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7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320.xml" ContentType="application/vnd.openxmlformats-officedocument.drawingml.chart+xml"/>
  <Override PartName="/xl/drawings/drawing9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1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2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3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14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15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16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17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8.xml" ContentType="application/vnd.openxmlformats-officedocument.drawing+xml"/>
  <Override PartName="/xl/charts/chart305.xml" ContentType="application/vnd.openxmlformats-officedocument.drawingml.chart+xml"/>
  <Override PartName="/xl/drawings/drawing19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20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27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3" documentId="8_{0F122D83-0F30-4490-AC4E-C132268C0A20}" xr6:coauthVersionLast="47" xr6:coauthVersionMax="47" xr10:uidLastSave="{91694B77-B060-45E7-A9D3-E6CDD4138400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" sheetId="67" state="hidden" r:id="rId8"/>
    <sheet name="Regioner" sheetId="6" r:id="rId9"/>
    <sheet name="R" sheetId="69" r:id="rId10"/>
    <sheet name="Organisasjon" sheetId="16" r:id="rId11"/>
    <sheet name="O" sheetId="66" r:id="rId12"/>
    <sheet name="Regorg" sheetId="44" r:id="rId13"/>
    <sheet name="RO" sheetId="74" r:id="rId14"/>
    <sheet name="Bedrifter" sheetId="45" r:id="rId15"/>
    <sheet name="RNR" sheetId="84" r:id="rId16"/>
    <sheet name="B" sheetId="75" r:id="rId17"/>
    <sheet name="Slakteri" sheetId="46" r:id="rId18"/>
    <sheet name="S" sheetId="71" r:id="rId19"/>
    <sheet name="Klasse" sheetId="48" r:id="rId20"/>
    <sheet name="KL" sheetId="70" r:id="rId21"/>
    <sheet name="Klasse per mnd" sheetId="60" r:id="rId22"/>
    <sheet name="KPM" sheetId="78" r:id="rId23"/>
    <sheet name="Klasse_Slakteri" sheetId="62" r:id="rId24"/>
    <sheet name="KS" sheetId="81" r:id="rId25"/>
    <sheet name="KLS" sheetId="77" r:id="rId26"/>
    <sheet name="Fettgruppe" sheetId="49" r:id="rId27"/>
    <sheet name="FE" sheetId="73" r:id="rId28"/>
    <sheet name="Fett per mnd" sheetId="61" r:id="rId29"/>
    <sheet name="Vektgrupper" sheetId="50" r:id="rId30"/>
    <sheet name="VK" sheetId="76" r:id="rId31"/>
    <sheet name="Variant" sheetId="47" r:id="rId32"/>
    <sheet name="V" sheetId="72" r:id="rId33"/>
    <sheet name="Fylker" sheetId="51" r:id="rId34"/>
    <sheet name="F" sheetId="68" r:id="rId35"/>
    <sheet name="Komm_nr" sheetId="80" state="hidden" r:id="rId36"/>
    <sheet name="Ark2" sheetId="56" state="hidden" r:id="rId37"/>
  </sheets>
  <definedNames>
    <definedName name="__123Graph_ADIAGRAM1" localSheetId="16" hidden="1">Uke!#REF!</definedName>
    <definedName name="__123Graph_ADIAGRAM1" localSheetId="14" hidden="1">Uke!#REF!</definedName>
    <definedName name="__123Graph_ADIAGRAM1" localSheetId="34" hidden="1">Uke!#REF!</definedName>
    <definedName name="__123Graph_ADIAGRAM1" localSheetId="27" hidden="1">Uke!#REF!</definedName>
    <definedName name="__123Graph_ADIAGRAM1" localSheetId="28" hidden="1">#REF!</definedName>
    <definedName name="__123Graph_ADIAGRAM1" localSheetId="26" hidden="1">Uke!#REF!</definedName>
    <definedName name="__123Graph_ADIAGRAM1" localSheetId="33" hidden="1">Uke!#REF!</definedName>
    <definedName name="__123Graph_ADIAGRAM1" localSheetId="7" hidden="1">Uke!#REF!</definedName>
    <definedName name="__123Graph_ADIAGRAM1" localSheetId="20" hidden="1">Uke!#REF!</definedName>
    <definedName name="__123Graph_ADIAGRAM1" localSheetId="19" hidden="1">Uke!#REF!</definedName>
    <definedName name="__123Graph_ADIAGRAM1" localSheetId="21" hidden="1">#REF!</definedName>
    <definedName name="__123Graph_ADIAGRAM1" localSheetId="23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9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6" hidden="1">U!#REF!</definedName>
    <definedName name="__123Graph_ADIAGRAM1" localSheetId="32" hidden="1">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4" hidden="1">Uke!#REF!</definedName>
    <definedName name="__123Graph_ADIAGRAM2" localSheetId="34" hidden="1">Uke!#REF!</definedName>
    <definedName name="__123Graph_ADIAGRAM2" localSheetId="27" hidden="1">Uke!#REF!</definedName>
    <definedName name="__123Graph_ADIAGRAM2" localSheetId="28" hidden="1">#REF!</definedName>
    <definedName name="__123Graph_ADIAGRAM2" localSheetId="26" hidden="1">Uke!#REF!</definedName>
    <definedName name="__123Graph_ADIAGRAM2" localSheetId="33" hidden="1">Uke!#REF!</definedName>
    <definedName name="__123Graph_ADIAGRAM2" localSheetId="7" hidden="1">Uke!#REF!</definedName>
    <definedName name="__123Graph_ADIAGRAM2" localSheetId="20" hidden="1">Uke!#REF!</definedName>
    <definedName name="__123Graph_ADIAGRAM2" localSheetId="19" hidden="1">Uke!#REF!</definedName>
    <definedName name="__123Graph_ADIAGRAM2" localSheetId="21" hidden="1">#REF!</definedName>
    <definedName name="__123Graph_ADIAGRAM2" localSheetId="23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9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6" hidden="1">U!#REF!</definedName>
    <definedName name="__123Graph_ADIAGRAM2" localSheetId="32" hidden="1">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4" hidden="1">Uke!#REF!</definedName>
    <definedName name="__123Graph_ADIAGRAM3" localSheetId="27" hidden="1">Uke!#REF!</definedName>
    <definedName name="__123Graph_ADIAGRAM3" localSheetId="28" hidden="1">#REF!</definedName>
    <definedName name="__123Graph_ADIAGRAM3" localSheetId="7" hidden="1">Uke!#REF!</definedName>
    <definedName name="__123Graph_ADIAGRAM3" localSheetId="20" hidden="1">Uke!#REF!</definedName>
    <definedName name="__123Graph_ADIAGRAM3" localSheetId="21" hidden="1">#REF!</definedName>
    <definedName name="__123Graph_ADIAGRAM3" localSheetId="23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9" hidden="1">Uke!#REF!</definedName>
    <definedName name="__123Graph_ADIAGRAM3" localSheetId="13" hidden="1">Uke!#REF!</definedName>
    <definedName name="__123Graph_ADIAGRAM3" localSheetId="18" hidden="1">Uke!#REF!</definedName>
    <definedName name="__123Graph_ADIAGRAM3" localSheetId="6" hidden="1">U!#REF!</definedName>
    <definedName name="__123Graph_ADIAGRAM3" localSheetId="32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4" hidden="1">Uke!#REF!</definedName>
    <definedName name="__123Graph_ADIAGRAM4" localSheetId="34" hidden="1">Uke!#REF!</definedName>
    <definedName name="__123Graph_ADIAGRAM4" localSheetId="27" hidden="1">Uke!#REF!</definedName>
    <definedName name="__123Graph_ADIAGRAM4" localSheetId="28" hidden="1">#REF!</definedName>
    <definedName name="__123Graph_ADIAGRAM4" localSheetId="26" hidden="1">Uke!#REF!</definedName>
    <definedName name="__123Graph_ADIAGRAM4" localSheetId="33" hidden="1">Uke!#REF!</definedName>
    <definedName name="__123Graph_ADIAGRAM4" localSheetId="7" hidden="1">Uke!#REF!</definedName>
    <definedName name="__123Graph_ADIAGRAM4" localSheetId="20" hidden="1">Uke!#REF!</definedName>
    <definedName name="__123Graph_ADIAGRAM4" localSheetId="19" hidden="1">Uke!#REF!</definedName>
    <definedName name="__123Graph_ADIAGRAM4" localSheetId="21" hidden="1">#REF!</definedName>
    <definedName name="__123Graph_ADIAGRAM4" localSheetId="23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9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6" hidden="1">U!#REF!</definedName>
    <definedName name="__123Graph_ADIAGRAM4" localSheetId="32" hidden="1">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4" hidden="1">Uke!#REF!</definedName>
    <definedName name="__123Graph_ADIAGRAM5" localSheetId="34" hidden="1">Uke!#REF!</definedName>
    <definedName name="__123Graph_ADIAGRAM5" localSheetId="27" hidden="1">Uke!#REF!</definedName>
    <definedName name="__123Graph_ADIAGRAM5" localSheetId="28" hidden="1">#REF!</definedName>
    <definedName name="__123Graph_ADIAGRAM5" localSheetId="26" hidden="1">Uke!#REF!</definedName>
    <definedName name="__123Graph_ADIAGRAM5" localSheetId="33" hidden="1">Uke!#REF!</definedName>
    <definedName name="__123Graph_ADIAGRAM5" localSheetId="7" hidden="1">Uke!#REF!</definedName>
    <definedName name="__123Graph_ADIAGRAM5" localSheetId="20" hidden="1">Uke!#REF!</definedName>
    <definedName name="__123Graph_ADIAGRAM5" localSheetId="19" hidden="1">Uke!#REF!</definedName>
    <definedName name="__123Graph_ADIAGRAM5" localSheetId="21" hidden="1">#REF!</definedName>
    <definedName name="__123Graph_ADIAGRAM5" localSheetId="23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9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6" hidden="1">U!#REF!</definedName>
    <definedName name="__123Graph_ADIAGRAM5" localSheetId="32" hidden="1">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4" hidden="1">Uke!#REF!</definedName>
    <definedName name="__123Graph_BDIAGRAM1" localSheetId="34" hidden="1">Uke!#REF!</definedName>
    <definedName name="__123Graph_BDIAGRAM1" localSheetId="27" hidden="1">Uke!#REF!</definedName>
    <definedName name="__123Graph_BDIAGRAM1" localSheetId="28" hidden="1">#REF!</definedName>
    <definedName name="__123Graph_BDIAGRAM1" localSheetId="26" hidden="1">Uke!#REF!</definedName>
    <definedName name="__123Graph_BDIAGRAM1" localSheetId="33" hidden="1">Uke!#REF!</definedName>
    <definedName name="__123Graph_BDIAGRAM1" localSheetId="7" hidden="1">Uke!#REF!</definedName>
    <definedName name="__123Graph_BDIAGRAM1" localSheetId="20" hidden="1">Uke!#REF!</definedName>
    <definedName name="__123Graph_BDIAGRAM1" localSheetId="19" hidden="1">Uke!#REF!</definedName>
    <definedName name="__123Graph_BDIAGRAM1" localSheetId="21" hidden="1">#REF!</definedName>
    <definedName name="__123Graph_BDIAGRAM1" localSheetId="23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9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6" hidden="1">U!#REF!</definedName>
    <definedName name="__123Graph_BDIAGRAM1" localSheetId="32" hidden="1">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4" hidden="1">Uke!#REF!</definedName>
    <definedName name="__123Graph_BDIAGRAM2" localSheetId="34" hidden="1">Uke!#REF!</definedName>
    <definedName name="__123Graph_BDIAGRAM2" localSheetId="27" hidden="1">Uke!#REF!</definedName>
    <definedName name="__123Graph_BDIAGRAM2" localSheetId="28" hidden="1">#REF!</definedName>
    <definedName name="__123Graph_BDIAGRAM2" localSheetId="26" hidden="1">Uke!#REF!</definedName>
    <definedName name="__123Graph_BDIAGRAM2" localSheetId="33" hidden="1">Uke!#REF!</definedName>
    <definedName name="__123Graph_BDIAGRAM2" localSheetId="7" hidden="1">Uke!#REF!</definedName>
    <definedName name="__123Graph_BDIAGRAM2" localSheetId="20" hidden="1">Uke!#REF!</definedName>
    <definedName name="__123Graph_BDIAGRAM2" localSheetId="19" hidden="1">Uke!#REF!</definedName>
    <definedName name="__123Graph_BDIAGRAM2" localSheetId="21" hidden="1">#REF!</definedName>
    <definedName name="__123Graph_BDIAGRAM2" localSheetId="23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9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6" hidden="1">U!#REF!</definedName>
    <definedName name="__123Graph_BDIAGRAM2" localSheetId="32" hidden="1">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4" hidden="1">Uke!#REF!</definedName>
    <definedName name="__123Graph_BDIAGRAM3" localSheetId="27" hidden="1">Uke!#REF!</definedName>
    <definedName name="__123Graph_BDIAGRAM3" localSheetId="28" hidden="1">#REF!</definedName>
    <definedName name="__123Graph_BDIAGRAM3" localSheetId="7" hidden="1">Uke!#REF!</definedName>
    <definedName name="__123Graph_BDIAGRAM3" localSheetId="20" hidden="1">Uke!#REF!</definedName>
    <definedName name="__123Graph_BDIAGRAM3" localSheetId="21" hidden="1">#REF!</definedName>
    <definedName name="__123Graph_BDIAGRAM3" localSheetId="23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9" hidden="1">Uke!#REF!</definedName>
    <definedName name="__123Graph_BDIAGRAM3" localSheetId="13" hidden="1">Uke!#REF!</definedName>
    <definedName name="__123Graph_BDIAGRAM3" localSheetId="18" hidden="1">Uke!#REF!</definedName>
    <definedName name="__123Graph_BDIAGRAM3" localSheetId="6" hidden="1">U!#REF!</definedName>
    <definedName name="__123Graph_BDIAGRAM3" localSheetId="32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4" hidden="1">Uke!#REF!</definedName>
    <definedName name="__123Graph_BDIAGRAM4" localSheetId="34" hidden="1">Uke!#REF!</definedName>
    <definedName name="__123Graph_BDIAGRAM4" localSheetId="27" hidden="1">Uke!#REF!</definedName>
    <definedName name="__123Graph_BDIAGRAM4" localSheetId="28" hidden="1">#REF!</definedName>
    <definedName name="__123Graph_BDIAGRAM4" localSheetId="26" hidden="1">Uke!#REF!</definedName>
    <definedName name="__123Graph_BDIAGRAM4" localSheetId="33" hidden="1">Uke!#REF!</definedName>
    <definedName name="__123Graph_BDIAGRAM4" localSheetId="7" hidden="1">Uke!#REF!</definedName>
    <definedName name="__123Graph_BDIAGRAM4" localSheetId="20" hidden="1">Uke!#REF!</definedName>
    <definedName name="__123Graph_BDIAGRAM4" localSheetId="19" hidden="1">Uke!#REF!</definedName>
    <definedName name="__123Graph_BDIAGRAM4" localSheetId="21" hidden="1">#REF!</definedName>
    <definedName name="__123Graph_BDIAGRAM4" localSheetId="23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9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6" hidden="1">U!#REF!</definedName>
    <definedName name="__123Graph_BDIAGRAM4" localSheetId="32" hidden="1">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4" hidden="1">Uke!#REF!</definedName>
    <definedName name="__123Graph_CDIAGRAM5" localSheetId="34" hidden="1">Uke!#REF!</definedName>
    <definedName name="__123Graph_CDIAGRAM5" localSheetId="27" hidden="1">Uke!#REF!</definedName>
    <definedName name="__123Graph_CDIAGRAM5" localSheetId="28" hidden="1">#REF!</definedName>
    <definedName name="__123Graph_CDIAGRAM5" localSheetId="26" hidden="1">Uke!#REF!</definedName>
    <definedName name="__123Graph_CDIAGRAM5" localSheetId="33" hidden="1">Uke!#REF!</definedName>
    <definedName name="__123Graph_CDIAGRAM5" localSheetId="7" hidden="1">Uke!#REF!</definedName>
    <definedName name="__123Graph_CDIAGRAM5" localSheetId="20" hidden="1">Uke!#REF!</definedName>
    <definedName name="__123Graph_CDIAGRAM5" localSheetId="19" hidden="1">Uke!#REF!</definedName>
    <definedName name="__123Graph_CDIAGRAM5" localSheetId="21" hidden="1">#REF!</definedName>
    <definedName name="__123Graph_CDIAGRAM5" localSheetId="23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9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6" hidden="1">U!#REF!</definedName>
    <definedName name="__123Graph_CDIAGRAM5" localSheetId="32" hidden="1">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4" hidden="1">Uke!#REF!</definedName>
    <definedName name="__123Graph_XDIAGRAM1" localSheetId="27" hidden="1">Uke!#REF!</definedName>
    <definedName name="__123Graph_XDIAGRAM1" localSheetId="28" hidden="1">#REF!</definedName>
    <definedName name="__123Graph_XDIAGRAM1" localSheetId="7" hidden="1">Uke!#REF!</definedName>
    <definedName name="__123Graph_XDIAGRAM1" localSheetId="20" hidden="1">Uke!#REF!</definedName>
    <definedName name="__123Graph_XDIAGRAM1" localSheetId="21" hidden="1">#REF!</definedName>
    <definedName name="__123Graph_XDIAGRAM1" localSheetId="23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9" hidden="1">Uke!#REF!</definedName>
    <definedName name="__123Graph_XDIAGRAM1" localSheetId="13" hidden="1">Uke!#REF!</definedName>
    <definedName name="__123Graph_XDIAGRAM1" localSheetId="18" hidden="1">Uke!#REF!</definedName>
    <definedName name="__123Graph_XDIAGRAM1" localSheetId="6" hidden="1">U!#REF!</definedName>
    <definedName name="__123Graph_XDIAGRAM1" localSheetId="32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4" hidden="1">Uke!#REF!</definedName>
    <definedName name="__123Graph_XDIAGRAM2" localSheetId="27" hidden="1">Uke!#REF!</definedName>
    <definedName name="__123Graph_XDIAGRAM2" localSheetId="28" hidden="1">#REF!</definedName>
    <definedName name="__123Graph_XDIAGRAM2" localSheetId="7" hidden="1">Uke!#REF!</definedName>
    <definedName name="__123Graph_XDIAGRAM2" localSheetId="20" hidden="1">Uke!#REF!</definedName>
    <definedName name="__123Graph_XDIAGRAM2" localSheetId="21" hidden="1">#REF!</definedName>
    <definedName name="__123Graph_XDIAGRAM2" localSheetId="23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9" hidden="1">Uke!#REF!</definedName>
    <definedName name="__123Graph_XDIAGRAM2" localSheetId="13" hidden="1">Uke!#REF!</definedName>
    <definedName name="__123Graph_XDIAGRAM2" localSheetId="18" hidden="1">Uke!#REF!</definedName>
    <definedName name="__123Graph_XDIAGRAM2" localSheetId="6" hidden="1">U!#REF!</definedName>
    <definedName name="__123Graph_XDIAGRAM2" localSheetId="32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4" hidden="1">Uke!#REF!</definedName>
    <definedName name="__123Graph_XDIAGRAM3" localSheetId="27" hidden="1">Uke!#REF!</definedName>
    <definedName name="__123Graph_XDIAGRAM3" localSheetId="28" hidden="1">#REF!</definedName>
    <definedName name="__123Graph_XDIAGRAM3" localSheetId="7" hidden="1">Uke!#REF!</definedName>
    <definedName name="__123Graph_XDIAGRAM3" localSheetId="20" hidden="1">Uke!#REF!</definedName>
    <definedName name="__123Graph_XDIAGRAM3" localSheetId="21" hidden="1">#REF!</definedName>
    <definedName name="__123Graph_XDIAGRAM3" localSheetId="23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9" hidden="1">Uke!#REF!</definedName>
    <definedName name="__123Graph_XDIAGRAM3" localSheetId="13" hidden="1">Uke!#REF!</definedName>
    <definedName name="__123Graph_XDIAGRAM3" localSheetId="18" hidden="1">Uke!#REF!</definedName>
    <definedName name="__123Graph_XDIAGRAM3" localSheetId="6" hidden="1">U!#REF!</definedName>
    <definedName name="__123Graph_XDIAGRAM3" localSheetId="32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4" hidden="1">Uke!#REF!</definedName>
    <definedName name="__123Graph_XDIAGRAM4" localSheetId="27" hidden="1">Uke!#REF!</definedName>
    <definedName name="__123Graph_XDIAGRAM4" localSheetId="28" hidden="1">#REF!</definedName>
    <definedName name="__123Graph_XDIAGRAM4" localSheetId="7" hidden="1">Uke!#REF!</definedName>
    <definedName name="__123Graph_XDIAGRAM4" localSheetId="20" hidden="1">Uke!#REF!</definedName>
    <definedName name="__123Graph_XDIAGRAM4" localSheetId="21" hidden="1">#REF!</definedName>
    <definedName name="__123Graph_XDIAGRAM4" localSheetId="23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9" hidden="1">Uke!#REF!</definedName>
    <definedName name="__123Graph_XDIAGRAM4" localSheetId="13" hidden="1">Uke!#REF!</definedName>
    <definedName name="__123Graph_XDIAGRAM4" localSheetId="18" hidden="1">Uke!#REF!</definedName>
    <definedName name="__123Graph_XDIAGRAM4" localSheetId="6" hidden="1">U!#REF!</definedName>
    <definedName name="__123Graph_XDIAGRAM4" localSheetId="32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4" hidden="1">Uke!#REF!</definedName>
    <definedName name="__123Graph_XDIAGRAM5" localSheetId="27" hidden="1">Uke!#REF!</definedName>
    <definedName name="__123Graph_XDIAGRAM5" localSheetId="28" hidden="1">#REF!</definedName>
    <definedName name="__123Graph_XDIAGRAM5" localSheetId="7" hidden="1">Uke!#REF!</definedName>
    <definedName name="__123Graph_XDIAGRAM5" localSheetId="20" hidden="1">Uke!#REF!</definedName>
    <definedName name="__123Graph_XDIAGRAM5" localSheetId="21" hidden="1">#REF!</definedName>
    <definedName name="__123Graph_XDIAGRAM5" localSheetId="23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9" hidden="1">Uke!#REF!</definedName>
    <definedName name="__123Graph_XDIAGRAM5" localSheetId="13" hidden="1">Uke!#REF!</definedName>
    <definedName name="__123Graph_XDIAGRAM5" localSheetId="18" hidden="1">Uke!#REF!</definedName>
    <definedName name="__123Graph_XDIAGRAM5" localSheetId="6" hidden="1">U!#REF!</definedName>
    <definedName name="__123Graph_XDIAGRAM5" localSheetId="32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4" hidden="1">Uke!#REF!</definedName>
    <definedName name="a" localSheetId="27" hidden="1">Uke!#REF!</definedName>
    <definedName name="a" localSheetId="28" hidden="1">#REF!</definedName>
    <definedName name="a" localSheetId="7" hidden="1">Uke!#REF!</definedName>
    <definedName name="a" localSheetId="20" hidden="1">Uke!#REF!</definedName>
    <definedName name="a" localSheetId="21" hidden="1">#REF!</definedName>
    <definedName name="a" localSheetId="23" hidden="1">#REF!</definedName>
    <definedName name="a" localSheetId="4" hidden="1">Uke!#REF!</definedName>
    <definedName name="a" localSheetId="11" hidden="1">Uke!#REF!</definedName>
    <definedName name="a" localSheetId="9" hidden="1">Uke!#REF!</definedName>
    <definedName name="a" localSheetId="13" hidden="1">Uke!#REF!</definedName>
    <definedName name="a" localSheetId="18" hidden="1">Uke!#REF!</definedName>
    <definedName name="a" localSheetId="6" hidden="1">U!#REF!</definedName>
    <definedName name="a" localSheetId="32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'Ark1'!$A$1:$AH$2184</definedName>
    <definedName name="Ark2" localSheetId="28">#REF!</definedName>
    <definedName name="Ark2" localSheetId="21">#REF!</definedName>
    <definedName name="Ark2" localSheetId="23">#REF!</definedName>
    <definedName name="Ark2">'Ark2'!$A$1:$P$22</definedName>
    <definedName name="asdadsa" localSheetId="16" hidden="1">#REF!</definedName>
    <definedName name="asdadsa" localSheetId="34" hidden="1">#REF!</definedName>
    <definedName name="asdadsa" localSheetId="27" hidden="1">#REF!</definedName>
    <definedName name="asdadsa" localSheetId="28" hidden="1">#REF!</definedName>
    <definedName name="asdadsa" localSheetId="7" hidden="1">#REF!</definedName>
    <definedName name="asdadsa" localSheetId="20" hidden="1">#REF!</definedName>
    <definedName name="asdadsa" localSheetId="21" hidden="1">#REF!</definedName>
    <definedName name="asdadsa" localSheetId="23" hidden="1">#REF!</definedName>
    <definedName name="asdadsa" localSheetId="4" hidden="1">#REF!</definedName>
    <definedName name="asdadsa" localSheetId="11" hidden="1">#REF!</definedName>
    <definedName name="asdadsa" localSheetId="9" hidden="1">#REF!</definedName>
    <definedName name="asdadsa" localSheetId="13" hidden="1">#REF!</definedName>
    <definedName name="asdadsa" localSheetId="18" hidden="1">#REF!</definedName>
    <definedName name="asdadsa" localSheetId="6" hidden="1">#REF!</definedName>
    <definedName name="asdadsa" localSheetId="32" hidden="1">#REF!</definedName>
    <definedName name="asdadsa" localSheetId="30" hidden="1">#REF!</definedName>
    <definedName name="asdadsa" localSheetId="2" hidden="1">#REF!</definedName>
    <definedName name="asdadsa" hidden="1">#REF!</definedName>
    <definedName name="BBB" localSheetId="16" hidden="1">Uke!#REF!</definedName>
    <definedName name="BBB" localSheetId="34" hidden="1">Uke!#REF!</definedName>
    <definedName name="BBB" localSheetId="27" hidden="1">Uke!#REF!</definedName>
    <definedName name="BBB" localSheetId="28" hidden="1">#REF!</definedName>
    <definedName name="BBB" localSheetId="26" hidden="1">Uke!#REF!</definedName>
    <definedName name="BBB" localSheetId="33" hidden="1">Uke!#REF!</definedName>
    <definedName name="BBB" localSheetId="7" hidden="1">Uke!#REF!</definedName>
    <definedName name="BBB" localSheetId="20" hidden="1">Uke!#REF!</definedName>
    <definedName name="BBB" localSheetId="21" hidden="1">#REF!</definedName>
    <definedName name="BBB" localSheetId="23" hidden="1">#REF!</definedName>
    <definedName name="BBB" localSheetId="4" hidden="1">Uke!#REF!</definedName>
    <definedName name="BBB" localSheetId="11" hidden="1">Uke!#REF!</definedName>
    <definedName name="BBB" localSheetId="9" hidden="1">Uke!#REF!</definedName>
    <definedName name="BBB" localSheetId="13" hidden="1">Uke!#REF!</definedName>
    <definedName name="BBB" localSheetId="18" hidden="1">Uke!#REF!</definedName>
    <definedName name="BBB" localSheetId="6" hidden="1">U!#REF!</definedName>
    <definedName name="BBB" localSheetId="32" hidden="1">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4" hidden="1">Uke!#REF!</definedName>
    <definedName name="BNM" localSheetId="27" hidden="1">Uke!#REF!</definedName>
    <definedName name="BNM" localSheetId="28" hidden="1">#REF!</definedName>
    <definedName name="BNM" localSheetId="7" hidden="1">Uke!#REF!</definedName>
    <definedName name="BNM" localSheetId="20" hidden="1">Uke!#REF!</definedName>
    <definedName name="BNM" localSheetId="21" hidden="1">#REF!</definedName>
    <definedName name="BNM" localSheetId="23" hidden="1">#REF!</definedName>
    <definedName name="BNM" localSheetId="4" hidden="1">Uke!#REF!</definedName>
    <definedName name="BNM" localSheetId="11" hidden="1">Uke!#REF!</definedName>
    <definedName name="BNM" localSheetId="9" hidden="1">Uke!#REF!</definedName>
    <definedName name="BNM" localSheetId="13" hidden="1">Uke!#REF!</definedName>
    <definedName name="BNM" localSheetId="18" hidden="1">Uke!#REF!</definedName>
    <definedName name="BNM" localSheetId="6" hidden="1">U!#REF!</definedName>
    <definedName name="BNM" localSheetId="32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bvnbvnbvn" localSheetId="16" hidden="1">#REF!</definedName>
    <definedName name="bvnbvnbvn" localSheetId="34" hidden="1">#REF!</definedName>
    <definedName name="bvnbvnbvn" localSheetId="27" hidden="1">#REF!</definedName>
    <definedName name="bvnbvnbvn" localSheetId="28" hidden="1">#REF!</definedName>
    <definedName name="bvnbvnbvn" localSheetId="7" hidden="1">#REF!</definedName>
    <definedName name="bvnbvnbvn" localSheetId="20" hidden="1">#REF!</definedName>
    <definedName name="bvnbvnbvn" localSheetId="21" hidden="1">#REF!</definedName>
    <definedName name="bvnbvnbvn" localSheetId="23" hidden="1">#REF!</definedName>
    <definedName name="bvnbvnbvn" localSheetId="4" hidden="1">#REF!</definedName>
    <definedName name="bvnbvnbvn" localSheetId="11" hidden="1">#REF!</definedName>
    <definedName name="bvnbvnbvn" localSheetId="9" hidden="1">#REF!</definedName>
    <definedName name="bvnbvnbvn" localSheetId="13" hidden="1">#REF!</definedName>
    <definedName name="bvnbvnbvn" localSheetId="18" hidden="1">#REF!</definedName>
    <definedName name="bvnbvnbvn" localSheetId="6" hidden="1">#REF!</definedName>
    <definedName name="bvnbvnbvn" localSheetId="32" hidden="1">#REF!</definedName>
    <definedName name="bvnbvnbvn" localSheetId="30" hidden="1">#REF!</definedName>
    <definedName name="bvnbvnbvn" localSheetId="2" hidden="1">#REF!</definedName>
    <definedName name="bvnbvnbvn" hidden="1">#REF!</definedName>
    <definedName name="cc" localSheetId="16" hidden="1">Uke!#REF!</definedName>
    <definedName name="cc" localSheetId="34" hidden="1">Uke!#REF!</definedName>
    <definedName name="cc" localSheetId="27" hidden="1">Uke!#REF!</definedName>
    <definedName name="cc" localSheetId="28" hidden="1">#REF!</definedName>
    <definedName name="cc" localSheetId="7" hidden="1">Uke!#REF!</definedName>
    <definedName name="cc" localSheetId="20" hidden="1">Uke!#REF!</definedName>
    <definedName name="cc" localSheetId="21" hidden="1">#REF!</definedName>
    <definedName name="cc" localSheetId="23" hidden="1">#REF!</definedName>
    <definedName name="cc" localSheetId="4" hidden="1">Uke!#REF!</definedName>
    <definedName name="cc" localSheetId="11" hidden="1">Uke!#REF!</definedName>
    <definedName name="cc" localSheetId="9" hidden="1">Uke!#REF!</definedName>
    <definedName name="cc" localSheetId="13" hidden="1">Uke!#REF!</definedName>
    <definedName name="cc" localSheetId="18" hidden="1">Uke!#REF!</definedName>
    <definedName name="cc" localSheetId="6" hidden="1">U!#REF!</definedName>
    <definedName name="cc" localSheetId="32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4" hidden="1">Uke!#REF!</definedName>
    <definedName name="CFE" localSheetId="27" hidden="1">Uke!#REF!</definedName>
    <definedName name="CFE" localSheetId="28" hidden="1">#REF!</definedName>
    <definedName name="CFE" localSheetId="33" hidden="1">Uke!#REF!</definedName>
    <definedName name="CFE" localSheetId="7" hidden="1">Uke!#REF!</definedName>
    <definedName name="CFE" localSheetId="20" hidden="1">Uke!#REF!</definedName>
    <definedName name="CFE" localSheetId="21" hidden="1">#REF!</definedName>
    <definedName name="CFE" localSheetId="23" hidden="1">#REF!</definedName>
    <definedName name="CFE" localSheetId="4" hidden="1">Uke!#REF!</definedName>
    <definedName name="CFE" localSheetId="11" hidden="1">Uke!#REF!</definedName>
    <definedName name="CFE" localSheetId="9" hidden="1">Uke!#REF!</definedName>
    <definedName name="CFE" localSheetId="13" hidden="1">Uke!#REF!</definedName>
    <definedName name="CFE" localSheetId="18" hidden="1">Uke!#REF!</definedName>
    <definedName name="CFE" localSheetId="6" hidden="1">U!#REF!</definedName>
    <definedName name="CFE" localSheetId="32" hidden="1">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cvxvcxvc" localSheetId="16" hidden="1">#REF!</definedName>
    <definedName name="cvxvcxvc" localSheetId="34" hidden="1">#REF!</definedName>
    <definedName name="cvxvcxvc" localSheetId="27" hidden="1">#REF!</definedName>
    <definedName name="cvxvcxvc" localSheetId="28" hidden="1">#REF!</definedName>
    <definedName name="cvxvcxvc" localSheetId="7" hidden="1">#REF!</definedName>
    <definedName name="cvxvcxvc" localSheetId="20" hidden="1">#REF!</definedName>
    <definedName name="cvxvcxvc" localSheetId="21" hidden="1">#REF!</definedName>
    <definedName name="cvxvcxvc" localSheetId="23" hidden="1">#REF!</definedName>
    <definedName name="cvxvcxvc" localSheetId="4" hidden="1">#REF!</definedName>
    <definedName name="cvxvcxvc" localSheetId="11" hidden="1">#REF!</definedName>
    <definedName name="cvxvcxvc" localSheetId="9" hidden="1">#REF!</definedName>
    <definedName name="cvxvcxvc" localSheetId="13" hidden="1">#REF!</definedName>
    <definedName name="cvxvcxvc" localSheetId="18" hidden="1">#REF!</definedName>
    <definedName name="cvxvcxvc" localSheetId="6" hidden="1">#REF!</definedName>
    <definedName name="cvxvcxvc" localSheetId="32" hidden="1">#REF!</definedName>
    <definedName name="cvxvcxvc" localSheetId="30" hidden="1">#REF!</definedName>
    <definedName name="cvxvcxvc" localSheetId="2" hidden="1">#REF!</definedName>
    <definedName name="cvxvcxvc" hidden="1">#REF!</definedName>
    <definedName name="d" localSheetId="16" hidden="1">Uke!#REF!</definedName>
    <definedName name="d" localSheetId="34" hidden="1">Uke!#REF!</definedName>
    <definedName name="d" localSheetId="27" hidden="1">Uke!#REF!</definedName>
    <definedName name="d" localSheetId="28" hidden="1">#REF!</definedName>
    <definedName name="d" localSheetId="7" hidden="1">Uke!#REF!</definedName>
    <definedName name="d" localSheetId="20" hidden="1">Uke!#REF!</definedName>
    <definedName name="d" localSheetId="21" hidden="1">#REF!</definedName>
    <definedName name="d" localSheetId="23" hidden="1">#REF!</definedName>
    <definedName name="d" localSheetId="4" hidden="1">Uke!#REF!</definedName>
    <definedName name="d" localSheetId="11" hidden="1">Uke!#REF!</definedName>
    <definedName name="d" localSheetId="9" hidden="1">Uke!#REF!</definedName>
    <definedName name="d" localSheetId="13" hidden="1">Uke!#REF!</definedName>
    <definedName name="d" localSheetId="18" hidden="1">Uke!#REF!</definedName>
    <definedName name="d" localSheetId="6" hidden="1">U!#REF!</definedName>
    <definedName name="d" localSheetId="32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4" hidden="1">Uke!#REF!</definedName>
    <definedName name="DDD" localSheetId="27" hidden="1">Uke!#REF!</definedName>
    <definedName name="DDD" localSheetId="28" hidden="1">#REF!</definedName>
    <definedName name="DDD" localSheetId="26" hidden="1">Uke!#REF!</definedName>
    <definedName name="DDD" localSheetId="33" hidden="1">Uke!#REF!</definedName>
    <definedName name="DDD" localSheetId="7" hidden="1">Uke!#REF!</definedName>
    <definedName name="DDD" localSheetId="20" hidden="1">Uke!#REF!</definedName>
    <definedName name="DDD" localSheetId="19" hidden="1">Uke!#REF!</definedName>
    <definedName name="DDD" localSheetId="21" hidden="1">#REF!</definedName>
    <definedName name="DDD" localSheetId="23" hidden="1">#REF!</definedName>
    <definedName name="DDD" localSheetId="4" hidden="1">Uke!#REF!</definedName>
    <definedName name="DDD" localSheetId="11" hidden="1">Uke!#REF!</definedName>
    <definedName name="DDD" localSheetId="9" hidden="1">Uke!#REF!</definedName>
    <definedName name="DDD" localSheetId="13" hidden="1">Uke!#REF!</definedName>
    <definedName name="DDD" localSheetId="18" hidden="1">Uke!#REF!</definedName>
    <definedName name="DDD" localSheetId="17" hidden="1">Uke!#REF!</definedName>
    <definedName name="DDD" localSheetId="6" hidden="1">U!#REF!</definedName>
    <definedName name="DDD" localSheetId="32" hidden="1">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dfd" localSheetId="16" hidden="1">#REF!</definedName>
    <definedName name="dfd" localSheetId="34" hidden="1">#REF!</definedName>
    <definedName name="dfd" localSheetId="27" hidden="1">#REF!</definedName>
    <definedName name="dfd" localSheetId="28" hidden="1">#REF!</definedName>
    <definedName name="dfd" localSheetId="7" hidden="1">#REF!</definedName>
    <definedName name="dfd" localSheetId="20" hidden="1">#REF!</definedName>
    <definedName name="dfd" localSheetId="21" hidden="1">#REF!</definedName>
    <definedName name="dfd" localSheetId="23" hidden="1">#REF!</definedName>
    <definedName name="dfd" localSheetId="4" hidden="1">#REF!</definedName>
    <definedName name="dfd" localSheetId="11" hidden="1">#REF!</definedName>
    <definedName name="dfd" localSheetId="9" hidden="1">#REF!</definedName>
    <definedName name="dfd" localSheetId="13" hidden="1">#REF!</definedName>
    <definedName name="dfd" localSheetId="18" hidden="1">#REF!</definedName>
    <definedName name="dfd" localSheetId="6" hidden="1">#REF!</definedName>
    <definedName name="dfd" localSheetId="32" hidden="1">#REF!</definedName>
    <definedName name="dfd" localSheetId="30" hidden="1">#REF!</definedName>
    <definedName name="dfd" localSheetId="2" hidden="1">#REF!</definedName>
    <definedName name="dfd" hidden="1">#REF!</definedName>
    <definedName name="EEE" localSheetId="16" hidden="1">Uke!#REF!</definedName>
    <definedName name="EEE" localSheetId="34" hidden="1">Uke!#REF!</definedName>
    <definedName name="EEE" localSheetId="27" hidden="1">Uke!#REF!</definedName>
    <definedName name="EEE" localSheetId="28" hidden="1">#REF!</definedName>
    <definedName name="EEE" localSheetId="26" hidden="1">Uke!#REF!</definedName>
    <definedName name="EEE" localSheetId="33" hidden="1">Uke!#REF!</definedName>
    <definedName name="EEE" localSheetId="7" hidden="1">Uke!#REF!</definedName>
    <definedName name="EEE" localSheetId="20" hidden="1">Uke!#REF!</definedName>
    <definedName name="EEE" localSheetId="21" hidden="1">#REF!</definedName>
    <definedName name="EEE" localSheetId="23" hidden="1">#REF!</definedName>
    <definedName name="EEE" localSheetId="4" hidden="1">Uke!#REF!</definedName>
    <definedName name="EEE" localSheetId="11" hidden="1">Uke!#REF!</definedName>
    <definedName name="EEE" localSheetId="9" hidden="1">Uke!#REF!</definedName>
    <definedName name="EEE" localSheetId="13" hidden="1">Uke!#REF!</definedName>
    <definedName name="EEE" localSheetId="18" hidden="1">Uke!#REF!</definedName>
    <definedName name="EEE" localSheetId="6" hidden="1">U!#REF!</definedName>
    <definedName name="EEE" localSheetId="32" hidden="1">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4" hidden="1">Uke!#REF!</definedName>
    <definedName name="f" localSheetId="27" hidden="1">Uke!#REF!</definedName>
    <definedName name="f" localSheetId="28" hidden="1">#REF!</definedName>
    <definedName name="f" localSheetId="7" hidden="1">Uke!#REF!</definedName>
    <definedName name="f" localSheetId="20" hidden="1">Uke!#REF!</definedName>
    <definedName name="f" localSheetId="21" hidden="1">#REF!</definedName>
    <definedName name="f" localSheetId="23" hidden="1">#REF!</definedName>
    <definedName name="f" localSheetId="4" hidden="1">Uke!#REF!</definedName>
    <definedName name="f" localSheetId="11" hidden="1">Uke!#REF!</definedName>
    <definedName name="f" localSheetId="9" hidden="1">Uke!#REF!</definedName>
    <definedName name="f" localSheetId="13" hidden="1">Uke!#REF!</definedName>
    <definedName name="f" localSheetId="18" hidden="1">Uke!#REF!</definedName>
    <definedName name="f" localSheetId="6" hidden="1">U!#REF!</definedName>
    <definedName name="f" localSheetId="32" hidden="1">Uke!#REF!</definedName>
    <definedName name="f" localSheetId="30" hidden="1">Uke!#REF!</definedName>
    <definedName name="f" localSheetId="2" hidden="1">Uke!#REF!</definedName>
    <definedName name="f" hidden="1">Uke!#REF!</definedName>
    <definedName name="fdgfdg" localSheetId="16" hidden="1">#REF!</definedName>
    <definedName name="fdgfdg" localSheetId="34" hidden="1">#REF!</definedName>
    <definedName name="fdgfdg" localSheetId="27" hidden="1">#REF!</definedName>
    <definedName name="fdgfdg" localSheetId="28" hidden="1">#REF!</definedName>
    <definedName name="fdgfdg" localSheetId="7" hidden="1">#REF!</definedName>
    <definedName name="fdgfdg" localSheetId="20" hidden="1">#REF!</definedName>
    <definedName name="fdgfdg" localSheetId="21" hidden="1">#REF!</definedName>
    <definedName name="fdgfdg" localSheetId="23" hidden="1">#REF!</definedName>
    <definedName name="fdgfdg" localSheetId="4" hidden="1">#REF!</definedName>
    <definedName name="fdgfdg" localSheetId="11" hidden="1">#REF!</definedName>
    <definedName name="fdgfdg" localSheetId="9" hidden="1">#REF!</definedName>
    <definedName name="fdgfdg" localSheetId="13" hidden="1">#REF!</definedName>
    <definedName name="fdgfdg" localSheetId="18" hidden="1">#REF!</definedName>
    <definedName name="fdgfdg" localSheetId="6" hidden="1">#REF!</definedName>
    <definedName name="fdgfdg" localSheetId="32" hidden="1">#REF!</definedName>
    <definedName name="fdgfdg" localSheetId="30" hidden="1">#REF!</definedName>
    <definedName name="fdgfdg" localSheetId="2" hidden="1">#REF!</definedName>
    <definedName name="fdgfdg" hidden="1">#REF!</definedName>
    <definedName name="FF" localSheetId="16" hidden="1">Uke!#REF!</definedName>
    <definedName name="FF" localSheetId="34" hidden="1">Uke!#REF!</definedName>
    <definedName name="FF" localSheetId="27" hidden="1">Uke!#REF!</definedName>
    <definedName name="FF" localSheetId="28" hidden="1">#REF!</definedName>
    <definedName name="FF" localSheetId="7" hidden="1">Uke!#REF!</definedName>
    <definedName name="FF" localSheetId="20" hidden="1">Uke!#REF!</definedName>
    <definedName name="FF" localSheetId="21" hidden="1">#REF!</definedName>
    <definedName name="FF" localSheetId="23" hidden="1">#REF!</definedName>
    <definedName name="FF" localSheetId="4" hidden="1">Uke!#REF!</definedName>
    <definedName name="FF" localSheetId="11" hidden="1">Uke!#REF!</definedName>
    <definedName name="FF" localSheetId="9" hidden="1">Uke!#REF!</definedName>
    <definedName name="FF" localSheetId="13" hidden="1">Uke!#REF!</definedName>
    <definedName name="FF" localSheetId="18" hidden="1">Uke!#REF!</definedName>
    <definedName name="FF" localSheetId="6" hidden="1">U!#REF!</definedName>
    <definedName name="FF" localSheetId="32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fff" localSheetId="16" hidden="1">#REF!</definedName>
    <definedName name="fff" localSheetId="34" hidden="1">#REF!</definedName>
    <definedName name="fff" localSheetId="27" hidden="1">#REF!</definedName>
    <definedName name="fff" localSheetId="28" hidden="1">#REF!</definedName>
    <definedName name="fff" localSheetId="7" hidden="1">#REF!</definedName>
    <definedName name="fff" localSheetId="20" hidden="1">#REF!</definedName>
    <definedName name="fff" localSheetId="21" hidden="1">#REF!</definedName>
    <definedName name="fff" localSheetId="23" hidden="1">#REF!</definedName>
    <definedName name="fff" localSheetId="4" hidden="1">#REF!</definedName>
    <definedName name="fff" localSheetId="11" hidden="1">#REF!</definedName>
    <definedName name="fff" localSheetId="9" hidden="1">#REF!</definedName>
    <definedName name="fff" localSheetId="13" hidden="1">#REF!</definedName>
    <definedName name="fff" localSheetId="18" hidden="1">#REF!</definedName>
    <definedName name="fff" localSheetId="6" hidden="1">#REF!</definedName>
    <definedName name="fff" localSheetId="32" hidden="1">#REF!</definedName>
    <definedName name="fff" localSheetId="30" hidden="1">#REF!</definedName>
    <definedName name="fff" localSheetId="2" hidden="1">#REF!</definedName>
    <definedName name="fff" hidden="1">#REF!</definedName>
    <definedName name="fgfhg" localSheetId="16" hidden="1">#REF!</definedName>
    <definedName name="fgfhg" localSheetId="34" hidden="1">#REF!</definedName>
    <definedName name="fgfhg" localSheetId="27" hidden="1">#REF!</definedName>
    <definedName name="fgfhg" localSheetId="28" hidden="1">#REF!</definedName>
    <definedName name="fgfhg" localSheetId="7" hidden="1">#REF!</definedName>
    <definedName name="fgfhg" localSheetId="20" hidden="1">#REF!</definedName>
    <definedName name="fgfhg" localSheetId="21" hidden="1">#REF!</definedName>
    <definedName name="fgfhg" localSheetId="23" hidden="1">#REF!</definedName>
    <definedName name="fgfhg" localSheetId="4" hidden="1">#REF!</definedName>
    <definedName name="fgfhg" localSheetId="11" hidden="1">#REF!</definedName>
    <definedName name="fgfhg" localSheetId="9" hidden="1">#REF!</definedName>
    <definedName name="fgfhg" localSheetId="13" hidden="1">#REF!</definedName>
    <definedName name="fgfhg" localSheetId="18" hidden="1">#REF!</definedName>
    <definedName name="fgfhg" localSheetId="6" hidden="1">#REF!</definedName>
    <definedName name="fgfhg" localSheetId="32" hidden="1">#REF!</definedName>
    <definedName name="fgfhg" localSheetId="30" hidden="1">#REF!</definedName>
    <definedName name="fgfhg" localSheetId="2" hidden="1">#REF!</definedName>
    <definedName name="fgfhg" hidden="1">#REF!</definedName>
    <definedName name="fhgfhgfhg" localSheetId="16" hidden="1">#REF!</definedName>
    <definedName name="fhgfhgfhg" localSheetId="34" hidden="1">#REF!</definedName>
    <definedName name="fhgfhgfhg" localSheetId="27" hidden="1">#REF!</definedName>
    <definedName name="fhgfhgfhg" localSheetId="28" hidden="1">#REF!</definedName>
    <definedName name="fhgfhgfhg" localSheetId="7" hidden="1">#REF!</definedName>
    <definedName name="fhgfhgfhg" localSheetId="20" hidden="1">#REF!</definedName>
    <definedName name="fhgfhgfhg" localSheetId="21" hidden="1">#REF!</definedName>
    <definedName name="fhgfhgfhg" localSheetId="23" hidden="1">#REF!</definedName>
    <definedName name="fhgfhgfhg" localSheetId="4" hidden="1">#REF!</definedName>
    <definedName name="fhgfhgfhg" localSheetId="11" hidden="1">#REF!</definedName>
    <definedName name="fhgfhgfhg" localSheetId="9" hidden="1">#REF!</definedName>
    <definedName name="fhgfhgfhg" localSheetId="13" hidden="1">#REF!</definedName>
    <definedName name="fhgfhgfhg" localSheetId="18" hidden="1">#REF!</definedName>
    <definedName name="fhgfhgfhg" localSheetId="6" hidden="1">#REF!</definedName>
    <definedName name="fhgfhgfhg" localSheetId="32" hidden="1">#REF!</definedName>
    <definedName name="fhgfhgfhg" localSheetId="30" hidden="1">#REF!</definedName>
    <definedName name="fhgfhgfhg" localSheetId="2" hidden="1">#REF!</definedName>
    <definedName name="fhgfhgfhg" hidden="1">#REF!</definedName>
    <definedName name="GGG" localSheetId="16" hidden="1">Uke!#REF!</definedName>
    <definedName name="GGG" localSheetId="34" hidden="1">Uke!#REF!</definedName>
    <definedName name="GGG" localSheetId="27" hidden="1">Uke!#REF!</definedName>
    <definedName name="GGG" localSheetId="28" hidden="1">#REF!</definedName>
    <definedName name="GGG" localSheetId="26" hidden="1">Uke!#REF!</definedName>
    <definedName name="GGG" localSheetId="33" hidden="1">Uke!#REF!</definedName>
    <definedName name="GGG" localSheetId="7" hidden="1">Uke!#REF!</definedName>
    <definedName name="GGG" localSheetId="20" hidden="1">Uke!#REF!</definedName>
    <definedName name="GGG" localSheetId="21" hidden="1">#REF!</definedName>
    <definedName name="GGG" localSheetId="23" hidden="1">#REF!</definedName>
    <definedName name="GGG" localSheetId="4" hidden="1">Uke!#REF!</definedName>
    <definedName name="GGG" localSheetId="11" hidden="1">Uke!#REF!</definedName>
    <definedName name="GGG" localSheetId="9" hidden="1">Uke!#REF!</definedName>
    <definedName name="GGG" localSheetId="13" hidden="1">Uke!#REF!</definedName>
    <definedName name="GGG" localSheetId="18" hidden="1">Uke!#REF!</definedName>
    <definedName name="GGG" localSheetId="6" hidden="1">U!#REF!</definedName>
    <definedName name="GGG" localSheetId="32" hidden="1">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4" hidden="1">Uke!#REF!</definedName>
    <definedName name="GH" localSheetId="27" hidden="1">Uke!#REF!</definedName>
    <definedName name="GH" localSheetId="28" hidden="1">#REF!</definedName>
    <definedName name="GH" localSheetId="7" hidden="1">Uke!#REF!</definedName>
    <definedName name="GH" localSheetId="20" hidden="1">Uke!#REF!</definedName>
    <definedName name="GH" localSheetId="21" hidden="1">#REF!</definedName>
    <definedName name="GH" localSheetId="23" hidden="1">#REF!</definedName>
    <definedName name="GH" localSheetId="4" hidden="1">Uke!#REF!</definedName>
    <definedName name="GH" localSheetId="11" hidden="1">Uke!#REF!</definedName>
    <definedName name="GH" localSheetId="9" hidden="1">Uke!#REF!</definedName>
    <definedName name="GH" localSheetId="13" hidden="1">Uke!#REF!</definedName>
    <definedName name="GH" localSheetId="18" hidden="1">Uke!#REF!</definedName>
    <definedName name="GH" localSheetId="6" hidden="1">U!#REF!</definedName>
    <definedName name="GH" localSheetId="32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16" hidden="1">#REF!</definedName>
    <definedName name="ghj" localSheetId="34" hidden="1">#REF!</definedName>
    <definedName name="ghj" localSheetId="27" hidden="1">#REF!</definedName>
    <definedName name="ghj" localSheetId="28" hidden="1">#REF!</definedName>
    <definedName name="ghj" localSheetId="7" hidden="1">#REF!</definedName>
    <definedName name="ghj" localSheetId="20" hidden="1">#REF!</definedName>
    <definedName name="ghj" localSheetId="21" hidden="1">#REF!</definedName>
    <definedName name="ghj" localSheetId="23" hidden="1">#REF!</definedName>
    <definedName name="ghj" localSheetId="4" hidden="1">#REF!</definedName>
    <definedName name="ghj" localSheetId="11" hidden="1">#REF!</definedName>
    <definedName name="ghj" localSheetId="9" hidden="1">#REF!</definedName>
    <definedName name="ghj" localSheetId="13" hidden="1">#REF!</definedName>
    <definedName name="ghj" localSheetId="18" hidden="1">#REF!</definedName>
    <definedName name="ghj" localSheetId="6" hidden="1">#REF!</definedName>
    <definedName name="ghj" localSheetId="32" hidden="1">#REF!</definedName>
    <definedName name="ghj" localSheetId="30" hidden="1">#REF!</definedName>
    <definedName name="ghj" localSheetId="2" hidden="1">#REF!</definedName>
    <definedName name="ghj" hidden="1">#REF!</definedName>
    <definedName name="ghjghj" localSheetId="16" hidden="1">#REF!</definedName>
    <definedName name="ghjghj" localSheetId="34" hidden="1">#REF!</definedName>
    <definedName name="ghjghj" localSheetId="27" hidden="1">#REF!</definedName>
    <definedName name="ghjghj" localSheetId="28" hidden="1">#REF!</definedName>
    <definedName name="ghjghj" localSheetId="7" hidden="1">#REF!</definedName>
    <definedName name="ghjghj" localSheetId="20" hidden="1">#REF!</definedName>
    <definedName name="ghjghj" localSheetId="21" hidden="1">#REF!</definedName>
    <definedName name="ghjghj" localSheetId="23" hidden="1">#REF!</definedName>
    <definedName name="ghjghj" localSheetId="4" hidden="1">#REF!</definedName>
    <definedName name="ghjghj" localSheetId="11" hidden="1">#REF!</definedName>
    <definedName name="ghjghj" localSheetId="9" hidden="1">#REF!</definedName>
    <definedName name="ghjghj" localSheetId="13" hidden="1">#REF!</definedName>
    <definedName name="ghjghj" localSheetId="18" hidden="1">#REF!</definedName>
    <definedName name="ghjghj" localSheetId="6" hidden="1">#REF!</definedName>
    <definedName name="ghjghj" localSheetId="32" hidden="1">#REF!</definedName>
    <definedName name="ghjghj" localSheetId="30" hidden="1">#REF!</definedName>
    <definedName name="ghjghj" localSheetId="2" hidden="1">#REF!</definedName>
    <definedName name="ghjghj" hidden="1">#REF!</definedName>
    <definedName name="GI" localSheetId="16" hidden="1">Uke!#REF!</definedName>
    <definedName name="GI" localSheetId="34" hidden="1">Uke!#REF!</definedName>
    <definedName name="GI" localSheetId="27" hidden="1">Uke!#REF!</definedName>
    <definedName name="GI" localSheetId="28" hidden="1">#REF!</definedName>
    <definedName name="GI" localSheetId="7" hidden="1">Uke!#REF!</definedName>
    <definedName name="GI" localSheetId="20" hidden="1">Uke!#REF!</definedName>
    <definedName name="GI" localSheetId="21" hidden="1">#REF!</definedName>
    <definedName name="GI" localSheetId="23" hidden="1">#REF!</definedName>
    <definedName name="GI" localSheetId="4" hidden="1">Uke!#REF!</definedName>
    <definedName name="GI" localSheetId="11" hidden="1">Uke!#REF!</definedName>
    <definedName name="GI" localSheetId="9" hidden="1">Uke!#REF!</definedName>
    <definedName name="GI" localSheetId="13" hidden="1">Uke!#REF!</definedName>
    <definedName name="GI" localSheetId="18" hidden="1">Uke!#REF!</definedName>
    <definedName name="GI" localSheetId="6" hidden="1">U!#REF!</definedName>
    <definedName name="GI" localSheetId="32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gjhghj" localSheetId="16" hidden="1">#REF!</definedName>
    <definedName name="gjhghj" localSheetId="34" hidden="1">#REF!</definedName>
    <definedName name="gjhghj" localSheetId="27" hidden="1">#REF!</definedName>
    <definedName name="gjhghj" localSheetId="28" hidden="1">#REF!</definedName>
    <definedName name="gjhghj" localSheetId="7" hidden="1">#REF!</definedName>
    <definedName name="gjhghj" localSheetId="20" hidden="1">#REF!</definedName>
    <definedName name="gjhghj" localSheetId="21" hidden="1">#REF!</definedName>
    <definedName name="gjhghj" localSheetId="23" hidden="1">#REF!</definedName>
    <definedName name="gjhghj" localSheetId="4" hidden="1">#REF!</definedName>
    <definedName name="gjhghj" localSheetId="11" hidden="1">#REF!</definedName>
    <definedName name="gjhghj" localSheetId="9" hidden="1">#REF!</definedName>
    <definedName name="gjhghj" localSheetId="13" hidden="1">#REF!</definedName>
    <definedName name="gjhghj" localSheetId="18" hidden="1">#REF!</definedName>
    <definedName name="gjhghj" localSheetId="6" hidden="1">#REF!</definedName>
    <definedName name="gjhghj" localSheetId="32" hidden="1">#REF!</definedName>
    <definedName name="gjhghj" localSheetId="30" hidden="1">#REF!</definedName>
    <definedName name="gjhghj" localSheetId="2" hidden="1">#REF!</definedName>
    <definedName name="gjhghj" hidden="1">#REF!</definedName>
    <definedName name="HG" localSheetId="16" hidden="1">Uke!#REF!</definedName>
    <definedName name="HG" localSheetId="34" hidden="1">Uke!#REF!</definedName>
    <definedName name="HG" localSheetId="27" hidden="1">Uke!#REF!</definedName>
    <definedName name="HG" localSheetId="28" hidden="1">#REF!</definedName>
    <definedName name="HG" localSheetId="7" hidden="1">Uke!#REF!</definedName>
    <definedName name="HG" localSheetId="20" hidden="1">Uke!#REF!</definedName>
    <definedName name="HG" localSheetId="21" hidden="1">#REF!</definedName>
    <definedName name="HG" localSheetId="23" hidden="1">#REF!</definedName>
    <definedName name="HG" localSheetId="4" hidden="1">Uke!#REF!</definedName>
    <definedName name="HG" localSheetId="11" hidden="1">Uke!#REF!</definedName>
    <definedName name="HG" localSheetId="9" hidden="1">Uke!#REF!</definedName>
    <definedName name="HG" localSheetId="13" hidden="1">Uke!#REF!</definedName>
    <definedName name="HG" localSheetId="18" hidden="1">Uke!#REF!</definedName>
    <definedName name="HG" localSheetId="6" hidden="1">U!#REF!</definedName>
    <definedName name="HG" localSheetId="32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ghjg" localSheetId="16" hidden="1">#REF!</definedName>
    <definedName name="hghjg" localSheetId="34" hidden="1">#REF!</definedName>
    <definedName name="hghjg" localSheetId="27" hidden="1">#REF!</definedName>
    <definedName name="hghjg" localSheetId="28" hidden="1">#REF!</definedName>
    <definedName name="hghjg" localSheetId="7" hidden="1">#REF!</definedName>
    <definedName name="hghjg" localSheetId="20" hidden="1">#REF!</definedName>
    <definedName name="hghjg" localSheetId="21" hidden="1">#REF!</definedName>
    <definedName name="hghjg" localSheetId="23" hidden="1">#REF!</definedName>
    <definedName name="hghjg" localSheetId="4" hidden="1">#REF!</definedName>
    <definedName name="hghjg" localSheetId="11" hidden="1">#REF!</definedName>
    <definedName name="hghjg" localSheetId="9" hidden="1">#REF!</definedName>
    <definedName name="hghjg" localSheetId="13" hidden="1">#REF!</definedName>
    <definedName name="hghjg" localSheetId="18" hidden="1">#REF!</definedName>
    <definedName name="hghjg" localSheetId="6" hidden="1">#REF!</definedName>
    <definedName name="hghjg" localSheetId="32" hidden="1">#REF!</definedName>
    <definedName name="hghjg" localSheetId="30" hidden="1">#REF!</definedName>
    <definedName name="hghjg" localSheetId="2" hidden="1">#REF!</definedName>
    <definedName name="hghjg" hidden="1">#REF!</definedName>
    <definedName name="hjgjhgjh" localSheetId="16" hidden="1">#REF!</definedName>
    <definedName name="hjgjhgjh" localSheetId="34" hidden="1">#REF!</definedName>
    <definedName name="hjgjhgjh" localSheetId="27" hidden="1">#REF!</definedName>
    <definedName name="hjgjhgjh" localSheetId="28" hidden="1">#REF!</definedName>
    <definedName name="hjgjhgjh" localSheetId="7" hidden="1">#REF!</definedName>
    <definedName name="hjgjhgjh" localSheetId="20" hidden="1">#REF!</definedName>
    <definedName name="hjgjhgjh" localSheetId="21" hidden="1">#REF!</definedName>
    <definedName name="hjgjhgjh" localSheetId="23" hidden="1">#REF!</definedName>
    <definedName name="hjgjhgjh" localSheetId="4" hidden="1">#REF!</definedName>
    <definedName name="hjgjhgjh" localSheetId="11" hidden="1">#REF!</definedName>
    <definedName name="hjgjhgjh" localSheetId="9" hidden="1">#REF!</definedName>
    <definedName name="hjgjhgjh" localSheetId="13" hidden="1">#REF!</definedName>
    <definedName name="hjgjhgjh" localSheetId="18" hidden="1">#REF!</definedName>
    <definedName name="hjgjhgjh" localSheetId="6" hidden="1">#REF!</definedName>
    <definedName name="hjgjhgjh" localSheetId="32" hidden="1">#REF!</definedName>
    <definedName name="hjgjhgjh" localSheetId="30" hidden="1">#REF!</definedName>
    <definedName name="hjgjhgjh" localSheetId="2" hidden="1">#REF!</definedName>
    <definedName name="hjgjhgjh" hidden="1">#REF!</definedName>
    <definedName name="hkjhkj" localSheetId="16" hidden="1">#REF!</definedName>
    <definedName name="hkjhkj" localSheetId="34" hidden="1">#REF!</definedName>
    <definedName name="hkjhkj" localSheetId="27" hidden="1">#REF!</definedName>
    <definedName name="hkjhkj" localSheetId="28" hidden="1">#REF!</definedName>
    <definedName name="hkjhkj" localSheetId="7" hidden="1">#REF!</definedName>
    <definedName name="hkjhkj" localSheetId="20" hidden="1">#REF!</definedName>
    <definedName name="hkjhkj" localSheetId="21" hidden="1">#REF!</definedName>
    <definedName name="hkjhkj" localSheetId="23" hidden="1">#REF!</definedName>
    <definedName name="hkjhkj" localSheetId="4" hidden="1">#REF!</definedName>
    <definedName name="hkjhkj" localSheetId="11" hidden="1">#REF!</definedName>
    <definedName name="hkjhkj" localSheetId="9" hidden="1">#REF!</definedName>
    <definedName name="hkjhkj" localSheetId="13" hidden="1">#REF!</definedName>
    <definedName name="hkjhkj" localSheetId="18" hidden="1">#REF!</definedName>
    <definedName name="hkjhkj" localSheetId="6" hidden="1">#REF!</definedName>
    <definedName name="hkjhkj" localSheetId="32" hidden="1">#REF!</definedName>
    <definedName name="hkjhkj" localSheetId="30" hidden="1">#REF!</definedName>
    <definedName name="hkjhkj" localSheetId="2" hidden="1">#REF!</definedName>
    <definedName name="hkjhkj" hidden="1">#REF!</definedName>
    <definedName name="hkjhkjh" localSheetId="16" hidden="1">#REF!</definedName>
    <definedName name="hkjhkjh" localSheetId="34" hidden="1">#REF!</definedName>
    <definedName name="hkjhkjh" localSheetId="27" hidden="1">#REF!</definedName>
    <definedName name="HKJHKJH" localSheetId="28" hidden="1">#REF!</definedName>
    <definedName name="hkjhkjh" localSheetId="7" hidden="1">#REF!</definedName>
    <definedName name="hkjhkjh" localSheetId="20" hidden="1">#REF!</definedName>
    <definedName name="HKJHKJH" localSheetId="21" hidden="1">#REF!</definedName>
    <definedName name="HKJHKJH" localSheetId="23" hidden="1">#REF!</definedName>
    <definedName name="hkjhkjh" localSheetId="4" hidden="1">#REF!</definedName>
    <definedName name="hkjhkjh" localSheetId="11" hidden="1">#REF!</definedName>
    <definedName name="hkjhkjh" localSheetId="9" hidden="1">#REF!</definedName>
    <definedName name="hkjhkjh" localSheetId="13" hidden="1">#REF!</definedName>
    <definedName name="hkjhkjh" localSheetId="18" hidden="1">#REF!</definedName>
    <definedName name="hkjhkjh" localSheetId="6" hidden="1">#REF!</definedName>
    <definedName name="hkjhkjh" localSheetId="32" hidden="1">#REF!</definedName>
    <definedName name="hkjhkjh" localSheetId="30" hidden="1">#REF!</definedName>
    <definedName name="hkjhkjh" localSheetId="2" hidden="1">#REF!</definedName>
    <definedName name="hkjhkjh" hidden="1">#REF!</definedName>
    <definedName name="HT" localSheetId="16" hidden="1">Uke!#REF!</definedName>
    <definedName name="HT" localSheetId="34" hidden="1">Uke!#REF!</definedName>
    <definedName name="HT" localSheetId="27" hidden="1">Uke!#REF!</definedName>
    <definedName name="HT" localSheetId="28" hidden="1">#REF!</definedName>
    <definedName name="HT" localSheetId="7" hidden="1">Uke!#REF!</definedName>
    <definedName name="HT" localSheetId="20" hidden="1">Uke!#REF!</definedName>
    <definedName name="HT" localSheetId="21" hidden="1">#REF!</definedName>
    <definedName name="HT" localSheetId="23" hidden="1">#REF!</definedName>
    <definedName name="HT" localSheetId="4" hidden="1">Uke!#REF!</definedName>
    <definedName name="HT" localSheetId="11" hidden="1">Uke!#REF!</definedName>
    <definedName name="HT" localSheetId="9" hidden="1">Uke!#REF!</definedName>
    <definedName name="HT" localSheetId="13" hidden="1">Uke!#REF!</definedName>
    <definedName name="HT" localSheetId="18" hidden="1">Uke!#REF!</definedName>
    <definedName name="HT" localSheetId="6" hidden="1">U!#REF!</definedName>
    <definedName name="HT" localSheetId="32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htt" localSheetId="16" hidden="1">#REF!</definedName>
    <definedName name="htt" localSheetId="34" hidden="1">#REF!</definedName>
    <definedName name="htt" localSheetId="27" hidden="1">#REF!</definedName>
    <definedName name="htt" localSheetId="28" hidden="1">#REF!</definedName>
    <definedName name="htt" localSheetId="7" hidden="1">#REF!</definedName>
    <definedName name="htt" localSheetId="20" hidden="1">#REF!</definedName>
    <definedName name="htt" localSheetId="21" hidden="1">#REF!</definedName>
    <definedName name="htt" localSheetId="23" hidden="1">#REF!</definedName>
    <definedName name="htt" localSheetId="4" hidden="1">#REF!</definedName>
    <definedName name="htt" localSheetId="11" hidden="1">#REF!</definedName>
    <definedName name="htt" localSheetId="9" hidden="1">#REF!</definedName>
    <definedName name="htt" localSheetId="13" hidden="1">#REF!</definedName>
    <definedName name="htt" localSheetId="18" hidden="1">#REF!</definedName>
    <definedName name="htt" localSheetId="6" hidden="1">#REF!</definedName>
    <definedName name="htt" localSheetId="32" hidden="1">#REF!</definedName>
    <definedName name="htt" localSheetId="30" hidden="1">#REF!</definedName>
    <definedName name="htt" localSheetId="2" hidden="1">#REF!</definedName>
    <definedName name="htt" hidden="1">#REF!</definedName>
    <definedName name="JHK" localSheetId="16" hidden="1">Uke!#REF!</definedName>
    <definedName name="JHK" localSheetId="34" hidden="1">Uke!#REF!</definedName>
    <definedName name="JHK" localSheetId="27" hidden="1">Uke!#REF!</definedName>
    <definedName name="JHK" localSheetId="28" hidden="1">#REF!</definedName>
    <definedName name="JHK" localSheetId="7" hidden="1">Uke!#REF!</definedName>
    <definedName name="JHK" localSheetId="20" hidden="1">Uke!#REF!</definedName>
    <definedName name="JHK" localSheetId="21" hidden="1">#REF!</definedName>
    <definedName name="JHK" localSheetId="23" hidden="1">#REF!</definedName>
    <definedName name="JHK" localSheetId="4" hidden="1">Uke!#REF!</definedName>
    <definedName name="JHK" localSheetId="11" hidden="1">Uke!#REF!</definedName>
    <definedName name="JHK" localSheetId="9" hidden="1">Uke!#REF!</definedName>
    <definedName name="JHK" localSheetId="13" hidden="1">Uke!#REF!</definedName>
    <definedName name="JHK" localSheetId="18" hidden="1">Uke!#REF!</definedName>
    <definedName name="JHK" localSheetId="6" hidden="1">U!#REF!</definedName>
    <definedName name="JHK" localSheetId="32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hkjhjhjhkjhkj" localSheetId="16" hidden="1">#REF!</definedName>
    <definedName name="jhkjhjhjhkjhkj" localSheetId="34" hidden="1">#REF!</definedName>
    <definedName name="jhkjhjhjhkjhkj" localSheetId="27" hidden="1">#REF!</definedName>
    <definedName name="jhkjhjhjhkjhkj" localSheetId="28" hidden="1">#REF!</definedName>
    <definedName name="jhkjhjhjhkjhkj" localSheetId="7" hidden="1">#REF!</definedName>
    <definedName name="jhkjhjhjhkjhkj" localSheetId="20" hidden="1">#REF!</definedName>
    <definedName name="jhkjhjhjhkjhkj" localSheetId="21" hidden="1">#REF!</definedName>
    <definedName name="jhkjhjhjhkjhkj" localSheetId="23" hidden="1">#REF!</definedName>
    <definedName name="jhkjhjhjhkjhkj" localSheetId="4" hidden="1">#REF!</definedName>
    <definedName name="jhkjhjhjhkjhkj" localSheetId="11" hidden="1">#REF!</definedName>
    <definedName name="jhkjhjhjhkjhkj" localSheetId="9" hidden="1">#REF!</definedName>
    <definedName name="jhkjhjhjhkjhkj" localSheetId="13" hidden="1">#REF!</definedName>
    <definedName name="jhkjhjhjhkjhkj" localSheetId="18" hidden="1">#REF!</definedName>
    <definedName name="jhkjhjhjhkjhkj" localSheetId="6" hidden="1">#REF!</definedName>
    <definedName name="jhkjhjhjhkjhkj" localSheetId="32" hidden="1">#REF!</definedName>
    <definedName name="jhkjhjhjhkjhkj" localSheetId="30" hidden="1">#REF!</definedName>
    <definedName name="jhkjhjhjhkjhkj" localSheetId="2" hidden="1">#REF!</definedName>
    <definedName name="jhkjhjhjhkjhkj" hidden="1">#REF!</definedName>
    <definedName name="jhkjhkjh" localSheetId="16" hidden="1">#REF!</definedName>
    <definedName name="jhkjhkjh" localSheetId="34" hidden="1">#REF!</definedName>
    <definedName name="jhkjhkjh" localSheetId="27" hidden="1">#REF!</definedName>
    <definedName name="jhkjhkjh" localSheetId="28" hidden="1">#REF!</definedName>
    <definedName name="jhkjhkjh" localSheetId="7" hidden="1">#REF!</definedName>
    <definedName name="jhkjhkjh" localSheetId="20" hidden="1">#REF!</definedName>
    <definedName name="jhkjhkjh" localSheetId="21" hidden="1">#REF!</definedName>
    <definedName name="jhkjhkjh" localSheetId="23" hidden="1">#REF!</definedName>
    <definedName name="jhkjhkjh" localSheetId="4" hidden="1">#REF!</definedName>
    <definedName name="jhkjhkjh" localSheetId="11" hidden="1">#REF!</definedName>
    <definedName name="jhkjhkjh" localSheetId="9" hidden="1">#REF!</definedName>
    <definedName name="jhkjhkjh" localSheetId="13" hidden="1">#REF!</definedName>
    <definedName name="jhkjhkjh" localSheetId="18" hidden="1">#REF!</definedName>
    <definedName name="jhkjhkjh" localSheetId="6" hidden="1">#REF!</definedName>
    <definedName name="jhkjhkjh" localSheetId="32" hidden="1">#REF!</definedName>
    <definedName name="jhkjhkjh" localSheetId="30" hidden="1">#REF!</definedName>
    <definedName name="jhkjhkjh" localSheetId="2" hidden="1">#REF!</definedName>
    <definedName name="jhkjhkjh" hidden="1">#REF!</definedName>
    <definedName name="JK" localSheetId="16" hidden="1">#REF!</definedName>
    <definedName name="JK" localSheetId="34" hidden="1">#REF!</definedName>
    <definedName name="JK" localSheetId="27" hidden="1">#REF!</definedName>
    <definedName name="JK" localSheetId="28" hidden="1">#REF!</definedName>
    <definedName name="JK" localSheetId="7" hidden="1">#REF!</definedName>
    <definedName name="JK" localSheetId="20" hidden="1">#REF!</definedName>
    <definedName name="JK" localSheetId="21" hidden="1">#REF!</definedName>
    <definedName name="JK" localSheetId="23" hidden="1">#REF!</definedName>
    <definedName name="JK" localSheetId="4" hidden="1">#REF!</definedName>
    <definedName name="JK" localSheetId="11" hidden="1">#REF!</definedName>
    <definedName name="JK" localSheetId="9" hidden="1">#REF!</definedName>
    <definedName name="JK" localSheetId="13" hidden="1">#REF!</definedName>
    <definedName name="JK" localSheetId="18" hidden="1">#REF!</definedName>
    <definedName name="JK" localSheetId="6" hidden="1">#REF!</definedName>
    <definedName name="JK" localSheetId="32" hidden="1">#REF!</definedName>
    <definedName name="JK" localSheetId="30" hidden="1">#REF!</definedName>
    <definedName name="JK" localSheetId="2" hidden="1">#REF!</definedName>
    <definedName name="JK" hidden="1">#REF!</definedName>
    <definedName name="JLK" localSheetId="16" hidden="1">Uke!#REF!</definedName>
    <definedName name="JLK" localSheetId="34" hidden="1">Uke!#REF!</definedName>
    <definedName name="JLK" localSheetId="27" hidden="1">Uke!#REF!</definedName>
    <definedName name="JLK" localSheetId="28" hidden="1">#REF!</definedName>
    <definedName name="JLK" localSheetId="7" hidden="1">Uke!#REF!</definedName>
    <definedName name="JLK" localSheetId="20" hidden="1">Uke!#REF!</definedName>
    <definedName name="JLK" localSheetId="21" hidden="1">#REF!</definedName>
    <definedName name="JLK" localSheetId="23" hidden="1">#REF!</definedName>
    <definedName name="JLK" localSheetId="4" hidden="1">Uke!#REF!</definedName>
    <definedName name="JLK" localSheetId="11" hidden="1">Uke!#REF!</definedName>
    <definedName name="JLK" localSheetId="9" hidden="1">Uke!#REF!</definedName>
    <definedName name="JLK" localSheetId="13" hidden="1">Uke!#REF!</definedName>
    <definedName name="JLK" localSheetId="18" hidden="1">Uke!#REF!</definedName>
    <definedName name="JLK" localSheetId="6" hidden="1">U!#REF!</definedName>
    <definedName name="JLK" localSheetId="32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4" hidden="1">Uke!#REF!</definedName>
    <definedName name="JLKJ" localSheetId="27" hidden="1">Uke!#REF!</definedName>
    <definedName name="JLKJ" localSheetId="28" hidden="1">#REF!</definedName>
    <definedName name="JLKJ" localSheetId="7" hidden="1">Uke!#REF!</definedName>
    <definedName name="JLKJ" localSheetId="20" hidden="1">Uke!#REF!</definedName>
    <definedName name="JLKJ" localSheetId="21" hidden="1">#REF!</definedName>
    <definedName name="JLKJ" localSheetId="23" hidden="1">#REF!</definedName>
    <definedName name="JLKJ" localSheetId="4" hidden="1">Uke!#REF!</definedName>
    <definedName name="JLKJ" localSheetId="11" hidden="1">Uke!#REF!</definedName>
    <definedName name="JLKJ" localSheetId="9" hidden="1">Uke!#REF!</definedName>
    <definedName name="JLKJ" localSheetId="13" hidden="1">Uke!#REF!</definedName>
    <definedName name="JLKJ" localSheetId="18" hidden="1">Uke!#REF!</definedName>
    <definedName name="JLKJ" localSheetId="6" hidden="1">U!#REF!</definedName>
    <definedName name="JLKJ" localSheetId="32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16" hidden="1">#REF!</definedName>
    <definedName name="JLKJL" localSheetId="34" hidden="1">#REF!</definedName>
    <definedName name="JLKJL" localSheetId="27" hidden="1">#REF!</definedName>
    <definedName name="JLKJL" localSheetId="28" hidden="1">#REF!</definedName>
    <definedName name="JLKJL" localSheetId="7" hidden="1">#REF!</definedName>
    <definedName name="JLKJL" localSheetId="20" hidden="1">#REF!</definedName>
    <definedName name="JLKJL" localSheetId="21" hidden="1">#REF!</definedName>
    <definedName name="JLKJL" localSheetId="23" hidden="1">#REF!</definedName>
    <definedName name="JLKJL" localSheetId="4" hidden="1">#REF!</definedName>
    <definedName name="JLKJL" localSheetId="11" hidden="1">#REF!</definedName>
    <definedName name="JLKJL" localSheetId="9" hidden="1">#REF!</definedName>
    <definedName name="JLKJL" localSheetId="13" hidden="1">#REF!</definedName>
    <definedName name="JLKJL" localSheetId="18" hidden="1">#REF!</definedName>
    <definedName name="JLKJL" localSheetId="6" hidden="1">#REF!</definedName>
    <definedName name="JLKJL" localSheetId="32" hidden="1">#REF!</definedName>
    <definedName name="JLKJL" localSheetId="30" hidden="1">#REF!</definedName>
    <definedName name="JLKJL" localSheetId="2" hidden="1">#REF!</definedName>
    <definedName name="JLKJL" hidden="1">#REF!</definedName>
    <definedName name="JLKJLK" localSheetId="16" hidden="1">Uke!#REF!</definedName>
    <definedName name="JLKJLK" localSheetId="34" hidden="1">Uke!#REF!</definedName>
    <definedName name="JLKJLK" localSheetId="27" hidden="1">Uke!#REF!</definedName>
    <definedName name="JLKJLK" localSheetId="28" hidden="1">#REF!</definedName>
    <definedName name="JLKJLK" localSheetId="7" hidden="1">Uke!#REF!</definedName>
    <definedName name="JLKJLK" localSheetId="20" hidden="1">Uke!#REF!</definedName>
    <definedName name="JLKJLK" localSheetId="21" hidden="1">#REF!</definedName>
    <definedName name="JLKJLK" localSheetId="23" hidden="1">#REF!</definedName>
    <definedName name="JLKJLK" localSheetId="4" hidden="1">Uke!#REF!</definedName>
    <definedName name="JLKJLK" localSheetId="11" hidden="1">Uke!#REF!</definedName>
    <definedName name="JLKJLK" localSheetId="9" hidden="1">Uke!#REF!</definedName>
    <definedName name="JLKJLK" localSheetId="13" hidden="1">Uke!#REF!</definedName>
    <definedName name="JLKJLK" localSheetId="18" hidden="1">Uke!#REF!</definedName>
    <definedName name="JLKJLK" localSheetId="6" hidden="1">U!#REF!</definedName>
    <definedName name="JLKJLK" localSheetId="32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4" hidden="1">Uke!#REF!</definedName>
    <definedName name="KJH" localSheetId="27" hidden="1">Uke!#REF!</definedName>
    <definedName name="KJH" localSheetId="28" hidden="1">#REF!</definedName>
    <definedName name="KJH" localSheetId="33" hidden="1">Uke!#REF!</definedName>
    <definedName name="KJH" localSheetId="7" hidden="1">Uke!#REF!</definedName>
    <definedName name="KJH" localSheetId="20" hidden="1">Uke!#REF!</definedName>
    <definedName name="KJH" localSheetId="21" hidden="1">#REF!</definedName>
    <definedName name="KJH" localSheetId="23" hidden="1">#REF!</definedName>
    <definedName name="KJH" localSheetId="4" hidden="1">Uke!#REF!</definedName>
    <definedName name="KJH" localSheetId="11" hidden="1">Uke!#REF!</definedName>
    <definedName name="KJH" localSheetId="9" hidden="1">Uke!#REF!</definedName>
    <definedName name="KJH" localSheetId="13" hidden="1">Uke!#REF!</definedName>
    <definedName name="KJH" localSheetId="18" hidden="1">Uke!#REF!</definedName>
    <definedName name="KJH" localSheetId="6" hidden="1">U!#REF!</definedName>
    <definedName name="KJH" localSheetId="32" hidden="1">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4" hidden="1">Uke!#REF!</definedName>
    <definedName name="KJHK" localSheetId="27" hidden="1">Uke!#REF!</definedName>
    <definedName name="KJHK" localSheetId="28" hidden="1">#REF!</definedName>
    <definedName name="KJHK" localSheetId="7" hidden="1">Uke!#REF!</definedName>
    <definedName name="KJHK" localSheetId="20" hidden="1">Uke!#REF!</definedName>
    <definedName name="KJHK" localSheetId="21" hidden="1">#REF!</definedName>
    <definedName name="KJHK" localSheetId="23" hidden="1">#REF!</definedName>
    <definedName name="KJHK" localSheetId="4" hidden="1">Uke!#REF!</definedName>
    <definedName name="KJHK" localSheetId="11" hidden="1">Uke!#REF!</definedName>
    <definedName name="KJHK" localSheetId="9" hidden="1">Uke!#REF!</definedName>
    <definedName name="KJHK" localSheetId="13" hidden="1">Uke!#REF!</definedName>
    <definedName name="KJHK" localSheetId="18" hidden="1">Uke!#REF!</definedName>
    <definedName name="KJHK" localSheetId="6" hidden="1">U!#REF!</definedName>
    <definedName name="KJHK" localSheetId="32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16" hidden="1">#REF!</definedName>
    <definedName name="KJLKJ" localSheetId="34" hidden="1">#REF!</definedName>
    <definedName name="KJLKJ" localSheetId="27" hidden="1">#REF!</definedName>
    <definedName name="KJLKJ" localSheetId="28" hidden="1">#REF!</definedName>
    <definedName name="KJLKJ" localSheetId="7" hidden="1">#REF!</definedName>
    <definedName name="KJLKJ" localSheetId="20" hidden="1">#REF!</definedName>
    <definedName name="KJLKJ" localSheetId="21" hidden="1">#REF!</definedName>
    <definedName name="KJLKJ" localSheetId="23" hidden="1">#REF!</definedName>
    <definedName name="KJLKJ" localSheetId="4" hidden="1">#REF!</definedName>
    <definedName name="KJLKJ" localSheetId="11" hidden="1">#REF!</definedName>
    <definedName name="KJLKJ" localSheetId="9" hidden="1">#REF!</definedName>
    <definedName name="KJLKJ" localSheetId="13" hidden="1">#REF!</definedName>
    <definedName name="KJLKJ" localSheetId="18" hidden="1">#REF!</definedName>
    <definedName name="KJLKJ" localSheetId="6" hidden="1">#REF!</definedName>
    <definedName name="KJLKJ" localSheetId="32" hidden="1">#REF!</definedName>
    <definedName name="KJLKJ" localSheetId="30" hidden="1">#REF!</definedName>
    <definedName name="KJLKJ" localSheetId="2" hidden="1">#REF!</definedName>
    <definedName name="KJLKJ" hidden="1">#REF!</definedName>
    <definedName name="kkk" localSheetId="16" hidden="1">Uke!#REF!</definedName>
    <definedName name="kkk" localSheetId="34" hidden="1">Uke!#REF!</definedName>
    <definedName name="kkk" localSheetId="27" hidden="1">Uke!#REF!</definedName>
    <definedName name="kkk" localSheetId="28" hidden="1">#REF!</definedName>
    <definedName name="kkk" localSheetId="7" hidden="1">Uke!#REF!</definedName>
    <definedName name="kkk" localSheetId="20" hidden="1">Uke!#REF!</definedName>
    <definedName name="kkk" localSheetId="21" hidden="1">#REF!</definedName>
    <definedName name="kkk" localSheetId="23" hidden="1">#REF!</definedName>
    <definedName name="kkk" localSheetId="4" hidden="1">Uke!#REF!</definedName>
    <definedName name="kkk" localSheetId="11" hidden="1">Uke!#REF!</definedName>
    <definedName name="kkk" localSheetId="9" hidden="1">Uke!#REF!</definedName>
    <definedName name="kkk" localSheetId="13" hidden="1">Uke!#REF!</definedName>
    <definedName name="kkk" localSheetId="18" hidden="1">Uke!#REF!</definedName>
    <definedName name="kkk" localSheetId="6" hidden="1">U!#REF!</definedName>
    <definedName name="kkk" localSheetId="32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4" hidden="1">Uke!#REF!</definedName>
    <definedName name="LKH" localSheetId="27" hidden="1">Uke!#REF!</definedName>
    <definedName name="LKH" localSheetId="28" hidden="1">#REF!</definedName>
    <definedName name="LKH" localSheetId="33" hidden="1">Uke!#REF!</definedName>
    <definedName name="LKH" localSheetId="7" hidden="1">Uke!#REF!</definedName>
    <definedName name="LKH" localSheetId="20" hidden="1">Uke!#REF!</definedName>
    <definedName name="LKH" localSheetId="21" hidden="1">#REF!</definedName>
    <definedName name="LKH" localSheetId="23" hidden="1">#REF!</definedName>
    <definedName name="LKH" localSheetId="4" hidden="1">Uke!#REF!</definedName>
    <definedName name="LKH" localSheetId="11" hidden="1">Uke!#REF!</definedName>
    <definedName name="LKH" localSheetId="9" hidden="1">Uke!#REF!</definedName>
    <definedName name="LKH" localSheetId="13" hidden="1">Uke!#REF!</definedName>
    <definedName name="LKH" localSheetId="18" hidden="1">Uke!#REF!</definedName>
    <definedName name="LKH" localSheetId="6" hidden="1">U!#REF!</definedName>
    <definedName name="LKH" localSheetId="32" hidden="1">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4" hidden="1">Uke!#REF!</definedName>
    <definedName name="lll" localSheetId="27" hidden="1">Uke!#REF!</definedName>
    <definedName name="lll" localSheetId="28" hidden="1">#REF!</definedName>
    <definedName name="lll" localSheetId="7" hidden="1">Uke!#REF!</definedName>
    <definedName name="lll" localSheetId="20" hidden="1">Uke!#REF!</definedName>
    <definedName name="lll" localSheetId="21" hidden="1">#REF!</definedName>
    <definedName name="lll" localSheetId="23" hidden="1">#REF!</definedName>
    <definedName name="lll" localSheetId="4" hidden="1">Uke!#REF!</definedName>
    <definedName name="lll" localSheetId="11" hidden="1">Uke!#REF!</definedName>
    <definedName name="lll" localSheetId="9" hidden="1">Uke!#REF!</definedName>
    <definedName name="lll" localSheetId="13" hidden="1">Uke!#REF!</definedName>
    <definedName name="lll" localSheetId="18" hidden="1">Uke!#REF!</definedName>
    <definedName name="lll" localSheetId="6" hidden="1">U!#REF!</definedName>
    <definedName name="lll" localSheetId="32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4" hidden="1">Uke!#REF!</definedName>
    <definedName name="MM" localSheetId="27" hidden="1">Uke!#REF!</definedName>
    <definedName name="MM" localSheetId="28" hidden="1">#REF!</definedName>
    <definedName name="MM" localSheetId="7" hidden="1">Uke!#REF!</definedName>
    <definedName name="MM" localSheetId="20" hidden="1">Uke!#REF!</definedName>
    <definedName name="MM" localSheetId="21" hidden="1">#REF!</definedName>
    <definedName name="MM" localSheetId="23" hidden="1">#REF!</definedName>
    <definedName name="MM" localSheetId="4" hidden="1">Uke!#REF!</definedName>
    <definedName name="MM" localSheetId="11" hidden="1">Uke!#REF!</definedName>
    <definedName name="MM" localSheetId="9" hidden="1">Uke!#REF!</definedName>
    <definedName name="MM" localSheetId="13" hidden="1">Uke!#REF!</definedName>
    <definedName name="MM" localSheetId="18" hidden="1">Uke!#REF!</definedName>
    <definedName name="MM" localSheetId="6" hidden="1">U!#REF!</definedName>
    <definedName name="MM" localSheetId="32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4" hidden="1">Uke!#REF!</definedName>
    <definedName name="mmm" localSheetId="27" hidden="1">Uke!#REF!</definedName>
    <definedName name="mmm" localSheetId="28" hidden="1">#REF!</definedName>
    <definedName name="mmm" localSheetId="7" hidden="1">Uke!#REF!</definedName>
    <definedName name="mmm" localSheetId="20" hidden="1">Uke!#REF!</definedName>
    <definedName name="mmm" localSheetId="21" hidden="1">#REF!</definedName>
    <definedName name="mmm" localSheetId="23" hidden="1">#REF!</definedName>
    <definedName name="mmm" localSheetId="4" hidden="1">Uke!#REF!</definedName>
    <definedName name="mmm" localSheetId="11" hidden="1">Uke!#REF!</definedName>
    <definedName name="mmm" localSheetId="9" hidden="1">Uke!#REF!</definedName>
    <definedName name="mmm" localSheetId="13" hidden="1">Uke!#REF!</definedName>
    <definedName name="mmm" localSheetId="18" hidden="1">Uke!#REF!</definedName>
    <definedName name="mmm" localSheetId="6" hidden="1">U!#REF!</definedName>
    <definedName name="mmm" localSheetId="32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4" hidden="1">Uke!#REF!</definedName>
    <definedName name="nn" localSheetId="27" hidden="1">Uke!#REF!</definedName>
    <definedName name="nn" localSheetId="28" hidden="1">#REF!</definedName>
    <definedName name="nn" localSheetId="7" hidden="1">Uke!#REF!</definedName>
    <definedName name="nn" localSheetId="20" hidden="1">Uke!#REF!</definedName>
    <definedName name="nn" localSheetId="21" hidden="1">#REF!</definedName>
    <definedName name="nn" localSheetId="23" hidden="1">#REF!</definedName>
    <definedName name="nn" localSheetId="4" hidden="1">Uke!#REF!</definedName>
    <definedName name="nn" localSheetId="11" hidden="1">Uke!#REF!</definedName>
    <definedName name="nn" localSheetId="9" hidden="1">Uke!#REF!</definedName>
    <definedName name="nn" localSheetId="13" hidden="1">Uke!#REF!</definedName>
    <definedName name="nn" localSheetId="18" hidden="1">Uke!#REF!</definedName>
    <definedName name="nn" localSheetId="6" hidden="1">U!#REF!</definedName>
    <definedName name="nn" localSheetId="32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4" hidden="1">Uke!#REF!</definedName>
    <definedName name="NVN" localSheetId="27" hidden="1">Uke!#REF!</definedName>
    <definedName name="NVN" localSheetId="28" hidden="1">#REF!</definedName>
    <definedName name="NVN" localSheetId="7" hidden="1">Uke!#REF!</definedName>
    <definedName name="NVN" localSheetId="20" hidden="1">Uke!#REF!</definedName>
    <definedName name="NVN" localSheetId="21" hidden="1">#REF!</definedName>
    <definedName name="NVN" localSheetId="23" hidden="1">#REF!</definedName>
    <definedName name="NVN" localSheetId="4" hidden="1">Uke!#REF!</definedName>
    <definedName name="NVN" localSheetId="11" hidden="1">Uke!#REF!</definedName>
    <definedName name="NVN" localSheetId="9" hidden="1">Uke!#REF!</definedName>
    <definedName name="NVN" localSheetId="13" hidden="1">Uke!#REF!</definedName>
    <definedName name="NVN" localSheetId="18" hidden="1">Uke!#REF!</definedName>
    <definedName name="NVN" localSheetId="6" hidden="1">U!#REF!</definedName>
    <definedName name="NVN" localSheetId="32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4" hidden="1">Uke!#REF!</definedName>
    <definedName name="q" localSheetId="27" hidden="1">Uke!#REF!</definedName>
    <definedName name="q" localSheetId="28" hidden="1">#REF!</definedName>
    <definedName name="q" localSheetId="7" hidden="1">Uke!#REF!</definedName>
    <definedName name="q" localSheetId="20" hidden="1">Uke!#REF!</definedName>
    <definedName name="q" localSheetId="21" hidden="1">#REF!</definedName>
    <definedName name="q" localSheetId="23" hidden="1">#REF!</definedName>
    <definedName name="q" localSheetId="4" hidden="1">Uke!#REF!</definedName>
    <definedName name="q" localSheetId="11" hidden="1">Uke!#REF!</definedName>
    <definedName name="q" localSheetId="9" hidden="1">Uke!#REF!</definedName>
    <definedName name="q" localSheetId="13" hidden="1">Uke!#REF!</definedName>
    <definedName name="q" localSheetId="18" hidden="1">Uke!#REF!</definedName>
    <definedName name="q" localSheetId="6" hidden="1">U!#REF!</definedName>
    <definedName name="q" localSheetId="32" hidden="1">Uke!#REF!</definedName>
    <definedName name="q" localSheetId="30" hidden="1">Uke!#REF!</definedName>
    <definedName name="q" localSheetId="2" hidden="1">Uke!#REF!</definedName>
    <definedName name="q" hidden="1">Uke!#REF!</definedName>
    <definedName name="reyteyt" localSheetId="16" hidden="1">#REF!</definedName>
    <definedName name="reyteyt" localSheetId="34" hidden="1">#REF!</definedName>
    <definedName name="reyteyt" localSheetId="27" hidden="1">#REF!</definedName>
    <definedName name="reyteyt" localSheetId="28" hidden="1">#REF!</definedName>
    <definedName name="reyteyt" localSheetId="7" hidden="1">#REF!</definedName>
    <definedName name="reyteyt" localSheetId="20" hidden="1">#REF!</definedName>
    <definedName name="reyteyt" localSheetId="21" hidden="1">#REF!</definedName>
    <definedName name="reyteyt" localSheetId="23" hidden="1">#REF!</definedName>
    <definedName name="reyteyt" localSheetId="4" hidden="1">#REF!</definedName>
    <definedName name="reyteyt" localSheetId="11" hidden="1">#REF!</definedName>
    <definedName name="reyteyt" localSheetId="9" hidden="1">#REF!</definedName>
    <definedName name="reyteyt" localSheetId="13" hidden="1">#REF!</definedName>
    <definedName name="reyteyt" localSheetId="18" hidden="1">#REF!</definedName>
    <definedName name="reyteyt" localSheetId="6" hidden="1">#REF!</definedName>
    <definedName name="reyteyt" localSheetId="32" hidden="1">#REF!</definedName>
    <definedName name="reyteyt" localSheetId="30" hidden="1">#REF!</definedName>
    <definedName name="reyteyt" localSheetId="2" hidden="1">#REF!</definedName>
    <definedName name="reyteyt" hidden="1">#REF!</definedName>
    <definedName name="rr" localSheetId="16" hidden="1">Uke!#REF!</definedName>
    <definedName name="rr" localSheetId="34" hidden="1">Uke!#REF!</definedName>
    <definedName name="rr" localSheetId="27" hidden="1">Uke!#REF!</definedName>
    <definedName name="rr" localSheetId="28" hidden="1">#REF!</definedName>
    <definedName name="rr" localSheetId="7" hidden="1">Uke!#REF!</definedName>
    <definedName name="rr" localSheetId="20" hidden="1">Uke!#REF!</definedName>
    <definedName name="rr" localSheetId="21" hidden="1">#REF!</definedName>
    <definedName name="rr" localSheetId="23" hidden="1">#REF!</definedName>
    <definedName name="rr" localSheetId="4" hidden="1">Uke!#REF!</definedName>
    <definedName name="rr" localSheetId="11" hidden="1">Uke!#REF!</definedName>
    <definedName name="rr" localSheetId="9" hidden="1">Uke!#REF!</definedName>
    <definedName name="rr" localSheetId="13" hidden="1">Uke!#REF!</definedName>
    <definedName name="rr" localSheetId="18" hidden="1">Uke!#REF!</definedName>
    <definedName name="rr" localSheetId="6" hidden="1">U!#REF!</definedName>
    <definedName name="rr" localSheetId="32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rw" localSheetId="16" hidden="1">#REF!</definedName>
    <definedName name="rw" localSheetId="34" hidden="1">#REF!</definedName>
    <definedName name="rw" localSheetId="27" hidden="1">#REF!</definedName>
    <definedName name="rw" localSheetId="28" hidden="1">#REF!</definedName>
    <definedName name="rw" localSheetId="7" hidden="1">#REF!</definedName>
    <definedName name="rw" localSheetId="20" hidden="1">#REF!</definedName>
    <definedName name="rw" localSheetId="21" hidden="1">#REF!</definedName>
    <definedName name="rw" localSheetId="23" hidden="1">#REF!</definedName>
    <definedName name="rw" localSheetId="4" hidden="1">#REF!</definedName>
    <definedName name="rw" localSheetId="11" hidden="1">#REF!</definedName>
    <definedName name="rw" localSheetId="9" hidden="1">#REF!</definedName>
    <definedName name="rw" localSheetId="13" hidden="1">#REF!</definedName>
    <definedName name="rw" localSheetId="18" hidden="1">#REF!</definedName>
    <definedName name="rw" localSheetId="6" hidden="1">#REF!</definedName>
    <definedName name="rw" localSheetId="32" hidden="1">#REF!</definedName>
    <definedName name="rw" localSheetId="30" hidden="1">#REF!</definedName>
    <definedName name="rw" localSheetId="2" hidden="1">#REF!</definedName>
    <definedName name="rw" hidden="1">#REF!</definedName>
    <definedName name="saff" localSheetId="16" hidden="1">#REF!</definedName>
    <definedName name="saff" localSheetId="34" hidden="1">#REF!</definedName>
    <definedName name="saff" localSheetId="27" hidden="1">#REF!</definedName>
    <definedName name="saff" localSheetId="28" hidden="1">#REF!</definedName>
    <definedName name="saff" localSheetId="7" hidden="1">#REF!</definedName>
    <definedName name="saff" localSheetId="20" hidden="1">#REF!</definedName>
    <definedName name="saff" localSheetId="21" hidden="1">#REF!</definedName>
    <definedName name="saff" localSheetId="23" hidden="1">#REF!</definedName>
    <definedName name="saff" localSheetId="4" hidden="1">#REF!</definedName>
    <definedName name="saff" localSheetId="11" hidden="1">#REF!</definedName>
    <definedName name="saff" localSheetId="9" hidden="1">#REF!</definedName>
    <definedName name="saff" localSheetId="13" hidden="1">#REF!</definedName>
    <definedName name="saff" localSheetId="18" hidden="1">#REF!</definedName>
    <definedName name="saff" localSheetId="6" hidden="1">#REF!</definedName>
    <definedName name="saff" localSheetId="32" hidden="1">#REF!</definedName>
    <definedName name="saff" localSheetId="30" hidden="1">#REF!</definedName>
    <definedName name="saff" localSheetId="2" hidden="1">#REF!</definedName>
    <definedName name="saff" hidden="1">#REF!</definedName>
    <definedName name="sdf" localSheetId="16" hidden="1">#REF!</definedName>
    <definedName name="sdf" localSheetId="34" hidden="1">#REF!</definedName>
    <definedName name="sdf" localSheetId="27" hidden="1">#REF!</definedName>
    <definedName name="sdf" localSheetId="28" hidden="1">#REF!</definedName>
    <definedName name="sdf" localSheetId="7" hidden="1">#REF!</definedName>
    <definedName name="sdf" localSheetId="20" hidden="1">#REF!</definedName>
    <definedName name="sdf" localSheetId="21" hidden="1">#REF!</definedName>
    <definedName name="sdf" localSheetId="23" hidden="1">#REF!</definedName>
    <definedName name="sdf" localSheetId="4" hidden="1">#REF!</definedName>
    <definedName name="sdf" localSheetId="11" hidden="1">#REF!</definedName>
    <definedName name="sdf" localSheetId="9" hidden="1">#REF!</definedName>
    <definedName name="sdf" localSheetId="13" hidden="1">#REF!</definedName>
    <definedName name="sdf" localSheetId="18" hidden="1">#REF!</definedName>
    <definedName name="sdf" localSheetId="6" hidden="1">#REF!</definedName>
    <definedName name="sdf" localSheetId="32" hidden="1">#REF!</definedName>
    <definedName name="sdf" localSheetId="30" hidden="1">#REF!</definedName>
    <definedName name="sdf" localSheetId="2" hidden="1">#REF!</definedName>
    <definedName name="sdf" hidden="1">#REF!</definedName>
    <definedName name="sdfdsa" localSheetId="16" hidden="1">#REF!</definedName>
    <definedName name="sdfdsa" localSheetId="34" hidden="1">#REF!</definedName>
    <definedName name="sdfdsa" localSheetId="27" hidden="1">#REF!</definedName>
    <definedName name="sdfdsa" localSheetId="28" hidden="1">#REF!</definedName>
    <definedName name="sdfdsa" localSheetId="7" hidden="1">#REF!</definedName>
    <definedName name="sdfdsa" localSheetId="20" hidden="1">#REF!</definedName>
    <definedName name="sdfdsa" localSheetId="21" hidden="1">#REF!</definedName>
    <definedName name="sdfdsa" localSheetId="23" hidden="1">#REF!</definedName>
    <definedName name="sdfdsa" localSheetId="4" hidden="1">#REF!</definedName>
    <definedName name="sdfdsa" localSheetId="11" hidden="1">#REF!</definedName>
    <definedName name="sdfdsa" localSheetId="9" hidden="1">#REF!</definedName>
    <definedName name="sdfdsa" localSheetId="13" hidden="1">#REF!</definedName>
    <definedName name="sdfdsa" localSheetId="18" hidden="1">#REF!</definedName>
    <definedName name="sdfdsa" localSheetId="6" hidden="1">#REF!</definedName>
    <definedName name="sdfdsa" localSheetId="32" hidden="1">#REF!</definedName>
    <definedName name="sdfdsa" localSheetId="30" hidden="1">#REF!</definedName>
    <definedName name="sdfdsa" localSheetId="2" hidden="1">#REF!</definedName>
    <definedName name="sdfdsa" hidden="1">#REF!</definedName>
    <definedName name="sf" localSheetId="16" hidden="1">#REF!</definedName>
    <definedName name="sf" localSheetId="34" hidden="1">#REF!</definedName>
    <definedName name="sf" localSheetId="27" hidden="1">#REF!</definedName>
    <definedName name="sf" localSheetId="28" hidden="1">#REF!</definedName>
    <definedName name="sf" localSheetId="7" hidden="1">#REF!</definedName>
    <definedName name="sf" localSheetId="20" hidden="1">#REF!</definedName>
    <definedName name="sf" localSheetId="21" hidden="1">#REF!</definedName>
    <definedName name="sf" localSheetId="23" hidden="1">#REF!</definedName>
    <definedName name="sf" localSheetId="4" hidden="1">#REF!</definedName>
    <definedName name="sf" localSheetId="11" hidden="1">#REF!</definedName>
    <definedName name="sf" localSheetId="9" hidden="1">#REF!</definedName>
    <definedName name="sf" localSheetId="13" hidden="1">#REF!</definedName>
    <definedName name="sf" localSheetId="18" hidden="1">#REF!</definedName>
    <definedName name="sf" localSheetId="6" hidden="1">#REF!</definedName>
    <definedName name="sf" localSheetId="32" hidden="1">#REF!</definedName>
    <definedName name="sf" localSheetId="30" hidden="1">#REF!</definedName>
    <definedName name="sf" localSheetId="2" hidden="1">#REF!</definedName>
    <definedName name="sf" hidden="1">#REF!</definedName>
    <definedName name="sfd" localSheetId="16" hidden="1">#REF!</definedName>
    <definedName name="sfd" localSheetId="34" hidden="1">#REF!</definedName>
    <definedName name="sfd" localSheetId="27" hidden="1">#REF!</definedName>
    <definedName name="sfd" localSheetId="28" hidden="1">#REF!</definedName>
    <definedName name="sfd" localSheetId="7" hidden="1">#REF!</definedName>
    <definedName name="sfd" localSheetId="20" hidden="1">#REF!</definedName>
    <definedName name="sfd" localSheetId="21" hidden="1">#REF!</definedName>
    <definedName name="sfd" localSheetId="23" hidden="1">#REF!</definedName>
    <definedName name="sfd" localSheetId="4" hidden="1">#REF!</definedName>
    <definedName name="sfd" localSheetId="11" hidden="1">#REF!</definedName>
    <definedName name="sfd" localSheetId="9" hidden="1">#REF!</definedName>
    <definedName name="sfd" localSheetId="13" hidden="1">#REF!</definedName>
    <definedName name="sfd" localSheetId="18" hidden="1">#REF!</definedName>
    <definedName name="sfd" localSheetId="6" hidden="1">#REF!</definedName>
    <definedName name="sfd" localSheetId="32" hidden="1">#REF!</definedName>
    <definedName name="sfd" localSheetId="30" hidden="1">#REF!</definedName>
    <definedName name="sfd" localSheetId="2" hidden="1">#REF!</definedName>
    <definedName name="sfd" hidden="1">#REF!</definedName>
    <definedName name="sfdd" localSheetId="16" hidden="1">#REF!</definedName>
    <definedName name="sfdd" localSheetId="34" hidden="1">#REF!</definedName>
    <definedName name="sfdd" localSheetId="27" hidden="1">#REF!</definedName>
    <definedName name="sfdd" localSheetId="28" hidden="1">#REF!</definedName>
    <definedName name="sfdd" localSheetId="7" hidden="1">#REF!</definedName>
    <definedName name="sfdd" localSheetId="20" hidden="1">#REF!</definedName>
    <definedName name="sfdd" localSheetId="21" hidden="1">#REF!</definedName>
    <definedName name="sfdd" localSheetId="23" hidden="1">#REF!</definedName>
    <definedName name="sfdd" localSheetId="4" hidden="1">#REF!</definedName>
    <definedName name="sfdd" localSheetId="11" hidden="1">#REF!</definedName>
    <definedName name="sfdd" localSheetId="9" hidden="1">#REF!</definedName>
    <definedName name="sfdd" localSheetId="13" hidden="1">#REF!</definedName>
    <definedName name="sfdd" localSheetId="18" hidden="1">#REF!</definedName>
    <definedName name="sfdd" localSheetId="6" hidden="1">#REF!</definedName>
    <definedName name="sfdd" localSheetId="32" hidden="1">#REF!</definedName>
    <definedName name="sfdd" localSheetId="30" hidden="1">#REF!</definedName>
    <definedName name="sfdd" localSheetId="2" hidden="1">#REF!</definedName>
    <definedName name="sfdd" hidden="1">#REF!</definedName>
    <definedName name="SSS" localSheetId="16" hidden="1">Uke!#REF!</definedName>
    <definedName name="SSS" localSheetId="34" hidden="1">Uke!#REF!</definedName>
    <definedName name="SSS" localSheetId="27" hidden="1">Uke!#REF!</definedName>
    <definedName name="SSS" localSheetId="28" hidden="1">#REF!</definedName>
    <definedName name="SSS" localSheetId="26" hidden="1">Uke!#REF!</definedName>
    <definedName name="SSS" localSheetId="33" hidden="1">Uke!#REF!</definedName>
    <definedName name="SSS" localSheetId="7" hidden="1">Uke!#REF!</definedName>
    <definedName name="SSS" localSheetId="20" hidden="1">Uke!#REF!</definedName>
    <definedName name="SSS" localSheetId="21" hidden="1">#REF!</definedName>
    <definedName name="SSS" localSheetId="23" hidden="1">#REF!</definedName>
    <definedName name="SSS" localSheetId="4" hidden="1">Uke!#REF!</definedName>
    <definedName name="SSS" localSheetId="11" hidden="1">Uke!#REF!</definedName>
    <definedName name="SSS" localSheetId="9" hidden="1">Uke!#REF!</definedName>
    <definedName name="SSS" localSheetId="13" hidden="1">Uke!#REF!</definedName>
    <definedName name="SSS" localSheetId="18" hidden="1">Uke!#REF!</definedName>
    <definedName name="SSS" localSheetId="6" hidden="1">U!#REF!</definedName>
    <definedName name="SSS" localSheetId="32" hidden="1">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4" hidden="1">Uke!#REF!</definedName>
    <definedName name="SSSS" localSheetId="27" hidden="1">Uke!#REF!</definedName>
    <definedName name="SSSS" localSheetId="28" hidden="1">#REF!</definedName>
    <definedName name="SSSS" localSheetId="7" hidden="1">Uke!#REF!</definedName>
    <definedName name="SSSS" localSheetId="20" hidden="1">Uke!#REF!</definedName>
    <definedName name="SSSS" localSheetId="21" hidden="1">#REF!</definedName>
    <definedName name="SSSS" localSheetId="23" hidden="1">#REF!</definedName>
    <definedName name="SSSS" localSheetId="4" hidden="1">Uke!#REF!</definedName>
    <definedName name="SSSS" localSheetId="11" hidden="1">Uke!#REF!</definedName>
    <definedName name="SSSS" localSheetId="9" hidden="1">Uke!#REF!</definedName>
    <definedName name="SSSS" localSheetId="13" hidden="1">Uke!#REF!</definedName>
    <definedName name="SSSS" localSheetId="18" hidden="1">Uke!#REF!</definedName>
    <definedName name="SSSS" localSheetId="6" hidden="1">U!#REF!</definedName>
    <definedName name="SSSS" localSheetId="32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4" hidden="1">Uke!#REF!</definedName>
    <definedName name="T" localSheetId="27" hidden="1">Uke!#REF!</definedName>
    <definedName name="T" localSheetId="28" hidden="1">#REF!</definedName>
    <definedName name="T" localSheetId="7" hidden="1">Uke!#REF!</definedName>
    <definedName name="T" localSheetId="20" hidden="1">Uke!#REF!</definedName>
    <definedName name="T" localSheetId="21" hidden="1">#REF!</definedName>
    <definedName name="T" localSheetId="23" hidden="1">#REF!</definedName>
    <definedName name="T" localSheetId="4" hidden="1">Uke!#REF!</definedName>
    <definedName name="T" localSheetId="11" hidden="1">Uke!#REF!</definedName>
    <definedName name="T" localSheetId="9" hidden="1">Uke!#REF!</definedName>
    <definedName name="T" localSheetId="13" hidden="1">Uke!#REF!</definedName>
    <definedName name="T" localSheetId="18" hidden="1">Uke!#REF!</definedName>
    <definedName name="T" localSheetId="6" hidden="1">U!#REF!</definedName>
    <definedName name="T" localSheetId="32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4" hidden="1">Uke!#REF!</definedName>
    <definedName name="TT" localSheetId="27" hidden="1">Uke!#REF!</definedName>
    <definedName name="TT" localSheetId="28" hidden="1">#REF!</definedName>
    <definedName name="TT" localSheetId="7" hidden="1">Uke!#REF!</definedName>
    <definedName name="TT" localSheetId="20" hidden="1">Uke!#REF!</definedName>
    <definedName name="TT" localSheetId="21" hidden="1">#REF!</definedName>
    <definedName name="TT" localSheetId="23" hidden="1">#REF!</definedName>
    <definedName name="TT" localSheetId="4" hidden="1">Uke!#REF!</definedName>
    <definedName name="TT" localSheetId="11" hidden="1">Uke!#REF!</definedName>
    <definedName name="TT" localSheetId="9" hidden="1">Uke!#REF!</definedName>
    <definedName name="TT" localSheetId="13" hidden="1">Uke!#REF!</definedName>
    <definedName name="TT" localSheetId="18" hidden="1">Uke!#REF!</definedName>
    <definedName name="TT" localSheetId="6" hidden="1">U!#REF!</definedName>
    <definedName name="TT" localSheetId="32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4" hidden="1">Uke!#REF!</definedName>
    <definedName name="TTT" localSheetId="27" hidden="1">Uke!#REF!</definedName>
    <definedName name="TTT" localSheetId="28" hidden="1">#REF!</definedName>
    <definedName name="TTT" localSheetId="26" hidden="1">Uke!#REF!</definedName>
    <definedName name="TTT" localSheetId="33" hidden="1">Uke!#REF!</definedName>
    <definedName name="TTT" localSheetId="7" hidden="1">Uke!#REF!</definedName>
    <definedName name="TTT" localSheetId="20" hidden="1">Uke!#REF!</definedName>
    <definedName name="TTT" localSheetId="21" hidden="1">#REF!</definedName>
    <definedName name="TTT" localSheetId="23" hidden="1">#REF!</definedName>
    <definedName name="TTT" localSheetId="4" hidden="1">Uke!#REF!</definedName>
    <definedName name="TTT" localSheetId="11" hidden="1">Uke!#REF!</definedName>
    <definedName name="TTT" localSheetId="9" hidden="1">Uke!#REF!</definedName>
    <definedName name="TTT" localSheetId="13" hidden="1">Uke!#REF!</definedName>
    <definedName name="TTT" localSheetId="18" hidden="1">Uke!#REF!</definedName>
    <definedName name="TTT" localSheetId="6" hidden="1">U!#REF!</definedName>
    <definedName name="TTT" localSheetId="32" hidden="1">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tttt" localSheetId="16" hidden="1">#REF!</definedName>
    <definedName name="tttt" localSheetId="34" hidden="1">#REF!</definedName>
    <definedName name="tttt" localSheetId="27" hidden="1">#REF!</definedName>
    <definedName name="tttt" localSheetId="28" hidden="1">#REF!</definedName>
    <definedName name="tttt" localSheetId="7" hidden="1">#REF!</definedName>
    <definedName name="tttt" localSheetId="20" hidden="1">#REF!</definedName>
    <definedName name="tttt" localSheetId="21" hidden="1">#REF!</definedName>
    <definedName name="tttt" localSheetId="23" hidden="1">#REF!</definedName>
    <definedName name="tttt" localSheetId="4" hidden="1">#REF!</definedName>
    <definedName name="tttt" localSheetId="11" hidden="1">#REF!</definedName>
    <definedName name="tttt" localSheetId="9" hidden="1">#REF!</definedName>
    <definedName name="tttt" localSheetId="13" hidden="1">#REF!</definedName>
    <definedName name="tttt" localSheetId="18" hidden="1">#REF!</definedName>
    <definedName name="tttt" localSheetId="6" hidden="1">#REF!</definedName>
    <definedName name="tttt" localSheetId="32" hidden="1">#REF!</definedName>
    <definedName name="tttt" localSheetId="30" hidden="1">#REF!</definedName>
    <definedName name="tttt" localSheetId="2" hidden="1">#REF!</definedName>
    <definedName name="tttt" hidden="1">#REF!</definedName>
    <definedName name="ttyrytr" localSheetId="16" hidden="1">#REF!</definedName>
    <definedName name="ttyrytr" localSheetId="34" hidden="1">#REF!</definedName>
    <definedName name="ttyrytr" localSheetId="27" hidden="1">#REF!</definedName>
    <definedName name="ttyrytr" localSheetId="28" hidden="1">#REF!</definedName>
    <definedName name="ttyrytr" localSheetId="7" hidden="1">#REF!</definedName>
    <definedName name="ttyrytr" localSheetId="20" hidden="1">#REF!</definedName>
    <definedName name="ttyrytr" localSheetId="21" hidden="1">#REF!</definedName>
    <definedName name="ttyrytr" localSheetId="23" hidden="1">#REF!</definedName>
    <definedName name="ttyrytr" localSheetId="4" hidden="1">#REF!</definedName>
    <definedName name="ttyrytr" localSheetId="11" hidden="1">#REF!</definedName>
    <definedName name="ttyrytr" localSheetId="9" hidden="1">#REF!</definedName>
    <definedName name="ttyrytr" localSheetId="13" hidden="1">#REF!</definedName>
    <definedName name="ttyrytr" localSheetId="18" hidden="1">#REF!</definedName>
    <definedName name="ttyrytr" localSheetId="6" hidden="1">#REF!</definedName>
    <definedName name="ttyrytr" localSheetId="32" hidden="1">#REF!</definedName>
    <definedName name="ttyrytr" localSheetId="30" hidden="1">#REF!</definedName>
    <definedName name="ttyrytr" localSheetId="2" hidden="1">#REF!</definedName>
    <definedName name="ttyrytr" hidden="1">#REF!</definedName>
    <definedName name="u" localSheetId="16" hidden="1">Uke!#REF!</definedName>
    <definedName name="u" localSheetId="34" hidden="1">Uke!#REF!</definedName>
    <definedName name="u" localSheetId="27" hidden="1">Uke!#REF!</definedName>
    <definedName name="u" localSheetId="28" hidden="1">#REF!</definedName>
    <definedName name="u" localSheetId="7" hidden="1">Uke!#REF!</definedName>
    <definedName name="u" localSheetId="20" hidden="1">Uke!#REF!</definedName>
    <definedName name="u" localSheetId="21" hidden="1">#REF!</definedName>
    <definedName name="u" localSheetId="23" hidden="1">#REF!</definedName>
    <definedName name="u" localSheetId="4" hidden="1">Uke!#REF!</definedName>
    <definedName name="u" localSheetId="11" hidden="1">Uke!#REF!</definedName>
    <definedName name="u" localSheetId="9" hidden="1">Uke!#REF!</definedName>
    <definedName name="u" localSheetId="13" hidden="1">Uke!#REF!</definedName>
    <definedName name="u" localSheetId="18" hidden="1">Uke!#REF!</definedName>
    <definedName name="u" localSheetId="6" hidden="1">U!#REF!</definedName>
    <definedName name="u" localSheetId="32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">Måned!$A$1:$AH$47</definedName>
    <definedName name="_xlnm.Print_Area" localSheetId="2">Å!$A$242:$H$267</definedName>
    <definedName name="_xlnm.Print_Area" localSheetId="1">År!$A$4:$AE$37</definedName>
    <definedName name="v" localSheetId="16" hidden="1">Uke!#REF!</definedName>
    <definedName name="v" localSheetId="34" hidden="1">Uke!#REF!</definedName>
    <definedName name="v" localSheetId="27" hidden="1">Uke!#REF!</definedName>
    <definedName name="v" localSheetId="28" hidden="1">#REF!</definedName>
    <definedName name="v" localSheetId="7" hidden="1">Uke!#REF!</definedName>
    <definedName name="v" localSheetId="20" hidden="1">Uke!#REF!</definedName>
    <definedName name="v" localSheetId="21" hidden="1">#REF!</definedName>
    <definedName name="v" localSheetId="23" hidden="1">#REF!</definedName>
    <definedName name="v" localSheetId="4" hidden="1">Uke!#REF!</definedName>
    <definedName name="v" localSheetId="11" hidden="1">Uke!#REF!</definedName>
    <definedName name="v" localSheetId="9" hidden="1">Uke!#REF!</definedName>
    <definedName name="v" localSheetId="13" hidden="1">Uke!#REF!</definedName>
    <definedName name="v" localSheetId="18" hidden="1">Uke!#REF!</definedName>
    <definedName name="v" localSheetId="6" hidden="1">U!#REF!</definedName>
    <definedName name="v" localSheetId="32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4" hidden="1">Uke!#REF!</definedName>
    <definedName name="vv" localSheetId="27" hidden="1">Uke!#REF!</definedName>
    <definedName name="vv" localSheetId="28" hidden="1">#REF!</definedName>
    <definedName name="vv" localSheetId="7" hidden="1">Uke!#REF!</definedName>
    <definedName name="vv" localSheetId="20" hidden="1">Uke!#REF!</definedName>
    <definedName name="vv" localSheetId="21" hidden="1">#REF!</definedName>
    <definedName name="vv" localSheetId="23" hidden="1">#REF!</definedName>
    <definedName name="vv" localSheetId="4" hidden="1">Uke!#REF!</definedName>
    <definedName name="vv" localSheetId="11" hidden="1">Uke!#REF!</definedName>
    <definedName name="vv" localSheetId="9" hidden="1">Uke!#REF!</definedName>
    <definedName name="vv" localSheetId="13" hidden="1">Uke!#REF!</definedName>
    <definedName name="vv" localSheetId="18" hidden="1">Uke!#REF!</definedName>
    <definedName name="vv" localSheetId="6" hidden="1">U!#REF!</definedName>
    <definedName name="vv" localSheetId="32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4" hidden="1">Uke!#REF!</definedName>
    <definedName name="VVV" localSheetId="27" hidden="1">Uke!#REF!</definedName>
    <definedName name="VVV" localSheetId="28" hidden="1">#REF!</definedName>
    <definedName name="VVV" localSheetId="26" hidden="1">Uke!#REF!</definedName>
    <definedName name="VVV" localSheetId="33" hidden="1">Uke!#REF!</definedName>
    <definedName name="VVV" localSheetId="7" hidden="1">Uke!#REF!</definedName>
    <definedName name="VVV" localSheetId="20" hidden="1">Uke!#REF!</definedName>
    <definedName name="VVV" localSheetId="21" hidden="1">#REF!</definedName>
    <definedName name="VVV" localSheetId="23" hidden="1">#REF!</definedName>
    <definedName name="VVV" localSheetId="4" hidden="1">Uke!#REF!</definedName>
    <definedName name="VVV" localSheetId="11" hidden="1">Uke!#REF!</definedName>
    <definedName name="VVV" localSheetId="9" hidden="1">Uke!#REF!</definedName>
    <definedName name="VVV" localSheetId="13" hidden="1">Uke!#REF!</definedName>
    <definedName name="VVV" localSheetId="18" hidden="1">Uke!#REF!</definedName>
    <definedName name="VVV" localSheetId="6" hidden="1">U!#REF!</definedName>
    <definedName name="VVV" localSheetId="32" hidden="1">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4" hidden="1">Uke!#REF!</definedName>
    <definedName name="w" localSheetId="27" hidden="1">Uke!#REF!</definedName>
    <definedName name="w" localSheetId="28" hidden="1">#REF!</definedName>
    <definedName name="w" localSheetId="7" hidden="1">Uke!#REF!</definedName>
    <definedName name="w" localSheetId="20" hidden="1">Uke!#REF!</definedName>
    <definedName name="w" localSheetId="21" hidden="1">#REF!</definedName>
    <definedName name="w" localSheetId="23" hidden="1">#REF!</definedName>
    <definedName name="w" localSheetId="4" hidden="1">Uke!#REF!</definedName>
    <definedName name="w" localSheetId="11" hidden="1">Uke!#REF!</definedName>
    <definedName name="w" localSheetId="9" hidden="1">Uke!#REF!</definedName>
    <definedName name="w" localSheetId="13" hidden="1">Uke!#REF!</definedName>
    <definedName name="w" localSheetId="18" hidden="1">Uke!#REF!</definedName>
    <definedName name="w" localSheetId="6" hidden="1">U!#REF!</definedName>
    <definedName name="w" localSheetId="32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4" hidden="1">Uke!#REF!</definedName>
    <definedName name="XCV" localSheetId="27" hidden="1">Uke!#REF!</definedName>
    <definedName name="XCV" localSheetId="28" hidden="1">#REF!</definedName>
    <definedName name="XCV" localSheetId="33" hidden="1">Uke!#REF!</definedName>
    <definedName name="XCV" localSheetId="7" hidden="1">Uke!#REF!</definedName>
    <definedName name="XCV" localSheetId="20" hidden="1">Uke!#REF!</definedName>
    <definedName name="XCV" localSheetId="21" hidden="1">#REF!</definedName>
    <definedName name="XCV" localSheetId="23" hidden="1">#REF!</definedName>
    <definedName name="XCV" localSheetId="4" hidden="1">Uke!#REF!</definedName>
    <definedName name="XCV" localSheetId="11" hidden="1">Uke!#REF!</definedName>
    <definedName name="XCV" localSheetId="9" hidden="1">Uke!#REF!</definedName>
    <definedName name="XCV" localSheetId="13" hidden="1">Uke!#REF!</definedName>
    <definedName name="XCV" localSheetId="18" hidden="1">Uke!#REF!</definedName>
    <definedName name="XCV" localSheetId="6" hidden="1">U!#REF!</definedName>
    <definedName name="XCV" localSheetId="32" hidden="1">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4" hidden="1">Uke!#REF!</definedName>
    <definedName name="XGXGF" localSheetId="27" hidden="1">Uke!#REF!</definedName>
    <definedName name="XGXGF" localSheetId="28" hidden="1">#REF!</definedName>
    <definedName name="XGXGF" localSheetId="7" hidden="1">Uke!#REF!</definedName>
    <definedName name="XGXGF" localSheetId="20" hidden="1">Uke!#REF!</definedName>
    <definedName name="XGXGF" localSheetId="21" hidden="1">#REF!</definedName>
    <definedName name="XGXGF" localSheetId="23" hidden="1">#REF!</definedName>
    <definedName name="XGXGF" localSheetId="4" hidden="1">Uke!#REF!</definedName>
    <definedName name="XGXGF" localSheetId="11" hidden="1">Uke!#REF!</definedName>
    <definedName name="XGXGF" localSheetId="9" hidden="1">Uke!#REF!</definedName>
    <definedName name="XGXGF" localSheetId="13" hidden="1">Uke!#REF!</definedName>
    <definedName name="XGXGF" localSheetId="18" hidden="1">Uke!#REF!</definedName>
    <definedName name="XGXGF" localSheetId="6" hidden="1">U!#REF!</definedName>
    <definedName name="XGXGF" localSheetId="32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4" hidden="1">Uke!#REF!</definedName>
    <definedName name="XXX" localSheetId="27" hidden="1">Uke!#REF!</definedName>
    <definedName name="XXX" localSheetId="28" hidden="1">#REF!</definedName>
    <definedName name="XXX" localSheetId="26" hidden="1">Uke!#REF!</definedName>
    <definedName name="XXX" localSheetId="33" hidden="1">Uke!#REF!</definedName>
    <definedName name="XXX" localSheetId="7" hidden="1">Uke!#REF!</definedName>
    <definedName name="XXX" localSheetId="20" hidden="1">Uke!#REF!</definedName>
    <definedName name="XXX" localSheetId="19" hidden="1">Uke!#REF!</definedName>
    <definedName name="XXX" localSheetId="21" hidden="1">#REF!</definedName>
    <definedName name="XXX" localSheetId="23" hidden="1">#REF!</definedName>
    <definedName name="XXX" localSheetId="4" hidden="1">Uke!#REF!</definedName>
    <definedName name="XXX" localSheetId="11" hidden="1">Uke!#REF!</definedName>
    <definedName name="XXX" localSheetId="9" hidden="1">Uke!#REF!</definedName>
    <definedName name="XXX" localSheetId="13" hidden="1">Uke!#REF!</definedName>
    <definedName name="XXX" localSheetId="18" hidden="1">Uke!#REF!</definedName>
    <definedName name="XXX" localSheetId="17" hidden="1">Uke!#REF!</definedName>
    <definedName name="XXX" localSheetId="6" hidden="1">U!#REF!</definedName>
    <definedName name="XXX" localSheetId="32" hidden="1">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4" hidden="1">Uke!#REF!</definedName>
    <definedName name="YUT" localSheetId="27" hidden="1">Uke!#REF!</definedName>
    <definedName name="YUT" localSheetId="28" hidden="1">#REF!</definedName>
    <definedName name="YUT" localSheetId="7" hidden="1">Uke!#REF!</definedName>
    <definedName name="YUT" localSheetId="20" hidden="1">Uke!#REF!</definedName>
    <definedName name="YUT" localSheetId="21" hidden="1">#REF!</definedName>
    <definedName name="YUT" localSheetId="23" hidden="1">#REF!</definedName>
    <definedName name="YUT" localSheetId="4" hidden="1">Uke!#REF!</definedName>
    <definedName name="YUT" localSheetId="11" hidden="1">Uke!#REF!</definedName>
    <definedName name="YUT" localSheetId="9" hidden="1">Uke!#REF!</definedName>
    <definedName name="YUT" localSheetId="13" hidden="1">Uke!#REF!</definedName>
    <definedName name="YUT" localSheetId="18" hidden="1">Uke!#REF!</definedName>
    <definedName name="YUT" localSheetId="6" hidden="1">U!#REF!</definedName>
    <definedName name="YUT" localSheetId="32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4" hidden="1">Uke!#REF!</definedName>
    <definedName name="YY" localSheetId="27" hidden="1">Uke!#REF!</definedName>
    <definedName name="YY" localSheetId="28" hidden="1">#REF!</definedName>
    <definedName name="YY" localSheetId="7" hidden="1">Uke!#REF!</definedName>
    <definedName name="YY" localSheetId="20" hidden="1">Uke!#REF!</definedName>
    <definedName name="YY" localSheetId="21" hidden="1">#REF!</definedName>
    <definedName name="YY" localSheetId="23" hidden="1">#REF!</definedName>
    <definedName name="YY" localSheetId="4" hidden="1">Uke!#REF!</definedName>
    <definedName name="YY" localSheetId="11" hidden="1">Uke!#REF!</definedName>
    <definedName name="YY" localSheetId="9" hidden="1">Uke!#REF!</definedName>
    <definedName name="YY" localSheetId="13" hidden="1">Uke!#REF!</definedName>
    <definedName name="YY" localSheetId="18" hidden="1">Uke!#REF!</definedName>
    <definedName name="YY" localSheetId="6" hidden="1">U!#REF!</definedName>
    <definedName name="YY" localSheetId="32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4" hidden="1">Uke!#REF!</definedName>
    <definedName name="YYY" localSheetId="27" hidden="1">Uke!#REF!</definedName>
    <definedName name="YYY" localSheetId="28" hidden="1">#REF!</definedName>
    <definedName name="YYY" localSheetId="7" hidden="1">Uke!#REF!</definedName>
    <definedName name="YYY" localSheetId="20" hidden="1">Uke!#REF!</definedName>
    <definedName name="YYY" localSheetId="21" hidden="1">#REF!</definedName>
    <definedName name="YYY" localSheetId="23" hidden="1">#REF!</definedName>
    <definedName name="YYY" localSheetId="4" hidden="1">Uke!#REF!</definedName>
    <definedName name="YYY" localSheetId="11" hidden="1">Uke!#REF!</definedName>
    <definedName name="YYY" localSheetId="9" hidden="1">Uke!#REF!</definedName>
    <definedName name="YYY" localSheetId="13" hidden="1">Uke!#REF!</definedName>
    <definedName name="YYY" localSheetId="18" hidden="1">Uke!#REF!</definedName>
    <definedName name="YYY" localSheetId="6" hidden="1">U!#REF!</definedName>
    <definedName name="YYY" localSheetId="32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4" hidden="1">Uke!#REF!</definedName>
    <definedName name="YYYY" localSheetId="27" hidden="1">Uke!#REF!</definedName>
    <definedName name="YYYY" localSheetId="28" hidden="1">#REF!</definedName>
    <definedName name="YYYY" localSheetId="7" hidden="1">Uke!#REF!</definedName>
    <definedName name="YYYY" localSheetId="20" hidden="1">Uke!#REF!</definedName>
    <definedName name="YYYY" localSheetId="21" hidden="1">#REF!</definedName>
    <definedName name="YYYY" localSheetId="23" hidden="1">#REF!</definedName>
    <definedName name="YYYY" localSheetId="4" hidden="1">Uke!#REF!</definedName>
    <definedName name="YYYY" localSheetId="11" hidden="1">Uke!#REF!</definedName>
    <definedName name="YYYY" localSheetId="9" hidden="1">Uke!#REF!</definedName>
    <definedName name="YYYY" localSheetId="13" hidden="1">Uke!#REF!</definedName>
    <definedName name="YYYY" localSheetId="18" hidden="1">Uke!#REF!</definedName>
    <definedName name="YYYY" localSheetId="6" hidden="1">U!#REF!</definedName>
    <definedName name="YYYY" localSheetId="32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4" hidden="1">Uke!#REF!</definedName>
    <definedName name="zz" localSheetId="27" hidden="1">Uke!#REF!</definedName>
    <definedName name="zz" localSheetId="28" hidden="1">#REF!</definedName>
    <definedName name="zz" localSheetId="7" hidden="1">Uke!#REF!</definedName>
    <definedName name="zz" localSheetId="20" hidden="1">Uke!#REF!</definedName>
    <definedName name="zz" localSheetId="21" hidden="1">#REF!</definedName>
    <definedName name="zz" localSheetId="23" hidden="1">#REF!</definedName>
    <definedName name="zz" localSheetId="4" hidden="1">Uke!#REF!</definedName>
    <definedName name="zz" localSheetId="11" hidden="1">Uke!#REF!</definedName>
    <definedName name="zz" localSheetId="9" hidden="1">Uke!#REF!</definedName>
    <definedName name="zz" localSheetId="13" hidden="1">Uke!#REF!</definedName>
    <definedName name="zz" localSheetId="18" hidden="1">Uke!#REF!</definedName>
    <definedName name="zz" localSheetId="6" hidden="1">U!#REF!</definedName>
    <definedName name="zz" localSheetId="32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4" hidden="1">Uke!#REF!</definedName>
    <definedName name="øøø" localSheetId="27" hidden="1">Uke!#REF!</definedName>
    <definedName name="øøø" localSheetId="28" hidden="1">#REF!</definedName>
    <definedName name="øøø" localSheetId="7" hidden="1">Uke!#REF!</definedName>
    <definedName name="øøø" localSheetId="20" hidden="1">Uke!#REF!</definedName>
    <definedName name="øøø" localSheetId="21" hidden="1">#REF!</definedName>
    <definedName name="øøø" localSheetId="23" hidden="1">#REF!</definedName>
    <definedName name="øøø" localSheetId="4" hidden="1">Uke!#REF!</definedName>
    <definedName name="øøø" localSheetId="11" hidden="1">Uke!#REF!</definedName>
    <definedName name="øøø" localSheetId="9" hidden="1">Uke!#REF!</definedName>
    <definedName name="øøø" localSheetId="13" hidden="1">Uke!#REF!</definedName>
    <definedName name="øøø" localSheetId="18" hidden="1">Uke!#REF!</definedName>
    <definedName name="øøø" localSheetId="6" hidden="1">U!#REF!</definedName>
    <definedName name="øøø" localSheetId="32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4" hidden="1">Uke!#REF!</definedName>
    <definedName name="aa" localSheetId="27" hidden="1">Uke!#REF!</definedName>
    <definedName name="aa" localSheetId="28" hidden="1">#REF!</definedName>
    <definedName name="aa" localSheetId="26" hidden="1">Uke!#REF!</definedName>
    <definedName name="aa" localSheetId="33" hidden="1">Uke!#REF!</definedName>
    <definedName name="aa" localSheetId="7" hidden="1">Uke!#REF!</definedName>
    <definedName name="aa" localSheetId="20" hidden="1">Uke!#REF!</definedName>
    <definedName name="aa" localSheetId="19" hidden="1">Uke!#REF!</definedName>
    <definedName name="aa" localSheetId="21" hidden="1">#REF!</definedName>
    <definedName name="aa" localSheetId="23" hidden="1">#REF!</definedName>
    <definedName name="aa" localSheetId="4" hidden="1">Uke!#REF!</definedName>
    <definedName name="aa" localSheetId="11" hidden="1">Uke!#REF!</definedName>
    <definedName name="aa" localSheetId="9" hidden="1">Uke!#REF!</definedName>
    <definedName name="aa" localSheetId="13" hidden="1">Uke!#REF!</definedName>
    <definedName name="aa" localSheetId="18" hidden="1">Uke!#REF!</definedName>
    <definedName name="aa" localSheetId="6" hidden="1">U!#REF!</definedName>
    <definedName name="aa" localSheetId="32" hidden="1">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4" hidden="1">Uke!#REF!</definedName>
    <definedName name="aaa" localSheetId="27" hidden="1">Uke!#REF!</definedName>
    <definedName name="aaa" localSheetId="28" hidden="1">#REF!</definedName>
    <definedName name="aaa" localSheetId="26" hidden="1">Uke!#REF!</definedName>
    <definedName name="aaa" localSheetId="33" hidden="1">Uke!#REF!</definedName>
    <definedName name="aaa" localSheetId="7" hidden="1">Uke!#REF!</definedName>
    <definedName name="aaa" localSheetId="20" hidden="1">Uke!#REF!</definedName>
    <definedName name="aaa" localSheetId="19" hidden="1">Uke!#REF!</definedName>
    <definedName name="aaa" localSheetId="21" hidden="1">#REF!</definedName>
    <definedName name="aaa" localSheetId="23" hidden="1">#REF!</definedName>
    <definedName name="aaa" localSheetId="4" hidden="1">Uke!#REF!</definedName>
    <definedName name="aaa" localSheetId="11" hidden="1">Uke!#REF!</definedName>
    <definedName name="aaa" localSheetId="9" hidden="1">Uke!#REF!</definedName>
    <definedName name="aaa" localSheetId="13" hidden="1">Uke!#REF!</definedName>
    <definedName name="aaa" localSheetId="18" hidden="1">Uke!#REF!</definedName>
    <definedName name="aaa" localSheetId="6" hidden="1">U!#REF!</definedName>
    <definedName name="aaa" localSheetId="32" hidden="1">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9" i="44" l="1"/>
  <c r="S19" i="44"/>
  <c r="R20" i="44"/>
  <c r="S20" i="44"/>
  <c r="R21" i="44"/>
  <c r="S21" i="44"/>
  <c r="R22" i="44"/>
  <c r="S22" i="44"/>
  <c r="R23" i="44"/>
  <c r="S23" i="44"/>
  <c r="R24" i="44"/>
  <c r="S24" i="44"/>
  <c r="R25" i="44"/>
  <c r="S25" i="44"/>
  <c r="R26" i="44"/>
  <c r="S26" i="44"/>
  <c r="R11" i="44"/>
  <c r="S11" i="44"/>
  <c r="R12" i="44"/>
  <c r="S12" i="44"/>
  <c r="R13" i="44"/>
  <c r="S13" i="44"/>
  <c r="R14" i="44"/>
  <c r="S14" i="44"/>
  <c r="R15" i="44"/>
  <c r="S15" i="44"/>
  <c r="R16" i="44"/>
  <c r="S16" i="44"/>
  <c r="R17" i="44"/>
  <c r="S17" i="44"/>
  <c r="S10" i="44"/>
  <c r="R10" i="44"/>
  <c r="R20" i="6" l="1"/>
  <c r="T20" i="6"/>
  <c r="R21" i="6"/>
  <c r="T21" i="6"/>
  <c r="R22" i="6"/>
  <c r="T22" i="6"/>
  <c r="R23" i="6"/>
  <c r="T23" i="6"/>
  <c r="R11" i="6"/>
  <c r="T11" i="6"/>
  <c r="R12" i="6"/>
  <c r="T12" i="6"/>
  <c r="R13" i="6"/>
  <c r="T13" i="6"/>
  <c r="R15" i="6"/>
  <c r="T15" i="6"/>
  <c r="R16" i="6"/>
  <c r="T16" i="6"/>
  <c r="R17" i="6"/>
  <c r="T17" i="6"/>
  <c r="R18" i="6"/>
  <c r="T18" i="6"/>
  <c r="T10" i="6"/>
  <c r="R10" i="6"/>
  <c r="N70" i="16"/>
  <c r="O70" i="16"/>
  <c r="N71" i="16"/>
  <c r="O71" i="16"/>
  <c r="N72" i="16"/>
  <c r="O72" i="16"/>
  <c r="M70" i="16"/>
  <c r="M71" i="16"/>
  <c r="M72" i="16"/>
  <c r="O39" i="16"/>
  <c r="O40" i="16"/>
  <c r="O41" i="16"/>
  <c r="N39" i="16"/>
  <c r="N40" i="16"/>
  <c r="N41" i="16"/>
  <c r="M40" i="16"/>
  <c r="M41" i="16"/>
  <c r="M10" i="16" s="1"/>
  <c r="M39" i="16"/>
  <c r="D11" i="16"/>
  <c r="H4" i="60"/>
  <c r="B69" i="16"/>
  <c r="C69" i="16"/>
  <c r="E69" i="16"/>
  <c r="G69" i="16"/>
  <c r="I69" i="16"/>
  <c r="K69" i="16"/>
  <c r="Q69" i="16"/>
  <c r="T69" i="16"/>
  <c r="V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E70" i="16"/>
  <c r="G70" i="16"/>
  <c r="I70" i="16"/>
  <c r="K70" i="16"/>
  <c r="Q70" i="16"/>
  <c r="T70" i="16"/>
  <c r="V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E71" i="16"/>
  <c r="G71" i="16"/>
  <c r="I71" i="16"/>
  <c r="K71" i="16"/>
  <c r="Q71" i="16"/>
  <c r="T71" i="16"/>
  <c r="V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E72" i="16"/>
  <c r="G72" i="16"/>
  <c r="I72" i="16"/>
  <c r="K72" i="16"/>
  <c r="Q72" i="16"/>
  <c r="T72" i="16"/>
  <c r="V72" i="16"/>
  <c r="X72" i="16"/>
  <c r="Y72" i="16"/>
  <c r="Z72" i="16"/>
  <c r="AA72" i="16"/>
  <c r="AB72" i="16"/>
  <c r="AC72" i="16"/>
  <c r="AD72" i="16"/>
  <c r="AE72" i="16"/>
  <c r="AF72" i="16"/>
  <c r="AG72" i="16"/>
  <c r="D10" i="16"/>
  <c r="S10" i="16"/>
  <c r="B40" i="16"/>
  <c r="C40" i="16"/>
  <c r="E40" i="16"/>
  <c r="G40" i="16"/>
  <c r="I40" i="16"/>
  <c r="K40" i="16"/>
  <c r="Q40" i="16"/>
  <c r="T40" i="16"/>
  <c r="V40" i="16"/>
  <c r="X40" i="16"/>
  <c r="Y40" i="16"/>
  <c r="Z40" i="16"/>
  <c r="AA40" i="16"/>
  <c r="AB40" i="16"/>
  <c r="AC40" i="16"/>
  <c r="AD40" i="16"/>
  <c r="AE40" i="16"/>
  <c r="AF40" i="16"/>
  <c r="AG40" i="16"/>
  <c r="B41" i="16"/>
  <c r="B10" i="16" s="1"/>
  <c r="C41" i="16"/>
  <c r="C10" i="16" s="1"/>
  <c r="E41" i="16"/>
  <c r="G41" i="16"/>
  <c r="I41" i="16"/>
  <c r="K41" i="16"/>
  <c r="K10" i="16" s="1"/>
  <c r="Q41" i="16"/>
  <c r="T41" i="16"/>
  <c r="V41" i="16"/>
  <c r="X41" i="16"/>
  <c r="X10" i="16" s="1"/>
  <c r="Y41" i="16"/>
  <c r="Y10" i="16" s="1"/>
  <c r="Z41" i="16"/>
  <c r="Z10" i="16" s="1"/>
  <c r="AA41" i="16"/>
  <c r="AA10" i="16" s="1"/>
  <c r="AB41" i="16"/>
  <c r="AB10" i="16" s="1"/>
  <c r="AC41" i="16"/>
  <c r="AC10" i="16" s="1"/>
  <c r="AD41" i="16"/>
  <c r="AD10" i="16" s="1"/>
  <c r="AE41" i="16"/>
  <c r="AE10" i="16" s="1"/>
  <c r="AF41" i="16"/>
  <c r="AF10" i="16" s="1"/>
  <c r="AG41" i="16"/>
  <c r="AG10" i="16" s="1"/>
  <c r="B32" i="51"/>
  <c r="C32" i="51"/>
  <c r="D32" i="51" s="1"/>
  <c r="E32" i="51"/>
  <c r="G32" i="51"/>
  <c r="I32" i="51"/>
  <c r="K32" i="51"/>
  <c r="M32" i="51"/>
  <c r="T32" i="51" s="1"/>
  <c r="V32" i="51"/>
  <c r="X32" i="51"/>
  <c r="O32" i="51"/>
  <c r="Y32" i="51"/>
  <c r="Z32" i="51"/>
  <c r="AA32" i="51"/>
  <c r="AC32" i="51"/>
  <c r="AD32" i="51"/>
  <c r="AE32" i="51"/>
  <c r="AF32" i="51"/>
  <c r="AG32" i="51"/>
  <c r="AH32" i="51"/>
  <c r="B33" i="51"/>
  <c r="C33" i="51"/>
  <c r="D33" i="51" s="1"/>
  <c r="E33" i="51"/>
  <c r="G33" i="51"/>
  <c r="I33" i="51"/>
  <c r="K33" i="51"/>
  <c r="M33" i="51"/>
  <c r="R33" i="51" s="1"/>
  <c r="V33" i="51"/>
  <c r="X33" i="51"/>
  <c r="O33" i="51"/>
  <c r="Y33" i="51"/>
  <c r="Z33" i="51"/>
  <c r="AA33" i="51"/>
  <c r="AC33" i="51"/>
  <c r="AD33" i="51"/>
  <c r="AE33" i="51"/>
  <c r="AF33" i="51"/>
  <c r="AG33" i="51"/>
  <c r="AH33" i="51"/>
  <c r="B34" i="51"/>
  <c r="C34" i="51"/>
  <c r="D34" i="51" s="1"/>
  <c r="E34" i="51"/>
  <c r="G34" i="51"/>
  <c r="I34" i="51"/>
  <c r="K34" i="51"/>
  <c r="M34" i="51"/>
  <c r="R34" i="51" s="1"/>
  <c r="V34" i="51"/>
  <c r="X34" i="51"/>
  <c r="O34" i="51"/>
  <c r="Y34" i="51"/>
  <c r="Z34" i="51"/>
  <c r="AA34" i="51"/>
  <c r="AC34" i="51"/>
  <c r="AD34" i="51"/>
  <c r="AE34" i="51"/>
  <c r="AF34" i="51"/>
  <c r="AG34" i="51"/>
  <c r="AH34" i="51"/>
  <c r="B35" i="51"/>
  <c r="C35" i="51"/>
  <c r="D35" i="51" s="1"/>
  <c r="E35" i="51"/>
  <c r="G35" i="51"/>
  <c r="I35" i="51"/>
  <c r="K35" i="51"/>
  <c r="M35" i="51"/>
  <c r="R35" i="51" s="1"/>
  <c r="V35" i="51"/>
  <c r="X35" i="51"/>
  <c r="O35" i="51"/>
  <c r="Y35" i="51"/>
  <c r="Z35" i="51"/>
  <c r="AA35" i="51"/>
  <c r="AC35" i="51"/>
  <c r="AD35" i="51"/>
  <c r="AE35" i="51"/>
  <c r="AF35" i="51"/>
  <c r="AG35" i="51"/>
  <c r="AH35" i="51"/>
  <c r="B36" i="51"/>
  <c r="C36" i="51"/>
  <c r="D36" i="51" s="1"/>
  <c r="E36" i="51"/>
  <c r="F36" i="51" s="1"/>
  <c r="G36" i="51"/>
  <c r="I36" i="51"/>
  <c r="J36" i="51" s="1"/>
  <c r="K36" i="51"/>
  <c r="M36" i="51"/>
  <c r="R36" i="51" s="1"/>
  <c r="V36" i="51"/>
  <c r="W36" i="51" s="1"/>
  <c r="X36" i="51"/>
  <c r="O36" i="51"/>
  <c r="P36" i="51" s="1"/>
  <c r="Y36" i="51"/>
  <c r="Z36" i="51"/>
  <c r="AA36" i="51"/>
  <c r="AC36" i="51"/>
  <c r="AD36" i="51"/>
  <c r="AE36" i="51"/>
  <c r="AF36" i="51"/>
  <c r="AG36" i="51"/>
  <c r="AH36" i="51"/>
  <c r="B37" i="51"/>
  <c r="C37" i="51"/>
  <c r="D37" i="51" s="1"/>
  <c r="E37" i="51"/>
  <c r="G37" i="51"/>
  <c r="I37" i="51"/>
  <c r="K37" i="51"/>
  <c r="M37" i="51"/>
  <c r="R37" i="51" s="1"/>
  <c r="V37" i="51"/>
  <c r="X37" i="51"/>
  <c r="O37" i="51"/>
  <c r="Y37" i="51"/>
  <c r="Z37" i="51"/>
  <c r="AA37" i="51"/>
  <c r="AC37" i="51"/>
  <c r="AD37" i="51"/>
  <c r="AE37" i="51"/>
  <c r="AF37" i="51"/>
  <c r="AG37" i="51"/>
  <c r="AH37" i="51"/>
  <c r="B38" i="51"/>
  <c r="C38" i="51"/>
  <c r="D38" i="51" s="1"/>
  <c r="E38" i="51"/>
  <c r="G38" i="51"/>
  <c r="I38" i="51"/>
  <c r="K38" i="51"/>
  <c r="M38" i="51"/>
  <c r="T38" i="51" s="1"/>
  <c r="V38" i="51"/>
  <c r="X38" i="51"/>
  <c r="O38" i="51"/>
  <c r="Y38" i="51"/>
  <c r="Z38" i="51"/>
  <c r="AA38" i="51"/>
  <c r="AC38" i="51"/>
  <c r="AD38" i="51"/>
  <c r="AE38" i="51"/>
  <c r="AF38" i="51"/>
  <c r="AG38" i="51"/>
  <c r="AH38" i="51"/>
  <c r="B39" i="51"/>
  <c r="C39" i="51"/>
  <c r="D39" i="51" s="1"/>
  <c r="E39" i="51"/>
  <c r="G39" i="51"/>
  <c r="I39" i="51"/>
  <c r="K39" i="51"/>
  <c r="M39" i="51"/>
  <c r="R39" i="51" s="1"/>
  <c r="V39" i="51"/>
  <c r="X39" i="51"/>
  <c r="O39" i="51"/>
  <c r="Y39" i="51"/>
  <c r="Z39" i="51"/>
  <c r="AA39" i="51"/>
  <c r="AC39" i="51"/>
  <c r="AD39" i="51"/>
  <c r="AE39" i="51"/>
  <c r="AF39" i="51"/>
  <c r="AG39" i="51"/>
  <c r="AH39" i="51"/>
  <c r="B17" i="51"/>
  <c r="C17" i="51"/>
  <c r="D17" i="51" s="1"/>
  <c r="E17" i="51"/>
  <c r="G17" i="51"/>
  <c r="I17" i="51"/>
  <c r="K17" i="51"/>
  <c r="M17" i="51"/>
  <c r="R17" i="51" s="1"/>
  <c r="V17" i="51"/>
  <c r="X17" i="51"/>
  <c r="O17" i="51"/>
  <c r="Y17" i="51"/>
  <c r="Z17" i="51"/>
  <c r="AA17" i="51"/>
  <c r="AC17" i="51"/>
  <c r="AD17" i="51"/>
  <c r="AE17" i="51"/>
  <c r="AF17" i="51"/>
  <c r="AG17" i="51"/>
  <c r="AH17" i="51"/>
  <c r="B18" i="51"/>
  <c r="C18" i="51"/>
  <c r="D18" i="51" s="1"/>
  <c r="E18" i="51"/>
  <c r="G18" i="51"/>
  <c r="I18" i="51"/>
  <c r="K18" i="51"/>
  <c r="M18" i="51"/>
  <c r="R18" i="51" s="1"/>
  <c r="V18" i="51"/>
  <c r="X18" i="51"/>
  <c r="O18" i="51"/>
  <c r="Y18" i="51"/>
  <c r="Z18" i="51"/>
  <c r="AA18" i="51"/>
  <c r="AC18" i="51"/>
  <c r="AD18" i="51"/>
  <c r="AE18" i="51"/>
  <c r="AF18" i="51"/>
  <c r="AG18" i="51"/>
  <c r="AH18" i="51"/>
  <c r="B19" i="51"/>
  <c r="C19" i="51"/>
  <c r="D19" i="51" s="1"/>
  <c r="E19" i="51"/>
  <c r="G19" i="51"/>
  <c r="I19" i="51"/>
  <c r="K19" i="51"/>
  <c r="M19" i="51"/>
  <c r="T19" i="51" s="1"/>
  <c r="V19" i="51"/>
  <c r="X19" i="51"/>
  <c r="O19" i="51"/>
  <c r="Y19" i="51"/>
  <c r="Z19" i="51"/>
  <c r="AA19" i="51"/>
  <c r="AC19" i="51"/>
  <c r="AD19" i="51"/>
  <c r="AE19" i="51"/>
  <c r="AF19" i="51"/>
  <c r="AG19" i="51"/>
  <c r="AH19" i="51"/>
  <c r="B20" i="51"/>
  <c r="C20" i="51"/>
  <c r="D20" i="51" s="1"/>
  <c r="E20" i="51"/>
  <c r="G20" i="51"/>
  <c r="I20" i="51"/>
  <c r="K20" i="51"/>
  <c r="M20" i="51"/>
  <c r="R20" i="51" s="1"/>
  <c r="V20" i="51"/>
  <c r="X20" i="51"/>
  <c r="O20" i="51"/>
  <c r="Y20" i="51"/>
  <c r="Z20" i="51"/>
  <c r="AA20" i="51"/>
  <c r="AC20" i="51"/>
  <c r="AD20" i="51"/>
  <c r="AE20" i="51"/>
  <c r="AF20" i="51"/>
  <c r="AG20" i="51"/>
  <c r="AH20" i="51"/>
  <c r="B21" i="51"/>
  <c r="C21" i="51"/>
  <c r="D21" i="51" s="1"/>
  <c r="E21" i="51"/>
  <c r="F21" i="51" s="1"/>
  <c r="G21" i="51"/>
  <c r="I21" i="51"/>
  <c r="J21" i="51" s="1"/>
  <c r="K21" i="51"/>
  <c r="M21" i="51"/>
  <c r="R21" i="51" s="1"/>
  <c r="V21" i="51"/>
  <c r="W21" i="51" s="1"/>
  <c r="X21" i="51"/>
  <c r="O21" i="51"/>
  <c r="P21" i="51" s="1"/>
  <c r="Y21" i="51"/>
  <c r="Z21" i="51"/>
  <c r="AA21" i="51"/>
  <c r="AC21" i="51"/>
  <c r="AD21" i="51"/>
  <c r="AE21" i="51"/>
  <c r="AF21" i="51"/>
  <c r="AG21" i="51"/>
  <c r="AH21" i="51"/>
  <c r="B22" i="51"/>
  <c r="C22" i="51"/>
  <c r="D22" i="51" s="1"/>
  <c r="E22" i="51"/>
  <c r="G22" i="51"/>
  <c r="I22" i="51"/>
  <c r="K22" i="51"/>
  <c r="M22" i="51"/>
  <c r="R22" i="51" s="1"/>
  <c r="V22" i="51"/>
  <c r="X22" i="51"/>
  <c r="O22" i="51"/>
  <c r="Y22" i="51"/>
  <c r="Z22" i="51"/>
  <c r="AA22" i="51"/>
  <c r="AC22" i="51"/>
  <c r="AD22" i="51"/>
  <c r="AE22" i="51"/>
  <c r="AF22" i="51"/>
  <c r="AG22" i="51"/>
  <c r="AH22" i="51"/>
  <c r="B23" i="51"/>
  <c r="C23" i="51"/>
  <c r="D23" i="51" s="1"/>
  <c r="E23" i="51"/>
  <c r="G23" i="51"/>
  <c r="I23" i="51"/>
  <c r="K23" i="51"/>
  <c r="M23" i="51"/>
  <c r="T23" i="51" s="1"/>
  <c r="V23" i="51"/>
  <c r="X23" i="51"/>
  <c r="O23" i="51"/>
  <c r="Y23" i="51"/>
  <c r="Z23" i="51"/>
  <c r="AA23" i="51"/>
  <c r="AC23" i="51"/>
  <c r="AD23" i="51"/>
  <c r="AE23" i="51"/>
  <c r="AF23" i="51"/>
  <c r="AG23" i="51"/>
  <c r="AH23" i="51"/>
  <c r="B24" i="51"/>
  <c r="C24" i="51"/>
  <c r="D24" i="51" s="1"/>
  <c r="E24" i="51"/>
  <c r="G24" i="51"/>
  <c r="I24" i="51"/>
  <c r="K24" i="51"/>
  <c r="M24" i="51"/>
  <c r="R24" i="51" s="1"/>
  <c r="V24" i="51"/>
  <c r="X24" i="51"/>
  <c r="O24" i="51"/>
  <c r="Y24" i="51"/>
  <c r="Z24" i="51"/>
  <c r="AA24" i="51"/>
  <c r="AC24" i="51"/>
  <c r="AD24" i="51"/>
  <c r="AE24" i="51"/>
  <c r="AF24" i="51"/>
  <c r="AG24" i="51"/>
  <c r="AH24" i="51"/>
  <c r="B43" i="48"/>
  <c r="C43" i="48"/>
  <c r="D43" i="48" s="1"/>
  <c r="E43" i="48"/>
  <c r="F43" i="48"/>
  <c r="G43" i="48"/>
  <c r="I43" i="48"/>
  <c r="J43" i="48"/>
  <c r="O43" i="48" s="1"/>
  <c r="L43" i="48"/>
  <c r="R43" i="48"/>
  <c r="T43" i="48"/>
  <c r="V43" i="48"/>
  <c r="W43" i="48"/>
  <c r="X43" i="48"/>
  <c r="Z43" i="48"/>
  <c r="AA43" i="48"/>
  <c r="AB43" i="48"/>
  <c r="B45" i="48"/>
  <c r="C45" i="48"/>
  <c r="D45" i="48" s="1"/>
  <c r="E45" i="48"/>
  <c r="F45" i="48"/>
  <c r="G45" i="48"/>
  <c r="I45" i="48"/>
  <c r="J45" i="48"/>
  <c r="O45" i="48" s="1"/>
  <c r="L45" i="48"/>
  <c r="R45" i="48"/>
  <c r="T45" i="48"/>
  <c r="V45" i="48"/>
  <c r="W45" i="48"/>
  <c r="X45" i="48"/>
  <c r="Z45" i="48"/>
  <c r="AA45" i="48"/>
  <c r="AB45" i="48"/>
  <c r="B25" i="48"/>
  <c r="C25" i="48"/>
  <c r="D25" i="48" s="1"/>
  <c r="E25" i="48"/>
  <c r="F25" i="48"/>
  <c r="G25" i="48"/>
  <c r="I25" i="48"/>
  <c r="J25" i="48"/>
  <c r="O25" i="48" s="1"/>
  <c r="L25" i="48"/>
  <c r="R25" i="48"/>
  <c r="T25" i="48"/>
  <c r="V25" i="48"/>
  <c r="W25" i="48"/>
  <c r="X25" i="48"/>
  <c r="Z25" i="48"/>
  <c r="AA25" i="48"/>
  <c r="AB25" i="48"/>
  <c r="B27" i="48"/>
  <c r="C27" i="48"/>
  <c r="D27" i="48" s="1"/>
  <c r="E27" i="48"/>
  <c r="F27" i="48"/>
  <c r="G27" i="48"/>
  <c r="H27" i="48" s="1"/>
  <c r="I27" i="48"/>
  <c r="J27" i="48"/>
  <c r="O27" i="48" s="1"/>
  <c r="L27" i="48"/>
  <c r="M27" i="48" s="1"/>
  <c r="R27" i="48"/>
  <c r="S27" i="48" s="1"/>
  <c r="T27" i="48"/>
  <c r="V27" i="48"/>
  <c r="W27" i="48"/>
  <c r="X27" i="48"/>
  <c r="Z27" i="48"/>
  <c r="AA27" i="48"/>
  <c r="AB27" i="48"/>
  <c r="A35" i="2"/>
  <c r="B35" i="2"/>
  <c r="E35" i="2"/>
  <c r="L35" i="2" s="1"/>
  <c r="G35" i="2"/>
  <c r="I35" i="2"/>
  <c r="P35" i="2"/>
  <c r="R35" i="2"/>
  <c r="T35" i="2"/>
  <c r="V35" i="2"/>
  <c r="W35" i="2"/>
  <c r="X35" i="2"/>
  <c r="Y35" i="2"/>
  <c r="AC35" i="2"/>
  <c r="A36" i="2"/>
  <c r="B36" i="2"/>
  <c r="E36" i="2"/>
  <c r="L36" i="2" s="1"/>
  <c r="G36" i="2"/>
  <c r="I36" i="2"/>
  <c r="P36" i="2"/>
  <c r="R36" i="2"/>
  <c r="T36" i="2"/>
  <c r="V36" i="2"/>
  <c r="W36" i="2"/>
  <c r="X36" i="2"/>
  <c r="Y36" i="2"/>
  <c r="AC36" i="2"/>
  <c r="M16" i="46"/>
  <c r="W72" i="16" l="1"/>
  <c r="H70" i="16"/>
  <c r="AH69" i="16"/>
  <c r="AH71" i="16"/>
  <c r="U71" i="16"/>
  <c r="AI69" i="16"/>
  <c r="J71" i="16"/>
  <c r="J70" i="16"/>
  <c r="F41" i="16"/>
  <c r="F10" i="16" s="1"/>
  <c r="U41" i="16"/>
  <c r="U10" i="16" s="1"/>
  <c r="AJ35" i="51"/>
  <c r="AI40" i="16"/>
  <c r="AI71" i="16"/>
  <c r="R70" i="16"/>
  <c r="J41" i="16"/>
  <c r="J10" i="16" s="1"/>
  <c r="AH72" i="16"/>
  <c r="R72" i="16"/>
  <c r="U70" i="16"/>
  <c r="W41" i="16"/>
  <c r="W10" i="16" s="1"/>
  <c r="J72" i="16"/>
  <c r="AI72" i="16"/>
  <c r="R71" i="16"/>
  <c r="AH70" i="16"/>
  <c r="H41" i="16"/>
  <c r="H10" i="16" s="1"/>
  <c r="R41" i="16"/>
  <c r="R10" i="16" s="1"/>
  <c r="V10" i="16"/>
  <c r="U72" i="16"/>
  <c r="W70" i="16"/>
  <c r="W71" i="16"/>
  <c r="F71" i="16"/>
  <c r="H71" i="16"/>
  <c r="F72" i="16"/>
  <c r="H72" i="16"/>
  <c r="F70" i="16"/>
  <c r="AI70" i="16"/>
  <c r="I10" i="16"/>
  <c r="AH41" i="16"/>
  <c r="AH10" i="16" s="1"/>
  <c r="T10" i="16"/>
  <c r="G10" i="16"/>
  <c r="AI41" i="16"/>
  <c r="AI10" i="16" s="1"/>
  <c r="Q10" i="16"/>
  <c r="E10" i="16"/>
  <c r="AH40" i="16"/>
  <c r="R32" i="51"/>
  <c r="E43" i="2"/>
  <c r="E42" i="2"/>
  <c r="N36" i="2"/>
  <c r="N35" i="2"/>
  <c r="AJ33" i="51"/>
  <c r="AJ32" i="51"/>
  <c r="AJ21" i="51"/>
  <c r="AJ39" i="51"/>
  <c r="AJ37" i="51"/>
  <c r="AC45" i="48"/>
  <c r="T24" i="51"/>
  <c r="AI32" i="51"/>
  <c r="R38" i="51"/>
  <c r="AI36" i="51"/>
  <c r="AJ36" i="51"/>
  <c r="AJ22" i="51"/>
  <c r="T36" i="51"/>
  <c r="AJ24" i="51"/>
  <c r="T39" i="51"/>
  <c r="AJ23" i="51"/>
  <c r="AI38" i="51"/>
  <c r="AJ20" i="51"/>
  <c r="AJ38" i="51"/>
  <c r="AI33" i="51"/>
  <c r="AI39" i="51"/>
  <c r="AJ34" i="51"/>
  <c r="T34" i="51"/>
  <c r="T37" i="51"/>
  <c r="AI34" i="51"/>
  <c r="AI37" i="51"/>
  <c r="T35" i="51"/>
  <c r="H36" i="51"/>
  <c r="AI35" i="51"/>
  <c r="T33" i="51"/>
  <c r="AI23" i="51"/>
  <c r="R19" i="51"/>
  <c r="AJ17" i="51"/>
  <c r="T22" i="51"/>
  <c r="AI21" i="51"/>
  <c r="T21" i="51"/>
  <c r="AI18" i="51"/>
  <c r="R23" i="51"/>
  <c r="AJ18" i="51"/>
  <c r="AI17" i="51"/>
  <c r="AI24" i="51"/>
  <c r="AJ19" i="51"/>
  <c r="AI19" i="51"/>
  <c r="AI22" i="51"/>
  <c r="T17" i="51"/>
  <c r="T20" i="51"/>
  <c r="H21" i="51"/>
  <c r="AI20" i="51"/>
  <c r="T18" i="51"/>
  <c r="AC43" i="48"/>
  <c r="P45" i="48"/>
  <c r="AC27" i="48"/>
  <c r="AC25" i="48"/>
  <c r="P43" i="48"/>
  <c r="P25" i="48"/>
  <c r="P27" i="48"/>
  <c r="Q36" i="2"/>
  <c r="AA35" i="2"/>
  <c r="AB35" i="2"/>
  <c r="Z36" i="2"/>
  <c r="J36" i="2"/>
  <c r="H36" i="2"/>
  <c r="AA36" i="2"/>
  <c r="C36" i="2"/>
  <c r="AD36" i="2"/>
  <c r="AD35" i="2"/>
  <c r="AB36" i="2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L12" i="50"/>
  <c r="N12" i="50"/>
  <c r="P12" i="50"/>
  <c r="L13" i="50"/>
  <c r="N13" i="50"/>
  <c r="P13" i="50"/>
  <c r="L14" i="50"/>
  <c r="N14" i="50"/>
  <c r="P14" i="50"/>
  <c r="L15" i="50"/>
  <c r="N15" i="50"/>
  <c r="P15" i="50"/>
  <c r="L16" i="50"/>
  <c r="N16" i="50"/>
  <c r="P16" i="50"/>
  <c r="L17" i="50"/>
  <c r="N17" i="50"/>
  <c r="P17" i="50"/>
  <c r="L19" i="50"/>
  <c r="N19" i="50"/>
  <c r="P19" i="50"/>
  <c r="L20" i="50"/>
  <c r="N20" i="50"/>
  <c r="P20" i="50"/>
  <c r="L21" i="50"/>
  <c r="N21" i="50"/>
  <c r="P21" i="50"/>
  <c r="L22" i="50"/>
  <c r="N22" i="50"/>
  <c r="P22" i="50"/>
  <c r="L23" i="50"/>
  <c r="N23" i="50"/>
  <c r="P23" i="50"/>
  <c r="L24" i="50"/>
  <c r="N24" i="50"/>
  <c r="P24" i="50"/>
  <c r="L25" i="50"/>
  <c r="N25" i="50"/>
  <c r="P25" i="50"/>
  <c r="P11" i="50"/>
  <c r="N11" i="50"/>
  <c r="L11" i="50"/>
  <c r="M22" i="47"/>
  <c r="M23" i="47"/>
  <c r="M24" i="47"/>
  <c r="M25" i="47"/>
  <c r="M26" i="47"/>
  <c r="M27" i="47"/>
  <c r="M28" i="47"/>
  <c r="M29" i="47"/>
  <c r="M30" i="47"/>
  <c r="M31" i="47"/>
  <c r="M26" i="51"/>
  <c r="R26" i="51" s="1"/>
  <c r="M27" i="51"/>
  <c r="R27" i="51" s="1"/>
  <c r="M28" i="51"/>
  <c r="T28" i="51" s="1"/>
  <c r="M29" i="51"/>
  <c r="R29" i="51" s="1"/>
  <c r="M30" i="51"/>
  <c r="T30" i="51" s="1"/>
  <c r="M31" i="51"/>
  <c r="R31" i="51" s="1"/>
  <c r="M12" i="51"/>
  <c r="T12" i="51" s="1"/>
  <c r="M13" i="51"/>
  <c r="T13" i="51" s="1"/>
  <c r="M14" i="51"/>
  <c r="T14" i="51" s="1"/>
  <c r="M15" i="51"/>
  <c r="R15" i="51" s="1"/>
  <c r="M16" i="51"/>
  <c r="R16" i="51" s="1"/>
  <c r="M11" i="51"/>
  <c r="T11" i="51" s="1"/>
  <c r="R14" i="51" l="1"/>
  <c r="T16" i="51"/>
  <c r="R28" i="51"/>
  <c r="T29" i="51"/>
  <c r="T27" i="51"/>
  <c r="R30" i="51"/>
  <c r="T26" i="51"/>
  <c r="T31" i="51"/>
  <c r="R11" i="51"/>
  <c r="R13" i="51"/>
  <c r="T15" i="51"/>
  <c r="R12" i="51"/>
  <c r="B404" i="62"/>
  <c r="C404" i="62"/>
  <c r="E404" i="62"/>
  <c r="F404" i="62"/>
  <c r="G404" i="62" s="1"/>
  <c r="I404" i="62"/>
  <c r="N404" i="62" s="1"/>
  <c r="B405" i="62"/>
  <c r="C405" i="62"/>
  <c r="E405" i="62"/>
  <c r="F405" i="62"/>
  <c r="G405" i="62" s="1"/>
  <c r="I405" i="62"/>
  <c r="N405" i="62" s="1"/>
  <c r="B406" i="62"/>
  <c r="C406" i="62"/>
  <c r="E406" i="62"/>
  <c r="F406" i="62"/>
  <c r="G406" i="62" s="1"/>
  <c r="I406" i="62"/>
  <c r="L406" i="62" s="1"/>
  <c r="B407" i="62"/>
  <c r="C407" i="62"/>
  <c r="E407" i="62"/>
  <c r="F407" i="62"/>
  <c r="G407" i="62" s="1"/>
  <c r="I407" i="62"/>
  <c r="L407" i="62" s="1"/>
  <c r="B408" i="62"/>
  <c r="C408" i="62"/>
  <c r="E408" i="62"/>
  <c r="F408" i="62"/>
  <c r="G408" i="62" s="1"/>
  <c r="I408" i="62"/>
  <c r="N408" i="62" s="1"/>
  <c r="B409" i="62"/>
  <c r="C409" i="62"/>
  <c r="E409" i="62"/>
  <c r="F409" i="62"/>
  <c r="G409" i="62" s="1"/>
  <c r="I409" i="62"/>
  <c r="J409" i="62" s="1"/>
  <c r="B410" i="62"/>
  <c r="C410" i="62"/>
  <c r="E410" i="62"/>
  <c r="F410" i="62"/>
  <c r="G410" i="62" s="1"/>
  <c r="I410" i="62"/>
  <c r="L410" i="62" s="1"/>
  <c r="B411" i="62"/>
  <c r="C411" i="62"/>
  <c r="E411" i="62"/>
  <c r="F411" i="62"/>
  <c r="G411" i="62" s="1"/>
  <c r="I411" i="62"/>
  <c r="L411" i="62" s="1"/>
  <c r="B412" i="62"/>
  <c r="C412" i="62"/>
  <c r="E412" i="62"/>
  <c r="F412" i="62"/>
  <c r="G412" i="62" s="1"/>
  <c r="I412" i="62"/>
  <c r="N412" i="62" s="1"/>
  <c r="B413" i="62"/>
  <c r="C413" i="62"/>
  <c r="E413" i="62"/>
  <c r="F413" i="62"/>
  <c r="G413" i="62" s="1"/>
  <c r="I413" i="62"/>
  <c r="J413" i="62" s="1"/>
  <c r="B414" i="62"/>
  <c r="C414" i="62"/>
  <c r="E414" i="62"/>
  <c r="F414" i="62"/>
  <c r="G414" i="62" s="1"/>
  <c r="I414" i="62"/>
  <c r="L414" i="62" s="1"/>
  <c r="B415" i="62"/>
  <c r="C415" i="62"/>
  <c r="E415" i="62"/>
  <c r="F415" i="62"/>
  <c r="G415" i="62" s="1"/>
  <c r="I415" i="62"/>
  <c r="L415" i="62" s="1"/>
  <c r="B416" i="62"/>
  <c r="C416" i="62"/>
  <c r="E416" i="62"/>
  <c r="F416" i="62"/>
  <c r="G416" i="62" s="1"/>
  <c r="I416" i="62"/>
  <c r="N416" i="62" s="1"/>
  <c r="B417" i="62"/>
  <c r="C417" i="62"/>
  <c r="E417" i="62"/>
  <c r="F417" i="62"/>
  <c r="G417" i="62" s="1"/>
  <c r="I417" i="62"/>
  <c r="J417" i="62" s="1"/>
  <c r="B418" i="62"/>
  <c r="C418" i="62"/>
  <c r="E418" i="62"/>
  <c r="F418" i="62"/>
  <c r="G418" i="62" s="1"/>
  <c r="I418" i="62"/>
  <c r="L418" i="62" s="1"/>
  <c r="B376" i="62"/>
  <c r="C376" i="62"/>
  <c r="E376" i="62"/>
  <c r="F376" i="62"/>
  <c r="G376" i="62" s="1"/>
  <c r="I376" i="62"/>
  <c r="J376" i="62" s="1"/>
  <c r="B377" i="62"/>
  <c r="C377" i="62"/>
  <c r="E377" i="62"/>
  <c r="F377" i="62"/>
  <c r="G377" i="62" s="1"/>
  <c r="I377" i="62"/>
  <c r="M377" i="62" s="1"/>
  <c r="B378" i="62"/>
  <c r="C378" i="62"/>
  <c r="E378" i="62"/>
  <c r="F378" i="62"/>
  <c r="G378" i="62" s="1"/>
  <c r="I378" i="62"/>
  <c r="O378" i="62" s="1"/>
  <c r="B379" i="62"/>
  <c r="C379" i="62"/>
  <c r="E379" i="62"/>
  <c r="F379" i="62"/>
  <c r="G379" i="62" s="1"/>
  <c r="I379" i="62"/>
  <c r="H379" i="62" s="1"/>
  <c r="B380" i="62"/>
  <c r="C380" i="62"/>
  <c r="E380" i="62"/>
  <c r="F380" i="62"/>
  <c r="G380" i="62" s="1"/>
  <c r="I380" i="62"/>
  <c r="J380" i="62" s="1"/>
  <c r="B381" i="62"/>
  <c r="C381" i="62"/>
  <c r="E381" i="62"/>
  <c r="F381" i="62"/>
  <c r="G381" i="62" s="1"/>
  <c r="I381" i="62"/>
  <c r="M381" i="62" s="1"/>
  <c r="B382" i="62"/>
  <c r="C382" i="62"/>
  <c r="E382" i="62"/>
  <c r="F382" i="62"/>
  <c r="G382" i="62" s="1"/>
  <c r="I382" i="62"/>
  <c r="O382" i="62" s="1"/>
  <c r="B383" i="62"/>
  <c r="C383" i="62"/>
  <c r="E383" i="62"/>
  <c r="F383" i="62"/>
  <c r="G383" i="62" s="1"/>
  <c r="I383" i="62"/>
  <c r="H383" i="62" s="1"/>
  <c r="B384" i="62"/>
  <c r="C384" i="62"/>
  <c r="E384" i="62"/>
  <c r="F384" i="62"/>
  <c r="G384" i="62" s="1"/>
  <c r="I384" i="62"/>
  <c r="J384" i="62" s="1"/>
  <c r="B385" i="62"/>
  <c r="C385" i="62"/>
  <c r="E385" i="62"/>
  <c r="F385" i="62"/>
  <c r="G385" i="62" s="1"/>
  <c r="I385" i="62"/>
  <c r="M385" i="62" s="1"/>
  <c r="B386" i="62"/>
  <c r="C386" i="62"/>
  <c r="E386" i="62"/>
  <c r="F386" i="62"/>
  <c r="G386" i="62" s="1"/>
  <c r="I386" i="62"/>
  <c r="O386" i="62" s="1"/>
  <c r="B387" i="62"/>
  <c r="C387" i="62"/>
  <c r="E387" i="62"/>
  <c r="F387" i="62"/>
  <c r="G387" i="62" s="1"/>
  <c r="I387" i="62"/>
  <c r="H387" i="62" s="1"/>
  <c r="B388" i="62"/>
  <c r="C388" i="62"/>
  <c r="E388" i="62"/>
  <c r="F388" i="62"/>
  <c r="G388" i="62" s="1"/>
  <c r="I388" i="62"/>
  <c r="J388" i="62" s="1"/>
  <c r="B389" i="62"/>
  <c r="C389" i="62"/>
  <c r="E389" i="62"/>
  <c r="F389" i="62"/>
  <c r="G389" i="62" s="1"/>
  <c r="I389" i="62"/>
  <c r="M389" i="62" s="1"/>
  <c r="B348" i="62"/>
  <c r="C348" i="62"/>
  <c r="E348" i="62"/>
  <c r="F348" i="62"/>
  <c r="G348" i="62" s="1"/>
  <c r="I348" i="62"/>
  <c r="L348" i="62" s="1"/>
  <c r="B349" i="62"/>
  <c r="C349" i="62"/>
  <c r="E349" i="62"/>
  <c r="F349" i="62"/>
  <c r="G349" i="62" s="1"/>
  <c r="I349" i="62"/>
  <c r="N349" i="62" s="1"/>
  <c r="B350" i="62"/>
  <c r="C350" i="62"/>
  <c r="E350" i="62"/>
  <c r="F350" i="62"/>
  <c r="G350" i="62" s="1"/>
  <c r="I350" i="62"/>
  <c r="J350" i="62" s="1"/>
  <c r="B351" i="62"/>
  <c r="C351" i="62"/>
  <c r="E351" i="62"/>
  <c r="F351" i="62"/>
  <c r="G351" i="62" s="1"/>
  <c r="I351" i="62"/>
  <c r="L351" i="62" s="1"/>
  <c r="B352" i="62"/>
  <c r="C352" i="62"/>
  <c r="E352" i="62"/>
  <c r="F352" i="62"/>
  <c r="G352" i="62" s="1"/>
  <c r="I352" i="62"/>
  <c r="N352" i="62" s="1"/>
  <c r="B353" i="62"/>
  <c r="C353" i="62"/>
  <c r="E353" i="62"/>
  <c r="F353" i="62"/>
  <c r="G353" i="62" s="1"/>
  <c r="I353" i="62"/>
  <c r="P353" i="62" s="1"/>
  <c r="B354" i="62"/>
  <c r="C354" i="62"/>
  <c r="E354" i="62"/>
  <c r="F354" i="62"/>
  <c r="G354" i="62" s="1"/>
  <c r="I354" i="62"/>
  <c r="J354" i="62" s="1"/>
  <c r="B355" i="62"/>
  <c r="C355" i="62"/>
  <c r="E355" i="62"/>
  <c r="F355" i="62"/>
  <c r="G355" i="62" s="1"/>
  <c r="I355" i="62"/>
  <c r="L355" i="62" s="1"/>
  <c r="B356" i="62"/>
  <c r="C356" i="62"/>
  <c r="E356" i="62"/>
  <c r="F356" i="62"/>
  <c r="G356" i="62" s="1"/>
  <c r="I356" i="62"/>
  <c r="N356" i="62" s="1"/>
  <c r="B357" i="62"/>
  <c r="C357" i="62"/>
  <c r="E357" i="62"/>
  <c r="F357" i="62"/>
  <c r="G357" i="62" s="1"/>
  <c r="I357" i="62"/>
  <c r="P357" i="62" s="1"/>
  <c r="B358" i="62"/>
  <c r="C358" i="62"/>
  <c r="E358" i="62"/>
  <c r="F358" i="62"/>
  <c r="G358" i="62" s="1"/>
  <c r="I358" i="62"/>
  <c r="J358" i="62" s="1"/>
  <c r="B359" i="62"/>
  <c r="C359" i="62"/>
  <c r="E359" i="62"/>
  <c r="F359" i="62"/>
  <c r="G359" i="62" s="1"/>
  <c r="I359" i="62"/>
  <c r="L359" i="62" s="1"/>
  <c r="B360" i="62"/>
  <c r="C360" i="62"/>
  <c r="E360" i="62"/>
  <c r="F360" i="62"/>
  <c r="G360" i="62" s="1"/>
  <c r="I360" i="62"/>
  <c r="N360" i="62" s="1"/>
  <c r="B320" i="62"/>
  <c r="C320" i="62"/>
  <c r="E320" i="62"/>
  <c r="F320" i="62"/>
  <c r="G320" i="62" s="1"/>
  <c r="I320" i="62"/>
  <c r="L320" i="62" s="1"/>
  <c r="B321" i="62"/>
  <c r="C321" i="62"/>
  <c r="E321" i="62"/>
  <c r="F321" i="62"/>
  <c r="G321" i="62" s="1"/>
  <c r="I321" i="62"/>
  <c r="N321" i="62" s="1"/>
  <c r="B322" i="62"/>
  <c r="C322" i="62"/>
  <c r="E322" i="62"/>
  <c r="F322" i="62"/>
  <c r="G322" i="62" s="1"/>
  <c r="I322" i="62"/>
  <c r="H322" i="62" s="1"/>
  <c r="B323" i="62"/>
  <c r="C323" i="62"/>
  <c r="E323" i="62"/>
  <c r="F323" i="62"/>
  <c r="G323" i="62" s="1"/>
  <c r="I323" i="62"/>
  <c r="J323" i="62" s="1"/>
  <c r="B324" i="62"/>
  <c r="C324" i="62"/>
  <c r="E324" i="62"/>
  <c r="F324" i="62"/>
  <c r="G324" i="62" s="1"/>
  <c r="I324" i="62"/>
  <c r="L324" i="62" s="1"/>
  <c r="B325" i="62"/>
  <c r="C325" i="62"/>
  <c r="E325" i="62"/>
  <c r="F325" i="62"/>
  <c r="G325" i="62" s="1"/>
  <c r="I325" i="62"/>
  <c r="N325" i="62" s="1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J327" i="62" s="1"/>
  <c r="B328" i="62"/>
  <c r="C328" i="62"/>
  <c r="E328" i="62"/>
  <c r="F328" i="62"/>
  <c r="G328" i="62" s="1"/>
  <c r="I328" i="62"/>
  <c r="L328" i="62" s="1"/>
  <c r="B329" i="62"/>
  <c r="C329" i="62"/>
  <c r="E329" i="62"/>
  <c r="F329" i="62"/>
  <c r="G329" i="62" s="1"/>
  <c r="I329" i="62"/>
  <c r="N329" i="62" s="1"/>
  <c r="B330" i="62"/>
  <c r="C330" i="62"/>
  <c r="E330" i="62"/>
  <c r="F330" i="62"/>
  <c r="G330" i="62" s="1"/>
  <c r="I330" i="62"/>
  <c r="P330" i="62" s="1"/>
  <c r="B331" i="62"/>
  <c r="C331" i="62"/>
  <c r="E331" i="62"/>
  <c r="F331" i="62"/>
  <c r="G331" i="62" s="1"/>
  <c r="I331" i="62"/>
  <c r="J331" i="62" s="1"/>
  <c r="C292" i="62"/>
  <c r="E292" i="62"/>
  <c r="F292" i="62"/>
  <c r="G292" i="62" s="1"/>
  <c r="I292" i="62"/>
  <c r="M292" i="62" s="1"/>
  <c r="C293" i="62"/>
  <c r="E293" i="62"/>
  <c r="F293" i="62"/>
  <c r="G293" i="62" s="1"/>
  <c r="I293" i="62"/>
  <c r="P293" i="62" s="1"/>
  <c r="C294" i="62"/>
  <c r="E294" i="62"/>
  <c r="F294" i="62"/>
  <c r="G294" i="62" s="1"/>
  <c r="I294" i="62"/>
  <c r="J294" i="62" s="1"/>
  <c r="C295" i="62"/>
  <c r="E295" i="62"/>
  <c r="F295" i="62"/>
  <c r="G295" i="62" s="1"/>
  <c r="I295" i="62"/>
  <c r="N295" i="62" s="1"/>
  <c r="C296" i="62"/>
  <c r="E296" i="62"/>
  <c r="F296" i="62"/>
  <c r="G296" i="62" s="1"/>
  <c r="I296" i="62"/>
  <c r="H296" i="62" s="1"/>
  <c r="X296" i="62" s="1"/>
  <c r="C297" i="62"/>
  <c r="E297" i="62"/>
  <c r="F297" i="62"/>
  <c r="G297" i="62" s="1"/>
  <c r="I297" i="62"/>
  <c r="L297" i="62" s="1"/>
  <c r="C298" i="62"/>
  <c r="E298" i="62"/>
  <c r="F298" i="62"/>
  <c r="G298" i="62" s="1"/>
  <c r="I298" i="62"/>
  <c r="O298" i="62" s="1"/>
  <c r="C299" i="62"/>
  <c r="E299" i="62"/>
  <c r="F299" i="62"/>
  <c r="G299" i="62" s="1"/>
  <c r="I299" i="62"/>
  <c r="P299" i="62" s="1"/>
  <c r="C300" i="62"/>
  <c r="E300" i="62"/>
  <c r="F300" i="62"/>
  <c r="G300" i="62" s="1"/>
  <c r="I300" i="62"/>
  <c r="M300" i="62" s="1"/>
  <c r="C301" i="62"/>
  <c r="E301" i="62"/>
  <c r="F301" i="62"/>
  <c r="G301" i="62" s="1"/>
  <c r="I301" i="62"/>
  <c r="P301" i="62" s="1"/>
  <c r="C302" i="62"/>
  <c r="E302" i="62"/>
  <c r="F302" i="62"/>
  <c r="G302" i="62" s="1"/>
  <c r="I302" i="62"/>
  <c r="J302" i="62" s="1"/>
  <c r="B264" i="62"/>
  <c r="C264" i="62"/>
  <c r="E264" i="62"/>
  <c r="F264" i="62"/>
  <c r="G264" i="62" s="1"/>
  <c r="I264" i="62"/>
  <c r="L264" i="62" s="1"/>
  <c r="B265" i="62"/>
  <c r="C265" i="62"/>
  <c r="E265" i="62"/>
  <c r="F265" i="62"/>
  <c r="G265" i="62" s="1"/>
  <c r="I265" i="62"/>
  <c r="N265" i="62" s="1"/>
  <c r="B266" i="62"/>
  <c r="C266" i="62"/>
  <c r="E266" i="62"/>
  <c r="F266" i="62"/>
  <c r="G266" i="62" s="1"/>
  <c r="I266" i="62"/>
  <c r="P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L268" i="62" s="1"/>
  <c r="B269" i="62"/>
  <c r="C269" i="62"/>
  <c r="E269" i="62"/>
  <c r="F269" i="62"/>
  <c r="G269" i="62" s="1"/>
  <c r="I269" i="62"/>
  <c r="N269" i="62" s="1"/>
  <c r="B270" i="62"/>
  <c r="C270" i="62"/>
  <c r="E270" i="62"/>
  <c r="F270" i="62"/>
  <c r="G270" i="62" s="1"/>
  <c r="I270" i="62"/>
  <c r="P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L272" i="62" s="1"/>
  <c r="B273" i="62"/>
  <c r="C273" i="62"/>
  <c r="E273" i="62"/>
  <c r="F273" i="62"/>
  <c r="G273" i="62" s="1"/>
  <c r="I273" i="62"/>
  <c r="N273" i="62" s="1"/>
  <c r="B236" i="62"/>
  <c r="C236" i="62"/>
  <c r="E236" i="62"/>
  <c r="F236" i="62"/>
  <c r="G236" i="62" s="1"/>
  <c r="I236" i="62"/>
  <c r="J236" i="62" s="1"/>
  <c r="B237" i="62"/>
  <c r="C237" i="62"/>
  <c r="E237" i="62"/>
  <c r="F237" i="62"/>
  <c r="G237" i="62" s="1"/>
  <c r="I237" i="62"/>
  <c r="M237" i="62" s="1"/>
  <c r="B238" i="62"/>
  <c r="C238" i="62"/>
  <c r="E238" i="62"/>
  <c r="F238" i="62"/>
  <c r="G238" i="62" s="1"/>
  <c r="I238" i="62"/>
  <c r="O238" i="62" s="1"/>
  <c r="B239" i="62"/>
  <c r="C239" i="62"/>
  <c r="E239" i="62"/>
  <c r="F239" i="62"/>
  <c r="G239" i="62" s="1"/>
  <c r="I239" i="62"/>
  <c r="H239" i="62" s="1"/>
  <c r="X239" i="62" s="1"/>
  <c r="B240" i="62"/>
  <c r="C240" i="62"/>
  <c r="E240" i="62"/>
  <c r="F240" i="62"/>
  <c r="G240" i="62" s="1"/>
  <c r="I240" i="62"/>
  <c r="J240" i="62" s="1"/>
  <c r="B241" i="62"/>
  <c r="C241" i="62"/>
  <c r="E241" i="62"/>
  <c r="F241" i="62"/>
  <c r="G241" i="62" s="1"/>
  <c r="I241" i="62"/>
  <c r="M241" i="62" s="1"/>
  <c r="B242" i="62"/>
  <c r="C242" i="62"/>
  <c r="E242" i="62"/>
  <c r="F242" i="62"/>
  <c r="G242" i="62" s="1"/>
  <c r="I242" i="62"/>
  <c r="O242" i="62" s="1"/>
  <c r="B243" i="62"/>
  <c r="C243" i="62"/>
  <c r="E243" i="62"/>
  <c r="F243" i="62"/>
  <c r="G243" i="62" s="1"/>
  <c r="I243" i="62"/>
  <c r="H243" i="62" s="1"/>
  <c r="X243" i="62" s="1"/>
  <c r="B244" i="62"/>
  <c r="C244" i="62"/>
  <c r="E244" i="62"/>
  <c r="F244" i="62"/>
  <c r="G244" i="62" s="1"/>
  <c r="I244" i="62"/>
  <c r="J244" i="62" s="1"/>
  <c r="B208" i="62"/>
  <c r="C208" i="62"/>
  <c r="E208" i="62"/>
  <c r="F208" i="62"/>
  <c r="G208" i="62" s="1"/>
  <c r="I208" i="62"/>
  <c r="M208" i="62" s="1"/>
  <c r="B209" i="62"/>
  <c r="C209" i="62"/>
  <c r="E209" i="62"/>
  <c r="F209" i="62"/>
  <c r="G209" i="62" s="1"/>
  <c r="I209" i="62"/>
  <c r="N209" i="62" s="1"/>
  <c r="B210" i="62"/>
  <c r="C210" i="62"/>
  <c r="E210" i="62"/>
  <c r="F210" i="62"/>
  <c r="G210" i="62" s="1"/>
  <c r="I210" i="62"/>
  <c r="H210" i="62" s="1"/>
  <c r="B211" i="62"/>
  <c r="C211" i="62"/>
  <c r="E211" i="62"/>
  <c r="F211" i="62"/>
  <c r="G211" i="62" s="1"/>
  <c r="I211" i="62"/>
  <c r="J211" i="62" s="1"/>
  <c r="B212" i="62"/>
  <c r="C212" i="62"/>
  <c r="E212" i="62"/>
  <c r="F212" i="62"/>
  <c r="G212" i="62" s="1"/>
  <c r="I212" i="62"/>
  <c r="M212" i="62" s="1"/>
  <c r="B213" i="62"/>
  <c r="C213" i="62"/>
  <c r="E213" i="62"/>
  <c r="F213" i="62"/>
  <c r="G213" i="62" s="1"/>
  <c r="I213" i="62"/>
  <c r="N213" i="62" s="1"/>
  <c r="B214" i="62"/>
  <c r="C214" i="62"/>
  <c r="E214" i="62"/>
  <c r="F214" i="62"/>
  <c r="G214" i="62" s="1"/>
  <c r="I214" i="62"/>
  <c r="H214" i="62" s="1"/>
  <c r="X214" i="62" s="1"/>
  <c r="B215" i="62"/>
  <c r="C215" i="62"/>
  <c r="E215" i="62"/>
  <c r="F215" i="62"/>
  <c r="G215" i="62" s="1"/>
  <c r="I215" i="62"/>
  <c r="J215" i="62" s="1"/>
  <c r="B181" i="62"/>
  <c r="C181" i="62"/>
  <c r="E181" i="62"/>
  <c r="F181" i="62"/>
  <c r="G181" i="62" s="1"/>
  <c r="I181" i="62"/>
  <c r="L181" i="62" s="1"/>
  <c r="B182" i="62"/>
  <c r="C182" i="62"/>
  <c r="E182" i="62"/>
  <c r="F182" i="62"/>
  <c r="G182" i="62" s="1"/>
  <c r="I182" i="62"/>
  <c r="N182" i="62" s="1"/>
  <c r="B183" i="62"/>
  <c r="C183" i="62"/>
  <c r="E183" i="62"/>
  <c r="F183" i="62"/>
  <c r="G183" i="62" s="1"/>
  <c r="I183" i="62"/>
  <c r="P183" i="62" s="1"/>
  <c r="B184" i="62"/>
  <c r="C184" i="62"/>
  <c r="E184" i="62"/>
  <c r="F184" i="62"/>
  <c r="G184" i="62" s="1"/>
  <c r="I184" i="62"/>
  <c r="O184" i="62" s="1"/>
  <c r="B185" i="62"/>
  <c r="C185" i="62"/>
  <c r="E185" i="62"/>
  <c r="F185" i="62"/>
  <c r="G185" i="62" s="1"/>
  <c r="I185" i="62"/>
  <c r="L185" i="62" s="1"/>
  <c r="B186" i="62"/>
  <c r="C186" i="62"/>
  <c r="E186" i="62"/>
  <c r="F186" i="62"/>
  <c r="G186" i="62" s="1"/>
  <c r="I186" i="62"/>
  <c r="N186" i="62" s="1"/>
  <c r="B153" i="62"/>
  <c r="C153" i="62"/>
  <c r="E153" i="62"/>
  <c r="F153" i="62"/>
  <c r="G153" i="62" s="1"/>
  <c r="I153" i="62"/>
  <c r="L153" i="62" s="1"/>
  <c r="B154" i="62"/>
  <c r="C154" i="62"/>
  <c r="E154" i="62"/>
  <c r="F154" i="62"/>
  <c r="G154" i="62" s="1"/>
  <c r="I154" i="62"/>
  <c r="N154" i="62" s="1"/>
  <c r="B155" i="62"/>
  <c r="C155" i="62"/>
  <c r="E155" i="62"/>
  <c r="F155" i="62"/>
  <c r="G155" i="62" s="1"/>
  <c r="I155" i="62"/>
  <c r="P155" i="62" s="1"/>
  <c r="B156" i="62"/>
  <c r="C156" i="62"/>
  <c r="E156" i="62"/>
  <c r="F156" i="62"/>
  <c r="G156" i="62" s="1"/>
  <c r="I156" i="62"/>
  <c r="J156" i="62" s="1"/>
  <c r="B157" i="62"/>
  <c r="C157" i="62"/>
  <c r="E157" i="62"/>
  <c r="F157" i="62"/>
  <c r="G157" i="62" s="1"/>
  <c r="I157" i="62"/>
  <c r="L157" i="62" s="1"/>
  <c r="B125" i="62"/>
  <c r="C125" i="62"/>
  <c r="E125" i="62"/>
  <c r="F125" i="62"/>
  <c r="G125" i="62" s="1"/>
  <c r="I125" i="62"/>
  <c r="J125" i="62" s="1"/>
  <c r="B126" i="62"/>
  <c r="C126" i="62"/>
  <c r="E126" i="62"/>
  <c r="F126" i="62"/>
  <c r="G126" i="62" s="1"/>
  <c r="I126" i="62"/>
  <c r="O126" i="62" s="1"/>
  <c r="B127" i="62"/>
  <c r="C127" i="62"/>
  <c r="E127" i="62"/>
  <c r="F127" i="62"/>
  <c r="G127" i="62" s="1"/>
  <c r="I127" i="62"/>
  <c r="H127" i="62" s="1"/>
  <c r="X127" i="62" s="1"/>
  <c r="B128" i="62"/>
  <c r="C128" i="62"/>
  <c r="E128" i="62"/>
  <c r="F128" i="62"/>
  <c r="G128" i="62" s="1"/>
  <c r="I128" i="62"/>
  <c r="J128" i="62" s="1"/>
  <c r="B69" i="62"/>
  <c r="C69" i="62"/>
  <c r="E69" i="62"/>
  <c r="F69" i="62"/>
  <c r="G69" i="62" s="1"/>
  <c r="I69" i="62"/>
  <c r="M69" i="62" s="1"/>
  <c r="B70" i="62"/>
  <c r="C70" i="62"/>
  <c r="E70" i="62"/>
  <c r="F70" i="62"/>
  <c r="G70" i="62" s="1"/>
  <c r="I70" i="62"/>
  <c r="O70" i="62" s="1"/>
  <c r="B71" i="62"/>
  <c r="C71" i="62"/>
  <c r="E71" i="62"/>
  <c r="F71" i="62"/>
  <c r="G71" i="62" s="1"/>
  <c r="I71" i="62"/>
  <c r="P71" i="62" s="1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35" i="46"/>
  <c r="M10" i="46"/>
  <c r="M11" i="46"/>
  <c r="M12" i="46"/>
  <c r="M13" i="46"/>
  <c r="M14" i="46"/>
  <c r="M15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9" i="46"/>
  <c r="L10" i="35"/>
  <c r="P10" i="35" s="1"/>
  <c r="L11" i="35"/>
  <c r="P11" i="35" s="1"/>
  <c r="L12" i="35"/>
  <c r="P12" i="35" s="1"/>
  <c r="L13" i="35"/>
  <c r="P13" i="35" s="1"/>
  <c r="L14" i="35"/>
  <c r="R14" i="35" s="1"/>
  <c r="L15" i="35"/>
  <c r="R15" i="35" s="1"/>
  <c r="L16" i="35"/>
  <c r="R16" i="35" s="1"/>
  <c r="L17" i="35"/>
  <c r="P17" i="35" s="1"/>
  <c r="L18" i="35"/>
  <c r="P18" i="35" s="1"/>
  <c r="L19" i="35"/>
  <c r="P19" i="35" s="1"/>
  <c r="L20" i="35"/>
  <c r="P20" i="35" s="1"/>
  <c r="L9" i="35"/>
  <c r="P9" i="35" s="1"/>
  <c r="O9" i="46" l="1"/>
  <c r="P9" i="46"/>
  <c r="O37" i="46"/>
  <c r="P37" i="46"/>
  <c r="P33" i="46"/>
  <c r="O33" i="46"/>
  <c r="O25" i="46"/>
  <c r="P25" i="46"/>
  <c r="O17" i="46"/>
  <c r="P17" i="46"/>
  <c r="O35" i="46"/>
  <c r="P35" i="46"/>
  <c r="P52" i="46"/>
  <c r="O52" i="46"/>
  <c r="P44" i="46"/>
  <c r="O44" i="46"/>
  <c r="O36" i="46"/>
  <c r="P36" i="46"/>
  <c r="O26" i="46"/>
  <c r="P26" i="46"/>
  <c r="O45" i="46"/>
  <c r="P45" i="46"/>
  <c r="O24" i="46"/>
  <c r="P24" i="46"/>
  <c r="O51" i="46"/>
  <c r="P51" i="46"/>
  <c r="O18" i="46"/>
  <c r="P18" i="46"/>
  <c r="O32" i="46"/>
  <c r="P32" i="46"/>
  <c r="O16" i="46"/>
  <c r="P16" i="46"/>
  <c r="O59" i="46"/>
  <c r="P59" i="46"/>
  <c r="O43" i="46"/>
  <c r="P43" i="46"/>
  <c r="P31" i="46"/>
  <c r="O31" i="46"/>
  <c r="P23" i="46"/>
  <c r="O23" i="46"/>
  <c r="O15" i="46"/>
  <c r="P15" i="46"/>
  <c r="O58" i="46"/>
  <c r="P58" i="46"/>
  <c r="O50" i="46"/>
  <c r="P50" i="46"/>
  <c r="O42" i="46"/>
  <c r="P42" i="46"/>
  <c r="O10" i="46"/>
  <c r="P10" i="46"/>
  <c r="O30" i="46"/>
  <c r="P30" i="46"/>
  <c r="O57" i="46"/>
  <c r="P57" i="46"/>
  <c r="P21" i="46"/>
  <c r="O21" i="46"/>
  <c r="O56" i="46"/>
  <c r="P56" i="46"/>
  <c r="P40" i="46"/>
  <c r="O40" i="46"/>
  <c r="O53" i="46"/>
  <c r="P53" i="46"/>
  <c r="O22" i="46"/>
  <c r="P22" i="46"/>
  <c r="O49" i="46"/>
  <c r="P49" i="46"/>
  <c r="O41" i="46"/>
  <c r="P41" i="46"/>
  <c r="P29" i="46"/>
  <c r="O29" i="46"/>
  <c r="P13" i="46"/>
  <c r="O13" i="46"/>
  <c r="P48" i="46"/>
  <c r="O48" i="46"/>
  <c r="O28" i="46"/>
  <c r="P28" i="46"/>
  <c r="O20" i="46"/>
  <c r="P20" i="46"/>
  <c r="O12" i="46"/>
  <c r="P12" i="46"/>
  <c r="O55" i="46"/>
  <c r="P55" i="46"/>
  <c r="O47" i="46"/>
  <c r="P47" i="46"/>
  <c r="O39" i="46"/>
  <c r="P39" i="46"/>
  <c r="O14" i="46"/>
  <c r="P14" i="46"/>
  <c r="O27" i="46"/>
  <c r="P27" i="46"/>
  <c r="O19" i="46"/>
  <c r="P19" i="46"/>
  <c r="O11" i="46"/>
  <c r="P11" i="46"/>
  <c r="O54" i="46"/>
  <c r="P54" i="46"/>
  <c r="P46" i="46"/>
  <c r="O46" i="46"/>
  <c r="O38" i="46"/>
  <c r="P38" i="46"/>
  <c r="U408" i="62"/>
  <c r="Q417" i="62"/>
  <c r="X417" i="62"/>
  <c r="L408" i="62"/>
  <c r="U412" i="62"/>
  <c r="P409" i="62"/>
  <c r="N413" i="62"/>
  <c r="R409" i="62"/>
  <c r="T408" i="62"/>
  <c r="P410" i="62"/>
  <c r="U417" i="62"/>
  <c r="J410" i="62"/>
  <c r="X418" i="62"/>
  <c r="H418" i="62"/>
  <c r="T417" i="62"/>
  <c r="W418" i="62"/>
  <c r="H409" i="62"/>
  <c r="V418" i="62"/>
  <c r="P417" i="62"/>
  <c r="R418" i="62"/>
  <c r="M417" i="62"/>
  <c r="R416" i="62"/>
  <c r="V406" i="62"/>
  <c r="P418" i="62"/>
  <c r="L417" i="62"/>
  <c r="V410" i="62"/>
  <c r="S406" i="62"/>
  <c r="U405" i="62"/>
  <c r="N418" i="62"/>
  <c r="S410" i="62"/>
  <c r="T409" i="62"/>
  <c r="Q406" i="62"/>
  <c r="J418" i="62"/>
  <c r="V417" i="62"/>
  <c r="H417" i="62"/>
  <c r="N406" i="62"/>
  <c r="S418" i="62"/>
  <c r="R417" i="62"/>
  <c r="L416" i="62"/>
  <c r="V413" i="62"/>
  <c r="M408" i="62"/>
  <c r="O418" i="62"/>
  <c r="O417" i="62"/>
  <c r="W416" i="62"/>
  <c r="U416" i="62"/>
  <c r="S416" i="62"/>
  <c r="S411" i="62"/>
  <c r="H414" i="62"/>
  <c r="T412" i="62"/>
  <c r="O410" i="62"/>
  <c r="X409" i="62"/>
  <c r="O409" i="62"/>
  <c r="O406" i="62"/>
  <c r="T405" i="62"/>
  <c r="S412" i="62"/>
  <c r="W409" i="62"/>
  <c r="N409" i="62"/>
  <c r="R405" i="62"/>
  <c r="R412" i="62"/>
  <c r="V409" i="62"/>
  <c r="M409" i="62"/>
  <c r="Q405" i="62"/>
  <c r="T416" i="62"/>
  <c r="O412" i="62"/>
  <c r="W410" i="62"/>
  <c r="H410" i="62"/>
  <c r="U409" i="62"/>
  <c r="L409" i="62"/>
  <c r="R407" i="62"/>
  <c r="X406" i="62"/>
  <c r="M405" i="62"/>
  <c r="W404" i="62"/>
  <c r="V387" i="62"/>
  <c r="V414" i="62"/>
  <c r="M412" i="62"/>
  <c r="J407" i="62"/>
  <c r="L405" i="62"/>
  <c r="U404" i="62"/>
  <c r="S415" i="62"/>
  <c r="S414" i="62"/>
  <c r="L412" i="62"/>
  <c r="M404" i="62"/>
  <c r="Q418" i="62"/>
  <c r="M416" i="62"/>
  <c r="J415" i="62"/>
  <c r="P414" i="62"/>
  <c r="S413" i="62"/>
  <c r="W412" i="62"/>
  <c r="J412" i="62"/>
  <c r="R410" i="62"/>
  <c r="Q409" i="62"/>
  <c r="R406" i="62"/>
  <c r="H405" i="62"/>
  <c r="L404" i="62"/>
  <c r="W417" i="62"/>
  <c r="N417" i="62"/>
  <c r="O416" i="62"/>
  <c r="R414" i="62"/>
  <c r="U413" i="62"/>
  <c r="M413" i="62"/>
  <c r="Q410" i="62"/>
  <c r="W408" i="62"/>
  <c r="J408" i="62"/>
  <c r="S407" i="62"/>
  <c r="P406" i="62"/>
  <c r="S405" i="62"/>
  <c r="J405" i="62"/>
  <c r="J404" i="62"/>
  <c r="T382" i="62"/>
  <c r="Q414" i="62"/>
  <c r="T413" i="62"/>
  <c r="L413" i="62"/>
  <c r="J416" i="62"/>
  <c r="O414" i="62"/>
  <c r="R413" i="62"/>
  <c r="H413" i="62"/>
  <c r="J411" i="62"/>
  <c r="X410" i="62"/>
  <c r="N410" i="62"/>
  <c r="S408" i="62"/>
  <c r="W406" i="62"/>
  <c r="J406" i="62"/>
  <c r="X405" i="62"/>
  <c r="P405" i="62"/>
  <c r="T404" i="62"/>
  <c r="X414" i="62"/>
  <c r="N414" i="62"/>
  <c r="Q413" i="62"/>
  <c r="R408" i="62"/>
  <c r="W405" i="62"/>
  <c r="O405" i="62"/>
  <c r="S404" i="62"/>
  <c r="W414" i="62"/>
  <c r="J414" i="62"/>
  <c r="X413" i="62"/>
  <c r="P413" i="62"/>
  <c r="O408" i="62"/>
  <c r="H406" i="62"/>
  <c r="V405" i="62"/>
  <c r="O404" i="62"/>
  <c r="W413" i="62"/>
  <c r="O413" i="62"/>
  <c r="Q415" i="62"/>
  <c r="H411" i="62"/>
  <c r="X415" i="62"/>
  <c r="X407" i="62"/>
  <c r="P407" i="62"/>
  <c r="U418" i="62"/>
  <c r="M418" i="62"/>
  <c r="S417" i="62"/>
  <c r="Q416" i="62"/>
  <c r="H416" i="62"/>
  <c r="W415" i="62"/>
  <c r="O415" i="62"/>
  <c r="U414" i="62"/>
  <c r="M414" i="62"/>
  <c r="Q412" i="62"/>
  <c r="H412" i="62"/>
  <c r="W411" i="62"/>
  <c r="O411" i="62"/>
  <c r="U410" i="62"/>
  <c r="M410" i="62"/>
  <c r="S409" i="62"/>
  <c r="Q408" i="62"/>
  <c r="H408" i="62"/>
  <c r="W407" i="62"/>
  <c r="O407" i="62"/>
  <c r="U406" i="62"/>
  <c r="M406" i="62"/>
  <c r="Q404" i="62"/>
  <c r="H404" i="62"/>
  <c r="R415" i="62"/>
  <c r="R411" i="62"/>
  <c r="H415" i="62"/>
  <c r="Q411" i="62"/>
  <c r="Q407" i="62"/>
  <c r="H407" i="62"/>
  <c r="P415" i="62"/>
  <c r="X411" i="62"/>
  <c r="P411" i="62"/>
  <c r="R404" i="62"/>
  <c r="T418" i="62"/>
  <c r="X416" i="62"/>
  <c r="P416" i="62"/>
  <c r="V415" i="62"/>
  <c r="N415" i="62"/>
  <c r="T414" i="62"/>
  <c r="X412" i="62"/>
  <c r="P412" i="62"/>
  <c r="V411" i="62"/>
  <c r="N411" i="62"/>
  <c r="T410" i="62"/>
  <c r="X408" i="62"/>
  <c r="P408" i="62"/>
  <c r="V407" i="62"/>
  <c r="N407" i="62"/>
  <c r="T406" i="62"/>
  <c r="X404" i="62"/>
  <c r="P404" i="62"/>
  <c r="U415" i="62"/>
  <c r="M415" i="62"/>
  <c r="U411" i="62"/>
  <c r="M411" i="62"/>
  <c r="U407" i="62"/>
  <c r="M407" i="62"/>
  <c r="V416" i="62"/>
  <c r="T415" i="62"/>
  <c r="V412" i="62"/>
  <c r="T411" i="62"/>
  <c r="V408" i="62"/>
  <c r="T407" i="62"/>
  <c r="V404" i="62"/>
  <c r="T387" i="62"/>
  <c r="V379" i="62"/>
  <c r="U379" i="62"/>
  <c r="X384" i="62"/>
  <c r="V383" i="62"/>
  <c r="T379" i="62"/>
  <c r="R384" i="62"/>
  <c r="R379" i="62"/>
  <c r="P384" i="62"/>
  <c r="N379" i="62"/>
  <c r="W379" i="62" s="1"/>
  <c r="R376" i="62"/>
  <c r="R387" i="62"/>
  <c r="S378" i="62"/>
  <c r="T378" i="62"/>
  <c r="P387" i="62"/>
  <c r="R378" i="62"/>
  <c r="N387" i="62"/>
  <c r="R386" i="62"/>
  <c r="N378" i="62"/>
  <c r="M387" i="62"/>
  <c r="L386" i="62"/>
  <c r="L378" i="62"/>
  <c r="J378" i="62"/>
  <c r="N354" i="62"/>
  <c r="U387" i="62"/>
  <c r="U360" i="62"/>
  <c r="J386" i="62"/>
  <c r="U383" i="62"/>
  <c r="S382" i="62"/>
  <c r="P379" i="62"/>
  <c r="P376" i="62"/>
  <c r="T383" i="62"/>
  <c r="R382" i="62"/>
  <c r="X387" i="62"/>
  <c r="L387" i="62"/>
  <c r="V386" i="62"/>
  <c r="R383" i="62"/>
  <c r="N382" i="62"/>
  <c r="X380" i="62"/>
  <c r="M379" i="62"/>
  <c r="T389" i="62"/>
  <c r="R388" i="62"/>
  <c r="T386" i="62"/>
  <c r="P383" i="62"/>
  <c r="L382" i="62"/>
  <c r="R381" i="62"/>
  <c r="R380" i="62"/>
  <c r="X379" i="62"/>
  <c r="L379" i="62"/>
  <c r="V378" i="62"/>
  <c r="L389" i="62"/>
  <c r="S386" i="62"/>
  <c r="N383" i="62"/>
  <c r="J382" i="62"/>
  <c r="P380" i="62"/>
  <c r="M383" i="62"/>
  <c r="N386" i="62"/>
  <c r="X383" i="62"/>
  <c r="L383" i="62"/>
  <c r="V382" i="62"/>
  <c r="X376" i="62"/>
  <c r="T385" i="62"/>
  <c r="L385" i="62"/>
  <c r="T381" i="62"/>
  <c r="L381" i="62"/>
  <c r="T377" i="62"/>
  <c r="L377" i="62"/>
  <c r="S389" i="62"/>
  <c r="J389" i="62"/>
  <c r="Q388" i="62"/>
  <c r="H388" i="62"/>
  <c r="W387" i="62"/>
  <c r="O387" i="62"/>
  <c r="U386" i="62"/>
  <c r="M386" i="62"/>
  <c r="S385" i="62"/>
  <c r="J385" i="62"/>
  <c r="Q384" i="62"/>
  <c r="H384" i="62"/>
  <c r="W383" i="62"/>
  <c r="O383" i="62"/>
  <c r="U382" i="62"/>
  <c r="M382" i="62"/>
  <c r="S381" i="62"/>
  <c r="J381" i="62"/>
  <c r="Q380" i="62"/>
  <c r="H380" i="62"/>
  <c r="O379" i="62"/>
  <c r="U378" i="62"/>
  <c r="M378" i="62"/>
  <c r="S377" i="62"/>
  <c r="J377" i="62"/>
  <c r="Q376" i="62"/>
  <c r="H376" i="62"/>
  <c r="X388" i="62"/>
  <c r="H389" i="62"/>
  <c r="W388" i="62"/>
  <c r="O388" i="62"/>
  <c r="Q385" i="62"/>
  <c r="H385" i="62"/>
  <c r="W384" i="62"/>
  <c r="O384" i="62"/>
  <c r="Q381" i="62"/>
  <c r="H381" i="62"/>
  <c r="W380" i="62"/>
  <c r="O380" i="62"/>
  <c r="Q377" i="62"/>
  <c r="H377" i="62"/>
  <c r="W376" i="62"/>
  <c r="O376" i="62"/>
  <c r="R377" i="62"/>
  <c r="Q389" i="62"/>
  <c r="X389" i="62"/>
  <c r="P389" i="62"/>
  <c r="V388" i="62"/>
  <c r="N388" i="62"/>
  <c r="X385" i="62"/>
  <c r="P385" i="62"/>
  <c r="V384" i="62"/>
  <c r="N384" i="62"/>
  <c r="X381" i="62"/>
  <c r="P381" i="62"/>
  <c r="V380" i="62"/>
  <c r="N380" i="62"/>
  <c r="X377" i="62"/>
  <c r="P377" i="62"/>
  <c r="V376" i="62"/>
  <c r="N376" i="62"/>
  <c r="W389" i="62"/>
  <c r="O389" i="62"/>
  <c r="U388" i="62"/>
  <c r="M388" i="62"/>
  <c r="S387" i="62"/>
  <c r="J387" i="62"/>
  <c r="Q386" i="62"/>
  <c r="H386" i="62"/>
  <c r="W385" i="62"/>
  <c r="O385" i="62"/>
  <c r="U384" i="62"/>
  <c r="M384" i="62"/>
  <c r="S383" i="62"/>
  <c r="J383" i="62"/>
  <c r="Q382" i="62"/>
  <c r="H382" i="62"/>
  <c r="W381" i="62"/>
  <c r="O381" i="62"/>
  <c r="U380" i="62"/>
  <c r="M380" i="62"/>
  <c r="S379" i="62"/>
  <c r="J379" i="62"/>
  <c r="Q378" i="62"/>
  <c r="H378" i="62"/>
  <c r="W377" i="62"/>
  <c r="O377" i="62"/>
  <c r="U376" i="62"/>
  <c r="M376" i="62"/>
  <c r="R389" i="62"/>
  <c r="P388" i="62"/>
  <c r="V389" i="62"/>
  <c r="N389" i="62"/>
  <c r="T388" i="62"/>
  <c r="L388" i="62"/>
  <c r="X386" i="62"/>
  <c r="P386" i="62"/>
  <c r="V385" i="62"/>
  <c r="N385" i="62"/>
  <c r="T384" i="62"/>
  <c r="L384" i="62"/>
  <c r="X382" i="62"/>
  <c r="P382" i="62"/>
  <c r="V381" i="62"/>
  <c r="N381" i="62"/>
  <c r="T380" i="62"/>
  <c r="L380" i="62"/>
  <c r="X378" i="62"/>
  <c r="P378" i="62"/>
  <c r="V377" i="62"/>
  <c r="N377" i="62"/>
  <c r="T376" i="62"/>
  <c r="L376" i="62"/>
  <c r="R385" i="62"/>
  <c r="U389" i="62"/>
  <c r="S388" i="62"/>
  <c r="Q387" i="62"/>
  <c r="W386" i="62"/>
  <c r="U385" i="62"/>
  <c r="S384" i="62"/>
  <c r="Q383" i="62"/>
  <c r="W382" i="62"/>
  <c r="U381" i="62"/>
  <c r="S380" i="62"/>
  <c r="Q379" i="62"/>
  <c r="W378" i="62"/>
  <c r="U377" i="62"/>
  <c r="S376" i="62"/>
  <c r="H359" i="62"/>
  <c r="P354" i="62"/>
  <c r="S360" i="62"/>
  <c r="V358" i="62"/>
  <c r="Q355" i="62"/>
  <c r="J359" i="62"/>
  <c r="X354" i="62"/>
  <c r="V354" i="62"/>
  <c r="X350" i="62"/>
  <c r="W350" i="62"/>
  <c r="O354" i="62"/>
  <c r="V350" i="62"/>
  <c r="J293" i="62"/>
  <c r="T350" i="62"/>
  <c r="V357" i="62"/>
  <c r="Q350" i="62"/>
  <c r="M357" i="62"/>
  <c r="N350" i="62"/>
  <c r="L360" i="62"/>
  <c r="N358" i="62"/>
  <c r="H355" i="62"/>
  <c r="U353" i="62"/>
  <c r="O350" i="62"/>
  <c r="T353" i="62"/>
  <c r="S351" i="62"/>
  <c r="W349" i="62"/>
  <c r="T329" i="62"/>
  <c r="N353" i="62"/>
  <c r="W353" i="62" s="1"/>
  <c r="U352" i="62"/>
  <c r="R351" i="62"/>
  <c r="L350" i="62"/>
  <c r="U349" i="62"/>
  <c r="V353" i="62"/>
  <c r="M353" i="62"/>
  <c r="J352" i="62"/>
  <c r="Q351" i="62"/>
  <c r="T349" i="62"/>
  <c r="R355" i="62"/>
  <c r="L353" i="62"/>
  <c r="J351" i="62"/>
  <c r="H350" i="62"/>
  <c r="O349" i="62"/>
  <c r="T360" i="62"/>
  <c r="X358" i="62"/>
  <c r="J355" i="62"/>
  <c r="H351" i="62"/>
  <c r="X351" i="62" s="1"/>
  <c r="V322" i="62"/>
  <c r="R359" i="62"/>
  <c r="P358" i="62"/>
  <c r="O357" i="62"/>
  <c r="L356" i="62"/>
  <c r="R354" i="62"/>
  <c r="M352" i="62"/>
  <c r="M348" i="62"/>
  <c r="Q359" i="62"/>
  <c r="O358" i="62"/>
  <c r="N357" i="62"/>
  <c r="J356" i="62"/>
  <c r="S355" i="62"/>
  <c r="Q354" i="62"/>
  <c r="O353" i="62"/>
  <c r="L352" i="62"/>
  <c r="R350" i="62"/>
  <c r="R349" i="62"/>
  <c r="J348" i="62"/>
  <c r="Q329" i="62"/>
  <c r="W358" i="62"/>
  <c r="L358" i="62"/>
  <c r="W357" i="62"/>
  <c r="L357" i="62"/>
  <c r="U356" i="62"/>
  <c r="P350" i="62"/>
  <c r="M349" i="62"/>
  <c r="T356" i="62"/>
  <c r="L349" i="62"/>
  <c r="X348" i="62"/>
  <c r="M360" i="62"/>
  <c r="T358" i="62"/>
  <c r="H358" i="62"/>
  <c r="U357" i="62"/>
  <c r="S356" i="62"/>
  <c r="W354" i="62"/>
  <c r="L354" i="62"/>
  <c r="T352" i="62"/>
  <c r="U348" i="62"/>
  <c r="R358" i="62"/>
  <c r="T357" i="62"/>
  <c r="R356" i="62"/>
  <c r="S352" i="62"/>
  <c r="S348" i="62"/>
  <c r="J360" i="62"/>
  <c r="S359" i="62"/>
  <c r="Q358" i="62"/>
  <c r="R357" i="62"/>
  <c r="M356" i="62"/>
  <c r="T354" i="62"/>
  <c r="H354" i="62"/>
  <c r="R352" i="62"/>
  <c r="R348" i="62"/>
  <c r="R360" i="62"/>
  <c r="P359" i="62"/>
  <c r="X355" i="62"/>
  <c r="P355" i="62"/>
  <c r="P351" i="62"/>
  <c r="Q360" i="62"/>
  <c r="H360" i="62"/>
  <c r="W359" i="62"/>
  <c r="O359" i="62"/>
  <c r="U358" i="62"/>
  <c r="M358" i="62"/>
  <c r="S357" i="62"/>
  <c r="J357" i="62"/>
  <c r="Q356" i="62"/>
  <c r="H356" i="62"/>
  <c r="W355" i="62"/>
  <c r="O355" i="62"/>
  <c r="U354" i="62"/>
  <c r="M354" i="62"/>
  <c r="S353" i="62"/>
  <c r="J353" i="62"/>
  <c r="Q352" i="62"/>
  <c r="H352" i="62"/>
  <c r="O351" i="62"/>
  <c r="U350" i="62"/>
  <c r="M350" i="62"/>
  <c r="S349" i="62"/>
  <c r="J349" i="62"/>
  <c r="Q348" i="62"/>
  <c r="H348" i="62"/>
  <c r="X359" i="62"/>
  <c r="X360" i="62"/>
  <c r="P360" i="62"/>
  <c r="V359" i="62"/>
  <c r="X356" i="62"/>
  <c r="P356" i="62"/>
  <c r="V355" i="62"/>
  <c r="P352" i="62"/>
  <c r="W360" i="62"/>
  <c r="O360" i="62"/>
  <c r="U359" i="62"/>
  <c r="M359" i="62"/>
  <c r="S358" i="62"/>
  <c r="Q357" i="62"/>
  <c r="H357" i="62"/>
  <c r="W356" i="62"/>
  <c r="O356" i="62"/>
  <c r="U355" i="62"/>
  <c r="M355" i="62"/>
  <c r="S354" i="62"/>
  <c r="Q353" i="62"/>
  <c r="H353" i="62"/>
  <c r="X353" i="62" s="1"/>
  <c r="W352" i="62"/>
  <c r="O352" i="62"/>
  <c r="U351" i="62"/>
  <c r="M351" i="62"/>
  <c r="S350" i="62"/>
  <c r="Q349" i="62"/>
  <c r="H349" i="62"/>
  <c r="W348" i="62"/>
  <c r="O348" i="62"/>
  <c r="N359" i="62"/>
  <c r="N355" i="62"/>
  <c r="R353" i="62"/>
  <c r="X352" i="62"/>
  <c r="V351" i="62"/>
  <c r="N351" i="62"/>
  <c r="W351" i="62" s="1"/>
  <c r="P348" i="62"/>
  <c r="V360" i="62"/>
  <c r="T359" i="62"/>
  <c r="X357" i="62"/>
  <c r="V356" i="62"/>
  <c r="T355" i="62"/>
  <c r="V352" i="62"/>
  <c r="T351" i="62"/>
  <c r="X349" i="62"/>
  <c r="P349" i="62"/>
  <c r="V348" i="62"/>
  <c r="N348" i="62"/>
  <c r="V349" i="62"/>
  <c r="T348" i="62"/>
  <c r="U329" i="62"/>
  <c r="T325" i="62"/>
  <c r="T322" i="62"/>
  <c r="S322" i="62"/>
  <c r="R322" i="62"/>
  <c r="R323" i="62"/>
  <c r="P322" i="62"/>
  <c r="Q323" i="62"/>
  <c r="N322" i="62"/>
  <c r="W322" i="62" s="1"/>
  <c r="N323" i="62"/>
  <c r="W323" i="62" s="1"/>
  <c r="X322" i="62"/>
  <c r="L322" i="62"/>
  <c r="L323" i="62"/>
  <c r="J322" i="62"/>
  <c r="M329" i="62"/>
  <c r="L329" i="62"/>
  <c r="U321" i="62"/>
  <c r="L271" i="62"/>
  <c r="Q331" i="62"/>
  <c r="T326" i="62"/>
  <c r="J324" i="62"/>
  <c r="T321" i="62"/>
  <c r="S326" i="62"/>
  <c r="O326" i="62"/>
  <c r="R325" i="62"/>
  <c r="J326" i="62"/>
  <c r="N292" i="62"/>
  <c r="N330" i="62"/>
  <c r="H325" i="62"/>
  <c r="X325" i="62" s="1"/>
  <c r="R265" i="62"/>
  <c r="O299" i="62"/>
  <c r="M296" i="62"/>
  <c r="J292" i="62"/>
  <c r="J330" i="62"/>
  <c r="R329" i="62"/>
  <c r="R326" i="62"/>
  <c r="U325" i="62"/>
  <c r="P323" i="62"/>
  <c r="O322" i="62"/>
  <c r="M269" i="62"/>
  <c r="V300" i="62"/>
  <c r="J297" i="62"/>
  <c r="W292" i="62"/>
  <c r="S328" i="62"/>
  <c r="U327" i="62"/>
  <c r="Q325" i="62"/>
  <c r="R321" i="62"/>
  <c r="T292" i="62"/>
  <c r="W330" i="62"/>
  <c r="R328" i="62"/>
  <c r="R327" i="62"/>
  <c r="M325" i="62"/>
  <c r="S324" i="62"/>
  <c r="V323" i="62"/>
  <c r="M321" i="62"/>
  <c r="S320" i="62"/>
  <c r="N270" i="62"/>
  <c r="W270" i="62" s="1"/>
  <c r="T293" i="62"/>
  <c r="S292" i="62"/>
  <c r="U331" i="62"/>
  <c r="V330" i="62"/>
  <c r="H329" i="62"/>
  <c r="J328" i="62"/>
  <c r="N327" i="62"/>
  <c r="W327" i="62" s="1"/>
  <c r="V326" i="62"/>
  <c r="L325" i="62"/>
  <c r="R324" i="62"/>
  <c r="U323" i="62"/>
  <c r="L321" i="62"/>
  <c r="J320" i="62"/>
  <c r="Q292" i="62"/>
  <c r="S330" i="62"/>
  <c r="S300" i="62"/>
  <c r="P292" i="62"/>
  <c r="P331" i="62"/>
  <c r="R330" i="62"/>
  <c r="M327" i="62"/>
  <c r="N326" i="62"/>
  <c r="W326" i="62" s="1"/>
  <c r="T301" i="62"/>
  <c r="Q300" i="62"/>
  <c r="U296" i="62"/>
  <c r="V293" i="62"/>
  <c r="X292" i="62"/>
  <c r="O292" i="62"/>
  <c r="N331" i="62"/>
  <c r="W331" i="62" s="1"/>
  <c r="O330" i="62"/>
  <c r="V327" i="62"/>
  <c r="L327" i="62"/>
  <c r="L326" i="62"/>
  <c r="T323" i="62"/>
  <c r="H323" i="62"/>
  <c r="X323" i="62" s="1"/>
  <c r="N300" i="62"/>
  <c r="R296" i="62"/>
  <c r="M331" i="62"/>
  <c r="L300" i="62"/>
  <c r="P296" i="62"/>
  <c r="O293" i="62"/>
  <c r="V292" i="62"/>
  <c r="L292" i="62"/>
  <c r="V331" i="62"/>
  <c r="L331" i="62"/>
  <c r="L330" i="62"/>
  <c r="T327" i="62"/>
  <c r="H327" i="62"/>
  <c r="X327" i="62" s="1"/>
  <c r="T331" i="62"/>
  <c r="H331" i="62"/>
  <c r="X331" i="62" s="1"/>
  <c r="Q327" i="62"/>
  <c r="W300" i="62"/>
  <c r="R298" i="62"/>
  <c r="R292" i="62"/>
  <c r="H292" i="62"/>
  <c r="R331" i="62"/>
  <c r="T330" i="62"/>
  <c r="P327" i="62"/>
  <c r="M323" i="62"/>
  <c r="R320" i="62"/>
  <c r="O331" i="62"/>
  <c r="U330" i="62"/>
  <c r="M330" i="62"/>
  <c r="S329" i="62"/>
  <c r="J329" i="62"/>
  <c r="Q328" i="62"/>
  <c r="H328" i="62"/>
  <c r="O327" i="62"/>
  <c r="U326" i="62"/>
  <c r="M326" i="62"/>
  <c r="S325" i="62"/>
  <c r="J325" i="62"/>
  <c r="Q324" i="62"/>
  <c r="H324" i="62"/>
  <c r="X324" i="62" s="1"/>
  <c r="O323" i="62"/>
  <c r="U322" i="62"/>
  <c r="M322" i="62"/>
  <c r="S321" i="62"/>
  <c r="J321" i="62"/>
  <c r="Q320" i="62"/>
  <c r="H320" i="62"/>
  <c r="X328" i="62"/>
  <c r="P328" i="62"/>
  <c r="P324" i="62"/>
  <c r="X320" i="62"/>
  <c r="P320" i="62"/>
  <c r="W328" i="62"/>
  <c r="O328" i="62"/>
  <c r="O324" i="62"/>
  <c r="Q321" i="62"/>
  <c r="H321" i="62"/>
  <c r="W320" i="62"/>
  <c r="O320" i="62"/>
  <c r="X329" i="62"/>
  <c r="P329" i="62"/>
  <c r="V328" i="62"/>
  <c r="N328" i="62"/>
  <c r="P325" i="62"/>
  <c r="V324" i="62"/>
  <c r="N324" i="62"/>
  <c r="W324" i="62" s="1"/>
  <c r="X321" i="62"/>
  <c r="P321" i="62"/>
  <c r="V320" i="62"/>
  <c r="N320" i="62"/>
  <c r="S331" i="62"/>
  <c r="Q330" i="62"/>
  <c r="H330" i="62"/>
  <c r="W329" i="62"/>
  <c r="O329" i="62"/>
  <c r="U328" i="62"/>
  <c r="M328" i="62"/>
  <c r="S327" i="62"/>
  <c r="Q326" i="62"/>
  <c r="H326" i="62"/>
  <c r="X326" i="62" s="1"/>
  <c r="W325" i="62"/>
  <c r="O325" i="62"/>
  <c r="U324" i="62"/>
  <c r="M324" i="62"/>
  <c r="S323" i="62"/>
  <c r="Q322" i="62"/>
  <c r="W321" i="62"/>
  <c r="O321" i="62"/>
  <c r="U320" i="62"/>
  <c r="M320" i="62"/>
  <c r="X330" i="62"/>
  <c r="V329" i="62"/>
  <c r="T328" i="62"/>
  <c r="V325" i="62"/>
  <c r="T324" i="62"/>
  <c r="V321" i="62"/>
  <c r="T320" i="62"/>
  <c r="P300" i="62"/>
  <c r="U295" i="62"/>
  <c r="V301" i="62"/>
  <c r="X300" i="62"/>
  <c r="O300" i="62"/>
  <c r="V298" i="62"/>
  <c r="R297" i="62"/>
  <c r="R295" i="62"/>
  <c r="V266" i="62"/>
  <c r="O301" i="62"/>
  <c r="R266" i="62"/>
  <c r="U265" i="62"/>
  <c r="S264" i="62"/>
  <c r="R302" i="62"/>
  <c r="J301" i="62"/>
  <c r="T300" i="62"/>
  <c r="J300" i="62"/>
  <c r="O266" i="62"/>
  <c r="P264" i="62"/>
  <c r="T271" i="62"/>
  <c r="L266" i="62"/>
  <c r="J264" i="62"/>
  <c r="R300" i="62"/>
  <c r="H300" i="62"/>
  <c r="N299" i="62"/>
  <c r="W299" i="62" s="1"/>
  <c r="P298" i="62"/>
  <c r="H301" i="62"/>
  <c r="S268" i="62"/>
  <c r="R301" i="62"/>
  <c r="T299" i="62"/>
  <c r="L299" i="62"/>
  <c r="M298" i="62"/>
  <c r="U297" i="62"/>
  <c r="M295" i="62"/>
  <c r="R293" i="62"/>
  <c r="H242" i="62"/>
  <c r="X242" i="62" s="1"/>
  <c r="V299" i="62"/>
  <c r="S301" i="62"/>
  <c r="U299" i="62"/>
  <c r="M299" i="62"/>
  <c r="N298" i="62"/>
  <c r="W298" i="62" s="1"/>
  <c r="S293" i="62"/>
  <c r="H293" i="62"/>
  <c r="T269" i="62"/>
  <c r="Q301" i="62"/>
  <c r="S299" i="62"/>
  <c r="J299" i="62"/>
  <c r="J298" i="62"/>
  <c r="S297" i="62"/>
  <c r="Q293" i="62"/>
  <c r="R271" i="62"/>
  <c r="N301" i="62"/>
  <c r="U273" i="62"/>
  <c r="R299" i="62"/>
  <c r="V242" i="62"/>
  <c r="M273" i="62"/>
  <c r="S272" i="62"/>
  <c r="Q299" i="62"/>
  <c r="H299" i="62"/>
  <c r="X299" i="62" s="1"/>
  <c r="U298" i="62"/>
  <c r="P297" i="62"/>
  <c r="N293" i="62"/>
  <c r="R242" i="62"/>
  <c r="L273" i="62"/>
  <c r="J272" i="62"/>
  <c r="P271" i="62"/>
  <c r="T266" i="62"/>
  <c r="W301" i="62"/>
  <c r="L301" i="62"/>
  <c r="S298" i="62"/>
  <c r="M297" i="62"/>
  <c r="W293" i="62"/>
  <c r="L293" i="62"/>
  <c r="R294" i="62"/>
  <c r="Q302" i="62"/>
  <c r="H302" i="62"/>
  <c r="O296" i="62"/>
  <c r="T295" i="62"/>
  <c r="L295" i="62"/>
  <c r="Q294" i="62"/>
  <c r="H294" i="62"/>
  <c r="X294" i="62" s="1"/>
  <c r="X302" i="62"/>
  <c r="P302" i="62"/>
  <c r="U301" i="62"/>
  <c r="M301" i="62"/>
  <c r="T298" i="62"/>
  <c r="L298" i="62"/>
  <c r="Q297" i="62"/>
  <c r="H297" i="62"/>
  <c r="X297" i="62" s="1"/>
  <c r="V296" i="62"/>
  <c r="N296" i="62"/>
  <c r="W296" i="62" s="1"/>
  <c r="S295" i="62"/>
  <c r="J295" i="62"/>
  <c r="P294" i="62"/>
  <c r="U293" i="62"/>
  <c r="M293" i="62"/>
  <c r="O302" i="62"/>
  <c r="O297" i="62"/>
  <c r="T296" i="62"/>
  <c r="L296" i="62"/>
  <c r="Q295" i="62"/>
  <c r="H295" i="62"/>
  <c r="X295" i="62" s="1"/>
  <c r="V294" i="62"/>
  <c r="N294" i="62"/>
  <c r="W294" i="62" s="1"/>
  <c r="W302" i="62"/>
  <c r="O294" i="62"/>
  <c r="V302" i="62"/>
  <c r="N302" i="62"/>
  <c r="U302" i="62"/>
  <c r="M302" i="62"/>
  <c r="Q298" i="62"/>
  <c r="H298" i="62"/>
  <c r="X298" i="62" s="1"/>
  <c r="V297" i="62"/>
  <c r="N297" i="62"/>
  <c r="W297" i="62" s="1"/>
  <c r="S296" i="62"/>
  <c r="J296" i="62"/>
  <c r="P295" i="62"/>
  <c r="U294" i="62"/>
  <c r="M294" i="62"/>
  <c r="T302" i="62"/>
  <c r="L302" i="62"/>
  <c r="W295" i="62"/>
  <c r="O295" i="62"/>
  <c r="T294" i="62"/>
  <c r="L294" i="62"/>
  <c r="S302" i="62"/>
  <c r="X301" i="62"/>
  <c r="U300" i="62"/>
  <c r="T297" i="62"/>
  <c r="Q296" i="62"/>
  <c r="V295" i="62"/>
  <c r="S294" i="62"/>
  <c r="X293" i="62"/>
  <c r="U292" i="62"/>
  <c r="Q271" i="62"/>
  <c r="L270" i="62"/>
  <c r="R269" i="62"/>
  <c r="V267" i="62"/>
  <c r="H267" i="62"/>
  <c r="X267" i="62" s="1"/>
  <c r="T243" i="62"/>
  <c r="N271" i="62"/>
  <c r="W271" i="62" s="1"/>
  <c r="L269" i="62"/>
  <c r="J268" i="62"/>
  <c r="R267" i="62"/>
  <c r="N266" i="62"/>
  <c r="W266" i="62" s="1"/>
  <c r="T265" i="62"/>
  <c r="O243" i="62"/>
  <c r="V270" i="62"/>
  <c r="Q267" i="62"/>
  <c r="T267" i="62"/>
  <c r="N243" i="62"/>
  <c r="W243" i="62" s="1"/>
  <c r="T270" i="62"/>
  <c r="P267" i="62"/>
  <c r="M265" i="62"/>
  <c r="L243" i="62"/>
  <c r="T273" i="62"/>
  <c r="V271" i="62"/>
  <c r="H271" i="62"/>
  <c r="X271" i="62" s="1"/>
  <c r="R270" i="62"/>
  <c r="N267" i="62"/>
  <c r="W267" i="62" s="1"/>
  <c r="L265" i="62"/>
  <c r="R264" i="62"/>
  <c r="V243" i="62"/>
  <c r="J243" i="62"/>
  <c r="V239" i="62"/>
  <c r="O270" i="62"/>
  <c r="U269" i="62"/>
  <c r="L267" i="62"/>
  <c r="S273" i="62"/>
  <c r="J273" i="62"/>
  <c r="Q272" i="62"/>
  <c r="H272" i="62"/>
  <c r="O271" i="62"/>
  <c r="U270" i="62"/>
  <c r="M270" i="62"/>
  <c r="S269" i="62"/>
  <c r="J269" i="62"/>
  <c r="Q268" i="62"/>
  <c r="H268" i="62"/>
  <c r="X268" i="62" s="1"/>
  <c r="O267" i="62"/>
  <c r="U266" i="62"/>
  <c r="M266" i="62"/>
  <c r="S265" i="62"/>
  <c r="J265" i="62"/>
  <c r="Q264" i="62"/>
  <c r="H264" i="62"/>
  <c r="R268" i="62"/>
  <c r="Q273" i="62"/>
  <c r="H273" i="62"/>
  <c r="W272" i="62"/>
  <c r="O272" i="62"/>
  <c r="U271" i="62"/>
  <c r="M271" i="62"/>
  <c r="S270" i="62"/>
  <c r="J270" i="62"/>
  <c r="Q269" i="62"/>
  <c r="H269" i="62"/>
  <c r="X269" i="62" s="1"/>
  <c r="O268" i="62"/>
  <c r="U267" i="62"/>
  <c r="M267" i="62"/>
  <c r="S266" i="62"/>
  <c r="J266" i="62"/>
  <c r="Q265" i="62"/>
  <c r="H265" i="62"/>
  <c r="X265" i="62" s="1"/>
  <c r="W264" i="62"/>
  <c r="O264" i="62"/>
  <c r="X272" i="62"/>
  <c r="X273" i="62"/>
  <c r="P273" i="62"/>
  <c r="V272" i="62"/>
  <c r="N272" i="62"/>
  <c r="P269" i="62"/>
  <c r="V268" i="62"/>
  <c r="N268" i="62"/>
  <c r="W268" i="62" s="1"/>
  <c r="P265" i="62"/>
  <c r="V264" i="62"/>
  <c r="N264" i="62"/>
  <c r="R272" i="62"/>
  <c r="R273" i="62"/>
  <c r="P272" i="62"/>
  <c r="X264" i="62"/>
  <c r="W273" i="62"/>
  <c r="O273" i="62"/>
  <c r="U272" i="62"/>
  <c r="M272" i="62"/>
  <c r="S271" i="62"/>
  <c r="Q270" i="62"/>
  <c r="H270" i="62"/>
  <c r="X270" i="62" s="1"/>
  <c r="W269" i="62"/>
  <c r="O269" i="62"/>
  <c r="U268" i="62"/>
  <c r="M268" i="62"/>
  <c r="S267" i="62"/>
  <c r="Q266" i="62"/>
  <c r="H266" i="62"/>
  <c r="X266" i="62" s="1"/>
  <c r="W265" i="62"/>
  <c r="O265" i="62"/>
  <c r="U264" i="62"/>
  <c r="M264" i="62"/>
  <c r="P268" i="62"/>
  <c r="V273" i="62"/>
  <c r="T272" i="62"/>
  <c r="V269" i="62"/>
  <c r="T268" i="62"/>
  <c r="V265" i="62"/>
  <c r="T264" i="62"/>
  <c r="R239" i="62"/>
  <c r="T242" i="62"/>
  <c r="P239" i="62"/>
  <c r="Q242" i="62"/>
  <c r="N239" i="62"/>
  <c r="W239" i="62" s="1"/>
  <c r="V238" i="62"/>
  <c r="L239" i="62"/>
  <c r="T238" i="62"/>
  <c r="O239" i="62"/>
  <c r="J239" i="62"/>
  <c r="R238" i="62"/>
  <c r="R244" i="62"/>
  <c r="R240" i="62"/>
  <c r="T239" i="62"/>
  <c r="H238" i="62"/>
  <c r="X238" i="62" s="1"/>
  <c r="L237" i="62"/>
  <c r="S243" i="62"/>
  <c r="N242" i="62"/>
  <c r="W242" i="62" s="1"/>
  <c r="T241" i="62"/>
  <c r="Q238" i="62"/>
  <c r="R243" i="62"/>
  <c r="L242" i="62"/>
  <c r="R241" i="62"/>
  <c r="S239" i="62"/>
  <c r="N238" i="62"/>
  <c r="W238" i="62" s="1"/>
  <c r="T237" i="62"/>
  <c r="R236" i="62"/>
  <c r="P243" i="62"/>
  <c r="L241" i="62"/>
  <c r="L238" i="62"/>
  <c r="R237" i="62"/>
  <c r="Q244" i="62"/>
  <c r="H244" i="62"/>
  <c r="U242" i="62"/>
  <c r="M242" i="62"/>
  <c r="S241" i="62"/>
  <c r="J241" i="62"/>
  <c r="Q240" i="62"/>
  <c r="H240" i="62"/>
  <c r="X240" i="62" s="1"/>
  <c r="U238" i="62"/>
  <c r="M238" i="62"/>
  <c r="S237" i="62"/>
  <c r="J237" i="62"/>
  <c r="Q236" i="62"/>
  <c r="H236" i="62"/>
  <c r="X244" i="62"/>
  <c r="P244" i="62"/>
  <c r="P240" i="62"/>
  <c r="X236" i="62"/>
  <c r="P236" i="62"/>
  <c r="W244" i="62"/>
  <c r="O244" i="62"/>
  <c r="U243" i="62"/>
  <c r="M243" i="62"/>
  <c r="S242" i="62"/>
  <c r="J242" i="62"/>
  <c r="Q241" i="62"/>
  <c r="H241" i="62"/>
  <c r="X241" i="62" s="1"/>
  <c r="O240" i="62"/>
  <c r="U239" i="62"/>
  <c r="M239" i="62"/>
  <c r="S238" i="62"/>
  <c r="J238" i="62"/>
  <c r="Q237" i="62"/>
  <c r="H237" i="62"/>
  <c r="X237" i="62" s="1"/>
  <c r="W236" i="62"/>
  <c r="O236" i="62"/>
  <c r="V244" i="62"/>
  <c r="N244" i="62"/>
  <c r="P241" i="62"/>
  <c r="V240" i="62"/>
  <c r="N240" i="62"/>
  <c r="W240" i="62" s="1"/>
  <c r="P237" i="62"/>
  <c r="V236" i="62"/>
  <c r="N236" i="62"/>
  <c r="O237" i="62"/>
  <c r="U236" i="62"/>
  <c r="M236" i="62"/>
  <c r="M244" i="62"/>
  <c r="M240" i="62"/>
  <c r="T244" i="62"/>
  <c r="L244" i="62"/>
  <c r="P242" i="62"/>
  <c r="V241" i="62"/>
  <c r="N241" i="62"/>
  <c r="W241" i="62" s="1"/>
  <c r="T240" i="62"/>
  <c r="L240" i="62"/>
  <c r="P238" i="62"/>
  <c r="V237" i="62"/>
  <c r="N237" i="62"/>
  <c r="W237" i="62" s="1"/>
  <c r="T236" i="62"/>
  <c r="L236" i="62"/>
  <c r="U244" i="62"/>
  <c r="O241" i="62"/>
  <c r="U240" i="62"/>
  <c r="S244" i="62"/>
  <c r="Q243" i="62"/>
  <c r="U241" i="62"/>
  <c r="S240" i="62"/>
  <c r="Q239" i="62"/>
  <c r="U237" i="62"/>
  <c r="S236" i="62"/>
  <c r="V210" i="62"/>
  <c r="R210" i="62"/>
  <c r="R208" i="62"/>
  <c r="P210" i="62"/>
  <c r="S212" i="62"/>
  <c r="O210" i="62"/>
  <c r="R212" i="62"/>
  <c r="H211" i="62"/>
  <c r="X211" i="62" s="1"/>
  <c r="P212" i="62"/>
  <c r="X208" i="62"/>
  <c r="U185" i="62"/>
  <c r="T208" i="62"/>
  <c r="V214" i="62"/>
  <c r="U213" i="62"/>
  <c r="P208" i="62"/>
  <c r="T214" i="62"/>
  <c r="L208" i="62"/>
  <c r="N214" i="62"/>
  <c r="W214" i="62" s="1"/>
  <c r="R186" i="62"/>
  <c r="R214" i="62"/>
  <c r="L212" i="62"/>
  <c r="R211" i="62"/>
  <c r="N210" i="62"/>
  <c r="W210" i="62" s="1"/>
  <c r="U209" i="62"/>
  <c r="J208" i="62"/>
  <c r="H215" i="62"/>
  <c r="X215" i="62" s="1"/>
  <c r="V209" i="62"/>
  <c r="M186" i="62"/>
  <c r="P214" i="62"/>
  <c r="J212" i="62"/>
  <c r="Q211" i="62"/>
  <c r="X210" i="62"/>
  <c r="L210" i="62"/>
  <c r="R209" i="62"/>
  <c r="O214" i="62"/>
  <c r="V213" i="62"/>
  <c r="M209" i="62"/>
  <c r="R215" i="62"/>
  <c r="L214" i="62"/>
  <c r="M213" i="62"/>
  <c r="T212" i="62"/>
  <c r="T210" i="62"/>
  <c r="S208" i="62"/>
  <c r="M181" i="62"/>
  <c r="Q215" i="62"/>
  <c r="P215" i="62"/>
  <c r="T213" i="62"/>
  <c r="L213" i="62"/>
  <c r="P211" i="62"/>
  <c r="T209" i="62"/>
  <c r="L209" i="62"/>
  <c r="O215" i="62"/>
  <c r="U214" i="62"/>
  <c r="M214" i="62"/>
  <c r="S213" i="62"/>
  <c r="J213" i="62"/>
  <c r="Q212" i="62"/>
  <c r="H212" i="62"/>
  <c r="X212" i="62" s="1"/>
  <c r="O211" i="62"/>
  <c r="U210" i="62"/>
  <c r="M210" i="62"/>
  <c r="S209" i="62"/>
  <c r="J209" i="62"/>
  <c r="Q208" i="62"/>
  <c r="H208" i="62"/>
  <c r="V215" i="62"/>
  <c r="R213" i="62"/>
  <c r="V211" i="62"/>
  <c r="N211" i="62"/>
  <c r="W211" i="62" s="1"/>
  <c r="U215" i="62"/>
  <c r="M215" i="62"/>
  <c r="S214" i="62"/>
  <c r="J214" i="62"/>
  <c r="Q213" i="62"/>
  <c r="H213" i="62"/>
  <c r="X213" i="62" s="1"/>
  <c r="O212" i="62"/>
  <c r="U211" i="62"/>
  <c r="M211" i="62"/>
  <c r="S210" i="62"/>
  <c r="J210" i="62"/>
  <c r="Q209" i="62"/>
  <c r="H209" i="62"/>
  <c r="X209" i="62" s="1"/>
  <c r="W208" i="62"/>
  <c r="O208" i="62"/>
  <c r="T215" i="62"/>
  <c r="L215" i="62"/>
  <c r="L211" i="62"/>
  <c r="N215" i="62"/>
  <c r="W215" i="62" s="1"/>
  <c r="P213" i="62"/>
  <c r="V212" i="62"/>
  <c r="N212" i="62"/>
  <c r="W212" i="62" s="1"/>
  <c r="T211" i="62"/>
  <c r="P209" i="62"/>
  <c r="V208" i="62"/>
  <c r="N208" i="62"/>
  <c r="S215" i="62"/>
  <c r="Q214" i="62"/>
  <c r="W213" i="62"/>
  <c r="O213" i="62"/>
  <c r="U212" i="62"/>
  <c r="S211" i="62"/>
  <c r="Q210" i="62"/>
  <c r="W209" i="62"/>
  <c r="O209" i="62"/>
  <c r="U208" i="62"/>
  <c r="O186" i="62"/>
  <c r="R185" i="62"/>
  <c r="X181" i="62"/>
  <c r="U181" i="62"/>
  <c r="S181" i="62"/>
  <c r="R181" i="62"/>
  <c r="L183" i="62"/>
  <c r="P181" i="62"/>
  <c r="U186" i="62"/>
  <c r="T184" i="62"/>
  <c r="J181" i="62"/>
  <c r="M156" i="62"/>
  <c r="S184" i="62"/>
  <c r="J184" i="62"/>
  <c r="T183" i="62"/>
  <c r="M182" i="62"/>
  <c r="N183" i="62"/>
  <c r="W183" i="62" s="1"/>
  <c r="W186" i="62"/>
  <c r="S185" i="62"/>
  <c r="R184" i="62"/>
  <c r="H184" i="62"/>
  <c r="X184" i="62" s="1"/>
  <c r="V183" i="62"/>
  <c r="J183" i="62"/>
  <c r="U182" i="62"/>
  <c r="P185" i="62"/>
  <c r="P184" i="62"/>
  <c r="S183" i="62"/>
  <c r="H183" i="62"/>
  <c r="X183" i="62" s="1"/>
  <c r="Q184" i="62"/>
  <c r="M185" i="62"/>
  <c r="N184" i="62"/>
  <c r="W184" i="62" s="1"/>
  <c r="R183" i="62"/>
  <c r="J185" i="62"/>
  <c r="V184" i="62"/>
  <c r="M184" i="62"/>
  <c r="Q183" i="62"/>
  <c r="U184" i="62"/>
  <c r="L184" i="62"/>
  <c r="O183" i="62"/>
  <c r="T186" i="62"/>
  <c r="L186" i="62"/>
  <c r="T182" i="62"/>
  <c r="L182" i="62"/>
  <c r="S186" i="62"/>
  <c r="J186" i="62"/>
  <c r="Q185" i="62"/>
  <c r="H185" i="62"/>
  <c r="X185" i="62" s="1"/>
  <c r="U183" i="62"/>
  <c r="M183" i="62"/>
  <c r="S182" i="62"/>
  <c r="J182" i="62"/>
  <c r="Q181" i="62"/>
  <c r="H181" i="62"/>
  <c r="R182" i="62"/>
  <c r="Q186" i="62"/>
  <c r="H186" i="62"/>
  <c r="X186" i="62" s="1"/>
  <c r="O185" i="62"/>
  <c r="Q182" i="62"/>
  <c r="H182" i="62"/>
  <c r="X182" i="62" s="1"/>
  <c r="W181" i="62"/>
  <c r="O181" i="62"/>
  <c r="P186" i="62"/>
  <c r="V185" i="62"/>
  <c r="N185" i="62"/>
  <c r="W185" i="62" s="1"/>
  <c r="P182" i="62"/>
  <c r="V181" i="62"/>
  <c r="N181" i="62"/>
  <c r="W182" i="62"/>
  <c r="O182" i="62"/>
  <c r="V186" i="62"/>
  <c r="T185" i="62"/>
  <c r="V182" i="62"/>
  <c r="T181" i="62"/>
  <c r="R156" i="62"/>
  <c r="U156" i="62"/>
  <c r="V155" i="62"/>
  <c r="R157" i="62"/>
  <c r="S155" i="62"/>
  <c r="P156" i="62"/>
  <c r="N155" i="62"/>
  <c r="W155" i="62" s="1"/>
  <c r="O153" i="62"/>
  <c r="N156" i="62"/>
  <c r="W156" i="62" s="1"/>
  <c r="J153" i="62"/>
  <c r="S157" i="62"/>
  <c r="V156" i="62"/>
  <c r="L156" i="62"/>
  <c r="X153" i="62"/>
  <c r="T156" i="62"/>
  <c r="H156" i="62"/>
  <c r="X156" i="62" s="1"/>
  <c r="T155" i="62"/>
  <c r="S153" i="62"/>
  <c r="R153" i="62"/>
  <c r="Q156" i="62"/>
  <c r="O155" i="62"/>
  <c r="P153" i="62"/>
  <c r="P157" i="62"/>
  <c r="L155" i="62"/>
  <c r="U154" i="62"/>
  <c r="P126" i="62"/>
  <c r="J157" i="62"/>
  <c r="J155" i="62"/>
  <c r="R154" i="62"/>
  <c r="M154" i="62"/>
  <c r="X157" i="62"/>
  <c r="R155" i="62"/>
  <c r="T154" i="62"/>
  <c r="L154" i="62"/>
  <c r="Q157" i="62"/>
  <c r="H157" i="62"/>
  <c r="O156" i="62"/>
  <c r="U155" i="62"/>
  <c r="M155" i="62"/>
  <c r="S154" i="62"/>
  <c r="J154" i="62"/>
  <c r="Q153" i="62"/>
  <c r="H153" i="62"/>
  <c r="W157" i="62"/>
  <c r="O157" i="62"/>
  <c r="V157" i="62"/>
  <c r="N157" i="62"/>
  <c r="P154" i="62"/>
  <c r="V153" i="62"/>
  <c r="N153" i="62"/>
  <c r="U157" i="62"/>
  <c r="M157" i="62"/>
  <c r="S156" i="62"/>
  <c r="Q155" i="62"/>
  <c r="H155" i="62"/>
  <c r="X155" i="62" s="1"/>
  <c r="W154" i="62"/>
  <c r="O154" i="62"/>
  <c r="U153" i="62"/>
  <c r="M153" i="62"/>
  <c r="Q154" i="62"/>
  <c r="H154" i="62"/>
  <c r="X154" i="62" s="1"/>
  <c r="W153" i="62"/>
  <c r="T157" i="62"/>
  <c r="V154" i="62"/>
  <c r="T153" i="62"/>
  <c r="S126" i="62"/>
  <c r="T126" i="62"/>
  <c r="M126" i="62"/>
  <c r="N71" i="62"/>
  <c r="U71" i="62"/>
  <c r="N126" i="62"/>
  <c r="W126" i="62" s="1"/>
  <c r="X128" i="62"/>
  <c r="R128" i="62"/>
  <c r="V126" i="62"/>
  <c r="L126" i="62"/>
  <c r="Q128" i="62"/>
  <c r="U126" i="62"/>
  <c r="J126" i="62"/>
  <c r="P128" i="62"/>
  <c r="H128" i="62"/>
  <c r="R126" i="62"/>
  <c r="N127" i="62"/>
  <c r="W127" i="62" s="1"/>
  <c r="M127" i="62"/>
  <c r="V127" i="62"/>
  <c r="U127" i="62"/>
  <c r="W71" i="62"/>
  <c r="R127" i="62"/>
  <c r="P127" i="62"/>
  <c r="R71" i="62"/>
  <c r="O127" i="62"/>
  <c r="H125" i="62"/>
  <c r="V128" i="62"/>
  <c r="N128" i="62"/>
  <c r="T127" i="62"/>
  <c r="L127" i="62"/>
  <c r="X125" i="62"/>
  <c r="P125" i="62"/>
  <c r="Q125" i="62"/>
  <c r="U128" i="62"/>
  <c r="M128" i="62"/>
  <c r="S127" i="62"/>
  <c r="J127" i="62"/>
  <c r="Q126" i="62"/>
  <c r="H126" i="62"/>
  <c r="X126" i="62" s="1"/>
  <c r="W125" i="62"/>
  <c r="O125" i="62"/>
  <c r="R125" i="62"/>
  <c r="W128" i="62"/>
  <c r="O128" i="62"/>
  <c r="T128" i="62"/>
  <c r="L128" i="62"/>
  <c r="V125" i="62"/>
  <c r="N125" i="62"/>
  <c r="S128" i="62"/>
  <c r="Q127" i="62"/>
  <c r="U125" i="62"/>
  <c r="M125" i="62"/>
  <c r="T125" i="62"/>
  <c r="L125" i="62"/>
  <c r="S125" i="62"/>
  <c r="V71" i="62"/>
  <c r="N70" i="62"/>
  <c r="M70" i="62"/>
  <c r="X70" i="62"/>
  <c r="L70" i="62"/>
  <c r="T69" i="62"/>
  <c r="V69" i="62"/>
  <c r="V70" i="62"/>
  <c r="S69" i="62"/>
  <c r="U70" i="62"/>
  <c r="R69" i="62"/>
  <c r="T70" i="62"/>
  <c r="N69" i="62"/>
  <c r="R70" i="62"/>
  <c r="L69" i="62"/>
  <c r="P70" i="62"/>
  <c r="J69" i="62"/>
  <c r="S70" i="62"/>
  <c r="J70" i="62"/>
  <c r="Q69" i="62"/>
  <c r="H69" i="62"/>
  <c r="X69" i="62"/>
  <c r="P69" i="62"/>
  <c r="Q70" i="62"/>
  <c r="H70" i="62"/>
  <c r="W69" i="62"/>
  <c r="O69" i="62"/>
  <c r="W70" i="62"/>
  <c r="U69" i="62"/>
  <c r="O71" i="62"/>
  <c r="M71" i="62"/>
  <c r="T71" i="62"/>
  <c r="L71" i="62"/>
  <c r="S71" i="62"/>
  <c r="J71" i="62"/>
  <c r="H71" i="62"/>
  <c r="Q71" i="62"/>
  <c r="X71" i="62"/>
  <c r="R17" i="35"/>
  <c r="P16" i="35"/>
  <c r="R19" i="35"/>
  <c r="P15" i="35"/>
  <c r="R11" i="35"/>
  <c r="P14" i="35"/>
  <c r="R9" i="35"/>
  <c r="R13" i="35"/>
  <c r="R20" i="35"/>
  <c r="R12" i="35"/>
  <c r="R18" i="35"/>
  <c r="R10" i="35"/>
  <c r="B74" i="61" l="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4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B244" i="61"/>
  <c r="B245" i="61"/>
  <c r="B246" i="61"/>
  <c r="B247" i="6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71" i="61"/>
  <c r="B272" i="61"/>
  <c r="B273" i="61"/>
  <c r="B274" i="61"/>
  <c r="B275" i="61"/>
  <c r="B276" i="61"/>
  <c r="B277" i="61"/>
  <c r="B278" i="61"/>
  <c r="B279" i="6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27" i="6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2" i="61"/>
  <c r="B343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57" i="61"/>
  <c r="B358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B372" i="61"/>
  <c r="B373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B388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B404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47" i="61"/>
  <c r="B448" i="61"/>
  <c r="B449" i="61"/>
  <c r="B270" i="61"/>
  <c r="F271" i="61"/>
  <c r="G271" i="61" s="1"/>
  <c r="F272" i="61"/>
  <c r="G272" i="61" s="1"/>
  <c r="F273" i="61"/>
  <c r="G273" i="61" s="1"/>
  <c r="F274" i="61"/>
  <c r="G274" i="61" s="1"/>
  <c r="F275" i="61"/>
  <c r="G275" i="61" s="1"/>
  <c r="F276" i="61"/>
  <c r="G276" i="61" s="1"/>
  <c r="F277" i="61"/>
  <c r="G277" i="61" s="1"/>
  <c r="F278" i="61"/>
  <c r="G278" i="61" s="1"/>
  <c r="F279" i="61"/>
  <c r="G279" i="61" s="1"/>
  <c r="F280" i="61"/>
  <c r="G280" i="61" s="1"/>
  <c r="F281" i="61"/>
  <c r="G281" i="61" s="1"/>
  <c r="F282" i="61"/>
  <c r="G282" i="61" s="1"/>
  <c r="F283" i="61"/>
  <c r="G283" i="61" s="1"/>
  <c r="F284" i="61"/>
  <c r="G284" i="61" s="1"/>
  <c r="F285" i="61"/>
  <c r="G285" i="61" s="1"/>
  <c r="F286" i="61"/>
  <c r="G286" i="61" s="1"/>
  <c r="F287" i="61"/>
  <c r="G287" i="61" s="1"/>
  <c r="F288" i="61"/>
  <c r="G288" i="61" s="1"/>
  <c r="F289" i="61"/>
  <c r="G289" i="61" s="1"/>
  <c r="F290" i="61"/>
  <c r="G290" i="61" s="1"/>
  <c r="F291" i="61"/>
  <c r="G291" i="61" s="1"/>
  <c r="F292" i="61"/>
  <c r="G292" i="61" s="1"/>
  <c r="F293" i="61"/>
  <c r="G293" i="61" s="1"/>
  <c r="F294" i="61"/>
  <c r="G294" i="61" s="1"/>
  <c r="F295" i="61"/>
  <c r="G295" i="61" s="1"/>
  <c r="F296" i="61"/>
  <c r="G296" i="61" s="1"/>
  <c r="F297" i="61"/>
  <c r="G297" i="61" s="1"/>
  <c r="F298" i="61"/>
  <c r="G298" i="61" s="1"/>
  <c r="F299" i="61"/>
  <c r="G299" i="61" s="1"/>
  <c r="F300" i="61"/>
  <c r="G300" i="61" s="1"/>
  <c r="F301" i="61"/>
  <c r="G301" i="61" s="1"/>
  <c r="F302" i="61"/>
  <c r="G302" i="61" s="1"/>
  <c r="F303" i="61"/>
  <c r="G303" i="61" s="1"/>
  <c r="F304" i="61"/>
  <c r="G304" i="61" s="1"/>
  <c r="F305" i="61"/>
  <c r="G305" i="61" s="1"/>
  <c r="F306" i="61"/>
  <c r="G306" i="61" s="1"/>
  <c r="F307" i="61"/>
  <c r="G307" i="61" s="1"/>
  <c r="F308" i="61"/>
  <c r="G308" i="61" s="1"/>
  <c r="F309" i="61"/>
  <c r="G309" i="61" s="1"/>
  <c r="F310" i="61"/>
  <c r="G310" i="61" s="1"/>
  <c r="F311" i="61"/>
  <c r="G311" i="61" s="1"/>
  <c r="F312" i="61"/>
  <c r="G312" i="61" s="1"/>
  <c r="F313" i="61"/>
  <c r="G313" i="61" s="1"/>
  <c r="F314" i="61"/>
  <c r="G314" i="61" s="1"/>
  <c r="F315" i="61"/>
  <c r="G315" i="61" s="1"/>
  <c r="F316" i="61"/>
  <c r="G316" i="61" s="1"/>
  <c r="F317" i="61"/>
  <c r="G317" i="61" s="1"/>
  <c r="F318" i="61"/>
  <c r="G318" i="61" s="1"/>
  <c r="F319" i="61"/>
  <c r="G319" i="61" s="1"/>
  <c r="F320" i="61"/>
  <c r="G320" i="61" s="1"/>
  <c r="F321" i="61"/>
  <c r="G321" i="61" s="1"/>
  <c r="F322" i="61"/>
  <c r="G322" i="61" s="1"/>
  <c r="F323" i="61"/>
  <c r="G323" i="61" s="1"/>
  <c r="F324" i="61"/>
  <c r="G324" i="61" s="1"/>
  <c r="F325" i="61"/>
  <c r="G325" i="61" s="1"/>
  <c r="F326" i="61"/>
  <c r="G326" i="61" s="1"/>
  <c r="F327" i="61"/>
  <c r="G327" i="61" s="1"/>
  <c r="F328" i="61"/>
  <c r="G328" i="61" s="1"/>
  <c r="F329" i="61"/>
  <c r="G329" i="61" s="1"/>
  <c r="F330" i="61"/>
  <c r="G330" i="61" s="1"/>
  <c r="F331" i="61"/>
  <c r="G331" i="61" s="1"/>
  <c r="F332" i="61"/>
  <c r="G332" i="61" s="1"/>
  <c r="F333" i="61"/>
  <c r="G333" i="61" s="1"/>
  <c r="F334" i="61"/>
  <c r="G334" i="61" s="1"/>
  <c r="F335" i="61"/>
  <c r="G335" i="61" s="1"/>
  <c r="F336" i="61"/>
  <c r="G336" i="61" s="1"/>
  <c r="F337" i="61"/>
  <c r="G337" i="61" s="1"/>
  <c r="F338" i="61"/>
  <c r="G338" i="61" s="1"/>
  <c r="F339" i="61"/>
  <c r="G339" i="61" s="1"/>
  <c r="F340" i="61"/>
  <c r="G340" i="61" s="1"/>
  <c r="F341" i="61"/>
  <c r="G341" i="61" s="1"/>
  <c r="F342" i="61"/>
  <c r="G342" i="61" s="1"/>
  <c r="F343" i="61"/>
  <c r="G343" i="61" s="1"/>
  <c r="F344" i="61"/>
  <c r="G344" i="61" s="1"/>
  <c r="F345" i="61"/>
  <c r="G345" i="61" s="1"/>
  <c r="F346" i="61"/>
  <c r="G346" i="61" s="1"/>
  <c r="F347" i="61"/>
  <c r="G347" i="61" s="1"/>
  <c r="F348" i="61"/>
  <c r="G348" i="61" s="1"/>
  <c r="F349" i="61"/>
  <c r="G349" i="61" s="1"/>
  <c r="F350" i="61"/>
  <c r="G350" i="61" s="1"/>
  <c r="F351" i="61"/>
  <c r="G351" i="61" s="1"/>
  <c r="F352" i="61"/>
  <c r="G352" i="61" s="1"/>
  <c r="F353" i="61"/>
  <c r="G353" i="61" s="1"/>
  <c r="F354" i="61"/>
  <c r="G354" i="61" s="1"/>
  <c r="F355" i="61"/>
  <c r="G355" i="61" s="1"/>
  <c r="F356" i="61"/>
  <c r="G356" i="61" s="1"/>
  <c r="F357" i="61"/>
  <c r="G357" i="61" s="1"/>
  <c r="F358" i="61"/>
  <c r="G358" i="61" s="1"/>
  <c r="F359" i="61"/>
  <c r="G359" i="61" s="1"/>
  <c r="F360" i="61"/>
  <c r="G360" i="61" s="1"/>
  <c r="F361" i="61"/>
  <c r="G361" i="61" s="1"/>
  <c r="F362" i="61"/>
  <c r="G362" i="61" s="1"/>
  <c r="F363" i="61"/>
  <c r="G363" i="61" s="1"/>
  <c r="F364" i="61"/>
  <c r="G364" i="61" s="1"/>
  <c r="F365" i="61"/>
  <c r="G365" i="61" s="1"/>
  <c r="F366" i="61"/>
  <c r="G366" i="61" s="1"/>
  <c r="F367" i="61"/>
  <c r="G367" i="61" s="1"/>
  <c r="F368" i="61"/>
  <c r="G368" i="61" s="1"/>
  <c r="F369" i="61"/>
  <c r="G369" i="61" s="1"/>
  <c r="F370" i="61"/>
  <c r="G370" i="61" s="1"/>
  <c r="F371" i="61"/>
  <c r="G371" i="61" s="1"/>
  <c r="F372" i="61"/>
  <c r="G372" i="61" s="1"/>
  <c r="F373" i="61"/>
  <c r="G373" i="61" s="1"/>
  <c r="F374" i="61"/>
  <c r="G374" i="61" s="1"/>
  <c r="F375" i="61"/>
  <c r="G375" i="61" s="1"/>
  <c r="F376" i="61"/>
  <c r="G376" i="61" s="1"/>
  <c r="F377" i="61"/>
  <c r="G377" i="61" s="1"/>
  <c r="F378" i="61"/>
  <c r="G378" i="61" s="1"/>
  <c r="F379" i="61"/>
  <c r="G379" i="61" s="1"/>
  <c r="F380" i="61"/>
  <c r="G380" i="61" s="1"/>
  <c r="F381" i="61"/>
  <c r="G381" i="61" s="1"/>
  <c r="F382" i="61"/>
  <c r="G382" i="61" s="1"/>
  <c r="F383" i="61"/>
  <c r="G383" i="61" s="1"/>
  <c r="F384" i="61"/>
  <c r="G384" i="61" s="1"/>
  <c r="F385" i="61"/>
  <c r="G385" i="61" s="1"/>
  <c r="F386" i="61"/>
  <c r="G386" i="61" s="1"/>
  <c r="F387" i="61"/>
  <c r="G387" i="61" s="1"/>
  <c r="F388" i="61"/>
  <c r="G388" i="61" s="1"/>
  <c r="F389" i="61"/>
  <c r="G389" i="61" s="1"/>
  <c r="F390" i="61"/>
  <c r="G390" i="61" s="1"/>
  <c r="F391" i="61"/>
  <c r="G391" i="61" s="1"/>
  <c r="F392" i="61"/>
  <c r="G392" i="61" s="1"/>
  <c r="F393" i="61"/>
  <c r="G393" i="61" s="1"/>
  <c r="F394" i="61"/>
  <c r="G394" i="61" s="1"/>
  <c r="F395" i="61"/>
  <c r="G395" i="61" s="1"/>
  <c r="F396" i="61"/>
  <c r="G396" i="61" s="1"/>
  <c r="F397" i="61"/>
  <c r="G397" i="61" s="1"/>
  <c r="F398" i="61"/>
  <c r="G398" i="61" s="1"/>
  <c r="F399" i="61"/>
  <c r="G399" i="61" s="1"/>
  <c r="F400" i="61"/>
  <c r="G400" i="61" s="1"/>
  <c r="F401" i="61"/>
  <c r="G401" i="61" s="1"/>
  <c r="F402" i="61"/>
  <c r="G402" i="61" s="1"/>
  <c r="F403" i="61"/>
  <c r="G403" i="61" s="1"/>
  <c r="F404" i="61"/>
  <c r="G404" i="61" s="1"/>
  <c r="F405" i="61"/>
  <c r="G405" i="61" s="1"/>
  <c r="F406" i="61"/>
  <c r="G406" i="61" s="1"/>
  <c r="F407" i="61"/>
  <c r="G407" i="61" s="1"/>
  <c r="F408" i="61"/>
  <c r="G408" i="61" s="1"/>
  <c r="F409" i="61"/>
  <c r="G409" i="61" s="1"/>
  <c r="F410" i="61"/>
  <c r="G410" i="61" s="1"/>
  <c r="F411" i="61"/>
  <c r="G411" i="61" s="1"/>
  <c r="F412" i="61"/>
  <c r="G412" i="61" s="1"/>
  <c r="F413" i="61"/>
  <c r="G413" i="61" s="1"/>
  <c r="F414" i="61"/>
  <c r="G414" i="61" s="1"/>
  <c r="F415" i="61"/>
  <c r="G415" i="61" s="1"/>
  <c r="F416" i="61"/>
  <c r="G416" i="61" s="1"/>
  <c r="F417" i="61"/>
  <c r="G417" i="61" s="1"/>
  <c r="F418" i="61"/>
  <c r="G418" i="61" s="1"/>
  <c r="F419" i="61"/>
  <c r="G419" i="61" s="1"/>
  <c r="F420" i="61"/>
  <c r="G420" i="61" s="1"/>
  <c r="F421" i="61"/>
  <c r="G421" i="61" s="1"/>
  <c r="F422" i="61"/>
  <c r="G422" i="61" s="1"/>
  <c r="F423" i="61"/>
  <c r="G423" i="61" s="1"/>
  <c r="F424" i="61"/>
  <c r="G424" i="61" s="1"/>
  <c r="F425" i="61"/>
  <c r="G425" i="61" s="1"/>
  <c r="F426" i="61"/>
  <c r="G426" i="61" s="1"/>
  <c r="F427" i="61"/>
  <c r="G427" i="61" s="1"/>
  <c r="F428" i="61"/>
  <c r="G428" i="61" s="1"/>
  <c r="F429" i="61"/>
  <c r="G429" i="61" s="1"/>
  <c r="F430" i="61"/>
  <c r="G430" i="61" s="1"/>
  <c r="F431" i="61"/>
  <c r="G431" i="61" s="1"/>
  <c r="F432" i="61"/>
  <c r="G432" i="61" s="1"/>
  <c r="F433" i="61"/>
  <c r="G433" i="61" s="1"/>
  <c r="F434" i="61"/>
  <c r="G434" i="61" s="1"/>
  <c r="F435" i="61"/>
  <c r="G435" i="61" s="1"/>
  <c r="F436" i="61"/>
  <c r="G436" i="61" s="1"/>
  <c r="F437" i="61"/>
  <c r="G437" i="61" s="1"/>
  <c r="F438" i="61"/>
  <c r="G438" i="61" s="1"/>
  <c r="F439" i="61"/>
  <c r="G439" i="61" s="1"/>
  <c r="F440" i="61"/>
  <c r="G440" i="61" s="1"/>
  <c r="F441" i="61"/>
  <c r="G441" i="61" s="1"/>
  <c r="F442" i="61"/>
  <c r="G442" i="61" s="1"/>
  <c r="F443" i="61"/>
  <c r="G443" i="61" s="1"/>
  <c r="F444" i="61"/>
  <c r="G444" i="61" s="1"/>
  <c r="F445" i="61"/>
  <c r="G445" i="61" s="1"/>
  <c r="F446" i="61"/>
  <c r="G446" i="61" s="1"/>
  <c r="F447" i="61"/>
  <c r="G447" i="61" s="1"/>
  <c r="F448" i="61"/>
  <c r="G448" i="61" s="1"/>
  <c r="F449" i="61"/>
  <c r="G449" i="61" s="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D306" i="61"/>
  <c r="H306" i="61"/>
  <c r="I306" i="61"/>
  <c r="J306" i="61" s="1"/>
  <c r="U306" i="61"/>
  <c r="D307" i="61"/>
  <c r="H307" i="61"/>
  <c r="I307" i="61"/>
  <c r="Q307" i="61" s="1"/>
  <c r="U307" i="61"/>
  <c r="D308" i="61"/>
  <c r="H308" i="61"/>
  <c r="I308" i="61"/>
  <c r="K308" i="61" s="1"/>
  <c r="U308" i="61"/>
  <c r="D309" i="61"/>
  <c r="H309" i="61"/>
  <c r="I309" i="61"/>
  <c r="N309" i="61" s="1"/>
  <c r="U309" i="61"/>
  <c r="D310" i="61"/>
  <c r="H310" i="61"/>
  <c r="I310" i="61"/>
  <c r="J310" i="61" s="1"/>
  <c r="U310" i="61"/>
  <c r="D311" i="61"/>
  <c r="H311" i="61"/>
  <c r="I311" i="61"/>
  <c r="N311" i="61" s="1"/>
  <c r="U311" i="61"/>
  <c r="D312" i="61"/>
  <c r="H312" i="61"/>
  <c r="I312" i="61"/>
  <c r="K312" i="61" s="1"/>
  <c r="U312" i="61"/>
  <c r="D313" i="61"/>
  <c r="H313" i="61"/>
  <c r="I313" i="61"/>
  <c r="P313" i="61" s="1"/>
  <c r="U313" i="61"/>
  <c r="D314" i="61"/>
  <c r="H314" i="61"/>
  <c r="I314" i="61"/>
  <c r="M314" i="61" s="1"/>
  <c r="U314" i="61"/>
  <c r="D315" i="61"/>
  <c r="H315" i="61"/>
  <c r="I315" i="61"/>
  <c r="Q315" i="61" s="1"/>
  <c r="U315" i="61"/>
  <c r="D316" i="61"/>
  <c r="H316" i="61"/>
  <c r="I316" i="61"/>
  <c r="O316" i="61" s="1"/>
  <c r="U316" i="61"/>
  <c r="D317" i="61"/>
  <c r="H317" i="61"/>
  <c r="I317" i="61"/>
  <c r="M317" i="61" s="1"/>
  <c r="U317" i="61"/>
  <c r="D318" i="61"/>
  <c r="H318" i="61"/>
  <c r="I318" i="61"/>
  <c r="N318" i="61" s="1"/>
  <c r="U318" i="61"/>
  <c r="D319" i="61"/>
  <c r="H319" i="61"/>
  <c r="I319" i="61"/>
  <c r="N319" i="61" s="1"/>
  <c r="U319" i="61"/>
  <c r="D320" i="61"/>
  <c r="H320" i="61"/>
  <c r="I320" i="61"/>
  <c r="K320" i="61" s="1"/>
  <c r="U320" i="61"/>
  <c r="D321" i="61"/>
  <c r="H321" i="61"/>
  <c r="I321" i="61"/>
  <c r="P321" i="61" s="1"/>
  <c r="U321" i="61"/>
  <c r="D322" i="61"/>
  <c r="H322" i="61"/>
  <c r="I322" i="61"/>
  <c r="M322" i="61" s="1"/>
  <c r="U322" i="61"/>
  <c r="D323" i="61"/>
  <c r="H323" i="61"/>
  <c r="I323" i="61"/>
  <c r="Q323" i="61" s="1"/>
  <c r="U323" i="61"/>
  <c r="D324" i="61"/>
  <c r="H324" i="61"/>
  <c r="I324" i="61"/>
  <c r="O324" i="61" s="1"/>
  <c r="U324" i="61"/>
  <c r="D325" i="61"/>
  <c r="H325" i="61"/>
  <c r="I325" i="61"/>
  <c r="L325" i="61" s="1"/>
  <c r="U325" i="61"/>
  <c r="D326" i="61"/>
  <c r="H326" i="61"/>
  <c r="I326" i="61"/>
  <c r="O326" i="61" s="1"/>
  <c r="U326" i="61"/>
  <c r="D327" i="61"/>
  <c r="H327" i="61"/>
  <c r="I327" i="61"/>
  <c r="N327" i="61" s="1"/>
  <c r="U327" i="61"/>
  <c r="D328" i="61"/>
  <c r="H328" i="61"/>
  <c r="I328" i="61"/>
  <c r="K328" i="61" s="1"/>
  <c r="U328" i="61"/>
  <c r="D329" i="61"/>
  <c r="H329" i="61"/>
  <c r="I329" i="61"/>
  <c r="P329" i="61" s="1"/>
  <c r="U329" i="61"/>
  <c r="D330" i="61"/>
  <c r="H330" i="61"/>
  <c r="I330" i="61"/>
  <c r="Q330" i="61" s="1"/>
  <c r="U330" i="61"/>
  <c r="D331" i="61"/>
  <c r="H331" i="61"/>
  <c r="I331" i="61"/>
  <c r="Q331" i="61" s="1"/>
  <c r="U331" i="61"/>
  <c r="D332" i="61"/>
  <c r="H332" i="61"/>
  <c r="I332" i="61"/>
  <c r="O332" i="61" s="1"/>
  <c r="U332" i="61"/>
  <c r="D333" i="61"/>
  <c r="H333" i="61"/>
  <c r="I333" i="61"/>
  <c r="J333" i="61" s="1"/>
  <c r="U333" i="61"/>
  <c r="D334" i="61"/>
  <c r="H334" i="61"/>
  <c r="I334" i="61"/>
  <c r="S334" i="61" s="1"/>
  <c r="U334" i="61"/>
  <c r="D335" i="61"/>
  <c r="H335" i="61"/>
  <c r="I335" i="61"/>
  <c r="N335" i="61" s="1"/>
  <c r="U335" i="61"/>
  <c r="D336" i="61"/>
  <c r="H336" i="61"/>
  <c r="I336" i="61"/>
  <c r="K336" i="61" s="1"/>
  <c r="U336" i="61"/>
  <c r="D337" i="61"/>
  <c r="H337" i="61"/>
  <c r="I337" i="61"/>
  <c r="P337" i="61" s="1"/>
  <c r="U337" i="61"/>
  <c r="D338" i="61"/>
  <c r="H338" i="61"/>
  <c r="I338" i="61"/>
  <c r="J338" i="61" s="1"/>
  <c r="U338" i="61"/>
  <c r="D339" i="61"/>
  <c r="H339" i="61"/>
  <c r="I339" i="61"/>
  <c r="U339" i="61"/>
  <c r="D340" i="61"/>
  <c r="H340" i="61"/>
  <c r="I340" i="61"/>
  <c r="O340" i="61" s="1"/>
  <c r="U340" i="61"/>
  <c r="D341" i="61"/>
  <c r="H341" i="61"/>
  <c r="I341" i="61"/>
  <c r="P341" i="61" s="1"/>
  <c r="U341" i="61"/>
  <c r="D342" i="61"/>
  <c r="H342" i="61"/>
  <c r="I342" i="61"/>
  <c r="M342" i="61" s="1"/>
  <c r="U342" i="61"/>
  <c r="D343" i="61"/>
  <c r="H343" i="61"/>
  <c r="I343" i="61"/>
  <c r="N343" i="61" s="1"/>
  <c r="U343" i="61"/>
  <c r="D344" i="61"/>
  <c r="H344" i="61"/>
  <c r="I344" i="61"/>
  <c r="K344" i="61" s="1"/>
  <c r="U344" i="61"/>
  <c r="D345" i="61"/>
  <c r="H345" i="61"/>
  <c r="I345" i="61"/>
  <c r="P345" i="61" s="1"/>
  <c r="U345" i="61"/>
  <c r="D346" i="61"/>
  <c r="H346" i="61"/>
  <c r="I346" i="61"/>
  <c r="N346" i="61" s="1"/>
  <c r="U346" i="61"/>
  <c r="D347" i="61"/>
  <c r="H347" i="61"/>
  <c r="I347" i="61"/>
  <c r="Q347" i="61" s="1"/>
  <c r="U347" i="61"/>
  <c r="D348" i="61"/>
  <c r="H348" i="61"/>
  <c r="I348" i="61"/>
  <c r="O348" i="61" s="1"/>
  <c r="U348" i="61"/>
  <c r="D349" i="61"/>
  <c r="H349" i="61"/>
  <c r="I349" i="61"/>
  <c r="P349" i="61" s="1"/>
  <c r="U349" i="61"/>
  <c r="D350" i="61"/>
  <c r="H350" i="61"/>
  <c r="I350" i="61"/>
  <c r="M350" i="61" s="1"/>
  <c r="U350" i="61"/>
  <c r="D351" i="61"/>
  <c r="H351" i="61"/>
  <c r="I351" i="61"/>
  <c r="N351" i="61" s="1"/>
  <c r="U351" i="61"/>
  <c r="D352" i="61"/>
  <c r="H352" i="61"/>
  <c r="I352" i="61"/>
  <c r="K352" i="61" s="1"/>
  <c r="U352" i="61"/>
  <c r="D353" i="61"/>
  <c r="H353" i="61"/>
  <c r="I353" i="61"/>
  <c r="P353" i="61" s="1"/>
  <c r="U353" i="61"/>
  <c r="D354" i="61"/>
  <c r="H354" i="61"/>
  <c r="I354" i="61"/>
  <c r="L354" i="61" s="1"/>
  <c r="U354" i="61"/>
  <c r="D355" i="61"/>
  <c r="H355" i="61"/>
  <c r="I355" i="61"/>
  <c r="U355" i="61"/>
  <c r="D356" i="61"/>
  <c r="H356" i="61"/>
  <c r="I356" i="61"/>
  <c r="U356" i="61"/>
  <c r="D357" i="61"/>
  <c r="H357" i="61"/>
  <c r="I357" i="61"/>
  <c r="J357" i="61" s="1"/>
  <c r="U357" i="61"/>
  <c r="D358" i="61"/>
  <c r="H358" i="61"/>
  <c r="I358" i="61"/>
  <c r="M358" i="61" s="1"/>
  <c r="U358" i="61"/>
  <c r="D359" i="61"/>
  <c r="H359" i="61"/>
  <c r="I359" i="61"/>
  <c r="U359" i="61"/>
  <c r="D360" i="61"/>
  <c r="H360" i="61"/>
  <c r="I360" i="61"/>
  <c r="K360" i="61" s="1"/>
  <c r="U360" i="61"/>
  <c r="D361" i="61"/>
  <c r="H361" i="61"/>
  <c r="I361" i="61"/>
  <c r="K361" i="61" s="1"/>
  <c r="U361" i="61"/>
  <c r="D362" i="61"/>
  <c r="H362" i="61"/>
  <c r="I362" i="61"/>
  <c r="L362" i="61" s="1"/>
  <c r="U362" i="61"/>
  <c r="D363" i="61"/>
  <c r="H363" i="61"/>
  <c r="I363" i="61"/>
  <c r="L363" i="61" s="1"/>
  <c r="U363" i="61"/>
  <c r="D364" i="61"/>
  <c r="H364" i="61"/>
  <c r="I364" i="61"/>
  <c r="R364" i="61" s="1"/>
  <c r="U364" i="61"/>
  <c r="D365" i="61"/>
  <c r="H365" i="61"/>
  <c r="I365" i="61"/>
  <c r="Q365" i="61" s="1"/>
  <c r="U365" i="61"/>
  <c r="D366" i="61"/>
  <c r="H366" i="61"/>
  <c r="I366" i="61"/>
  <c r="Q366" i="61" s="1"/>
  <c r="U366" i="61"/>
  <c r="D367" i="61"/>
  <c r="H367" i="61"/>
  <c r="I367" i="61"/>
  <c r="Q367" i="61" s="1"/>
  <c r="U367" i="61"/>
  <c r="D368" i="61"/>
  <c r="H368" i="61"/>
  <c r="I368" i="61"/>
  <c r="Q368" i="61" s="1"/>
  <c r="U368" i="61"/>
  <c r="D369" i="61"/>
  <c r="H369" i="61"/>
  <c r="I369" i="61"/>
  <c r="U369" i="61"/>
  <c r="D370" i="61"/>
  <c r="H370" i="61"/>
  <c r="I370" i="61"/>
  <c r="L370" i="61" s="1"/>
  <c r="U370" i="61"/>
  <c r="D371" i="61"/>
  <c r="H371" i="61"/>
  <c r="I371" i="61"/>
  <c r="O371" i="61" s="1"/>
  <c r="U371" i="61"/>
  <c r="D372" i="61"/>
  <c r="H372" i="61"/>
  <c r="I372" i="61"/>
  <c r="N372" i="61" s="1"/>
  <c r="U372" i="61"/>
  <c r="D373" i="61"/>
  <c r="H373" i="61"/>
  <c r="I373" i="61"/>
  <c r="K373" i="61" s="1"/>
  <c r="U373" i="61"/>
  <c r="D374" i="61"/>
  <c r="H374" i="61"/>
  <c r="I374" i="61"/>
  <c r="P374" i="61" s="1"/>
  <c r="U374" i="61"/>
  <c r="D375" i="61"/>
  <c r="H375" i="61"/>
  <c r="I375" i="61"/>
  <c r="M375" i="61" s="1"/>
  <c r="U375" i="61"/>
  <c r="D376" i="61"/>
  <c r="H376" i="61"/>
  <c r="I376" i="61"/>
  <c r="Q376" i="61" s="1"/>
  <c r="U376" i="61"/>
  <c r="D377" i="61"/>
  <c r="H377" i="61"/>
  <c r="I377" i="61"/>
  <c r="U377" i="61"/>
  <c r="D378" i="61"/>
  <c r="H378" i="61"/>
  <c r="I378" i="61"/>
  <c r="L378" i="61" s="1"/>
  <c r="U378" i="61"/>
  <c r="D379" i="61"/>
  <c r="H379" i="61"/>
  <c r="I379" i="61"/>
  <c r="K379" i="61" s="1"/>
  <c r="U379" i="61"/>
  <c r="D380" i="61"/>
  <c r="H380" i="61"/>
  <c r="I380" i="61"/>
  <c r="N380" i="61" s="1"/>
  <c r="U380" i="61"/>
  <c r="D381" i="61"/>
  <c r="H381" i="61"/>
  <c r="I381" i="61"/>
  <c r="K381" i="61" s="1"/>
  <c r="U381" i="61"/>
  <c r="D382" i="61"/>
  <c r="H382" i="61"/>
  <c r="I382" i="61"/>
  <c r="P382" i="61" s="1"/>
  <c r="U382" i="61"/>
  <c r="D383" i="61"/>
  <c r="H383" i="61"/>
  <c r="I383" i="61"/>
  <c r="M383" i="61" s="1"/>
  <c r="U383" i="61"/>
  <c r="D384" i="61"/>
  <c r="H384" i="61"/>
  <c r="I384" i="61"/>
  <c r="Q384" i="61" s="1"/>
  <c r="U384" i="61"/>
  <c r="D385" i="61"/>
  <c r="H385" i="61"/>
  <c r="I385" i="61"/>
  <c r="O385" i="61" s="1"/>
  <c r="U385" i="61"/>
  <c r="D386" i="61"/>
  <c r="H386" i="61"/>
  <c r="I386" i="61"/>
  <c r="L386" i="61" s="1"/>
  <c r="U386" i="61"/>
  <c r="D387" i="61"/>
  <c r="H387" i="61"/>
  <c r="I387" i="61"/>
  <c r="L387" i="61" s="1"/>
  <c r="U387" i="61"/>
  <c r="D388" i="61"/>
  <c r="H388" i="61"/>
  <c r="I388" i="61"/>
  <c r="N388" i="61" s="1"/>
  <c r="U388" i="61"/>
  <c r="D389" i="61"/>
  <c r="H389" i="61"/>
  <c r="I389" i="61"/>
  <c r="K389" i="61" s="1"/>
  <c r="U389" i="61"/>
  <c r="D390" i="61"/>
  <c r="H390" i="61"/>
  <c r="I390" i="61"/>
  <c r="P390" i="61" s="1"/>
  <c r="U390" i="61"/>
  <c r="D391" i="61"/>
  <c r="H391" i="61"/>
  <c r="I391" i="61"/>
  <c r="M391" i="61" s="1"/>
  <c r="U391" i="61"/>
  <c r="D392" i="61"/>
  <c r="H392" i="61"/>
  <c r="I392" i="61"/>
  <c r="Q392" i="61" s="1"/>
  <c r="U392" i="61"/>
  <c r="D393" i="61"/>
  <c r="H393" i="61"/>
  <c r="I393" i="61"/>
  <c r="O393" i="61" s="1"/>
  <c r="U393" i="61"/>
  <c r="D394" i="61"/>
  <c r="H394" i="61"/>
  <c r="I394" i="61"/>
  <c r="L394" i="61" s="1"/>
  <c r="U394" i="61"/>
  <c r="D395" i="61"/>
  <c r="H395" i="61"/>
  <c r="I395" i="61"/>
  <c r="M395" i="61" s="1"/>
  <c r="U395" i="61"/>
  <c r="D396" i="61"/>
  <c r="H396" i="61"/>
  <c r="I396" i="61"/>
  <c r="M396" i="61" s="1"/>
  <c r="U396" i="61"/>
  <c r="D397" i="61"/>
  <c r="H397" i="61"/>
  <c r="I397" i="61"/>
  <c r="K397" i="61" s="1"/>
  <c r="U397" i="61"/>
  <c r="D398" i="61"/>
  <c r="H398" i="61"/>
  <c r="I398" i="61"/>
  <c r="P398" i="61" s="1"/>
  <c r="U398" i="61"/>
  <c r="D399" i="61"/>
  <c r="H399" i="61"/>
  <c r="I399" i="61"/>
  <c r="U399" i="61"/>
  <c r="D400" i="61"/>
  <c r="H400" i="61"/>
  <c r="I400" i="61"/>
  <c r="U400" i="61"/>
  <c r="D401" i="61"/>
  <c r="H401" i="61"/>
  <c r="I401" i="61"/>
  <c r="O401" i="61" s="1"/>
  <c r="U401" i="61"/>
  <c r="D402" i="61"/>
  <c r="H402" i="61"/>
  <c r="I402" i="61"/>
  <c r="R402" i="61" s="1"/>
  <c r="U402" i="61"/>
  <c r="D403" i="61"/>
  <c r="H403" i="61"/>
  <c r="I403" i="61"/>
  <c r="J403" i="61" s="1"/>
  <c r="U403" i="61"/>
  <c r="D404" i="61"/>
  <c r="H404" i="61"/>
  <c r="I404" i="61"/>
  <c r="M404" i="61" s="1"/>
  <c r="U404" i="61"/>
  <c r="D405" i="61"/>
  <c r="H405" i="61"/>
  <c r="I405" i="61"/>
  <c r="K405" i="61" s="1"/>
  <c r="U405" i="61"/>
  <c r="D406" i="61"/>
  <c r="H406" i="61"/>
  <c r="I406" i="61"/>
  <c r="P406" i="61" s="1"/>
  <c r="U406" i="61"/>
  <c r="D407" i="61"/>
  <c r="H407" i="61"/>
  <c r="I407" i="61"/>
  <c r="M407" i="61" s="1"/>
  <c r="U407" i="61"/>
  <c r="D408" i="61"/>
  <c r="H408" i="61"/>
  <c r="I408" i="61"/>
  <c r="U408" i="61"/>
  <c r="D409" i="61"/>
  <c r="H409" i="61"/>
  <c r="I409" i="61"/>
  <c r="O409" i="61" s="1"/>
  <c r="U409" i="61"/>
  <c r="D410" i="61"/>
  <c r="H410" i="61"/>
  <c r="I410" i="61"/>
  <c r="L410" i="61" s="1"/>
  <c r="U410" i="61"/>
  <c r="D411" i="61"/>
  <c r="H411" i="61"/>
  <c r="I411" i="61"/>
  <c r="M411" i="61" s="1"/>
  <c r="U411" i="61"/>
  <c r="D412" i="61"/>
  <c r="H412" i="61"/>
  <c r="I412" i="61"/>
  <c r="J412" i="61" s="1"/>
  <c r="U412" i="61"/>
  <c r="D413" i="61"/>
  <c r="H413" i="61"/>
  <c r="I413" i="61"/>
  <c r="U413" i="61"/>
  <c r="D414" i="61"/>
  <c r="H414" i="61"/>
  <c r="I414" i="61"/>
  <c r="P414" i="61" s="1"/>
  <c r="U414" i="61"/>
  <c r="D415" i="61"/>
  <c r="H415" i="61"/>
  <c r="I415" i="61"/>
  <c r="K415" i="61" s="1"/>
  <c r="U415" i="61"/>
  <c r="D416" i="61"/>
  <c r="H416" i="61"/>
  <c r="I416" i="61"/>
  <c r="V416" i="61" s="1"/>
  <c r="U416" i="61"/>
  <c r="D417" i="61"/>
  <c r="H417" i="61"/>
  <c r="I417" i="61"/>
  <c r="O417" i="61" s="1"/>
  <c r="U417" i="61"/>
  <c r="D418" i="61"/>
  <c r="H418" i="61"/>
  <c r="I418" i="61"/>
  <c r="L418" i="61" s="1"/>
  <c r="U418" i="61"/>
  <c r="D419" i="61"/>
  <c r="H419" i="61"/>
  <c r="I419" i="61"/>
  <c r="M419" i="61" s="1"/>
  <c r="U419" i="61"/>
  <c r="D420" i="61"/>
  <c r="H420" i="61"/>
  <c r="I420" i="61"/>
  <c r="R420" i="61" s="1"/>
  <c r="U420" i="61"/>
  <c r="D421" i="61"/>
  <c r="H421" i="61"/>
  <c r="I421" i="61"/>
  <c r="J421" i="61" s="1"/>
  <c r="U421" i="61"/>
  <c r="D422" i="61"/>
  <c r="H422" i="61"/>
  <c r="I422" i="61"/>
  <c r="O422" i="61" s="1"/>
  <c r="U422" i="61"/>
  <c r="D423" i="61"/>
  <c r="H423" i="61"/>
  <c r="I423" i="61"/>
  <c r="L423" i="61" s="1"/>
  <c r="U423" i="61"/>
  <c r="D424" i="61"/>
  <c r="H424" i="61"/>
  <c r="I424" i="61"/>
  <c r="O424" i="61" s="1"/>
  <c r="U424" i="61"/>
  <c r="D425" i="61"/>
  <c r="H425" i="61"/>
  <c r="I425" i="61"/>
  <c r="N425" i="61" s="1"/>
  <c r="U425" i="61"/>
  <c r="D426" i="61"/>
  <c r="H426" i="61"/>
  <c r="I426" i="61"/>
  <c r="K426" i="61" s="1"/>
  <c r="U426" i="61"/>
  <c r="D427" i="61"/>
  <c r="H427" i="61"/>
  <c r="I427" i="61"/>
  <c r="P427" i="61" s="1"/>
  <c r="U427" i="61"/>
  <c r="D428" i="61"/>
  <c r="H428" i="61"/>
  <c r="I428" i="61"/>
  <c r="M428" i="61" s="1"/>
  <c r="U428" i="61"/>
  <c r="D429" i="61"/>
  <c r="H429" i="61"/>
  <c r="I429" i="61"/>
  <c r="J429" i="61" s="1"/>
  <c r="U429" i="61"/>
  <c r="D430" i="61"/>
  <c r="H430" i="61"/>
  <c r="I430" i="61"/>
  <c r="O430" i="61" s="1"/>
  <c r="U430" i="61"/>
  <c r="D431" i="61"/>
  <c r="H431" i="61"/>
  <c r="I431" i="61"/>
  <c r="L431" i="61" s="1"/>
  <c r="U431" i="61"/>
  <c r="D432" i="61"/>
  <c r="H432" i="61"/>
  <c r="I432" i="61"/>
  <c r="K432" i="61" s="1"/>
  <c r="U432" i="61"/>
  <c r="D433" i="61"/>
  <c r="H433" i="61"/>
  <c r="I433" i="61"/>
  <c r="N433" i="61" s="1"/>
  <c r="U433" i="61"/>
  <c r="D434" i="61"/>
  <c r="H434" i="61"/>
  <c r="I434" i="61"/>
  <c r="K434" i="61" s="1"/>
  <c r="U434" i="61"/>
  <c r="D435" i="61"/>
  <c r="H435" i="61"/>
  <c r="I435" i="61"/>
  <c r="P435" i="61" s="1"/>
  <c r="U435" i="61"/>
  <c r="D436" i="61"/>
  <c r="H436" i="61"/>
  <c r="I436" i="61"/>
  <c r="M436" i="61" s="1"/>
  <c r="U436" i="61"/>
  <c r="D437" i="61"/>
  <c r="H437" i="61"/>
  <c r="I437" i="61"/>
  <c r="J437" i="61" s="1"/>
  <c r="U437" i="61"/>
  <c r="D438" i="61"/>
  <c r="H438" i="61"/>
  <c r="I438" i="61"/>
  <c r="O438" i="61" s="1"/>
  <c r="U438" i="61"/>
  <c r="D439" i="61"/>
  <c r="H439" i="61"/>
  <c r="I439" i="61"/>
  <c r="L439" i="61" s="1"/>
  <c r="U439" i="61"/>
  <c r="D440" i="61"/>
  <c r="H440" i="61"/>
  <c r="I440" i="61"/>
  <c r="M440" i="61" s="1"/>
  <c r="U440" i="61"/>
  <c r="D441" i="61"/>
  <c r="H441" i="61"/>
  <c r="I441" i="61"/>
  <c r="N441" i="61" s="1"/>
  <c r="U441" i="61"/>
  <c r="D442" i="61"/>
  <c r="H442" i="61"/>
  <c r="I442" i="61"/>
  <c r="K442" i="61" s="1"/>
  <c r="U442" i="61"/>
  <c r="D443" i="61"/>
  <c r="H443" i="61"/>
  <c r="I443" i="61"/>
  <c r="P443" i="61" s="1"/>
  <c r="U443" i="61"/>
  <c r="D444" i="61"/>
  <c r="H444" i="61"/>
  <c r="I444" i="61"/>
  <c r="M444" i="61" s="1"/>
  <c r="U444" i="61"/>
  <c r="D445" i="61"/>
  <c r="H445" i="61"/>
  <c r="I445" i="61"/>
  <c r="J445" i="61" s="1"/>
  <c r="U445" i="61"/>
  <c r="D446" i="61"/>
  <c r="H446" i="61"/>
  <c r="I446" i="61"/>
  <c r="O446" i="61" s="1"/>
  <c r="U446" i="61"/>
  <c r="D447" i="61"/>
  <c r="H447" i="61"/>
  <c r="I447" i="61"/>
  <c r="L447" i="61" s="1"/>
  <c r="U447" i="61"/>
  <c r="D448" i="61"/>
  <c r="H448" i="61"/>
  <c r="I448" i="61"/>
  <c r="J448" i="61" s="1"/>
  <c r="U448" i="61"/>
  <c r="D449" i="61"/>
  <c r="H449" i="61"/>
  <c r="I449" i="61"/>
  <c r="N449" i="61" s="1"/>
  <c r="U449" i="61"/>
  <c r="D280" i="61"/>
  <c r="H280" i="61"/>
  <c r="I280" i="61"/>
  <c r="M280" i="61" s="1"/>
  <c r="U280" i="61"/>
  <c r="D281" i="61"/>
  <c r="H281" i="61"/>
  <c r="I281" i="61"/>
  <c r="O281" i="61" s="1"/>
  <c r="U281" i="61"/>
  <c r="D282" i="61"/>
  <c r="H282" i="61"/>
  <c r="I282" i="61"/>
  <c r="P282" i="61" s="1"/>
  <c r="U282" i="61"/>
  <c r="D283" i="61"/>
  <c r="H283" i="61"/>
  <c r="I283" i="61"/>
  <c r="L283" i="61" s="1"/>
  <c r="U283" i="61"/>
  <c r="D284" i="61"/>
  <c r="H284" i="61"/>
  <c r="I284" i="61"/>
  <c r="J284" i="61" s="1"/>
  <c r="U284" i="61"/>
  <c r="D285" i="61"/>
  <c r="H285" i="61"/>
  <c r="I285" i="61"/>
  <c r="N285" i="61" s="1"/>
  <c r="U285" i="61"/>
  <c r="D286" i="61"/>
  <c r="H286" i="61"/>
  <c r="I286" i="61"/>
  <c r="K286" i="61" s="1"/>
  <c r="U286" i="61"/>
  <c r="D287" i="61"/>
  <c r="H287" i="61"/>
  <c r="I287" i="61"/>
  <c r="J287" i="61" s="1"/>
  <c r="U287" i="61"/>
  <c r="D288" i="61"/>
  <c r="H288" i="61"/>
  <c r="I288" i="61"/>
  <c r="M288" i="61" s="1"/>
  <c r="U288" i="61"/>
  <c r="D289" i="61"/>
  <c r="H289" i="61"/>
  <c r="I289" i="61"/>
  <c r="L289" i="61" s="1"/>
  <c r="U289" i="61"/>
  <c r="D290" i="61"/>
  <c r="H290" i="61"/>
  <c r="I290" i="61"/>
  <c r="K290" i="61" s="1"/>
  <c r="U290" i="61"/>
  <c r="D291" i="61"/>
  <c r="H291" i="61"/>
  <c r="I291" i="61"/>
  <c r="L291" i="61" s="1"/>
  <c r="U291" i="61"/>
  <c r="D292" i="61"/>
  <c r="H292" i="61"/>
  <c r="I292" i="61"/>
  <c r="J292" i="61" s="1"/>
  <c r="U292" i="61"/>
  <c r="D293" i="61"/>
  <c r="H293" i="61"/>
  <c r="I293" i="61"/>
  <c r="N293" i="61" s="1"/>
  <c r="U293" i="61"/>
  <c r="D294" i="61"/>
  <c r="H294" i="61"/>
  <c r="I294" i="61"/>
  <c r="J294" i="61" s="1"/>
  <c r="U294" i="61"/>
  <c r="D295" i="61"/>
  <c r="H295" i="61"/>
  <c r="I295" i="61"/>
  <c r="P295" i="61" s="1"/>
  <c r="U295" i="61"/>
  <c r="D296" i="61"/>
  <c r="H296" i="61"/>
  <c r="I296" i="61"/>
  <c r="M296" i="61" s="1"/>
  <c r="U296" i="61"/>
  <c r="D297" i="61"/>
  <c r="H297" i="61"/>
  <c r="I297" i="61"/>
  <c r="J297" i="61" s="1"/>
  <c r="U297" i="61"/>
  <c r="D298" i="61"/>
  <c r="H298" i="61"/>
  <c r="I298" i="61"/>
  <c r="M298" i="61" s="1"/>
  <c r="U298" i="61"/>
  <c r="D299" i="61"/>
  <c r="H299" i="61"/>
  <c r="I299" i="61"/>
  <c r="L299" i="61" s="1"/>
  <c r="U299" i="61"/>
  <c r="D300" i="61"/>
  <c r="H300" i="61"/>
  <c r="I300" i="61"/>
  <c r="K300" i="61" s="1"/>
  <c r="U300" i="61"/>
  <c r="D301" i="61"/>
  <c r="H301" i="61"/>
  <c r="I301" i="61"/>
  <c r="N301" i="61" s="1"/>
  <c r="U301" i="61"/>
  <c r="D302" i="61"/>
  <c r="H302" i="61"/>
  <c r="I302" i="61"/>
  <c r="J302" i="61" s="1"/>
  <c r="U302" i="61"/>
  <c r="D303" i="61"/>
  <c r="H303" i="61"/>
  <c r="I303" i="61"/>
  <c r="P303" i="61" s="1"/>
  <c r="U303" i="61"/>
  <c r="D304" i="61"/>
  <c r="H304" i="61"/>
  <c r="I304" i="61"/>
  <c r="M304" i="61" s="1"/>
  <c r="U304" i="61"/>
  <c r="D305" i="61"/>
  <c r="H305" i="61"/>
  <c r="I305" i="61"/>
  <c r="J305" i="61" s="1"/>
  <c r="U305" i="61"/>
  <c r="D270" i="61"/>
  <c r="F270" i="61"/>
  <c r="G270" i="61" s="1"/>
  <c r="H270" i="61"/>
  <c r="I270" i="61"/>
  <c r="J270" i="61" s="1"/>
  <c r="U270" i="61"/>
  <c r="D271" i="61"/>
  <c r="H271" i="61"/>
  <c r="I271" i="61"/>
  <c r="J271" i="61" s="1"/>
  <c r="U271" i="61"/>
  <c r="D272" i="61"/>
  <c r="H272" i="61"/>
  <c r="I272" i="61"/>
  <c r="O272" i="61" s="1"/>
  <c r="U272" i="61"/>
  <c r="D273" i="61"/>
  <c r="H273" i="61"/>
  <c r="I273" i="61"/>
  <c r="L273" i="61" s="1"/>
  <c r="U273" i="61"/>
  <c r="D274" i="61"/>
  <c r="H274" i="61"/>
  <c r="I274" i="61"/>
  <c r="J274" i="61" s="1"/>
  <c r="U274" i="61"/>
  <c r="D275" i="61"/>
  <c r="H275" i="61"/>
  <c r="I275" i="61"/>
  <c r="N275" i="61" s="1"/>
  <c r="U275" i="61"/>
  <c r="D276" i="61"/>
  <c r="H276" i="61"/>
  <c r="I276" i="61"/>
  <c r="K276" i="61" s="1"/>
  <c r="U276" i="61"/>
  <c r="D277" i="61"/>
  <c r="H277" i="61"/>
  <c r="I277" i="61"/>
  <c r="J277" i="61" s="1"/>
  <c r="U277" i="61"/>
  <c r="D278" i="61"/>
  <c r="H278" i="61"/>
  <c r="I278" i="61"/>
  <c r="M278" i="61" s="1"/>
  <c r="U278" i="61"/>
  <c r="D279" i="61"/>
  <c r="H279" i="61"/>
  <c r="I279" i="61"/>
  <c r="J279" i="61" s="1"/>
  <c r="U279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D24" i="49" l="1"/>
  <c r="D21" i="49"/>
  <c r="D15" i="49"/>
  <c r="D13" i="49"/>
  <c r="D10" i="49"/>
  <c r="D20" i="49"/>
  <c r="D16" i="49"/>
  <c r="D12" i="49"/>
  <c r="D18" i="49"/>
  <c r="D19" i="49"/>
  <c r="D23" i="49"/>
  <c r="D11" i="49"/>
  <c r="D22" i="49"/>
  <c r="D17" i="49"/>
  <c r="D14" i="49"/>
  <c r="E365" i="61"/>
  <c r="E363" i="61"/>
  <c r="E361" i="61"/>
  <c r="E359" i="61"/>
  <c r="E357" i="61"/>
  <c r="E355" i="61"/>
  <c r="E311" i="61"/>
  <c r="E275" i="61"/>
  <c r="E279" i="61"/>
  <c r="E277" i="61"/>
  <c r="E364" i="61"/>
  <c r="E362" i="61"/>
  <c r="E360" i="61"/>
  <c r="E358" i="61"/>
  <c r="E356" i="61"/>
  <c r="E354" i="61"/>
  <c r="N322" i="61"/>
  <c r="E273" i="61"/>
  <c r="O370" i="61"/>
  <c r="W361" i="61"/>
  <c r="E271" i="61"/>
  <c r="E281" i="61"/>
  <c r="E413" i="61"/>
  <c r="E411" i="61"/>
  <c r="E409" i="61"/>
  <c r="E407" i="61"/>
  <c r="E405" i="61"/>
  <c r="E403" i="61"/>
  <c r="E401" i="61"/>
  <c r="E399" i="61"/>
  <c r="E397" i="61"/>
  <c r="E395" i="61"/>
  <c r="E393" i="61"/>
  <c r="E377" i="61"/>
  <c r="E375" i="61"/>
  <c r="E373" i="61"/>
  <c r="E371" i="61"/>
  <c r="O341" i="61"/>
  <c r="S424" i="61"/>
  <c r="V317" i="61"/>
  <c r="E278" i="61"/>
  <c r="E274" i="61"/>
  <c r="E270" i="61"/>
  <c r="E268" i="61" s="1"/>
  <c r="E280" i="61"/>
  <c r="E316" i="61"/>
  <c r="E314" i="61"/>
  <c r="E276" i="61"/>
  <c r="E272" i="61"/>
  <c r="E412" i="61"/>
  <c r="E410" i="61"/>
  <c r="E408" i="61"/>
  <c r="E406" i="61"/>
  <c r="E404" i="61"/>
  <c r="E402" i="61"/>
  <c r="E390" i="61"/>
  <c r="E376" i="61"/>
  <c r="E374" i="61"/>
  <c r="E372" i="61"/>
  <c r="Q317" i="61"/>
  <c r="E370" i="61"/>
  <c r="E368" i="61"/>
  <c r="E366" i="61"/>
  <c r="T328" i="61"/>
  <c r="T440" i="61"/>
  <c r="E431" i="61"/>
  <c r="E429" i="61"/>
  <c r="E427" i="61"/>
  <c r="E425" i="61"/>
  <c r="R379" i="61"/>
  <c r="T449" i="61"/>
  <c r="P440" i="61"/>
  <c r="E423" i="61"/>
  <c r="E421" i="61"/>
  <c r="E419" i="61"/>
  <c r="E417" i="61"/>
  <c r="E415" i="61"/>
  <c r="M379" i="61"/>
  <c r="S308" i="61"/>
  <c r="T278" i="61"/>
  <c r="O322" i="61"/>
  <c r="N317" i="61"/>
  <c r="E441" i="61"/>
  <c r="E440" i="61"/>
  <c r="E438" i="61"/>
  <c r="E436" i="61"/>
  <c r="E434" i="61"/>
  <c r="W440" i="61"/>
  <c r="E424" i="61"/>
  <c r="E422" i="61"/>
  <c r="E420" i="61"/>
  <c r="E418" i="61"/>
  <c r="E416" i="61"/>
  <c r="E414" i="61"/>
  <c r="Q333" i="61"/>
  <c r="V440" i="61"/>
  <c r="E353" i="61"/>
  <c r="E351" i="61"/>
  <c r="S401" i="61"/>
  <c r="V308" i="61"/>
  <c r="E294" i="61"/>
  <c r="P424" i="61"/>
  <c r="N432" i="61"/>
  <c r="V424" i="61"/>
  <c r="K424" i="61"/>
  <c r="K391" i="61"/>
  <c r="W379" i="61"/>
  <c r="O379" i="61"/>
  <c r="W341" i="61"/>
  <c r="E331" i="61"/>
  <c r="E318" i="61"/>
  <c r="E296" i="61"/>
  <c r="E286" i="61"/>
  <c r="W275" i="61"/>
  <c r="E303" i="61"/>
  <c r="E301" i="61"/>
  <c r="E299" i="61"/>
  <c r="E297" i="61"/>
  <c r="E295" i="61"/>
  <c r="E293" i="61"/>
  <c r="E291" i="61"/>
  <c r="E289" i="61"/>
  <c r="E287" i="61"/>
  <c r="E285" i="61"/>
  <c r="E283" i="61"/>
  <c r="J424" i="61"/>
  <c r="V379" i="61"/>
  <c r="N379" i="61"/>
  <c r="S370" i="61"/>
  <c r="E369" i="61"/>
  <c r="E367" i="61"/>
  <c r="E340" i="61"/>
  <c r="E338" i="61"/>
  <c r="E336" i="61"/>
  <c r="E334" i="61"/>
  <c r="S321" i="61"/>
  <c r="R312" i="61"/>
  <c r="E304" i="61"/>
  <c r="E391" i="61"/>
  <c r="E389" i="61"/>
  <c r="E387" i="61"/>
  <c r="E385" i="61"/>
  <c r="E383" i="61"/>
  <c r="E381" i="61"/>
  <c r="T379" i="61"/>
  <c r="L379" i="61"/>
  <c r="E378" i="61"/>
  <c r="V354" i="61"/>
  <c r="R424" i="61"/>
  <c r="N305" i="61"/>
  <c r="W303" i="61"/>
  <c r="Q424" i="61"/>
  <c r="S379" i="61"/>
  <c r="J379" i="61"/>
  <c r="V356" i="61"/>
  <c r="O333" i="61"/>
  <c r="E321" i="61"/>
  <c r="E319" i="61"/>
  <c r="E312" i="61"/>
  <c r="E300" i="61"/>
  <c r="E288" i="61"/>
  <c r="E282" i="61"/>
  <c r="K333" i="61"/>
  <c r="E328" i="61"/>
  <c r="E326" i="61"/>
  <c r="E324" i="61"/>
  <c r="W311" i="61"/>
  <c r="E298" i="61"/>
  <c r="E292" i="61"/>
  <c r="E284" i="61"/>
  <c r="O303" i="61"/>
  <c r="N424" i="61"/>
  <c r="P415" i="61"/>
  <c r="E400" i="61"/>
  <c r="E398" i="61"/>
  <c r="E396" i="61"/>
  <c r="E394" i="61"/>
  <c r="E392" i="61"/>
  <c r="Q379" i="61"/>
  <c r="E302" i="61"/>
  <c r="E290" i="61"/>
  <c r="E305" i="61"/>
  <c r="M424" i="61"/>
  <c r="E388" i="61"/>
  <c r="E386" i="61"/>
  <c r="E384" i="61"/>
  <c r="E382" i="61"/>
  <c r="E380" i="61"/>
  <c r="P379" i="61"/>
  <c r="E379" i="61"/>
  <c r="E348" i="61"/>
  <c r="E317" i="61"/>
  <c r="E315" i="61"/>
  <c r="E308" i="61"/>
  <c r="R298" i="61"/>
  <c r="Q449" i="61"/>
  <c r="L432" i="61"/>
  <c r="R370" i="61"/>
  <c r="E349" i="61"/>
  <c r="E307" i="61"/>
  <c r="E306" i="61"/>
  <c r="E448" i="61"/>
  <c r="E446" i="61"/>
  <c r="E444" i="61"/>
  <c r="E442" i="61"/>
  <c r="E347" i="61"/>
  <c r="E345" i="61"/>
  <c r="E343" i="61"/>
  <c r="T333" i="61"/>
  <c r="W333" i="61"/>
  <c r="E310" i="61"/>
  <c r="Q308" i="61"/>
  <c r="W306" i="61"/>
  <c r="R440" i="61"/>
  <c r="Q401" i="61"/>
  <c r="J370" i="61"/>
  <c r="V364" i="61"/>
  <c r="M348" i="61"/>
  <c r="S333" i="61"/>
  <c r="V333" i="61"/>
  <c r="E329" i="61"/>
  <c r="E322" i="61"/>
  <c r="E313" i="61"/>
  <c r="O311" i="61"/>
  <c r="E449" i="61"/>
  <c r="E439" i="61"/>
  <c r="E437" i="61"/>
  <c r="E435" i="61"/>
  <c r="E433" i="61"/>
  <c r="E432" i="61"/>
  <c r="E430" i="61"/>
  <c r="E428" i="61"/>
  <c r="E426" i="61"/>
  <c r="T391" i="61"/>
  <c r="Q357" i="61"/>
  <c r="E352" i="61"/>
  <c r="E350" i="61"/>
  <c r="E341" i="61"/>
  <c r="E339" i="61"/>
  <c r="E337" i="61"/>
  <c r="E335" i="61"/>
  <c r="R333" i="61"/>
  <c r="E327" i="61"/>
  <c r="E325" i="61"/>
  <c r="E323" i="61"/>
  <c r="E320" i="61"/>
  <c r="T306" i="61"/>
  <c r="T277" i="61"/>
  <c r="V448" i="61"/>
  <c r="N440" i="61"/>
  <c r="V432" i="61"/>
  <c r="M412" i="61"/>
  <c r="S306" i="61"/>
  <c r="M295" i="61"/>
  <c r="E447" i="61"/>
  <c r="E445" i="61"/>
  <c r="E443" i="61"/>
  <c r="W423" i="61"/>
  <c r="J385" i="61"/>
  <c r="O358" i="61"/>
  <c r="O349" i="61"/>
  <c r="E346" i="61"/>
  <c r="E344" i="61"/>
  <c r="E342" i="61"/>
  <c r="P333" i="61"/>
  <c r="T322" i="61"/>
  <c r="E309" i="61"/>
  <c r="N306" i="61"/>
  <c r="S277" i="61"/>
  <c r="P277" i="61"/>
  <c r="L295" i="61"/>
  <c r="O448" i="61"/>
  <c r="S432" i="61"/>
  <c r="O378" i="61"/>
  <c r="J358" i="61"/>
  <c r="E332" i="61"/>
  <c r="E330" i="61"/>
  <c r="Q281" i="61"/>
  <c r="Q440" i="61"/>
  <c r="Q432" i="61"/>
  <c r="R431" i="61"/>
  <c r="T346" i="61"/>
  <c r="V340" i="61"/>
  <c r="J328" i="61"/>
  <c r="K322" i="61"/>
  <c r="Q270" i="61"/>
  <c r="Q303" i="61"/>
  <c r="M281" i="61"/>
  <c r="Q448" i="61"/>
  <c r="P411" i="61"/>
  <c r="S383" i="61"/>
  <c r="W370" i="61"/>
  <c r="Q346" i="61"/>
  <c r="Q329" i="61"/>
  <c r="V310" i="61"/>
  <c r="V403" i="61"/>
  <c r="P383" i="61"/>
  <c r="Q370" i="61"/>
  <c r="V370" i="61"/>
  <c r="T358" i="61"/>
  <c r="M346" i="61"/>
  <c r="Q340" i="61"/>
  <c r="V338" i="61"/>
  <c r="O329" i="61"/>
  <c r="V324" i="61"/>
  <c r="L440" i="61"/>
  <c r="J432" i="61"/>
  <c r="N427" i="61"/>
  <c r="M393" i="61"/>
  <c r="K383" i="61"/>
  <c r="J371" i="61"/>
  <c r="P370" i="61"/>
  <c r="P358" i="61"/>
  <c r="P350" i="61"/>
  <c r="L346" i="61"/>
  <c r="E333" i="61"/>
  <c r="J278" i="61"/>
  <c r="J440" i="61"/>
  <c r="T403" i="61"/>
  <c r="W374" i="61"/>
  <c r="T342" i="61"/>
  <c r="W327" i="61"/>
  <c r="J324" i="61"/>
  <c r="V316" i="61"/>
  <c r="R428" i="61"/>
  <c r="P403" i="61"/>
  <c r="S398" i="61"/>
  <c r="S391" i="61"/>
  <c r="N370" i="61"/>
  <c r="L358" i="61"/>
  <c r="R348" i="61"/>
  <c r="S342" i="61"/>
  <c r="R293" i="61"/>
  <c r="V281" i="61"/>
  <c r="S440" i="61"/>
  <c r="T432" i="61"/>
  <c r="P428" i="61"/>
  <c r="S410" i="61"/>
  <c r="N403" i="61"/>
  <c r="N394" i="61"/>
  <c r="P391" i="61"/>
  <c r="S374" i="61"/>
  <c r="K370" i="61"/>
  <c r="K358" i="61"/>
  <c r="M351" i="61"/>
  <c r="Q348" i="61"/>
  <c r="L342" i="61"/>
  <c r="N333" i="61"/>
  <c r="M327" i="61"/>
  <c r="N316" i="61"/>
  <c r="V306" i="61"/>
  <c r="W278" i="61"/>
  <c r="O277" i="61"/>
  <c r="O286" i="61"/>
  <c r="K285" i="61"/>
  <c r="R281" i="61"/>
  <c r="L449" i="61"/>
  <c r="T448" i="61"/>
  <c r="V447" i="61"/>
  <c r="W432" i="61"/>
  <c r="M432" i="61"/>
  <c r="T424" i="61"/>
  <c r="L424" i="61"/>
  <c r="S417" i="61"/>
  <c r="N414" i="61"/>
  <c r="W410" i="61"/>
  <c r="M362" i="61"/>
  <c r="N360" i="61"/>
  <c r="Q342" i="61"/>
  <c r="O309" i="61"/>
  <c r="N286" i="61"/>
  <c r="J285" i="61"/>
  <c r="S435" i="61"/>
  <c r="S431" i="61"/>
  <c r="Q417" i="61"/>
  <c r="K414" i="61"/>
  <c r="K409" i="61"/>
  <c r="K362" i="61"/>
  <c r="L360" i="61"/>
  <c r="S350" i="61"/>
  <c r="N348" i="61"/>
  <c r="O342" i="61"/>
  <c r="Q341" i="61"/>
  <c r="R340" i="61"/>
  <c r="W329" i="61"/>
  <c r="T312" i="61"/>
  <c r="M309" i="61"/>
  <c r="R308" i="61"/>
  <c r="O306" i="61"/>
  <c r="R278" i="61"/>
  <c r="V277" i="61"/>
  <c r="V275" i="61"/>
  <c r="S301" i="61"/>
  <c r="J300" i="61"/>
  <c r="L281" i="61"/>
  <c r="M448" i="61"/>
  <c r="Q442" i="61"/>
  <c r="O431" i="61"/>
  <c r="N430" i="61"/>
  <c r="P421" i="61"/>
  <c r="W414" i="61"/>
  <c r="L411" i="61"/>
  <c r="R410" i="61"/>
  <c r="Q364" i="61"/>
  <c r="R352" i="61"/>
  <c r="P340" i="61"/>
  <c r="V336" i="61"/>
  <c r="J317" i="61"/>
  <c r="K316" i="61"/>
  <c r="K313" i="61"/>
  <c r="J312" i="61"/>
  <c r="L306" i="61"/>
  <c r="O278" i="61"/>
  <c r="Q301" i="61"/>
  <c r="K431" i="61"/>
  <c r="V415" i="61"/>
  <c r="V414" i="61"/>
  <c r="W387" i="61"/>
  <c r="S386" i="61"/>
  <c r="S371" i="61"/>
  <c r="V360" i="61"/>
  <c r="W358" i="61"/>
  <c r="Q352" i="61"/>
  <c r="W342" i="61"/>
  <c r="N340" i="61"/>
  <c r="Q324" i="61"/>
  <c r="L278" i="61"/>
  <c r="Q302" i="61"/>
  <c r="K301" i="61"/>
  <c r="W281" i="61"/>
  <c r="W448" i="61"/>
  <c r="R432" i="61"/>
  <c r="J431" i="61"/>
  <c r="S427" i="61"/>
  <c r="W424" i="61"/>
  <c r="Q378" i="61"/>
  <c r="R371" i="61"/>
  <c r="S358" i="61"/>
  <c r="M352" i="61"/>
  <c r="V348" i="61"/>
  <c r="M340" i="61"/>
  <c r="W337" i="61"/>
  <c r="J336" i="61"/>
  <c r="P325" i="61"/>
  <c r="N324" i="61"/>
  <c r="M319" i="61"/>
  <c r="W309" i="61"/>
  <c r="V286" i="61"/>
  <c r="T414" i="61"/>
  <c r="N387" i="61"/>
  <c r="S362" i="61"/>
  <c r="T360" i="61"/>
  <c r="S285" i="61"/>
  <c r="W431" i="61"/>
  <c r="S414" i="61"/>
  <c r="Q362" i="61"/>
  <c r="R360" i="61"/>
  <c r="Q309" i="61"/>
  <c r="R289" i="61"/>
  <c r="P270" i="61"/>
  <c r="R386" i="61"/>
  <c r="R277" i="61"/>
  <c r="T275" i="61"/>
  <c r="W270" i="61"/>
  <c r="O270" i="61"/>
  <c r="T303" i="61"/>
  <c r="R301" i="61"/>
  <c r="V300" i="61"/>
  <c r="W295" i="61"/>
  <c r="K295" i="61"/>
  <c r="T294" i="61"/>
  <c r="P289" i="61"/>
  <c r="S287" i="61"/>
  <c r="P286" i="61"/>
  <c r="K448" i="61"/>
  <c r="S447" i="61"/>
  <c r="V444" i="61"/>
  <c r="L427" i="61"/>
  <c r="W406" i="61"/>
  <c r="W394" i="61"/>
  <c r="V389" i="61"/>
  <c r="V387" i="61"/>
  <c r="Q386" i="61"/>
  <c r="V382" i="61"/>
  <c r="Q371" i="61"/>
  <c r="L350" i="61"/>
  <c r="P348" i="61"/>
  <c r="S346" i="61"/>
  <c r="K346" i="61"/>
  <c r="T338" i="61"/>
  <c r="L322" i="61"/>
  <c r="W318" i="61"/>
  <c r="L317" i="61"/>
  <c r="S316" i="61"/>
  <c r="Q312" i="61"/>
  <c r="T311" i="61"/>
  <c r="Q310" i="61"/>
  <c r="P309" i="61"/>
  <c r="M306" i="61"/>
  <c r="S275" i="61"/>
  <c r="V272" i="61"/>
  <c r="V270" i="61"/>
  <c r="N270" i="61"/>
  <c r="S294" i="61"/>
  <c r="O289" i="61"/>
  <c r="R447" i="61"/>
  <c r="T407" i="61"/>
  <c r="V393" i="61"/>
  <c r="V390" i="61"/>
  <c r="P386" i="61"/>
  <c r="P371" i="61"/>
  <c r="J350" i="61"/>
  <c r="R346" i="61"/>
  <c r="J346" i="61"/>
  <c r="S338" i="61"/>
  <c r="W313" i="61"/>
  <c r="Q275" i="61"/>
  <c r="W274" i="61"/>
  <c r="M270" i="61"/>
  <c r="T300" i="61"/>
  <c r="T295" i="61"/>
  <c r="R294" i="61"/>
  <c r="W289" i="61"/>
  <c r="N289" i="61"/>
  <c r="S448" i="61"/>
  <c r="Q447" i="61"/>
  <c r="V446" i="61"/>
  <c r="R444" i="61"/>
  <c r="S407" i="61"/>
  <c r="T406" i="61"/>
  <c r="S394" i="61"/>
  <c r="R389" i="61"/>
  <c r="T387" i="61"/>
  <c r="O386" i="61"/>
  <c r="N374" i="61"/>
  <c r="W371" i="61"/>
  <c r="N371" i="61"/>
  <c r="Q338" i="61"/>
  <c r="Q318" i="61"/>
  <c r="V313" i="61"/>
  <c r="V294" i="61"/>
  <c r="L277" i="61"/>
  <c r="M275" i="61"/>
  <c r="S273" i="61"/>
  <c r="T272" i="61"/>
  <c r="T270" i="61"/>
  <c r="L270" i="61"/>
  <c r="K303" i="61"/>
  <c r="J301" i="61"/>
  <c r="R300" i="61"/>
  <c r="S295" i="61"/>
  <c r="Q294" i="61"/>
  <c r="V289" i="61"/>
  <c r="M289" i="61"/>
  <c r="R448" i="61"/>
  <c r="O447" i="61"/>
  <c r="P445" i="61"/>
  <c r="N444" i="61"/>
  <c r="P437" i="61"/>
  <c r="Q407" i="61"/>
  <c r="Q406" i="61"/>
  <c r="R394" i="61"/>
  <c r="S393" i="61"/>
  <c r="T390" i="61"/>
  <c r="Q389" i="61"/>
  <c r="S387" i="61"/>
  <c r="W386" i="61"/>
  <c r="N386" i="61"/>
  <c r="S385" i="61"/>
  <c r="K374" i="61"/>
  <c r="V371" i="61"/>
  <c r="M371" i="61"/>
  <c r="W350" i="61"/>
  <c r="J348" i="61"/>
  <c r="P346" i="61"/>
  <c r="W346" i="61"/>
  <c r="R342" i="61"/>
  <c r="J340" i="61"/>
  <c r="O338" i="61"/>
  <c r="L333" i="61"/>
  <c r="S322" i="61"/>
  <c r="W322" i="61"/>
  <c r="P318" i="61"/>
  <c r="W312" i="61"/>
  <c r="R306" i="61"/>
  <c r="Q279" i="61"/>
  <c r="K275" i="61"/>
  <c r="P274" i="61"/>
  <c r="Q272" i="61"/>
  <c r="S270" i="61"/>
  <c r="K270" i="61"/>
  <c r="P300" i="61"/>
  <c r="Q295" i="61"/>
  <c r="P294" i="61"/>
  <c r="R290" i="61"/>
  <c r="K289" i="61"/>
  <c r="N447" i="61"/>
  <c r="R446" i="61"/>
  <c r="P432" i="61"/>
  <c r="W428" i="61"/>
  <c r="W427" i="61"/>
  <c r="N406" i="61"/>
  <c r="R393" i="61"/>
  <c r="N389" i="61"/>
  <c r="Q387" i="61"/>
  <c r="V386" i="61"/>
  <c r="M386" i="61"/>
  <c r="P385" i="61"/>
  <c r="L371" i="61"/>
  <c r="O346" i="61"/>
  <c r="R344" i="61"/>
  <c r="M338" i="61"/>
  <c r="Q322" i="61"/>
  <c r="V320" i="61"/>
  <c r="O318" i="61"/>
  <c r="T317" i="61"/>
  <c r="S313" i="61"/>
  <c r="V312" i="61"/>
  <c r="O308" i="61"/>
  <c r="Q306" i="61"/>
  <c r="Q289" i="61"/>
  <c r="R270" i="61"/>
  <c r="M300" i="61"/>
  <c r="O295" i="61"/>
  <c r="W294" i="61"/>
  <c r="N294" i="61"/>
  <c r="J290" i="61"/>
  <c r="S289" i="61"/>
  <c r="J289" i="61"/>
  <c r="W286" i="61"/>
  <c r="P448" i="61"/>
  <c r="W447" i="61"/>
  <c r="J447" i="61"/>
  <c r="J446" i="61"/>
  <c r="R438" i="61"/>
  <c r="O432" i="61"/>
  <c r="Q421" i="61"/>
  <c r="T411" i="61"/>
  <c r="N409" i="61"/>
  <c r="L406" i="61"/>
  <c r="P393" i="61"/>
  <c r="J389" i="61"/>
  <c r="O387" i="61"/>
  <c r="K386" i="61"/>
  <c r="M385" i="61"/>
  <c r="T371" i="61"/>
  <c r="K371" i="61"/>
  <c r="Q351" i="61"/>
  <c r="T350" i="61"/>
  <c r="V346" i="61"/>
  <c r="M344" i="61"/>
  <c r="P342" i="61"/>
  <c r="W338" i="61"/>
  <c r="K338" i="61"/>
  <c r="R325" i="61"/>
  <c r="P322" i="61"/>
  <c r="V322" i="61"/>
  <c r="M318" i="61"/>
  <c r="R317" i="61"/>
  <c r="O313" i="61"/>
  <c r="P306" i="61"/>
  <c r="Q278" i="61"/>
  <c r="W277" i="61"/>
  <c r="M277" i="61"/>
  <c r="R275" i="61"/>
  <c r="O274" i="61"/>
  <c r="K273" i="61"/>
  <c r="M305" i="61"/>
  <c r="Q300" i="61"/>
  <c r="S298" i="61"/>
  <c r="Q297" i="61"/>
  <c r="O294" i="61"/>
  <c r="S293" i="61"/>
  <c r="Q287" i="61"/>
  <c r="R282" i="61"/>
  <c r="T281" i="61"/>
  <c r="K440" i="61"/>
  <c r="Q439" i="61"/>
  <c r="L438" i="61"/>
  <c r="M437" i="61"/>
  <c r="T436" i="61"/>
  <c r="R435" i="61"/>
  <c r="O428" i="61"/>
  <c r="T427" i="61"/>
  <c r="K427" i="61"/>
  <c r="V422" i="61"/>
  <c r="T419" i="61"/>
  <c r="Q418" i="61"/>
  <c r="P417" i="61"/>
  <c r="R412" i="61"/>
  <c r="Q411" i="61"/>
  <c r="V409" i="61"/>
  <c r="J409" i="61"/>
  <c r="O406" i="61"/>
  <c r="V405" i="61"/>
  <c r="L403" i="61"/>
  <c r="P401" i="61"/>
  <c r="Q398" i="61"/>
  <c r="N393" i="61"/>
  <c r="L391" i="61"/>
  <c r="P387" i="61"/>
  <c r="V385" i="61"/>
  <c r="K385" i="61"/>
  <c r="L383" i="61"/>
  <c r="K378" i="61"/>
  <c r="L375" i="61"/>
  <c r="T374" i="61"/>
  <c r="J374" i="61"/>
  <c r="R362" i="61"/>
  <c r="J362" i="61"/>
  <c r="Q360" i="61"/>
  <c r="R358" i="61"/>
  <c r="P357" i="61"/>
  <c r="K350" i="61"/>
  <c r="Q349" i="61"/>
  <c r="Q344" i="61"/>
  <c r="N338" i="61"/>
  <c r="M333" i="61"/>
  <c r="S329" i="61"/>
  <c r="V328" i="61"/>
  <c r="M324" i="61"/>
  <c r="W321" i="61"/>
  <c r="S317" i="61"/>
  <c r="K317" i="61"/>
  <c r="J316" i="61"/>
  <c r="N313" i="61"/>
  <c r="P310" i="61"/>
  <c r="V276" i="61"/>
  <c r="R418" i="61"/>
  <c r="V332" i="61"/>
  <c r="T276" i="61"/>
  <c r="P287" i="61"/>
  <c r="S436" i="61"/>
  <c r="Q435" i="61"/>
  <c r="S419" i="61"/>
  <c r="P418" i="61"/>
  <c r="N417" i="61"/>
  <c r="N401" i="61"/>
  <c r="O398" i="61"/>
  <c r="V397" i="61"/>
  <c r="T395" i="61"/>
  <c r="T382" i="61"/>
  <c r="V381" i="61"/>
  <c r="O357" i="61"/>
  <c r="S354" i="61"/>
  <c r="S337" i="61"/>
  <c r="R332" i="61"/>
  <c r="T320" i="61"/>
  <c r="L310" i="61"/>
  <c r="S276" i="61"/>
  <c r="V274" i="61"/>
  <c r="N272" i="61"/>
  <c r="Q271" i="61"/>
  <c r="N300" i="61"/>
  <c r="J298" i="61"/>
  <c r="K294" i="61"/>
  <c r="Q293" i="61"/>
  <c r="O287" i="61"/>
  <c r="R436" i="61"/>
  <c r="O435" i="61"/>
  <c r="T433" i="61"/>
  <c r="R427" i="61"/>
  <c r="T422" i="61"/>
  <c r="Q419" i="61"/>
  <c r="O418" i="61"/>
  <c r="M417" i="61"/>
  <c r="S409" i="61"/>
  <c r="R405" i="61"/>
  <c r="S403" i="61"/>
  <c r="M401" i="61"/>
  <c r="N398" i="61"/>
  <c r="Q395" i="61"/>
  <c r="S390" i="61"/>
  <c r="Q382" i="61"/>
  <c r="W378" i="61"/>
  <c r="R374" i="61"/>
  <c r="S366" i="61"/>
  <c r="P362" i="61"/>
  <c r="W357" i="61"/>
  <c r="N357" i="61"/>
  <c r="V357" i="61"/>
  <c r="Q354" i="61"/>
  <c r="Q337" i="61"/>
  <c r="Q332" i="61"/>
  <c r="V326" i="61"/>
  <c r="R320" i="61"/>
  <c r="R316" i="61"/>
  <c r="R276" i="61"/>
  <c r="L272" i="61"/>
  <c r="W305" i="61"/>
  <c r="K293" i="61"/>
  <c r="W287" i="61"/>
  <c r="M287" i="61"/>
  <c r="P281" i="61"/>
  <c r="R280" i="61"/>
  <c r="S443" i="61"/>
  <c r="Q436" i="61"/>
  <c r="W435" i="61"/>
  <c r="N435" i="61"/>
  <c r="Q433" i="61"/>
  <c r="T428" i="61"/>
  <c r="Q427" i="61"/>
  <c r="S422" i="61"/>
  <c r="P419" i="61"/>
  <c r="W418" i="61"/>
  <c r="N418" i="61"/>
  <c r="V417" i="61"/>
  <c r="K417" i="61"/>
  <c r="Q414" i="61"/>
  <c r="N410" i="61"/>
  <c r="R409" i="61"/>
  <c r="V406" i="61"/>
  <c r="K406" i="61"/>
  <c r="N405" i="61"/>
  <c r="R403" i="61"/>
  <c r="V401" i="61"/>
  <c r="K401" i="61"/>
  <c r="W398" i="61"/>
  <c r="L398" i="61"/>
  <c r="R397" i="61"/>
  <c r="P395" i="61"/>
  <c r="O390" i="61"/>
  <c r="Q388" i="61"/>
  <c r="K387" i="61"/>
  <c r="J386" i="61"/>
  <c r="R385" i="61"/>
  <c r="O382" i="61"/>
  <c r="R381" i="61"/>
  <c r="Q374" i="61"/>
  <c r="T367" i="61"/>
  <c r="R366" i="61"/>
  <c r="W362" i="61"/>
  <c r="O362" i="61"/>
  <c r="J360" i="61"/>
  <c r="M357" i="61"/>
  <c r="P354" i="61"/>
  <c r="R350" i="61"/>
  <c r="O337" i="61"/>
  <c r="Q336" i="61"/>
  <c r="Q335" i="61"/>
  <c r="P332" i="61"/>
  <c r="K329" i="61"/>
  <c r="N328" i="61"/>
  <c r="Q320" i="61"/>
  <c r="P317" i="61"/>
  <c r="Q316" i="61"/>
  <c r="W310" i="61"/>
  <c r="Q276" i="61"/>
  <c r="S274" i="61"/>
  <c r="V305" i="61"/>
  <c r="L300" i="61"/>
  <c r="J293" i="61"/>
  <c r="V287" i="61"/>
  <c r="L287" i="61"/>
  <c r="Q286" i="61"/>
  <c r="V284" i="61"/>
  <c r="N443" i="61"/>
  <c r="O440" i="61"/>
  <c r="O436" i="61"/>
  <c r="V435" i="61"/>
  <c r="M435" i="61"/>
  <c r="Q434" i="61"/>
  <c r="L433" i="61"/>
  <c r="S428" i="61"/>
  <c r="O427" i="61"/>
  <c r="R422" i="61"/>
  <c r="O419" i="61"/>
  <c r="V418" i="61"/>
  <c r="M418" i="61"/>
  <c r="J417" i="61"/>
  <c r="P409" i="61"/>
  <c r="J405" i="61"/>
  <c r="Q403" i="61"/>
  <c r="J401" i="61"/>
  <c r="V398" i="61"/>
  <c r="K398" i="61"/>
  <c r="Q397" i="61"/>
  <c r="L395" i="61"/>
  <c r="M388" i="61"/>
  <c r="Q385" i="61"/>
  <c r="T383" i="61"/>
  <c r="N382" i="61"/>
  <c r="Q381" i="61"/>
  <c r="Q380" i="61"/>
  <c r="R378" i="61"/>
  <c r="O374" i="61"/>
  <c r="P367" i="61"/>
  <c r="P366" i="61"/>
  <c r="V362" i="61"/>
  <c r="N362" i="61"/>
  <c r="T357" i="61"/>
  <c r="L357" i="61"/>
  <c r="N354" i="61"/>
  <c r="Q350" i="61"/>
  <c r="K337" i="61"/>
  <c r="N336" i="61"/>
  <c r="M335" i="61"/>
  <c r="N332" i="61"/>
  <c r="M328" i="61"/>
  <c r="Q327" i="61"/>
  <c r="Q326" i="61"/>
  <c r="R324" i="61"/>
  <c r="N320" i="61"/>
  <c r="Q319" i="61"/>
  <c r="W317" i="61"/>
  <c r="O317" i="61"/>
  <c r="P316" i="61"/>
  <c r="Q314" i="61"/>
  <c r="T313" i="61"/>
  <c r="T310" i="61"/>
  <c r="P276" i="61"/>
  <c r="R274" i="61"/>
  <c r="R288" i="61"/>
  <c r="W436" i="61"/>
  <c r="N436" i="61"/>
  <c r="K435" i="61"/>
  <c r="W419" i="61"/>
  <c r="L419" i="61"/>
  <c r="K418" i="61"/>
  <c r="N397" i="61"/>
  <c r="N381" i="61"/>
  <c r="V373" i="61"/>
  <c r="S357" i="61"/>
  <c r="K357" i="61"/>
  <c r="M354" i="61"/>
  <c r="M332" i="61"/>
  <c r="P326" i="61"/>
  <c r="L320" i="61"/>
  <c r="M311" i="61"/>
  <c r="S310" i="61"/>
  <c r="W276" i="61"/>
  <c r="O276" i="61"/>
  <c r="Q274" i="61"/>
  <c r="O305" i="61"/>
  <c r="J296" i="61"/>
  <c r="Q290" i="61"/>
  <c r="J288" i="61"/>
  <c r="T287" i="61"/>
  <c r="W439" i="61"/>
  <c r="T438" i="61"/>
  <c r="Q437" i="61"/>
  <c r="V436" i="61"/>
  <c r="L436" i="61"/>
  <c r="T435" i="61"/>
  <c r="J435" i="61"/>
  <c r="Q431" i="61"/>
  <c r="Q428" i="61"/>
  <c r="V427" i="61"/>
  <c r="M427" i="61"/>
  <c r="Q426" i="61"/>
  <c r="V419" i="61"/>
  <c r="K419" i="61"/>
  <c r="S418" i="61"/>
  <c r="J418" i="61"/>
  <c r="R417" i="61"/>
  <c r="M409" i="61"/>
  <c r="S406" i="61"/>
  <c r="W403" i="61"/>
  <c r="O403" i="61"/>
  <c r="R401" i="61"/>
  <c r="T398" i="61"/>
  <c r="J397" i="61"/>
  <c r="Q393" i="61"/>
  <c r="Q391" i="61"/>
  <c r="W390" i="61"/>
  <c r="R387" i="61"/>
  <c r="N385" i="61"/>
  <c r="Q383" i="61"/>
  <c r="W382" i="61"/>
  <c r="J381" i="61"/>
  <c r="P378" i="61"/>
  <c r="V374" i="61"/>
  <c r="L374" i="61"/>
  <c r="T362" i="61"/>
  <c r="R357" i="61"/>
  <c r="W354" i="61"/>
  <c r="K354" i="61"/>
  <c r="O350" i="61"/>
  <c r="W349" i="61"/>
  <c r="T344" i="61"/>
  <c r="J332" i="61"/>
  <c r="N326" i="61"/>
  <c r="P324" i="61"/>
  <c r="J320" i="61"/>
  <c r="W316" i="61"/>
  <c r="M316" i="61"/>
  <c r="Q313" i="61"/>
  <c r="R310" i="61"/>
  <c r="T292" i="61"/>
  <c r="J330" i="61"/>
  <c r="R330" i="61"/>
  <c r="K330" i="61"/>
  <c r="S330" i="61"/>
  <c r="L330" i="61"/>
  <c r="T330" i="61"/>
  <c r="M330" i="61"/>
  <c r="N330" i="61"/>
  <c r="V330" i="61"/>
  <c r="O330" i="61"/>
  <c r="W330" i="61"/>
  <c r="P330" i="61"/>
  <c r="N276" i="61"/>
  <c r="N274" i="61"/>
  <c r="M303" i="61"/>
  <c r="W302" i="61"/>
  <c r="O302" i="61"/>
  <c r="Q298" i="61"/>
  <c r="O297" i="61"/>
  <c r="R292" i="61"/>
  <c r="P290" i="61"/>
  <c r="K287" i="61"/>
  <c r="T284" i="61"/>
  <c r="O282" i="61"/>
  <c r="J413" i="61"/>
  <c r="W413" i="61"/>
  <c r="M334" i="61"/>
  <c r="J334" i="61"/>
  <c r="T334" i="61"/>
  <c r="K334" i="61"/>
  <c r="L334" i="61"/>
  <c r="O334" i="61"/>
  <c r="P334" i="61"/>
  <c r="Q334" i="61"/>
  <c r="R334" i="61"/>
  <c r="O377" i="61"/>
  <c r="J377" i="61"/>
  <c r="V377" i="61"/>
  <c r="K377" i="61"/>
  <c r="M377" i="61"/>
  <c r="N377" i="61"/>
  <c r="Q377" i="61"/>
  <c r="R377" i="61"/>
  <c r="S377" i="61"/>
  <c r="P302" i="61"/>
  <c r="M276" i="61"/>
  <c r="M274" i="61"/>
  <c r="L303" i="61"/>
  <c r="V302" i="61"/>
  <c r="N302" i="61"/>
  <c r="P298" i="61"/>
  <c r="N297" i="61"/>
  <c r="R296" i="61"/>
  <c r="M294" i="61"/>
  <c r="Q292" i="61"/>
  <c r="W290" i="61"/>
  <c r="O290" i="61"/>
  <c r="Q284" i="61"/>
  <c r="W282" i="61"/>
  <c r="N282" i="61"/>
  <c r="O356" i="61"/>
  <c r="J356" i="61"/>
  <c r="M356" i="61"/>
  <c r="N356" i="61"/>
  <c r="P356" i="61"/>
  <c r="Q356" i="61"/>
  <c r="R356" i="61"/>
  <c r="L276" i="61"/>
  <c r="T274" i="61"/>
  <c r="L274" i="61"/>
  <c r="M302" i="61"/>
  <c r="W298" i="61"/>
  <c r="O298" i="61"/>
  <c r="M297" i="61"/>
  <c r="Q296" i="61"/>
  <c r="L294" i="61"/>
  <c r="P292" i="61"/>
  <c r="V290" i="61"/>
  <c r="N290" i="61"/>
  <c r="O284" i="61"/>
  <c r="V282" i="61"/>
  <c r="M282" i="61"/>
  <c r="J365" i="61"/>
  <c r="R365" i="61"/>
  <c r="K365" i="61"/>
  <c r="S365" i="61"/>
  <c r="L365" i="61"/>
  <c r="T365" i="61"/>
  <c r="M365" i="61"/>
  <c r="N365" i="61"/>
  <c r="V365" i="61"/>
  <c r="O365" i="61"/>
  <c r="W365" i="61"/>
  <c r="P365" i="61"/>
  <c r="J276" i="61"/>
  <c r="K274" i="61"/>
  <c r="R304" i="61"/>
  <c r="T302" i="61"/>
  <c r="L302" i="61"/>
  <c r="V298" i="61"/>
  <c r="N298" i="61"/>
  <c r="N292" i="61"/>
  <c r="M290" i="61"/>
  <c r="N284" i="61"/>
  <c r="L282" i="61"/>
  <c r="M355" i="61"/>
  <c r="Q355" i="61"/>
  <c r="Q282" i="61"/>
  <c r="Q304" i="61"/>
  <c r="S302" i="61"/>
  <c r="K302" i="61"/>
  <c r="L298" i="61"/>
  <c r="W297" i="61"/>
  <c r="M292" i="61"/>
  <c r="T290" i="61"/>
  <c r="L290" i="61"/>
  <c r="R285" i="61"/>
  <c r="M284" i="61"/>
  <c r="T282" i="61"/>
  <c r="K282" i="61"/>
  <c r="O369" i="61"/>
  <c r="J369" i="61"/>
  <c r="V369" i="61"/>
  <c r="K369" i="61"/>
  <c r="M369" i="61"/>
  <c r="N369" i="61"/>
  <c r="Q369" i="61"/>
  <c r="R369" i="61"/>
  <c r="S369" i="61"/>
  <c r="Q277" i="61"/>
  <c r="J304" i="61"/>
  <c r="S303" i="61"/>
  <c r="R302" i="61"/>
  <c r="T298" i="61"/>
  <c r="K298" i="61"/>
  <c r="V297" i="61"/>
  <c r="V292" i="61"/>
  <c r="L292" i="61"/>
  <c r="S290" i="61"/>
  <c r="N287" i="61"/>
  <c r="Q285" i="61"/>
  <c r="W284" i="61"/>
  <c r="L284" i="61"/>
  <c r="S282" i="61"/>
  <c r="J282" i="61"/>
  <c r="J281" i="61"/>
  <c r="N281" i="61"/>
  <c r="L402" i="61"/>
  <c r="J402" i="61"/>
  <c r="S402" i="61"/>
  <c r="K402" i="61"/>
  <c r="M402" i="61"/>
  <c r="V402" i="61"/>
  <c r="N402" i="61"/>
  <c r="W402" i="61"/>
  <c r="O402" i="61"/>
  <c r="P402" i="61"/>
  <c r="Q402" i="61"/>
  <c r="M399" i="61"/>
  <c r="K399" i="61"/>
  <c r="L399" i="61"/>
  <c r="P399" i="61"/>
  <c r="Q399" i="61"/>
  <c r="S399" i="61"/>
  <c r="T399" i="61"/>
  <c r="J280" i="61"/>
  <c r="N448" i="61"/>
  <c r="M445" i="61"/>
  <c r="L444" i="61"/>
  <c r="W443" i="61"/>
  <c r="M443" i="61"/>
  <c r="T441" i="61"/>
  <c r="O439" i="61"/>
  <c r="V438" i="61"/>
  <c r="J438" i="61"/>
  <c r="M430" i="61"/>
  <c r="L428" i="61"/>
  <c r="S423" i="61"/>
  <c r="Q422" i="61"/>
  <c r="R419" i="61"/>
  <c r="J419" i="61"/>
  <c r="N415" i="61"/>
  <c r="S411" i="61"/>
  <c r="K411" i="61"/>
  <c r="V410" i="61"/>
  <c r="M410" i="61"/>
  <c r="P407" i="61"/>
  <c r="S395" i="61"/>
  <c r="K395" i="61"/>
  <c r="V394" i="61"/>
  <c r="M394" i="61"/>
  <c r="K393" i="61"/>
  <c r="N390" i="61"/>
  <c r="J387" i="61"/>
  <c r="L382" i="61"/>
  <c r="S378" i="61"/>
  <c r="J378" i="61"/>
  <c r="K375" i="61"/>
  <c r="O367" i="61"/>
  <c r="O366" i="61"/>
  <c r="P364" i="61"/>
  <c r="R354" i="61"/>
  <c r="J354" i="61"/>
  <c r="S353" i="61"/>
  <c r="L352" i="61"/>
  <c r="V349" i="61"/>
  <c r="N349" i="61"/>
  <c r="S345" i="61"/>
  <c r="L344" i="61"/>
  <c r="Q343" i="61"/>
  <c r="K342" i="61"/>
  <c r="V341" i="61"/>
  <c r="N341" i="61"/>
  <c r="W334" i="61"/>
  <c r="M326" i="61"/>
  <c r="O325" i="61"/>
  <c r="Q321" i="61"/>
  <c r="T318" i="61"/>
  <c r="L318" i="61"/>
  <c r="P314" i="61"/>
  <c r="T309" i="61"/>
  <c r="L309" i="61"/>
  <c r="W308" i="61"/>
  <c r="N308" i="61"/>
  <c r="T444" i="61"/>
  <c r="K444" i="61"/>
  <c r="V443" i="61"/>
  <c r="K443" i="61"/>
  <c r="Q441" i="61"/>
  <c r="K439" i="61"/>
  <c r="L430" i="61"/>
  <c r="Q429" i="61"/>
  <c r="K428" i="61"/>
  <c r="R423" i="61"/>
  <c r="N422" i="61"/>
  <c r="R411" i="61"/>
  <c r="J411" i="61"/>
  <c r="K410" i="61"/>
  <c r="L407" i="61"/>
  <c r="R395" i="61"/>
  <c r="J395" i="61"/>
  <c r="K394" i="61"/>
  <c r="J393" i="61"/>
  <c r="L390" i="61"/>
  <c r="K382" i="61"/>
  <c r="R373" i="61"/>
  <c r="N367" i="61"/>
  <c r="W366" i="61"/>
  <c r="L366" i="61"/>
  <c r="N364" i="61"/>
  <c r="Q353" i="61"/>
  <c r="V352" i="61"/>
  <c r="J352" i="61"/>
  <c r="M349" i="61"/>
  <c r="Q345" i="61"/>
  <c r="V344" i="61"/>
  <c r="J344" i="61"/>
  <c r="M343" i="61"/>
  <c r="J342" i="61"/>
  <c r="M341" i="61"/>
  <c r="T326" i="61"/>
  <c r="L326" i="61"/>
  <c r="W325" i="61"/>
  <c r="N325" i="61"/>
  <c r="O321" i="61"/>
  <c r="S318" i="61"/>
  <c r="K318" i="61"/>
  <c r="N314" i="61"/>
  <c r="L311" i="61"/>
  <c r="S309" i="61"/>
  <c r="K309" i="61"/>
  <c r="M308" i="61"/>
  <c r="L448" i="61"/>
  <c r="K447" i="61"/>
  <c r="S444" i="61"/>
  <c r="J444" i="61"/>
  <c r="J443" i="61"/>
  <c r="L441" i="61"/>
  <c r="J439" i="61"/>
  <c r="K436" i="61"/>
  <c r="V430" i="61"/>
  <c r="J430" i="61"/>
  <c r="P429" i="61"/>
  <c r="J428" i="61"/>
  <c r="T425" i="61"/>
  <c r="Q423" i="61"/>
  <c r="M422" i="61"/>
  <c r="J410" i="61"/>
  <c r="K407" i="61"/>
  <c r="Q405" i="61"/>
  <c r="M403" i="61"/>
  <c r="J394" i="61"/>
  <c r="K390" i="61"/>
  <c r="Q373" i="61"/>
  <c r="W367" i="61"/>
  <c r="M367" i="61"/>
  <c r="K366" i="61"/>
  <c r="M364" i="61"/>
  <c r="P363" i="61"/>
  <c r="Q358" i="61"/>
  <c r="O353" i="61"/>
  <c r="T349" i="61"/>
  <c r="L349" i="61"/>
  <c r="O345" i="61"/>
  <c r="T341" i="61"/>
  <c r="L341" i="61"/>
  <c r="P338" i="61"/>
  <c r="T336" i="61"/>
  <c r="R328" i="61"/>
  <c r="S326" i="61"/>
  <c r="K326" i="61"/>
  <c r="V325" i="61"/>
  <c r="M325" i="61"/>
  <c r="K321" i="61"/>
  <c r="R318" i="61"/>
  <c r="J318" i="61"/>
  <c r="W314" i="61"/>
  <c r="L314" i="61"/>
  <c r="R309" i="61"/>
  <c r="J309" i="61"/>
  <c r="J308" i="61"/>
  <c r="J436" i="61"/>
  <c r="Q425" i="61"/>
  <c r="O423" i="61"/>
  <c r="L422" i="61"/>
  <c r="T375" i="61"/>
  <c r="N373" i="61"/>
  <c r="Q372" i="61"/>
  <c r="V367" i="61"/>
  <c r="L367" i="61"/>
  <c r="T366" i="61"/>
  <c r="J366" i="61"/>
  <c r="J364" i="61"/>
  <c r="K363" i="61"/>
  <c r="O354" i="61"/>
  <c r="K353" i="61"/>
  <c r="T352" i="61"/>
  <c r="S349" i="61"/>
  <c r="K349" i="61"/>
  <c r="K345" i="61"/>
  <c r="S341" i="61"/>
  <c r="K341" i="61"/>
  <c r="R336" i="61"/>
  <c r="Q328" i="61"/>
  <c r="R326" i="61"/>
  <c r="J326" i="61"/>
  <c r="K325" i="61"/>
  <c r="V314" i="61"/>
  <c r="K314" i="61"/>
  <c r="Q446" i="61"/>
  <c r="Q444" i="61"/>
  <c r="R443" i="61"/>
  <c r="Q438" i="61"/>
  <c r="T430" i="61"/>
  <c r="J427" i="61"/>
  <c r="M425" i="61"/>
  <c r="K423" i="61"/>
  <c r="K422" i="61"/>
  <c r="S420" i="61"/>
  <c r="N419" i="61"/>
  <c r="O414" i="61"/>
  <c r="W411" i="61"/>
  <c r="O411" i="61"/>
  <c r="Q410" i="61"/>
  <c r="Q409" i="61"/>
  <c r="K403" i="61"/>
  <c r="W395" i="61"/>
  <c r="O395" i="61"/>
  <c r="Q394" i="61"/>
  <c r="S382" i="61"/>
  <c r="M380" i="61"/>
  <c r="S375" i="61"/>
  <c r="J373" i="61"/>
  <c r="M372" i="61"/>
  <c r="R349" i="61"/>
  <c r="J349" i="61"/>
  <c r="R341" i="61"/>
  <c r="J341" i="61"/>
  <c r="S325" i="61"/>
  <c r="J325" i="61"/>
  <c r="N446" i="61"/>
  <c r="P444" i="61"/>
  <c r="Q443" i="61"/>
  <c r="S439" i="61"/>
  <c r="N438" i="61"/>
  <c r="R430" i="61"/>
  <c r="L425" i="61"/>
  <c r="J423" i="61"/>
  <c r="J422" i="61"/>
  <c r="V411" i="61"/>
  <c r="N411" i="61"/>
  <c r="P410" i="61"/>
  <c r="V395" i="61"/>
  <c r="N395" i="61"/>
  <c r="P394" i="61"/>
  <c r="M387" i="61"/>
  <c r="N378" i="61"/>
  <c r="Q375" i="61"/>
  <c r="T314" i="61"/>
  <c r="M446" i="61"/>
  <c r="Q445" i="61"/>
  <c r="W444" i="61"/>
  <c r="O444" i="61"/>
  <c r="O443" i="61"/>
  <c r="R439" i="61"/>
  <c r="M438" i="61"/>
  <c r="P436" i="61"/>
  <c r="Q430" i="61"/>
  <c r="Q415" i="61"/>
  <c r="L414" i="61"/>
  <c r="Q412" i="61"/>
  <c r="O410" i="61"/>
  <c r="O394" i="61"/>
  <c r="Q390" i="61"/>
  <c r="V378" i="61"/>
  <c r="M378" i="61"/>
  <c r="P375" i="61"/>
  <c r="M370" i="61"/>
  <c r="T354" i="61"/>
  <c r="W353" i="61"/>
  <c r="N352" i="61"/>
  <c r="W345" i="61"/>
  <c r="N344" i="61"/>
  <c r="L338" i="61"/>
  <c r="L336" i="61"/>
  <c r="L328" i="61"/>
  <c r="W326" i="61"/>
  <c r="Q325" i="61"/>
  <c r="V318" i="61"/>
  <c r="S314" i="61"/>
  <c r="Q311" i="61"/>
  <c r="O310" i="61"/>
  <c r="V309" i="61"/>
  <c r="P308" i="61"/>
  <c r="M449" i="61"/>
  <c r="R442" i="61"/>
  <c r="J442" i="61"/>
  <c r="M441" i="61"/>
  <c r="R434" i="61"/>
  <c r="J434" i="61"/>
  <c r="M433" i="61"/>
  <c r="R426" i="61"/>
  <c r="J426" i="61"/>
  <c r="N420" i="61"/>
  <c r="V420" i="61"/>
  <c r="K420" i="61"/>
  <c r="J416" i="61"/>
  <c r="R416" i="61"/>
  <c r="L416" i="61"/>
  <c r="T416" i="61"/>
  <c r="O416" i="61"/>
  <c r="W416" i="61"/>
  <c r="J408" i="61"/>
  <c r="R408" i="61"/>
  <c r="K408" i="61"/>
  <c r="S408" i="61"/>
  <c r="L408" i="61"/>
  <c r="T408" i="61"/>
  <c r="N408" i="61"/>
  <c r="V408" i="61"/>
  <c r="O408" i="61"/>
  <c r="W408" i="61"/>
  <c r="J400" i="61"/>
  <c r="R400" i="61"/>
  <c r="K400" i="61"/>
  <c r="S400" i="61"/>
  <c r="L400" i="61"/>
  <c r="T400" i="61"/>
  <c r="N400" i="61"/>
  <c r="V400" i="61"/>
  <c r="O400" i="61"/>
  <c r="W400" i="61"/>
  <c r="P400" i="61"/>
  <c r="K413" i="61"/>
  <c r="S413" i="61"/>
  <c r="L413" i="61"/>
  <c r="T413" i="61"/>
  <c r="M413" i="61"/>
  <c r="P413" i="61"/>
  <c r="J339" i="61"/>
  <c r="R339" i="61"/>
  <c r="K339" i="61"/>
  <c r="S339" i="61"/>
  <c r="L339" i="61"/>
  <c r="T339" i="61"/>
  <c r="M339" i="61"/>
  <c r="N339" i="61"/>
  <c r="V339" i="61"/>
  <c r="O339" i="61"/>
  <c r="W339" i="61"/>
  <c r="P339" i="61"/>
  <c r="Q339" i="61"/>
  <c r="S449" i="61"/>
  <c r="K449" i="61"/>
  <c r="T446" i="61"/>
  <c r="L446" i="61"/>
  <c r="W445" i="61"/>
  <c r="O445" i="61"/>
  <c r="P442" i="61"/>
  <c r="S441" i="61"/>
  <c r="K441" i="61"/>
  <c r="W437" i="61"/>
  <c r="O437" i="61"/>
  <c r="P434" i="61"/>
  <c r="S433" i="61"/>
  <c r="K433" i="61"/>
  <c r="W429" i="61"/>
  <c r="O429" i="61"/>
  <c r="P426" i="61"/>
  <c r="S425" i="61"/>
  <c r="K425" i="61"/>
  <c r="W421" i="61"/>
  <c r="O421" i="61"/>
  <c r="Q420" i="61"/>
  <c r="S416" i="61"/>
  <c r="V413" i="61"/>
  <c r="N359" i="61"/>
  <c r="V359" i="61"/>
  <c r="P359" i="61"/>
  <c r="J359" i="61"/>
  <c r="R359" i="61"/>
  <c r="K359" i="61"/>
  <c r="S359" i="61"/>
  <c r="L359" i="61"/>
  <c r="T359" i="61"/>
  <c r="M359" i="61"/>
  <c r="O359" i="61"/>
  <c r="Q359" i="61"/>
  <c r="W359" i="61"/>
  <c r="R449" i="61"/>
  <c r="J449" i="61"/>
  <c r="P447" i="61"/>
  <c r="S446" i="61"/>
  <c r="K446" i="61"/>
  <c r="V445" i="61"/>
  <c r="N445" i="61"/>
  <c r="T443" i="61"/>
  <c r="L443" i="61"/>
  <c r="W442" i="61"/>
  <c r="O442" i="61"/>
  <c r="R441" i="61"/>
  <c r="J441" i="61"/>
  <c r="P439" i="61"/>
  <c r="S438" i="61"/>
  <c r="K438" i="61"/>
  <c r="V437" i="61"/>
  <c r="N437" i="61"/>
  <c r="L435" i="61"/>
  <c r="W434" i="61"/>
  <c r="O434" i="61"/>
  <c r="R433" i="61"/>
  <c r="J433" i="61"/>
  <c r="P431" i="61"/>
  <c r="S430" i="61"/>
  <c r="K430" i="61"/>
  <c r="V429" i="61"/>
  <c r="N429" i="61"/>
  <c r="W426" i="61"/>
  <c r="O426" i="61"/>
  <c r="R425" i="61"/>
  <c r="J425" i="61"/>
  <c r="P423" i="61"/>
  <c r="V421" i="61"/>
  <c r="N421" i="61"/>
  <c r="P420" i="61"/>
  <c r="Q416" i="61"/>
  <c r="L415" i="61"/>
  <c r="L412" i="61"/>
  <c r="Q404" i="61"/>
  <c r="Q396" i="61"/>
  <c r="V442" i="61"/>
  <c r="N442" i="61"/>
  <c r="V434" i="61"/>
  <c r="N434" i="61"/>
  <c r="M429" i="61"/>
  <c r="V426" i="61"/>
  <c r="N426" i="61"/>
  <c r="M421" i="61"/>
  <c r="O420" i="61"/>
  <c r="P416" i="61"/>
  <c r="R413" i="61"/>
  <c r="P449" i="61"/>
  <c r="T445" i="61"/>
  <c r="L445" i="61"/>
  <c r="M442" i="61"/>
  <c r="P441" i="61"/>
  <c r="V439" i="61"/>
  <c r="N439" i="61"/>
  <c r="T437" i="61"/>
  <c r="L437" i="61"/>
  <c r="M434" i="61"/>
  <c r="P433" i="61"/>
  <c r="V431" i="61"/>
  <c r="N431" i="61"/>
  <c r="T429" i="61"/>
  <c r="L429" i="61"/>
  <c r="M426" i="61"/>
  <c r="P425" i="61"/>
  <c r="V423" i="61"/>
  <c r="N423" i="61"/>
  <c r="T421" i="61"/>
  <c r="L421" i="61"/>
  <c r="W420" i="61"/>
  <c r="M420" i="61"/>
  <c r="N416" i="61"/>
  <c r="M415" i="61"/>
  <c r="O415" i="61"/>
  <c r="W415" i="61"/>
  <c r="J415" i="61"/>
  <c r="R415" i="61"/>
  <c r="Q413" i="61"/>
  <c r="N412" i="61"/>
  <c r="V412" i="61"/>
  <c r="O412" i="61"/>
  <c r="W412" i="61"/>
  <c r="P412" i="61"/>
  <c r="K412" i="61"/>
  <c r="S412" i="61"/>
  <c r="Q408" i="61"/>
  <c r="N404" i="61"/>
  <c r="V404" i="61"/>
  <c r="O404" i="61"/>
  <c r="W404" i="61"/>
  <c r="P404" i="61"/>
  <c r="J404" i="61"/>
  <c r="R404" i="61"/>
  <c r="K404" i="61"/>
  <c r="S404" i="61"/>
  <c r="L404" i="61"/>
  <c r="T404" i="61"/>
  <c r="N396" i="61"/>
  <c r="V396" i="61"/>
  <c r="O396" i="61"/>
  <c r="W396" i="61"/>
  <c r="P396" i="61"/>
  <c r="J396" i="61"/>
  <c r="R396" i="61"/>
  <c r="K396" i="61"/>
  <c r="S396" i="61"/>
  <c r="L396" i="61"/>
  <c r="T396" i="61"/>
  <c r="J376" i="61"/>
  <c r="R376" i="61"/>
  <c r="K376" i="61"/>
  <c r="S376" i="61"/>
  <c r="L376" i="61"/>
  <c r="T376" i="61"/>
  <c r="M376" i="61"/>
  <c r="N376" i="61"/>
  <c r="V376" i="61"/>
  <c r="O376" i="61"/>
  <c r="W376" i="61"/>
  <c r="P376" i="61"/>
  <c r="W449" i="61"/>
  <c r="O449" i="61"/>
  <c r="M447" i="61"/>
  <c r="P446" i="61"/>
  <c r="S445" i="61"/>
  <c r="K445" i="61"/>
  <c r="T442" i="61"/>
  <c r="L442" i="61"/>
  <c r="W441" i="61"/>
  <c r="O441" i="61"/>
  <c r="M439" i="61"/>
  <c r="P438" i="61"/>
  <c r="S437" i="61"/>
  <c r="K437" i="61"/>
  <c r="T434" i="61"/>
  <c r="L434" i="61"/>
  <c r="W433" i="61"/>
  <c r="O433" i="61"/>
  <c r="M431" i="61"/>
  <c r="P430" i="61"/>
  <c r="S429" i="61"/>
  <c r="K429" i="61"/>
  <c r="V428" i="61"/>
  <c r="N428" i="61"/>
  <c r="T426" i="61"/>
  <c r="L426" i="61"/>
  <c r="W425" i="61"/>
  <c r="O425" i="61"/>
  <c r="M423" i="61"/>
  <c r="P422" i="61"/>
  <c r="S421" i="61"/>
  <c r="K421" i="61"/>
  <c r="L420" i="61"/>
  <c r="M416" i="61"/>
  <c r="T415" i="61"/>
  <c r="O413" i="61"/>
  <c r="P408" i="61"/>
  <c r="Q400" i="61"/>
  <c r="J384" i="61"/>
  <c r="R384" i="61"/>
  <c r="K384" i="61"/>
  <c r="S384" i="61"/>
  <c r="L384" i="61"/>
  <c r="T384" i="61"/>
  <c r="M384" i="61"/>
  <c r="N384" i="61"/>
  <c r="V384" i="61"/>
  <c r="O384" i="61"/>
  <c r="W384" i="61"/>
  <c r="P384" i="61"/>
  <c r="J368" i="61"/>
  <c r="R368" i="61"/>
  <c r="K368" i="61"/>
  <c r="S368" i="61"/>
  <c r="L368" i="61"/>
  <c r="T368" i="61"/>
  <c r="M368" i="61"/>
  <c r="N368" i="61"/>
  <c r="V368" i="61"/>
  <c r="O368" i="61"/>
  <c r="W368" i="61"/>
  <c r="P368" i="61"/>
  <c r="V449" i="61"/>
  <c r="T447" i="61"/>
  <c r="W446" i="61"/>
  <c r="R445" i="61"/>
  <c r="S442" i="61"/>
  <c r="V441" i="61"/>
  <c r="T439" i="61"/>
  <c r="W438" i="61"/>
  <c r="R437" i="61"/>
  <c r="S434" i="61"/>
  <c r="V433" i="61"/>
  <c r="T431" i="61"/>
  <c r="W430" i="61"/>
  <c r="R429" i="61"/>
  <c r="S426" i="61"/>
  <c r="V425" i="61"/>
  <c r="T423" i="61"/>
  <c r="W422" i="61"/>
  <c r="R421" i="61"/>
  <c r="T420" i="61"/>
  <c r="J420" i="61"/>
  <c r="K416" i="61"/>
  <c r="S415" i="61"/>
  <c r="N413" i="61"/>
  <c r="T412" i="61"/>
  <c r="M408" i="61"/>
  <c r="M400" i="61"/>
  <c r="J392" i="61"/>
  <c r="R392" i="61"/>
  <c r="K392" i="61"/>
  <c r="S392" i="61"/>
  <c r="L392" i="61"/>
  <c r="T392" i="61"/>
  <c r="M392" i="61"/>
  <c r="N392" i="61"/>
  <c r="V392" i="61"/>
  <c r="O392" i="61"/>
  <c r="W392" i="61"/>
  <c r="P392" i="61"/>
  <c r="T388" i="61"/>
  <c r="L388" i="61"/>
  <c r="T380" i="61"/>
  <c r="L380" i="61"/>
  <c r="T372" i="61"/>
  <c r="L372" i="61"/>
  <c r="M363" i="61"/>
  <c r="P361" i="61"/>
  <c r="J361" i="61"/>
  <c r="R361" i="61"/>
  <c r="L361" i="61"/>
  <c r="T361" i="61"/>
  <c r="M361" i="61"/>
  <c r="N361" i="61"/>
  <c r="V361" i="61"/>
  <c r="J323" i="61"/>
  <c r="R323" i="61"/>
  <c r="K323" i="61"/>
  <c r="S323" i="61"/>
  <c r="L323" i="61"/>
  <c r="T323" i="61"/>
  <c r="M323" i="61"/>
  <c r="N323" i="61"/>
  <c r="V323" i="61"/>
  <c r="O323" i="61"/>
  <c r="W323" i="61"/>
  <c r="P323" i="61"/>
  <c r="T417" i="61"/>
  <c r="L417" i="61"/>
  <c r="M414" i="61"/>
  <c r="T409" i="61"/>
  <c r="L409" i="61"/>
  <c r="R407" i="61"/>
  <c r="J407" i="61"/>
  <c r="M406" i="61"/>
  <c r="P405" i="61"/>
  <c r="T401" i="61"/>
  <c r="L401" i="61"/>
  <c r="R399" i="61"/>
  <c r="J399" i="61"/>
  <c r="M398" i="61"/>
  <c r="P397" i="61"/>
  <c r="T393" i="61"/>
  <c r="L393" i="61"/>
  <c r="R391" i="61"/>
  <c r="J391" i="61"/>
  <c r="M390" i="61"/>
  <c r="P389" i="61"/>
  <c r="S388" i="61"/>
  <c r="K388" i="61"/>
  <c r="T385" i="61"/>
  <c r="L385" i="61"/>
  <c r="R383" i="61"/>
  <c r="J383" i="61"/>
  <c r="M382" i="61"/>
  <c r="P381" i="61"/>
  <c r="S380" i="61"/>
  <c r="K380" i="61"/>
  <c r="T377" i="61"/>
  <c r="L377" i="61"/>
  <c r="R375" i="61"/>
  <c r="J375" i="61"/>
  <c r="M374" i="61"/>
  <c r="P373" i="61"/>
  <c r="S372" i="61"/>
  <c r="K372" i="61"/>
  <c r="T369" i="61"/>
  <c r="L369" i="61"/>
  <c r="J307" i="61"/>
  <c r="R307" i="61"/>
  <c r="K307" i="61"/>
  <c r="S307" i="61"/>
  <c r="L307" i="61"/>
  <c r="T307" i="61"/>
  <c r="M307" i="61"/>
  <c r="N307" i="61"/>
  <c r="V307" i="61"/>
  <c r="O307" i="61"/>
  <c r="W307" i="61"/>
  <c r="P307" i="61"/>
  <c r="W405" i="61"/>
  <c r="O405" i="61"/>
  <c r="W397" i="61"/>
  <c r="O397" i="61"/>
  <c r="W389" i="61"/>
  <c r="O389" i="61"/>
  <c r="R388" i="61"/>
  <c r="J388" i="61"/>
  <c r="W381" i="61"/>
  <c r="O381" i="61"/>
  <c r="R380" i="61"/>
  <c r="J380" i="61"/>
  <c r="W373" i="61"/>
  <c r="O373" i="61"/>
  <c r="R372" i="61"/>
  <c r="J372" i="61"/>
  <c r="J363" i="61"/>
  <c r="R363" i="61"/>
  <c r="N363" i="61"/>
  <c r="V363" i="61"/>
  <c r="O363" i="61"/>
  <c r="W363" i="61"/>
  <c r="R414" i="61"/>
  <c r="J414" i="61"/>
  <c r="W407" i="61"/>
  <c r="O407" i="61"/>
  <c r="R406" i="61"/>
  <c r="J406" i="61"/>
  <c r="M405" i="61"/>
  <c r="W399" i="61"/>
  <c r="O399" i="61"/>
  <c r="R398" i="61"/>
  <c r="J398" i="61"/>
  <c r="M397" i="61"/>
  <c r="W391" i="61"/>
  <c r="O391" i="61"/>
  <c r="R390" i="61"/>
  <c r="J390" i="61"/>
  <c r="M389" i="61"/>
  <c r="P388" i="61"/>
  <c r="W383" i="61"/>
  <c r="O383" i="61"/>
  <c r="R382" i="61"/>
  <c r="J382" i="61"/>
  <c r="M381" i="61"/>
  <c r="P380" i="61"/>
  <c r="W375" i="61"/>
  <c r="O375" i="61"/>
  <c r="M373" i="61"/>
  <c r="P372" i="61"/>
  <c r="T363" i="61"/>
  <c r="S361" i="61"/>
  <c r="J331" i="61"/>
  <c r="R331" i="61"/>
  <c r="K331" i="61"/>
  <c r="S331" i="61"/>
  <c r="L331" i="61"/>
  <c r="T331" i="61"/>
  <c r="M331" i="61"/>
  <c r="N331" i="61"/>
  <c r="V331" i="61"/>
  <c r="O331" i="61"/>
  <c r="W331" i="61"/>
  <c r="P331" i="61"/>
  <c r="J315" i="61"/>
  <c r="R315" i="61"/>
  <c r="K315" i="61"/>
  <c r="S315" i="61"/>
  <c r="L315" i="61"/>
  <c r="T315" i="61"/>
  <c r="M315" i="61"/>
  <c r="N315" i="61"/>
  <c r="V315" i="61"/>
  <c r="O315" i="61"/>
  <c r="W315" i="61"/>
  <c r="P315" i="61"/>
  <c r="V407" i="61"/>
  <c r="N407" i="61"/>
  <c r="T405" i="61"/>
  <c r="L405" i="61"/>
  <c r="V399" i="61"/>
  <c r="N399" i="61"/>
  <c r="T397" i="61"/>
  <c r="L397" i="61"/>
  <c r="V391" i="61"/>
  <c r="N391" i="61"/>
  <c r="T389" i="61"/>
  <c r="L389" i="61"/>
  <c r="W388" i="61"/>
  <c r="O388" i="61"/>
  <c r="V383" i="61"/>
  <c r="N383" i="61"/>
  <c r="T381" i="61"/>
  <c r="L381" i="61"/>
  <c r="W380" i="61"/>
  <c r="O380" i="61"/>
  <c r="P377" i="61"/>
  <c r="V375" i="61"/>
  <c r="N375" i="61"/>
  <c r="T373" i="61"/>
  <c r="L373" i="61"/>
  <c r="W372" i="61"/>
  <c r="O372" i="61"/>
  <c r="P369" i="61"/>
  <c r="S363" i="61"/>
  <c r="Q361" i="61"/>
  <c r="J355" i="61"/>
  <c r="R355" i="61"/>
  <c r="K355" i="61"/>
  <c r="S355" i="61"/>
  <c r="L355" i="61"/>
  <c r="T355" i="61"/>
  <c r="N355" i="61"/>
  <c r="V355" i="61"/>
  <c r="O355" i="61"/>
  <c r="W355" i="61"/>
  <c r="P355" i="61"/>
  <c r="T418" i="61"/>
  <c r="W417" i="61"/>
  <c r="T410" i="61"/>
  <c r="W409" i="61"/>
  <c r="S405" i="61"/>
  <c r="T402" i="61"/>
  <c r="W401" i="61"/>
  <c r="S397" i="61"/>
  <c r="T394" i="61"/>
  <c r="W393" i="61"/>
  <c r="S389" i="61"/>
  <c r="V388" i="61"/>
  <c r="T386" i="61"/>
  <c r="W385" i="61"/>
  <c r="S381" i="61"/>
  <c r="V380" i="61"/>
  <c r="T378" i="61"/>
  <c r="W377" i="61"/>
  <c r="S373" i="61"/>
  <c r="V372" i="61"/>
  <c r="T370" i="61"/>
  <c r="W369" i="61"/>
  <c r="J367" i="61"/>
  <c r="R367" i="61"/>
  <c r="K367" i="61"/>
  <c r="S367" i="61"/>
  <c r="M366" i="61"/>
  <c r="N366" i="61"/>
  <c r="V366" i="61"/>
  <c r="O364" i="61"/>
  <c r="W364" i="61"/>
  <c r="K364" i="61"/>
  <c r="S364" i="61"/>
  <c r="L364" i="61"/>
  <c r="T364" i="61"/>
  <c r="Q363" i="61"/>
  <c r="O361" i="61"/>
  <c r="J347" i="61"/>
  <c r="R347" i="61"/>
  <c r="K347" i="61"/>
  <c r="S347" i="61"/>
  <c r="L347" i="61"/>
  <c r="T347" i="61"/>
  <c r="M347" i="61"/>
  <c r="N347" i="61"/>
  <c r="V347" i="61"/>
  <c r="O347" i="61"/>
  <c r="W347" i="61"/>
  <c r="P347" i="61"/>
  <c r="V353" i="61"/>
  <c r="N353" i="61"/>
  <c r="T351" i="61"/>
  <c r="L351" i="61"/>
  <c r="V345" i="61"/>
  <c r="N345" i="61"/>
  <c r="T343" i="61"/>
  <c r="L343" i="61"/>
  <c r="V337" i="61"/>
  <c r="N337" i="61"/>
  <c r="T335" i="61"/>
  <c r="L335" i="61"/>
  <c r="V329" i="61"/>
  <c r="N329" i="61"/>
  <c r="T327" i="61"/>
  <c r="L327" i="61"/>
  <c r="V321" i="61"/>
  <c r="N321" i="61"/>
  <c r="T319" i="61"/>
  <c r="L319" i="61"/>
  <c r="K306" i="61"/>
  <c r="P360" i="61"/>
  <c r="V358" i="61"/>
  <c r="N358" i="61"/>
  <c r="T356" i="61"/>
  <c r="L356" i="61"/>
  <c r="M353" i="61"/>
  <c r="P352" i="61"/>
  <c r="S351" i="61"/>
  <c r="K351" i="61"/>
  <c r="V350" i="61"/>
  <c r="N350" i="61"/>
  <c r="T348" i="61"/>
  <c r="L348" i="61"/>
  <c r="M345" i="61"/>
  <c r="P344" i="61"/>
  <c r="S343" i="61"/>
  <c r="K343" i="61"/>
  <c r="V342" i="61"/>
  <c r="N342" i="61"/>
  <c r="T340" i="61"/>
  <c r="L340" i="61"/>
  <c r="R338" i="61"/>
  <c r="M337" i="61"/>
  <c r="P336" i="61"/>
  <c r="S335" i="61"/>
  <c r="K335" i="61"/>
  <c r="V334" i="61"/>
  <c r="N334" i="61"/>
  <c r="T332" i="61"/>
  <c r="L332" i="61"/>
  <c r="M329" i="61"/>
  <c r="P328" i="61"/>
  <c r="S327" i="61"/>
  <c r="K327" i="61"/>
  <c r="T324" i="61"/>
  <c r="L324" i="61"/>
  <c r="R322" i="61"/>
  <c r="J322" i="61"/>
  <c r="M321" i="61"/>
  <c r="P320" i="61"/>
  <c r="S319" i="61"/>
  <c r="K319" i="61"/>
  <c r="T316" i="61"/>
  <c r="L316" i="61"/>
  <c r="R314" i="61"/>
  <c r="J314" i="61"/>
  <c r="M313" i="61"/>
  <c r="P312" i="61"/>
  <c r="S311" i="61"/>
  <c r="K311" i="61"/>
  <c r="N310" i="61"/>
  <c r="T308" i="61"/>
  <c r="L308" i="61"/>
  <c r="W360" i="61"/>
  <c r="O360" i="61"/>
  <c r="S356" i="61"/>
  <c r="K356" i="61"/>
  <c r="T353" i="61"/>
  <c r="L353" i="61"/>
  <c r="W352" i="61"/>
  <c r="O352" i="61"/>
  <c r="R351" i="61"/>
  <c r="J351" i="61"/>
  <c r="S348" i="61"/>
  <c r="K348" i="61"/>
  <c r="T345" i="61"/>
  <c r="L345" i="61"/>
  <c r="W344" i="61"/>
  <c r="O344" i="61"/>
  <c r="R343" i="61"/>
  <c r="J343" i="61"/>
  <c r="S340" i="61"/>
  <c r="K340" i="61"/>
  <c r="T337" i="61"/>
  <c r="L337" i="61"/>
  <c r="W336" i="61"/>
  <c r="O336" i="61"/>
  <c r="R335" i="61"/>
  <c r="J335" i="61"/>
  <c r="S332" i="61"/>
  <c r="K332" i="61"/>
  <c r="T329" i="61"/>
  <c r="L329" i="61"/>
  <c r="W328" i="61"/>
  <c r="O328" i="61"/>
  <c r="R327" i="61"/>
  <c r="J327" i="61"/>
  <c r="S324" i="61"/>
  <c r="K324" i="61"/>
  <c r="T321" i="61"/>
  <c r="L321" i="61"/>
  <c r="W320" i="61"/>
  <c r="O320" i="61"/>
  <c r="R319" i="61"/>
  <c r="J319" i="61"/>
  <c r="L313" i="61"/>
  <c r="O312" i="61"/>
  <c r="R311" i="61"/>
  <c r="J311" i="61"/>
  <c r="M310" i="61"/>
  <c r="N312" i="61"/>
  <c r="M360" i="61"/>
  <c r="R353" i="61"/>
  <c r="J353" i="61"/>
  <c r="P351" i="61"/>
  <c r="R345" i="61"/>
  <c r="J345" i="61"/>
  <c r="P343" i="61"/>
  <c r="R337" i="61"/>
  <c r="J337" i="61"/>
  <c r="M336" i="61"/>
  <c r="P335" i="61"/>
  <c r="R329" i="61"/>
  <c r="J329" i="61"/>
  <c r="P327" i="61"/>
  <c r="R321" i="61"/>
  <c r="J321" i="61"/>
  <c r="M320" i="61"/>
  <c r="P319" i="61"/>
  <c r="O314" i="61"/>
  <c r="R313" i="61"/>
  <c r="J313" i="61"/>
  <c r="M312" i="61"/>
  <c r="P311" i="61"/>
  <c r="K310" i="61"/>
  <c r="W351" i="61"/>
  <c r="O351" i="61"/>
  <c r="W343" i="61"/>
  <c r="O343" i="61"/>
  <c r="W335" i="61"/>
  <c r="O335" i="61"/>
  <c r="O327" i="61"/>
  <c r="W319" i="61"/>
  <c r="O319" i="61"/>
  <c r="L312" i="61"/>
  <c r="S360" i="61"/>
  <c r="W356" i="61"/>
  <c r="S352" i="61"/>
  <c r="V351" i="61"/>
  <c r="W348" i="61"/>
  <c r="S344" i="61"/>
  <c r="V343" i="61"/>
  <c r="W340" i="61"/>
  <c r="S336" i="61"/>
  <c r="V335" i="61"/>
  <c r="W332" i="61"/>
  <c r="S328" i="61"/>
  <c r="V327" i="61"/>
  <c r="T325" i="61"/>
  <c r="W324" i="61"/>
  <c r="S320" i="61"/>
  <c r="V319" i="61"/>
  <c r="S312" i="61"/>
  <c r="V311" i="61"/>
  <c r="P283" i="61"/>
  <c r="Q305" i="61"/>
  <c r="T304" i="61"/>
  <c r="L304" i="61"/>
  <c r="M301" i="61"/>
  <c r="S299" i="61"/>
  <c r="K299" i="61"/>
  <c r="T296" i="61"/>
  <c r="L296" i="61"/>
  <c r="M293" i="61"/>
  <c r="S291" i="61"/>
  <c r="K291" i="61"/>
  <c r="T288" i="61"/>
  <c r="L288" i="61"/>
  <c r="R286" i="61"/>
  <c r="J286" i="61"/>
  <c r="M285" i="61"/>
  <c r="P284" i="61"/>
  <c r="S283" i="61"/>
  <c r="K283" i="61"/>
  <c r="T280" i="61"/>
  <c r="L280" i="61"/>
  <c r="Q283" i="61"/>
  <c r="Q280" i="61"/>
  <c r="P305" i="61"/>
  <c r="S304" i="61"/>
  <c r="K304" i="61"/>
  <c r="V303" i="61"/>
  <c r="N303" i="61"/>
  <c r="T301" i="61"/>
  <c r="L301" i="61"/>
  <c r="W300" i="61"/>
  <c r="O300" i="61"/>
  <c r="R299" i="61"/>
  <c r="J299" i="61"/>
  <c r="P297" i="61"/>
  <c r="S296" i="61"/>
  <c r="K296" i="61"/>
  <c r="V295" i="61"/>
  <c r="N295" i="61"/>
  <c r="T293" i="61"/>
  <c r="L293" i="61"/>
  <c r="W292" i="61"/>
  <c r="O292" i="61"/>
  <c r="R291" i="61"/>
  <c r="J291" i="61"/>
  <c r="S288" i="61"/>
  <c r="K288" i="61"/>
  <c r="T285" i="61"/>
  <c r="L285" i="61"/>
  <c r="R283" i="61"/>
  <c r="J283" i="61"/>
  <c r="S280" i="61"/>
  <c r="K280" i="61"/>
  <c r="Q299" i="61"/>
  <c r="P299" i="61"/>
  <c r="Q288" i="61"/>
  <c r="W299" i="61"/>
  <c r="O299" i="61"/>
  <c r="P296" i="61"/>
  <c r="W291" i="61"/>
  <c r="O291" i="61"/>
  <c r="P288" i="61"/>
  <c r="W283" i="61"/>
  <c r="O283" i="61"/>
  <c r="P280" i="61"/>
  <c r="P304" i="61"/>
  <c r="T305" i="61"/>
  <c r="L305" i="61"/>
  <c r="W304" i="61"/>
  <c r="O304" i="61"/>
  <c r="R303" i="61"/>
  <c r="J303" i="61"/>
  <c r="P301" i="61"/>
  <c r="S300" i="61"/>
  <c r="V299" i="61"/>
  <c r="N299" i="61"/>
  <c r="T297" i="61"/>
  <c r="L297" i="61"/>
  <c r="W296" i="61"/>
  <c r="O296" i="61"/>
  <c r="R295" i="61"/>
  <c r="J295" i="61"/>
  <c r="P293" i="61"/>
  <c r="S292" i="61"/>
  <c r="K292" i="61"/>
  <c r="V291" i="61"/>
  <c r="N291" i="61"/>
  <c r="T289" i="61"/>
  <c r="W288" i="61"/>
  <c r="O288" i="61"/>
  <c r="R287" i="61"/>
  <c r="M286" i="61"/>
  <c r="P285" i="61"/>
  <c r="S284" i="61"/>
  <c r="K284" i="61"/>
  <c r="V283" i="61"/>
  <c r="N283" i="61"/>
  <c r="W280" i="61"/>
  <c r="O280" i="61"/>
  <c r="Q291" i="61"/>
  <c r="P291" i="61"/>
  <c r="S305" i="61"/>
  <c r="K305" i="61"/>
  <c r="V304" i="61"/>
  <c r="N304" i="61"/>
  <c r="W301" i="61"/>
  <c r="O301" i="61"/>
  <c r="M299" i="61"/>
  <c r="S297" i="61"/>
  <c r="K297" i="61"/>
  <c r="V296" i="61"/>
  <c r="N296" i="61"/>
  <c r="W293" i="61"/>
  <c r="O293" i="61"/>
  <c r="M291" i="61"/>
  <c r="V288" i="61"/>
  <c r="N288" i="61"/>
  <c r="T286" i="61"/>
  <c r="L286" i="61"/>
  <c r="W285" i="61"/>
  <c r="O285" i="61"/>
  <c r="R284" i="61"/>
  <c r="M283" i="61"/>
  <c r="S281" i="61"/>
  <c r="K281" i="61"/>
  <c r="V280" i="61"/>
  <c r="N280" i="61"/>
  <c r="R305" i="61"/>
  <c r="V301" i="61"/>
  <c r="T299" i="61"/>
  <c r="R297" i="61"/>
  <c r="V293" i="61"/>
  <c r="T291" i="61"/>
  <c r="S286" i="61"/>
  <c r="V285" i="61"/>
  <c r="T283" i="61"/>
  <c r="P279" i="61"/>
  <c r="S278" i="61"/>
  <c r="K278" i="61"/>
  <c r="N277" i="61"/>
  <c r="L275" i="61"/>
  <c r="R273" i="61"/>
  <c r="J273" i="61"/>
  <c r="M272" i="61"/>
  <c r="P271" i="61"/>
  <c r="O279" i="61"/>
  <c r="N279" i="61"/>
  <c r="J275" i="61"/>
  <c r="P273" i="61"/>
  <c r="S272" i="61"/>
  <c r="K272" i="61"/>
  <c r="V271" i="61"/>
  <c r="N271" i="61"/>
  <c r="W279" i="61"/>
  <c r="V279" i="61"/>
  <c r="M279" i="61"/>
  <c r="P278" i="61"/>
  <c r="K277" i="61"/>
  <c r="W273" i="61"/>
  <c r="O273" i="61"/>
  <c r="R272" i="61"/>
  <c r="J272" i="61"/>
  <c r="M271" i="61"/>
  <c r="Q273" i="61"/>
  <c r="O271" i="61"/>
  <c r="L279" i="61"/>
  <c r="P275" i="61"/>
  <c r="V273" i="61"/>
  <c r="N273" i="61"/>
  <c r="T271" i="61"/>
  <c r="L271" i="61"/>
  <c r="W271" i="61"/>
  <c r="S279" i="61"/>
  <c r="K279" i="61"/>
  <c r="V278" i="61"/>
  <c r="N278" i="61"/>
  <c r="O275" i="61"/>
  <c r="M273" i="61"/>
  <c r="P272" i="61"/>
  <c r="S271" i="61"/>
  <c r="K271" i="61"/>
  <c r="T279" i="61"/>
  <c r="R279" i="61"/>
  <c r="T273" i="61"/>
  <c r="W272" i="61"/>
  <c r="R271" i="61"/>
  <c r="M11" i="16"/>
  <c r="J29" i="48" l="1"/>
  <c r="O29" i="48" s="1"/>
  <c r="J30" i="48"/>
  <c r="O30" i="48" s="1"/>
  <c r="J31" i="48"/>
  <c r="O31" i="48" s="1"/>
  <c r="J32" i="48"/>
  <c r="O32" i="48" s="1"/>
  <c r="J33" i="48"/>
  <c r="O33" i="48" s="1"/>
  <c r="J34" i="48"/>
  <c r="O34" i="48" s="1"/>
  <c r="J35" i="48"/>
  <c r="O35" i="48" s="1"/>
  <c r="J36" i="48"/>
  <c r="O36" i="48" s="1"/>
  <c r="J37" i="48"/>
  <c r="O37" i="48" s="1"/>
  <c r="J38" i="48"/>
  <c r="P38" i="48" s="1"/>
  <c r="J39" i="48"/>
  <c r="O39" i="48" s="1"/>
  <c r="J40" i="48"/>
  <c r="O40" i="48" s="1"/>
  <c r="J41" i="48"/>
  <c r="P41" i="48" s="1"/>
  <c r="J42" i="48"/>
  <c r="O42" i="48" s="1"/>
  <c r="J11" i="48"/>
  <c r="P11" i="48" s="1"/>
  <c r="J12" i="48"/>
  <c r="O12" i="48" s="1"/>
  <c r="J13" i="48"/>
  <c r="O13" i="48" s="1"/>
  <c r="J14" i="48"/>
  <c r="O14" i="48" s="1"/>
  <c r="J15" i="48"/>
  <c r="P15" i="48" s="1"/>
  <c r="J16" i="48"/>
  <c r="O16" i="48" s="1"/>
  <c r="J17" i="48"/>
  <c r="O17" i="48" s="1"/>
  <c r="J19" i="48"/>
  <c r="O19" i="48" s="1"/>
  <c r="J20" i="48"/>
  <c r="O20" i="48" s="1"/>
  <c r="J21" i="48"/>
  <c r="O21" i="48" s="1"/>
  <c r="J22" i="48"/>
  <c r="O22" i="48" s="1"/>
  <c r="J23" i="48"/>
  <c r="O23" i="48" s="1"/>
  <c r="J24" i="48"/>
  <c r="O24" i="48" s="1"/>
  <c r="J18" i="48"/>
  <c r="O18" i="48" s="1"/>
  <c r="O38" i="48" l="1"/>
  <c r="P34" i="48"/>
  <c r="P30" i="48"/>
  <c r="P42" i="48"/>
  <c r="P19" i="48"/>
  <c r="O41" i="48"/>
  <c r="O15" i="48"/>
  <c r="P37" i="48"/>
  <c r="P33" i="48"/>
  <c r="P29" i="48"/>
  <c r="P22" i="48"/>
  <c r="P18" i="48"/>
  <c r="P14" i="48"/>
  <c r="P23" i="48"/>
  <c r="O11" i="48"/>
  <c r="P40" i="48"/>
  <c r="P36" i="48"/>
  <c r="P32" i="48"/>
  <c r="P21" i="48"/>
  <c r="P17" i="48"/>
  <c r="P13" i="48"/>
  <c r="P39" i="48"/>
  <c r="P35" i="48"/>
  <c r="P31" i="48"/>
  <c r="P24" i="48"/>
  <c r="P20" i="48"/>
  <c r="P16" i="48"/>
  <c r="P12" i="48"/>
  <c r="M15" i="6"/>
  <c r="M16" i="6"/>
  <c r="M17" i="6"/>
  <c r="M18" i="6"/>
  <c r="M11" i="6"/>
  <c r="M12" i="6"/>
  <c r="M13" i="6"/>
  <c r="M10" i="6"/>
  <c r="E34" i="2"/>
  <c r="N34" i="2" l="1"/>
  <c r="L34" i="2"/>
  <c r="B41" i="62"/>
  <c r="C41" i="62"/>
  <c r="E41" i="62"/>
  <c r="F41" i="62"/>
  <c r="G41" i="62" s="1"/>
  <c r="I41" i="62"/>
  <c r="M41" i="62" s="1"/>
  <c r="B42" i="62"/>
  <c r="C42" i="62"/>
  <c r="E42" i="62"/>
  <c r="F42" i="62"/>
  <c r="G42" i="62" s="1"/>
  <c r="I42" i="62"/>
  <c r="H42" i="62" s="1"/>
  <c r="A36" i="46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35" i="46"/>
  <c r="C35" i="46"/>
  <c r="D35" i="46" s="1"/>
  <c r="G35" i="46"/>
  <c r="X35" i="46" s="1"/>
  <c r="K35" i="46"/>
  <c r="R35" i="46"/>
  <c r="T35" i="46"/>
  <c r="V35" i="46"/>
  <c r="B36" i="46"/>
  <c r="C36" i="46"/>
  <c r="D36" i="46" s="1"/>
  <c r="G36" i="46"/>
  <c r="AE36" i="46" s="1"/>
  <c r="K36" i="46"/>
  <c r="R36" i="46"/>
  <c r="T36" i="46"/>
  <c r="V36" i="46"/>
  <c r="B37" i="46"/>
  <c r="C37" i="46"/>
  <c r="D37" i="46" s="1"/>
  <c r="G37" i="46"/>
  <c r="AD37" i="46" s="1"/>
  <c r="K37" i="46"/>
  <c r="R37" i="46"/>
  <c r="T37" i="46"/>
  <c r="V37" i="46"/>
  <c r="AI35" i="46" l="1"/>
  <c r="AF35" i="46"/>
  <c r="Z35" i="46"/>
  <c r="AF37" i="46"/>
  <c r="AH35" i="46"/>
  <c r="AE35" i="46"/>
  <c r="AB35" i="46"/>
  <c r="AA36" i="46"/>
  <c r="AF36" i="46"/>
  <c r="AD36" i="46"/>
  <c r="AB36" i="46"/>
  <c r="I36" i="46"/>
  <c r="AB37" i="46"/>
  <c r="X36" i="46"/>
  <c r="E37" i="46"/>
  <c r="AI37" i="46" s="1"/>
  <c r="Z36" i="46"/>
  <c r="E36" i="46"/>
  <c r="AI36" i="46" s="1"/>
  <c r="AA37" i="46"/>
  <c r="Z37" i="46"/>
  <c r="R41" i="62"/>
  <c r="U41" i="62"/>
  <c r="J42" i="62"/>
  <c r="Q41" i="62"/>
  <c r="J41" i="62"/>
  <c r="U42" i="62"/>
  <c r="O42" i="62"/>
  <c r="V42" i="62"/>
  <c r="T42" i="62"/>
  <c r="M42" i="62"/>
  <c r="L42" i="62"/>
  <c r="T41" i="62"/>
  <c r="Q42" i="62"/>
  <c r="L41" i="62"/>
  <c r="W42" i="62"/>
  <c r="N42" i="62"/>
  <c r="S42" i="62"/>
  <c r="R42" i="62"/>
  <c r="X41" i="62"/>
  <c r="P41" i="62"/>
  <c r="H41" i="62"/>
  <c r="X42" i="62"/>
  <c r="P42" i="62"/>
  <c r="W41" i="62"/>
  <c r="O41" i="62"/>
  <c r="V41" i="62"/>
  <c r="N41" i="62"/>
  <c r="S41" i="62"/>
  <c r="AH36" i="46"/>
  <c r="AE37" i="46"/>
  <c r="I37" i="46"/>
  <c r="X37" i="46"/>
  <c r="AD35" i="46"/>
  <c r="I35" i="46"/>
  <c r="AA35" i="46"/>
  <c r="E35" i="46"/>
  <c r="AH37" i="46"/>
  <c r="B67" i="16" l="1"/>
  <c r="C67" i="16"/>
  <c r="E67" i="16"/>
  <c r="G67" i="16"/>
  <c r="I67" i="16"/>
  <c r="K67" i="16"/>
  <c r="T67" i="16"/>
  <c r="V67" i="16"/>
  <c r="Q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E68" i="16"/>
  <c r="F69" i="16" s="1"/>
  <c r="G68" i="16"/>
  <c r="H69" i="16" s="1"/>
  <c r="I68" i="16"/>
  <c r="J69" i="16" s="1"/>
  <c r="K68" i="16"/>
  <c r="T68" i="16"/>
  <c r="U69" i="16" s="1"/>
  <c r="V68" i="16"/>
  <c r="W69" i="16" s="1"/>
  <c r="Q68" i="16"/>
  <c r="R69" i="16" s="1"/>
  <c r="X68" i="16"/>
  <c r="Y68" i="16"/>
  <c r="Z68" i="16"/>
  <c r="AA68" i="16"/>
  <c r="AB68" i="16"/>
  <c r="AC68" i="16"/>
  <c r="AD68" i="16"/>
  <c r="AE68" i="16"/>
  <c r="AF68" i="16"/>
  <c r="AG68" i="16"/>
  <c r="B11" i="16"/>
  <c r="B39" i="16"/>
  <c r="C39" i="16"/>
  <c r="E39" i="16"/>
  <c r="F40" i="16" s="1"/>
  <c r="G39" i="16"/>
  <c r="H40" i="16" s="1"/>
  <c r="I39" i="16"/>
  <c r="J40" i="16" s="1"/>
  <c r="K39" i="16"/>
  <c r="T39" i="16"/>
  <c r="U40" i="16" s="1"/>
  <c r="V39" i="16"/>
  <c r="W40" i="16" s="1"/>
  <c r="Q39" i="16"/>
  <c r="R40" i="16" s="1"/>
  <c r="X39" i="16"/>
  <c r="Y39" i="16"/>
  <c r="Z39" i="16"/>
  <c r="AA39" i="16"/>
  <c r="AB39" i="16"/>
  <c r="AC39" i="16"/>
  <c r="AD39" i="16"/>
  <c r="AE39" i="16"/>
  <c r="AF39" i="16"/>
  <c r="AG39" i="16"/>
  <c r="B34" i="2"/>
  <c r="G34" i="2"/>
  <c r="H35" i="2" s="1"/>
  <c r="I34" i="2"/>
  <c r="J35" i="2" s="1"/>
  <c r="P34" i="2"/>
  <c r="Q35" i="2" s="1"/>
  <c r="R34" i="2"/>
  <c r="T34" i="2"/>
  <c r="V34" i="2"/>
  <c r="W34" i="2"/>
  <c r="X34" i="2"/>
  <c r="Y34" i="2"/>
  <c r="Z35" i="2" s="1"/>
  <c r="AC34" i="2"/>
  <c r="E41" i="2" l="1"/>
  <c r="C35" i="2"/>
  <c r="AI68" i="16"/>
  <c r="AI39" i="16"/>
  <c r="AB34" i="2"/>
  <c r="U68" i="16"/>
  <c r="AH68" i="16"/>
  <c r="AH67" i="16"/>
  <c r="H68" i="16"/>
  <c r="F68" i="16"/>
  <c r="W68" i="16"/>
  <c r="J68" i="16"/>
  <c r="R68" i="16"/>
  <c r="AI67" i="16"/>
  <c r="AH39" i="16"/>
  <c r="AA34" i="2"/>
  <c r="AD34" i="2"/>
  <c r="BB455" i="60"/>
  <c r="BC455" i="60" s="1"/>
  <c r="BD455" i="60" s="1"/>
  <c r="BE455" i="60" s="1"/>
  <c r="BF455" i="60" s="1"/>
  <c r="BG455" i="60" s="1"/>
  <c r="BH455" i="60" s="1"/>
  <c r="BI455" i="60" s="1"/>
  <c r="BJ455" i="60" s="1"/>
  <c r="BK455" i="60" s="1"/>
  <c r="BL455" i="60" s="1"/>
  <c r="AZ455" i="60"/>
  <c r="K454" i="60"/>
  <c r="BB440" i="60"/>
  <c r="BC440" i="60" s="1"/>
  <c r="BD440" i="60" s="1"/>
  <c r="BE440" i="60" s="1"/>
  <c r="BF440" i="60" s="1"/>
  <c r="BG440" i="60" s="1"/>
  <c r="BH440" i="60" s="1"/>
  <c r="BI440" i="60" s="1"/>
  <c r="BJ440" i="60" s="1"/>
  <c r="BK440" i="60" s="1"/>
  <c r="BL440" i="60" s="1"/>
  <c r="AZ440" i="60"/>
  <c r="K439" i="60"/>
  <c r="BB425" i="60"/>
  <c r="BC425" i="60" s="1"/>
  <c r="BD425" i="60" s="1"/>
  <c r="BE425" i="60" s="1"/>
  <c r="BF425" i="60" s="1"/>
  <c r="BG425" i="60" s="1"/>
  <c r="BH425" i="60" s="1"/>
  <c r="BI425" i="60" s="1"/>
  <c r="BJ425" i="60" s="1"/>
  <c r="BK425" i="60" s="1"/>
  <c r="BL425" i="60" s="1"/>
  <c r="AZ425" i="60"/>
  <c r="K424" i="60"/>
  <c r="BB410" i="60"/>
  <c r="BC410" i="60" s="1"/>
  <c r="BD410" i="60" s="1"/>
  <c r="BE410" i="60" s="1"/>
  <c r="BF410" i="60" s="1"/>
  <c r="BG410" i="60" s="1"/>
  <c r="BH410" i="60" s="1"/>
  <c r="BI410" i="60" s="1"/>
  <c r="BJ410" i="60" s="1"/>
  <c r="BK410" i="60" s="1"/>
  <c r="BL410" i="60" s="1"/>
  <c r="AZ410" i="60"/>
  <c r="K409" i="60"/>
  <c r="BB395" i="60"/>
  <c r="BC395" i="60" s="1"/>
  <c r="BD395" i="60" s="1"/>
  <c r="BE395" i="60" s="1"/>
  <c r="BF395" i="60" s="1"/>
  <c r="BG395" i="60" s="1"/>
  <c r="BH395" i="60" s="1"/>
  <c r="BI395" i="60" s="1"/>
  <c r="BJ395" i="60" s="1"/>
  <c r="BK395" i="60" s="1"/>
  <c r="BL395" i="60" s="1"/>
  <c r="AZ395" i="60"/>
  <c r="K394" i="60"/>
  <c r="BB380" i="60"/>
  <c r="BC380" i="60" s="1"/>
  <c r="BD380" i="60" s="1"/>
  <c r="BE380" i="60" s="1"/>
  <c r="BF380" i="60" s="1"/>
  <c r="BG380" i="60" s="1"/>
  <c r="BH380" i="60" s="1"/>
  <c r="BI380" i="60" s="1"/>
  <c r="BJ380" i="60" s="1"/>
  <c r="BK380" i="60" s="1"/>
  <c r="BL380" i="60" s="1"/>
  <c r="AZ380" i="60"/>
  <c r="K379" i="60"/>
  <c r="BB365" i="60" l="1"/>
  <c r="BC365" i="60" s="1"/>
  <c r="BD365" i="60" s="1"/>
  <c r="BE365" i="60" s="1"/>
  <c r="BF365" i="60" s="1"/>
  <c r="BG365" i="60" s="1"/>
  <c r="BH365" i="60" s="1"/>
  <c r="BI365" i="60" s="1"/>
  <c r="BJ365" i="60" s="1"/>
  <c r="BK365" i="60" s="1"/>
  <c r="BL365" i="60" s="1"/>
  <c r="AZ365" i="60"/>
  <c r="K364" i="60"/>
  <c r="BB350" i="60"/>
  <c r="BC350" i="60" s="1"/>
  <c r="BD350" i="60" s="1"/>
  <c r="BE350" i="60" s="1"/>
  <c r="BF350" i="60" s="1"/>
  <c r="BG350" i="60" s="1"/>
  <c r="BH350" i="60" s="1"/>
  <c r="BI350" i="60" s="1"/>
  <c r="BJ350" i="60" s="1"/>
  <c r="BK350" i="60" s="1"/>
  <c r="BL350" i="60" s="1"/>
  <c r="AZ350" i="60"/>
  <c r="K349" i="60"/>
  <c r="BB335" i="60"/>
  <c r="BC335" i="60" s="1"/>
  <c r="BD335" i="60" s="1"/>
  <c r="BE335" i="60" s="1"/>
  <c r="BF335" i="60" s="1"/>
  <c r="BG335" i="60" s="1"/>
  <c r="BH335" i="60" s="1"/>
  <c r="BI335" i="60" s="1"/>
  <c r="BJ335" i="60" s="1"/>
  <c r="BK335" i="60" s="1"/>
  <c r="BL335" i="60" s="1"/>
  <c r="AZ335" i="60"/>
  <c r="K334" i="60"/>
  <c r="BB320" i="60"/>
  <c r="BC320" i="60" s="1"/>
  <c r="BD320" i="60" s="1"/>
  <c r="BE320" i="60" s="1"/>
  <c r="BF320" i="60" s="1"/>
  <c r="BG320" i="60" s="1"/>
  <c r="BH320" i="60" s="1"/>
  <c r="BI320" i="60" s="1"/>
  <c r="BJ320" i="60" s="1"/>
  <c r="BK320" i="60" s="1"/>
  <c r="BL320" i="60" s="1"/>
  <c r="AZ320" i="60"/>
  <c r="K319" i="60"/>
  <c r="BB305" i="60"/>
  <c r="BC305" i="60" s="1"/>
  <c r="BD305" i="60" s="1"/>
  <c r="BE305" i="60" s="1"/>
  <c r="BF305" i="60" s="1"/>
  <c r="BG305" i="60" s="1"/>
  <c r="BH305" i="60" s="1"/>
  <c r="BI305" i="60" s="1"/>
  <c r="BJ305" i="60" s="1"/>
  <c r="BK305" i="60" s="1"/>
  <c r="BL305" i="60" s="1"/>
  <c r="AZ305" i="60"/>
  <c r="K304" i="60"/>
  <c r="R2" i="62" l="1"/>
  <c r="Q2" i="60"/>
  <c r="J2" i="46" l="1"/>
  <c r="K2" i="16"/>
  <c r="H2" i="6"/>
  <c r="T2" i="1"/>
  <c r="T2" i="35"/>
  <c r="B65" i="16" l="1"/>
  <c r="C65" i="16"/>
  <c r="E65" i="16"/>
  <c r="G65" i="16"/>
  <c r="I65" i="16"/>
  <c r="K65" i="16"/>
  <c r="T65" i="16"/>
  <c r="V65" i="16"/>
  <c r="Q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E66" i="16"/>
  <c r="F67" i="16" s="1"/>
  <c r="G66" i="16"/>
  <c r="H67" i="16" s="1"/>
  <c r="I66" i="16"/>
  <c r="J67" i="16" s="1"/>
  <c r="K66" i="16"/>
  <c r="T66" i="16"/>
  <c r="U67" i="16" s="1"/>
  <c r="V66" i="16"/>
  <c r="W67" i="16" s="1"/>
  <c r="Q66" i="16"/>
  <c r="R67" i="16" s="1"/>
  <c r="X66" i="16"/>
  <c r="Y66" i="16"/>
  <c r="Z66" i="16"/>
  <c r="AA66" i="16"/>
  <c r="AB66" i="16"/>
  <c r="AC66" i="16"/>
  <c r="AD66" i="16"/>
  <c r="AE66" i="16"/>
  <c r="AF66" i="16"/>
  <c r="AG66" i="16"/>
  <c r="B38" i="16"/>
  <c r="C38" i="16"/>
  <c r="E38" i="16"/>
  <c r="F39" i="16" s="1"/>
  <c r="G38" i="16"/>
  <c r="H39" i="16" s="1"/>
  <c r="I38" i="16"/>
  <c r="J39" i="16" s="1"/>
  <c r="K38" i="16"/>
  <c r="T38" i="16"/>
  <c r="U39" i="16" s="1"/>
  <c r="V38" i="16"/>
  <c r="W39" i="16" s="1"/>
  <c r="Q38" i="16"/>
  <c r="R39" i="16" s="1"/>
  <c r="X38" i="16"/>
  <c r="Y38" i="16"/>
  <c r="Z38" i="16"/>
  <c r="AA38" i="16"/>
  <c r="AB38" i="16"/>
  <c r="AC38" i="16"/>
  <c r="AD38" i="16"/>
  <c r="AE38" i="16"/>
  <c r="AF38" i="16"/>
  <c r="AG38" i="16"/>
  <c r="B33" i="2"/>
  <c r="C34" i="2" s="1"/>
  <c r="G33" i="2"/>
  <c r="H34" i="2" s="1"/>
  <c r="I33" i="2"/>
  <c r="J34" i="2" s="1"/>
  <c r="P33" i="2"/>
  <c r="Q34" i="2" s="1"/>
  <c r="R33" i="2"/>
  <c r="T33" i="2"/>
  <c r="V33" i="2"/>
  <c r="W33" i="2"/>
  <c r="X33" i="2"/>
  <c r="Y33" i="2"/>
  <c r="Z34" i="2" s="1"/>
  <c r="AC33" i="2"/>
  <c r="H66" i="16" l="1"/>
  <c r="AI65" i="16"/>
  <c r="AH66" i="16"/>
  <c r="U66" i="16"/>
  <c r="W66" i="16"/>
  <c r="AB33" i="2"/>
  <c r="AI38" i="16"/>
  <c r="F66" i="16"/>
  <c r="R66" i="16"/>
  <c r="J66" i="16"/>
  <c r="AI66" i="16"/>
  <c r="AA33" i="2"/>
  <c r="AH65" i="16"/>
  <c r="AH38" i="16"/>
  <c r="AD33" i="2"/>
  <c r="B39" i="46"/>
  <c r="C39" i="46"/>
  <c r="D39" i="46" s="1"/>
  <c r="G39" i="46"/>
  <c r="K39" i="46"/>
  <c r="R39" i="46"/>
  <c r="T39" i="46"/>
  <c r="V39" i="46"/>
  <c r="B40" i="46"/>
  <c r="C40" i="46"/>
  <c r="D40" i="46" s="1"/>
  <c r="G40" i="46"/>
  <c r="K40" i="46"/>
  <c r="R40" i="46"/>
  <c r="T40" i="46"/>
  <c r="V40" i="46"/>
  <c r="B41" i="46"/>
  <c r="C41" i="46"/>
  <c r="D41" i="46" s="1"/>
  <c r="G41" i="46"/>
  <c r="K41" i="46"/>
  <c r="R41" i="46"/>
  <c r="T41" i="46"/>
  <c r="V41" i="46"/>
  <c r="B42" i="46"/>
  <c r="C42" i="46"/>
  <c r="D42" i="46" s="1"/>
  <c r="G42" i="46"/>
  <c r="K42" i="46"/>
  <c r="R42" i="46"/>
  <c r="T42" i="46"/>
  <c r="V42" i="46"/>
  <c r="B43" i="46"/>
  <c r="C43" i="46"/>
  <c r="D43" i="46" s="1"/>
  <c r="G43" i="46"/>
  <c r="K43" i="46"/>
  <c r="R43" i="46"/>
  <c r="T43" i="46"/>
  <c r="V43" i="46"/>
  <c r="B44" i="46"/>
  <c r="C44" i="46"/>
  <c r="D44" i="46" s="1"/>
  <c r="G44" i="46"/>
  <c r="K44" i="46"/>
  <c r="R44" i="46"/>
  <c r="T44" i="46"/>
  <c r="V44" i="46"/>
  <c r="B45" i="46"/>
  <c r="C45" i="46"/>
  <c r="D45" i="46" s="1"/>
  <c r="G45" i="46"/>
  <c r="K45" i="46"/>
  <c r="R45" i="46"/>
  <c r="T45" i="46"/>
  <c r="V45" i="46"/>
  <c r="B46" i="46"/>
  <c r="C46" i="46"/>
  <c r="D46" i="46" s="1"/>
  <c r="G46" i="46"/>
  <c r="K46" i="46"/>
  <c r="R46" i="46"/>
  <c r="T46" i="46"/>
  <c r="V46" i="46"/>
  <c r="B47" i="46"/>
  <c r="C47" i="46"/>
  <c r="D47" i="46" s="1"/>
  <c r="G47" i="46"/>
  <c r="K47" i="46"/>
  <c r="R47" i="46"/>
  <c r="T47" i="46"/>
  <c r="V47" i="46"/>
  <c r="B48" i="46"/>
  <c r="C48" i="46"/>
  <c r="D48" i="46" s="1"/>
  <c r="G48" i="46"/>
  <c r="K48" i="46"/>
  <c r="R48" i="46"/>
  <c r="T48" i="46"/>
  <c r="V48" i="46"/>
  <c r="B49" i="46"/>
  <c r="C49" i="46"/>
  <c r="D49" i="46" s="1"/>
  <c r="G49" i="46"/>
  <c r="K49" i="46"/>
  <c r="R49" i="46"/>
  <c r="T49" i="46"/>
  <c r="V49" i="46"/>
  <c r="B50" i="46"/>
  <c r="C50" i="46"/>
  <c r="D50" i="46" s="1"/>
  <c r="G50" i="46"/>
  <c r="K50" i="46"/>
  <c r="R50" i="46"/>
  <c r="T50" i="46"/>
  <c r="V50" i="46"/>
  <c r="B51" i="46"/>
  <c r="C51" i="46"/>
  <c r="D51" i="46" s="1"/>
  <c r="G51" i="46"/>
  <c r="K51" i="46"/>
  <c r="R51" i="46"/>
  <c r="T51" i="46"/>
  <c r="V51" i="46"/>
  <c r="B52" i="46"/>
  <c r="C52" i="46"/>
  <c r="D52" i="46" s="1"/>
  <c r="G52" i="46"/>
  <c r="K52" i="46"/>
  <c r="R52" i="46"/>
  <c r="T52" i="46"/>
  <c r="V52" i="46"/>
  <c r="B53" i="46"/>
  <c r="C53" i="46"/>
  <c r="D53" i="46" s="1"/>
  <c r="G53" i="46"/>
  <c r="K53" i="46"/>
  <c r="R53" i="46"/>
  <c r="T53" i="46"/>
  <c r="V53" i="46"/>
  <c r="B54" i="46"/>
  <c r="C54" i="46"/>
  <c r="D54" i="46" s="1"/>
  <c r="G54" i="46"/>
  <c r="K54" i="46"/>
  <c r="R54" i="46"/>
  <c r="T54" i="46"/>
  <c r="V54" i="46"/>
  <c r="B55" i="46"/>
  <c r="C55" i="46"/>
  <c r="D55" i="46" s="1"/>
  <c r="G55" i="46"/>
  <c r="K55" i="46"/>
  <c r="R55" i="46"/>
  <c r="T55" i="46"/>
  <c r="V55" i="46"/>
  <c r="B56" i="46"/>
  <c r="C56" i="46"/>
  <c r="D56" i="46" s="1"/>
  <c r="G56" i="46"/>
  <c r="K56" i="46"/>
  <c r="R56" i="46"/>
  <c r="T56" i="46"/>
  <c r="V56" i="46"/>
  <c r="B57" i="46"/>
  <c r="C57" i="46"/>
  <c r="D57" i="46" s="1"/>
  <c r="G57" i="46"/>
  <c r="K57" i="46"/>
  <c r="R57" i="46"/>
  <c r="T57" i="46"/>
  <c r="V57" i="46"/>
  <c r="B58" i="46"/>
  <c r="C58" i="46"/>
  <c r="D58" i="46" s="1"/>
  <c r="G58" i="46"/>
  <c r="K58" i="46"/>
  <c r="R58" i="46"/>
  <c r="T58" i="46"/>
  <c r="V58" i="46"/>
  <c r="B59" i="46"/>
  <c r="C59" i="46"/>
  <c r="D59" i="46" s="1"/>
  <c r="G59" i="46"/>
  <c r="K59" i="46"/>
  <c r="R59" i="46"/>
  <c r="T59" i="46"/>
  <c r="V59" i="46"/>
  <c r="G31" i="46"/>
  <c r="K31" i="46"/>
  <c r="G32" i="46"/>
  <c r="J32" i="46" s="1"/>
  <c r="K32" i="46"/>
  <c r="G33" i="46"/>
  <c r="J33" i="46" s="1"/>
  <c r="K33" i="46"/>
  <c r="B31" i="46"/>
  <c r="C31" i="46"/>
  <c r="D31" i="46" s="1"/>
  <c r="B32" i="46"/>
  <c r="C32" i="46"/>
  <c r="D32" i="46" s="1"/>
  <c r="B33" i="46"/>
  <c r="C33" i="46"/>
  <c r="D33" i="46" s="1"/>
  <c r="V32" i="46" l="1"/>
  <c r="F32" i="46"/>
  <c r="I31" i="46"/>
  <c r="I33" i="46"/>
  <c r="AE55" i="46"/>
  <c r="E55" i="46"/>
  <c r="AI55" i="46" s="1"/>
  <c r="AE49" i="46"/>
  <c r="E49" i="46"/>
  <c r="AI49" i="46" s="1"/>
  <c r="AE43" i="46"/>
  <c r="E43" i="46"/>
  <c r="AI43" i="46" s="1"/>
  <c r="E40" i="46"/>
  <c r="AI40" i="46" s="1"/>
  <c r="E54" i="46"/>
  <c r="AI54" i="46" s="1"/>
  <c r="E50" i="46"/>
  <c r="AI50" i="46" s="1"/>
  <c r="E44" i="46"/>
  <c r="AI44" i="46" s="1"/>
  <c r="AE41" i="46"/>
  <c r="E41" i="46"/>
  <c r="AI41" i="46" s="1"/>
  <c r="AE53" i="46"/>
  <c r="E53" i="46"/>
  <c r="E42" i="46"/>
  <c r="AI42" i="46" s="1"/>
  <c r="AE57" i="46"/>
  <c r="E57" i="46"/>
  <c r="AI57" i="46" s="1"/>
  <c r="AE45" i="46"/>
  <c r="E45" i="46"/>
  <c r="AI45" i="46" s="1"/>
  <c r="AI56" i="46"/>
  <c r="E56" i="46"/>
  <c r="AE51" i="46"/>
  <c r="E51" i="46"/>
  <c r="AI51" i="46" s="1"/>
  <c r="AI48" i="46"/>
  <c r="E48" i="46"/>
  <c r="AE39" i="46"/>
  <c r="E39" i="46"/>
  <c r="AI39" i="46" s="1"/>
  <c r="E58" i="46"/>
  <c r="AI58" i="46" s="1"/>
  <c r="AI52" i="46"/>
  <c r="E52" i="46"/>
  <c r="E46" i="46"/>
  <c r="AI46" i="46" s="1"/>
  <c r="AE59" i="46"/>
  <c r="E59" i="46"/>
  <c r="AI59" i="46" s="1"/>
  <c r="AE47" i="46"/>
  <c r="E47" i="46"/>
  <c r="AI47" i="46" s="1"/>
  <c r="AH44" i="46"/>
  <c r="AD44" i="46"/>
  <c r="AB40" i="46"/>
  <c r="AB50" i="46"/>
  <c r="AB44" i="46"/>
  <c r="AF50" i="46"/>
  <c r="AA50" i="46"/>
  <c r="AD39" i="46"/>
  <c r="I56" i="46"/>
  <c r="I44" i="46"/>
  <c r="AB45" i="46"/>
  <c r="I40" i="46"/>
  <c r="AD56" i="46"/>
  <c r="I47" i="46"/>
  <c r="I39" i="46"/>
  <c r="I55" i="46"/>
  <c r="I49" i="46"/>
  <c r="AF44" i="46"/>
  <c r="AA55" i="46"/>
  <c r="AB49" i="46"/>
  <c r="AA44" i="46"/>
  <c r="I41" i="46"/>
  <c r="X44" i="46"/>
  <c r="AD49" i="46"/>
  <c r="AB54" i="46"/>
  <c r="AD55" i="46"/>
  <c r="AD53" i="46"/>
  <c r="AD45" i="46"/>
  <c r="AD43" i="46"/>
  <c r="AB43" i="46"/>
  <c r="AD59" i="46"/>
  <c r="AA56" i="46"/>
  <c r="I51" i="46"/>
  <c r="X50" i="46"/>
  <c r="AA43" i="46"/>
  <c r="X56" i="46"/>
  <c r="AB52" i="46"/>
  <c r="AB56" i="46"/>
  <c r="AF32" i="46"/>
  <c r="AB58" i="46"/>
  <c r="AH56" i="46"/>
  <c r="AD51" i="46"/>
  <c r="AB42" i="46"/>
  <c r="AD32" i="46"/>
  <c r="AD57" i="46"/>
  <c r="AB51" i="46"/>
  <c r="AH50" i="46"/>
  <c r="AH42" i="46"/>
  <c r="T32" i="46"/>
  <c r="U32" i="46" s="1"/>
  <c r="AB57" i="46"/>
  <c r="I53" i="46"/>
  <c r="AB48" i="46"/>
  <c r="I59" i="46"/>
  <c r="AF56" i="46"/>
  <c r="I43" i="46"/>
  <c r="AB46" i="46"/>
  <c r="AD31" i="46"/>
  <c r="AA40" i="46"/>
  <c r="R33" i="46"/>
  <c r="S33" i="46" s="1"/>
  <c r="AD58" i="46"/>
  <c r="I58" i="46"/>
  <c r="AB55" i="46"/>
  <c r="X54" i="46"/>
  <c r="AD52" i="46"/>
  <c r="I52" i="46"/>
  <c r="X48" i="46"/>
  <c r="AD46" i="46"/>
  <c r="I46" i="46"/>
  <c r="X42" i="46"/>
  <c r="AD40" i="46"/>
  <c r="AA39" i="46"/>
  <c r="H32" i="46"/>
  <c r="AA58" i="46"/>
  <c r="E33" i="46"/>
  <c r="F33" i="46" s="1"/>
  <c r="AB31" i="46"/>
  <c r="AB59" i="46"/>
  <c r="X58" i="46"/>
  <c r="AH54" i="46"/>
  <c r="AB53" i="46"/>
  <c r="X52" i="46"/>
  <c r="AD50" i="46"/>
  <c r="I50" i="46"/>
  <c r="AH48" i="46"/>
  <c r="AB47" i="46"/>
  <c r="X46" i="46"/>
  <c r="AB41" i="46"/>
  <c r="Z40" i="46"/>
  <c r="AA52" i="46"/>
  <c r="AE33" i="46"/>
  <c r="AD33" i="46"/>
  <c r="AA31" i="46"/>
  <c r="AA59" i="46"/>
  <c r="I57" i="46"/>
  <c r="AF54" i="46"/>
  <c r="AA53" i="46"/>
  <c r="AF48" i="46"/>
  <c r="AA47" i="46"/>
  <c r="I45" i="46"/>
  <c r="AF42" i="46"/>
  <c r="AA41" i="46"/>
  <c r="X40" i="46"/>
  <c r="AA33" i="46"/>
  <c r="X31" i="46"/>
  <c r="AD54" i="46"/>
  <c r="I54" i="46"/>
  <c r="AD48" i="46"/>
  <c r="I48" i="46"/>
  <c r="AD42" i="46"/>
  <c r="I42" i="46"/>
  <c r="AD47" i="46"/>
  <c r="Z33" i="46"/>
  <c r="AH58" i="46"/>
  <c r="AH52" i="46"/>
  <c r="AH46" i="46"/>
  <c r="AH40" i="46"/>
  <c r="W32" i="46"/>
  <c r="AE31" i="46"/>
  <c r="H31" i="46"/>
  <c r="AA46" i="46"/>
  <c r="AD41" i="46"/>
  <c r="T31" i="46"/>
  <c r="U31" i="46" s="1"/>
  <c r="T33" i="46"/>
  <c r="U33" i="46" s="1"/>
  <c r="R31" i="46"/>
  <c r="S31" i="46" s="1"/>
  <c r="AF58" i="46"/>
  <c r="AA57" i="46"/>
  <c r="AA54" i="46"/>
  <c r="AF52" i="46"/>
  <c r="AA51" i="46"/>
  <c r="AA48" i="46"/>
  <c r="AF46" i="46"/>
  <c r="AA45" i="46"/>
  <c r="AA42" i="46"/>
  <c r="AF40" i="46"/>
  <c r="AB39" i="46"/>
  <c r="H33" i="46"/>
  <c r="AA49" i="46"/>
  <c r="Z59" i="46"/>
  <c r="AE58" i="46"/>
  <c r="Z57" i="46"/>
  <c r="AE56" i="46"/>
  <c r="Z55" i="46"/>
  <c r="AE54" i="46"/>
  <c r="Z53" i="46"/>
  <c r="AI53" i="46"/>
  <c r="AE52" i="46"/>
  <c r="Z51" i="46"/>
  <c r="AE50" i="46"/>
  <c r="Z49" i="46"/>
  <c r="AE48" i="46"/>
  <c r="Z47" i="46"/>
  <c r="AE46" i="46"/>
  <c r="Z45" i="46"/>
  <c r="AE44" i="46"/>
  <c r="Z43" i="46"/>
  <c r="AE42" i="46"/>
  <c r="Z41" i="46"/>
  <c r="AE40" i="46"/>
  <c r="Z39" i="46"/>
  <c r="X59" i="46"/>
  <c r="X57" i="46"/>
  <c r="X55" i="46"/>
  <c r="X53" i="46"/>
  <c r="X51" i="46"/>
  <c r="X49" i="46"/>
  <c r="X47" i="46"/>
  <c r="X45" i="46"/>
  <c r="X43" i="46"/>
  <c r="X41" i="46"/>
  <c r="X39" i="46"/>
  <c r="AH57" i="46"/>
  <c r="AH55" i="46"/>
  <c r="AH53" i="46"/>
  <c r="AH51" i="46"/>
  <c r="AH49" i="46"/>
  <c r="AH47" i="46"/>
  <c r="AH45" i="46"/>
  <c r="AH43" i="46"/>
  <c r="AH41" i="46"/>
  <c r="AH39" i="46"/>
  <c r="AF59" i="46"/>
  <c r="AF57" i="46"/>
  <c r="AF55" i="46"/>
  <c r="AF53" i="46"/>
  <c r="AF51" i="46"/>
  <c r="AF49" i="46"/>
  <c r="AF47" i="46"/>
  <c r="AF45" i="46"/>
  <c r="AF43" i="46"/>
  <c r="AF41" i="46"/>
  <c r="AF39" i="46"/>
  <c r="AH59" i="46"/>
  <c r="Z58" i="46"/>
  <c r="Z56" i="46"/>
  <c r="Z54" i="46"/>
  <c r="Z52" i="46"/>
  <c r="Z50" i="46"/>
  <c r="Z48" i="46"/>
  <c r="Z46" i="46"/>
  <c r="Z44" i="46"/>
  <c r="Z42" i="46"/>
  <c r="Z32" i="46"/>
  <c r="E31" i="46"/>
  <c r="AB32" i="46"/>
  <c r="AB33" i="46"/>
  <c r="AA32" i="46"/>
  <c r="R32" i="46"/>
  <c r="AH32" i="46" s="1"/>
  <c r="E32" i="46"/>
  <c r="Z31" i="46"/>
  <c r="X32" i="46"/>
  <c r="X33" i="46"/>
  <c r="AF31" i="46"/>
  <c r="V31" i="46"/>
  <c r="W31" i="46" s="1"/>
  <c r="I32" i="46"/>
  <c r="AF33" i="46"/>
  <c r="V33" i="46"/>
  <c r="W33" i="46" s="1"/>
  <c r="AE32" i="46"/>
  <c r="J31" i="46" l="1"/>
  <c r="F31" i="46"/>
  <c r="AI33" i="46"/>
  <c r="S32" i="46"/>
  <c r="AI32" i="46"/>
  <c r="AI31" i="46"/>
  <c r="AH33" i="46"/>
  <c r="AH31" i="46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BB290" i="60" l="1"/>
  <c r="BC290" i="60" s="1"/>
  <c r="BD290" i="60" s="1"/>
  <c r="BE290" i="60" s="1"/>
  <c r="BF290" i="60" s="1"/>
  <c r="BG290" i="60" s="1"/>
  <c r="BH290" i="60" s="1"/>
  <c r="BI290" i="60" s="1"/>
  <c r="BJ290" i="60" s="1"/>
  <c r="BK290" i="60" s="1"/>
  <c r="BL290" i="60" s="1"/>
  <c r="AZ290" i="60"/>
  <c r="BB275" i="60"/>
  <c r="BC275" i="60" s="1"/>
  <c r="BD275" i="60" s="1"/>
  <c r="BE275" i="60" s="1"/>
  <c r="BF275" i="60" s="1"/>
  <c r="BG275" i="60" s="1"/>
  <c r="BH275" i="60" s="1"/>
  <c r="BI275" i="60" s="1"/>
  <c r="BJ275" i="60" s="1"/>
  <c r="BK275" i="60" s="1"/>
  <c r="BL275" i="60" s="1"/>
  <c r="AZ275" i="60"/>
  <c r="BB260" i="60"/>
  <c r="BC260" i="60" s="1"/>
  <c r="BD260" i="60" s="1"/>
  <c r="BE260" i="60" s="1"/>
  <c r="BF260" i="60" s="1"/>
  <c r="BG260" i="60" s="1"/>
  <c r="BH260" i="60" s="1"/>
  <c r="BI260" i="60" s="1"/>
  <c r="BJ260" i="60" s="1"/>
  <c r="BK260" i="60" s="1"/>
  <c r="BL260" i="60" s="1"/>
  <c r="AZ260" i="60"/>
  <c r="B230" i="60"/>
  <c r="B231" i="60"/>
  <c r="B232" i="60"/>
  <c r="B233" i="60"/>
  <c r="B234" i="60"/>
  <c r="B235" i="60"/>
  <c r="B236" i="60"/>
  <c r="B237" i="60"/>
  <c r="B238" i="60"/>
  <c r="B239" i="60"/>
  <c r="B240" i="60"/>
  <c r="B229" i="60"/>
  <c r="B215" i="60"/>
  <c r="B216" i="60"/>
  <c r="B217" i="60"/>
  <c r="B218" i="60"/>
  <c r="B219" i="60"/>
  <c r="B220" i="60"/>
  <c r="B221" i="60"/>
  <c r="B222" i="60"/>
  <c r="B223" i="60"/>
  <c r="B224" i="60"/>
  <c r="B225" i="60"/>
  <c r="B214" i="60"/>
  <c r="B200" i="60"/>
  <c r="B201" i="60"/>
  <c r="B202" i="60"/>
  <c r="B203" i="60"/>
  <c r="B204" i="60"/>
  <c r="B205" i="60"/>
  <c r="B206" i="60"/>
  <c r="B207" i="60"/>
  <c r="B208" i="60"/>
  <c r="B209" i="60"/>
  <c r="B210" i="60"/>
  <c r="B185" i="60"/>
  <c r="B186" i="60"/>
  <c r="B187" i="60"/>
  <c r="B188" i="60"/>
  <c r="B189" i="60"/>
  <c r="B190" i="60"/>
  <c r="B191" i="60"/>
  <c r="B192" i="60"/>
  <c r="B193" i="60"/>
  <c r="B194" i="60"/>
  <c r="B195" i="60"/>
  <c r="B184" i="60"/>
  <c r="B180" i="60"/>
  <c r="B179" i="60"/>
  <c r="B178" i="60"/>
  <c r="B177" i="60"/>
  <c r="B176" i="60"/>
  <c r="B175" i="60"/>
  <c r="B174" i="60"/>
  <c r="B173" i="60"/>
  <c r="B172" i="60"/>
  <c r="B171" i="60"/>
  <c r="B170" i="60"/>
  <c r="B199" i="60"/>
  <c r="B169" i="60"/>
  <c r="B155" i="60"/>
  <c r="B156" i="60"/>
  <c r="B157" i="60"/>
  <c r="B158" i="60"/>
  <c r="B159" i="60"/>
  <c r="B160" i="60"/>
  <c r="B161" i="60"/>
  <c r="B162" i="60"/>
  <c r="B163" i="60"/>
  <c r="B164" i="60"/>
  <c r="B165" i="60"/>
  <c r="B154" i="60"/>
  <c r="B140" i="60"/>
  <c r="B141" i="60"/>
  <c r="B142" i="60"/>
  <c r="B143" i="60"/>
  <c r="B144" i="60"/>
  <c r="B145" i="60"/>
  <c r="B146" i="60"/>
  <c r="B147" i="60"/>
  <c r="B148" i="60"/>
  <c r="B149" i="60"/>
  <c r="B150" i="60"/>
  <c r="B139" i="60"/>
  <c r="C139" i="60"/>
  <c r="B135" i="60"/>
  <c r="B134" i="60"/>
  <c r="B133" i="60"/>
  <c r="B132" i="60"/>
  <c r="B131" i="60"/>
  <c r="B130" i="60"/>
  <c r="B129" i="60"/>
  <c r="B128" i="60"/>
  <c r="B127" i="60"/>
  <c r="B126" i="60"/>
  <c r="B125" i="60"/>
  <c r="B124" i="60"/>
  <c r="B110" i="60" l="1"/>
  <c r="B111" i="60"/>
  <c r="B112" i="60"/>
  <c r="B113" i="60"/>
  <c r="B114" i="60"/>
  <c r="B115" i="60"/>
  <c r="B116" i="60"/>
  <c r="B117" i="60"/>
  <c r="B118" i="60"/>
  <c r="B119" i="60"/>
  <c r="B120" i="60"/>
  <c r="B109" i="60"/>
  <c r="B95" i="60"/>
  <c r="B96" i="60"/>
  <c r="B97" i="60"/>
  <c r="B98" i="60"/>
  <c r="B99" i="60"/>
  <c r="B100" i="60"/>
  <c r="B101" i="60"/>
  <c r="B102" i="60"/>
  <c r="B103" i="60"/>
  <c r="B104" i="60"/>
  <c r="B105" i="60"/>
  <c r="B94" i="60"/>
  <c r="B80" i="60"/>
  <c r="B81" i="60"/>
  <c r="B82" i="60"/>
  <c r="B83" i="60"/>
  <c r="B84" i="60"/>
  <c r="B85" i="60"/>
  <c r="B86" i="60"/>
  <c r="B87" i="60"/>
  <c r="B88" i="60"/>
  <c r="B89" i="60"/>
  <c r="B90" i="60"/>
  <c r="B79" i="60"/>
  <c r="B62" i="60"/>
  <c r="B63" i="60"/>
  <c r="B64" i="60"/>
  <c r="B65" i="60"/>
  <c r="B66" i="60"/>
  <c r="B67" i="60"/>
  <c r="B68" i="60"/>
  <c r="B69" i="60"/>
  <c r="B70" i="60"/>
  <c r="B71" i="60"/>
  <c r="B72" i="60"/>
  <c r="B61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B245" i="60"/>
  <c r="BC245" i="60" s="1"/>
  <c r="BD245" i="60" s="1"/>
  <c r="BE245" i="60" s="1"/>
  <c r="BF245" i="60" s="1"/>
  <c r="BG245" i="60" s="1"/>
  <c r="BH245" i="60" s="1"/>
  <c r="BI245" i="60" s="1"/>
  <c r="BJ245" i="60" s="1"/>
  <c r="BK245" i="60" s="1"/>
  <c r="BL245" i="60" s="1"/>
  <c r="AZ245" i="60"/>
  <c r="BB228" i="60"/>
  <c r="BC228" i="60" s="1"/>
  <c r="BD228" i="60" s="1"/>
  <c r="BE228" i="60" s="1"/>
  <c r="BF228" i="60" s="1"/>
  <c r="BG228" i="60" s="1"/>
  <c r="BH228" i="60" s="1"/>
  <c r="BI228" i="60" s="1"/>
  <c r="BJ228" i="60" s="1"/>
  <c r="BK228" i="60" s="1"/>
  <c r="BL228" i="60" s="1"/>
  <c r="AZ228" i="60"/>
  <c r="E227" i="60"/>
  <c r="BB213" i="60"/>
  <c r="BC213" i="60" s="1"/>
  <c r="BD213" i="60" s="1"/>
  <c r="BE213" i="60" s="1"/>
  <c r="BF213" i="60" s="1"/>
  <c r="BG213" i="60" s="1"/>
  <c r="BH213" i="60" s="1"/>
  <c r="BI213" i="60" s="1"/>
  <c r="BJ213" i="60" s="1"/>
  <c r="BK213" i="60" s="1"/>
  <c r="BL213" i="60" s="1"/>
  <c r="AZ213" i="60"/>
  <c r="E212" i="60"/>
  <c r="BB198" i="60"/>
  <c r="BC198" i="60" s="1"/>
  <c r="BD198" i="60" s="1"/>
  <c r="BE198" i="60" s="1"/>
  <c r="BF198" i="60" s="1"/>
  <c r="BG198" i="60" s="1"/>
  <c r="BH198" i="60" s="1"/>
  <c r="BI198" i="60" s="1"/>
  <c r="BJ198" i="60" s="1"/>
  <c r="BK198" i="60" s="1"/>
  <c r="BL198" i="60" s="1"/>
  <c r="AZ198" i="60"/>
  <c r="E197" i="60"/>
  <c r="BB183" i="60"/>
  <c r="BC183" i="60" s="1"/>
  <c r="BD183" i="60" s="1"/>
  <c r="BE183" i="60" s="1"/>
  <c r="BF183" i="60" s="1"/>
  <c r="BG183" i="60" s="1"/>
  <c r="BH183" i="60" s="1"/>
  <c r="BI183" i="60" s="1"/>
  <c r="BJ183" i="60" s="1"/>
  <c r="BK183" i="60" s="1"/>
  <c r="BL183" i="60" s="1"/>
  <c r="AZ183" i="60"/>
  <c r="E182" i="60"/>
  <c r="BB168" i="60"/>
  <c r="BC168" i="60" s="1"/>
  <c r="BD168" i="60" s="1"/>
  <c r="BE168" i="60" s="1"/>
  <c r="BF168" i="60" s="1"/>
  <c r="BG168" i="60" s="1"/>
  <c r="BH168" i="60" s="1"/>
  <c r="BI168" i="60" s="1"/>
  <c r="BJ168" i="60" s="1"/>
  <c r="BK168" i="60" s="1"/>
  <c r="BL168" i="60" s="1"/>
  <c r="AZ168" i="60"/>
  <c r="E167" i="60"/>
  <c r="BB138" i="60"/>
  <c r="BC138" i="60" s="1"/>
  <c r="BD138" i="60" s="1"/>
  <c r="BE138" i="60" s="1"/>
  <c r="BF138" i="60" s="1"/>
  <c r="BG138" i="60" s="1"/>
  <c r="BH138" i="60" s="1"/>
  <c r="BI138" i="60" s="1"/>
  <c r="BJ138" i="60" s="1"/>
  <c r="BK138" i="60" s="1"/>
  <c r="BL138" i="60" s="1"/>
  <c r="AZ138" i="60"/>
  <c r="E137" i="60"/>
  <c r="BB153" i="60"/>
  <c r="BC153" i="60" s="1"/>
  <c r="BD153" i="60" s="1"/>
  <c r="BE153" i="60" s="1"/>
  <c r="BF153" i="60" s="1"/>
  <c r="BG153" i="60" s="1"/>
  <c r="BH153" i="60" s="1"/>
  <c r="BI153" i="60" s="1"/>
  <c r="BJ153" i="60" s="1"/>
  <c r="BK153" i="60" s="1"/>
  <c r="BL153" i="60" s="1"/>
  <c r="AZ153" i="60"/>
  <c r="E152" i="60"/>
  <c r="BB123" i="60"/>
  <c r="BC123" i="60" s="1"/>
  <c r="BD123" i="60" s="1"/>
  <c r="BE123" i="60" s="1"/>
  <c r="BF123" i="60" s="1"/>
  <c r="BG123" i="60" s="1"/>
  <c r="BH123" i="60" s="1"/>
  <c r="BI123" i="60" s="1"/>
  <c r="BJ123" i="60" s="1"/>
  <c r="BK123" i="60" s="1"/>
  <c r="BL123" i="60" s="1"/>
  <c r="AZ123" i="60"/>
  <c r="E122" i="60"/>
  <c r="BB108" i="60"/>
  <c r="BC108" i="60" s="1"/>
  <c r="BD108" i="60" s="1"/>
  <c r="BE108" i="60" s="1"/>
  <c r="BF108" i="60" s="1"/>
  <c r="BG108" i="60" s="1"/>
  <c r="BH108" i="60" s="1"/>
  <c r="BI108" i="60" s="1"/>
  <c r="BJ108" i="60" s="1"/>
  <c r="BK108" i="60" s="1"/>
  <c r="BL108" i="60" s="1"/>
  <c r="AZ108" i="60"/>
  <c r="E107" i="60"/>
  <c r="BB93" i="60"/>
  <c r="BC93" i="60" s="1"/>
  <c r="BD93" i="60" s="1"/>
  <c r="BE93" i="60" s="1"/>
  <c r="BF93" i="60" s="1"/>
  <c r="BG93" i="60" s="1"/>
  <c r="BH93" i="60" s="1"/>
  <c r="BI93" i="60" s="1"/>
  <c r="BJ93" i="60" s="1"/>
  <c r="BK93" i="60" s="1"/>
  <c r="BL93" i="60" s="1"/>
  <c r="AZ93" i="60"/>
  <c r="E92" i="60"/>
  <c r="BB78" i="60"/>
  <c r="BC78" i="60" s="1"/>
  <c r="BD78" i="60" s="1"/>
  <c r="BE78" i="60" s="1"/>
  <c r="BF78" i="60" s="1"/>
  <c r="BG78" i="60" s="1"/>
  <c r="BH78" i="60" s="1"/>
  <c r="BI78" i="60" s="1"/>
  <c r="BJ78" i="60" s="1"/>
  <c r="BK78" i="60" s="1"/>
  <c r="BL78" i="60" s="1"/>
  <c r="BB77" i="60"/>
  <c r="BC77" i="60" s="1"/>
  <c r="BD77" i="60" s="1"/>
  <c r="BE77" i="60" s="1"/>
  <c r="BF77" i="60" s="1"/>
  <c r="BG77" i="60" s="1"/>
  <c r="BH77" i="60" s="1"/>
  <c r="BI77" i="60" s="1"/>
  <c r="BJ77" i="60" s="1"/>
  <c r="BK77" i="60" s="1"/>
  <c r="BL77" i="60" s="1"/>
  <c r="BB76" i="60"/>
  <c r="BC76" i="60" s="1"/>
  <c r="BD76" i="60" s="1"/>
  <c r="BE76" i="60" s="1"/>
  <c r="BF76" i="60" s="1"/>
  <c r="BG76" i="60" s="1"/>
  <c r="BH76" i="60" s="1"/>
  <c r="BI76" i="60" s="1"/>
  <c r="BJ76" i="60" s="1"/>
  <c r="BK76" i="60" s="1"/>
  <c r="BL76" i="60" s="1"/>
  <c r="BB75" i="60"/>
  <c r="BC75" i="60" s="1"/>
  <c r="BD75" i="60" s="1"/>
  <c r="BE75" i="60" s="1"/>
  <c r="BF75" i="60" s="1"/>
  <c r="BG75" i="60" s="1"/>
  <c r="BH75" i="60" s="1"/>
  <c r="BI75" i="60" s="1"/>
  <c r="BJ75" i="60" s="1"/>
  <c r="BK75" i="60" s="1"/>
  <c r="BL75" i="60" s="1"/>
  <c r="AZ75" i="60"/>
  <c r="AZ76" i="60" s="1"/>
  <c r="AZ77" i="60" s="1"/>
  <c r="AZ78" i="60" s="1"/>
  <c r="E74" i="60"/>
  <c r="X100" i="64" l="1"/>
  <c r="X99" i="64" s="1"/>
  <c r="X98" i="64" s="1"/>
  <c r="X97" i="64" s="1"/>
  <c r="X96" i="64" s="1"/>
  <c r="B37" i="16" l="1"/>
  <c r="C37" i="16"/>
  <c r="E37" i="16"/>
  <c r="F38" i="16" s="1"/>
  <c r="G37" i="16"/>
  <c r="H38" i="16" s="1"/>
  <c r="I37" i="16"/>
  <c r="J38" i="16" s="1"/>
  <c r="K37" i="16"/>
  <c r="T37" i="16"/>
  <c r="U38" i="16" s="1"/>
  <c r="V37" i="16"/>
  <c r="W38" i="16" s="1"/>
  <c r="Q37" i="16"/>
  <c r="R38" i="16" s="1"/>
  <c r="X37" i="16"/>
  <c r="Y37" i="16"/>
  <c r="Z37" i="16"/>
  <c r="AA37" i="16"/>
  <c r="AB37" i="16"/>
  <c r="AC37" i="16"/>
  <c r="AD37" i="16"/>
  <c r="AE37" i="16"/>
  <c r="AF37" i="16"/>
  <c r="AG37" i="16"/>
  <c r="B63" i="16"/>
  <c r="C63" i="16"/>
  <c r="E63" i="16"/>
  <c r="G63" i="16"/>
  <c r="I63" i="16"/>
  <c r="K63" i="16"/>
  <c r="T63" i="16"/>
  <c r="V63" i="16"/>
  <c r="Q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E64" i="16"/>
  <c r="F65" i="16" s="1"/>
  <c r="G64" i="16"/>
  <c r="H65" i="16" s="1"/>
  <c r="I64" i="16"/>
  <c r="J65" i="16" s="1"/>
  <c r="K64" i="16"/>
  <c r="T64" i="16"/>
  <c r="U65" i="16" s="1"/>
  <c r="V64" i="16"/>
  <c r="W65" i="16" s="1"/>
  <c r="Q64" i="16"/>
  <c r="R65" i="16" s="1"/>
  <c r="X64" i="16"/>
  <c r="Y64" i="16"/>
  <c r="Z64" i="16"/>
  <c r="AA64" i="16"/>
  <c r="AB64" i="16"/>
  <c r="AC64" i="16"/>
  <c r="AD64" i="16"/>
  <c r="AE64" i="16"/>
  <c r="AF64" i="16"/>
  <c r="AG64" i="16"/>
  <c r="B32" i="2"/>
  <c r="G32" i="2"/>
  <c r="H33" i="2" s="1"/>
  <c r="I32" i="2"/>
  <c r="J33" i="2" s="1"/>
  <c r="P32" i="2"/>
  <c r="Q33" i="2" s="1"/>
  <c r="R32" i="2"/>
  <c r="T32" i="2"/>
  <c r="V32" i="2"/>
  <c r="W32" i="2"/>
  <c r="X32" i="2"/>
  <c r="Y32" i="2"/>
  <c r="Z33" i="2" s="1"/>
  <c r="AC32" i="2"/>
  <c r="Y28" i="64"/>
  <c r="Y59" i="64"/>
  <c r="O108" i="65"/>
  <c r="O180" i="65"/>
  <c r="C33" i="2" l="1"/>
  <c r="X198" i="64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X85" i="64"/>
  <c r="AN8" i="2"/>
  <c r="AN9" i="2" s="1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W64" i="16"/>
  <c r="AH37" i="16"/>
  <c r="R64" i="16"/>
  <c r="J64" i="16"/>
  <c r="U64" i="16"/>
  <c r="F64" i="16"/>
  <c r="AD32" i="2"/>
  <c r="AH63" i="16"/>
  <c r="AI37" i="16"/>
  <c r="AL8" i="2"/>
  <c r="AB32" i="2"/>
  <c r="AH64" i="16"/>
  <c r="AI64" i="16"/>
  <c r="AI63" i="16"/>
  <c r="H64" i="16"/>
  <c r="AA32" i="2"/>
  <c r="B420" i="62"/>
  <c r="B421" i="62"/>
  <c r="B422" i="62"/>
  <c r="B423" i="62"/>
  <c r="B424" i="62"/>
  <c r="B425" i="62"/>
  <c r="B426" i="62"/>
  <c r="B427" i="62"/>
  <c r="B428" i="62"/>
  <c r="B419" i="62"/>
  <c r="B391" i="62"/>
  <c r="B392" i="62"/>
  <c r="B393" i="62"/>
  <c r="B394" i="62"/>
  <c r="B395" i="62"/>
  <c r="B396" i="62"/>
  <c r="B397" i="62"/>
  <c r="B398" i="62"/>
  <c r="B399" i="62"/>
  <c r="B400" i="62"/>
  <c r="B390" i="62"/>
  <c r="B362" i="62"/>
  <c r="B363" i="62"/>
  <c r="B364" i="62"/>
  <c r="B365" i="62"/>
  <c r="B366" i="62"/>
  <c r="B367" i="62"/>
  <c r="B368" i="62"/>
  <c r="B369" i="62"/>
  <c r="B370" i="62"/>
  <c r="B371" i="62"/>
  <c r="B372" i="62"/>
  <c r="B361" i="62"/>
  <c r="B333" i="62"/>
  <c r="B334" i="62"/>
  <c r="B335" i="62"/>
  <c r="B336" i="62"/>
  <c r="B337" i="62"/>
  <c r="B338" i="62"/>
  <c r="B339" i="62"/>
  <c r="B340" i="62"/>
  <c r="B341" i="62"/>
  <c r="B342" i="62"/>
  <c r="B343" i="62"/>
  <c r="B344" i="62"/>
  <c r="B332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92" i="62"/>
  <c r="B293" i="62"/>
  <c r="B294" i="62"/>
  <c r="B295" i="62"/>
  <c r="B296" i="62"/>
  <c r="B297" i="62"/>
  <c r="B298" i="62"/>
  <c r="B299" i="62"/>
  <c r="B300" i="62"/>
  <c r="B301" i="62"/>
  <c r="B302" i="62"/>
  <c r="B274" i="62"/>
  <c r="B246" i="62"/>
  <c r="B247" i="62"/>
  <c r="B248" i="62"/>
  <c r="B249" i="62"/>
  <c r="B250" i="62"/>
  <c r="B251" i="62"/>
  <c r="B252" i="62"/>
  <c r="B253" i="62"/>
  <c r="B254" i="62"/>
  <c r="B255" i="62"/>
  <c r="B256" i="62"/>
  <c r="B257" i="62"/>
  <c r="B258" i="62"/>
  <c r="B259" i="62"/>
  <c r="B260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2" i="62"/>
  <c r="B173" i="62"/>
  <c r="B174" i="62"/>
  <c r="B175" i="62"/>
  <c r="B176" i="62"/>
  <c r="B177" i="62"/>
  <c r="B158" i="62"/>
  <c r="B303" i="62"/>
  <c r="B245" i="62"/>
  <c r="B216" i="62"/>
  <c r="B187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2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7" i="62"/>
  <c r="B98" i="62"/>
  <c r="B99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43" i="62"/>
  <c r="B44" i="62"/>
  <c r="B45" i="62"/>
  <c r="F59" i="1"/>
  <c r="F60" i="1"/>
  <c r="Q60" i="1" l="1"/>
  <c r="L60" i="1"/>
  <c r="Q59" i="1"/>
  <c r="L59" i="1"/>
  <c r="AN34" i="2"/>
  <c r="AN35" i="2" s="1"/>
  <c r="AN36" i="2" s="1"/>
  <c r="AO34" i="2"/>
  <c r="AO35" i="2" s="1"/>
  <c r="AO36" i="2" s="1"/>
  <c r="Y59" i="1"/>
  <c r="U59" i="1"/>
  <c r="U60" i="1"/>
  <c r="X60" i="1"/>
  <c r="S60" i="1"/>
  <c r="S59" i="1"/>
  <c r="Y60" i="1"/>
  <c r="X59" i="1"/>
  <c r="F57" i="1"/>
  <c r="F58" i="1"/>
  <c r="O60" i="1" l="1"/>
  <c r="N60" i="1"/>
  <c r="N59" i="1"/>
  <c r="O59" i="1"/>
  <c r="H58" i="1"/>
  <c r="L58" i="1"/>
  <c r="J57" i="1"/>
  <c r="L57" i="1"/>
  <c r="Y58" i="1"/>
  <c r="X58" i="1"/>
  <c r="Q58" i="1"/>
  <c r="U58" i="1"/>
  <c r="X57" i="1"/>
  <c r="W57" i="1"/>
  <c r="S57" i="1"/>
  <c r="W58" i="1"/>
  <c r="S58" i="1"/>
  <c r="H57" i="1"/>
  <c r="J58" i="1"/>
  <c r="Y57" i="1"/>
  <c r="U57" i="1"/>
  <c r="Q57" i="1"/>
  <c r="Y109" i="72"/>
  <c r="Y110" i="72" s="1"/>
  <c r="Y111" i="72" s="1"/>
  <c r="Y112" i="72" s="1"/>
  <c r="Y113" i="72" s="1"/>
  <c r="Y114" i="72" s="1"/>
  <c r="Y115" i="72" s="1"/>
  <c r="N58" i="1" l="1"/>
  <c r="O58" i="1"/>
  <c r="N57" i="1"/>
  <c r="O57" i="1"/>
  <c r="AL9" i="2"/>
  <c r="AL10" i="2" s="1"/>
  <c r="AL11" i="2" s="1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L23" i="2" s="1"/>
  <c r="AL24" i="2" s="1"/>
  <c r="AL25" i="2" s="1"/>
  <c r="AL26" i="2" s="1"/>
  <c r="AL27" i="2" s="1"/>
  <c r="AL28" i="2" s="1"/>
  <c r="AL29" i="2" s="1"/>
  <c r="AL30" i="2" s="1"/>
  <c r="AL31" i="2" s="1"/>
  <c r="AL32" i="2" s="1"/>
  <c r="AL33" i="2" s="1"/>
  <c r="AL34" i="2" l="1"/>
  <c r="AL35" i="2" s="1"/>
  <c r="AL36" i="2" s="1"/>
  <c r="T29" i="2" l="1"/>
  <c r="T30" i="2"/>
  <c r="T31" i="2"/>
  <c r="G11" i="6" l="1"/>
  <c r="I11" i="6"/>
  <c r="K11" i="6"/>
  <c r="V11" i="6"/>
  <c r="X11" i="6"/>
  <c r="O11" i="6"/>
  <c r="Z11" i="6"/>
  <c r="G12" i="6"/>
  <c r="I12" i="6"/>
  <c r="K12" i="6"/>
  <c r="V12" i="6"/>
  <c r="X12" i="6"/>
  <c r="O12" i="6"/>
  <c r="Z12" i="6"/>
  <c r="G13" i="6"/>
  <c r="I13" i="6"/>
  <c r="K13" i="6"/>
  <c r="V13" i="6"/>
  <c r="X13" i="6"/>
  <c r="O13" i="6"/>
  <c r="Z13" i="6"/>
  <c r="G15" i="6"/>
  <c r="I15" i="6"/>
  <c r="K15" i="6"/>
  <c r="V15" i="6"/>
  <c r="X15" i="6"/>
  <c r="O15" i="6"/>
  <c r="Z15" i="6"/>
  <c r="G16" i="6"/>
  <c r="I16" i="6"/>
  <c r="K16" i="6"/>
  <c r="V16" i="6"/>
  <c r="X16" i="6"/>
  <c r="O16" i="6"/>
  <c r="Z16" i="6"/>
  <c r="G17" i="6"/>
  <c r="I17" i="6"/>
  <c r="K17" i="6"/>
  <c r="V17" i="6"/>
  <c r="X17" i="6"/>
  <c r="O17" i="6"/>
  <c r="Z17" i="6"/>
  <c r="G18" i="6"/>
  <c r="I18" i="6"/>
  <c r="K18" i="6"/>
  <c r="V18" i="6"/>
  <c r="X18" i="6"/>
  <c r="O18" i="6"/>
  <c r="Z18" i="6"/>
  <c r="G20" i="6"/>
  <c r="I20" i="6"/>
  <c r="K20" i="6"/>
  <c r="V20" i="6"/>
  <c r="X20" i="6"/>
  <c r="O20" i="6"/>
  <c r="Z20" i="6"/>
  <c r="G21" i="6"/>
  <c r="I21" i="6"/>
  <c r="K21" i="6"/>
  <c r="V21" i="6"/>
  <c r="X21" i="6"/>
  <c r="O21" i="6"/>
  <c r="Z21" i="6"/>
  <c r="G22" i="6"/>
  <c r="I22" i="6"/>
  <c r="K22" i="6"/>
  <c r="V22" i="6"/>
  <c r="X22" i="6"/>
  <c r="O22" i="6"/>
  <c r="Z22" i="6"/>
  <c r="G23" i="6"/>
  <c r="I23" i="6"/>
  <c r="K23" i="6"/>
  <c r="V23" i="6"/>
  <c r="X23" i="6"/>
  <c r="O23" i="6"/>
  <c r="Z23" i="6"/>
  <c r="P17" i="6" l="1"/>
  <c r="W15" i="6"/>
  <c r="J12" i="6"/>
  <c r="P15" i="6"/>
  <c r="AA17" i="6"/>
  <c r="Y15" i="6"/>
  <c r="J17" i="6"/>
  <c r="P12" i="6"/>
  <c r="W17" i="6"/>
  <c r="J15" i="6"/>
  <c r="H15" i="6"/>
  <c r="AA12" i="6"/>
  <c r="H17" i="6"/>
  <c r="AA15" i="6"/>
  <c r="Y17" i="6"/>
  <c r="W12" i="6"/>
  <c r="H12" i="6"/>
  <c r="Y12" i="6"/>
  <c r="P18" i="6"/>
  <c r="J18" i="6"/>
  <c r="P16" i="6"/>
  <c r="J16" i="6"/>
  <c r="P13" i="6"/>
  <c r="J13" i="6"/>
  <c r="P11" i="6"/>
  <c r="J11" i="6"/>
  <c r="Y18" i="6"/>
  <c r="H18" i="6"/>
  <c r="Y16" i="6"/>
  <c r="H16" i="6"/>
  <c r="Y13" i="6"/>
  <c r="H13" i="6"/>
  <c r="Y11" i="6"/>
  <c r="H11" i="6"/>
  <c r="W18" i="6"/>
  <c r="W16" i="6"/>
  <c r="W13" i="6"/>
  <c r="W11" i="6"/>
  <c r="AA18" i="6"/>
  <c r="AA16" i="6"/>
  <c r="AA13" i="6"/>
  <c r="AA11" i="6"/>
  <c r="G27" i="51" l="1"/>
  <c r="I27" i="51"/>
  <c r="K27" i="51"/>
  <c r="V27" i="51"/>
  <c r="X27" i="51"/>
  <c r="O27" i="51"/>
  <c r="G28" i="51"/>
  <c r="I28" i="51"/>
  <c r="K28" i="51"/>
  <c r="V28" i="51"/>
  <c r="X28" i="51"/>
  <c r="O28" i="51"/>
  <c r="G29" i="51"/>
  <c r="I29" i="51"/>
  <c r="K29" i="51"/>
  <c r="V29" i="51"/>
  <c r="X29" i="51"/>
  <c r="O29" i="51"/>
  <c r="G30" i="51"/>
  <c r="I30" i="51"/>
  <c r="K30" i="51"/>
  <c r="V30" i="51"/>
  <c r="X30" i="51"/>
  <c r="O30" i="51"/>
  <c r="G31" i="51"/>
  <c r="I31" i="51"/>
  <c r="K31" i="51"/>
  <c r="V31" i="51"/>
  <c r="X31" i="51"/>
  <c r="O31" i="51"/>
  <c r="H17" i="51"/>
  <c r="J17" i="51"/>
  <c r="W17" i="51"/>
  <c r="P17" i="51"/>
  <c r="H18" i="51"/>
  <c r="J18" i="51"/>
  <c r="W18" i="51"/>
  <c r="P18" i="51"/>
  <c r="H19" i="51"/>
  <c r="J19" i="51"/>
  <c r="W19" i="51"/>
  <c r="P19" i="51"/>
  <c r="H20" i="51"/>
  <c r="J20" i="51"/>
  <c r="W20" i="51"/>
  <c r="P20" i="51"/>
  <c r="G12" i="51" l="1"/>
  <c r="I12" i="51"/>
  <c r="K12" i="51"/>
  <c r="V12" i="51"/>
  <c r="X12" i="51"/>
  <c r="O12" i="51"/>
  <c r="G13" i="51"/>
  <c r="I13" i="51"/>
  <c r="K13" i="51"/>
  <c r="V13" i="51"/>
  <c r="X13" i="51"/>
  <c r="O13" i="51"/>
  <c r="G14" i="51"/>
  <c r="I14" i="51"/>
  <c r="K14" i="51"/>
  <c r="V14" i="51"/>
  <c r="X14" i="51"/>
  <c r="O14" i="51"/>
  <c r="G15" i="51"/>
  <c r="I15" i="51"/>
  <c r="K15" i="51"/>
  <c r="V15" i="51"/>
  <c r="X15" i="51"/>
  <c r="O15" i="51"/>
  <c r="G16" i="51"/>
  <c r="I16" i="51"/>
  <c r="K16" i="51"/>
  <c r="V16" i="51"/>
  <c r="X16" i="51"/>
  <c r="O16" i="51"/>
  <c r="B41" i="51" l="1"/>
  <c r="B42" i="51"/>
  <c r="B43" i="51"/>
  <c r="B44" i="51"/>
  <c r="B45" i="51"/>
  <c r="B46" i="51"/>
  <c r="B47" i="51"/>
  <c r="B55" i="16"/>
  <c r="C55" i="16"/>
  <c r="E55" i="16"/>
  <c r="G55" i="16"/>
  <c r="I55" i="16"/>
  <c r="K55" i="16"/>
  <c r="T55" i="16"/>
  <c r="V55" i="16"/>
  <c r="Q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E56" i="16"/>
  <c r="G56" i="16"/>
  <c r="I56" i="16"/>
  <c r="K56" i="16"/>
  <c r="T56" i="16"/>
  <c r="V56" i="16"/>
  <c r="Q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E57" i="16"/>
  <c r="G57" i="16"/>
  <c r="I57" i="16"/>
  <c r="K57" i="16"/>
  <c r="T57" i="16"/>
  <c r="V57" i="16"/>
  <c r="Q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E58" i="16"/>
  <c r="G58" i="16"/>
  <c r="I58" i="16"/>
  <c r="K58" i="16"/>
  <c r="T58" i="16"/>
  <c r="V58" i="16"/>
  <c r="Q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E59" i="16"/>
  <c r="G59" i="16"/>
  <c r="I59" i="16"/>
  <c r="K59" i="16"/>
  <c r="T59" i="16"/>
  <c r="V59" i="16"/>
  <c r="Q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E60" i="16"/>
  <c r="G60" i="16"/>
  <c r="I60" i="16"/>
  <c r="K60" i="16"/>
  <c r="T60" i="16"/>
  <c r="V60" i="16"/>
  <c r="Q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E61" i="16"/>
  <c r="G61" i="16"/>
  <c r="I61" i="16"/>
  <c r="K61" i="16"/>
  <c r="T61" i="16"/>
  <c r="V61" i="16"/>
  <c r="Q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E62" i="16"/>
  <c r="F63" i="16" s="1"/>
  <c r="G62" i="16"/>
  <c r="H63" i="16" s="1"/>
  <c r="I62" i="16"/>
  <c r="J63" i="16" s="1"/>
  <c r="K62" i="16"/>
  <c r="T62" i="16"/>
  <c r="U63" i="16" s="1"/>
  <c r="V62" i="16"/>
  <c r="W63" i="16" s="1"/>
  <c r="Q62" i="16"/>
  <c r="R63" i="16" s="1"/>
  <c r="X62" i="16"/>
  <c r="Y62" i="16"/>
  <c r="Z62" i="16"/>
  <c r="AA62" i="16"/>
  <c r="AB62" i="16"/>
  <c r="AC62" i="16"/>
  <c r="AD62" i="16"/>
  <c r="AE62" i="16"/>
  <c r="AF62" i="16"/>
  <c r="AG62" i="16"/>
  <c r="B45" i="16"/>
  <c r="C45" i="16"/>
  <c r="E45" i="16"/>
  <c r="G45" i="16"/>
  <c r="I45" i="16"/>
  <c r="K45" i="16"/>
  <c r="T45" i="16"/>
  <c r="V45" i="16"/>
  <c r="Q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E46" i="16"/>
  <c r="G46" i="16"/>
  <c r="I46" i="16"/>
  <c r="K46" i="16"/>
  <c r="T46" i="16"/>
  <c r="V46" i="16"/>
  <c r="Q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E47" i="16"/>
  <c r="G47" i="16"/>
  <c r="I47" i="16"/>
  <c r="K47" i="16"/>
  <c r="T47" i="16"/>
  <c r="V47" i="16"/>
  <c r="Q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E48" i="16"/>
  <c r="G48" i="16"/>
  <c r="I48" i="16"/>
  <c r="K48" i="16"/>
  <c r="T48" i="16"/>
  <c r="V48" i="16"/>
  <c r="Q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E49" i="16"/>
  <c r="G49" i="16"/>
  <c r="I49" i="16"/>
  <c r="K49" i="16"/>
  <c r="T49" i="16"/>
  <c r="V49" i="16"/>
  <c r="Q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E50" i="16"/>
  <c r="G50" i="16"/>
  <c r="I50" i="16"/>
  <c r="K50" i="16"/>
  <c r="T50" i="16"/>
  <c r="V50" i="16"/>
  <c r="Q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E51" i="16"/>
  <c r="G51" i="16"/>
  <c r="I51" i="16"/>
  <c r="K51" i="16"/>
  <c r="T51" i="16"/>
  <c r="V51" i="16"/>
  <c r="Q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E52" i="16"/>
  <c r="G52" i="16"/>
  <c r="I52" i="16"/>
  <c r="K52" i="16"/>
  <c r="T52" i="16"/>
  <c r="V52" i="16"/>
  <c r="Q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E53" i="16"/>
  <c r="G53" i="16"/>
  <c r="I53" i="16"/>
  <c r="K53" i="16"/>
  <c r="T53" i="16"/>
  <c r="V53" i="16"/>
  <c r="Q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E54" i="16"/>
  <c r="G54" i="16"/>
  <c r="I54" i="16"/>
  <c r="K54" i="16"/>
  <c r="T54" i="16"/>
  <c r="V54" i="16"/>
  <c r="Q54" i="16"/>
  <c r="X54" i="16"/>
  <c r="Y54" i="16"/>
  <c r="Z54" i="16"/>
  <c r="AA54" i="16"/>
  <c r="AB54" i="16"/>
  <c r="AC54" i="16"/>
  <c r="AD54" i="16"/>
  <c r="AE54" i="16"/>
  <c r="AF54" i="16"/>
  <c r="AG54" i="16"/>
  <c r="B33" i="16"/>
  <c r="C33" i="16"/>
  <c r="E33" i="16"/>
  <c r="G33" i="16"/>
  <c r="I33" i="16"/>
  <c r="K33" i="16"/>
  <c r="T33" i="16"/>
  <c r="V33" i="16"/>
  <c r="Q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E34" i="16"/>
  <c r="G34" i="16"/>
  <c r="I34" i="16"/>
  <c r="K34" i="16"/>
  <c r="T34" i="16"/>
  <c r="V34" i="16"/>
  <c r="Q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E35" i="16"/>
  <c r="G35" i="16"/>
  <c r="I35" i="16"/>
  <c r="K35" i="16"/>
  <c r="T35" i="16"/>
  <c r="V35" i="16"/>
  <c r="Q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E36" i="16"/>
  <c r="F37" i="16" s="1"/>
  <c r="G36" i="16"/>
  <c r="H37" i="16" s="1"/>
  <c r="I36" i="16"/>
  <c r="J37" i="16" s="1"/>
  <c r="K36" i="16"/>
  <c r="T36" i="16"/>
  <c r="U37" i="16" s="1"/>
  <c r="V36" i="16"/>
  <c r="W37" i="16" s="1"/>
  <c r="Q36" i="16"/>
  <c r="R37" i="16" s="1"/>
  <c r="X36" i="16"/>
  <c r="Y36" i="16"/>
  <c r="Z36" i="16"/>
  <c r="AA36" i="16"/>
  <c r="AB36" i="16"/>
  <c r="AC36" i="16"/>
  <c r="AD36" i="16"/>
  <c r="AE36" i="16"/>
  <c r="AF36" i="16"/>
  <c r="AG36" i="16"/>
  <c r="B11" i="6"/>
  <c r="C11" i="6"/>
  <c r="D11" i="6" s="1"/>
  <c r="E11" i="6"/>
  <c r="AB11" i="6"/>
  <c r="AC11" i="6"/>
  <c r="AD11" i="6"/>
  <c r="AE11" i="6"/>
  <c r="AF11" i="6"/>
  <c r="AG11" i="6"/>
  <c r="B12" i="6"/>
  <c r="C12" i="6"/>
  <c r="D12" i="6" s="1"/>
  <c r="E12" i="6"/>
  <c r="AB12" i="6"/>
  <c r="AC12" i="6"/>
  <c r="AD12" i="6"/>
  <c r="AE12" i="6"/>
  <c r="AF12" i="6"/>
  <c r="AG12" i="6"/>
  <c r="B13" i="6"/>
  <c r="C13" i="6"/>
  <c r="D13" i="6" s="1"/>
  <c r="E13" i="6"/>
  <c r="AB13" i="6"/>
  <c r="AC13" i="6"/>
  <c r="AD13" i="6"/>
  <c r="AE13" i="6"/>
  <c r="AF13" i="6"/>
  <c r="AG13" i="6"/>
  <c r="B15" i="6"/>
  <c r="C15" i="6"/>
  <c r="D15" i="6" s="1"/>
  <c r="E15" i="6"/>
  <c r="AB15" i="6"/>
  <c r="AC15" i="6"/>
  <c r="AD15" i="6"/>
  <c r="AE15" i="6"/>
  <c r="AF15" i="6"/>
  <c r="AG15" i="6"/>
  <c r="B16" i="6"/>
  <c r="C16" i="6"/>
  <c r="D16" i="6" s="1"/>
  <c r="E16" i="6"/>
  <c r="AB16" i="6"/>
  <c r="AC16" i="6"/>
  <c r="AD16" i="6"/>
  <c r="AE16" i="6"/>
  <c r="AF16" i="6"/>
  <c r="AG16" i="6"/>
  <c r="B17" i="6"/>
  <c r="C17" i="6"/>
  <c r="D17" i="6" s="1"/>
  <c r="E17" i="6"/>
  <c r="AB17" i="6"/>
  <c r="AC17" i="6"/>
  <c r="AD17" i="6"/>
  <c r="AE17" i="6"/>
  <c r="AF17" i="6"/>
  <c r="AG17" i="6"/>
  <c r="B18" i="6"/>
  <c r="C18" i="6"/>
  <c r="D18" i="6" s="1"/>
  <c r="E18" i="6"/>
  <c r="AB18" i="6"/>
  <c r="AC18" i="6"/>
  <c r="AD18" i="6"/>
  <c r="AE18" i="6"/>
  <c r="AF18" i="6"/>
  <c r="AG18" i="6"/>
  <c r="B20" i="6"/>
  <c r="C20" i="6"/>
  <c r="D20" i="6" s="1"/>
  <c r="E20" i="6"/>
  <c r="AB20" i="6"/>
  <c r="AC20" i="6"/>
  <c r="AD20" i="6"/>
  <c r="AE20" i="6"/>
  <c r="AF20" i="6"/>
  <c r="AG20" i="6"/>
  <c r="B21" i="6"/>
  <c r="C21" i="6"/>
  <c r="D21" i="6" s="1"/>
  <c r="E21" i="6"/>
  <c r="AB21" i="6"/>
  <c r="AC21" i="6"/>
  <c r="AD21" i="6"/>
  <c r="AE21" i="6"/>
  <c r="AF21" i="6"/>
  <c r="AG21" i="6"/>
  <c r="B22" i="6"/>
  <c r="C22" i="6"/>
  <c r="D22" i="6" s="1"/>
  <c r="E22" i="6"/>
  <c r="AB22" i="6"/>
  <c r="AC22" i="6"/>
  <c r="AD22" i="6"/>
  <c r="AE22" i="6"/>
  <c r="AF22" i="6"/>
  <c r="AG22" i="6"/>
  <c r="B23" i="6"/>
  <c r="C23" i="6"/>
  <c r="D23" i="6" s="1"/>
  <c r="E23" i="6"/>
  <c r="AB23" i="6"/>
  <c r="AC23" i="6"/>
  <c r="AD23" i="6"/>
  <c r="AE23" i="6"/>
  <c r="AF23" i="6"/>
  <c r="AG23" i="6"/>
  <c r="AG10" i="6"/>
  <c r="AF10" i="6"/>
  <c r="AE10" i="6"/>
  <c r="AD10" i="6"/>
  <c r="AC10" i="6"/>
  <c r="AB10" i="6"/>
  <c r="Z10" i="6"/>
  <c r="AA10" i="6" s="1"/>
  <c r="O10" i="6"/>
  <c r="P10" i="6" s="1"/>
  <c r="X10" i="6"/>
  <c r="Y10" i="6" s="1"/>
  <c r="V10" i="6"/>
  <c r="W10" i="6" s="1"/>
  <c r="K10" i="6"/>
  <c r="I10" i="6"/>
  <c r="J10" i="6" s="1"/>
  <c r="G10" i="6"/>
  <c r="E10" i="6"/>
  <c r="C10" i="6"/>
  <c r="D10" i="6" s="1"/>
  <c r="B10" i="6"/>
  <c r="AM8" i="2"/>
  <c r="AM9" i="2" s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C31" i="2"/>
  <c r="Y31" i="2"/>
  <c r="Z32" i="2" s="1"/>
  <c r="X31" i="2"/>
  <c r="W31" i="2"/>
  <c r="V31" i="2"/>
  <c r="R31" i="2"/>
  <c r="P31" i="2"/>
  <c r="Q32" i="2" s="1"/>
  <c r="I31" i="2"/>
  <c r="J32" i="2" s="1"/>
  <c r="G31" i="2"/>
  <c r="H32" i="2" s="1"/>
  <c r="B31" i="2"/>
  <c r="AC30" i="2"/>
  <c r="Y30" i="2"/>
  <c r="X30" i="2"/>
  <c r="W30" i="2"/>
  <c r="V30" i="2"/>
  <c r="R30" i="2"/>
  <c r="P30" i="2"/>
  <c r="I30" i="2"/>
  <c r="G30" i="2"/>
  <c r="B30" i="2"/>
  <c r="AC29" i="2"/>
  <c r="Y29" i="2"/>
  <c r="X29" i="2"/>
  <c r="W29" i="2"/>
  <c r="V29" i="2"/>
  <c r="R29" i="2"/>
  <c r="P29" i="2"/>
  <c r="I29" i="2"/>
  <c r="G29" i="2"/>
  <c r="B29" i="2"/>
  <c r="AC28" i="2"/>
  <c r="Y28" i="2"/>
  <c r="X28" i="2"/>
  <c r="W28" i="2"/>
  <c r="V28" i="2"/>
  <c r="R28" i="2"/>
  <c r="P28" i="2"/>
  <c r="I28" i="2"/>
  <c r="G28" i="2"/>
  <c r="B28" i="2"/>
  <c r="AM34" i="2" l="1"/>
  <c r="AM35" i="2" s="1"/>
  <c r="AM36" i="2" s="1"/>
  <c r="AA28" i="2"/>
  <c r="H10" i="6"/>
  <c r="X5" i="6"/>
  <c r="C32" i="2"/>
  <c r="H58" i="16"/>
  <c r="U57" i="16"/>
  <c r="AI57" i="16"/>
  <c r="W57" i="16"/>
  <c r="W56" i="16"/>
  <c r="H57" i="16"/>
  <c r="U58" i="16"/>
  <c r="F58" i="16"/>
  <c r="W60" i="16"/>
  <c r="AI59" i="16"/>
  <c r="U49" i="16"/>
  <c r="W49" i="16"/>
  <c r="AI55" i="16"/>
  <c r="U50" i="16"/>
  <c r="F50" i="16"/>
  <c r="J60" i="16"/>
  <c r="W59" i="16"/>
  <c r="H54" i="16"/>
  <c r="AI53" i="16"/>
  <c r="R51" i="16"/>
  <c r="J51" i="16"/>
  <c r="H49" i="16"/>
  <c r="J62" i="16"/>
  <c r="F10" i="6"/>
  <c r="F16" i="6"/>
  <c r="F11" i="6"/>
  <c r="F17" i="6"/>
  <c r="F12" i="6"/>
  <c r="F15" i="6"/>
  <c r="F18" i="6"/>
  <c r="F13" i="6"/>
  <c r="AI11" i="6"/>
  <c r="Q30" i="2"/>
  <c r="U54" i="16"/>
  <c r="AI45" i="16"/>
  <c r="R53" i="16"/>
  <c r="J53" i="16"/>
  <c r="H52" i="16"/>
  <c r="F46" i="16"/>
  <c r="F54" i="16"/>
  <c r="W51" i="16"/>
  <c r="J47" i="16"/>
  <c r="AI20" i="6"/>
  <c r="U52" i="16"/>
  <c r="F52" i="16"/>
  <c r="R50" i="16"/>
  <c r="J49" i="16"/>
  <c r="W48" i="16"/>
  <c r="U47" i="16"/>
  <c r="AH46" i="16"/>
  <c r="R55" i="16"/>
  <c r="AI51" i="16"/>
  <c r="U46" i="16"/>
  <c r="AH49" i="16"/>
  <c r="R47" i="16"/>
  <c r="AI12" i="6"/>
  <c r="AH52" i="16"/>
  <c r="R48" i="16"/>
  <c r="J48" i="16"/>
  <c r="W47" i="16"/>
  <c r="AH45" i="16"/>
  <c r="J46" i="16"/>
  <c r="AH61" i="16"/>
  <c r="J59" i="16"/>
  <c r="F49" i="16"/>
  <c r="F47" i="16"/>
  <c r="U60" i="16"/>
  <c r="J36" i="16"/>
  <c r="U34" i="16"/>
  <c r="AH53" i="16"/>
  <c r="AH51" i="16"/>
  <c r="AH48" i="16"/>
  <c r="J56" i="16"/>
  <c r="AD29" i="2"/>
  <c r="W36" i="16"/>
  <c r="H36" i="16"/>
  <c r="F35" i="16"/>
  <c r="R54" i="16"/>
  <c r="U53" i="16"/>
  <c r="W52" i="16"/>
  <c r="J52" i="16"/>
  <c r="F51" i="16"/>
  <c r="AI50" i="16"/>
  <c r="J50" i="16"/>
  <c r="U48" i="16"/>
  <c r="AH47" i="16"/>
  <c r="W62" i="16"/>
  <c r="AA29" i="2"/>
  <c r="H53" i="16"/>
  <c r="Z30" i="2"/>
  <c r="U36" i="16"/>
  <c r="R34" i="16"/>
  <c r="J34" i="16"/>
  <c r="AI54" i="16"/>
  <c r="W50" i="16"/>
  <c r="H50" i="16"/>
  <c r="AI49" i="16"/>
  <c r="R49" i="16"/>
  <c r="F48" i="16"/>
  <c r="W46" i="16"/>
  <c r="F56" i="16"/>
  <c r="AB30" i="2"/>
  <c r="Q31" i="2"/>
  <c r="AI21" i="6"/>
  <c r="AH54" i="16"/>
  <c r="AH50" i="16"/>
  <c r="R46" i="16"/>
  <c r="R62" i="16"/>
  <c r="W61" i="16"/>
  <c r="F60" i="16"/>
  <c r="W58" i="16"/>
  <c r="AH55" i="16"/>
  <c r="J54" i="16"/>
  <c r="F53" i="16"/>
  <c r="AI52" i="16"/>
  <c r="R52" i="16"/>
  <c r="U51" i="16"/>
  <c r="U59" i="16"/>
  <c r="J58" i="16"/>
  <c r="U55" i="16"/>
  <c r="J29" i="2"/>
  <c r="U61" i="16"/>
  <c r="AI61" i="16"/>
  <c r="F59" i="16"/>
  <c r="H46" i="16"/>
  <c r="AI46" i="16"/>
  <c r="R59" i="16"/>
  <c r="AH59" i="16"/>
  <c r="R35" i="16"/>
  <c r="H48" i="16"/>
  <c r="AI48" i="16"/>
  <c r="H47" i="16"/>
  <c r="AI47" i="16"/>
  <c r="AI60" i="16"/>
  <c r="H60" i="16"/>
  <c r="AB28" i="2"/>
  <c r="J30" i="2"/>
  <c r="W54" i="16"/>
  <c r="W55" i="16"/>
  <c r="R60" i="16"/>
  <c r="AH60" i="16"/>
  <c r="R58" i="16"/>
  <c r="AH58" i="16"/>
  <c r="R56" i="16"/>
  <c r="AH56" i="16"/>
  <c r="AA31" i="2"/>
  <c r="C31" i="2"/>
  <c r="R57" i="16"/>
  <c r="AH57" i="16"/>
  <c r="H55" i="16"/>
  <c r="W34" i="16"/>
  <c r="AD30" i="2"/>
  <c r="W53" i="16"/>
  <c r="H51" i="16"/>
  <c r="H61" i="16"/>
  <c r="H59" i="16"/>
  <c r="AI58" i="16"/>
  <c r="AI56" i="16"/>
  <c r="C30" i="2"/>
  <c r="Z31" i="2"/>
  <c r="AH62" i="16"/>
  <c r="H62" i="16"/>
  <c r="F61" i="16"/>
  <c r="J57" i="16"/>
  <c r="H56" i="16"/>
  <c r="F55" i="16"/>
  <c r="R61" i="16"/>
  <c r="F57" i="16"/>
  <c r="Z29" i="2"/>
  <c r="AB31" i="2"/>
  <c r="U62" i="16"/>
  <c r="F62" i="16"/>
  <c r="J61" i="16"/>
  <c r="U56" i="16"/>
  <c r="J55" i="16"/>
  <c r="AI62" i="16"/>
  <c r="AI36" i="16"/>
  <c r="J35" i="16"/>
  <c r="F34" i="16"/>
  <c r="W35" i="16"/>
  <c r="H34" i="16"/>
  <c r="U35" i="16"/>
  <c r="AI35" i="16"/>
  <c r="AI34" i="16"/>
  <c r="AI33" i="16"/>
  <c r="R36" i="16"/>
  <c r="AH34" i="16"/>
  <c r="AH36" i="16"/>
  <c r="F36" i="16"/>
  <c r="AH35" i="16"/>
  <c r="AH33" i="16"/>
  <c r="H35" i="16"/>
  <c r="AI16" i="6"/>
  <c r="AI17" i="6"/>
  <c r="AI13" i="6"/>
  <c r="AI15" i="6"/>
  <c r="AI18" i="6"/>
  <c r="AI23" i="6"/>
  <c r="AI22" i="6"/>
  <c r="H29" i="2"/>
  <c r="Q29" i="2"/>
  <c r="AB29" i="2"/>
  <c r="AA30" i="2"/>
  <c r="J31" i="2"/>
  <c r="AD31" i="2"/>
  <c r="AD28" i="2"/>
  <c r="C29" i="2"/>
  <c r="H30" i="2"/>
  <c r="H31" i="2"/>
  <c r="B114" i="1" l="1"/>
  <c r="C114" i="1"/>
  <c r="F114" i="1"/>
  <c r="J114" i="1" l="1"/>
  <c r="L114" i="1"/>
  <c r="AA114" i="1"/>
  <c r="Y114" i="1"/>
  <c r="W114" i="1"/>
  <c r="S114" i="1"/>
  <c r="AC114" i="1"/>
  <c r="X114" i="1"/>
  <c r="U114" i="1"/>
  <c r="Q114" i="1"/>
  <c r="AB114" i="1"/>
  <c r="H114" i="1"/>
  <c r="D114" i="1"/>
  <c r="N114" i="1" l="1"/>
  <c r="O114" i="1"/>
  <c r="AD114" i="1"/>
  <c r="C11" i="16"/>
  <c r="E11" i="16"/>
  <c r="G11" i="16"/>
  <c r="I11" i="16"/>
  <c r="K11" i="16"/>
  <c r="T11" i="16"/>
  <c r="V11" i="16"/>
  <c r="Q11" i="16"/>
  <c r="X11" i="16"/>
  <c r="Y11" i="16"/>
  <c r="Z11" i="16"/>
  <c r="AA11" i="16"/>
  <c r="AB11" i="16"/>
  <c r="AC11" i="16"/>
  <c r="AD11" i="16"/>
  <c r="AE11" i="16"/>
  <c r="AF11" i="16"/>
  <c r="AG11" i="16"/>
  <c r="AH11" i="16" l="1"/>
  <c r="AD5" i="16"/>
  <c r="AI11" i="16"/>
  <c r="H11" i="16"/>
  <c r="W11" i="16"/>
  <c r="R11" i="16"/>
  <c r="U11" i="16"/>
  <c r="J11" i="16"/>
  <c r="F11" i="16"/>
  <c r="F53" i="1" l="1"/>
  <c r="L53" i="1" s="1"/>
  <c r="F54" i="1"/>
  <c r="L54" i="1" s="1"/>
  <c r="F55" i="1"/>
  <c r="L55" i="1" s="1"/>
  <c r="F56" i="1"/>
  <c r="L56" i="1" s="1"/>
  <c r="N56" i="1" l="1"/>
  <c r="O56" i="1"/>
  <c r="N55" i="1"/>
  <c r="O55" i="1"/>
  <c r="N54" i="1"/>
  <c r="O54" i="1"/>
  <c r="N53" i="1"/>
  <c r="O53" i="1"/>
  <c r="U56" i="1"/>
  <c r="Y56" i="1"/>
  <c r="X56" i="1"/>
  <c r="U55" i="1"/>
  <c r="X55" i="1"/>
  <c r="Y55" i="1"/>
  <c r="U54" i="1"/>
  <c r="Y54" i="1"/>
  <c r="X54" i="1"/>
  <c r="U53" i="1"/>
  <c r="X53" i="1"/>
  <c r="Y53" i="1"/>
  <c r="Q56" i="1"/>
  <c r="Q55" i="1"/>
  <c r="Q54" i="1"/>
  <c r="Q53" i="1"/>
  <c r="D307" i="60" l="1"/>
  <c r="D308" i="60"/>
  <c r="D309" i="60"/>
  <c r="D310" i="60"/>
  <c r="D311" i="60"/>
  <c r="D312" i="60"/>
  <c r="D313" i="60"/>
  <c r="D314" i="60"/>
  <c r="D315" i="60"/>
  <c r="D316" i="60"/>
  <c r="D317" i="60"/>
  <c r="D321" i="60"/>
  <c r="E319" i="60" s="1"/>
  <c r="D322" i="60"/>
  <c r="D323" i="60"/>
  <c r="D324" i="60"/>
  <c r="D325" i="60"/>
  <c r="D326" i="60"/>
  <c r="D327" i="60"/>
  <c r="D328" i="60"/>
  <c r="D329" i="60"/>
  <c r="D330" i="60"/>
  <c r="D331" i="60"/>
  <c r="D332" i="60"/>
  <c r="D336" i="60"/>
  <c r="E334" i="60" s="1"/>
  <c r="D337" i="60"/>
  <c r="D338" i="60"/>
  <c r="D339" i="60"/>
  <c r="D340" i="60"/>
  <c r="D341" i="60"/>
  <c r="D342" i="60"/>
  <c r="D343" i="60"/>
  <c r="D344" i="60"/>
  <c r="D345" i="60"/>
  <c r="D346" i="60"/>
  <c r="D347" i="60"/>
  <c r="D351" i="60"/>
  <c r="E349" i="60" s="1"/>
  <c r="D352" i="60"/>
  <c r="D353" i="60"/>
  <c r="D354" i="60"/>
  <c r="D355" i="60"/>
  <c r="D356" i="60"/>
  <c r="D357" i="60"/>
  <c r="D358" i="60"/>
  <c r="D359" i="60"/>
  <c r="D360" i="60"/>
  <c r="D361" i="60"/>
  <c r="D362" i="60"/>
  <c r="D366" i="60"/>
  <c r="E364" i="60" s="1"/>
  <c r="D367" i="60"/>
  <c r="D368" i="60"/>
  <c r="D369" i="60"/>
  <c r="D370" i="60"/>
  <c r="D371" i="60"/>
  <c r="D372" i="60"/>
  <c r="D373" i="60"/>
  <c r="D374" i="60"/>
  <c r="D375" i="60"/>
  <c r="D376" i="60"/>
  <c r="D377" i="60"/>
  <c r="D381" i="60"/>
  <c r="E379" i="60" s="1"/>
  <c r="D382" i="60"/>
  <c r="D383" i="60"/>
  <c r="D384" i="60"/>
  <c r="D385" i="60"/>
  <c r="D386" i="60"/>
  <c r="D387" i="60"/>
  <c r="D388" i="60"/>
  <c r="D389" i="60"/>
  <c r="D390" i="60"/>
  <c r="D391" i="60"/>
  <c r="D392" i="60"/>
  <c r="D396" i="60"/>
  <c r="E394" i="60" s="1"/>
  <c r="D397" i="60"/>
  <c r="D398" i="60"/>
  <c r="D399" i="60"/>
  <c r="D400" i="60"/>
  <c r="D401" i="60"/>
  <c r="D402" i="60"/>
  <c r="D403" i="60"/>
  <c r="D404" i="60"/>
  <c r="D405" i="60"/>
  <c r="D406" i="60"/>
  <c r="D407" i="60"/>
  <c r="D411" i="60"/>
  <c r="E409" i="60" s="1"/>
  <c r="D412" i="60"/>
  <c r="D413" i="60"/>
  <c r="D414" i="60"/>
  <c r="D415" i="60"/>
  <c r="D416" i="60"/>
  <c r="D417" i="60"/>
  <c r="D418" i="60"/>
  <c r="D419" i="60"/>
  <c r="D420" i="60"/>
  <c r="D421" i="60"/>
  <c r="D422" i="60"/>
  <c r="D426" i="60"/>
  <c r="E424" i="60" s="1"/>
  <c r="D427" i="60"/>
  <c r="D428" i="60"/>
  <c r="D429" i="60"/>
  <c r="D430" i="60"/>
  <c r="D431" i="60"/>
  <c r="D432" i="60"/>
  <c r="D433" i="60"/>
  <c r="D434" i="60"/>
  <c r="D435" i="60"/>
  <c r="D436" i="60"/>
  <c r="D437" i="60"/>
  <c r="D441" i="60"/>
  <c r="E439" i="60" s="1"/>
  <c r="D442" i="60"/>
  <c r="D443" i="60"/>
  <c r="D444" i="60"/>
  <c r="D445" i="60"/>
  <c r="D446" i="60"/>
  <c r="D447" i="60"/>
  <c r="D448" i="60"/>
  <c r="D449" i="60"/>
  <c r="D450" i="60"/>
  <c r="D451" i="60"/>
  <c r="D452" i="60"/>
  <c r="D456" i="60"/>
  <c r="E454" i="60" s="1"/>
  <c r="D457" i="60"/>
  <c r="D458" i="60"/>
  <c r="D459" i="60"/>
  <c r="D460" i="60"/>
  <c r="D461" i="60"/>
  <c r="D462" i="60"/>
  <c r="D463" i="60"/>
  <c r="D464" i="60"/>
  <c r="D465" i="60"/>
  <c r="D466" i="60"/>
  <c r="D467" i="60"/>
  <c r="D306" i="60"/>
  <c r="E304" i="60" s="1"/>
  <c r="D292" i="60"/>
  <c r="D293" i="60"/>
  <c r="D294" i="60"/>
  <c r="D295" i="60"/>
  <c r="D296" i="60"/>
  <c r="D297" i="60"/>
  <c r="D298" i="60"/>
  <c r="D299" i="60"/>
  <c r="D300" i="60"/>
  <c r="D301" i="60"/>
  <c r="D302" i="60"/>
  <c r="D291" i="60"/>
  <c r="E289" i="60" s="1"/>
  <c r="D277" i="60"/>
  <c r="D278" i="60"/>
  <c r="D279" i="60"/>
  <c r="D280" i="60"/>
  <c r="D281" i="60"/>
  <c r="D282" i="60"/>
  <c r="D283" i="60"/>
  <c r="D284" i="60"/>
  <c r="D285" i="60"/>
  <c r="D286" i="60"/>
  <c r="D287" i="60"/>
  <c r="D276" i="60"/>
  <c r="E274" i="60" s="1"/>
  <c r="D261" i="60"/>
  <c r="E259" i="60" s="1"/>
  <c r="B467" i="60"/>
  <c r="C467" i="60"/>
  <c r="E467" i="60"/>
  <c r="G467" i="60"/>
  <c r="H467" i="60"/>
  <c r="I467" i="60" s="1"/>
  <c r="B460" i="60"/>
  <c r="C460" i="60"/>
  <c r="E460" i="60"/>
  <c r="G460" i="60"/>
  <c r="H460" i="60"/>
  <c r="Q460" i="60" s="1"/>
  <c r="B461" i="60"/>
  <c r="C461" i="60"/>
  <c r="E461" i="60"/>
  <c r="G461" i="60"/>
  <c r="H461" i="60"/>
  <c r="J461" i="60" s="1"/>
  <c r="B462" i="60"/>
  <c r="C462" i="60"/>
  <c r="E462" i="60"/>
  <c r="G462" i="60"/>
  <c r="H462" i="60"/>
  <c r="W462" i="60" s="1"/>
  <c r="B463" i="60"/>
  <c r="C463" i="60"/>
  <c r="E463" i="60"/>
  <c r="G463" i="60"/>
  <c r="H463" i="60"/>
  <c r="J463" i="60" s="1"/>
  <c r="B464" i="60"/>
  <c r="C464" i="60"/>
  <c r="E464" i="60"/>
  <c r="G464" i="60"/>
  <c r="H464" i="60"/>
  <c r="B465" i="60"/>
  <c r="C465" i="60"/>
  <c r="E465" i="60"/>
  <c r="G465" i="60"/>
  <c r="H465" i="60"/>
  <c r="N465" i="60" s="1"/>
  <c r="B466" i="60"/>
  <c r="C466" i="60"/>
  <c r="E466" i="60"/>
  <c r="G466" i="60"/>
  <c r="H466" i="60"/>
  <c r="O466" i="60" s="1"/>
  <c r="B444" i="60"/>
  <c r="C444" i="60"/>
  <c r="E444" i="60"/>
  <c r="G444" i="60"/>
  <c r="H444" i="60"/>
  <c r="B445" i="60"/>
  <c r="C445" i="60"/>
  <c r="E445" i="60"/>
  <c r="G445" i="60"/>
  <c r="H445" i="60"/>
  <c r="K445" i="60" s="1"/>
  <c r="B446" i="60"/>
  <c r="C446" i="60"/>
  <c r="E446" i="60"/>
  <c r="G446" i="60"/>
  <c r="H446" i="60"/>
  <c r="Q446" i="60" s="1"/>
  <c r="B447" i="60"/>
  <c r="C447" i="60"/>
  <c r="E447" i="60"/>
  <c r="G447" i="60"/>
  <c r="H447" i="60"/>
  <c r="B448" i="60"/>
  <c r="C448" i="60"/>
  <c r="E448" i="60"/>
  <c r="G448" i="60"/>
  <c r="H448" i="60"/>
  <c r="B449" i="60"/>
  <c r="C449" i="60"/>
  <c r="E449" i="60"/>
  <c r="G449" i="60"/>
  <c r="H449" i="60"/>
  <c r="M449" i="60" s="1"/>
  <c r="B450" i="60"/>
  <c r="C450" i="60"/>
  <c r="E450" i="60"/>
  <c r="G450" i="60"/>
  <c r="H450" i="60"/>
  <c r="I450" i="60" s="1"/>
  <c r="B451" i="60"/>
  <c r="C451" i="60"/>
  <c r="E451" i="60"/>
  <c r="G451" i="60"/>
  <c r="H451" i="60"/>
  <c r="I451" i="60" s="1"/>
  <c r="B452" i="60"/>
  <c r="C452" i="60"/>
  <c r="E452" i="60"/>
  <c r="G452" i="60"/>
  <c r="H452" i="60"/>
  <c r="J452" i="60" s="1"/>
  <c r="B456" i="60"/>
  <c r="C456" i="60"/>
  <c r="E456" i="60"/>
  <c r="G456" i="60"/>
  <c r="H456" i="60"/>
  <c r="B457" i="60"/>
  <c r="C457" i="60"/>
  <c r="E457" i="60"/>
  <c r="G457" i="60"/>
  <c r="H457" i="60"/>
  <c r="Q457" i="60" s="1"/>
  <c r="B458" i="60"/>
  <c r="C458" i="60"/>
  <c r="E458" i="60"/>
  <c r="G458" i="60"/>
  <c r="H458" i="60"/>
  <c r="Q458" i="60" s="1"/>
  <c r="B459" i="60"/>
  <c r="C459" i="60"/>
  <c r="E459" i="60"/>
  <c r="G459" i="60"/>
  <c r="H459" i="60"/>
  <c r="Q459" i="60" s="1"/>
  <c r="B412" i="60"/>
  <c r="C412" i="60"/>
  <c r="E412" i="60"/>
  <c r="G412" i="60"/>
  <c r="H412" i="60"/>
  <c r="M412" i="60" s="1"/>
  <c r="B413" i="60"/>
  <c r="C413" i="60"/>
  <c r="E413" i="60"/>
  <c r="G413" i="60"/>
  <c r="H413" i="60"/>
  <c r="J413" i="60" s="1"/>
  <c r="B414" i="60"/>
  <c r="C414" i="60"/>
  <c r="E414" i="60"/>
  <c r="G414" i="60"/>
  <c r="H414" i="60"/>
  <c r="Q414" i="60" s="1"/>
  <c r="B415" i="60"/>
  <c r="C415" i="60"/>
  <c r="E415" i="60"/>
  <c r="G415" i="60"/>
  <c r="H415" i="60"/>
  <c r="I415" i="60" s="1"/>
  <c r="B416" i="60"/>
  <c r="C416" i="60"/>
  <c r="E416" i="60"/>
  <c r="G416" i="60"/>
  <c r="H416" i="60"/>
  <c r="S416" i="60" s="1"/>
  <c r="B417" i="60"/>
  <c r="C417" i="60"/>
  <c r="E417" i="60"/>
  <c r="G417" i="60"/>
  <c r="H417" i="60"/>
  <c r="Q417" i="60" s="1"/>
  <c r="B418" i="60"/>
  <c r="C418" i="60"/>
  <c r="E418" i="60"/>
  <c r="G418" i="60"/>
  <c r="H418" i="60"/>
  <c r="B419" i="60"/>
  <c r="C419" i="60"/>
  <c r="E419" i="60"/>
  <c r="G419" i="60"/>
  <c r="H419" i="60"/>
  <c r="N419" i="60" s="1"/>
  <c r="B420" i="60"/>
  <c r="C420" i="60"/>
  <c r="E420" i="60"/>
  <c r="G420" i="60"/>
  <c r="H420" i="60"/>
  <c r="B421" i="60"/>
  <c r="C421" i="60"/>
  <c r="E421" i="60"/>
  <c r="G421" i="60"/>
  <c r="H421" i="60"/>
  <c r="B422" i="60"/>
  <c r="C422" i="60"/>
  <c r="E422" i="60"/>
  <c r="G422" i="60"/>
  <c r="H422" i="60"/>
  <c r="Q422" i="60" s="1"/>
  <c r="B426" i="60"/>
  <c r="C426" i="60"/>
  <c r="E426" i="60"/>
  <c r="G426" i="60"/>
  <c r="H426" i="60"/>
  <c r="B427" i="60"/>
  <c r="C427" i="60"/>
  <c r="E427" i="60"/>
  <c r="G427" i="60"/>
  <c r="H427" i="60"/>
  <c r="B428" i="60"/>
  <c r="C428" i="60"/>
  <c r="E428" i="60"/>
  <c r="G428" i="60"/>
  <c r="H428" i="60"/>
  <c r="U428" i="60" s="1"/>
  <c r="B429" i="60"/>
  <c r="C429" i="60"/>
  <c r="E429" i="60"/>
  <c r="G429" i="60"/>
  <c r="H429" i="60"/>
  <c r="B430" i="60"/>
  <c r="C430" i="60"/>
  <c r="E430" i="60"/>
  <c r="G430" i="60"/>
  <c r="H430" i="60"/>
  <c r="M430" i="60" s="1"/>
  <c r="B431" i="60"/>
  <c r="C431" i="60"/>
  <c r="E431" i="60"/>
  <c r="G431" i="60"/>
  <c r="H431" i="60"/>
  <c r="B432" i="60"/>
  <c r="C432" i="60"/>
  <c r="E432" i="60"/>
  <c r="G432" i="60"/>
  <c r="H432" i="60"/>
  <c r="J432" i="60" s="1"/>
  <c r="B433" i="60"/>
  <c r="C433" i="60"/>
  <c r="E433" i="60"/>
  <c r="G433" i="60"/>
  <c r="H433" i="60"/>
  <c r="B434" i="60"/>
  <c r="C434" i="60"/>
  <c r="E434" i="60"/>
  <c r="G434" i="60"/>
  <c r="H434" i="60"/>
  <c r="I434" i="60" s="1"/>
  <c r="B435" i="60"/>
  <c r="C435" i="60"/>
  <c r="E435" i="60"/>
  <c r="G435" i="60"/>
  <c r="H435" i="60"/>
  <c r="I435" i="60" s="1"/>
  <c r="B436" i="60"/>
  <c r="C436" i="60"/>
  <c r="E436" i="60"/>
  <c r="G436" i="60"/>
  <c r="H436" i="60"/>
  <c r="J436" i="60" s="1"/>
  <c r="B437" i="60"/>
  <c r="C437" i="60"/>
  <c r="E437" i="60"/>
  <c r="G437" i="60"/>
  <c r="H437" i="60"/>
  <c r="B441" i="60"/>
  <c r="C441" i="60"/>
  <c r="E441" i="60"/>
  <c r="G441" i="60"/>
  <c r="H441" i="60"/>
  <c r="B442" i="60"/>
  <c r="C442" i="60"/>
  <c r="E442" i="60"/>
  <c r="G442" i="60"/>
  <c r="H442" i="60"/>
  <c r="B443" i="60"/>
  <c r="C443" i="60"/>
  <c r="E443" i="60"/>
  <c r="G443" i="60"/>
  <c r="H443" i="60"/>
  <c r="Q443" i="60" s="1"/>
  <c r="B358" i="60"/>
  <c r="C358" i="60"/>
  <c r="E358" i="60"/>
  <c r="G358" i="60"/>
  <c r="H358" i="60"/>
  <c r="M358" i="60" s="1"/>
  <c r="B359" i="60"/>
  <c r="C359" i="60"/>
  <c r="E359" i="60"/>
  <c r="G359" i="60"/>
  <c r="H359" i="60"/>
  <c r="Q359" i="60" s="1"/>
  <c r="B360" i="60"/>
  <c r="C360" i="60"/>
  <c r="E360" i="60"/>
  <c r="G360" i="60"/>
  <c r="H360" i="60"/>
  <c r="I360" i="60" s="1"/>
  <c r="B361" i="60"/>
  <c r="C361" i="60"/>
  <c r="E361" i="60"/>
  <c r="G361" i="60"/>
  <c r="H361" i="60"/>
  <c r="J361" i="60" s="1"/>
  <c r="B362" i="60"/>
  <c r="C362" i="60"/>
  <c r="E362" i="60"/>
  <c r="G362" i="60"/>
  <c r="H362" i="60"/>
  <c r="M362" i="60" s="1"/>
  <c r="B366" i="60"/>
  <c r="C366" i="60"/>
  <c r="E366" i="60"/>
  <c r="G366" i="60"/>
  <c r="H366" i="60"/>
  <c r="B367" i="60"/>
  <c r="C367" i="60"/>
  <c r="E367" i="60"/>
  <c r="G367" i="60"/>
  <c r="H367" i="60"/>
  <c r="I367" i="60" s="1"/>
  <c r="B368" i="60"/>
  <c r="C368" i="60"/>
  <c r="E368" i="60"/>
  <c r="G368" i="60"/>
  <c r="H368" i="60"/>
  <c r="Q368" i="60" s="1"/>
  <c r="B369" i="60"/>
  <c r="C369" i="60"/>
  <c r="E369" i="60"/>
  <c r="G369" i="60"/>
  <c r="H369" i="60"/>
  <c r="B370" i="60"/>
  <c r="C370" i="60"/>
  <c r="E370" i="60"/>
  <c r="G370" i="60"/>
  <c r="H370" i="60"/>
  <c r="N370" i="60" s="1"/>
  <c r="B371" i="60"/>
  <c r="C371" i="60"/>
  <c r="E371" i="60"/>
  <c r="G371" i="60"/>
  <c r="H371" i="60"/>
  <c r="B372" i="60"/>
  <c r="C372" i="60"/>
  <c r="E372" i="60"/>
  <c r="G372" i="60"/>
  <c r="H372" i="60"/>
  <c r="M372" i="60" s="1"/>
  <c r="B373" i="60"/>
  <c r="C373" i="60"/>
  <c r="E373" i="60"/>
  <c r="G373" i="60"/>
  <c r="H373" i="60"/>
  <c r="M373" i="60" s="1"/>
  <c r="B374" i="60"/>
  <c r="C374" i="60"/>
  <c r="E374" i="60"/>
  <c r="G374" i="60"/>
  <c r="H374" i="60"/>
  <c r="T374" i="60" s="1"/>
  <c r="B375" i="60"/>
  <c r="C375" i="60"/>
  <c r="E375" i="60"/>
  <c r="G375" i="60"/>
  <c r="H375" i="60"/>
  <c r="I375" i="60" s="1"/>
  <c r="B376" i="60"/>
  <c r="C376" i="60"/>
  <c r="E376" i="60"/>
  <c r="G376" i="60"/>
  <c r="H376" i="60"/>
  <c r="J376" i="60" s="1"/>
  <c r="B377" i="60"/>
  <c r="C377" i="60"/>
  <c r="E377" i="60"/>
  <c r="G377" i="60"/>
  <c r="H377" i="60"/>
  <c r="N377" i="60" s="1"/>
  <c r="B381" i="60"/>
  <c r="C381" i="60"/>
  <c r="E381" i="60"/>
  <c r="G381" i="60"/>
  <c r="H381" i="60"/>
  <c r="B382" i="60"/>
  <c r="C382" i="60"/>
  <c r="E382" i="60"/>
  <c r="G382" i="60"/>
  <c r="H382" i="60"/>
  <c r="Q382" i="60" s="1"/>
  <c r="B383" i="60"/>
  <c r="C383" i="60"/>
  <c r="E383" i="60"/>
  <c r="G383" i="60"/>
  <c r="H383" i="60"/>
  <c r="J383" i="60" s="1"/>
  <c r="B384" i="60"/>
  <c r="C384" i="60"/>
  <c r="E384" i="60"/>
  <c r="G384" i="60"/>
  <c r="H384" i="60"/>
  <c r="M384" i="60" s="1"/>
  <c r="B385" i="60"/>
  <c r="C385" i="60"/>
  <c r="E385" i="60"/>
  <c r="G385" i="60"/>
  <c r="H385" i="60"/>
  <c r="J385" i="60" s="1"/>
  <c r="B386" i="60"/>
  <c r="C386" i="60"/>
  <c r="E386" i="60"/>
  <c r="G386" i="60"/>
  <c r="H386" i="60"/>
  <c r="B387" i="60"/>
  <c r="C387" i="60"/>
  <c r="E387" i="60"/>
  <c r="G387" i="60"/>
  <c r="H387" i="60"/>
  <c r="T387" i="60" s="1"/>
  <c r="B388" i="60"/>
  <c r="C388" i="60"/>
  <c r="E388" i="60"/>
  <c r="G388" i="60"/>
  <c r="H388" i="60"/>
  <c r="B389" i="60"/>
  <c r="C389" i="60"/>
  <c r="E389" i="60"/>
  <c r="G389" i="60"/>
  <c r="H389" i="60"/>
  <c r="Q389" i="60" s="1"/>
  <c r="B390" i="60"/>
  <c r="C390" i="60"/>
  <c r="E390" i="60"/>
  <c r="G390" i="60"/>
  <c r="H390" i="60"/>
  <c r="K390" i="60" s="1"/>
  <c r="B391" i="60"/>
  <c r="C391" i="60"/>
  <c r="E391" i="60"/>
  <c r="G391" i="60"/>
  <c r="H391" i="60"/>
  <c r="I391" i="60" s="1"/>
  <c r="B392" i="60"/>
  <c r="C392" i="60"/>
  <c r="E392" i="60"/>
  <c r="G392" i="60"/>
  <c r="H392" i="60"/>
  <c r="O392" i="60" s="1"/>
  <c r="B396" i="60"/>
  <c r="C396" i="60"/>
  <c r="E396" i="60"/>
  <c r="G396" i="60"/>
  <c r="H396" i="60"/>
  <c r="B397" i="60"/>
  <c r="C397" i="60"/>
  <c r="E397" i="60"/>
  <c r="G397" i="60"/>
  <c r="H397" i="60"/>
  <c r="M397" i="60" s="1"/>
  <c r="B398" i="60"/>
  <c r="C398" i="60"/>
  <c r="E398" i="60"/>
  <c r="G398" i="60"/>
  <c r="H398" i="60"/>
  <c r="M398" i="60" s="1"/>
  <c r="B399" i="60"/>
  <c r="C399" i="60"/>
  <c r="E399" i="60"/>
  <c r="G399" i="60"/>
  <c r="H399" i="60"/>
  <c r="N399" i="60" s="1"/>
  <c r="B400" i="60"/>
  <c r="C400" i="60"/>
  <c r="E400" i="60"/>
  <c r="G400" i="60"/>
  <c r="H400" i="60"/>
  <c r="B401" i="60"/>
  <c r="C401" i="60"/>
  <c r="E401" i="60"/>
  <c r="G401" i="60"/>
  <c r="H401" i="60"/>
  <c r="M401" i="60" s="1"/>
  <c r="B402" i="60"/>
  <c r="C402" i="60"/>
  <c r="E402" i="60"/>
  <c r="G402" i="60"/>
  <c r="H402" i="60"/>
  <c r="Q402" i="60" s="1"/>
  <c r="B403" i="60"/>
  <c r="C403" i="60"/>
  <c r="E403" i="60"/>
  <c r="G403" i="60"/>
  <c r="H403" i="60"/>
  <c r="J403" i="60" s="1"/>
  <c r="B404" i="60"/>
  <c r="C404" i="60"/>
  <c r="E404" i="60"/>
  <c r="G404" i="60"/>
  <c r="H404" i="60"/>
  <c r="I404" i="60" s="1"/>
  <c r="B405" i="60"/>
  <c r="C405" i="60"/>
  <c r="E405" i="60"/>
  <c r="G405" i="60"/>
  <c r="H405" i="60"/>
  <c r="P405" i="60" s="1"/>
  <c r="B406" i="60"/>
  <c r="C406" i="60"/>
  <c r="E406" i="60"/>
  <c r="G406" i="60"/>
  <c r="H406" i="60"/>
  <c r="M406" i="60" s="1"/>
  <c r="B407" i="60"/>
  <c r="C407" i="60"/>
  <c r="E407" i="60"/>
  <c r="G407" i="60"/>
  <c r="H407" i="60"/>
  <c r="B411" i="60"/>
  <c r="C411" i="60"/>
  <c r="E411" i="60"/>
  <c r="G411" i="60"/>
  <c r="H411" i="60"/>
  <c r="B247" i="60"/>
  <c r="C247" i="60"/>
  <c r="D247" i="60"/>
  <c r="E247" i="60"/>
  <c r="G247" i="60"/>
  <c r="H247" i="60"/>
  <c r="S247" i="60" s="1"/>
  <c r="B248" i="60"/>
  <c r="C248" i="60"/>
  <c r="D248" i="60"/>
  <c r="E248" i="60"/>
  <c r="G248" i="60"/>
  <c r="H248" i="60"/>
  <c r="I248" i="60" s="1"/>
  <c r="B249" i="60"/>
  <c r="C249" i="60"/>
  <c r="D249" i="60"/>
  <c r="E249" i="60"/>
  <c r="G249" i="60"/>
  <c r="H249" i="60"/>
  <c r="I249" i="60" s="1"/>
  <c r="B250" i="60"/>
  <c r="C250" i="60"/>
  <c r="D250" i="60"/>
  <c r="E250" i="60"/>
  <c r="G250" i="60"/>
  <c r="H250" i="60"/>
  <c r="M250" i="60" s="1"/>
  <c r="B251" i="60"/>
  <c r="C251" i="60"/>
  <c r="D251" i="60"/>
  <c r="E251" i="60"/>
  <c r="G251" i="60"/>
  <c r="H251" i="60"/>
  <c r="J251" i="60" s="1"/>
  <c r="B252" i="60"/>
  <c r="C252" i="60"/>
  <c r="D252" i="60"/>
  <c r="E252" i="60"/>
  <c r="G252" i="60"/>
  <c r="H252" i="60"/>
  <c r="J252" i="60" s="1"/>
  <c r="B253" i="60"/>
  <c r="C253" i="60"/>
  <c r="D253" i="60"/>
  <c r="E253" i="60"/>
  <c r="G253" i="60"/>
  <c r="H253" i="60"/>
  <c r="I253" i="60" s="1"/>
  <c r="B254" i="60"/>
  <c r="C254" i="60"/>
  <c r="D254" i="60"/>
  <c r="E254" i="60"/>
  <c r="G254" i="60"/>
  <c r="H254" i="60"/>
  <c r="O254" i="60" s="1"/>
  <c r="B255" i="60"/>
  <c r="C255" i="60"/>
  <c r="D255" i="60"/>
  <c r="E255" i="60"/>
  <c r="G255" i="60"/>
  <c r="H255" i="60"/>
  <c r="K255" i="60" s="1"/>
  <c r="B256" i="60"/>
  <c r="C256" i="60"/>
  <c r="D256" i="60"/>
  <c r="E256" i="60"/>
  <c r="G256" i="60"/>
  <c r="H256" i="60"/>
  <c r="B257" i="60"/>
  <c r="C257" i="60"/>
  <c r="D257" i="60"/>
  <c r="E257" i="60"/>
  <c r="G257" i="60"/>
  <c r="H257" i="60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T263" i="60" s="1"/>
  <c r="B264" i="60"/>
  <c r="C264" i="60"/>
  <c r="E264" i="60"/>
  <c r="G264" i="60"/>
  <c r="H264" i="60"/>
  <c r="K264" i="60" s="1"/>
  <c r="B265" i="60"/>
  <c r="C265" i="60"/>
  <c r="E265" i="60"/>
  <c r="G265" i="60"/>
  <c r="H265" i="60"/>
  <c r="B266" i="60"/>
  <c r="C266" i="60"/>
  <c r="E266" i="60"/>
  <c r="G266" i="60"/>
  <c r="H266" i="60"/>
  <c r="B267" i="60"/>
  <c r="C267" i="60"/>
  <c r="E267" i="60"/>
  <c r="G267" i="60"/>
  <c r="H267" i="60"/>
  <c r="I267" i="60" s="1"/>
  <c r="B268" i="60"/>
  <c r="C268" i="60"/>
  <c r="E268" i="60"/>
  <c r="G268" i="60"/>
  <c r="H268" i="60"/>
  <c r="I268" i="60" s="1"/>
  <c r="B269" i="60"/>
  <c r="C269" i="60"/>
  <c r="E269" i="60"/>
  <c r="G269" i="60"/>
  <c r="H269" i="60"/>
  <c r="U269" i="60" s="1"/>
  <c r="B270" i="60"/>
  <c r="C270" i="60"/>
  <c r="E270" i="60"/>
  <c r="G270" i="60"/>
  <c r="H270" i="60"/>
  <c r="B271" i="60"/>
  <c r="C271" i="60"/>
  <c r="E271" i="60"/>
  <c r="G271" i="60"/>
  <c r="H271" i="60"/>
  <c r="T271" i="60" s="1"/>
  <c r="B272" i="60"/>
  <c r="C272" i="60"/>
  <c r="E272" i="60"/>
  <c r="G272" i="60"/>
  <c r="H272" i="60"/>
  <c r="M272" i="60" s="1"/>
  <c r="B276" i="60"/>
  <c r="C276" i="60"/>
  <c r="E276" i="60"/>
  <c r="G276" i="60"/>
  <c r="H276" i="60"/>
  <c r="B277" i="60"/>
  <c r="C277" i="60"/>
  <c r="E277" i="60"/>
  <c r="G277" i="60"/>
  <c r="H277" i="60"/>
  <c r="J277" i="60" s="1"/>
  <c r="B278" i="60"/>
  <c r="C278" i="60"/>
  <c r="E278" i="60"/>
  <c r="G278" i="60"/>
  <c r="H278" i="60"/>
  <c r="T278" i="60" s="1"/>
  <c r="B279" i="60"/>
  <c r="C279" i="60"/>
  <c r="E279" i="60"/>
  <c r="G279" i="60"/>
  <c r="H279" i="60"/>
  <c r="I279" i="60" s="1"/>
  <c r="B280" i="60"/>
  <c r="C280" i="60"/>
  <c r="E280" i="60"/>
  <c r="G280" i="60"/>
  <c r="H280" i="60"/>
  <c r="M280" i="60" s="1"/>
  <c r="B281" i="60"/>
  <c r="C281" i="60"/>
  <c r="E281" i="60"/>
  <c r="G281" i="60"/>
  <c r="H281" i="60"/>
  <c r="B282" i="60"/>
  <c r="C282" i="60"/>
  <c r="E282" i="60"/>
  <c r="G282" i="60"/>
  <c r="H282" i="60"/>
  <c r="S282" i="60" s="1"/>
  <c r="B283" i="60"/>
  <c r="C283" i="60"/>
  <c r="E283" i="60"/>
  <c r="G283" i="60"/>
  <c r="H283" i="60"/>
  <c r="N283" i="60" s="1"/>
  <c r="B284" i="60"/>
  <c r="C284" i="60"/>
  <c r="E284" i="60"/>
  <c r="G284" i="60"/>
  <c r="H284" i="60"/>
  <c r="Q284" i="60" s="1"/>
  <c r="B285" i="60"/>
  <c r="C285" i="60"/>
  <c r="E285" i="60"/>
  <c r="G285" i="60"/>
  <c r="H285" i="60"/>
  <c r="M285" i="60" s="1"/>
  <c r="B286" i="60"/>
  <c r="C286" i="60"/>
  <c r="E286" i="60"/>
  <c r="G286" i="60"/>
  <c r="H286" i="60"/>
  <c r="I286" i="60" s="1"/>
  <c r="B287" i="60"/>
  <c r="C287" i="60"/>
  <c r="E287" i="60"/>
  <c r="G287" i="60"/>
  <c r="H287" i="60"/>
  <c r="I287" i="60" s="1"/>
  <c r="B291" i="60"/>
  <c r="C291" i="60"/>
  <c r="E291" i="60"/>
  <c r="G291" i="60"/>
  <c r="H291" i="60"/>
  <c r="B292" i="60"/>
  <c r="C292" i="60"/>
  <c r="E292" i="60"/>
  <c r="G292" i="60"/>
  <c r="H292" i="60"/>
  <c r="I292" i="60" s="1"/>
  <c r="B293" i="60"/>
  <c r="C293" i="60"/>
  <c r="E293" i="60"/>
  <c r="G293" i="60"/>
  <c r="H293" i="60"/>
  <c r="B294" i="60"/>
  <c r="C294" i="60"/>
  <c r="E294" i="60"/>
  <c r="G294" i="60"/>
  <c r="H294" i="60"/>
  <c r="I294" i="60" s="1"/>
  <c r="B295" i="60"/>
  <c r="C295" i="60"/>
  <c r="E295" i="60"/>
  <c r="G295" i="60"/>
  <c r="H295" i="60"/>
  <c r="B296" i="60"/>
  <c r="C296" i="60"/>
  <c r="E296" i="60"/>
  <c r="G296" i="60"/>
  <c r="H296" i="60"/>
  <c r="U296" i="60" s="1"/>
  <c r="B297" i="60"/>
  <c r="C297" i="60"/>
  <c r="E297" i="60"/>
  <c r="G297" i="60"/>
  <c r="H297" i="60"/>
  <c r="J297" i="60" s="1"/>
  <c r="B298" i="60"/>
  <c r="C298" i="60"/>
  <c r="E298" i="60"/>
  <c r="G298" i="60"/>
  <c r="H298" i="60"/>
  <c r="I298" i="60" s="1"/>
  <c r="B299" i="60"/>
  <c r="C299" i="60"/>
  <c r="E299" i="60"/>
  <c r="G299" i="60"/>
  <c r="H299" i="60"/>
  <c r="M299" i="60" s="1"/>
  <c r="B300" i="60"/>
  <c r="C300" i="60"/>
  <c r="E300" i="60"/>
  <c r="G300" i="60"/>
  <c r="H300" i="60"/>
  <c r="B301" i="60"/>
  <c r="C301" i="60"/>
  <c r="E301" i="60"/>
  <c r="G301" i="60"/>
  <c r="H301" i="60"/>
  <c r="J301" i="60" s="1"/>
  <c r="B302" i="60"/>
  <c r="C302" i="60"/>
  <c r="E302" i="60"/>
  <c r="G302" i="60"/>
  <c r="H302" i="60"/>
  <c r="I302" i="60" s="1"/>
  <c r="B306" i="60"/>
  <c r="C306" i="60"/>
  <c r="E306" i="60"/>
  <c r="G306" i="60"/>
  <c r="H306" i="60"/>
  <c r="B307" i="60"/>
  <c r="C307" i="60"/>
  <c r="E307" i="60"/>
  <c r="G307" i="60"/>
  <c r="H307" i="60"/>
  <c r="U307" i="60" s="1"/>
  <c r="B308" i="60"/>
  <c r="C308" i="60"/>
  <c r="E308" i="60"/>
  <c r="G308" i="60"/>
  <c r="H308" i="60"/>
  <c r="B309" i="60"/>
  <c r="C309" i="60"/>
  <c r="E309" i="60"/>
  <c r="G309" i="60"/>
  <c r="H309" i="60"/>
  <c r="I309" i="60" s="1"/>
  <c r="B310" i="60"/>
  <c r="C310" i="60"/>
  <c r="E310" i="60"/>
  <c r="G310" i="60"/>
  <c r="H310" i="60"/>
  <c r="Q310" i="60" s="1"/>
  <c r="B311" i="60"/>
  <c r="C311" i="60"/>
  <c r="E311" i="60"/>
  <c r="G311" i="60"/>
  <c r="H311" i="60"/>
  <c r="B312" i="60"/>
  <c r="C312" i="60"/>
  <c r="E312" i="60"/>
  <c r="G312" i="60"/>
  <c r="H312" i="60"/>
  <c r="B313" i="60"/>
  <c r="C313" i="60"/>
  <c r="E313" i="60"/>
  <c r="G313" i="60"/>
  <c r="H313" i="60"/>
  <c r="I313" i="60" s="1"/>
  <c r="B314" i="60"/>
  <c r="C314" i="60"/>
  <c r="E314" i="60"/>
  <c r="G314" i="60"/>
  <c r="H314" i="60"/>
  <c r="B315" i="60"/>
  <c r="C315" i="60"/>
  <c r="E315" i="60"/>
  <c r="G315" i="60"/>
  <c r="H315" i="60"/>
  <c r="U315" i="60" s="1"/>
  <c r="B316" i="60"/>
  <c r="C316" i="60"/>
  <c r="E316" i="60"/>
  <c r="G316" i="60"/>
  <c r="H316" i="60"/>
  <c r="J316" i="60" s="1"/>
  <c r="B317" i="60"/>
  <c r="C317" i="60"/>
  <c r="E317" i="60"/>
  <c r="G317" i="60"/>
  <c r="H317" i="60"/>
  <c r="I317" i="60" s="1"/>
  <c r="B321" i="60"/>
  <c r="C321" i="60"/>
  <c r="E321" i="60"/>
  <c r="G321" i="60"/>
  <c r="H321" i="60"/>
  <c r="B322" i="60"/>
  <c r="C322" i="60"/>
  <c r="E322" i="60"/>
  <c r="G322" i="60"/>
  <c r="H322" i="60"/>
  <c r="J322" i="60" s="1"/>
  <c r="B323" i="60"/>
  <c r="C323" i="60"/>
  <c r="E323" i="60"/>
  <c r="G323" i="60"/>
  <c r="H323" i="60"/>
  <c r="J323" i="60" s="1"/>
  <c r="B324" i="60"/>
  <c r="C324" i="60"/>
  <c r="E324" i="60"/>
  <c r="G324" i="60"/>
  <c r="H324" i="60"/>
  <c r="J324" i="60" s="1"/>
  <c r="B325" i="60"/>
  <c r="C325" i="60"/>
  <c r="E325" i="60"/>
  <c r="G325" i="60"/>
  <c r="H325" i="60"/>
  <c r="Q325" i="60" s="1"/>
  <c r="B326" i="60"/>
  <c r="C326" i="60"/>
  <c r="E326" i="60"/>
  <c r="G326" i="60"/>
  <c r="H326" i="60"/>
  <c r="J326" i="60" s="1"/>
  <c r="B327" i="60"/>
  <c r="C327" i="60"/>
  <c r="E327" i="60"/>
  <c r="G327" i="60"/>
  <c r="H327" i="60"/>
  <c r="I327" i="60" s="1"/>
  <c r="B328" i="60"/>
  <c r="C328" i="60"/>
  <c r="E328" i="60"/>
  <c r="G328" i="60"/>
  <c r="H328" i="60"/>
  <c r="I328" i="60" s="1"/>
  <c r="B329" i="60"/>
  <c r="C329" i="60"/>
  <c r="E329" i="60"/>
  <c r="G329" i="60"/>
  <c r="H329" i="60"/>
  <c r="I329" i="60" s="1"/>
  <c r="B330" i="60"/>
  <c r="C330" i="60"/>
  <c r="E330" i="60"/>
  <c r="G330" i="60"/>
  <c r="H330" i="60"/>
  <c r="K330" i="60" s="1"/>
  <c r="B331" i="60"/>
  <c r="C331" i="60"/>
  <c r="E331" i="60"/>
  <c r="G331" i="60"/>
  <c r="H331" i="60"/>
  <c r="J331" i="60" s="1"/>
  <c r="B332" i="60"/>
  <c r="C332" i="60"/>
  <c r="E332" i="60"/>
  <c r="G332" i="60"/>
  <c r="H332" i="60"/>
  <c r="B336" i="60"/>
  <c r="C336" i="60"/>
  <c r="E336" i="60"/>
  <c r="G336" i="60"/>
  <c r="H336" i="60"/>
  <c r="B337" i="60"/>
  <c r="C337" i="60"/>
  <c r="E337" i="60"/>
  <c r="G337" i="60"/>
  <c r="H337" i="60"/>
  <c r="M337" i="60" s="1"/>
  <c r="B338" i="60"/>
  <c r="C338" i="60"/>
  <c r="E338" i="60"/>
  <c r="G338" i="60"/>
  <c r="H338" i="60"/>
  <c r="J338" i="60" s="1"/>
  <c r="B339" i="60"/>
  <c r="C339" i="60"/>
  <c r="E339" i="60"/>
  <c r="G339" i="60"/>
  <c r="H339" i="60"/>
  <c r="K339" i="60" s="1"/>
  <c r="B340" i="60"/>
  <c r="C340" i="60"/>
  <c r="E340" i="60"/>
  <c r="G340" i="60"/>
  <c r="H340" i="60"/>
  <c r="M340" i="60" s="1"/>
  <c r="B341" i="60"/>
  <c r="C341" i="60"/>
  <c r="E341" i="60"/>
  <c r="G341" i="60"/>
  <c r="H341" i="60"/>
  <c r="M341" i="60" s="1"/>
  <c r="B342" i="60"/>
  <c r="C342" i="60"/>
  <c r="E342" i="60"/>
  <c r="G342" i="60"/>
  <c r="H342" i="60"/>
  <c r="J342" i="60" s="1"/>
  <c r="B343" i="60"/>
  <c r="C343" i="60"/>
  <c r="E343" i="60"/>
  <c r="G343" i="60"/>
  <c r="H343" i="60"/>
  <c r="K343" i="60" s="1"/>
  <c r="B344" i="60"/>
  <c r="C344" i="60"/>
  <c r="E344" i="60"/>
  <c r="G344" i="60"/>
  <c r="H344" i="60"/>
  <c r="I344" i="60" s="1"/>
  <c r="B345" i="60"/>
  <c r="C345" i="60"/>
  <c r="E345" i="60"/>
  <c r="G345" i="60"/>
  <c r="H345" i="60"/>
  <c r="M345" i="60" s="1"/>
  <c r="B346" i="60"/>
  <c r="C346" i="60"/>
  <c r="E346" i="60"/>
  <c r="G346" i="60"/>
  <c r="H346" i="60"/>
  <c r="J346" i="60" s="1"/>
  <c r="B347" i="60"/>
  <c r="C347" i="60"/>
  <c r="E347" i="60"/>
  <c r="G347" i="60"/>
  <c r="H347" i="60"/>
  <c r="K347" i="60" s="1"/>
  <c r="B351" i="60"/>
  <c r="C351" i="60"/>
  <c r="E351" i="60"/>
  <c r="G351" i="60"/>
  <c r="H351" i="60"/>
  <c r="B352" i="60"/>
  <c r="C352" i="60"/>
  <c r="E352" i="60"/>
  <c r="G352" i="60"/>
  <c r="H352" i="60"/>
  <c r="M352" i="60" s="1"/>
  <c r="B353" i="60"/>
  <c r="C353" i="60"/>
  <c r="E353" i="60"/>
  <c r="G353" i="60"/>
  <c r="H353" i="60"/>
  <c r="J353" i="60" s="1"/>
  <c r="B354" i="60"/>
  <c r="C354" i="60"/>
  <c r="E354" i="60"/>
  <c r="G354" i="60"/>
  <c r="H354" i="60"/>
  <c r="Q354" i="60" s="1"/>
  <c r="B355" i="60"/>
  <c r="C355" i="60"/>
  <c r="E355" i="60"/>
  <c r="G355" i="60"/>
  <c r="H355" i="60"/>
  <c r="I355" i="60" s="1"/>
  <c r="B356" i="60"/>
  <c r="C356" i="60"/>
  <c r="E356" i="60"/>
  <c r="G356" i="60"/>
  <c r="H356" i="60"/>
  <c r="M356" i="60" s="1"/>
  <c r="B357" i="60"/>
  <c r="C357" i="60"/>
  <c r="E357" i="60"/>
  <c r="G357" i="60"/>
  <c r="H357" i="60"/>
  <c r="N357" i="60" s="1"/>
  <c r="B246" i="60"/>
  <c r="D246" i="60"/>
  <c r="E244" i="60" s="1"/>
  <c r="C246" i="60"/>
  <c r="E246" i="60"/>
  <c r="G246" i="60"/>
  <c r="H246" i="60"/>
  <c r="J456" i="60" l="1"/>
  <c r="H454" i="60"/>
  <c r="Q441" i="60"/>
  <c r="H439" i="60"/>
  <c r="S426" i="60"/>
  <c r="H424" i="60"/>
  <c r="I411" i="60"/>
  <c r="H409" i="60"/>
  <c r="I396" i="60"/>
  <c r="H394" i="60"/>
  <c r="Q381" i="60"/>
  <c r="H379" i="60"/>
  <c r="N366" i="60"/>
  <c r="H364" i="60"/>
  <c r="M351" i="60"/>
  <c r="H349" i="60"/>
  <c r="M336" i="60"/>
  <c r="H334" i="60"/>
  <c r="I321" i="60"/>
  <c r="H319" i="60"/>
  <c r="J306" i="60"/>
  <c r="H304" i="60"/>
  <c r="H274" i="60"/>
  <c r="H289" i="60"/>
  <c r="H259" i="60"/>
  <c r="M276" i="60"/>
  <c r="N261" i="60"/>
  <c r="I246" i="60"/>
  <c r="H244" i="60"/>
  <c r="W407" i="60"/>
  <c r="W420" i="60"/>
  <c r="T467" i="60"/>
  <c r="U445" i="60"/>
  <c r="S462" i="60"/>
  <c r="R340" i="60"/>
  <c r="J415" i="60"/>
  <c r="S294" i="60"/>
  <c r="U435" i="60"/>
  <c r="R463" i="60"/>
  <c r="O467" i="60"/>
  <c r="P294" i="60"/>
  <c r="S246" i="60"/>
  <c r="Q328" i="60"/>
  <c r="U294" i="60"/>
  <c r="W337" i="60"/>
  <c r="P246" i="60"/>
  <c r="O246" i="60"/>
  <c r="W253" i="60"/>
  <c r="U430" i="60"/>
  <c r="T246" i="60"/>
  <c r="J246" i="60"/>
  <c r="Q326" i="60"/>
  <c r="W254" i="60"/>
  <c r="S430" i="60"/>
  <c r="Q340" i="60"/>
  <c r="N328" i="60"/>
  <c r="U254" i="60"/>
  <c r="U253" i="60"/>
  <c r="R384" i="60"/>
  <c r="O435" i="60"/>
  <c r="U419" i="60"/>
  <c r="N340" i="60"/>
  <c r="Q419" i="60"/>
  <c r="U340" i="60"/>
  <c r="K340" i="60"/>
  <c r="V340" i="60" s="1"/>
  <c r="T328" i="60"/>
  <c r="M419" i="60"/>
  <c r="R328" i="60"/>
  <c r="K328" i="60"/>
  <c r="V328" i="60" s="1"/>
  <c r="T294" i="60"/>
  <c r="O294" i="60"/>
  <c r="S267" i="60"/>
  <c r="T248" i="60"/>
  <c r="T399" i="60"/>
  <c r="R385" i="60"/>
  <c r="Q384" i="60"/>
  <c r="O430" i="60"/>
  <c r="T419" i="60"/>
  <c r="I419" i="60"/>
  <c r="R413" i="60"/>
  <c r="T451" i="60"/>
  <c r="R248" i="60"/>
  <c r="U432" i="60"/>
  <c r="Q353" i="60"/>
  <c r="U328" i="60"/>
  <c r="P328" i="60"/>
  <c r="Q294" i="60"/>
  <c r="W294" i="60"/>
  <c r="O248" i="60"/>
  <c r="W399" i="60"/>
  <c r="U384" i="60"/>
  <c r="W384" i="60"/>
  <c r="Q432" i="60"/>
  <c r="T430" i="60"/>
  <c r="U422" i="60"/>
  <c r="P419" i="60"/>
  <c r="Q267" i="60"/>
  <c r="U434" i="60"/>
  <c r="W246" i="60"/>
  <c r="R246" i="60"/>
  <c r="N246" i="60"/>
  <c r="U341" i="60"/>
  <c r="W267" i="60"/>
  <c r="O267" i="60"/>
  <c r="Q434" i="60"/>
  <c r="K430" i="60"/>
  <c r="V430" i="60" s="1"/>
  <c r="U246" i="60"/>
  <c r="Q246" i="60"/>
  <c r="M246" i="60"/>
  <c r="U353" i="60"/>
  <c r="O341" i="60"/>
  <c r="S329" i="60"/>
  <c r="U267" i="60"/>
  <c r="K267" i="60"/>
  <c r="V267" i="60" s="1"/>
  <c r="R264" i="60"/>
  <c r="U404" i="60"/>
  <c r="U376" i="60"/>
  <c r="P430" i="60"/>
  <c r="W341" i="60"/>
  <c r="W329" i="60"/>
  <c r="W391" i="60"/>
  <c r="R376" i="60"/>
  <c r="T452" i="60"/>
  <c r="S341" i="60"/>
  <c r="Q329" i="60"/>
  <c r="R341" i="60"/>
  <c r="J341" i="60"/>
  <c r="W330" i="60"/>
  <c r="U329" i="60"/>
  <c r="P329" i="60"/>
  <c r="T321" i="60"/>
  <c r="U309" i="60"/>
  <c r="T261" i="60"/>
  <c r="S391" i="60"/>
  <c r="P376" i="60"/>
  <c r="W360" i="60"/>
  <c r="K432" i="60"/>
  <c r="V432" i="60" s="1"/>
  <c r="U414" i="60"/>
  <c r="S456" i="60"/>
  <c r="R452" i="60"/>
  <c r="N341" i="60"/>
  <c r="Q341" i="60"/>
  <c r="I341" i="60"/>
  <c r="N330" i="60"/>
  <c r="T329" i="60"/>
  <c r="O329" i="60"/>
  <c r="P321" i="60"/>
  <c r="K309" i="60"/>
  <c r="V309" i="60" s="1"/>
  <c r="T299" i="60"/>
  <c r="Q276" i="60"/>
  <c r="S411" i="60"/>
  <c r="Q392" i="60"/>
  <c r="O391" i="60"/>
  <c r="K376" i="60"/>
  <c r="V376" i="60" s="1"/>
  <c r="S373" i="60"/>
  <c r="S360" i="60"/>
  <c r="Q456" i="60"/>
  <c r="M452" i="60"/>
  <c r="U355" i="60"/>
  <c r="W355" i="60"/>
  <c r="K353" i="60"/>
  <c r="V353" i="60" s="1"/>
  <c r="U344" i="60"/>
  <c r="O326" i="60"/>
  <c r="S321" i="60"/>
  <c r="O321" i="60"/>
  <c r="O299" i="60"/>
  <c r="Q285" i="60"/>
  <c r="T279" i="60"/>
  <c r="U272" i="60"/>
  <c r="U268" i="60"/>
  <c r="O264" i="60"/>
  <c r="S248" i="60"/>
  <c r="K248" i="60"/>
  <c r="V248" i="60" s="1"/>
  <c r="Q411" i="60"/>
  <c r="S404" i="60"/>
  <c r="W403" i="60"/>
  <c r="R391" i="60"/>
  <c r="N391" i="60"/>
  <c r="Q385" i="60"/>
  <c r="Q376" i="60"/>
  <c r="M376" i="60"/>
  <c r="W373" i="60"/>
  <c r="Q373" i="60"/>
  <c r="T434" i="60"/>
  <c r="P434" i="60"/>
  <c r="P413" i="60"/>
  <c r="Q451" i="60"/>
  <c r="M465" i="60"/>
  <c r="K467" i="60"/>
  <c r="U391" i="60"/>
  <c r="Q391" i="60"/>
  <c r="O373" i="60"/>
  <c r="U361" i="60"/>
  <c r="U358" i="60"/>
  <c r="W434" i="60"/>
  <c r="S434" i="60"/>
  <c r="O434" i="60"/>
  <c r="U413" i="60"/>
  <c r="N413" i="60"/>
  <c r="T449" i="60"/>
  <c r="S356" i="60"/>
  <c r="Q355" i="60"/>
  <c r="Q344" i="60"/>
  <c r="R321" i="60"/>
  <c r="N321" i="60"/>
  <c r="T316" i="60"/>
  <c r="S306" i="60"/>
  <c r="U286" i="60"/>
  <c r="S272" i="60"/>
  <c r="W411" i="60"/>
  <c r="O411" i="60"/>
  <c r="Q404" i="60"/>
  <c r="U403" i="60"/>
  <c r="R356" i="60"/>
  <c r="O355" i="60"/>
  <c r="R353" i="60"/>
  <c r="K344" i="60"/>
  <c r="V344" i="60" s="1"/>
  <c r="U326" i="60"/>
  <c r="W326" i="60"/>
  <c r="U321" i="60"/>
  <c r="Q321" i="60"/>
  <c r="K321" i="60"/>
  <c r="V321" i="60" s="1"/>
  <c r="N316" i="60"/>
  <c r="N306" i="60"/>
  <c r="T286" i="60"/>
  <c r="O272" i="60"/>
  <c r="O263" i="60"/>
  <c r="S251" i="60"/>
  <c r="U248" i="60"/>
  <c r="P248" i="60"/>
  <c r="U411" i="60"/>
  <c r="K411" i="60"/>
  <c r="V411" i="60" s="1"/>
  <c r="K404" i="60"/>
  <c r="V404" i="60" s="1"/>
  <c r="T403" i="60"/>
  <c r="W398" i="60"/>
  <c r="T391" i="60"/>
  <c r="P391" i="60"/>
  <c r="Q377" i="60"/>
  <c r="T376" i="60"/>
  <c r="N376" i="60"/>
  <c r="U373" i="60"/>
  <c r="K373" i="60"/>
  <c r="V373" i="60" s="1"/>
  <c r="R361" i="60"/>
  <c r="Q358" i="60"/>
  <c r="R435" i="60"/>
  <c r="R434" i="60"/>
  <c r="N434" i="60"/>
  <c r="T413" i="60"/>
  <c r="K413" i="60"/>
  <c r="V413" i="60" s="1"/>
  <c r="U450" i="60"/>
  <c r="K449" i="60"/>
  <c r="V449" i="60" s="1"/>
  <c r="S467" i="60"/>
  <c r="Q356" i="60"/>
  <c r="T355" i="60"/>
  <c r="K355" i="60"/>
  <c r="V355" i="60" s="1"/>
  <c r="O345" i="60"/>
  <c r="K325" i="60"/>
  <c r="V325" i="60" s="1"/>
  <c r="T306" i="60"/>
  <c r="P306" i="60"/>
  <c r="I306" i="60"/>
  <c r="U299" i="60"/>
  <c r="Q299" i="60"/>
  <c r="J299" i="60"/>
  <c r="Q287" i="60"/>
  <c r="I254" i="60"/>
  <c r="K391" i="60"/>
  <c r="V391" i="60" s="1"/>
  <c r="U390" i="60"/>
  <c r="K434" i="60"/>
  <c r="V434" i="60" s="1"/>
  <c r="U356" i="60"/>
  <c r="N356" i="60"/>
  <c r="S355" i="60"/>
  <c r="J355" i="60"/>
  <c r="T352" i="60"/>
  <c r="U346" i="60"/>
  <c r="R336" i="60"/>
  <c r="N276" i="60"/>
  <c r="S250" i="60"/>
  <c r="M391" i="60"/>
  <c r="N387" i="60"/>
  <c r="Q361" i="60"/>
  <c r="J434" i="60"/>
  <c r="W430" i="60"/>
  <c r="M321" i="60"/>
  <c r="R306" i="60"/>
  <c r="K306" i="60"/>
  <c r="V306" i="60" s="1"/>
  <c r="W299" i="60"/>
  <c r="S299" i="60"/>
  <c r="N299" i="60"/>
  <c r="T298" i="60"/>
  <c r="M294" i="60"/>
  <c r="Q279" i="60"/>
  <c r="R254" i="60"/>
  <c r="S401" i="60"/>
  <c r="J391" i="60"/>
  <c r="U368" i="60"/>
  <c r="T366" i="60"/>
  <c r="P361" i="60"/>
  <c r="S415" i="60"/>
  <c r="P452" i="60"/>
  <c r="W451" i="60"/>
  <c r="P451" i="60"/>
  <c r="K450" i="60"/>
  <c r="V450" i="60" s="1"/>
  <c r="R449" i="60"/>
  <c r="T465" i="60"/>
  <c r="S337" i="60"/>
  <c r="M329" i="60"/>
  <c r="J321" i="60"/>
  <c r="U306" i="60"/>
  <c r="Q306" i="60"/>
  <c r="M306" i="60"/>
  <c r="P301" i="60"/>
  <c r="R299" i="60"/>
  <c r="K299" i="60"/>
  <c r="V299" i="60" s="1"/>
  <c r="S298" i="60"/>
  <c r="J294" i="60"/>
  <c r="Q254" i="60"/>
  <c r="O252" i="60"/>
  <c r="O384" i="60"/>
  <c r="K368" i="60"/>
  <c r="V368" i="60" s="1"/>
  <c r="M361" i="60"/>
  <c r="J430" i="60"/>
  <c r="O415" i="60"/>
  <c r="U412" i="60"/>
  <c r="N452" i="60"/>
  <c r="U451" i="60"/>
  <c r="K451" i="60"/>
  <c r="V451" i="60" s="1"/>
  <c r="O449" i="60"/>
  <c r="P465" i="60"/>
  <c r="T463" i="60"/>
  <c r="Q337" i="60"/>
  <c r="U325" i="60"/>
  <c r="T323" i="60"/>
  <c r="Q317" i="60"/>
  <c r="Q313" i="60"/>
  <c r="Q309" i="60"/>
  <c r="O306" i="60"/>
  <c r="U301" i="60"/>
  <c r="S283" i="60"/>
  <c r="J272" i="60"/>
  <c r="K254" i="60"/>
  <c r="V254" i="60" s="1"/>
  <c r="T252" i="60"/>
  <c r="Q248" i="60"/>
  <c r="M248" i="60"/>
  <c r="P403" i="60"/>
  <c r="R399" i="60"/>
  <c r="R398" i="60"/>
  <c r="I392" i="60"/>
  <c r="K384" i="60"/>
  <c r="V384" i="60" s="1"/>
  <c r="T370" i="60"/>
  <c r="U367" i="60"/>
  <c r="W356" i="60"/>
  <c r="N337" i="60"/>
  <c r="S330" i="60"/>
  <c r="Q277" i="60"/>
  <c r="Q272" i="60"/>
  <c r="I272" i="60"/>
  <c r="Q398" i="60"/>
  <c r="J384" i="60"/>
  <c r="U381" i="60"/>
  <c r="Q375" i="60"/>
  <c r="U372" i="60"/>
  <c r="K367" i="60"/>
  <c r="V367" i="60" s="1"/>
  <c r="T361" i="60"/>
  <c r="N361" i="60"/>
  <c r="U360" i="60"/>
  <c r="N456" i="60"/>
  <c r="K356" i="60"/>
  <c r="V356" i="60" s="1"/>
  <c r="I340" i="60"/>
  <c r="J337" i="60"/>
  <c r="K252" i="60"/>
  <c r="Q251" i="60"/>
  <c r="Q250" i="60"/>
  <c r="M434" i="60"/>
  <c r="N463" i="60"/>
  <c r="J356" i="60"/>
  <c r="W317" i="60"/>
  <c r="U313" i="60"/>
  <c r="W306" i="60"/>
  <c r="I299" i="60"/>
  <c r="O298" i="60"/>
  <c r="N272" i="60"/>
  <c r="Q403" i="60"/>
  <c r="S399" i="60"/>
  <c r="S398" i="60"/>
  <c r="N385" i="60"/>
  <c r="S384" i="60"/>
  <c r="N384" i="60"/>
  <c r="S377" i="60"/>
  <c r="I376" i="60"/>
  <c r="J373" i="60"/>
  <c r="W367" i="60"/>
  <c r="R465" i="60"/>
  <c r="K463" i="60"/>
  <c r="V463" i="60" s="1"/>
  <c r="Q461" i="60"/>
  <c r="O352" i="60"/>
  <c r="M442" i="60"/>
  <c r="S442" i="60"/>
  <c r="J442" i="60"/>
  <c r="N442" i="60"/>
  <c r="J427" i="60"/>
  <c r="O427" i="60"/>
  <c r="I427" i="60"/>
  <c r="U427" i="60"/>
  <c r="N427" i="60"/>
  <c r="Q311" i="60"/>
  <c r="K311" i="60"/>
  <c r="V311" i="60" s="1"/>
  <c r="N295" i="60"/>
  <c r="I295" i="60"/>
  <c r="R295" i="60"/>
  <c r="K295" i="60"/>
  <c r="V295" i="60" s="1"/>
  <c r="U295" i="60"/>
  <c r="M256" i="60"/>
  <c r="P256" i="60"/>
  <c r="T256" i="60"/>
  <c r="I256" i="60"/>
  <c r="N256" i="60"/>
  <c r="R256" i="60"/>
  <c r="J256" i="60"/>
  <c r="O256" i="60"/>
  <c r="S256" i="60"/>
  <c r="W256" i="60"/>
  <c r="O431" i="60"/>
  <c r="W431" i="60"/>
  <c r="Q421" i="60"/>
  <c r="I421" i="60"/>
  <c r="U421" i="60"/>
  <c r="K421" i="60"/>
  <c r="V421" i="60" s="1"/>
  <c r="K448" i="60"/>
  <c r="V448" i="60" s="1"/>
  <c r="Q448" i="60"/>
  <c r="J448" i="60"/>
  <c r="W448" i="60"/>
  <c r="O448" i="60"/>
  <c r="S352" i="60"/>
  <c r="N352" i="60"/>
  <c r="R346" i="60"/>
  <c r="U345" i="60"/>
  <c r="N345" i="60"/>
  <c r="T344" i="60"/>
  <c r="P344" i="60"/>
  <c r="M344" i="60"/>
  <c r="Q342" i="60"/>
  <c r="R338" i="60"/>
  <c r="U337" i="60"/>
  <c r="O337" i="60"/>
  <c r="I337" i="60"/>
  <c r="N336" i="60"/>
  <c r="U330" i="60"/>
  <c r="J312" i="60"/>
  <c r="N312" i="60"/>
  <c r="T312" i="60"/>
  <c r="I282" i="60"/>
  <c r="Q282" i="60"/>
  <c r="W282" i="60"/>
  <c r="O282" i="60"/>
  <c r="T282" i="60"/>
  <c r="P282" i="60"/>
  <c r="U282" i="60"/>
  <c r="I278" i="60"/>
  <c r="Q278" i="60"/>
  <c r="M278" i="60"/>
  <c r="P278" i="60"/>
  <c r="J271" i="60"/>
  <c r="S271" i="60"/>
  <c r="K271" i="60"/>
  <c r="V271" i="60" s="1"/>
  <c r="W271" i="60"/>
  <c r="O271" i="60"/>
  <c r="K262" i="60"/>
  <c r="V262" i="60" s="1"/>
  <c r="Q262" i="60"/>
  <c r="J261" i="60"/>
  <c r="K261" i="60"/>
  <c r="V261" i="60" s="1"/>
  <c r="R261" i="60"/>
  <c r="I261" i="60"/>
  <c r="P261" i="60"/>
  <c r="U261" i="60"/>
  <c r="M261" i="60"/>
  <c r="Q261" i="60"/>
  <c r="U256" i="60"/>
  <c r="I386" i="60"/>
  <c r="Q386" i="60"/>
  <c r="U386" i="60"/>
  <c r="J370" i="60"/>
  <c r="K370" i="60"/>
  <c r="V370" i="60" s="1"/>
  <c r="R370" i="60"/>
  <c r="I370" i="60"/>
  <c r="P370" i="60"/>
  <c r="U370" i="60"/>
  <c r="M370" i="60"/>
  <c r="Q370" i="60"/>
  <c r="I437" i="60"/>
  <c r="K437" i="60"/>
  <c r="V437" i="60" s="1"/>
  <c r="U437" i="60"/>
  <c r="O459" i="60"/>
  <c r="W459" i="60"/>
  <c r="J459" i="60"/>
  <c r="S459" i="60"/>
  <c r="K459" i="60"/>
  <c r="V459" i="60" s="1"/>
  <c r="U459" i="60"/>
  <c r="M445" i="60"/>
  <c r="P445" i="60"/>
  <c r="T445" i="60"/>
  <c r="I445" i="60"/>
  <c r="N445" i="60"/>
  <c r="R445" i="60"/>
  <c r="V445" i="60"/>
  <c r="J445" i="60"/>
  <c r="O445" i="60"/>
  <c r="S445" i="60"/>
  <c r="J352" i="60"/>
  <c r="S345" i="60"/>
  <c r="O344" i="60"/>
  <c r="Q256" i="60"/>
  <c r="J407" i="60"/>
  <c r="T407" i="60"/>
  <c r="O407" i="60"/>
  <c r="Q407" i="60"/>
  <c r="J400" i="60"/>
  <c r="U400" i="60"/>
  <c r="K400" i="60"/>
  <c r="V400" i="60" s="1"/>
  <c r="S400" i="60"/>
  <c r="J374" i="60"/>
  <c r="Q374" i="60"/>
  <c r="M374" i="60"/>
  <c r="N374" i="60"/>
  <c r="I418" i="60"/>
  <c r="Q418" i="60"/>
  <c r="J308" i="60"/>
  <c r="K308" i="60"/>
  <c r="V308" i="60" s="1"/>
  <c r="R308" i="60"/>
  <c r="I308" i="60"/>
  <c r="P308" i="60"/>
  <c r="U308" i="60"/>
  <c r="M308" i="60"/>
  <c r="Q308" i="60"/>
  <c r="R352" i="60"/>
  <c r="U351" i="60"/>
  <c r="J345" i="60"/>
  <c r="W344" i="60"/>
  <c r="S344" i="60"/>
  <c r="J344" i="60"/>
  <c r="M330" i="60"/>
  <c r="J330" i="60"/>
  <c r="Q330" i="60"/>
  <c r="V330" i="60"/>
  <c r="I330" i="60"/>
  <c r="O330" i="60"/>
  <c r="T308" i="60"/>
  <c r="K293" i="60"/>
  <c r="V293" i="60" s="1"/>
  <c r="T293" i="60"/>
  <c r="U266" i="60"/>
  <c r="K266" i="60"/>
  <c r="V266" i="60" s="1"/>
  <c r="R357" i="60"/>
  <c r="W352" i="60"/>
  <c r="P352" i="60"/>
  <c r="I352" i="60"/>
  <c r="Q351" i="60"/>
  <c r="Q345" i="60"/>
  <c r="I345" i="60"/>
  <c r="R344" i="60"/>
  <c r="N344" i="60"/>
  <c r="R337" i="60"/>
  <c r="K337" i="60"/>
  <c r="V337" i="60" s="1"/>
  <c r="R330" i="60"/>
  <c r="M325" i="60"/>
  <c r="P325" i="60"/>
  <c r="T325" i="60"/>
  <c r="I325" i="60"/>
  <c r="N325" i="60"/>
  <c r="R325" i="60"/>
  <c r="J325" i="60"/>
  <c r="O325" i="60"/>
  <c r="S325" i="60"/>
  <c r="M314" i="60"/>
  <c r="Q314" i="60"/>
  <c r="U314" i="60"/>
  <c r="J310" i="60"/>
  <c r="P310" i="60"/>
  <c r="M310" i="60"/>
  <c r="T310" i="60"/>
  <c r="K310" i="60"/>
  <c r="V310" i="60" s="1"/>
  <c r="U310" i="60"/>
  <c r="N308" i="60"/>
  <c r="K300" i="60"/>
  <c r="V300" i="60" s="1"/>
  <c r="Q300" i="60"/>
  <c r="Q295" i="60"/>
  <c r="M283" i="60"/>
  <c r="K283" i="60"/>
  <c r="V283" i="60" s="1"/>
  <c r="R283" i="60"/>
  <c r="W283" i="60"/>
  <c r="I283" i="60"/>
  <c r="O283" i="60"/>
  <c r="U283" i="60"/>
  <c r="J283" i="60"/>
  <c r="Q283" i="60"/>
  <c r="M265" i="60"/>
  <c r="U265" i="60"/>
  <c r="K265" i="60"/>
  <c r="V265" i="60" s="1"/>
  <c r="Q265" i="60"/>
  <c r="J257" i="60"/>
  <c r="Q257" i="60"/>
  <c r="S257" i="60"/>
  <c r="K256" i="60"/>
  <c r="V256" i="60" s="1"/>
  <c r="J388" i="60"/>
  <c r="S388" i="60"/>
  <c r="J387" i="60"/>
  <c r="K387" i="60"/>
  <c r="V387" i="60" s="1"/>
  <c r="R387" i="60"/>
  <c r="I387" i="60"/>
  <c r="P387" i="60"/>
  <c r="U387" i="60"/>
  <c r="M387" i="60"/>
  <c r="Q387" i="60"/>
  <c r="M369" i="60"/>
  <c r="O369" i="60"/>
  <c r="S369" i="60"/>
  <c r="I441" i="60"/>
  <c r="P441" i="60"/>
  <c r="M441" i="60"/>
  <c r="T441" i="60"/>
  <c r="K441" i="60"/>
  <c r="V441" i="60" s="1"/>
  <c r="U441" i="60"/>
  <c r="Q427" i="60"/>
  <c r="R421" i="60"/>
  <c r="S448" i="60"/>
  <c r="Q445" i="60"/>
  <c r="M444" i="60"/>
  <c r="O444" i="60"/>
  <c r="S444" i="60"/>
  <c r="W313" i="60"/>
  <c r="K313" i="60"/>
  <c r="V313" i="60" s="1"/>
  <c r="Q297" i="60"/>
  <c r="N292" i="60"/>
  <c r="O286" i="60"/>
  <c r="Q280" i="60"/>
  <c r="N268" i="60"/>
  <c r="S264" i="60"/>
  <c r="I264" i="60"/>
  <c r="U255" i="60"/>
  <c r="K253" i="60"/>
  <c r="V253" i="60" s="1"/>
  <c r="S252" i="60"/>
  <c r="M403" i="60"/>
  <c r="K402" i="60"/>
  <c r="V402" i="60" s="1"/>
  <c r="Q401" i="60"/>
  <c r="O399" i="60"/>
  <c r="K372" i="60"/>
  <c r="V372" i="60" s="1"/>
  <c r="Q436" i="60"/>
  <c r="Q420" i="60"/>
  <c r="K412" i="60"/>
  <c r="V412" i="60" s="1"/>
  <c r="K447" i="60"/>
  <c r="V447" i="60" s="1"/>
  <c r="U463" i="60"/>
  <c r="P463" i="60"/>
  <c r="I463" i="60"/>
  <c r="U467" i="60"/>
  <c r="P467" i="60"/>
  <c r="J467" i="60"/>
  <c r="M328" i="60"/>
  <c r="K326" i="60"/>
  <c r="V326" i="60" s="1"/>
  <c r="W325" i="60"/>
  <c r="N323" i="60"/>
  <c r="O317" i="60"/>
  <c r="O313" i="60"/>
  <c r="W310" i="60"/>
  <c r="T292" i="60"/>
  <c r="P286" i="60"/>
  <c r="P285" i="60"/>
  <c r="O268" i="60"/>
  <c r="W264" i="60"/>
  <c r="Q253" i="60"/>
  <c r="J411" i="60"/>
  <c r="O403" i="60"/>
  <c r="I385" i="60"/>
  <c r="I384" i="60"/>
  <c r="Q372" i="60"/>
  <c r="W441" i="60"/>
  <c r="W435" i="60"/>
  <c r="J435" i="60"/>
  <c r="I413" i="60"/>
  <c r="Q412" i="60"/>
  <c r="M451" i="60"/>
  <c r="W445" i="60"/>
  <c r="Q463" i="60"/>
  <c r="M463" i="60"/>
  <c r="W467" i="60"/>
  <c r="Q467" i="60"/>
  <c r="M467" i="60"/>
  <c r="I357" i="60"/>
  <c r="P355" i="60"/>
  <c r="M355" i="60"/>
  <c r="I353" i="60"/>
  <c r="K351" i="60"/>
  <c r="V351" i="60" s="1"/>
  <c r="K323" i="60"/>
  <c r="V323" i="60" s="1"/>
  <c r="R314" i="60"/>
  <c r="S309" i="60"/>
  <c r="J309" i="60"/>
  <c r="Q302" i="60"/>
  <c r="T301" i="60"/>
  <c r="P299" i="60"/>
  <c r="K298" i="60"/>
  <c r="V298" i="60" s="1"/>
  <c r="J286" i="60"/>
  <c r="J282" i="60"/>
  <c r="R280" i="60"/>
  <c r="I280" i="60"/>
  <c r="S253" i="60"/>
  <c r="J253" i="60"/>
  <c r="K249" i="60"/>
  <c r="V249" i="60" s="1"/>
  <c r="J399" i="60"/>
  <c r="K398" i="60"/>
  <c r="V398" i="60" s="1"/>
  <c r="T397" i="60"/>
  <c r="Q396" i="60"/>
  <c r="U375" i="60"/>
  <c r="S372" i="60"/>
  <c r="J372" i="60"/>
  <c r="W369" i="60"/>
  <c r="J369" i="60"/>
  <c r="U362" i="60"/>
  <c r="K361" i="60"/>
  <c r="V361" i="60" s="1"/>
  <c r="K360" i="60"/>
  <c r="V360" i="60" s="1"/>
  <c r="K358" i="60"/>
  <c r="V358" i="60" s="1"/>
  <c r="R436" i="60"/>
  <c r="I436" i="60"/>
  <c r="N432" i="60"/>
  <c r="K418" i="60"/>
  <c r="V418" i="60" s="1"/>
  <c r="U415" i="60"/>
  <c r="N415" i="60"/>
  <c r="S412" i="60"/>
  <c r="J412" i="60"/>
  <c r="U452" i="60"/>
  <c r="Q452" i="60"/>
  <c r="K452" i="60"/>
  <c r="V452" i="60" s="1"/>
  <c r="U449" i="60"/>
  <c r="Q449" i="60"/>
  <c r="I449" i="60"/>
  <c r="U448" i="60"/>
  <c r="Q444" i="60"/>
  <c r="O462" i="60"/>
  <c r="O461" i="60"/>
  <c r="K460" i="60"/>
  <c r="V460" i="60" s="1"/>
  <c r="V467" i="60"/>
  <c r="R467" i="60"/>
  <c r="N467" i="60"/>
  <c r="Q338" i="60"/>
  <c r="U336" i="60"/>
  <c r="K336" i="60"/>
  <c r="V336" i="60" s="1"/>
  <c r="J329" i="60"/>
  <c r="P279" i="60"/>
  <c r="T267" i="60"/>
  <c r="P267" i="60"/>
  <c r="M267" i="60"/>
  <c r="R265" i="60"/>
  <c r="I265" i="60"/>
  <c r="W248" i="60"/>
  <c r="W404" i="60"/>
  <c r="O404" i="60"/>
  <c r="K401" i="60"/>
  <c r="V401" i="60" s="1"/>
  <c r="P399" i="60"/>
  <c r="I399" i="60"/>
  <c r="N396" i="60"/>
  <c r="K386" i="60"/>
  <c r="V386" i="60" s="1"/>
  <c r="Q362" i="60"/>
  <c r="K246" i="60"/>
  <c r="V246" i="60" s="1"/>
  <c r="R355" i="60"/>
  <c r="N355" i="60"/>
  <c r="N353" i="60"/>
  <c r="U331" i="60"/>
  <c r="S324" i="60"/>
  <c r="R323" i="60"/>
  <c r="K314" i="60"/>
  <c r="V314" i="60" s="1"/>
  <c r="R312" i="60"/>
  <c r="W309" i="60"/>
  <c r="O309" i="60"/>
  <c r="K307" i="60"/>
  <c r="V307" i="60" s="1"/>
  <c r="N301" i="60"/>
  <c r="S286" i="60"/>
  <c r="K286" i="60"/>
  <c r="V286" i="60" s="1"/>
  <c r="U285" i="60"/>
  <c r="K285" i="60"/>
  <c r="V285" i="60" s="1"/>
  <c r="K282" i="60"/>
  <c r="V282" i="60" s="1"/>
  <c r="N280" i="60"/>
  <c r="U279" i="60"/>
  <c r="K279" i="60"/>
  <c r="V279" i="60" s="1"/>
  <c r="U278" i="60"/>
  <c r="K278" i="60"/>
  <c r="V278" i="60" s="1"/>
  <c r="K277" i="60"/>
  <c r="V277" i="60" s="1"/>
  <c r="J267" i="60"/>
  <c r="O253" i="60"/>
  <c r="U249" i="60"/>
  <c r="W249" i="60"/>
  <c r="J248" i="60"/>
  <c r="M407" i="60"/>
  <c r="Q383" i="60"/>
  <c r="K375" i="60"/>
  <c r="V375" i="60" s="1"/>
  <c r="W372" i="60"/>
  <c r="O372" i="60"/>
  <c r="Q369" i="60"/>
  <c r="K362" i="60"/>
  <c r="V362" i="60" s="1"/>
  <c r="I361" i="60"/>
  <c r="S441" i="60"/>
  <c r="O441" i="60"/>
  <c r="J441" i="60"/>
  <c r="N436" i="60"/>
  <c r="R432" i="60"/>
  <c r="I432" i="60"/>
  <c r="U418" i="60"/>
  <c r="Q415" i="60"/>
  <c r="W412" i="60"/>
  <c r="O412" i="60"/>
  <c r="W452" i="60"/>
  <c r="S452" i="60"/>
  <c r="O452" i="60"/>
  <c r="I452" i="60"/>
  <c r="W449" i="60"/>
  <c r="S449" i="60"/>
  <c r="N449" i="60"/>
  <c r="W444" i="60"/>
  <c r="J444" i="60"/>
  <c r="Q336" i="60"/>
  <c r="R331" i="60"/>
  <c r="K329" i="60"/>
  <c r="V329" i="60" s="1"/>
  <c r="W286" i="60"/>
  <c r="Q286" i="60"/>
  <c r="M286" i="60"/>
  <c r="T285" i="60"/>
  <c r="M282" i="60"/>
  <c r="U280" i="60"/>
  <c r="K280" i="60"/>
  <c r="V280" i="60" s="1"/>
  <c r="M279" i="60"/>
  <c r="R267" i="60"/>
  <c r="N267" i="60"/>
  <c r="N265" i="60"/>
  <c r="K250" i="60"/>
  <c r="V250" i="60" s="1"/>
  <c r="Q249" i="60"/>
  <c r="N248" i="60"/>
  <c r="J404" i="60"/>
  <c r="Q442" i="60"/>
  <c r="R441" i="60"/>
  <c r="N441" i="60"/>
  <c r="U436" i="60"/>
  <c r="K436" i="60"/>
  <c r="V436" i="60" s="1"/>
  <c r="U352" i="60"/>
  <c r="Q352" i="60"/>
  <c r="K352" i="60"/>
  <c r="V352" i="60" s="1"/>
  <c r="S351" i="60"/>
  <c r="O351" i="60"/>
  <c r="J351" i="60"/>
  <c r="N346" i="60"/>
  <c r="W345" i="60"/>
  <c r="R345" i="60"/>
  <c r="K345" i="60"/>
  <c r="V345" i="60" s="1"/>
  <c r="R342" i="60"/>
  <c r="I342" i="60"/>
  <c r="K341" i="60"/>
  <c r="V341" i="60" s="1"/>
  <c r="S340" i="60"/>
  <c r="O340" i="60"/>
  <c r="J340" i="60"/>
  <c r="U338" i="60"/>
  <c r="I338" i="60"/>
  <c r="S336" i="60"/>
  <c r="O336" i="60"/>
  <c r="J336" i="60"/>
  <c r="I331" i="60"/>
  <c r="N327" i="60"/>
  <c r="U323" i="60"/>
  <c r="P323" i="60"/>
  <c r="I323" i="60"/>
  <c r="Q322" i="60"/>
  <c r="W321" i="60"/>
  <c r="S317" i="60"/>
  <c r="J317" i="60"/>
  <c r="Q316" i="60"/>
  <c r="M316" i="60"/>
  <c r="W314" i="60"/>
  <c r="S314" i="60"/>
  <c r="O314" i="60"/>
  <c r="J314" i="60"/>
  <c r="U312" i="60"/>
  <c r="P312" i="60"/>
  <c r="I312" i="60"/>
  <c r="R310" i="60"/>
  <c r="N310" i="60"/>
  <c r="I310" i="60"/>
  <c r="S302" i="60"/>
  <c r="J302" i="60"/>
  <c r="Q301" i="60"/>
  <c r="M301" i="60"/>
  <c r="U298" i="60"/>
  <c r="P298" i="60"/>
  <c r="J298" i="60"/>
  <c r="U297" i="60"/>
  <c r="K297" i="60"/>
  <c r="V297" i="60" s="1"/>
  <c r="J295" i="60"/>
  <c r="O295" i="60"/>
  <c r="S295" i="60"/>
  <c r="W295" i="60"/>
  <c r="M295" i="60"/>
  <c r="P295" i="60"/>
  <c r="T295" i="60"/>
  <c r="J293" i="60"/>
  <c r="O293" i="60"/>
  <c r="S293" i="60"/>
  <c r="I291" i="60"/>
  <c r="N291" i="60"/>
  <c r="Q291" i="60"/>
  <c r="R287" i="60"/>
  <c r="M269" i="60"/>
  <c r="I269" i="60"/>
  <c r="R269" i="60"/>
  <c r="K269" i="60"/>
  <c r="V269" i="60" s="1"/>
  <c r="N269" i="60"/>
  <c r="Q269" i="60"/>
  <c r="W405" i="60"/>
  <c r="R351" i="60"/>
  <c r="N351" i="60"/>
  <c r="I351" i="60"/>
  <c r="I346" i="60"/>
  <c r="I336" i="60"/>
  <c r="U316" i="60"/>
  <c r="P316" i="60"/>
  <c r="I316" i="60"/>
  <c r="K315" i="60"/>
  <c r="V315" i="60" s="1"/>
  <c r="N314" i="60"/>
  <c r="I314" i="60"/>
  <c r="I301" i="60"/>
  <c r="T297" i="60"/>
  <c r="M297" i="60"/>
  <c r="J287" i="60"/>
  <c r="O287" i="60"/>
  <c r="S287" i="60"/>
  <c r="W287" i="60"/>
  <c r="M287" i="60"/>
  <c r="P287" i="60"/>
  <c r="T287" i="60"/>
  <c r="J270" i="60"/>
  <c r="U270" i="60"/>
  <c r="K270" i="60"/>
  <c r="V270" i="60" s="1"/>
  <c r="Q270" i="60"/>
  <c r="N342" i="60"/>
  <c r="K312" i="60"/>
  <c r="V312" i="60" s="1"/>
  <c r="W302" i="60"/>
  <c r="O302" i="60"/>
  <c r="M296" i="60"/>
  <c r="K296" i="60"/>
  <c r="V296" i="60" s="1"/>
  <c r="Q296" i="60"/>
  <c r="N287" i="60"/>
  <c r="M284" i="60"/>
  <c r="I284" i="60"/>
  <c r="R284" i="60"/>
  <c r="K284" i="60"/>
  <c r="V284" i="60" s="1"/>
  <c r="U284" i="60"/>
  <c r="N284" i="60"/>
  <c r="J281" i="60"/>
  <c r="K281" i="60"/>
  <c r="V281" i="60" s="1"/>
  <c r="Q281" i="60"/>
  <c r="U281" i="60"/>
  <c r="I263" i="60"/>
  <c r="N263" i="60"/>
  <c r="R263" i="60"/>
  <c r="J263" i="60"/>
  <c r="P263" i="60"/>
  <c r="U263" i="60"/>
  <c r="M263" i="60"/>
  <c r="Q263" i="60"/>
  <c r="K263" i="60"/>
  <c r="V263" i="60" s="1"/>
  <c r="S263" i="60"/>
  <c r="J405" i="60"/>
  <c r="M405" i="60"/>
  <c r="Q405" i="60"/>
  <c r="I405" i="60"/>
  <c r="R405" i="60"/>
  <c r="K405" i="60"/>
  <c r="V405" i="60" s="1"/>
  <c r="T405" i="60"/>
  <c r="N405" i="60"/>
  <c r="U405" i="60"/>
  <c r="O356" i="60"/>
  <c r="I356" i="60"/>
  <c r="T351" i="60"/>
  <c r="P351" i="60"/>
  <c r="W351" i="60"/>
  <c r="Q346" i="60"/>
  <c r="U342" i="60"/>
  <c r="K342" i="60"/>
  <c r="V342" i="60" s="1"/>
  <c r="T340" i="60"/>
  <c r="P340" i="60"/>
  <c r="W340" i="60"/>
  <c r="N338" i="60"/>
  <c r="T336" i="60"/>
  <c r="P336" i="60"/>
  <c r="W336" i="60"/>
  <c r="N331" i="60"/>
  <c r="R329" i="60"/>
  <c r="N329" i="60"/>
  <c r="W328" i="60"/>
  <c r="S328" i="60"/>
  <c r="O328" i="60"/>
  <c r="J328" i="60"/>
  <c r="T327" i="60"/>
  <c r="S326" i="60"/>
  <c r="Q323" i="60"/>
  <c r="M323" i="60"/>
  <c r="U317" i="60"/>
  <c r="K317" i="60"/>
  <c r="V317" i="60" s="1"/>
  <c r="R316" i="60"/>
  <c r="K316" i="60"/>
  <c r="V316" i="60" s="1"/>
  <c r="T314" i="60"/>
  <c r="P314" i="60"/>
  <c r="S313" i="60"/>
  <c r="J313" i="60"/>
  <c r="Q312" i="60"/>
  <c r="M312" i="60"/>
  <c r="S310" i="60"/>
  <c r="O310" i="60"/>
  <c r="U302" i="60"/>
  <c r="K302" i="60"/>
  <c r="V302" i="60" s="1"/>
  <c r="R301" i="60"/>
  <c r="K301" i="60"/>
  <c r="V301" i="60" s="1"/>
  <c r="W298" i="60"/>
  <c r="Q298" i="60"/>
  <c r="M298" i="60"/>
  <c r="P297" i="60"/>
  <c r="W291" i="60"/>
  <c r="U287" i="60"/>
  <c r="K287" i="60"/>
  <c r="V287" i="60" s="1"/>
  <c r="M247" i="60"/>
  <c r="K247" i="60"/>
  <c r="V247" i="60" s="1"/>
  <c r="U247" i="60"/>
  <c r="J247" i="60"/>
  <c r="W247" i="60"/>
  <c r="O247" i="60"/>
  <c r="Q247" i="60"/>
  <c r="U383" i="60"/>
  <c r="K383" i="60"/>
  <c r="V383" i="60" s="1"/>
  <c r="J381" i="60"/>
  <c r="I381" i="60"/>
  <c r="R381" i="60"/>
  <c r="N381" i="60"/>
  <c r="M377" i="60"/>
  <c r="K377" i="60"/>
  <c r="V377" i="60" s="1"/>
  <c r="R377" i="60"/>
  <c r="W377" i="60"/>
  <c r="I377" i="60"/>
  <c r="O377" i="60"/>
  <c r="U377" i="60"/>
  <c r="I371" i="60"/>
  <c r="K371" i="60"/>
  <c r="V371" i="60" s="1"/>
  <c r="Q371" i="60"/>
  <c r="U371" i="60"/>
  <c r="I359" i="60"/>
  <c r="N359" i="60"/>
  <c r="R359" i="60"/>
  <c r="J359" i="60"/>
  <c r="O359" i="60"/>
  <c r="S359" i="60"/>
  <c r="W359" i="60"/>
  <c r="M359" i="60"/>
  <c r="P359" i="60"/>
  <c r="T359" i="60"/>
  <c r="M426" i="60"/>
  <c r="P426" i="60"/>
  <c r="T426" i="60"/>
  <c r="I426" i="60"/>
  <c r="O426" i="60"/>
  <c r="U426" i="60"/>
  <c r="J426" i="60"/>
  <c r="Q426" i="60"/>
  <c r="W426" i="60"/>
  <c r="K426" i="60"/>
  <c r="V426" i="60" s="1"/>
  <c r="R426" i="60"/>
  <c r="M464" i="60"/>
  <c r="J464" i="60"/>
  <c r="S464" i="60"/>
  <c r="O464" i="60"/>
  <c r="W464" i="60"/>
  <c r="K464" i="60"/>
  <c r="V464" i="60" s="1"/>
  <c r="Q464" i="60"/>
  <c r="U464" i="60"/>
  <c r="W279" i="60"/>
  <c r="S279" i="60"/>
  <c r="O279" i="60"/>
  <c r="J279" i="60"/>
  <c r="S278" i="60"/>
  <c r="O278" i="60"/>
  <c r="J278" i="60"/>
  <c r="U276" i="60"/>
  <c r="K276" i="60"/>
  <c r="V276" i="60" s="1"/>
  <c r="Q271" i="60"/>
  <c r="M271" i="60"/>
  <c r="S268" i="60"/>
  <c r="J268" i="60"/>
  <c r="J266" i="60"/>
  <c r="Q266" i="60"/>
  <c r="M264" i="60"/>
  <c r="J264" i="60"/>
  <c r="Q264" i="60"/>
  <c r="V264" i="60"/>
  <c r="W263" i="60"/>
  <c r="J262" i="60"/>
  <c r="U262" i="60"/>
  <c r="W257" i="60"/>
  <c r="K257" i="60"/>
  <c r="V257" i="60" s="1"/>
  <c r="J255" i="60"/>
  <c r="Q255" i="60"/>
  <c r="J254" i="60"/>
  <c r="M254" i="60"/>
  <c r="P254" i="60"/>
  <c r="T254" i="60"/>
  <c r="W252" i="60"/>
  <c r="Q252" i="60"/>
  <c r="M252" i="60"/>
  <c r="K251" i="60"/>
  <c r="V251" i="60" s="1"/>
  <c r="R250" i="60"/>
  <c r="U407" i="60"/>
  <c r="P407" i="60"/>
  <c r="R401" i="60"/>
  <c r="K397" i="60"/>
  <c r="V397" i="60" s="1"/>
  <c r="U397" i="60"/>
  <c r="M392" i="60"/>
  <c r="K392" i="60"/>
  <c r="V392" i="60" s="1"/>
  <c r="R392" i="60"/>
  <c r="W392" i="60"/>
  <c r="I390" i="60"/>
  <c r="M390" i="60"/>
  <c r="T390" i="60"/>
  <c r="I389" i="60"/>
  <c r="K389" i="60"/>
  <c r="V389" i="60" s="1"/>
  <c r="U389" i="60"/>
  <c r="M388" i="60"/>
  <c r="K388" i="60"/>
  <c r="V388" i="60" s="1"/>
  <c r="R388" i="60"/>
  <c r="W388" i="60"/>
  <c r="I388" i="60"/>
  <c r="O388" i="60"/>
  <c r="U388" i="60"/>
  <c r="S383" i="60"/>
  <c r="U359" i="60"/>
  <c r="J443" i="60"/>
  <c r="I443" i="60"/>
  <c r="R443" i="60"/>
  <c r="K443" i="60"/>
  <c r="V443" i="60" s="1"/>
  <c r="U443" i="60"/>
  <c r="N443" i="60"/>
  <c r="J428" i="60"/>
  <c r="I428" i="60"/>
  <c r="R428" i="60"/>
  <c r="K428" i="60"/>
  <c r="V428" i="60" s="1"/>
  <c r="N428" i="60"/>
  <c r="Q428" i="60"/>
  <c r="M416" i="60"/>
  <c r="O416" i="60"/>
  <c r="W416" i="60"/>
  <c r="J416" i="60"/>
  <c r="U416" i="60"/>
  <c r="K416" i="60"/>
  <c r="V416" i="60" s="1"/>
  <c r="Q416" i="60"/>
  <c r="K294" i="60"/>
  <c r="V294" i="60" s="1"/>
  <c r="T283" i="60"/>
  <c r="P283" i="60"/>
  <c r="R279" i="60"/>
  <c r="N279" i="60"/>
  <c r="W278" i="60"/>
  <c r="R278" i="60"/>
  <c r="N278" i="60"/>
  <c r="U277" i="60"/>
  <c r="R276" i="60"/>
  <c r="I276" i="60"/>
  <c r="W272" i="60"/>
  <c r="R272" i="60"/>
  <c r="K272" i="60"/>
  <c r="V272" i="60" s="1"/>
  <c r="U271" i="60"/>
  <c r="P271" i="60"/>
  <c r="Q268" i="60"/>
  <c r="U264" i="60"/>
  <c r="N264" i="60"/>
  <c r="U257" i="60"/>
  <c r="S254" i="60"/>
  <c r="N254" i="60"/>
  <c r="U252" i="60"/>
  <c r="P252" i="60"/>
  <c r="U251" i="60"/>
  <c r="J250" i="60"/>
  <c r="I250" i="60"/>
  <c r="P250" i="60"/>
  <c r="T250" i="60"/>
  <c r="I407" i="60"/>
  <c r="N407" i="60"/>
  <c r="R407" i="60"/>
  <c r="I403" i="60"/>
  <c r="N403" i="60"/>
  <c r="R403" i="60"/>
  <c r="J401" i="60"/>
  <c r="I401" i="60"/>
  <c r="P401" i="60"/>
  <c r="T401" i="60"/>
  <c r="I400" i="60"/>
  <c r="O400" i="60"/>
  <c r="W400" i="60"/>
  <c r="I398" i="60"/>
  <c r="J398" i="60"/>
  <c r="P398" i="60"/>
  <c r="T398" i="60"/>
  <c r="Q397" i="60"/>
  <c r="U392" i="60"/>
  <c r="N392" i="60"/>
  <c r="Q390" i="60"/>
  <c r="Q388" i="60"/>
  <c r="I383" i="60"/>
  <c r="N383" i="60"/>
  <c r="R383" i="60"/>
  <c r="M383" i="60"/>
  <c r="P383" i="60"/>
  <c r="T383" i="60"/>
  <c r="I382" i="60"/>
  <c r="U382" i="60"/>
  <c r="K382" i="60"/>
  <c r="V382" i="60" s="1"/>
  <c r="I433" i="60"/>
  <c r="Q433" i="60"/>
  <c r="K433" i="60"/>
  <c r="V433" i="60" s="1"/>
  <c r="U433" i="60"/>
  <c r="I429" i="60"/>
  <c r="U429" i="60"/>
  <c r="K429" i="60"/>
  <c r="V429" i="60" s="1"/>
  <c r="Q429" i="60"/>
  <c r="J417" i="60"/>
  <c r="I417" i="60"/>
  <c r="P417" i="60"/>
  <c r="U417" i="60"/>
  <c r="M417" i="60"/>
  <c r="R417" i="60"/>
  <c r="K417" i="60"/>
  <c r="V417" i="60" s="1"/>
  <c r="T417" i="60"/>
  <c r="N417" i="60"/>
  <c r="I271" i="60"/>
  <c r="N271" i="60"/>
  <c r="R271" i="60"/>
  <c r="M268" i="60"/>
  <c r="K268" i="60"/>
  <c r="V268" i="60" s="1"/>
  <c r="R268" i="60"/>
  <c r="W268" i="60"/>
  <c r="I257" i="60"/>
  <c r="O257" i="60"/>
  <c r="I252" i="60"/>
  <c r="N252" i="60"/>
  <c r="R252" i="60"/>
  <c r="V252" i="60"/>
  <c r="M251" i="60"/>
  <c r="O251" i="60"/>
  <c r="W251" i="60"/>
  <c r="U250" i="60"/>
  <c r="N250" i="60"/>
  <c r="W250" i="60"/>
  <c r="S407" i="60"/>
  <c r="K407" i="60"/>
  <c r="V407" i="60" s="1"/>
  <c r="S403" i="60"/>
  <c r="K403" i="60"/>
  <c r="V403" i="60" s="1"/>
  <c r="M402" i="60"/>
  <c r="U402" i="60"/>
  <c r="U401" i="60"/>
  <c r="N401" i="60"/>
  <c r="W401" i="60"/>
  <c r="Q400" i="60"/>
  <c r="M399" i="60"/>
  <c r="K399" i="60"/>
  <c r="V399" i="60" s="1"/>
  <c r="Q399" i="60"/>
  <c r="U399" i="60"/>
  <c r="U398" i="60"/>
  <c r="O398" i="60"/>
  <c r="P397" i="60"/>
  <c r="R396" i="60"/>
  <c r="S392" i="60"/>
  <c r="J392" i="60"/>
  <c r="P390" i="60"/>
  <c r="N388" i="60"/>
  <c r="O383" i="60"/>
  <c r="K381" i="60"/>
  <c r="V381" i="60" s="1"/>
  <c r="J377" i="60"/>
  <c r="I368" i="60"/>
  <c r="N368" i="60"/>
  <c r="R368" i="60"/>
  <c r="J368" i="60"/>
  <c r="O368" i="60"/>
  <c r="S368" i="60"/>
  <c r="W368" i="60"/>
  <c r="M368" i="60"/>
  <c r="P368" i="60"/>
  <c r="T368" i="60"/>
  <c r="J366" i="60"/>
  <c r="I366" i="60"/>
  <c r="P366" i="60"/>
  <c r="U366" i="60"/>
  <c r="M366" i="60"/>
  <c r="Q366" i="60"/>
  <c r="K366" i="60"/>
  <c r="V366" i="60" s="1"/>
  <c r="R366" i="60"/>
  <c r="K359" i="60"/>
  <c r="V359" i="60" s="1"/>
  <c r="M431" i="60"/>
  <c r="J431" i="60"/>
  <c r="Q431" i="60"/>
  <c r="I431" i="60"/>
  <c r="R431" i="60"/>
  <c r="K431" i="60"/>
  <c r="V431" i="60" s="1"/>
  <c r="S431" i="60"/>
  <c r="N431" i="60"/>
  <c r="U431" i="60"/>
  <c r="N426" i="60"/>
  <c r="M420" i="60"/>
  <c r="I420" i="60"/>
  <c r="O420" i="60"/>
  <c r="U420" i="60"/>
  <c r="J420" i="60"/>
  <c r="R420" i="60"/>
  <c r="K420" i="60"/>
  <c r="V420" i="60" s="1"/>
  <c r="S420" i="60"/>
  <c r="N420" i="60"/>
  <c r="W387" i="60"/>
  <c r="S387" i="60"/>
  <c r="O387" i="60"/>
  <c r="U385" i="60"/>
  <c r="K385" i="60"/>
  <c r="V385" i="60" s="1"/>
  <c r="W383" i="60"/>
  <c r="W376" i="60"/>
  <c r="S376" i="60"/>
  <c r="O376" i="60"/>
  <c r="U374" i="60"/>
  <c r="P374" i="60"/>
  <c r="I374" i="60"/>
  <c r="R372" i="60"/>
  <c r="N372" i="60"/>
  <c r="I372" i="60"/>
  <c r="U369" i="60"/>
  <c r="K369" i="60"/>
  <c r="V369" i="60" s="1"/>
  <c r="Q367" i="60"/>
  <c r="W366" i="60"/>
  <c r="S362" i="60"/>
  <c r="J362" i="60"/>
  <c r="W361" i="60"/>
  <c r="S361" i="60"/>
  <c r="O361" i="60"/>
  <c r="Q360" i="60"/>
  <c r="S358" i="60"/>
  <c r="J358" i="60"/>
  <c r="U442" i="60"/>
  <c r="O442" i="60"/>
  <c r="I442" i="60"/>
  <c r="Q437" i="60"/>
  <c r="Q435" i="60"/>
  <c r="Q430" i="60"/>
  <c r="S427" i="60"/>
  <c r="I422" i="60"/>
  <c r="K422" i="60"/>
  <c r="V422" i="60" s="1"/>
  <c r="J421" i="60"/>
  <c r="N421" i="60"/>
  <c r="J419" i="60"/>
  <c r="O419" i="60"/>
  <c r="S419" i="60"/>
  <c r="W419" i="60"/>
  <c r="M415" i="60"/>
  <c r="P415" i="60"/>
  <c r="T415" i="60"/>
  <c r="U457" i="60"/>
  <c r="I447" i="60"/>
  <c r="M447" i="60"/>
  <c r="S447" i="60"/>
  <c r="W447" i="60"/>
  <c r="P447" i="60"/>
  <c r="U447" i="60"/>
  <c r="I446" i="60"/>
  <c r="U446" i="60"/>
  <c r="K446" i="60"/>
  <c r="V446" i="60" s="1"/>
  <c r="I466" i="60"/>
  <c r="Q466" i="60"/>
  <c r="K466" i="60"/>
  <c r="V466" i="60" s="1"/>
  <c r="U466" i="60"/>
  <c r="U461" i="60"/>
  <c r="K461" i="60"/>
  <c r="V461" i="60" s="1"/>
  <c r="M460" i="60"/>
  <c r="J460" i="60"/>
  <c r="S460" i="60"/>
  <c r="O460" i="60"/>
  <c r="W460" i="60"/>
  <c r="M435" i="60"/>
  <c r="K435" i="60"/>
  <c r="V435" i="60" s="1"/>
  <c r="R419" i="60"/>
  <c r="K419" i="60"/>
  <c r="V419" i="60" s="1"/>
  <c r="R415" i="60"/>
  <c r="K415" i="60"/>
  <c r="V415" i="60" s="1"/>
  <c r="I414" i="60"/>
  <c r="K414" i="60"/>
  <c r="V414" i="60" s="1"/>
  <c r="M459" i="60"/>
  <c r="P459" i="60"/>
  <c r="T459" i="60"/>
  <c r="I459" i="60"/>
  <c r="N459" i="60"/>
  <c r="R459" i="60"/>
  <c r="M458" i="60"/>
  <c r="K458" i="60"/>
  <c r="V458" i="60" s="1"/>
  <c r="U458" i="60"/>
  <c r="I448" i="60"/>
  <c r="N448" i="60"/>
  <c r="R448" i="60"/>
  <c r="M448" i="60"/>
  <c r="P448" i="60"/>
  <c r="T448" i="60"/>
  <c r="T447" i="60"/>
  <c r="W466" i="60"/>
  <c r="J465" i="60"/>
  <c r="K465" i="60"/>
  <c r="V465" i="60" s="1"/>
  <c r="Q465" i="60"/>
  <c r="U465" i="60"/>
  <c r="I465" i="60"/>
  <c r="O465" i="60"/>
  <c r="S465" i="60"/>
  <c r="W465" i="60"/>
  <c r="I462" i="60"/>
  <c r="Q462" i="60"/>
  <c r="K462" i="60"/>
  <c r="U462" i="60"/>
  <c r="S461" i="60"/>
  <c r="U460" i="60"/>
  <c r="R374" i="60"/>
  <c r="K374" i="60"/>
  <c r="V374" i="60" s="1"/>
  <c r="T372" i="60"/>
  <c r="P372" i="60"/>
  <c r="W362" i="60"/>
  <c r="O362" i="60"/>
  <c r="W358" i="60"/>
  <c r="O358" i="60"/>
  <c r="W442" i="60"/>
  <c r="R442" i="60"/>
  <c r="K442" i="60"/>
  <c r="V442" i="60" s="1"/>
  <c r="S435" i="60"/>
  <c r="N435" i="60"/>
  <c r="I430" i="60"/>
  <c r="N430" i="60"/>
  <c r="R430" i="60"/>
  <c r="M427" i="60"/>
  <c r="K427" i="60"/>
  <c r="V427" i="60" s="1"/>
  <c r="R427" i="60"/>
  <c r="W427" i="60"/>
  <c r="I457" i="60"/>
  <c r="K457" i="60"/>
  <c r="V457" i="60" s="1"/>
  <c r="R457" i="60"/>
  <c r="M456" i="60"/>
  <c r="K456" i="60"/>
  <c r="V456" i="60" s="1"/>
  <c r="R456" i="60"/>
  <c r="W456" i="60"/>
  <c r="I456" i="60"/>
  <c r="O456" i="60"/>
  <c r="U456" i="60"/>
  <c r="Q447" i="60"/>
  <c r="S466" i="60"/>
  <c r="M461" i="60"/>
  <c r="P461" i="60"/>
  <c r="T461" i="60"/>
  <c r="I461" i="60"/>
  <c r="N461" i="60"/>
  <c r="R461" i="60"/>
  <c r="W415" i="60"/>
  <c r="Q413" i="60"/>
  <c r="M413" i="60"/>
  <c r="Q450" i="60"/>
  <c r="P449" i="60"/>
  <c r="J449" i="60"/>
  <c r="U444" i="60"/>
  <c r="K444" i="60"/>
  <c r="V444" i="60" s="1"/>
  <c r="W463" i="60"/>
  <c r="S463" i="60"/>
  <c r="O463" i="60"/>
  <c r="W461" i="60"/>
  <c r="T466" i="60"/>
  <c r="P466" i="60"/>
  <c r="M466" i="60"/>
  <c r="R464" i="60"/>
  <c r="N464" i="60"/>
  <c r="I464" i="60"/>
  <c r="T462" i="60"/>
  <c r="P462" i="60"/>
  <c r="M462" i="60"/>
  <c r="R460" i="60"/>
  <c r="N460" i="60"/>
  <c r="I460" i="60"/>
  <c r="J466" i="60"/>
  <c r="J462" i="60"/>
  <c r="R466" i="60"/>
  <c r="N466" i="60"/>
  <c r="T464" i="60"/>
  <c r="P464" i="60"/>
  <c r="V462" i="60"/>
  <c r="R462" i="60"/>
  <c r="N462" i="60"/>
  <c r="T460" i="60"/>
  <c r="P460" i="60"/>
  <c r="W458" i="60"/>
  <c r="S458" i="60"/>
  <c r="O458" i="60"/>
  <c r="J458" i="60"/>
  <c r="T457" i="60"/>
  <c r="P457" i="60"/>
  <c r="M457" i="60"/>
  <c r="S451" i="60"/>
  <c r="O451" i="60"/>
  <c r="J451" i="60"/>
  <c r="T450" i="60"/>
  <c r="P450" i="60"/>
  <c r="M450" i="60"/>
  <c r="O447" i="60"/>
  <c r="J447" i="60"/>
  <c r="T446" i="60"/>
  <c r="P446" i="60"/>
  <c r="M446" i="60"/>
  <c r="R444" i="60"/>
  <c r="N444" i="60"/>
  <c r="I444" i="60"/>
  <c r="R458" i="60"/>
  <c r="N458" i="60"/>
  <c r="I458" i="60"/>
  <c r="W457" i="60"/>
  <c r="S457" i="60"/>
  <c r="O457" i="60"/>
  <c r="J457" i="60"/>
  <c r="T456" i="60"/>
  <c r="P456" i="60"/>
  <c r="R451" i="60"/>
  <c r="N451" i="60"/>
  <c r="W450" i="60"/>
  <c r="S450" i="60"/>
  <c r="O450" i="60"/>
  <c r="J450" i="60"/>
  <c r="R447" i="60"/>
  <c r="N447" i="60"/>
  <c r="W446" i="60"/>
  <c r="S446" i="60"/>
  <c r="O446" i="60"/>
  <c r="J446" i="60"/>
  <c r="N457" i="60"/>
  <c r="R450" i="60"/>
  <c r="N450" i="60"/>
  <c r="R446" i="60"/>
  <c r="N446" i="60"/>
  <c r="T444" i="60"/>
  <c r="P444" i="60"/>
  <c r="T458" i="60"/>
  <c r="P458" i="60"/>
  <c r="T437" i="60"/>
  <c r="P437" i="60"/>
  <c r="M437" i="60"/>
  <c r="T433" i="60"/>
  <c r="P433" i="60"/>
  <c r="M433" i="60"/>
  <c r="T429" i="60"/>
  <c r="P429" i="60"/>
  <c r="M429" i="60"/>
  <c r="T422" i="60"/>
  <c r="P422" i="60"/>
  <c r="M422" i="60"/>
  <c r="T418" i="60"/>
  <c r="P418" i="60"/>
  <c r="M418" i="60"/>
  <c r="R416" i="60"/>
  <c r="N416" i="60"/>
  <c r="I416" i="60"/>
  <c r="T414" i="60"/>
  <c r="P414" i="60"/>
  <c r="M414" i="60"/>
  <c r="R412" i="60"/>
  <c r="N412" i="60"/>
  <c r="I412" i="60"/>
  <c r="T443" i="60"/>
  <c r="P443" i="60"/>
  <c r="M443" i="60"/>
  <c r="W437" i="60"/>
  <c r="S437" i="60"/>
  <c r="O437" i="60"/>
  <c r="J437" i="60"/>
  <c r="T436" i="60"/>
  <c r="P436" i="60"/>
  <c r="M436" i="60"/>
  <c r="W433" i="60"/>
  <c r="S433" i="60"/>
  <c r="O433" i="60"/>
  <c r="J433" i="60"/>
  <c r="T432" i="60"/>
  <c r="P432" i="60"/>
  <c r="M432" i="60"/>
  <c r="W429" i="60"/>
  <c r="S429" i="60"/>
  <c r="O429" i="60"/>
  <c r="J429" i="60"/>
  <c r="T428" i="60"/>
  <c r="P428" i="60"/>
  <c r="M428" i="60"/>
  <c r="W422" i="60"/>
  <c r="S422" i="60"/>
  <c r="O422" i="60"/>
  <c r="J422" i="60"/>
  <c r="T421" i="60"/>
  <c r="P421" i="60"/>
  <c r="M421" i="60"/>
  <c r="W418" i="60"/>
  <c r="S418" i="60"/>
  <c r="O418" i="60"/>
  <c r="J418" i="60"/>
  <c r="W414" i="60"/>
  <c r="S414" i="60"/>
  <c r="O414" i="60"/>
  <c r="J414" i="60"/>
  <c r="W443" i="60"/>
  <c r="S443" i="60"/>
  <c r="O443" i="60"/>
  <c r="T442" i="60"/>
  <c r="P442" i="60"/>
  <c r="R437" i="60"/>
  <c r="N437" i="60"/>
  <c r="W436" i="60"/>
  <c r="S436" i="60"/>
  <c r="O436" i="60"/>
  <c r="T435" i="60"/>
  <c r="P435" i="60"/>
  <c r="R433" i="60"/>
  <c r="N433" i="60"/>
  <c r="W432" i="60"/>
  <c r="S432" i="60"/>
  <c r="O432" i="60"/>
  <c r="T431" i="60"/>
  <c r="P431" i="60"/>
  <c r="R429" i="60"/>
  <c r="N429" i="60"/>
  <c r="W428" i="60"/>
  <c r="S428" i="60"/>
  <c r="O428" i="60"/>
  <c r="T427" i="60"/>
  <c r="P427" i="60"/>
  <c r="R422" i="60"/>
  <c r="N422" i="60"/>
  <c r="W421" i="60"/>
  <c r="S421" i="60"/>
  <c r="O421" i="60"/>
  <c r="T420" i="60"/>
  <c r="P420" i="60"/>
  <c r="R418" i="60"/>
  <c r="N418" i="60"/>
  <c r="W417" i="60"/>
  <c r="S417" i="60"/>
  <c r="O417" i="60"/>
  <c r="T416" i="60"/>
  <c r="P416" i="60"/>
  <c r="R414" i="60"/>
  <c r="N414" i="60"/>
  <c r="W413" i="60"/>
  <c r="S413" i="60"/>
  <c r="O413" i="60"/>
  <c r="T412" i="60"/>
  <c r="P412" i="60"/>
  <c r="W406" i="60"/>
  <c r="S406" i="60"/>
  <c r="O406" i="60"/>
  <c r="J406" i="60"/>
  <c r="W402" i="60"/>
  <c r="S402" i="60"/>
  <c r="O402" i="60"/>
  <c r="J402" i="60"/>
  <c r="U406" i="60"/>
  <c r="K406" i="60"/>
  <c r="V406" i="60" s="1"/>
  <c r="T411" i="60"/>
  <c r="P411" i="60"/>
  <c r="M411" i="60"/>
  <c r="R406" i="60"/>
  <c r="N406" i="60"/>
  <c r="I406" i="60"/>
  <c r="S405" i="60"/>
  <c r="O405" i="60"/>
  <c r="T404" i="60"/>
  <c r="P404" i="60"/>
  <c r="M404" i="60"/>
  <c r="R402" i="60"/>
  <c r="N402" i="60"/>
  <c r="I402" i="60"/>
  <c r="O401" i="60"/>
  <c r="T400" i="60"/>
  <c r="P400" i="60"/>
  <c r="M400" i="60"/>
  <c r="J396" i="60"/>
  <c r="O396" i="60"/>
  <c r="S396" i="60"/>
  <c r="W396" i="60"/>
  <c r="M396" i="60"/>
  <c r="P396" i="60"/>
  <c r="T396" i="60"/>
  <c r="Q406" i="60"/>
  <c r="R411" i="60"/>
  <c r="N411" i="60"/>
  <c r="T406" i="60"/>
  <c r="P406" i="60"/>
  <c r="R404" i="60"/>
  <c r="N404" i="60"/>
  <c r="T402" i="60"/>
  <c r="P402" i="60"/>
  <c r="R400" i="60"/>
  <c r="N400" i="60"/>
  <c r="I397" i="60"/>
  <c r="N397" i="60"/>
  <c r="R397" i="60"/>
  <c r="J397" i="60"/>
  <c r="O397" i="60"/>
  <c r="S397" i="60"/>
  <c r="W397" i="60"/>
  <c r="U396" i="60"/>
  <c r="K396" i="60"/>
  <c r="V396" i="60" s="1"/>
  <c r="T386" i="60"/>
  <c r="P386" i="60"/>
  <c r="M386" i="60"/>
  <c r="T382" i="60"/>
  <c r="P382" i="60"/>
  <c r="M382" i="60"/>
  <c r="T375" i="60"/>
  <c r="P375" i="60"/>
  <c r="M375" i="60"/>
  <c r="R373" i="60"/>
  <c r="N373" i="60"/>
  <c r="I373" i="60"/>
  <c r="T371" i="60"/>
  <c r="P371" i="60"/>
  <c r="M371" i="60"/>
  <c r="R369" i="60"/>
  <c r="N369" i="60"/>
  <c r="I369" i="60"/>
  <c r="T367" i="60"/>
  <c r="P367" i="60"/>
  <c r="M367" i="60"/>
  <c r="R362" i="60"/>
  <c r="N362" i="60"/>
  <c r="I362" i="60"/>
  <c r="T360" i="60"/>
  <c r="P360" i="60"/>
  <c r="M360" i="60"/>
  <c r="R358" i="60"/>
  <c r="N358" i="60"/>
  <c r="I358" i="60"/>
  <c r="N398" i="60"/>
  <c r="W390" i="60"/>
  <c r="S390" i="60"/>
  <c r="O390" i="60"/>
  <c r="J390" i="60"/>
  <c r="T389" i="60"/>
  <c r="P389" i="60"/>
  <c r="M389" i="60"/>
  <c r="W386" i="60"/>
  <c r="S386" i="60"/>
  <c r="O386" i="60"/>
  <c r="J386" i="60"/>
  <c r="T385" i="60"/>
  <c r="P385" i="60"/>
  <c r="M385" i="60"/>
  <c r="W382" i="60"/>
  <c r="S382" i="60"/>
  <c r="O382" i="60"/>
  <c r="J382" i="60"/>
  <c r="T381" i="60"/>
  <c r="P381" i="60"/>
  <c r="M381" i="60"/>
  <c r="W375" i="60"/>
  <c r="S375" i="60"/>
  <c r="O375" i="60"/>
  <c r="J375" i="60"/>
  <c r="W371" i="60"/>
  <c r="S371" i="60"/>
  <c r="O371" i="60"/>
  <c r="J371" i="60"/>
  <c r="S367" i="60"/>
  <c r="O367" i="60"/>
  <c r="J367" i="60"/>
  <c r="O360" i="60"/>
  <c r="J360" i="60"/>
  <c r="T392" i="60"/>
  <c r="P392" i="60"/>
  <c r="V390" i="60"/>
  <c r="R390" i="60"/>
  <c r="N390" i="60"/>
  <c r="W389" i="60"/>
  <c r="S389" i="60"/>
  <c r="O389" i="60"/>
  <c r="J389" i="60"/>
  <c r="T388" i="60"/>
  <c r="P388" i="60"/>
  <c r="R386" i="60"/>
  <c r="N386" i="60"/>
  <c r="W385" i="60"/>
  <c r="S385" i="60"/>
  <c r="O385" i="60"/>
  <c r="T384" i="60"/>
  <c r="P384" i="60"/>
  <c r="R382" i="60"/>
  <c r="N382" i="60"/>
  <c r="W381" i="60"/>
  <c r="S381" i="60"/>
  <c r="O381" i="60"/>
  <c r="T377" i="60"/>
  <c r="P377" i="60"/>
  <c r="R375" i="60"/>
  <c r="N375" i="60"/>
  <c r="W374" i="60"/>
  <c r="S374" i="60"/>
  <c r="O374" i="60"/>
  <c r="T373" i="60"/>
  <c r="P373" i="60"/>
  <c r="R371" i="60"/>
  <c r="N371" i="60"/>
  <c r="W370" i="60"/>
  <c r="S370" i="60"/>
  <c r="O370" i="60"/>
  <c r="T369" i="60"/>
  <c r="P369" i="60"/>
  <c r="R367" i="60"/>
  <c r="N367" i="60"/>
  <c r="S366" i="60"/>
  <c r="O366" i="60"/>
  <c r="T362" i="60"/>
  <c r="P362" i="60"/>
  <c r="R360" i="60"/>
  <c r="N360" i="60"/>
  <c r="T358" i="60"/>
  <c r="P358" i="60"/>
  <c r="R389" i="60"/>
  <c r="N389" i="60"/>
  <c r="P332" i="60"/>
  <c r="I332" i="60"/>
  <c r="N332" i="60"/>
  <c r="R332" i="60"/>
  <c r="M332" i="60"/>
  <c r="T332" i="60"/>
  <c r="J332" i="60"/>
  <c r="O332" i="60"/>
  <c r="S332" i="60"/>
  <c r="W332" i="60"/>
  <c r="Q357" i="60"/>
  <c r="T347" i="60"/>
  <c r="I347" i="60"/>
  <c r="N347" i="60"/>
  <c r="R347" i="60"/>
  <c r="V347" i="60"/>
  <c r="P347" i="60"/>
  <c r="J347" i="60"/>
  <c r="O347" i="60"/>
  <c r="S347" i="60"/>
  <c r="W347" i="60"/>
  <c r="M347" i="60"/>
  <c r="T343" i="60"/>
  <c r="I343" i="60"/>
  <c r="N343" i="60"/>
  <c r="R343" i="60"/>
  <c r="V343" i="60"/>
  <c r="J343" i="60"/>
  <c r="O343" i="60"/>
  <c r="S343" i="60"/>
  <c r="W343" i="60"/>
  <c r="M343" i="60"/>
  <c r="P343" i="60"/>
  <c r="M339" i="60"/>
  <c r="I339" i="60"/>
  <c r="N339" i="60"/>
  <c r="R339" i="60"/>
  <c r="V339" i="60"/>
  <c r="T339" i="60"/>
  <c r="J339" i="60"/>
  <c r="O339" i="60"/>
  <c r="S339" i="60"/>
  <c r="W339" i="60"/>
  <c r="P339" i="60"/>
  <c r="U347" i="60"/>
  <c r="U343" i="60"/>
  <c r="U339" i="60"/>
  <c r="Q332" i="60"/>
  <c r="I354" i="60"/>
  <c r="N354" i="60"/>
  <c r="R354" i="60"/>
  <c r="P354" i="60"/>
  <c r="J354" i="60"/>
  <c r="O354" i="60"/>
  <c r="S354" i="60"/>
  <c r="W354" i="60"/>
  <c r="M354" i="60"/>
  <c r="T354" i="60"/>
  <c r="J357" i="60"/>
  <c r="O357" i="60"/>
  <c r="S357" i="60"/>
  <c r="W357" i="60"/>
  <c r="M357" i="60"/>
  <c r="P357" i="60"/>
  <c r="T357" i="60"/>
  <c r="U354" i="60"/>
  <c r="U332" i="60"/>
  <c r="U357" i="60"/>
  <c r="K357" i="60"/>
  <c r="V357" i="60" s="1"/>
  <c r="K354" i="60"/>
  <c r="V354" i="60" s="1"/>
  <c r="Q347" i="60"/>
  <c r="Q343" i="60"/>
  <c r="Q339" i="60"/>
  <c r="K332" i="60"/>
  <c r="V332" i="60" s="1"/>
  <c r="K346" i="60"/>
  <c r="V346" i="60" s="1"/>
  <c r="K331" i="60"/>
  <c r="V331" i="60" s="1"/>
  <c r="R327" i="60"/>
  <c r="K327" i="60"/>
  <c r="V327" i="60" s="1"/>
  <c r="I324" i="60"/>
  <c r="N324" i="60"/>
  <c r="R324" i="60"/>
  <c r="M324" i="60"/>
  <c r="P324" i="60"/>
  <c r="T324" i="60"/>
  <c r="O322" i="60"/>
  <c r="T353" i="60"/>
  <c r="P353" i="60"/>
  <c r="M353" i="60"/>
  <c r="T346" i="60"/>
  <c r="P346" i="60"/>
  <c r="M346" i="60"/>
  <c r="T342" i="60"/>
  <c r="P342" i="60"/>
  <c r="M342" i="60"/>
  <c r="T338" i="60"/>
  <c r="P338" i="60"/>
  <c r="M338" i="60"/>
  <c r="T331" i="60"/>
  <c r="P331" i="60"/>
  <c r="M331" i="60"/>
  <c r="Q327" i="60"/>
  <c r="M327" i="60"/>
  <c r="W324" i="60"/>
  <c r="O324" i="60"/>
  <c r="U322" i="60"/>
  <c r="K322" i="60"/>
  <c r="V322" i="60" s="1"/>
  <c r="M311" i="60"/>
  <c r="P311" i="60"/>
  <c r="T311" i="60"/>
  <c r="I311" i="60"/>
  <c r="N311" i="60"/>
  <c r="R311" i="60"/>
  <c r="J311" i="60"/>
  <c r="O311" i="60"/>
  <c r="S311" i="60"/>
  <c r="W311" i="60"/>
  <c r="M300" i="60"/>
  <c r="P300" i="60"/>
  <c r="T300" i="60"/>
  <c r="I300" i="60"/>
  <c r="N300" i="60"/>
  <c r="R300" i="60"/>
  <c r="J300" i="60"/>
  <c r="O300" i="60"/>
  <c r="S300" i="60"/>
  <c r="W300" i="60"/>
  <c r="K338" i="60"/>
  <c r="V338" i="60" s="1"/>
  <c r="Q331" i="60"/>
  <c r="Q324" i="60"/>
  <c r="M315" i="60"/>
  <c r="P315" i="60"/>
  <c r="T315" i="60"/>
  <c r="I315" i="60"/>
  <c r="N315" i="60"/>
  <c r="R315" i="60"/>
  <c r="J315" i="60"/>
  <c r="O315" i="60"/>
  <c r="S315" i="60"/>
  <c r="W315" i="60"/>
  <c r="M307" i="60"/>
  <c r="P307" i="60"/>
  <c r="T307" i="60"/>
  <c r="I307" i="60"/>
  <c r="N307" i="60"/>
  <c r="R307" i="60"/>
  <c r="J307" i="60"/>
  <c r="O307" i="60"/>
  <c r="S307" i="60"/>
  <c r="W307" i="60"/>
  <c r="T356" i="60"/>
  <c r="P356" i="60"/>
  <c r="W353" i="60"/>
  <c r="S353" i="60"/>
  <c r="O353" i="60"/>
  <c r="W346" i="60"/>
  <c r="S346" i="60"/>
  <c r="O346" i="60"/>
  <c r="T345" i="60"/>
  <c r="P345" i="60"/>
  <c r="W342" i="60"/>
  <c r="S342" i="60"/>
  <c r="O342" i="60"/>
  <c r="T341" i="60"/>
  <c r="P341" i="60"/>
  <c r="W338" i="60"/>
  <c r="S338" i="60"/>
  <c r="O338" i="60"/>
  <c r="T337" i="60"/>
  <c r="P337" i="60"/>
  <c r="W331" i="60"/>
  <c r="S331" i="60"/>
  <c r="O331" i="60"/>
  <c r="T330" i="60"/>
  <c r="P330" i="60"/>
  <c r="U327" i="60"/>
  <c r="P327" i="60"/>
  <c r="M326" i="60"/>
  <c r="P326" i="60"/>
  <c r="T326" i="60"/>
  <c r="I326" i="60"/>
  <c r="N326" i="60"/>
  <c r="R326" i="60"/>
  <c r="U324" i="60"/>
  <c r="K324" i="60"/>
  <c r="V324" i="60" s="1"/>
  <c r="S322" i="60"/>
  <c r="Q315" i="60"/>
  <c r="U311" i="60"/>
  <c r="Q307" i="60"/>
  <c r="U300" i="60"/>
  <c r="J327" i="60"/>
  <c r="O327" i="60"/>
  <c r="S327" i="60"/>
  <c r="W327" i="60"/>
  <c r="M322" i="60"/>
  <c r="P322" i="60"/>
  <c r="T322" i="60"/>
  <c r="I322" i="60"/>
  <c r="N322" i="60"/>
  <c r="R322" i="60"/>
  <c r="W322" i="60"/>
  <c r="R297" i="60"/>
  <c r="N297" i="60"/>
  <c r="I297" i="60"/>
  <c r="W296" i="60"/>
  <c r="S296" i="60"/>
  <c r="O296" i="60"/>
  <c r="J296" i="60"/>
  <c r="U293" i="60"/>
  <c r="P293" i="60"/>
  <c r="Q292" i="60"/>
  <c r="M292" i="60"/>
  <c r="R291" i="60"/>
  <c r="J285" i="60"/>
  <c r="O285" i="60"/>
  <c r="S285" i="60"/>
  <c r="W285" i="60"/>
  <c r="I285" i="60"/>
  <c r="N285" i="60"/>
  <c r="R285" i="60"/>
  <c r="T317" i="60"/>
  <c r="P317" i="60"/>
  <c r="M317" i="60"/>
  <c r="T313" i="60"/>
  <c r="P313" i="60"/>
  <c r="M313" i="60"/>
  <c r="T309" i="60"/>
  <c r="P309" i="60"/>
  <c r="M309" i="60"/>
  <c r="T302" i="60"/>
  <c r="P302" i="60"/>
  <c r="M302" i="60"/>
  <c r="R296" i="60"/>
  <c r="N296" i="60"/>
  <c r="I296" i="60"/>
  <c r="I293" i="60"/>
  <c r="N293" i="60"/>
  <c r="R293" i="60"/>
  <c r="U292" i="60"/>
  <c r="P292" i="60"/>
  <c r="M291" i="60"/>
  <c r="P291" i="60"/>
  <c r="T291" i="60"/>
  <c r="J291" i="60"/>
  <c r="O291" i="60"/>
  <c r="S291" i="60"/>
  <c r="J292" i="60"/>
  <c r="O292" i="60"/>
  <c r="S292" i="60"/>
  <c r="W292" i="60"/>
  <c r="W323" i="60"/>
  <c r="S323" i="60"/>
  <c r="O323" i="60"/>
  <c r="R317" i="60"/>
  <c r="N317" i="60"/>
  <c r="W316" i="60"/>
  <c r="S316" i="60"/>
  <c r="O316" i="60"/>
  <c r="R313" i="60"/>
  <c r="N313" i="60"/>
  <c r="W312" i="60"/>
  <c r="S312" i="60"/>
  <c r="O312" i="60"/>
  <c r="R309" i="60"/>
  <c r="N309" i="60"/>
  <c r="W308" i="60"/>
  <c r="S308" i="60"/>
  <c r="O308" i="60"/>
  <c r="R302" i="60"/>
  <c r="N302" i="60"/>
  <c r="W301" i="60"/>
  <c r="S301" i="60"/>
  <c r="O301" i="60"/>
  <c r="R298" i="60"/>
  <c r="N298" i="60"/>
  <c r="W297" i="60"/>
  <c r="S297" i="60"/>
  <c r="O297" i="60"/>
  <c r="T296" i="60"/>
  <c r="P296" i="60"/>
  <c r="R294" i="60"/>
  <c r="N294" i="60"/>
  <c r="W293" i="60"/>
  <c r="Q293" i="60"/>
  <c r="M293" i="60"/>
  <c r="R292" i="60"/>
  <c r="K292" i="60"/>
  <c r="V292" i="60" s="1"/>
  <c r="U291" i="60"/>
  <c r="K291" i="60"/>
  <c r="V291" i="60" s="1"/>
  <c r="W284" i="60"/>
  <c r="S284" i="60"/>
  <c r="O284" i="60"/>
  <c r="J284" i="60"/>
  <c r="R281" i="60"/>
  <c r="N281" i="60"/>
  <c r="I281" i="60"/>
  <c r="W280" i="60"/>
  <c r="S280" i="60"/>
  <c r="O280" i="60"/>
  <c r="J280" i="60"/>
  <c r="R277" i="60"/>
  <c r="N277" i="60"/>
  <c r="I277" i="60"/>
  <c r="W276" i="60"/>
  <c r="S276" i="60"/>
  <c r="O276" i="60"/>
  <c r="J276" i="60"/>
  <c r="T272" i="60"/>
  <c r="P272" i="60"/>
  <c r="R270" i="60"/>
  <c r="N270" i="60"/>
  <c r="I270" i="60"/>
  <c r="W269" i="60"/>
  <c r="S269" i="60"/>
  <c r="O269" i="60"/>
  <c r="J269" i="60"/>
  <c r="T268" i="60"/>
  <c r="P268" i="60"/>
  <c r="R266" i="60"/>
  <c r="N266" i="60"/>
  <c r="I266" i="60"/>
  <c r="W265" i="60"/>
  <c r="S265" i="60"/>
  <c r="O265" i="60"/>
  <c r="J265" i="60"/>
  <c r="T264" i="60"/>
  <c r="P264" i="60"/>
  <c r="R262" i="60"/>
  <c r="N262" i="60"/>
  <c r="I262" i="60"/>
  <c r="W261" i="60"/>
  <c r="S261" i="60"/>
  <c r="O261" i="60"/>
  <c r="T257" i="60"/>
  <c r="P257" i="60"/>
  <c r="M257" i="60"/>
  <c r="V255" i="60"/>
  <c r="R255" i="60"/>
  <c r="N255" i="60"/>
  <c r="I255" i="60"/>
  <c r="T253" i="60"/>
  <c r="P253" i="60"/>
  <c r="M253" i="60"/>
  <c r="R251" i="60"/>
  <c r="N251" i="60"/>
  <c r="I251" i="60"/>
  <c r="O250" i="60"/>
  <c r="T249" i="60"/>
  <c r="P249" i="60"/>
  <c r="M249" i="60"/>
  <c r="R247" i="60"/>
  <c r="N247" i="60"/>
  <c r="I247" i="60"/>
  <c r="S249" i="60"/>
  <c r="O249" i="60"/>
  <c r="J249" i="60"/>
  <c r="T281" i="60"/>
  <c r="P281" i="60"/>
  <c r="M281" i="60"/>
  <c r="T277" i="60"/>
  <c r="P277" i="60"/>
  <c r="M277" i="60"/>
  <c r="T270" i="60"/>
  <c r="P270" i="60"/>
  <c r="M270" i="60"/>
  <c r="T266" i="60"/>
  <c r="P266" i="60"/>
  <c r="M266" i="60"/>
  <c r="T262" i="60"/>
  <c r="P262" i="60"/>
  <c r="M262" i="60"/>
  <c r="R257" i="60"/>
  <c r="N257" i="60"/>
  <c r="T255" i="60"/>
  <c r="P255" i="60"/>
  <c r="M255" i="60"/>
  <c r="R253" i="60"/>
  <c r="N253" i="60"/>
  <c r="T251" i="60"/>
  <c r="P251" i="60"/>
  <c r="R249" i="60"/>
  <c r="N249" i="60"/>
  <c r="T247" i="60"/>
  <c r="P247" i="60"/>
  <c r="R286" i="60"/>
  <c r="N286" i="60"/>
  <c r="T284" i="60"/>
  <c r="P284" i="60"/>
  <c r="R282" i="60"/>
  <c r="N282" i="60"/>
  <c r="W281" i="60"/>
  <c r="S281" i="60"/>
  <c r="O281" i="60"/>
  <c r="T280" i="60"/>
  <c r="P280" i="60"/>
  <c r="W277" i="60"/>
  <c r="S277" i="60"/>
  <c r="O277" i="60"/>
  <c r="T276" i="60"/>
  <c r="P276" i="60"/>
  <c r="W270" i="60"/>
  <c r="S270" i="60"/>
  <c r="O270" i="60"/>
  <c r="T269" i="60"/>
  <c r="P269" i="60"/>
  <c r="W266" i="60"/>
  <c r="S266" i="60"/>
  <c r="O266" i="60"/>
  <c r="T265" i="60"/>
  <c r="P265" i="60"/>
  <c r="W262" i="60"/>
  <c r="S262" i="60"/>
  <c r="O262" i="60"/>
  <c r="W255" i="60"/>
  <c r="S255" i="60"/>
  <c r="O255" i="60"/>
  <c r="AK363" i="76"/>
  <c r="AJ363" i="76"/>
  <c r="AI363" i="76"/>
  <c r="AH363" i="76"/>
  <c r="AG363" i="76"/>
  <c r="AF363" i="76"/>
  <c r="AE363" i="76"/>
  <c r="AD363" i="76"/>
  <c r="AC363" i="76"/>
  <c r="AB363" i="76"/>
  <c r="AA363" i="76"/>
  <c r="Y363" i="76"/>
  <c r="X363" i="76"/>
  <c r="AK362" i="76"/>
  <c r="AJ362" i="76"/>
  <c r="AI362" i="76"/>
  <c r="AH362" i="76"/>
  <c r="AG362" i="76"/>
  <c r="AF362" i="76"/>
  <c r="AE362" i="76"/>
  <c r="AD362" i="76"/>
  <c r="AC362" i="76"/>
  <c r="AB362" i="76"/>
  <c r="AA362" i="76"/>
  <c r="Y362" i="76"/>
  <c r="X362" i="76"/>
  <c r="AK361" i="76"/>
  <c r="AJ361" i="76"/>
  <c r="AI361" i="76"/>
  <c r="AH361" i="76"/>
  <c r="AG361" i="76"/>
  <c r="AF361" i="76"/>
  <c r="AE361" i="76"/>
  <c r="AD361" i="76"/>
  <c r="AC361" i="76"/>
  <c r="AB361" i="76"/>
  <c r="AA361" i="76"/>
  <c r="Y361" i="76"/>
  <c r="X361" i="76"/>
  <c r="AK360" i="76"/>
  <c r="AJ360" i="76"/>
  <c r="AI360" i="76"/>
  <c r="AH360" i="76"/>
  <c r="AG360" i="76"/>
  <c r="AF360" i="76"/>
  <c r="AE360" i="76"/>
  <c r="AD360" i="76"/>
  <c r="AC360" i="76"/>
  <c r="AB360" i="76"/>
  <c r="AA360" i="76"/>
  <c r="Y360" i="76"/>
  <c r="X360" i="76"/>
  <c r="AK359" i="76"/>
  <c r="AJ359" i="76"/>
  <c r="AI359" i="76"/>
  <c r="AH359" i="76"/>
  <c r="AG359" i="76"/>
  <c r="AF359" i="76"/>
  <c r="AE359" i="76"/>
  <c r="AD359" i="76"/>
  <c r="AC359" i="76"/>
  <c r="AB359" i="76"/>
  <c r="AA359" i="76"/>
  <c r="Y359" i="76"/>
  <c r="X359" i="76"/>
  <c r="AK358" i="76"/>
  <c r="AJ358" i="76"/>
  <c r="AI358" i="76"/>
  <c r="AH358" i="76"/>
  <c r="AG358" i="76"/>
  <c r="AF358" i="76"/>
  <c r="AE358" i="76"/>
  <c r="AD358" i="76"/>
  <c r="AC358" i="76"/>
  <c r="AB358" i="76"/>
  <c r="AA358" i="76"/>
  <c r="Y358" i="76"/>
  <c r="X358" i="76"/>
  <c r="AK357" i="76"/>
  <c r="AJ357" i="76"/>
  <c r="AI357" i="76"/>
  <c r="AH357" i="76"/>
  <c r="AG357" i="76"/>
  <c r="AF357" i="76"/>
  <c r="AE357" i="76"/>
  <c r="AD357" i="76"/>
  <c r="AC357" i="76"/>
  <c r="AB357" i="76"/>
  <c r="AA357" i="76"/>
  <c r="Y357" i="76"/>
  <c r="X357" i="76"/>
  <c r="AK356" i="76"/>
  <c r="AJ356" i="76"/>
  <c r="AI356" i="76"/>
  <c r="AH356" i="76"/>
  <c r="AG356" i="76"/>
  <c r="AF356" i="76"/>
  <c r="AE356" i="76"/>
  <c r="AD356" i="76"/>
  <c r="AC356" i="76"/>
  <c r="AB356" i="76"/>
  <c r="AA356" i="76"/>
  <c r="Y356" i="76"/>
  <c r="X356" i="76"/>
  <c r="AK355" i="76"/>
  <c r="AJ355" i="76"/>
  <c r="AI355" i="76"/>
  <c r="AH355" i="76"/>
  <c r="AG355" i="76"/>
  <c r="AF355" i="76"/>
  <c r="AE355" i="76"/>
  <c r="AD355" i="76"/>
  <c r="AC355" i="76"/>
  <c r="AB355" i="76"/>
  <c r="AA355" i="76"/>
  <c r="Y355" i="76"/>
  <c r="X355" i="76"/>
  <c r="AK354" i="76"/>
  <c r="AJ354" i="76"/>
  <c r="AI354" i="76"/>
  <c r="AH354" i="76"/>
  <c r="AG354" i="76"/>
  <c r="AF354" i="76"/>
  <c r="AE354" i="76"/>
  <c r="AD354" i="76"/>
  <c r="AC354" i="76"/>
  <c r="AB354" i="76"/>
  <c r="AA354" i="76"/>
  <c r="Y354" i="76"/>
  <c r="X354" i="76"/>
  <c r="AK353" i="76"/>
  <c r="AJ353" i="76"/>
  <c r="AI353" i="76"/>
  <c r="AH353" i="76"/>
  <c r="AG353" i="76"/>
  <c r="AF353" i="76"/>
  <c r="AE353" i="76"/>
  <c r="AD353" i="76"/>
  <c r="AC353" i="76"/>
  <c r="AB353" i="76"/>
  <c r="AA353" i="76"/>
  <c r="Y353" i="76"/>
  <c r="X353" i="76"/>
  <c r="AK352" i="76"/>
  <c r="AJ352" i="76"/>
  <c r="AI352" i="76"/>
  <c r="AH352" i="76"/>
  <c r="AG352" i="76"/>
  <c r="AF352" i="76"/>
  <c r="AE352" i="76"/>
  <c r="AD352" i="76"/>
  <c r="AC352" i="76"/>
  <c r="AB352" i="76"/>
  <c r="AA352" i="76"/>
  <c r="Y352" i="76"/>
  <c r="X352" i="76"/>
  <c r="AK351" i="76"/>
  <c r="AJ351" i="76"/>
  <c r="AI351" i="76"/>
  <c r="AH351" i="76"/>
  <c r="AG351" i="76"/>
  <c r="AF351" i="76"/>
  <c r="AE351" i="76"/>
  <c r="AD351" i="76"/>
  <c r="AC351" i="76"/>
  <c r="AB351" i="76"/>
  <c r="AA351" i="76"/>
  <c r="Y351" i="76"/>
  <c r="X351" i="76"/>
  <c r="AK350" i="76"/>
  <c r="AJ350" i="76"/>
  <c r="AI350" i="76"/>
  <c r="AH350" i="76"/>
  <c r="AG350" i="76"/>
  <c r="AF350" i="76"/>
  <c r="AE350" i="76"/>
  <c r="AD350" i="76"/>
  <c r="AC350" i="76"/>
  <c r="AB350" i="76"/>
  <c r="AA350" i="76"/>
  <c r="Y350" i="76"/>
  <c r="X350" i="76"/>
  <c r="AK349" i="76"/>
  <c r="AJ349" i="76"/>
  <c r="AI349" i="76"/>
  <c r="AH349" i="76"/>
  <c r="AG349" i="76"/>
  <c r="AF349" i="76"/>
  <c r="AE349" i="76"/>
  <c r="AD349" i="76"/>
  <c r="AC349" i="76"/>
  <c r="AB349" i="76"/>
  <c r="AA349" i="76"/>
  <c r="Y349" i="76"/>
  <c r="X349" i="76"/>
  <c r="AK348" i="76"/>
  <c r="AJ348" i="76"/>
  <c r="AI348" i="76"/>
  <c r="AH348" i="76"/>
  <c r="AG348" i="76"/>
  <c r="AF348" i="76"/>
  <c r="AE348" i="76"/>
  <c r="AD348" i="76"/>
  <c r="AC348" i="76"/>
  <c r="AB348" i="76"/>
  <c r="AA348" i="76"/>
  <c r="Y348" i="76"/>
  <c r="X348" i="76"/>
  <c r="AK347" i="76"/>
  <c r="AJ347" i="76"/>
  <c r="AI347" i="76"/>
  <c r="AH347" i="76"/>
  <c r="AG347" i="76"/>
  <c r="AF347" i="76"/>
  <c r="AE347" i="76"/>
  <c r="AD347" i="76"/>
  <c r="AC347" i="76"/>
  <c r="AB347" i="76"/>
  <c r="AA347" i="76"/>
  <c r="Y347" i="76"/>
  <c r="X347" i="76"/>
  <c r="AK346" i="76"/>
  <c r="AJ346" i="76"/>
  <c r="AI346" i="76"/>
  <c r="AH346" i="76"/>
  <c r="AG346" i="76"/>
  <c r="AF346" i="76"/>
  <c r="AE346" i="76"/>
  <c r="AD346" i="76"/>
  <c r="AC346" i="76"/>
  <c r="AB346" i="76"/>
  <c r="AA346" i="76"/>
  <c r="Y346" i="76"/>
  <c r="X346" i="76"/>
  <c r="AK345" i="76"/>
  <c r="AJ345" i="76"/>
  <c r="AI345" i="76"/>
  <c r="AH345" i="76"/>
  <c r="AG345" i="76"/>
  <c r="AF345" i="76"/>
  <c r="AE345" i="76"/>
  <c r="AD345" i="76"/>
  <c r="AC345" i="76"/>
  <c r="AB345" i="76"/>
  <c r="AA345" i="76"/>
  <c r="Y345" i="76"/>
  <c r="X345" i="76"/>
  <c r="AK344" i="76"/>
  <c r="AJ344" i="76"/>
  <c r="AI344" i="76"/>
  <c r="AH344" i="76"/>
  <c r="AG344" i="76"/>
  <c r="AF344" i="76"/>
  <c r="AE344" i="76"/>
  <c r="AD344" i="76"/>
  <c r="AC344" i="76"/>
  <c r="AB344" i="76"/>
  <c r="AA344" i="76"/>
  <c r="Y344" i="76"/>
  <c r="X344" i="76"/>
  <c r="AK343" i="76"/>
  <c r="AJ343" i="76"/>
  <c r="AI343" i="76"/>
  <c r="AH343" i="76"/>
  <c r="AG343" i="76"/>
  <c r="AF343" i="76"/>
  <c r="AE343" i="76"/>
  <c r="AD343" i="76"/>
  <c r="AC343" i="76"/>
  <c r="AB343" i="76"/>
  <c r="AA343" i="76"/>
  <c r="Y343" i="76"/>
  <c r="X343" i="76"/>
  <c r="AK342" i="76"/>
  <c r="AJ342" i="76"/>
  <c r="AI342" i="76"/>
  <c r="AH342" i="76"/>
  <c r="AG342" i="76"/>
  <c r="AF342" i="76"/>
  <c r="AE342" i="76"/>
  <c r="AD342" i="76"/>
  <c r="AC342" i="76"/>
  <c r="AB342" i="76"/>
  <c r="AA342" i="76"/>
  <c r="Y342" i="76"/>
  <c r="X342" i="76"/>
  <c r="AK341" i="76"/>
  <c r="AJ341" i="76"/>
  <c r="AI341" i="76"/>
  <c r="AH341" i="76"/>
  <c r="AG341" i="76"/>
  <c r="AF341" i="76"/>
  <c r="AE341" i="76"/>
  <c r="AD341" i="76"/>
  <c r="AC341" i="76"/>
  <c r="AB341" i="76"/>
  <c r="AA341" i="76"/>
  <c r="Y341" i="76"/>
  <c r="X341" i="76"/>
  <c r="AK340" i="76"/>
  <c r="AJ340" i="76"/>
  <c r="AI340" i="76"/>
  <c r="AH340" i="76"/>
  <c r="AG340" i="76"/>
  <c r="AF340" i="76"/>
  <c r="AE340" i="76"/>
  <c r="AD340" i="76"/>
  <c r="AC340" i="76"/>
  <c r="AB340" i="76"/>
  <c r="AA340" i="76"/>
  <c r="Y340" i="76"/>
  <c r="X340" i="76"/>
  <c r="AK339" i="76"/>
  <c r="AJ339" i="76"/>
  <c r="AI339" i="76"/>
  <c r="AH339" i="76"/>
  <c r="AG339" i="76"/>
  <c r="AF339" i="76"/>
  <c r="AE339" i="76"/>
  <c r="AD339" i="76"/>
  <c r="AC339" i="76"/>
  <c r="AB339" i="76"/>
  <c r="AA339" i="76"/>
  <c r="Y339" i="76"/>
  <c r="X339" i="76"/>
  <c r="AK338" i="76"/>
  <c r="AJ338" i="76"/>
  <c r="AI338" i="76"/>
  <c r="AH338" i="76"/>
  <c r="AG338" i="76"/>
  <c r="AF338" i="76"/>
  <c r="AE338" i="76"/>
  <c r="AD338" i="76"/>
  <c r="AC338" i="76"/>
  <c r="AB338" i="76"/>
  <c r="AA338" i="76"/>
  <c r="Y338" i="76"/>
  <c r="X338" i="76"/>
  <c r="AK337" i="76"/>
  <c r="AJ337" i="76"/>
  <c r="AI337" i="76"/>
  <c r="AH337" i="76"/>
  <c r="AG337" i="76"/>
  <c r="AF337" i="76"/>
  <c r="AE337" i="76"/>
  <c r="AD337" i="76"/>
  <c r="AC337" i="76"/>
  <c r="AB337" i="76"/>
  <c r="AA337" i="76"/>
  <c r="Y337" i="76"/>
  <c r="X337" i="76"/>
  <c r="AK336" i="76"/>
  <c r="AJ336" i="76"/>
  <c r="AI336" i="76"/>
  <c r="AH336" i="76"/>
  <c r="AG336" i="76"/>
  <c r="AF336" i="76"/>
  <c r="AE336" i="76"/>
  <c r="AD336" i="76"/>
  <c r="AC336" i="76"/>
  <c r="AB336" i="76"/>
  <c r="AA336" i="76"/>
  <c r="Y336" i="76"/>
  <c r="X336" i="76"/>
  <c r="AK335" i="76"/>
  <c r="AJ335" i="76"/>
  <c r="AI335" i="76"/>
  <c r="AH335" i="76"/>
  <c r="AG335" i="76"/>
  <c r="AF335" i="76"/>
  <c r="AE335" i="76"/>
  <c r="AD335" i="76"/>
  <c r="AC335" i="76"/>
  <c r="AB335" i="76"/>
  <c r="AA335" i="76"/>
  <c r="Y335" i="76"/>
  <c r="X335" i="76"/>
  <c r="AK334" i="76"/>
  <c r="AJ334" i="76"/>
  <c r="AI334" i="76"/>
  <c r="AH334" i="76"/>
  <c r="AG334" i="76"/>
  <c r="AF334" i="76"/>
  <c r="AE334" i="76"/>
  <c r="AD334" i="76"/>
  <c r="AC334" i="76"/>
  <c r="AB334" i="76"/>
  <c r="AA334" i="76"/>
  <c r="Y334" i="76"/>
  <c r="X334" i="76"/>
  <c r="AK333" i="76"/>
  <c r="AJ333" i="76"/>
  <c r="AI333" i="76"/>
  <c r="AH333" i="76"/>
  <c r="AG333" i="76"/>
  <c r="AF333" i="76"/>
  <c r="AE333" i="76"/>
  <c r="AD333" i="76"/>
  <c r="AC333" i="76"/>
  <c r="AB333" i="76"/>
  <c r="AA333" i="76"/>
  <c r="Y333" i="76"/>
  <c r="X333" i="76"/>
  <c r="AK332" i="76"/>
  <c r="AJ332" i="76"/>
  <c r="AI332" i="76"/>
  <c r="AH332" i="76"/>
  <c r="AG332" i="76"/>
  <c r="AF332" i="76"/>
  <c r="AE332" i="76"/>
  <c r="AD332" i="76"/>
  <c r="AC332" i="76"/>
  <c r="AB332" i="76"/>
  <c r="AA332" i="76"/>
  <c r="Y332" i="76"/>
  <c r="X332" i="76"/>
  <c r="AK331" i="76"/>
  <c r="AJ331" i="76"/>
  <c r="AI331" i="76"/>
  <c r="AH331" i="76"/>
  <c r="AG331" i="76"/>
  <c r="AF331" i="76"/>
  <c r="AE331" i="76"/>
  <c r="AD331" i="76"/>
  <c r="AC331" i="76"/>
  <c r="AB331" i="76"/>
  <c r="AA331" i="76"/>
  <c r="Y331" i="76"/>
  <c r="X331" i="76"/>
  <c r="AK330" i="76"/>
  <c r="AJ330" i="76"/>
  <c r="AI330" i="76"/>
  <c r="AH330" i="76"/>
  <c r="AG330" i="76"/>
  <c r="AF330" i="76"/>
  <c r="AE330" i="76"/>
  <c r="AD330" i="76"/>
  <c r="AC330" i="76"/>
  <c r="AB330" i="76"/>
  <c r="AA330" i="76"/>
  <c r="Y330" i="76"/>
  <c r="X330" i="76"/>
  <c r="AK329" i="76"/>
  <c r="AJ329" i="76"/>
  <c r="AI329" i="76"/>
  <c r="AH329" i="76"/>
  <c r="AG329" i="76"/>
  <c r="AF329" i="76"/>
  <c r="AE329" i="76"/>
  <c r="AD329" i="76"/>
  <c r="AC329" i="76"/>
  <c r="AB329" i="76"/>
  <c r="AA329" i="76"/>
  <c r="Y329" i="76"/>
  <c r="X329" i="76"/>
  <c r="AK328" i="76"/>
  <c r="AJ328" i="76"/>
  <c r="AI328" i="76"/>
  <c r="AH328" i="76"/>
  <c r="AG328" i="76"/>
  <c r="AF328" i="76"/>
  <c r="AE328" i="76"/>
  <c r="AD328" i="76"/>
  <c r="AC328" i="76"/>
  <c r="AB328" i="76"/>
  <c r="AA328" i="76"/>
  <c r="Y328" i="76"/>
  <c r="X328" i="76"/>
  <c r="AK327" i="76"/>
  <c r="AJ327" i="76"/>
  <c r="AI327" i="76"/>
  <c r="AH327" i="76"/>
  <c r="AG327" i="76"/>
  <c r="AF327" i="76"/>
  <c r="AE327" i="76"/>
  <c r="AD327" i="76"/>
  <c r="AC327" i="76"/>
  <c r="AB327" i="76"/>
  <c r="AA327" i="76"/>
  <c r="Y327" i="76"/>
  <c r="X327" i="76"/>
  <c r="AK326" i="76"/>
  <c r="AJ326" i="76"/>
  <c r="AI326" i="76"/>
  <c r="AH326" i="76"/>
  <c r="AG326" i="76"/>
  <c r="AF326" i="76"/>
  <c r="AE326" i="76"/>
  <c r="AD326" i="76"/>
  <c r="AC326" i="76"/>
  <c r="AB326" i="76"/>
  <c r="AA326" i="76"/>
  <c r="Y326" i="76"/>
  <c r="X326" i="76"/>
  <c r="AK325" i="76"/>
  <c r="AJ325" i="76"/>
  <c r="AI325" i="76"/>
  <c r="AH325" i="76"/>
  <c r="AG325" i="76"/>
  <c r="AF325" i="76"/>
  <c r="AE325" i="76"/>
  <c r="AD325" i="76"/>
  <c r="AC325" i="76"/>
  <c r="AB325" i="76"/>
  <c r="AA325" i="76"/>
  <c r="Y325" i="76"/>
  <c r="X325" i="76"/>
  <c r="AK324" i="76"/>
  <c r="AJ324" i="76"/>
  <c r="AI324" i="76"/>
  <c r="AH324" i="76"/>
  <c r="AG324" i="76"/>
  <c r="AF324" i="76"/>
  <c r="AE324" i="76"/>
  <c r="AD324" i="76"/>
  <c r="AC324" i="76"/>
  <c r="AB324" i="76"/>
  <c r="AA324" i="76"/>
  <c r="Y324" i="76"/>
  <c r="X324" i="76"/>
  <c r="AK323" i="76"/>
  <c r="AJ323" i="76"/>
  <c r="AI323" i="76"/>
  <c r="AH323" i="76"/>
  <c r="AG323" i="76"/>
  <c r="AF323" i="76"/>
  <c r="AE323" i="76"/>
  <c r="AD323" i="76"/>
  <c r="AC323" i="76"/>
  <c r="AB323" i="76"/>
  <c r="AA323" i="76"/>
  <c r="Y323" i="76"/>
  <c r="X323" i="76"/>
  <c r="AK322" i="76"/>
  <c r="AJ322" i="76"/>
  <c r="AI322" i="76"/>
  <c r="AH322" i="76"/>
  <c r="AG322" i="76"/>
  <c r="AF322" i="76"/>
  <c r="AE322" i="76"/>
  <c r="AD322" i="76"/>
  <c r="AC322" i="76"/>
  <c r="AB322" i="76"/>
  <c r="AA322" i="76"/>
  <c r="Y322" i="76"/>
  <c r="X322" i="76"/>
  <c r="AK321" i="76"/>
  <c r="AJ321" i="76"/>
  <c r="AI321" i="76"/>
  <c r="AH321" i="76"/>
  <c r="AG321" i="76"/>
  <c r="AF321" i="76"/>
  <c r="AE321" i="76"/>
  <c r="AD321" i="76"/>
  <c r="AC321" i="76"/>
  <c r="AB321" i="76"/>
  <c r="AA321" i="76"/>
  <c r="Y321" i="76"/>
  <c r="X321" i="76"/>
  <c r="AK320" i="76"/>
  <c r="AJ320" i="76"/>
  <c r="AI320" i="76"/>
  <c r="AH320" i="76"/>
  <c r="AG320" i="76"/>
  <c r="AF320" i="76"/>
  <c r="AE320" i="76"/>
  <c r="AD320" i="76"/>
  <c r="AC320" i="76"/>
  <c r="AB320" i="76"/>
  <c r="AA320" i="76"/>
  <c r="Y320" i="76"/>
  <c r="X320" i="76"/>
  <c r="AK319" i="76"/>
  <c r="AJ319" i="76"/>
  <c r="AI319" i="76"/>
  <c r="AH319" i="76"/>
  <c r="AG319" i="76"/>
  <c r="AF319" i="76"/>
  <c r="AE319" i="76"/>
  <c r="AD319" i="76"/>
  <c r="AC319" i="76"/>
  <c r="AB319" i="76"/>
  <c r="AA319" i="76"/>
  <c r="Y319" i="76"/>
  <c r="X319" i="76"/>
  <c r="AK318" i="76"/>
  <c r="AJ318" i="76"/>
  <c r="AI318" i="76"/>
  <c r="AH318" i="76"/>
  <c r="AG318" i="76"/>
  <c r="AF318" i="76"/>
  <c r="AE318" i="76"/>
  <c r="AD318" i="76"/>
  <c r="AC318" i="76"/>
  <c r="AB318" i="76"/>
  <c r="AA318" i="76"/>
  <c r="Y318" i="76"/>
  <c r="X318" i="76"/>
  <c r="AK317" i="76"/>
  <c r="AJ317" i="76"/>
  <c r="AI317" i="76"/>
  <c r="AH317" i="76"/>
  <c r="AG317" i="76"/>
  <c r="AF317" i="76"/>
  <c r="AE317" i="76"/>
  <c r="AD317" i="76"/>
  <c r="AC317" i="76"/>
  <c r="AB317" i="76"/>
  <c r="AA317" i="76"/>
  <c r="Y317" i="76"/>
  <c r="X317" i="76"/>
  <c r="AK316" i="76"/>
  <c r="AJ316" i="76"/>
  <c r="AI316" i="76"/>
  <c r="AH316" i="76"/>
  <c r="AG316" i="76"/>
  <c r="AF316" i="76"/>
  <c r="AE316" i="76"/>
  <c r="AD316" i="76"/>
  <c r="AC316" i="76"/>
  <c r="AB316" i="76"/>
  <c r="AA316" i="76"/>
  <c r="Y316" i="76"/>
  <c r="X316" i="76"/>
  <c r="AK315" i="76"/>
  <c r="AJ315" i="76"/>
  <c r="AI315" i="76"/>
  <c r="AH315" i="76"/>
  <c r="AG315" i="76"/>
  <c r="AF315" i="76"/>
  <c r="AE315" i="76"/>
  <c r="AD315" i="76"/>
  <c r="AC315" i="76"/>
  <c r="AB315" i="76"/>
  <c r="AA315" i="76"/>
  <c r="Y315" i="76"/>
  <c r="X315" i="76"/>
  <c r="AK314" i="76"/>
  <c r="AJ314" i="76"/>
  <c r="AI314" i="76"/>
  <c r="AH314" i="76"/>
  <c r="AG314" i="76"/>
  <c r="AF314" i="76"/>
  <c r="AE314" i="76"/>
  <c r="AD314" i="76"/>
  <c r="AC314" i="76"/>
  <c r="AB314" i="76"/>
  <c r="AA314" i="76"/>
  <c r="Y314" i="76"/>
  <c r="X314" i="76"/>
  <c r="AK313" i="76"/>
  <c r="AJ313" i="76"/>
  <c r="AI313" i="76"/>
  <c r="AH313" i="76"/>
  <c r="AG313" i="76"/>
  <c r="AF313" i="76"/>
  <c r="AE313" i="76"/>
  <c r="AD313" i="76"/>
  <c r="AC313" i="76"/>
  <c r="AB313" i="76"/>
  <c r="AA313" i="76"/>
  <c r="Y313" i="76"/>
  <c r="X313" i="76"/>
  <c r="AK312" i="76"/>
  <c r="AJ312" i="76"/>
  <c r="AI312" i="76"/>
  <c r="AH312" i="76"/>
  <c r="AG312" i="76"/>
  <c r="AF312" i="76"/>
  <c r="AE312" i="76"/>
  <c r="AD312" i="76"/>
  <c r="AC312" i="76"/>
  <c r="AB312" i="76"/>
  <c r="AA312" i="76"/>
  <c r="Y312" i="76"/>
  <c r="X312" i="76"/>
  <c r="AK311" i="76"/>
  <c r="AJ311" i="76"/>
  <c r="AI311" i="76"/>
  <c r="AH311" i="76"/>
  <c r="AG311" i="76"/>
  <c r="AF311" i="76"/>
  <c r="AE311" i="76"/>
  <c r="AD311" i="76"/>
  <c r="AC311" i="76"/>
  <c r="AB311" i="76"/>
  <c r="AA311" i="76"/>
  <c r="Y311" i="76"/>
  <c r="X311" i="76"/>
  <c r="AK310" i="76"/>
  <c r="AJ310" i="76"/>
  <c r="AI310" i="76"/>
  <c r="AH310" i="76"/>
  <c r="AG310" i="76"/>
  <c r="AF310" i="76"/>
  <c r="AE310" i="76"/>
  <c r="AD310" i="76"/>
  <c r="AC310" i="76"/>
  <c r="AB310" i="76"/>
  <c r="AA310" i="76"/>
  <c r="Y310" i="76"/>
  <c r="X310" i="76"/>
  <c r="AK309" i="76"/>
  <c r="AJ309" i="76"/>
  <c r="AI309" i="76"/>
  <c r="AH309" i="76"/>
  <c r="AG309" i="76"/>
  <c r="AF309" i="76"/>
  <c r="AE309" i="76"/>
  <c r="AD309" i="76"/>
  <c r="AC309" i="76"/>
  <c r="AB309" i="76"/>
  <c r="AA309" i="76"/>
  <c r="Y309" i="76"/>
  <c r="X309" i="76"/>
  <c r="AK308" i="76"/>
  <c r="AJ308" i="76"/>
  <c r="AI308" i="76"/>
  <c r="AH308" i="76"/>
  <c r="AG308" i="76"/>
  <c r="AF308" i="76"/>
  <c r="AE308" i="76"/>
  <c r="AD308" i="76"/>
  <c r="AC308" i="76"/>
  <c r="AB308" i="76"/>
  <c r="AA308" i="76"/>
  <c r="Y308" i="76"/>
  <c r="X308" i="76"/>
  <c r="AK307" i="76"/>
  <c r="AJ307" i="76"/>
  <c r="AI307" i="76"/>
  <c r="AH307" i="76"/>
  <c r="AG307" i="76"/>
  <c r="AF307" i="76"/>
  <c r="AE307" i="76"/>
  <c r="AD307" i="76"/>
  <c r="AC307" i="76"/>
  <c r="AB307" i="76"/>
  <c r="AA307" i="76"/>
  <c r="Y307" i="76"/>
  <c r="X307" i="76"/>
  <c r="AK306" i="76"/>
  <c r="AJ306" i="76"/>
  <c r="AI306" i="76"/>
  <c r="AH306" i="76"/>
  <c r="AG306" i="76"/>
  <c r="AF306" i="76"/>
  <c r="AE306" i="76"/>
  <c r="AD306" i="76"/>
  <c r="AC306" i="76"/>
  <c r="AB306" i="76"/>
  <c r="AA306" i="76"/>
  <c r="Y306" i="76"/>
  <c r="X306" i="76"/>
  <c r="AK305" i="76"/>
  <c r="AJ305" i="76"/>
  <c r="AI305" i="76"/>
  <c r="AH305" i="76"/>
  <c r="AG305" i="76"/>
  <c r="AF305" i="76"/>
  <c r="AE305" i="76"/>
  <c r="AD305" i="76"/>
  <c r="AC305" i="76"/>
  <c r="AB305" i="76"/>
  <c r="AA305" i="76"/>
  <c r="Y305" i="76"/>
  <c r="X305" i="76"/>
  <c r="AK304" i="76"/>
  <c r="AJ304" i="76"/>
  <c r="AI304" i="76"/>
  <c r="AH304" i="76"/>
  <c r="AG304" i="76"/>
  <c r="AF304" i="76"/>
  <c r="AE304" i="76"/>
  <c r="AD304" i="76"/>
  <c r="AC304" i="76"/>
  <c r="AB304" i="76"/>
  <c r="AA304" i="76"/>
  <c r="Y304" i="76"/>
  <c r="X304" i="76"/>
  <c r="AK303" i="76"/>
  <c r="AJ303" i="76"/>
  <c r="AI303" i="76"/>
  <c r="AH303" i="76"/>
  <c r="AG303" i="76"/>
  <c r="AF303" i="76"/>
  <c r="AE303" i="76"/>
  <c r="AD303" i="76"/>
  <c r="AC303" i="76"/>
  <c r="AB303" i="76"/>
  <c r="AA303" i="76"/>
  <c r="Y303" i="76"/>
  <c r="X303" i="76"/>
  <c r="AK302" i="76"/>
  <c r="AJ302" i="76"/>
  <c r="AI302" i="76"/>
  <c r="AH302" i="76"/>
  <c r="AG302" i="76"/>
  <c r="AF302" i="76"/>
  <c r="AE302" i="76"/>
  <c r="AD302" i="76"/>
  <c r="AC302" i="76"/>
  <c r="AB302" i="76"/>
  <c r="AA302" i="76"/>
  <c r="Y302" i="76"/>
  <c r="X302" i="76"/>
  <c r="AK301" i="76"/>
  <c r="AJ301" i="76"/>
  <c r="AI301" i="76"/>
  <c r="AH301" i="76"/>
  <c r="AG301" i="76"/>
  <c r="AF301" i="76"/>
  <c r="AE301" i="76"/>
  <c r="AD301" i="76"/>
  <c r="AC301" i="76"/>
  <c r="AB301" i="76"/>
  <c r="AA301" i="76"/>
  <c r="Y301" i="76"/>
  <c r="X301" i="76"/>
  <c r="AK300" i="76"/>
  <c r="AJ300" i="76"/>
  <c r="AI300" i="76"/>
  <c r="AH300" i="76"/>
  <c r="AG300" i="76"/>
  <c r="AF300" i="76"/>
  <c r="AE300" i="76"/>
  <c r="AD300" i="76"/>
  <c r="AC300" i="76"/>
  <c r="AB300" i="76"/>
  <c r="AA300" i="76"/>
  <c r="Y300" i="76"/>
  <c r="X300" i="76"/>
  <c r="AK299" i="76"/>
  <c r="AJ299" i="76"/>
  <c r="AI299" i="76"/>
  <c r="AH299" i="76"/>
  <c r="AG299" i="76"/>
  <c r="AF299" i="76"/>
  <c r="AE299" i="76"/>
  <c r="AD299" i="76"/>
  <c r="AC299" i="76"/>
  <c r="AB299" i="76"/>
  <c r="AA299" i="76"/>
  <c r="Y299" i="76"/>
  <c r="X299" i="76"/>
  <c r="AK298" i="76"/>
  <c r="AJ298" i="76"/>
  <c r="AI298" i="76"/>
  <c r="AH298" i="76"/>
  <c r="AG298" i="76"/>
  <c r="AF298" i="76"/>
  <c r="AE298" i="76"/>
  <c r="AD298" i="76"/>
  <c r="AC298" i="76"/>
  <c r="AB298" i="76"/>
  <c r="AA298" i="76"/>
  <c r="Y298" i="76"/>
  <c r="X298" i="76"/>
  <c r="AK297" i="76"/>
  <c r="AJ297" i="76"/>
  <c r="AI297" i="76"/>
  <c r="AH297" i="76"/>
  <c r="AG297" i="76"/>
  <c r="AF297" i="76"/>
  <c r="AE297" i="76"/>
  <c r="AD297" i="76"/>
  <c r="AC297" i="76"/>
  <c r="AB297" i="76"/>
  <c r="AA297" i="76"/>
  <c r="Y297" i="76"/>
  <c r="X297" i="76"/>
  <c r="AK296" i="76"/>
  <c r="AJ296" i="76"/>
  <c r="AI296" i="76"/>
  <c r="AH296" i="76"/>
  <c r="AG296" i="76"/>
  <c r="AF296" i="76"/>
  <c r="AE296" i="76"/>
  <c r="AD296" i="76"/>
  <c r="AC296" i="76"/>
  <c r="AB296" i="76"/>
  <c r="AA296" i="76"/>
  <c r="Y296" i="76"/>
  <c r="X296" i="76"/>
  <c r="AK295" i="76"/>
  <c r="AJ295" i="76"/>
  <c r="AI295" i="76"/>
  <c r="AH295" i="76"/>
  <c r="AG295" i="76"/>
  <c r="AF295" i="76"/>
  <c r="AE295" i="76"/>
  <c r="AD295" i="76"/>
  <c r="AC295" i="76"/>
  <c r="AB295" i="76"/>
  <c r="AA295" i="76"/>
  <c r="Y295" i="76"/>
  <c r="X295" i="76"/>
  <c r="AK294" i="76"/>
  <c r="AJ294" i="76"/>
  <c r="AI294" i="76"/>
  <c r="AH294" i="76"/>
  <c r="AG294" i="76"/>
  <c r="AF294" i="76"/>
  <c r="AE294" i="76"/>
  <c r="AD294" i="76"/>
  <c r="AC294" i="76"/>
  <c r="AB294" i="76"/>
  <c r="AA294" i="76"/>
  <c r="Y294" i="76"/>
  <c r="X294" i="76"/>
  <c r="AK293" i="76"/>
  <c r="AJ293" i="76"/>
  <c r="AI293" i="76"/>
  <c r="AH293" i="76"/>
  <c r="AG293" i="76"/>
  <c r="AF293" i="76"/>
  <c r="AE293" i="76"/>
  <c r="AD293" i="76"/>
  <c r="AC293" i="76"/>
  <c r="AB293" i="76"/>
  <c r="AA293" i="76"/>
  <c r="Y293" i="76"/>
  <c r="X293" i="76"/>
  <c r="AK292" i="76"/>
  <c r="AJ292" i="76"/>
  <c r="AI292" i="76"/>
  <c r="AH292" i="76"/>
  <c r="AG292" i="76"/>
  <c r="AF292" i="76"/>
  <c r="AE292" i="76"/>
  <c r="AD292" i="76"/>
  <c r="AC292" i="76"/>
  <c r="AB292" i="76"/>
  <c r="AA292" i="76"/>
  <c r="Y292" i="76"/>
  <c r="X292" i="76"/>
  <c r="AK291" i="76"/>
  <c r="AJ291" i="76"/>
  <c r="AI291" i="76"/>
  <c r="AH291" i="76"/>
  <c r="AG291" i="76"/>
  <c r="AF291" i="76"/>
  <c r="AE291" i="76"/>
  <c r="AD291" i="76"/>
  <c r="AC291" i="76"/>
  <c r="AB291" i="76"/>
  <c r="AA291" i="76"/>
  <c r="Y291" i="76"/>
  <c r="X291" i="76"/>
  <c r="AK290" i="76"/>
  <c r="AJ290" i="76"/>
  <c r="AI290" i="76"/>
  <c r="AH290" i="76"/>
  <c r="AG290" i="76"/>
  <c r="AF290" i="76"/>
  <c r="AE290" i="76"/>
  <c r="AD290" i="76"/>
  <c r="AC290" i="76"/>
  <c r="AB290" i="76"/>
  <c r="AA290" i="76"/>
  <c r="Y290" i="76"/>
  <c r="X290" i="76"/>
  <c r="AK289" i="76"/>
  <c r="AJ289" i="76"/>
  <c r="AI289" i="76"/>
  <c r="AH289" i="76"/>
  <c r="AG289" i="76"/>
  <c r="AF289" i="76"/>
  <c r="AE289" i="76"/>
  <c r="AD289" i="76"/>
  <c r="AC289" i="76"/>
  <c r="AB289" i="76"/>
  <c r="AA289" i="76"/>
  <c r="Y289" i="76"/>
  <c r="X289" i="76"/>
  <c r="AK288" i="76"/>
  <c r="AJ288" i="76"/>
  <c r="AI288" i="76"/>
  <c r="AH288" i="76"/>
  <c r="AG288" i="76"/>
  <c r="AF288" i="76"/>
  <c r="AE288" i="76"/>
  <c r="AD288" i="76"/>
  <c r="AC288" i="76"/>
  <c r="AB288" i="76"/>
  <c r="AA288" i="76"/>
  <c r="Y288" i="76"/>
  <c r="X288" i="76"/>
  <c r="AK287" i="76"/>
  <c r="AJ287" i="76"/>
  <c r="AI287" i="76"/>
  <c r="AH287" i="76"/>
  <c r="AG287" i="76"/>
  <c r="AF287" i="76"/>
  <c r="AE287" i="76"/>
  <c r="AD287" i="76"/>
  <c r="AC287" i="76"/>
  <c r="AB287" i="76"/>
  <c r="AA287" i="76"/>
  <c r="Y287" i="76"/>
  <c r="X287" i="76"/>
  <c r="AK286" i="76"/>
  <c r="AJ286" i="76"/>
  <c r="AI286" i="76"/>
  <c r="AH286" i="76"/>
  <c r="AG286" i="76"/>
  <c r="AF286" i="76"/>
  <c r="AE286" i="76"/>
  <c r="AD286" i="76"/>
  <c r="AC286" i="76"/>
  <c r="AB286" i="76"/>
  <c r="AA286" i="76"/>
  <c r="Y286" i="76"/>
  <c r="X286" i="76"/>
  <c r="AK285" i="76"/>
  <c r="AJ285" i="76"/>
  <c r="AI285" i="76"/>
  <c r="AH285" i="76"/>
  <c r="AG285" i="76"/>
  <c r="AF285" i="76"/>
  <c r="AE285" i="76"/>
  <c r="AD285" i="76"/>
  <c r="AC285" i="76"/>
  <c r="AB285" i="76"/>
  <c r="AA285" i="76"/>
  <c r="Y285" i="76"/>
  <c r="X285" i="76"/>
  <c r="AK284" i="76"/>
  <c r="AJ284" i="76"/>
  <c r="AI284" i="76"/>
  <c r="AH284" i="76"/>
  <c r="AG284" i="76"/>
  <c r="AF284" i="76"/>
  <c r="AE284" i="76"/>
  <c r="AD284" i="76"/>
  <c r="AC284" i="76"/>
  <c r="AB284" i="76"/>
  <c r="AA284" i="76"/>
  <c r="Y284" i="76"/>
  <c r="X284" i="76"/>
  <c r="AK283" i="76"/>
  <c r="AJ283" i="76"/>
  <c r="AI283" i="76"/>
  <c r="AH283" i="76"/>
  <c r="AG283" i="76"/>
  <c r="AF283" i="76"/>
  <c r="AE283" i="76"/>
  <c r="AD283" i="76"/>
  <c r="AC283" i="76"/>
  <c r="AB283" i="76"/>
  <c r="AA283" i="76"/>
  <c r="Y283" i="76"/>
  <c r="X283" i="76"/>
  <c r="AK282" i="76"/>
  <c r="AJ282" i="76"/>
  <c r="AI282" i="76"/>
  <c r="AH282" i="76"/>
  <c r="AG282" i="76"/>
  <c r="AF282" i="76"/>
  <c r="AE282" i="76"/>
  <c r="AD282" i="76"/>
  <c r="AC282" i="76"/>
  <c r="AB282" i="76"/>
  <c r="AA282" i="76"/>
  <c r="Y282" i="76"/>
  <c r="X282" i="76"/>
  <c r="AK281" i="76"/>
  <c r="AJ281" i="76"/>
  <c r="AI281" i="76"/>
  <c r="AH281" i="76"/>
  <c r="AG281" i="76"/>
  <c r="AF281" i="76"/>
  <c r="AE281" i="76"/>
  <c r="AD281" i="76"/>
  <c r="AC281" i="76"/>
  <c r="AB281" i="76"/>
  <c r="AA281" i="76"/>
  <c r="Y281" i="76"/>
  <c r="X281" i="76"/>
  <c r="AK280" i="76"/>
  <c r="AJ280" i="76"/>
  <c r="AI280" i="76"/>
  <c r="AH280" i="76"/>
  <c r="AG280" i="76"/>
  <c r="AF280" i="76"/>
  <c r="AE280" i="76"/>
  <c r="AD280" i="76"/>
  <c r="AC280" i="76"/>
  <c r="AB280" i="76"/>
  <c r="AA280" i="76"/>
  <c r="Y280" i="76"/>
  <c r="X280" i="76"/>
  <c r="AK279" i="76"/>
  <c r="AJ279" i="76"/>
  <c r="AI279" i="76"/>
  <c r="AH279" i="76"/>
  <c r="AG279" i="76"/>
  <c r="AF279" i="76"/>
  <c r="AE279" i="76"/>
  <c r="AD279" i="76"/>
  <c r="AC279" i="76"/>
  <c r="AB279" i="76"/>
  <c r="AA279" i="76"/>
  <c r="Y279" i="76"/>
  <c r="X279" i="76"/>
  <c r="AK278" i="76"/>
  <c r="AJ278" i="76"/>
  <c r="AI278" i="76"/>
  <c r="AH278" i="76"/>
  <c r="AG278" i="76"/>
  <c r="AF278" i="76"/>
  <c r="AE278" i="76"/>
  <c r="AD278" i="76"/>
  <c r="AC278" i="76"/>
  <c r="AB278" i="76"/>
  <c r="AA278" i="76"/>
  <c r="Y278" i="76"/>
  <c r="X278" i="76"/>
  <c r="AK277" i="76"/>
  <c r="AJ277" i="76"/>
  <c r="AI277" i="76"/>
  <c r="AH277" i="76"/>
  <c r="AG277" i="76"/>
  <c r="AF277" i="76"/>
  <c r="AE277" i="76"/>
  <c r="AD277" i="76"/>
  <c r="AC277" i="76"/>
  <c r="AB277" i="76"/>
  <c r="AA277" i="76"/>
  <c r="Y277" i="76"/>
  <c r="X277" i="76"/>
  <c r="AK276" i="76"/>
  <c r="AJ276" i="76"/>
  <c r="AI276" i="76"/>
  <c r="AH276" i="76"/>
  <c r="AG276" i="76"/>
  <c r="AF276" i="76"/>
  <c r="AE276" i="76"/>
  <c r="AD276" i="76"/>
  <c r="AC276" i="76"/>
  <c r="AB276" i="76"/>
  <c r="AA276" i="76"/>
  <c r="Y276" i="76"/>
  <c r="X276" i="76"/>
  <c r="AK275" i="76"/>
  <c r="AJ275" i="76"/>
  <c r="AI275" i="76"/>
  <c r="AH275" i="76"/>
  <c r="AG275" i="76"/>
  <c r="AF275" i="76"/>
  <c r="AE275" i="76"/>
  <c r="AD275" i="76"/>
  <c r="AC275" i="76"/>
  <c r="AB275" i="76"/>
  <c r="AA275" i="76"/>
  <c r="Y275" i="76"/>
  <c r="X275" i="76"/>
  <c r="AK274" i="76"/>
  <c r="AJ274" i="76"/>
  <c r="AI274" i="76"/>
  <c r="AH274" i="76"/>
  <c r="AG274" i="76"/>
  <c r="AF274" i="76"/>
  <c r="AE274" i="76"/>
  <c r="AD274" i="76"/>
  <c r="AC274" i="76"/>
  <c r="AB274" i="76"/>
  <c r="AA274" i="76"/>
  <c r="Y274" i="76"/>
  <c r="X274" i="76"/>
  <c r="AK273" i="76"/>
  <c r="AJ273" i="76"/>
  <c r="AI273" i="76"/>
  <c r="AH273" i="76"/>
  <c r="AG273" i="76"/>
  <c r="AF273" i="76"/>
  <c r="AE273" i="76"/>
  <c r="AD273" i="76"/>
  <c r="AC273" i="76"/>
  <c r="AB273" i="76"/>
  <c r="AA273" i="76"/>
  <c r="Y273" i="76"/>
  <c r="X273" i="76"/>
  <c r="AK272" i="76"/>
  <c r="AJ272" i="76"/>
  <c r="AI272" i="76"/>
  <c r="AH272" i="76"/>
  <c r="AG272" i="76"/>
  <c r="AF272" i="76"/>
  <c r="AE272" i="76"/>
  <c r="AD272" i="76"/>
  <c r="AC272" i="76"/>
  <c r="AB272" i="76"/>
  <c r="AA272" i="76"/>
  <c r="Y272" i="76"/>
  <c r="X272" i="76"/>
  <c r="AK271" i="76"/>
  <c r="AJ271" i="76"/>
  <c r="AI271" i="76"/>
  <c r="AH271" i="76"/>
  <c r="AG271" i="76"/>
  <c r="AF271" i="76"/>
  <c r="AE271" i="76"/>
  <c r="AD271" i="76"/>
  <c r="AC271" i="76"/>
  <c r="AB271" i="76"/>
  <c r="AA271" i="76"/>
  <c r="Y271" i="76"/>
  <c r="X271" i="76"/>
  <c r="AK270" i="76"/>
  <c r="AJ270" i="76"/>
  <c r="AI270" i="76"/>
  <c r="AH270" i="76"/>
  <c r="AG270" i="76"/>
  <c r="AF270" i="76"/>
  <c r="AE270" i="76"/>
  <c r="AD270" i="76"/>
  <c r="AC270" i="76"/>
  <c r="AB270" i="76"/>
  <c r="AA270" i="76"/>
  <c r="Y270" i="76"/>
  <c r="X270" i="76"/>
  <c r="AK269" i="76"/>
  <c r="AJ269" i="76"/>
  <c r="AI269" i="76"/>
  <c r="AH269" i="76"/>
  <c r="AG269" i="76"/>
  <c r="AF269" i="76"/>
  <c r="AE269" i="76"/>
  <c r="AD269" i="76"/>
  <c r="AC269" i="76"/>
  <c r="AB269" i="76"/>
  <c r="AA269" i="76"/>
  <c r="Y269" i="76"/>
  <c r="X269" i="76"/>
  <c r="AK268" i="76"/>
  <c r="AJ268" i="76"/>
  <c r="AI268" i="76"/>
  <c r="AH268" i="76"/>
  <c r="AG268" i="76"/>
  <c r="AF268" i="76"/>
  <c r="AE268" i="76"/>
  <c r="AD268" i="76"/>
  <c r="AC268" i="76"/>
  <c r="AB268" i="76"/>
  <c r="AA268" i="76"/>
  <c r="Y268" i="76"/>
  <c r="X268" i="76"/>
  <c r="AK267" i="76"/>
  <c r="AJ267" i="76"/>
  <c r="AI267" i="76"/>
  <c r="AH267" i="76"/>
  <c r="AG267" i="76"/>
  <c r="AF267" i="76"/>
  <c r="AE267" i="76"/>
  <c r="AD267" i="76"/>
  <c r="AC267" i="76"/>
  <c r="AB267" i="76"/>
  <c r="AA267" i="76"/>
  <c r="Y267" i="76"/>
  <c r="X267" i="76"/>
  <c r="AK266" i="76"/>
  <c r="AJ266" i="76"/>
  <c r="AI266" i="76"/>
  <c r="AH266" i="76"/>
  <c r="AG266" i="76"/>
  <c r="AF266" i="76"/>
  <c r="AE266" i="76"/>
  <c r="AD266" i="76"/>
  <c r="AC266" i="76"/>
  <c r="AB266" i="76"/>
  <c r="AA266" i="76"/>
  <c r="Y266" i="76"/>
  <c r="X266" i="76"/>
  <c r="AK265" i="76"/>
  <c r="AJ265" i="76"/>
  <c r="AI265" i="76"/>
  <c r="AH265" i="76"/>
  <c r="AG265" i="76"/>
  <c r="AF265" i="76"/>
  <c r="AE265" i="76"/>
  <c r="AD265" i="76"/>
  <c r="AC265" i="76"/>
  <c r="AB265" i="76"/>
  <c r="AA265" i="76"/>
  <c r="Y265" i="76"/>
  <c r="X265" i="76"/>
  <c r="AK264" i="76"/>
  <c r="AJ264" i="76"/>
  <c r="AI264" i="76"/>
  <c r="AH264" i="76"/>
  <c r="AG264" i="76"/>
  <c r="AF264" i="76"/>
  <c r="AE264" i="76"/>
  <c r="AD264" i="76"/>
  <c r="AC264" i="76"/>
  <c r="AB264" i="76"/>
  <c r="AA264" i="76"/>
  <c r="Y264" i="76"/>
  <c r="X264" i="76"/>
  <c r="AK263" i="76"/>
  <c r="AJ263" i="76"/>
  <c r="AI263" i="76"/>
  <c r="AH263" i="76"/>
  <c r="AG263" i="76"/>
  <c r="AF263" i="76"/>
  <c r="AE263" i="76"/>
  <c r="AD263" i="76"/>
  <c r="AC263" i="76"/>
  <c r="AB263" i="76"/>
  <c r="AA263" i="76"/>
  <c r="Y263" i="76"/>
  <c r="X263" i="76"/>
  <c r="AK262" i="76"/>
  <c r="AJ262" i="76"/>
  <c r="AI262" i="76"/>
  <c r="AH262" i="76"/>
  <c r="AG262" i="76"/>
  <c r="AF262" i="76"/>
  <c r="AE262" i="76"/>
  <c r="AD262" i="76"/>
  <c r="AC262" i="76"/>
  <c r="AB262" i="76"/>
  <c r="AA262" i="76"/>
  <c r="Y262" i="76"/>
  <c r="X262" i="76"/>
  <c r="AK261" i="76"/>
  <c r="AJ261" i="76"/>
  <c r="AI261" i="76"/>
  <c r="AH261" i="76"/>
  <c r="AG261" i="76"/>
  <c r="AF261" i="76"/>
  <c r="AE261" i="76"/>
  <c r="AD261" i="76"/>
  <c r="AC261" i="76"/>
  <c r="AB261" i="76"/>
  <c r="AA261" i="76"/>
  <c r="Y261" i="76"/>
  <c r="X261" i="76"/>
  <c r="AK260" i="76"/>
  <c r="AJ260" i="76"/>
  <c r="AI260" i="76"/>
  <c r="AH260" i="76"/>
  <c r="AG260" i="76"/>
  <c r="AF260" i="76"/>
  <c r="AE260" i="76"/>
  <c r="AD260" i="76"/>
  <c r="AC260" i="76"/>
  <c r="AB260" i="76"/>
  <c r="AA260" i="76"/>
  <c r="Y260" i="76"/>
  <c r="X260" i="76"/>
  <c r="AK259" i="76"/>
  <c r="AJ259" i="76"/>
  <c r="AI259" i="76"/>
  <c r="AH259" i="76"/>
  <c r="AG259" i="76"/>
  <c r="AF259" i="76"/>
  <c r="AE259" i="76"/>
  <c r="AD259" i="76"/>
  <c r="AC259" i="76"/>
  <c r="AB259" i="76"/>
  <c r="AA259" i="76"/>
  <c r="Y259" i="76"/>
  <c r="X259" i="76"/>
  <c r="AK258" i="76"/>
  <c r="AJ258" i="76"/>
  <c r="AI258" i="76"/>
  <c r="AH258" i="76"/>
  <c r="AG258" i="76"/>
  <c r="AF258" i="76"/>
  <c r="AE258" i="76"/>
  <c r="AD258" i="76"/>
  <c r="AC258" i="76"/>
  <c r="AB258" i="76"/>
  <c r="AA258" i="76"/>
  <c r="Y258" i="76"/>
  <c r="X258" i="76"/>
  <c r="AK257" i="76"/>
  <c r="AJ257" i="76"/>
  <c r="AI257" i="76"/>
  <c r="AH257" i="76"/>
  <c r="AG257" i="76"/>
  <c r="AF257" i="76"/>
  <c r="AE257" i="76"/>
  <c r="AD257" i="76"/>
  <c r="AC257" i="76"/>
  <c r="AB257" i="76"/>
  <c r="AA257" i="76"/>
  <c r="Y257" i="76"/>
  <c r="X257" i="76"/>
  <c r="AK256" i="76"/>
  <c r="AJ256" i="76"/>
  <c r="AI256" i="76"/>
  <c r="AH256" i="76"/>
  <c r="AG256" i="76"/>
  <c r="AF256" i="76"/>
  <c r="AE256" i="76"/>
  <c r="AD256" i="76"/>
  <c r="AC256" i="76"/>
  <c r="AB256" i="76"/>
  <c r="AA256" i="76"/>
  <c r="Y256" i="76"/>
  <c r="X256" i="76"/>
  <c r="AK255" i="76"/>
  <c r="AJ255" i="76"/>
  <c r="AI255" i="76"/>
  <c r="AH255" i="76"/>
  <c r="AG255" i="76"/>
  <c r="AF255" i="76"/>
  <c r="AE255" i="76"/>
  <c r="AD255" i="76"/>
  <c r="AC255" i="76"/>
  <c r="AB255" i="76"/>
  <c r="AA255" i="76"/>
  <c r="Y255" i="76"/>
  <c r="X255" i="76"/>
  <c r="AK254" i="76"/>
  <c r="AJ254" i="76"/>
  <c r="AI254" i="76"/>
  <c r="AH254" i="76"/>
  <c r="AG254" i="76"/>
  <c r="AF254" i="76"/>
  <c r="AE254" i="76"/>
  <c r="AD254" i="76"/>
  <c r="AC254" i="76"/>
  <c r="AB254" i="76"/>
  <c r="AA254" i="76"/>
  <c r="Y254" i="76"/>
  <c r="X254" i="76"/>
  <c r="AK253" i="76"/>
  <c r="AJ253" i="76"/>
  <c r="AI253" i="76"/>
  <c r="AH253" i="76"/>
  <c r="AG253" i="76"/>
  <c r="AF253" i="76"/>
  <c r="AE253" i="76"/>
  <c r="AD253" i="76"/>
  <c r="AC253" i="76"/>
  <c r="AB253" i="76"/>
  <c r="AA253" i="76"/>
  <c r="Y253" i="76"/>
  <c r="X253" i="76"/>
  <c r="AK252" i="76"/>
  <c r="AJ252" i="76"/>
  <c r="AI252" i="76"/>
  <c r="AH252" i="76"/>
  <c r="AG252" i="76"/>
  <c r="AF252" i="76"/>
  <c r="AE252" i="76"/>
  <c r="AD252" i="76"/>
  <c r="AC252" i="76"/>
  <c r="AB252" i="76"/>
  <c r="AA252" i="76"/>
  <c r="Y252" i="76"/>
  <c r="X252" i="76"/>
  <c r="AK251" i="76"/>
  <c r="AJ251" i="76"/>
  <c r="AI251" i="76"/>
  <c r="AH251" i="76"/>
  <c r="AG251" i="76"/>
  <c r="AF251" i="76"/>
  <c r="AE251" i="76"/>
  <c r="AD251" i="76"/>
  <c r="AC251" i="76"/>
  <c r="AB251" i="76"/>
  <c r="AA251" i="76"/>
  <c r="Y251" i="76"/>
  <c r="X251" i="76"/>
  <c r="AK250" i="76"/>
  <c r="AJ250" i="76"/>
  <c r="AI250" i="76"/>
  <c r="AH250" i="76"/>
  <c r="AG250" i="76"/>
  <c r="AF250" i="76"/>
  <c r="AE250" i="76"/>
  <c r="AD250" i="76"/>
  <c r="AC250" i="76"/>
  <c r="AB250" i="76"/>
  <c r="AA250" i="76"/>
  <c r="Y250" i="76"/>
  <c r="X250" i="76"/>
  <c r="AK249" i="76"/>
  <c r="AJ249" i="76"/>
  <c r="AI249" i="76"/>
  <c r="AH249" i="76"/>
  <c r="AG249" i="76"/>
  <c r="AF249" i="76"/>
  <c r="AE249" i="76"/>
  <c r="AD249" i="76"/>
  <c r="AC249" i="76"/>
  <c r="AB249" i="76"/>
  <c r="AA249" i="76"/>
  <c r="Y249" i="76"/>
  <c r="X249" i="76"/>
  <c r="AK248" i="76"/>
  <c r="AJ248" i="76"/>
  <c r="AI248" i="76"/>
  <c r="AH248" i="76"/>
  <c r="AG248" i="76"/>
  <c r="AF248" i="76"/>
  <c r="AE248" i="76"/>
  <c r="AD248" i="76"/>
  <c r="AC248" i="76"/>
  <c r="AB248" i="76"/>
  <c r="AA248" i="76"/>
  <c r="Y248" i="76"/>
  <c r="X248" i="76"/>
  <c r="AK247" i="76"/>
  <c r="AJ247" i="76"/>
  <c r="AI247" i="76"/>
  <c r="AH247" i="76"/>
  <c r="AG247" i="76"/>
  <c r="AF247" i="76"/>
  <c r="AE247" i="76"/>
  <c r="AD247" i="76"/>
  <c r="AC247" i="76"/>
  <c r="AB247" i="76"/>
  <c r="AA247" i="76"/>
  <c r="Y247" i="76"/>
  <c r="X247" i="76"/>
  <c r="AK246" i="76"/>
  <c r="AJ246" i="76"/>
  <c r="AI246" i="76"/>
  <c r="AH246" i="76"/>
  <c r="AG246" i="76"/>
  <c r="AF246" i="76"/>
  <c r="AE246" i="76"/>
  <c r="AD246" i="76"/>
  <c r="AC246" i="76"/>
  <c r="AB246" i="76"/>
  <c r="AA246" i="76"/>
  <c r="Y246" i="76"/>
  <c r="X246" i="76"/>
  <c r="AK245" i="76"/>
  <c r="AJ245" i="76"/>
  <c r="AI245" i="76"/>
  <c r="AH245" i="76"/>
  <c r="AG245" i="76"/>
  <c r="AF245" i="76"/>
  <c r="AE245" i="76"/>
  <c r="AD245" i="76"/>
  <c r="AC245" i="76"/>
  <c r="AB245" i="76"/>
  <c r="AA245" i="76"/>
  <c r="Y245" i="76"/>
  <c r="X245" i="76"/>
  <c r="AK244" i="76"/>
  <c r="AJ244" i="76"/>
  <c r="AI244" i="76"/>
  <c r="AH244" i="76"/>
  <c r="AG244" i="76"/>
  <c r="AF244" i="76"/>
  <c r="AE244" i="76"/>
  <c r="AD244" i="76"/>
  <c r="AC244" i="76"/>
  <c r="AB244" i="76"/>
  <c r="AA244" i="76"/>
  <c r="Y244" i="76"/>
  <c r="X244" i="76"/>
  <c r="AK243" i="76"/>
  <c r="AJ243" i="76"/>
  <c r="AI243" i="76"/>
  <c r="AH243" i="76"/>
  <c r="AG243" i="76"/>
  <c r="AF243" i="76"/>
  <c r="AE243" i="76"/>
  <c r="AD243" i="76"/>
  <c r="AC243" i="76"/>
  <c r="AB243" i="76"/>
  <c r="AA243" i="76"/>
  <c r="Y243" i="76"/>
  <c r="X243" i="76"/>
  <c r="AK242" i="76"/>
  <c r="AJ242" i="76"/>
  <c r="AI242" i="76"/>
  <c r="AH242" i="76"/>
  <c r="AG242" i="76"/>
  <c r="AF242" i="76"/>
  <c r="AE242" i="76"/>
  <c r="AD242" i="76"/>
  <c r="AC242" i="76"/>
  <c r="AB242" i="76"/>
  <c r="AA242" i="76"/>
  <c r="Y242" i="76"/>
  <c r="X242" i="76"/>
  <c r="AK241" i="76"/>
  <c r="AJ241" i="76"/>
  <c r="AI241" i="76"/>
  <c r="AH241" i="76"/>
  <c r="AG241" i="76"/>
  <c r="AF241" i="76"/>
  <c r="AE241" i="76"/>
  <c r="AD241" i="76"/>
  <c r="AC241" i="76"/>
  <c r="AB241" i="76"/>
  <c r="AA241" i="76"/>
  <c r="Y241" i="76"/>
  <c r="X241" i="76"/>
  <c r="AK240" i="76"/>
  <c r="AJ240" i="76"/>
  <c r="AI240" i="76"/>
  <c r="AH240" i="76"/>
  <c r="AG240" i="76"/>
  <c r="AF240" i="76"/>
  <c r="AE240" i="76"/>
  <c r="AD240" i="76"/>
  <c r="AC240" i="76"/>
  <c r="AB240" i="76"/>
  <c r="AA240" i="76"/>
  <c r="Y240" i="76"/>
  <c r="X240" i="76"/>
  <c r="AK239" i="76"/>
  <c r="AJ239" i="76"/>
  <c r="AI239" i="76"/>
  <c r="AH239" i="76"/>
  <c r="AG239" i="76"/>
  <c r="AF239" i="76"/>
  <c r="AE239" i="76"/>
  <c r="AD239" i="76"/>
  <c r="AC239" i="76"/>
  <c r="AB239" i="76"/>
  <c r="AA239" i="76"/>
  <c r="Y239" i="76"/>
  <c r="X239" i="76"/>
  <c r="AK238" i="76"/>
  <c r="AJ238" i="76"/>
  <c r="AI238" i="76"/>
  <c r="AH238" i="76"/>
  <c r="AG238" i="76"/>
  <c r="AF238" i="76"/>
  <c r="AE238" i="76"/>
  <c r="AD238" i="76"/>
  <c r="AC238" i="76"/>
  <c r="AB238" i="76"/>
  <c r="AA238" i="76"/>
  <c r="Y238" i="76"/>
  <c r="X238" i="76"/>
  <c r="AK237" i="76"/>
  <c r="AJ237" i="76"/>
  <c r="AI237" i="76"/>
  <c r="AH237" i="76"/>
  <c r="AG237" i="76"/>
  <c r="AF237" i="76"/>
  <c r="AE237" i="76"/>
  <c r="AD237" i="76"/>
  <c r="AC237" i="76"/>
  <c r="AB237" i="76"/>
  <c r="AA237" i="76"/>
  <c r="Y237" i="76"/>
  <c r="X237" i="76"/>
  <c r="AK236" i="76"/>
  <c r="AJ236" i="76"/>
  <c r="AI236" i="76"/>
  <c r="AH236" i="76"/>
  <c r="AG236" i="76"/>
  <c r="AF236" i="76"/>
  <c r="AE236" i="76"/>
  <c r="AD236" i="76"/>
  <c r="AC236" i="76"/>
  <c r="AB236" i="76"/>
  <c r="AA236" i="76"/>
  <c r="Y236" i="76"/>
  <c r="X236" i="76"/>
  <c r="AK235" i="76"/>
  <c r="AJ235" i="76"/>
  <c r="AI235" i="76"/>
  <c r="AH235" i="76"/>
  <c r="AG235" i="76"/>
  <c r="AF235" i="76"/>
  <c r="AE235" i="76"/>
  <c r="AD235" i="76"/>
  <c r="AC235" i="76"/>
  <c r="AB235" i="76"/>
  <c r="AA235" i="76"/>
  <c r="Y235" i="76"/>
  <c r="X235" i="76"/>
  <c r="AK234" i="76"/>
  <c r="AJ234" i="76"/>
  <c r="AI234" i="76"/>
  <c r="AH234" i="76"/>
  <c r="AG234" i="76"/>
  <c r="AF234" i="76"/>
  <c r="AE234" i="76"/>
  <c r="AD234" i="76"/>
  <c r="AC234" i="76"/>
  <c r="AB234" i="76"/>
  <c r="AA234" i="76"/>
  <c r="Y234" i="76"/>
  <c r="X234" i="76"/>
  <c r="AK233" i="76"/>
  <c r="AJ233" i="76"/>
  <c r="AI233" i="76"/>
  <c r="AH233" i="76"/>
  <c r="AG233" i="76"/>
  <c r="AF233" i="76"/>
  <c r="AE233" i="76"/>
  <c r="AD233" i="76"/>
  <c r="AC233" i="76"/>
  <c r="AB233" i="76"/>
  <c r="AA233" i="76"/>
  <c r="Y233" i="76"/>
  <c r="X233" i="76"/>
  <c r="AK232" i="76"/>
  <c r="AJ232" i="76"/>
  <c r="AI232" i="76"/>
  <c r="AH232" i="76"/>
  <c r="AG232" i="76"/>
  <c r="AF232" i="76"/>
  <c r="AE232" i="76"/>
  <c r="AD232" i="76"/>
  <c r="AC232" i="76"/>
  <c r="AB232" i="76"/>
  <c r="AA232" i="76"/>
  <c r="Y232" i="76"/>
  <c r="X232" i="76"/>
  <c r="AK231" i="76"/>
  <c r="AJ231" i="76"/>
  <c r="AI231" i="76"/>
  <c r="AH231" i="76"/>
  <c r="AG231" i="76"/>
  <c r="AF231" i="76"/>
  <c r="AE231" i="76"/>
  <c r="AD231" i="76"/>
  <c r="AC231" i="76"/>
  <c r="AB231" i="76"/>
  <c r="AA231" i="76"/>
  <c r="Y231" i="76"/>
  <c r="X231" i="76"/>
  <c r="AK230" i="76"/>
  <c r="AJ230" i="76"/>
  <c r="AI230" i="76"/>
  <c r="AH230" i="76"/>
  <c r="AG230" i="76"/>
  <c r="AF230" i="76"/>
  <c r="AE230" i="76"/>
  <c r="AD230" i="76"/>
  <c r="AC230" i="76"/>
  <c r="AB230" i="76"/>
  <c r="AA230" i="76"/>
  <c r="Y230" i="76"/>
  <c r="X230" i="76"/>
  <c r="AK229" i="76"/>
  <c r="AJ229" i="76"/>
  <c r="AI229" i="76"/>
  <c r="AH229" i="76"/>
  <c r="AG229" i="76"/>
  <c r="AF229" i="76"/>
  <c r="AE229" i="76"/>
  <c r="AD229" i="76"/>
  <c r="AC229" i="76"/>
  <c r="AB229" i="76"/>
  <c r="AA229" i="76"/>
  <c r="Y229" i="76"/>
  <c r="X229" i="76"/>
  <c r="AK228" i="76"/>
  <c r="AJ228" i="76"/>
  <c r="AI228" i="76"/>
  <c r="AH228" i="76"/>
  <c r="AG228" i="76"/>
  <c r="AF228" i="76"/>
  <c r="AE228" i="76"/>
  <c r="AD228" i="76"/>
  <c r="AC228" i="76"/>
  <c r="AB228" i="76"/>
  <c r="AA228" i="76"/>
  <c r="Y228" i="76"/>
  <c r="X228" i="76"/>
  <c r="AK227" i="76"/>
  <c r="AJ227" i="76"/>
  <c r="AI227" i="76"/>
  <c r="AH227" i="76"/>
  <c r="AG227" i="76"/>
  <c r="AF227" i="76"/>
  <c r="AE227" i="76"/>
  <c r="AD227" i="76"/>
  <c r="AC227" i="76"/>
  <c r="AB227" i="76"/>
  <c r="AA227" i="76"/>
  <c r="Y227" i="76"/>
  <c r="X227" i="76"/>
  <c r="AK226" i="76"/>
  <c r="AJ226" i="76"/>
  <c r="AI226" i="76"/>
  <c r="AH226" i="76"/>
  <c r="AG226" i="76"/>
  <c r="AF226" i="76"/>
  <c r="AE226" i="76"/>
  <c r="AD226" i="76"/>
  <c r="AC226" i="76"/>
  <c r="AB226" i="76"/>
  <c r="AA226" i="76"/>
  <c r="Y226" i="76"/>
  <c r="X226" i="76"/>
  <c r="AK225" i="76"/>
  <c r="AJ225" i="76"/>
  <c r="AI225" i="76"/>
  <c r="AH225" i="76"/>
  <c r="AG225" i="76"/>
  <c r="AF225" i="76"/>
  <c r="AE225" i="76"/>
  <c r="AD225" i="76"/>
  <c r="AC225" i="76"/>
  <c r="AB225" i="76"/>
  <c r="AA225" i="76"/>
  <c r="Y225" i="76"/>
  <c r="X225" i="76"/>
  <c r="AK224" i="76"/>
  <c r="AJ224" i="76"/>
  <c r="AI224" i="76"/>
  <c r="AH224" i="76"/>
  <c r="AG224" i="76"/>
  <c r="AF224" i="76"/>
  <c r="AE224" i="76"/>
  <c r="AD224" i="76"/>
  <c r="AC224" i="76"/>
  <c r="AB224" i="76"/>
  <c r="AA224" i="76"/>
  <c r="Y224" i="76"/>
  <c r="X224" i="76"/>
  <c r="AK223" i="76"/>
  <c r="AJ223" i="76"/>
  <c r="AI223" i="76"/>
  <c r="AH223" i="76"/>
  <c r="AG223" i="76"/>
  <c r="AF223" i="76"/>
  <c r="AE223" i="76"/>
  <c r="AD223" i="76"/>
  <c r="AC223" i="76"/>
  <c r="AB223" i="76"/>
  <c r="AA223" i="76"/>
  <c r="Y223" i="76"/>
  <c r="X223" i="76"/>
  <c r="AK222" i="76"/>
  <c r="AJ222" i="76"/>
  <c r="AI222" i="76"/>
  <c r="AH222" i="76"/>
  <c r="AG222" i="76"/>
  <c r="AF222" i="76"/>
  <c r="AE222" i="76"/>
  <c r="AD222" i="76"/>
  <c r="AC222" i="76"/>
  <c r="AB222" i="76"/>
  <c r="AA222" i="76"/>
  <c r="Y222" i="76"/>
  <c r="X222" i="76"/>
  <c r="AK221" i="76"/>
  <c r="AJ221" i="76"/>
  <c r="AI221" i="76"/>
  <c r="AH221" i="76"/>
  <c r="AG221" i="76"/>
  <c r="AF221" i="76"/>
  <c r="AE221" i="76"/>
  <c r="AD221" i="76"/>
  <c r="AC221" i="76"/>
  <c r="AB221" i="76"/>
  <c r="AA221" i="76"/>
  <c r="Y221" i="76"/>
  <c r="X221" i="76"/>
  <c r="AK220" i="76"/>
  <c r="AJ220" i="76"/>
  <c r="AI220" i="76"/>
  <c r="AH220" i="76"/>
  <c r="AG220" i="76"/>
  <c r="AF220" i="76"/>
  <c r="AE220" i="76"/>
  <c r="AD220" i="76"/>
  <c r="AC220" i="76"/>
  <c r="AB220" i="76"/>
  <c r="AA220" i="76"/>
  <c r="Y220" i="76"/>
  <c r="X220" i="76"/>
  <c r="AK219" i="76"/>
  <c r="AJ219" i="76"/>
  <c r="AI219" i="76"/>
  <c r="AH219" i="76"/>
  <c r="AG219" i="76"/>
  <c r="AF219" i="76"/>
  <c r="AE219" i="76"/>
  <c r="AD219" i="76"/>
  <c r="AC219" i="76"/>
  <c r="AB219" i="76"/>
  <c r="AA219" i="76"/>
  <c r="Y219" i="76"/>
  <c r="X219" i="76"/>
  <c r="AK218" i="76"/>
  <c r="AJ218" i="76"/>
  <c r="AI218" i="76"/>
  <c r="AH218" i="76"/>
  <c r="AG218" i="76"/>
  <c r="AF218" i="76"/>
  <c r="AE218" i="76"/>
  <c r="AD218" i="76"/>
  <c r="AC218" i="76"/>
  <c r="AB218" i="76"/>
  <c r="AA218" i="76"/>
  <c r="Y218" i="76"/>
  <c r="X218" i="76"/>
  <c r="AK217" i="76"/>
  <c r="AJ217" i="76"/>
  <c r="AI217" i="76"/>
  <c r="AH217" i="76"/>
  <c r="AG217" i="76"/>
  <c r="AF217" i="76"/>
  <c r="AE217" i="76"/>
  <c r="AD217" i="76"/>
  <c r="AC217" i="76"/>
  <c r="AB217" i="76"/>
  <c r="AA217" i="76"/>
  <c r="Y217" i="76"/>
  <c r="X217" i="76"/>
  <c r="AK216" i="76"/>
  <c r="AJ216" i="76"/>
  <c r="AI216" i="76"/>
  <c r="AH216" i="76"/>
  <c r="AG216" i="76"/>
  <c r="AF216" i="76"/>
  <c r="AE216" i="76"/>
  <c r="AD216" i="76"/>
  <c r="AC216" i="76"/>
  <c r="AB216" i="76"/>
  <c r="AA216" i="76"/>
  <c r="Y216" i="76"/>
  <c r="X216" i="76"/>
  <c r="AK215" i="76"/>
  <c r="AJ215" i="76"/>
  <c r="AI215" i="76"/>
  <c r="AH215" i="76"/>
  <c r="AG215" i="76"/>
  <c r="AF215" i="76"/>
  <c r="AE215" i="76"/>
  <c r="AD215" i="76"/>
  <c r="AC215" i="76"/>
  <c r="AB215" i="76"/>
  <c r="AA215" i="76"/>
  <c r="Y215" i="76"/>
  <c r="X215" i="76"/>
  <c r="AK214" i="76"/>
  <c r="AJ214" i="76"/>
  <c r="AI214" i="76"/>
  <c r="AH214" i="76"/>
  <c r="AG214" i="76"/>
  <c r="AF214" i="76"/>
  <c r="AE214" i="76"/>
  <c r="AD214" i="76"/>
  <c r="AC214" i="76"/>
  <c r="AB214" i="76"/>
  <c r="AA214" i="76"/>
  <c r="Y214" i="76"/>
  <c r="X214" i="76"/>
  <c r="AK213" i="76"/>
  <c r="AJ213" i="76"/>
  <c r="AI213" i="76"/>
  <c r="AH213" i="76"/>
  <c r="AG213" i="76"/>
  <c r="AF213" i="76"/>
  <c r="AE213" i="76"/>
  <c r="AD213" i="76"/>
  <c r="AC213" i="76"/>
  <c r="AB213" i="76"/>
  <c r="AA213" i="76"/>
  <c r="Y213" i="76"/>
  <c r="X213" i="76"/>
  <c r="AK212" i="76"/>
  <c r="AJ212" i="76"/>
  <c r="AI212" i="76"/>
  <c r="AH212" i="76"/>
  <c r="AG212" i="76"/>
  <c r="AF212" i="76"/>
  <c r="AE212" i="76"/>
  <c r="AD212" i="76"/>
  <c r="AC212" i="76"/>
  <c r="AB212" i="76"/>
  <c r="AA212" i="76"/>
  <c r="Y212" i="76"/>
  <c r="X212" i="76"/>
  <c r="AK211" i="76"/>
  <c r="AJ211" i="76"/>
  <c r="AI211" i="76"/>
  <c r="AH211" i="76"/>
  <c r="AG211" i="76"/>
  <c r="AF211" i="76"/>
  <c r="AE211" i="76"/>
  <c r="AD211" i="76"/>
  <c r="AC211" i="76"/>
  <c r="AB211" i="76"/>
  <c r="AA211" i="76"/>
  <c r="Y211" i="76"/>
  <c r="X211" i="76"/>
  <c r="AK210" i="76"/>
  <c r="AJ210" i="76"/>
  <c r="AI210" i="76"/>
  <c r="AH210" i="76"/>
  <c r="AG210" i="76"/>
  <c r="AF210" i="76"/>
  <c r="AE210" i="76"/>
  <c r="AD210" i="76"/>
  <c r="AC210" i="76"/>
  <c r="AB210" i="76"/>
  <c r="AA210" i="76"/>
  <c r="Y210" i="76"/>
  <c r="X210" i="76"/>
  <c r="AK209" i="76"/>
  <c r="AJ209" i="76"/>
  <c r="AI209" i="76"/>
  <c r="AH209" i="76"/>
  <c r="AG209" i="76"/>
  <c r="AF209" i="76"/>
  <c r="AE209" i="76"/>
  <c r="AD209" i="76"/>
  <c r="AC209" i="76"/>
  <c r="AB209" i="76"/>
  <c r="AA209" i="76"/>
  <c r="Y209" i="76"/>
  <c r="X209" i="76"/>
  <c r="AK208" i="76"/>
  <c r="AJ208" i="76"/>
  <c r="AI208" i="76"/>
  <c r="AH208" i="76"/>
  <c r="AG208" i="76"/>
  <c r="AF208" i="76"/>
  <c r="AE208" i="76"/>
  <c r="AD208" i="76"/>
  <c r="AC208" i="76"/>
  <c r="AB208" i="76"/>
  <c r="AA208" i="76"/>
  <c r="Y208" i="76"/>
  <c r="X208" i="76"/>
  <c r="AK207" i="76"/>
  <c r="AJ207" i="76"/>
  <c r="AI207" i="76"/>
  <c r="AH207" i="76"/>
  <c r="AG207" i="76"/>
  <c r="AF207" i="76"/>
  <c r="AE207" i="76"/>
  <c r="AD207" i="76"/>
  <c r="AC207" i="76"/>
  <c r="AB207" i="76"/>
  <c r="AA207" i="76"/>
  <c r="Y207" i="76"/>
  <c r="X207" i="76"/>
  <c r="AK206" i="76"/>
  <c r="AJ206" i="76"/>
  <c r="AI206" i="76"/>
  <c r="AH206" i="76"/>
  <c r="AG206" i="76"/>
  <c r="AF206" i="76"/>
  <c r="AE206" i="76"/>
  <c r="AD206" i="76"/>
  <c r="AC206" i="76"/>
  <c r="AB206" i="76"/>
  <c r="AA206" i="76"/>
  <c r="Y206" i="76"/>
  <c r="X206" i="76"/>
  <c r="AK205" i="76"/>
  <c r="AJ205" i="76"/>
  <c r="AI205" i="76"/>
  <c r="AH205" i="76"/>
  <c r="AG205" i="76"/>
  <c r="AF205" i="76"/>
  <c r="AE205" i="76"/>
  <c r="AD205" i="76"/>
  <c r="AC205" i="76"/>
  <c r="AB205" i="76"/>
  <c r="AA205" i="76"/>
  <c r="Y205" i="76"/>
  <c r="X205" i="76"/>
  <c r="AK204" i="76"/>
  <c r="AJ204" i="76"/>
  <c r="AI204" i="76"/>
  <c r="AH204" i="76"/>
  <c r="AG204" i="76"/>
  <c r="AF204" i="76"/>
  <c r="AE204" i="76"/>
  <c r="AD204" i="76"/>
  <c r="AC204" i="76"/>
  <c r="AB204" i="76"/>
  <c r="AA204" i="76"/>
  <c r="Y204" i="76"/>
  <c r="X204" i="76"/>
  <c r="AK203" i="76"/>
  <c r="AJ203" i="76"/>
  <c r="AI203" i="76"/>
  <c r="AH203" i="76"/>
  <c r="AG203" i="76"/>
  <c r="AF203" i="76"/>
  <c r="AE203" i="76"/>
  <c r="AD203" i="76"/>
  <c r="AC203" i="76"/>
  <c r="AB203" i="76"/>
  <c r="AA203" i="76"/>
  <c r="Y203" i="76"/>
  <c r="X203" i="76"/>
  <c r="AK202" i="76"/>
  <c r="AJ202" i="76"/>
  <c r="AI202" i="76"/>
  <c r="AH202" i="76"/>
  <c r="AG202" i="76"/>
  <c r="AF202" i="76"/>
  <c r="AE202" i="76"/>
  <c r="AD202" i="76"/>
  <c r="AC202" i="76"/>
  <c r="AB202" i="76"/>
  <c r="AA202" i="76"/>
  <c r="Y202" i="76"/>
  <c r="X202" i="76"/>
  <c r="AK201" i="76"/>
  <c r="AJ201" i="76"/>
  <c r="AI201" i="76"/>
  <c r="AH201" i="76"/>
  <c r="AG201" i="76"/>
  <c r="AF201" i="76"/>
  <c r="AE201" i="76"/>
  <c r="AD201" i="76"/>
  <c r="AC201" i="76"/>
  <c r="AB201" i="76"/>
  <c r="AA201" i="76"/>
  <c r="Y201" i="76"/>
  <c r="X201" i="76"/>
  <c r="AK200" i="76"/>
  <c r="AJ200" i="76"/>
  <c r="AI200" i="76"/>
  <c r="AH200" i="76"/>
  <c r="AG200" i="76"/>
  <c r="AF200" i="76"/>
  <c r="AE200" i="76"/>
  <c r="AD200" i="76"/>
  <c r="AC200" i="76"/>
  <c r="AB200" i="76"/>
  <c r="AA200" i="76"/>
  <c r="Y200" i="76"/>
  <c r="X200" i="76"/>
  <c r="AK199" i="76"/>
  <c r="AJ199" i="76"/>
  <c r="AI199" i="76"/>
  <c r="AH199" i="76"/>
  <c r="AG199" i="76"/>
  <c r="AF199" i="76"/>
  <c r="AE199" i="76"/>
  <c r="AD199" i="76"/>
  <c r="AC199" i="76"/>
  <c r="AB199" i="76"/>
  <c r="AA199" i="76"/>
  <c r="Y199" i="76"/>
  <c r="X199" i="76"/>
  <c r="AK198" i="76"/>
  <c r="AJ198" i="76"/>
  <c r="AI198" i="76"/>
  <c r="AH198" i="76"/>
  <c r="AG198" i="76"/>
  <c r="AF198" i="76"/>
  <c r="AE198" i="76"/>
  <c r="AD198" i="76"/>
  <c r="AC198" i="76"/>
  <c r="AB198" i="76"/>
  <c r="AA198" i="76"/>
  <c r="Y198" i="76"/>
  <c r="X198" i="76"/>
  <c r="AK197" i="76"/>
  <c r="AJ197" i="76"/>
  <c r="AI197" i="76"/>
  <c r="AH197" i="76"/>
  <c r="AG197" i="76"/>
  <c r="AF197" i="76"/>
  <c r="AE197" i="76"/>
  <c r="AD197" i="76"/>
  <c r="AC197" i="76"/>
  <c r="AB197" i="76"/>
  <c r="AA197" i="76"/>
  <c r="Y197" i="76"/>
  <c r="X197" i="76"/>
  <c r="AK196" i="76"/>
  <c r="AJ196" i="76"/>
  <c r="AI196" i="76"/>
  <c r="AH196" i="76"/>
  <c r="AG196" i="76"/>
  <c r="AF196" i="76"/>
  <c r="AE196" i="76"/>
  <c r="AD196" i="76"/>
  <c r="AC196" i="76"/>
  <c r="AB196" i="76"/>
  <c r="AA196" i="76"/>
  <c r="Y196" i="76"/>
  <c r="X196" i="76"/>
  <c r="AK195" i="76"/>
  <c r="AJ195" i="76"/>
  <c r="AI195" i="76"/>
  <c r="AH195" i="76"/>
  <c r="AG195" i="76"/>
  <c r="AF195" i="76"/>
  <c r="AE195" i="76"/>
  <c r="AD195" i="76"/>
  <c r="AC195" i="76"/>
  <c r="AB195" i="76"/>
  <c r="AA195" i="76"/>
  <c r="Y195" i="76"/>
  <c r="X195" i="76"/>
  <c r="AK194" i="76"/>
  <c r="AJ194" i="76"/>
  <c r="AI194" i="76"/>
  <c r="AH194" i="76"/>
  <c r="AG194" i="76"/>
  <c r="AF194" i="76"/>
  <c r="AE194" i="76"/>
  <c r="AD194" i="76"/>
  <c r="AC194" i="76"/>
  <c r="AB194" i="76"/>
  <c r="AA194" i="76"/>
  <c r="Y194" i="76"/>
  <c r="X194" i="76"/>
  <c r="AK193" i="76"/>
  <c r="AJ193" i="76"/>
  <c r="AI193" i="76"/>
  <c r="AH193" i="76"/>
  <c r="AG193" i="76"/>
  <c r="AF193" i="76"/>
  <c r="AE193" i="76"/>
  <c r="AD193" i="76"/>
  <c r="AC193" i="76"/>
  <c r="AB193" i="76"/>
  <c r="AA193" i="76"/>
  <c r="Y193" i="76"/>
  <c r="X193" i="76"/>
  <c r="AK192" i="76"/>
  <c r="AJ192" i="76"/>
  <c r="AI192" i="76"/>
  <c r="AH192" i="76"/>
  <c r="AG192" i="76"/>
  <c r="AF192" i="76"/>
  <c r="AE192" i="76"/>
  <c r="AD192" i="76"/>
  <c r="AC192" i="76"/>
  <c r="AB192" i="76"/>
  <c r="AA192" i="76"/>
  <c r="Y192" i="76"/>
  <c r="X192" i="76"/>
  <c r="AK191" i="76"/>
  <c r="AJ191" i="76"/>
  <c r="AI191" i="76"/>
  <c r="AH191" i="76"/>
  <c r="AG191" i="76"/>
  <c r="AF191" i="76"/>
  <c r="AE191" i="76"/>
  <c r="AD191" i="76"/>
  <c r="AC191" i="76"/>
  <c r="AB191" i="76"/>
  <c r="AA191" i="76"/>
  <c r="Y191" i="76"/>
  <c r="X191" i="76"/>
  <c r="AK190" i="76"/>
  <c r="AJ190" i="76"/>
  <c r="AI190" i="76"/>
  <c r="AH190" i="76"/>
  <c r="AG190" i="76"/>
  <c r="AF190" i="76"/>
  <c r="AE190" i="76"/>
  <c r="AD190" i="76"/>
  <c r="AC190" i="76"/>
  <c r="AB190" i="76"/>
  <c r="AA190" i="76"/>
  <c r="Y190" i="76"/>
  <c r="X190" i="76"/>
  <c r="AK189" i="76"/>
  <c r="AJ189" i="76"/>
  <c r="AI189" i="76"/>
  <c r="AH189" i="76"/>
  <c r="AG189" i="76"/>
  <c r="AF189" i="76"/>
  <c r="AE189" i="76"/>
  <c r="AD189" i="76"/>
  <c r="AC189" i="76"/>
  <c r="AB189" i="76"/>
  <c r="AA189" i="76"/>
  <c r="Y189" i="76"/>
  <c r="X189" i="76"/>
  <c r="AK188" i="76"/>
  <c r="AJ188" i="76"/>
  <c r="AI188" i="76"/>
  <c r="AH188" i="76"/>
  <c r="AG188" i="76"/>
  <c r="AF188" i="76"/>
  <c r="AE188" i="76"/>
  <c r="AD188" i="76"/>
  <c r="AC188" i="76"/>
  <c r="AB188" i="76"/>
  <c r="AA188" i="76"/>
  <c r="Y188" i="76"/>
  <c r="X188" i="76"/>
  <c r="AK187" i="76"/>
  <c r="AJ187" i="76"/>
  <c r="AI187" i="76"/>
  <c r="AH187" i="76"/>
  <c r="AG187" i="76"/>
  <c r="AF187" i="76"/>
  <c r="AE187" i="76"/>
  <c r="AD187" i="76"/>
  <c r="AC187" i="76"/>
  <c r="AB187" i="76"/>
  <c r="AA187" i="76"/>
  <c r="Y187" i="76"/>
  <c r="X187" i="76"/>
  <c r="AK186" i="76"/>
  <c r="AJ186" i="76"/>
  <c r="AI186" i="76"/>
  <c r="AH186" i="76"/>
  <c r="AG186" i="76"/>
  <c r="AF186" i="76"/>
  <c r="AE186" i="76"/>
  <c r="AD186" i="76"/>
  <c r="AC186" i="76"/>
  <c r="AB186" i="76"/>
  <c r="AA186" i="76"/>
  <c r="Y186" i="76"/>
  <c r="X186" i="76"/>
  <c r="AK185" i="76"/>
  <c r="AJ185" i="76"/>
  <c r="AI185" i="76"/>
  <c r="AH185" i="76"/>
  <c r="AG185" i="76"/>
  <c r="AF185" i="76"/>
  <c r="AE185" i="76"/>
  <c r="AD185" i="76"/>
  <c r="AC185" i="76"/>
  <c r="AB185" i="76"/>
  <c r="AA185" i="76"/>
  <c r="Y185" i="76"/>
  <c r="X185" i="76"/>
  <c r="AK184" i="76"/>
  <c r="AJ184" i="76"/>
  <c r="AI184" i="76"/>
  <c r="AH184" i="76"/>
  <c r="AG184" i="76"/>
  <c r="AF184" i="76"/>
  <c r="AE184" i="76"/>
  <c r="AD184" i="76"/>
  <c r="AC184" i="76"/>
  <c r="AB184" i="76"/>
  <c r="AA184" i="76"/>
  <c r="Y184" i="76"/>
  <c r="X184" i="76"/>
  <c r="AK183" i="76"/>
  <c r="AJ183" i="76"/>
  <c r="AI183" i="76"/>
  <c r="AH183" i="76"/>
  <c r="AG183" i="76"/>
  <c r="AF183" i="76"/>
  <c r="AE183" i="76"/>
  <c r="AD183" i="76"/>
  <c r="AC183" i="76"/>
  <c r="AB183" i="76"/>
  <c r="AA183" i="76"/>
  <c r="Y183" i="76"/>
  <c r="X183" i="76"/>
  <c r="AK182" i="76"/>
  <c r="AJ182" i="76"/>
  <c r="AI182" i="76"/>
  <c r="AH182" i="76"/>
  <c r="AG182" i="76"/>
  <c r="AF182" i="76"/>
  <c r="AE182" i="76"/>
  <c r="AD182" i="76"/>
  <c r="AC182" i="76"/>
  <c r="AB182" i="76"/>
  <c r="AA182" i="76"/>
  <c r="Y182" i="76"/>
  <c r="X182" i="76"/>
  <c r="AK181" i="76"/>
  <c r="AJ181" i="76"/>
  <c r="AI181" i="76"/>
  <c r="AH181" i="76"/>
  <c r="AG181" i="76"/>
  <c r="AF181" i="76"/>
  <c r="AE181" i="76"/>
  <c r="AD181" i="76"/>
  <c r="AC181" i="76"/>
  <c r="AB181" i="76"/>
  <c r="AA181" i="76"/>
  <c r="Y181" i="76"/>
  <c r="X181" i="76"/>
  <c r="AK180" i="76"/>
  <c r="AJ180" i="76"/>
  <c r="AI180" i="76"/>
  <c r="AH180" i="76"/>
  <c r="AG180" i="76"/>
  <c r="AF180" i="76"/>
  <c r="AE180" i="76"/>
  <c r="AD180" i="76"/>
  <c r="AC180" i="76"/>
  <c r="AB180" i="76"/>
  <c r="AA180" i="76"/>
  <c r="Y180" i="76"/>
  <c r="X180" i="76"/>
  <c r="AK179" i="76"/>
  <c r="AJ179" i="76"/>
  <c r="AI179" i="76"/>
  <c r="AH179" i="76"/>
  <c r="AG179" i="76"/>
  <c r="AF179" i="76"/>
  <c r="AE179" i="76"/>
  <c r="AD179" i="76"/>
  <c r="AC179" i="76"/>
  <c r="AB179" i="76"/>
  <c r="AA179" i="76"/>
  <c r="Y179" i="76"/>
  <c r="X179" i="76"/>
  <c r="AK178" i="76"/>
  <c r="AJ178" i="76"/>
  <c r="AI178" i="76"/>
  <c r="AH178" i="76"/>
  <c r="AG178" i="76"/>
  <c r="AF178" i="76"/>
  <c r="AE178" i="76"/>
  <c r="AD178" i="76"/>
  <c r="AC178" i="76"/>
  <c r="AB178" i="76"/>
  <c r="AA178" i="76"/>
  <c r="Y178" i="76"/>
  <c r="X178" i="76"/>
  <c r="AK177" i="76"/>
  <c r="AJ177" i="76"/>
  <c r="AI177" i="76"/>
  <c r="AH177" i="76"/>
  <c r="AG177" i="76"/>
  <c r="AF177" i="76"/>
  <c r="AE177" i="76"/>
  <c r="AD177" i="76"/>
  <c r="AC177" i="76"/>
  <c r="AB177" i="76"/>
  <c r="AA177" i="76"/>
  <c r="Y177" i="76"/>
  <c r="X177" i="76"/>
  <c r="AK176" i="76"/>
  <c r="AJ176" i="76"/>
  <c r="AI176" i="76"/>
  <c r="AH176" i="76"/>
  <c r="AG176" i="76"/>
  <c r="AF176" i="76"/>
  <c r="AE176" i="76"/>
  <c r="AD176" i="76"/>
  <c r="AC176" i="76"/>
  <c r="AB176" i="76"/>
  <c r="AA176" i="76"/>
  <c r="Y176" i="76"/>
  <c r="X176" i="76"/>
  <c r="AK175" i="76"/>
  <c r="AJ175" i="76"/>
  <c r="AI175" i="76"/>
  <c r="AH175" i="76"/>
  <c r="AG175" i="76"/>
  <c r="AF175" i="76"/>
  <c r="AE175" i="76"/>
  <c r="AD175" i="76"/>
  <c r="AC175" i="76"/>
  <c r="AB175" i="76"/>
  <c r="AA175" i="76"/>
  <c r="Y175" i="76"/>
  <c r="X175" i="76"/>
  <c r="AK174" i="76"/>
  <c r="AJ174" i="76"/>
  <c r="AI174" i="76"/>
  <c r="AH174" i="76"/>
  <c r="AG174" i="76"/>
  <c r="AF174" i="76"/>
  <c r="AE174" i="76"/>
  <c r="AD174" i="76"/>
  <c r="AC174" i="76"/>
  <c r="AB174" i="76"/>
  <c r="AA174" i="76"/>
  <c r="Y174" i="76"/>
  <c r="X174" i="76"/>
  <c r="AK173" i="76"/>
  <c r="AJ173" i="76"/>
  <c r="AI173" i="76"/>
  <c r="AH173" i="76"/>
  <c r="AG173" i="76"/>
  <c r="AF173" i="76"/>
  <c r="AE173" i="76"/>
  <c r="AD173" i="76"/>
  <c r="AC173" i="76"/>
  <c r="AB173" i="76"/>
  <c r="AA173" i="76"/>
  <c r="Y173" i="76"/>
  <c r="X173" i="76"/>
  <c r="AK172" i="76"/>
  <c r="AJ172" i="76"/>
  <c r="AI172" i="76"/>
  <c r="AH172" i="76"/>
  <c r="AG172" i="76"/>
  <c r="AF172" i="76"/>
  <c r="AE172" i="76"/>
  <c r="AD172" i="76"/>
  <c r="AC172" i="76"/>
  <c r="AB172" i="76"/>
  <c r="AA172" i="76"/>
  <c r="Y172" i="76"/>
  <c r="X172" i="76"/>
  <c r="AK171" i="76"/>
  <c r="AJ171" i="76"/>
  <c r="AI171" i="76"/>
  <c r="AH171" i="76"/>
  <c r="AG171" i="76"/>
  <c r="AF171" i="76"/>
  <c r="AE171" i="76"/>
  <c r="AD171" i="76"/>
  <c r="AC171" i="76"/>
  <c r="AB171" i="76"/>
  <c r="AA171" i="76"/>
  <c r="Y171" i="76"/>
  <c r="X171" i="76"/>
  <c r="AK170" i="76"/>
  <c r="AJ170" i="76"/>
  <c r="AI170" i="76"/>
  <c r="AH170" i="76"/>
  <c r="AG170" i="76"/>
  <c r="AF170" i="76"/>
  <c r="AE170" i="76"/>
  <c r="AD170" i="76"/>
  <c r="AC170" i="76"/>
  <c r="AB170" i="76"/>
  <c r="AA170" i="76"/>
  <c r="Y170" i="76"/>
  <c r="X170" i="76"/>
  <c r="AK169" i="76"/>
  <c r="AJ169" i="76"/>
  <c r="AI169" i="76"/>
  <c r="AH169" i="76"/>
  <c r="AG169" i="76"/>
  <c r="AF169" i="76"/>
  <c r="AE169" i="76"/>
  <c r="AD169" i="76"/>
  <c r="AC169" i="76"/>
  <c r="AB169" i="76"/>
  <c r="AA169" i="76"/>
  <c r="Y169" i="76"/>
  <c r="X169" i="76"/>
  <c r="AK168" i="76"/>
  <c r="AJ168" i="76"/>
  <c r="AI168" i="76"/>
  <c r="AH168" i="76"/>
  <c r="AG168" i="76"/>
  <c r="AF168" i="76"/>
  <c r="AE168" i="76"/>
  <c r="AD168" i="76"/>
  <c r="AC168" i="76"/>
  <c r="AB168" i="76"/>
  <c r="AA168" i="76"/>
  <c r="Y168" i="76"/>
  <c r="X168" i="76"/>
  <c r="AK167" i="76"/>
  <c r="AJ167" i="76"/>
  <c r="AI167" i="76"/>
  <c r="AH167" i="76"/>
  <c r="AG167" i="76"/>
  <c r="AF167" i="76"/>
  <c r="AE167" i="76"/>
  <c r="AD167" i="76"/>
  <c r="AC167" i="76"/>
  <c r="AB167" i="76"/>
  <c r="AA167" i="76"/>
  <c r="Y167" i="76"/>
  <c r="X167" i="76"/>
  <c r="AK166" i="76"/>
  <c r="AJ166" i="76"/>
  <c r="AI166" i="76"/>
  <c r="AH166" i="76"/>
  <c r="AG166" i="76"/>
  <c r="AF166" i="76"/>
  <c r="AE166" i="76"/>
  <c r="AD166" i="76"/>
  <c r="AC166" i="76"/>
  <c r="AB166" i="76"/>
  <c r="AA166" i="76"/>
  <c r="Y166" i="76"/>
  <c r="X166" i="76"/>
  <c r="AK165" i="76"/>
  <c r="AJ165" i="76"/>
  <c r="AI165" i="76"/>
  <c r="AH165" i="76"/>
  <c r="AG165" i="76"/>
  <c r="AF165" i="76"/>
  <c r="AE165" i="76"/>
  <c r="AD165" i="76"/>
  <c r="AC165" i="76"/>
  <c r="AB165" i="76"/>
  <c r="AA165" i="76"/>
  <c r="Y165" i="76"/>
  <c r="X165" i="76"/>
  <c r="AK164" i="76"/>
  <c r="AJ164" i="76"/>
  <c r="AI164" i="76"/>
  <c r="AH164" i="76"/>
  <c r="AG164" i="76"/>
  <c r="AF164" i="76"/>
  <c r="AE164" i="76"/>
  <c r="AD164" i="76"/>
  <c r="AC164" i="76"/>
  <c r="AB164" i="76"/>
  <c r="AA164" i="76"/>
  <c r="Y164" i="76"/>
  <c r="X164" i="76"/>
  <c r="AK163" i="76"/>
  <c r="AJ163" i="76"/>
  <c r="AI163" i="76"/>
  <c r="AH163" i="76"/>
  <c r="AG163" i="76"/>
  <c r="AF163" i="76"/>
  <c r="AE163" i="76"/>
  <c r="AD163" i="76"/>
  <c r="AC163" i="76"/>
  <c r="AB163" i="76"/>
  <c r="AA163" i="76"/>
  <c r="Y163" i="76"/>
  <c r="X163" i="76"/>
  <c r="AK162" i="76"/>
  <c r="AJ162" i="76"/>
  <c r="AI162" i="76"/>
  <c r="AH162" i="76"/>
  <c r="AG162" i="76"/>
  <c r="AF162" i="76"/>
  <c r="AE162" i="76"/>
  <c r="AD162" i="76"/>
  <c r="AC162" i="76"/>
  <c r="AB162" i="76"/>
  <c r="AA162" i="76"/>
  <c r="Y162" i="76"/>
  <c r="X162" i="76"/>
  <c r="AK161" i="76"/>
  <c r="AJ161" i="76"/>
  <c r="AI161" i="76"/>
  <c r="AH161" i="76"/>
  <c r="AG161" i="76"/>
  <c r="AF161" i="76"/>
  <c r="AE161" i="76"/>
  <c r="AD161" i="76"/>
  <c r="AC161" i="76"/>
  <c r="AB161" i="76"/>
  <c r="AA161" i="76"/>
  <c r="Y161" i="76"/>
  <c r="X161" i="76"/>
  <c r="AK160" i="76"/>
  <c r="AJ160" i="76"/>
  <c r="AI160" i="76"/>
  <c r="AH160" i="76"/>
  <c r="AG160" i="76"/>
  <c r="AF160" i="76"/>
  <c r="AE160" i="76"/>
  <c r="AD160" i="76"/>
  <c r="AC160" i="76"/>
  <c r="AB160" i="76"/>
  <c r="AA160" i="76"/>
  <c r="Y160" i="76"/>
  <c r="X160" i="76"/>
  <c r="AK159" i="76"/>
  <c r="AJ159" i="76"/>
  <c r="AI159" i="76"/>
  <c r="AH159" i="76"/>
  <c r="AG159" i="76"/>
  <c r="AF159" i="76"/>
  <c r="AE159" i="76"/>
  <c r="AD159" i="76"/>
  <c r="AC159" i="76"/>
  <c r="AB159" i="76"/>
  <c r="AA159" i="76"/>
  <c r="Y159" i="76"/>
  <c r="X159" i="76"/>
  <c r="AK158" i="76"/>
  <c r="AJ158" i="76"/>
  <c r="AI158" i="76"/>
  <c r="AH158" i="76"/>
  <c r="AG158" i="76"/>
  <c r="AF158" i="76"/>
  <c r="AE158" i="76"/>
  <c r="AD158" i="76"/>
  <c r="AC158" i="76"/>
  <c r="AB158" i="76"/>
  <c r="AA158" i="76"/>
  <c r="Y158" i="76"/>
  <c r="X158" i="76"/>
  <c r="AK157" i="76"/>
  <c r="AJ157" i="76"/>
  <c r="AI157" i="76"/>
  <c r="AH157" i="76"/>
  <c r="AG157" i="76"/>
  <c r="AF157" i="76"/>
  <c r="AE157" i="76"/>
  <c r="AD157" i="76"/>
  <c r="AC157" i="76"/>
  <c r="AB157" i="76"/>
  <c r="AA157" i="76"/>
  <c r="Y157" i="76"/>
  <c r="X157" i="76"/>
  <c r="AK156" i="76"/>
  <c r="AJ156" i="76"/>
  <c r="AI156" i="76"/>
  <c r="AH156" i="76"/>
  <c r="AG156" i="76"/>
  <c r="AF156" i="76"/>
  <c r="AE156" i="76"/>
  <c r="AD156" i="76"/>
  <c r="AC156" i="76"/>
  <c r="AB156" i="76"/>
  <c r="AA156" i="76"/>
  <c r="Y156" i="76"/>
  <c r="X156" i="76"/>
  <c r="AK155" i="76"/>
  <c r="AJ155" i="76"/>
  <c r="AI155" i="76"/>
  <c r="AH155" i="76"/>
  <c r="AG155" i="76"/>
  <c r="AF155" i="76"/>
  <c r="AE155" i="76"/>
  <c r="AD155" i="76"/>
  <c r="AC155" i="76"/>
  <c r="AB155" i="76"/>
  <c r="AA155" i="76"/>
  <c r="Y155" i="76"/>
  <c r="X155" i="76"/>
  <c r="AK154" i="76"/>
  <c r="AJ154" i="76"/>
  <c r="AI154" i="76"/>
  <c r="AH154" i="76"/>
  <c r="AG154" i="76"/>
  <c r="AF154" i="76"/>
  <c r="AE154" i="76"/>
  <c r="AD154" i="76"/>
  <c r="AC154" i="76"/>
  <c r="AB154" i="76"/>
  <c r="AA154" i="76"/>
  <c r="Y154" i="76"/>
  <c r="X154" i="76"/>
  <c r="AK153" i="76"/>
  <c r="AJ153" i="76"/>
  <c r="AI153" i="76"/>
  <c r="AH153" i="76"/>
  <c r="AG153" i="76"/>
  <c r="AF153" i="76"/>
  <c r="AE153" i="76"/>
  <c r="AD153" i="76"/>
  <c r="AC153" i="76"/>
  <c r="AB153" i="76"/>
  <c r="AA153" i="76"/>
  <c r="Y153" i="76"/>
  <c r="X153" i="76"/>
  <c r="AK152" i="76"/>
  <c r="AJ152" i="76"/>
  <c r="AI152" i="76"/>
  <c r="AH152" i="76"/>
  <c r="AG152" i="76"/>
  <c r="AF152" i="76"/>
  <c r="AE152" i="76"/>
  <c r="AD152" i="76"/>
  <c r="AC152" i="76"/>
  <c r="AB152" i="76"/>
  <c r="AA152" i="76"/>
  <c r="Y152" i="76"/>
  <c r="X152" i="76"/>
  <c r="AK151" i="76"/>
  <c r="AJ151" i="76"/>
  <c r="AI151" i="76"/>
  <c r="AH151" i="76"/>
  <c r="AG151" i="76"/>
  <c r="AF151" i="76"/>
  <c r="AE151" i="76"/>
  <c r="AD151" i="76"/>
  <c r="AC151" i="76"/>
  <c r="AB151" i="76"/>
  <c r="AA151" i="76"/>
  <c r="Y151" i="76"/>
  <c r="X151" i="76"/>
  <c r="AK150" i="76"/>
  <c r="AJ150" i="76"/>
  <c r="AI150" i="76"/>
  <c r="AH150" i="76"/>
  <c r="AG150" i="76"/>
  <c r="AF150" i="76"/>
  <c r="AE150" i="76"/>
  <c r="AD150" i="76"/>
  <c r="AC150" i="76"/>
  <c r="AB150" i="76"/>
  <c r="AA150" i="76"/>
  <c r="Y150" i="76"/>
  <c r="X150" i="76"/>
  <c r="AK149" i="76"/>
  <c r="AJ149" i="76"/>
  <c r="AI149" i="76"/>
  <c r="AH149" i="76"/>
  <c r="AG149" i="76"/>
  <c r="AF149" i="76"/>
  <c r="AE149" i="76"/>
  <c r="AD149" i="76"/>
  <c r="AC149" i="76"/>
  <c r="AB149" i="76"/>
  <c r="AA149" i="76"/>
  <c r="Y149" i="76"/>
  <c r="X149" i="76"/>
  <c r="AK148" i="76"/>
  <c r="AJ148" i="76"/>
  <c r="AI148" i="76"/>
  <c r="AH148" i="76"/>
  <c r="AG148" i="76"/>
  <c r="AF148" i="76"/>
  <c r="AE148" i="76"/>
  <c r="AD148" i="76"/>
  <c r="AC148" i="76"/>
  <c r="AB148" i="76"/>
  <c r="AA148" i="76"/>
  <c r="Y148" i="76"/>
  <c r="X148" i="76"/>
  <c r="AK147" i="76"/>
  <c r="AJ147" i="76"/>
  <c r="AI147" i="76"/>
  <c r="AH147" i="76"/>
  <c r="AG147" i="76"/>
  <c r="AF147" i="76"/>
  <c r="AE147" i="76"/>
  <c r="AD147" i="76"/>
  <c r="AC147" i="76"/>
  <c r="AB147" i="76"/>
  <c r="AA147" i="76"/>
  <c r="Y147" i="76"/>
  <c r="X147" i="76"/>
  <c r="AK146" i="76"/>
  <c r="AJ146" i="76"/>
  <c r="AI146" i="76"/>
  <c r="AH146" i="76"/>
  <c r="AG146" i="76"/>
  <c r="AF146" i="76"/>
  <c r="AE146" i="76"/>
  <c r="AD146" i="76"/>
  <c r="AC146" i="76"/>
  <c r="AB146" i="76"/>
  <c r="AA146" i="76"/>
  <c r="Y146" i="76"/>
  <c r="X146" i="76"/>
  <c r="AK145" i="76"/>
  <c r="AJ145" i="76"/>
  <c r="AI145" i="76"/>
  <c r="AH145" i="76"/>
  <c r="AG145" i="76"/>
  <c r="AF145" i="76"/>
  <c r="AE145" i="76"/>
  <c r="AD145" i="76"/>
  <c r="AC145" i="76"/>
  <c r="AB145" i="76"/>
  <c r="AA145" i="76"/>
  <c r="Y145" i="76"/>
  <c r="X145" i="76"/>
  <c r="AK144" i="76"/>
  <c r="AJ144" i="76"/>
  <c r="AI144" i="76"/>
  <c r="AH144" i="76"/>
  <c r="AG144" i="76"/>
  <c r="AF144" i="76"/>
  <c r="AE144" i="76"/>
  <c r="AD144" i="76"/>
  <c r="AC144" i="76"/>
  <c r="AB144" i="76"/>
  <c r="AA144" i="76"/>
  <c r="Y144" i="76"/>
  <c r="X144" i="76"/>
  <c r="AK143" i="76"/>
  <c r="AJ143" i="76"/>
  <c r="AI143" i="76"/>
  <c r="AH143" i="76"/>
  <c r="AG143" i="76"/>
  <c r="AF143" i="76"/>
  <c r="AE143" i="76"/>
  <c r="AD143" i="76"/>
  <c r="AC143" i="76"/>
  <c r="AB143" i="76"/>
  <c r="AA143" i="76"/>
  <c r="Y143" i="76"/>
  <c r="X143" i="76"/>
  <c r="AK142" i="76"/>
  <c r="AJ142" i="76"/>
  <c r="AI142" i="76"/>
  <c r="AH142" i="76"/>
  <c r="AG142" i="76"/>
  <c r="AF142" i="76"/>
  <c r="AE142" i="76"/>
  <c r="AD142" i="76"/>
  <c r="AC142" i="76"/>
  <c r="AB142" i="76"/>
  <c r="AA142" i="76"/>
  <c r="Y142" i="76"/>
  <c r="X142" i="76"/>
  <c r="AK141" i="76"/>
  <c r="AJ141" i="76"/>
  <c r="AI141" i="76"/>
  <c r="AH141" i="76"/>
  <c r="AG141" i="76"/>
  <c r="AF141" i="76"/>
  <c r="AE141" i="76"/>
  <c r="AD141" i="76"/>
  <c r="AC141" i="76"/>
  <c r="AB141" i="76"/>
  <c r="AA141" i="76"/>
  <c r="Y141" i="76"/>
  <c r="X141" i="76"/>
  <c r="AK140" i="76"/>
  <c r="AJ140" i="76"/>
  <c r="AI140" i="76"/>
  <c r="AH140" i="76"/>
  <c r="AG140" i="76"/>
  <c r="AF140" i="76"/>
  <c r="AE140" i="76"/>
  <c r="AD140" i="76"/>
  <c r="AC140" i="76"/>
  <c r="AB140" i="76"/>
  <c r="AA140" i="76"/>
  <c r="Y140" i="76"/>
  <c r="X140" i="76"/>
  <c r="AK139" i="76"/>
  <c r="AJ139" i="76"/>
  <c r="AI139" i="76"/>
  <c r="AH139" i="76"/>
  <c r="AG139" i="76"/>
  <c r="AF139" i="76"/>
  <c r="AE139" i="76"/>
  <c r="AD139" i="76"/>
  <c r="AC139" i="76"/>
  <c r="AB139" i="76"/>
  <c r="AA139" i="76"/>
  <c r="Y139" i="76"/>
  <c r="X139" i="76"/>
  <c r="AK138" i="76"/>
  <c r="AJ138" i="76"/>
  <c r="AI138" i="76"/>
  <c r="AH138" i="76"/>
  <c r="AG138" i="76"/>
  <c r="AF138" i="76"/>
  <c r="AE138" i="76"/>
  <c r="AD138" i="76"/>
  <c r="AC138" i="76"/>
  <c r="AB138" i="76"/>
  <c r="AA138" i="76"/>
  <c r="Y138" i="76"/>
  <c r="X138" i="76"/>
  <c r="AK137" i="76"/>
  <c r="AJ137" i="76"/>
  <c r="AI137" i="76"/>
  <c r="AH137" i="76"/>
  <c r="AG137" i="76"/>
  <c r="AF137" i="76"/>
  <c r="AE137" i="76"/>
  <c r="AD137" i="76"/>
  <c r="AC137" i="76"/>
  <c r="AB137" i="76"/>
  <c r="AA137" i="76"/>
  <c r="Y137" i="76"/>
  <c r="X137" i="76"/>
  <c r="AK136" i="76"/>
  <c r="AJ136" i="76"/>
  <c r="AI136" i="76"/>
  <c r="AH136" i="76"/>
  <c r="AG136" i="76"/>
  <c r="AF136" i="76"/>
  <c r="AE136" i="76"/>
  <c r="AD136" i="76"/>
  <c r="AC136" i="76"/>
  <c r="AB136" i="76"/>
  <c r="AA136" i="76"/>
  <c r="Y136" i="76"/>
  <c r="X136" i="76"/>
  <c r="AK135" i="76"/>
  <c r="AJ135" i="76"/>
  <c r="AI135" i="76"/>
  <c r="AH135" i="76"/>
  <c r="AG135" i="76"/>
  <c r="AF135" i="76"/>
  <c r="AE135" i="76"/>
  <c r="AD135" i="76"/>
  <c r="AC135" i="76"/>
  <c r="AB135" i="76"/>
  <c r="AA135" i="76"/>
  <c r="Y135" i="76"/>
  <c r="X135" i="76"/>
  <c r="AK134" i="76"/>
  <c r="AJ134" i="76"/>
  <c r="AI134" i="76"/>
  <c r="AH134" i="76"/>
  <c r="AG134" i="76"/>
  <c r="AF134" i="76"/>
  <c r="AE134" i="76"/>
  <c r="AD134" i="76"/>
  <c r="AC134" i="76"/>
  <c r="AB134" i="76"/>
  <c r="AA134" i="76"/>
  <c r="Y134" i="76"/>
  <c r="X134" i="76"/>
  <c r="AK133" i="76"/>
  <c r="AJ133" i="76"/>
  <c r="AI133" i="76"/>
  <c r="AH133" i="76"/>
  <c r="AG133" i="76"/>
  <c r="AF133" i="76"/>
  <c r="AE133" i="76"/>
  <c r="AD133" i="76"/>
  <c r="AC133" i="76"/>
  <c r="AB133" i="76"/>
  <c r="AA133" i="76"/>
  <c r="Y133" i="76"/>
  <c r="X133" i="76"/>
  <c r="AK132" i="76"/>
  <c r="AJ132" i="76"/>
  <c r="AI132" i="76"/>
  <c r="AH132" i="76"/>
  <c r="AG132" i="76"/>
  <c r="AF132" i="76"/>
  <c r="AE132" i="76"/>
  <c r="AD132" i="76"/>
  <c r="AC132" i="76"/>
  <c r="AB132" i="76"/>
  <c r="AA132" i="76"/>
  <c r="Y132" i="76"/>
  <c r="X132" i="76"/>
  <c r="AK131" i="76"/>
  <c r="AJ131" i="76"/>
  <c r="AI131" i="76"/>
  <c r="AH131" i="76"/>
  <c r="AG131" i="76"/>
  <c r="AF131" i="76"/>
  <c r="AE131" i="76"/>
  <c r="AD131" i="76"/>
  <c r="AC131" i="76"/>
  <c r="AB131" i="76"/>
  <c r="AA131" i="76"/>
  <c r="Y131" i="76"/>
  <c r="X131" i="76"/>
  <c r="AK130" i="76"/>
  <c r="AJ130" i="76"/>
  <c r="AI130" i="76"/>
  <c r="AH130" i="76"/>
  <c r="AG130" i="76"/>
  <c r="AF130" i="76"/>
  <c r="AE130" i="76"/>
  <c r="AD130" i="76"/>
  <c r="AC130" i="76"/>
  <c r="AB130" i="76"/>
  <c r="AA130" i="76"/>
  <c r="Y130" i="76"/>
  <c r="X130" i="76"/>
  <c r="AK129" i="76"/>
  <c r="AJ129" i="76"/>
  <c r="AI129" i="76"/>
  <c r="AH129" i="76"/>
  <c r="AG129" i="76"/>
  <c r="AF129" i="76"/>
  <c r="AE129" i="76"/>
  <c r="AD129" i="76"/>
  <c r="AC129" i="76"/>
  <c r="AB129" i="76"/>
  <c r="AA129" i="76"/>
  <c r="Y129" i="76"/>
  <c r="X129" i="76"/>
  <c r="AK128" i="76"/>
  <c r="AJ128" i="76"/>
  <c r="AI128" i="76"/>
  <c r="AH128" i="76"/>
  <c r="AG128" i="76"/>
  <c r="AF128" i="76"/>
  <c r="AE128" i="76"/>
  <c r="AD128" i="76"/>
  <c r="AC128" i="76"/>
  <c r="AB128" i="76"/>
  <c r="AA128" i="76"/>
  <c r="Y128" i="76"/>
  <c r="X128" i="76"/>
  <c r="AK127" i="76"/>
  <c r="AJ127" i="76"/>
  <c r="AI127" i="76"/>
  <c r="AH127" i="76"/>
  <c r="AG127" i="76"/>
  <c r="AF127" i="76"/>
  <c r="AE127" i="76"/>
  <c r="AD127" i="76"/>
  <c r="AC127" i="76"/>
  <c r="AB127" i="76"/>
  <c r="AA127" i="76"/>
  <c r="Y127" i="76"/>
  <c r="X127" i="76"/>
  <c r="AK126" i="76"/>
  <c r="AJ126" i="76"/>
  <c r="AI126" i="76"/>
  <c r="AH126" i="76"/>
  <c r="AG126" i="76"/>
  <c r="AF126" i="76"/>
  <c r="AE126" i="76"/>
  <c r="AD126" i="76"/>
  <c r="AC126" i="76"/>
  <c r="AB126" i="76"/>
  <c r="AA126" i="76"/>
  <c r="Y126" i="76"/>
  <c r="X126" i="76"/>
  <c r="AK125" i="76"/>
  <c r="AJ125" i="76"/>
  <c r="AI125" i="76"/>
  <c r="AH125" i="76"/>
  <c r="AG125" i="76"/>
  <c r="AF125" i="76"/>
  <c r="AE125" i="76"/>
  <c r="AD125" i="76"/>
  <c r="AC125" i="76"/>
  <c r="AB125" i="76"/>
  <c r="AA125" i="76"/>
  <c r="Y125" i="76"/>
  <c r="X125" i="76"/>
  <c r="AK124" i="76"/>
  <c r="AJ124" i="76"/>
  <c r="AI124" i="76"/>
  <c r="AH124" i="76"/>
  <c r="AG124" i="76"/>
  <c r="AF124" i="76"/>
  <c r="AE124" i="76"/>
  <c r="AD124" i="76"/>
  <c r="AC124" i="76"/>
  <c r="AB124" i="76"/>
  <c r="AA124" i="76"/>
  <c r="Y124" i="76"/>
  <c r="X124" i="76"/>
  <c r="AK123" i="76"/>
  <c r="AJ123" i="76"/>
  <c r="AI123" i="76"/>
  <c r="AH123" i="76"/>
  <c r="AG123" i="76"/>
  <c r="AF123" i="76"/>
  <c r="AE123" i="76"/>
  <c r="AD123" i="76"/>
  <c r="AC123" i="76"/>
  <c r="AB123" i="76"/>
  <c r="AA123" i="76"/>
  <c r="Y123" i="76"/>
  <c r="X123" i="76"/>
  <c r="AK122" i="76"/>
  <c r="AJ122" i="76"/>
  <c r="AI122" i="76"/>
  <c r="AH122" i="76"/>
  <c r="AG122" i="76"/>
  <c r="AF122" i="76"/>
  <c r="AE122" i="76"/>
  <c r="AD122" i="76"/>
  <c r="AC122" i="76"/>
  <c r="AB122" i="76"/>
  <c r="AA122" i="76"/>
  <c r="Y122" i="76"/>
  <c r="X122" i="76"/>
  <c r="AK121" i="76"/>
  <c r="AJ121" i="76"/>
  <c r="AI121" i="76"/>
  <c r="AH121" i="76"/>
  <c r="AG121" i="76"/>
  <c r="AF121" i="76"/>
  <c r="AE121" i="76"/>
  <c r="AD121" i="76"/>
  <c r="AC121" i="76"/>
  <c r="AB121" i="76"/>
  <c r="AA121" i="76"/>
  <c r="Y121" i="76"/>
  <c r="X121" i="76"/>
  <c r="AK120" i="76"/>
  <c r="AJ120" i="76"/>
  <c r="AI120" i="76"/>
  <c r="AH120" i="76"/>
  <c r="AG120" i="76"/>
  <c r="AF120" i="76"/>
  <c r="AE120" i="76"/>
  <c r="AD120" i="76"/>
  <c r="AC120" i="76"/>
  <c r="AB120" i="76"/>
  <c r="AA120" i="76"/>
  <c r="Y120" i="76"/>
  <c r="X120" i="76"/>
  <c r="AK119" i="76"/>
  <c r="AJ119" i="76"/>
  <c r="AI119" i="76"/>
  <c r="AH119" i="76"/>
  <c r="AG119" i="76"/>
  <c r="AF119" i="76"/>
  <c r="AE119" i="76"/>
  <c r="AD119" i="76"/>
  <c r="AC119" i="76"/>
  <c r="AB119" i="76"/>
  <c r="AA119" i="76"/>
  <c r="Y119" i="76"/>
  <c r="X119" i="76"/>
  <c r="AK118" i="76"/>
  <c r="AJ118" i="76"/>
  <c r="AI118" i="76"/>
  <c r="AH118" i="76"/>
  <c r="AG118" i="76"/>
  <c r="AF118" i="76"/>
  <c r="AE118" i="76"/>
  <c r="AD118" i="76"/>
  <c r="AC118" i="76"/>
  <c r="AB118" i="76"/>
  <c r="AA118" i="76"/>
  <c r="Y118" i="76"/>
  <c r="X118" i="76"/>
  <c r="AK117" i="76"/>
  <c r="AJ117" i="76"/>
  <c r="AI117" i="76"/>
  <c r="AH117" i="76"/>
  <c r="AG117" i="76"/>
  <c r="AF117" i="76"/>
  <c r="AE117" i="76"/>
  <c r="AD117" i="76"/>
  <c r="AC117" i="76"/>
  <c r="AB117" i="76"/>
  <c r="AA117" i="76"/>
  <c r="Y117" i="76"/>
  <c r="X117" i="76"/>
  <c r="AK116" i="76"/>
  <c r="AJ116" i="76"/>
  <c r="AI116" i="76"/>
  <c r="AH116" i="76"/>
  <c r="AG116" i="76"/>
  <c r="AF116" i="76"/>
  <c r="AE116" i="76"/>
  <c r="AD116" i="76"/>
  <c r="AC116" i="76"/>
  <c r="AB116" i="76"/>
  <c r="AA116" i="76"/>
  <c r="Y116" i="76"/>
  <c r="X116" i="76"/>
  <c r="AK115" i="76"/>
  <c r="AJ115" i="76"/>
  <c r="AI115" i="76"/>
  <c r="AH115" i="76"/>
  <c r="AG115" i="76"/>
  <c r="AF115" i="76"/>
  <c r="AE115" i="76"/>
  <c r="AD115" i="76"/>
  <c r="AC115" i="76"/>
  <c r="AB115" i="76"/>
  <c r="AA115" i="76"/>
  <c r="Y115" i="76"/>
  <c r="X115" i="76"/>
  <c r="AK114" i="76"/>
  <c r="AJ114" i="76"/>
  <c r="AI114" i="76"/>
  <c r="AH114" i="76"/>
  <c r="AG114" i="76"/>
  <c r="AF114" i="76"/>
  <c r="AE114" i="76"/>
  <c r="AD114" i="76"/>
  <c r="AC114" i="76"/>
  <c r="AB114" i="76"/>
  <c r="AA114" i="76"/>
  <c r="Y114" i="76"/>
  <c r="X114" i="76"/>
  <c r="AK113" i="76"/>
  <c r="AJ113" i="76"/>
  <c r="AI113" i="76"/>
  <c r="AH113" i="76"/>
  <c r="AG113" i="76"/>
  <c r="AF113" i="76"/>
  <c r="AE113" i="76"/>
  <c r="AD113" i="76"/>
  <c r="AC113" i="76"/>
  <c r="AB113" i="76"/>
  <c r="AA113" i="76"/>
  <c r="Y113" i="76"/>
  <c r="X113" i="76"/>
  <c r="AK112" i="76"/>
  <c r="AJ112" i="76"/>
  <c r="AI112" i="76"/>
  <c r="AH112" i="76"/>
  <c r="AG112" i="76"/>
  <c r="AF112" i="76"/>
  <c r="AE112" i="76"/>
  <c r="AD112" i="76"/>
  <c r="AC112" i="76"/>
  <c r="AB112" i="76"/>
  <c r="AA112" i="76"/>
  <c r="Y112" i="76"/>
  <c r="X112" i="76"/>
  <c r="AK111" i="76"/>
  <c r="AJ111" i="76"/>
  <c r="AI111" i="76"/>
  <c r="AH111" i="76"/>
  <c r="AG111" i="76"/>
  <c r="AF111" i="76"/>
  <c r="AE111" i="76"/>
  <c r="AD111" i="76"/>
  <c r="AC111" i="76"/>
  <c r="AB111" i="76"/>
  <c r="AA111" i="76"/>
  <c r="Y111" i="76"/>
  <c r="X111" i="76"/>
  <c r="AK110" i="76"/>
  <c r="AJ110" i="76"/>
  <c r="AI110" i="76"/>
  <c r="AH110" i="76"/>
  <c r="AG110" i="76"/>
  <c r="AF110" i="76"/>
  <c r="AE110" i="76"/>
  <c r="AD110" i="76"/>
  <c r="AC110" i="76"/>
  <c r="AB110" i="76"/>
  <c r="AA110" i="76"/>
  <c r="Y110" i="76"/>
  <c r="X110" i="76"/>
  <c r="AK109" i="76"/>
  <c r="AJ109" i="76"/>
  <c r="AI109" i="76"/>
  <c r="AH109" i="76"/>
  <c r="AG109" i="76"/>
  <c r="AF109" i="76"/>
  <c r="AE109" i="76"/>
  <c r="AD109" i="76"/>
  <c r="AC109" i="76"/>
  <c r="AB109" i="76"/>
  <c r="AA109" i="76"/>
  <c r="Y109" i="76"/>
  <c r="X109" i="76"/>
  <c r="AK108" i="76"/>
  <c r="AJ108" i="76"/>
  <c r="AI108" i="76"/>
  <c r="AH108" i="76"/>
  <c r="AG108" i="76"/>
  <c r="AF108" i="76"/>
  <c r="AE108" i="76"/>
  <c r="AD108" i="76"/>
  <c r="AC108" i="76"/>
  <c r="AB108" i="76"/>
  <c r="AA108" i="76"/>
  <c r="Y108" i="76"/>
  <c r="X108" i="76"/>
  <c r="AK107" i="76"/>
  <c r="AJ107" i="76"/>
  <c r="AI107" i="76"/>
  <c r="AH107" i="76"/>
  <c r="AG107" i="76"/>
  <c r="AF107" i="76"/>
  <c r="AE107" i="76"/>
  <c r="AD107" i="76"/>
  <c r="AC107" i="76"/>
  <c r="AB107" i="76"/>
  <c r="AA107" i="76"/>
  <c r="Y107" i="76"/>
  <c r="X107" i="76"/>
  <c r="AK106" i="76"/>
  <c r="AJ106" i="76"/>
  <c r="AI106" i="76"/>
  <c r="AH106" i="76"/>
  <c r="AG106" i="76"/>
  <c r="AF106" i="76"/>
  <c r="AE106" i="76"/>
  <c r="AD106" i="76"/>
  <c r="AC106" i="76"/>
  <c r="AB106" i="76"/>
  <c r="AA106" i="76"/>
  <c r="Y106" i="76"/>
  <c r="X106" i="76"/>
  <c r="AK105" i="76"/>
  <c r="AJ105" i="76"/>
  <c r="AI105" i="76"/>
  <c r="AH105" i="76"/>
  <c r="AG105" i="76"/>
  <c r="AF105" i="76"/>
  <c r="AE105" i="76"/>
  <c r="AD105" i="76"/>
  <c r="AC105" i="76"/>
  <c r="AB105" i="76"/>
  <c r="AA105" i="76"/>
  <c r="Y105" i="76"/>
  <c r="X105" i="76"/>
  <c r="AK104" i="76"/>
  <c r="AJ104" i="76"/>
  <c r="AI104" i="76"/>
  <c r="AH104" i="76"/>
  <c r="AG104" i="76"/>
  <c r="AF104" i="76"/>
  <c r="AE104" i="76"/>
  <c r="AD104" i="76"/>
  <c r="AC104" i="76"/>
  <c r="AB104" i="76"/>
  <c r="AA104" i="76"/>
  <c r="Y104" i="76"/>
  <c r="X104" i="76"/>
  <c r="AK103" i="76"/>
  <c r="AJ103" i="76"/>
  <c r="AI103" i="76"/>
  <c r="AH103" i="76"/>
  <c r="AG103" i="76"/>
  <c r="AF103" i="76"/>
  <c r="AE103" i="76"/>
  <c r="AD103" i="76"/>
  <c r="AC103" i="76"/>
  <c r="AB103" i="76"/>
  <c r="AA103" i="76"/>
  <c r="Y103" i="76"/>
  <c r="X103" i="76"/>
  <c r="AK102" i="76"/>
  <c r="AJ102" i="76"/>
  <c r="AI102" i="76"/>
  <c r="AH102" i="76"/>
  <c r="AG102" i="76"/>
  <c r="AF102" i="76"/>
  <c r="AE102" i="76"/>
  <c r="AD102" i="76"/>
  <c r="AC102" i="76"/>
  <c r="AB102" i="76"/>
  <c r="AA102" i="76"/>
  <c r="Y102" i="76"/>
  <c r="X102" i="76"/>
  <c r="AK101" i="76"/>
  <c r="AJ101" i="76"/>
  <c r="AI101" i="76"/>
  <c r="AH101" i="76"/>
  <c r="AG101" i="76"/>
  <c r="AF101" i="76"/>
  <c r="AE101" i="76"/>
  <c r="AD101" i="76"/>
  <c r="AC101" i="76"/>
  <c r="AB101" i="76"/>
  <c r="AA101" i="76"/>
  <c r="Y101" i="76"/>
  <c r="X101" i="76"/>
  <c r="AK100" i="76"/>
  <c r="AJ100" i="76"/>
  <c r="AI100" i="76"/>
  <c r="AH100" i="76"/>
  <c r="AG100" i="76"/>
  <c r="AF100" i="76"/>
  <c r="AE100" i="76"/>
  <c r="AD100" i="76"/>
  <c r="AC100" i="76"/>
  <c r="AB100" i="76"/>
  <c r="AA100" i="76"/>
  <c r="Y100" i="76"/>
  <c r="X100" i="76"/>
  <c r="AK65" i="76"/>
  <c r="AJ65" i="76"/>
  <c r="AI65" i="76"/>
  <c r="AH65" i="76"/>
  <c r="AG65" i="76"/>
  <c r="AF65" i="76"/>
  <c r="AE65" i="76"/>
  <c r="AD65" i="76"/>
  <c r="AC65" i="76"/>
  <c r="AB65" i="76"/>
  <c r="AA65" i="76"/>
  <c r="Y65" i="76"/>
  <c r="X65" i="76"/>
  <c r="AK64" i="76"/>
  <c r="AJ64" i="76"/>
  <c r="AI64" i="76"/>
  <c r="AH64" i="76"/>
  <c r="AG64" i="76"/>
  <c r="AF64" i="76"/>
  <c r="AE64" i="76"/>
  <c r="AD64" i="76"/>
  <c r="AC64" i="76"/>
  <c r="AB64" i="76"/>
  <c r="AA64" i="76"/>
  <c r="Y64" i="76"/>
  <c r="X64" i="76"/>
  <c r="AK63" i="76"/>
  <c r="AJ63" i="76"/>
  <c r="AI63" i="76"/>
  <c r="AH63" i="76"/>
  <c r="AG63" i="76"/>
  <c r="AF63" i="76"/>
  <c r="AE63" i="76"/>
  <c r="AD63" i="76"/>
  <c r="AC63" i="76"/>
  <c r="AB63" i="76"/>
  <c r="AA63" i="76"/>
  <c r="Y63" i="76"/>
  <c r="X63" i="76"/>
  <c r="AK62" i="76"/>
  <c r="AJ62" i="76"/>
  <c r="AI62" i="76"/>
  <c r="AH62" i="76"/>
  <c r="AG62" i="76"/>
  <c r="AF62" i="76"/>
  <c r="AE62" i="76"/>
  <c r="AD62" i="76"/>
  <c r="AC62" i="76"/>
  <c r="AB62" i="76"/>
  <c r="AA62" i="76"/>
  <c r="Y62" i="76"/>
  <c r="X62" i="76"/>
  <c r="AK61" i="76"/>
  <c r="AJ61" i="76"/>
  <c r="AI61" i="76"/>
  <c r="AH61" i="76"/>
  <c r="AG61" i="76"/>
  <c r="AF61" i="76"/>
  <c r="AE61" i="76"/>
  <c r="AD61" i="76"/>
  <c r="AC61" i="76"/>
  <c r="AB61" i="76"/>
  <c r="AA61" i="76"/>
  <c r="Y61" i="76"/>
  <c r="X61" i="76"/>
  <c r="AK60" i="76"/>
  <c r="AJ60" i="76"/>
  <c r="AI60" i="76"/>
  <c r="AH60" i="76"/>
  <c r="AG60" i="76"/>
  <c r="AF60" i="76"/>
  <c r="AE60" i="76"/>
  <c r="AD60" i="76"/>
  <c r="AC60" i="76"/>
  <c r="AB60" i="76"/>
  <c r="AA60" i="76"/>
  <c r="Y60" i="76"/>
  <c r="X60" i="76"/>
  <c r="AK59" i="76"/>
  <c r="AJ59" i="76"/>
  <c r="AI59" i="76"/>
  <c r="AH59" i="76"/>
  <c r="AG59" i="76"/>
  <c r="AF59" i="76"/>
  <c r="AE59" i="76"/>
  <c r="AD59" i="76"/>
  <c r="AC59" i="76"/>
  <c r="AB59" i="76"/>
  <c r="AA59" i="76"/>
  <c r="Y59" i="76"/>
  <c r="X59" i="76"/>
  <c r="AK58" i="76"/>
  <c r="AJ58" i="76"/>
  <c r="AI58" i="76"/>
  <c r="AH58" i="76"/>
  <c r="AG58" i="76"/>
  <c r="AF58" i="76"/>
  <c r="AE58" i="76"/>
  <c r="AD58" i="76"/>
  <c r="AC58" i="76"/>
  <c r="AB58" i="76"/>
  <c r="AA58" i="76"/>
  <c r="Y58" i="76"/>
  <c r="X58" i="76"/>
  <c r="AK57" i="76"/>
  <c r="AJ57" i="76"/>
  <c r="AI57" i="76"/>
  <c r="AH57" i="76"/>
  <c r="AG57" i="76"/>
  <c r="AF57" i="76"/>
  <c r="AE57" i="76"/>
  <c r="AD57" i="76"/>
  <c r="AC57" i="76"/>
  <c r="AB57" i="76"/>
  <c r="AA57" i="76"/>
  <c r="Y57" i="76"/>
  <c r="X57" i="76"/>
  <c r="AK56" i="76"/>
  <c r="AJ56" i="76"/>
  <c r="AI56" i="76"/>
  <c r="AH56" i="76"/>
  <c r="AG56" i="76"/>
  <c r="AF56" i="76"/>
  <c r="AE56" i="76"/>
  <c r="AD56" i="76"/>
  <c r="AC56" i="76"/>
  <c r="AB56" i="76"/>
  <c r="AA56" i="76"/>
  <c r="Y56" i="76"/>
  <c r="X56" i="76"/>
  <c r="AK55" i="76"/>
  <c r="AJ55" i="76"/>
  <c r="AI55" i="76"/>
  <c r="AH55" i="76"/>
  <c r="AG55" i="76"/>
  <c r="AF55" i="76"/>
  <c r="AE55" i="76"/>
  <c r="AD55" i="76"/>
  <c r="AC55" i="76"/>
  <c r="AB55" i="76"/>
  <c r="AA55" i="76"/>
  <c r="Y55" i="76"/>
  <c r="X55" i="76"/>
  <c r="AK54" i="76"/>
  <c r="AJ54" i="76"/>
  <c r="AI54" i="76"/>
  <c r="AH54" i="76"/>
  <c r="AG54" i="76"/>
  <c r="AF54" i="76"/>
  <c r="AE54" i="76"/>
  <c r="AD54" i="76"/>
  <c r="AC54" i="76"/>
  <c r="AB54" i="76"/>
  <c r="AA54" i="76"/>
  <c r="Y54" i="76"/>
  <c r="X54" i="76"/>
  <c r="AK53" i="76"/>
  <c r="AJ53" i="76"/>
  <c r="AI53" i="76"/>
  <c r="AH53" i="76"/>
  <c r="AG53" i="76"/>
  <c r="AF53" i="76"/>
  <c r="AE53" i="76"/>
  <c r="AD53" i="76"/>
  <c r="AC53" i="76"/>
  <c r="AB53" i="76"/>
  <c r="AA53" i="76"/>
  <c r="Y53" i="76"/>
  <c r="X53" i="76"/>
  <c r="AK52" i="76"/>
  <c r="AJ52" i="76"/>
  <c r="AI52" i="76"/>
  <c r="AH52" i="76"/>
  <c r="AG52" i="76"/>
  <c r="AF52" i="76"/>
  <c r="AE52" i="76"/>
  <c r="AD52" i="76"/>
  <c r="AC52" i="76"/>
  <c r="AB52" i="76"/>
  <c r="AA52" i="76"/>
  <c r="Y52" i="76"/>
  <c r="X52" i="76"/>
  <c r="AK51" i="76"/>
  <c r="AJ51" i="76"/>
  <c r="AI51" i="76"/>
  <c r="AH51" i="76"/>
  <c r="AG51" i="76"/>
  <c r="AF51" i="76"/>
  <c r="AE51" i="76"/>
  <c r="AD51" i="76"/>
  <c r="AC51" i="76"/>
  <c r="AB51" i="76"/>
  <c r="AA51" i="76"/>
  <c r="Y51" i="76"/>
  <c r="X51" i="76"/>
  <c r="AK50" i="76"/>
  <c r="AJ50" i="76"/>
  <c r="AI50" i="76"/>
  <c r="AH50" i="76"/>
  <c r="AG50" i="76"/>
  <c r="AF50" i="76"/>
  <c r="AE50" i="76"/>
  <c r="AD50" i="76"/>
  <c r="AC50" i="76"/>
  <c r="AB50" i="76"/>
  <c r="AA50" i="76"/>
  <c r="Y50" i="76"/>
  <c r="X50" i="76"/>
  <c r="AK49" i="76"/>
  <c r="AJ49" i="76"/>
  <c r="AI49" i="76"/>
  <c r="AH49" i="76"/>
  <c r="AG49" i="76"/>
  <c r="AF49" i="76"/>
  <c r="AE49" i="76"/>
  <c r="AD49" i="76"/>
  <c r="AC49" i="76"/>
  <c r="AB49" i="76"/>
  <c r="AA49" i="76"/>
  <c r="Y49" i="76"/>
  <c r="X49" i="76"/>
  <c r="AK48" i="76"/>
  <c r="AJ48" i="76"/>
  <c r="AI48" i="76"/>
  <c r="AH48" i="76"/>
  <c r="AG48" i="76"/>
  <c r="AF48" i="76"/>
  <c r="AE48" i="76"/>
  <c r="AD48" i="76"/>
  <c r="AC48" i="76"/>
  <c r="AB48" i="76"/>
  <c r="AA48" i="76"/>
  <c r="Y48" i="76"/>
  <c r="X48" i="76"/>
  <c r="AK47" i="76"/>
  <c r="AJ47" i="76"/>
  <c r="AI47" i="76"/>
  <c r="AH47" i="76"/>
  <c r="AG47" i="76"/>
  <c r="AF47" i="76"/>
  <c r="AE47" i="76"/>
  <c r="AD47" i="76"/>
  <c r="AC47" i="76"/>
  <c r="AB47" i="76"/>
  <c r="AA47" i="76"/>
  <c r="Y47" i="76"/>
  <c r="X47" i="76"/>
  <c r="AK46" i="76"/>
  <c r="AJ46" i="76"/>
  <c r="AI46" i="76"/>
  <c r="AH46" i="76"/>
  <c r="AG46" i="76"/>
  <c r="AF46" i="76"/>
  <c r="AE46" i="76"/>
  <c r="AD46" i="76"/>
  <c r="AC46" i="76"/>
  <c r="AB46" i="76"/>
  <c r="AA46" i="76"/>
  <c r="Y46" i="76"/>
  <c r="X46" i="76"/>
  <c r="AK45" i="76"/>
  <c r="AJ45" i="76"/>
  <c r="AI45" i="76"/>
  <c r="AH45" i="76"/>
  <c r="AG45" i="76"/>
  <c r="AF45" i="76"/>
  <c r="AE45" i="76"/>
  <c r="AD45" i="76"/>
  <c r="AC45" i="76"/>
  <c r="AB45" i="76"/>
  <c r="AA45" i="76"/>
  <c r="Y45" i="76"/>
  <c r="X45" i="76"/>
  <c r="AK44" i="76"/>
  <c r="AJ44" i="76"/>
  <c r="AI44" i="76"/>
  <c r="AH44" i="76"/>
  <c r="AG44" i="76"/>
  <c r="AF44" i="76"/>
  <c r="AE44" i="76"/>
  <c r="AD44" i="76"/>
  <c r="AC44" i="76"/>
  <c r="AB44" i="76"/>
  <c r="AA44" i="76"/>
  <c r="Y44" i="76"/>
  <c r="X44" i="76"/>
  <c r="AK43" i="76"/>
  <c r="AJ43" i="76"/>
  <c r="AI43" i="76"/>
  <c r="AH43" i="76"/>
  <c r="AG43" i="76"/>
  <c r="AF43" i="76"/>
  <c r="AE43" i="76"/>
  <c r="AD43" i="76"/>
  <c r="AC43" i="76"/>
  <c r="AB43" i="76"/>
  <c r="AA43" i="76"/>
  <c r="Y43" i="76"/>
  <c r="X43" i="76"/>
  <c r="AK42" i="76"/>
  <c r="AJ42" i="76"/>
  <c r="AI42" i="76"/>
  <c r="AH42" i="76"/>
  <c r="AG42" i="76"/>
  <c r="AF42" i="76"/>
  <c r="AE42" i="76"/>
  <c r="AD42" i="76"/>
  <c r="AC42" i="76"/>
  <c r="AB42" i="76"/>
  <c r="AA42" i="76"/>
  <c r="Y42" i="76"/>
  <c r="X42" i="76"/>
  <c r="AK41" i="76"/>
  <c r="AJ41" i="76"/>
  <c r="AI41" i="76"/>
  <c r="AH41" i="76"/>
  <c r="AG41" i="76"/>
  <c r="AF41" i="76"/>
  <c r="AE41" i="76"/>
  <c r="AD41" i="76"/>
  <c r="AC41" i="76"/>
  <c r="AB41" i="76"/>
  <c r="AA41" i="76"/>
  <c r="Y41" i="76"/>
  <c r="X41" i="76"/>
  <c r="AK40" i="76"/>
  <c r="AJ40" i="76"/>
  <c r="AI40" i="76"/>
  <c r="AH40" i="76"/>
  <c r="AG40" i="76"/>
  <c r="AF40" i="76"/>
  <c r="AE40" i="76"/>
  <c r="AD40" i="76"/>
  <c r="AC40" i="76"/>
  <c r="AB40" i="76"/>
  <c r="AA40" i="76"/>
  <c r="Y40" i="76"/>
  <c r="X40" i="76"/>
  <c r="AK39" i="76"/>
  <c r="AJ39" i="76"/>
  <c r="AI39" i="76"/>
  <c r="AH39" i="76"/>
  <c r="AG39" i="76"/>
  <c r="AF39" i="76"/>
  <c r="AE39" i="76"/>
  <c r="AD39" i="76"/>
  <c r="AC39" i="76"/>
  <c r="AB39" i="76"/>
  <c r="AA39" i="76"/>
  <c r="Y39" i="76"/>
  <c r="X39" i="76"/>
  <c r="AK38" i="76"/>
  <c r="AJ38" i="76"/>
  <c r="AI38" i="76"/>
  <c r="AH38" i="76"/>
  <c r="AG38" i="76"/>
  <c r="AF38" i="76"/>
  <c r="AE38" i="76"/>
  <c r="AD38" i="76"/>
  <c r="AC38" i="76"/>
  <c r="AB38" i="76"/>
  <c r="AA38" i="76"/>
  <c r="Y38" i="76"/>
  <c r="X38" i="76"/>
  <c r="AK37" i="76"/>
  <c r="AJ37" i="76"/>
  <c r="AI37" i="76"/>
  <c r="AH37" i="76"/>
  <c r="AG37" i="76"/>
  <c r="AF37" i="76"/>
  <c r="AE37" i="76"/>
  <c r="AD37" i="76"/>
  <c r="AC37" i="76"/>
  <c r="AB37" i="76"/>
  <c r="AA37" i="76"/>
  <c r="Y37" i="76"/>
  <c r="X37" i="76"/>
  <c r="AK36" i="76"/>
  <c r="AJ36" i="76"/>
  <c r="AI36" i="76"/>
  <c r="AH36" i="76"/>
  <c r="AG36" i="76"/>
  <c r="AF36" i="76"/>
  <c r="AE36" i="76"/>
  <c r="AD36" i="76"/>
  <c r="AC36" i="76"/>
  <c r="AB36" i="76"/>
  <c r="AA36" i="76"/>
  <c r="Y36" i="76"/>
  <c r="X36" i="76"/>
  <c r="AK35" i="76"/>
  <c r="AJ35" i="76"/>
  <c r="AI35" i="76"/>
  <c r="AH35" i="76"/>
  <c r="AG35" i="76"/>
  <c r="AF35" i="76"/>
  <c r="AE35" i="76"/>
  <c r="AD35" i="76"/>
  <c r="AC35" i="76"/>
  <c r="AB35" i="76"/>
  <c r="AA35" i="76"/>
  <c r="Y35" i="76"/>
  <c r="X35" i="76"/>
  <c r="AK34" i="76"/>
  <c r="AJ34" i="76"/>
  <c r="AI34" i="76"/>
  <c r="AH34" i="76"/>
  <c r="AG34" i="76"/>
  <c r="AF34" i="76"/>
  <c r="AE34" i="76"/>
  <c r="AD34" i="76"/>
  <c r="AC34" i="76"/>
  <c r="AB34" i="76"/>
  <c r="AA34" i="76"/>
  <c r="Y34" i="76"/>
  <c r="X34" i="76"/>
  <c r="AK33" i="76"/>
  <c r="AJ33" i="76"/>
  <c r="AI33" i="76"/>
  <c r="AH33" i="76"/>
  <c r="AG33" i="76"/>
  <c r="AF33" i="76"/>
  <c r="AE33" i="76"/>
  <c r="AD33" i="76"/>
  <c r="AC33" i="76"/>
  <c r="AB33" i="76"/>
  <c r="AA33" i="76"/>
  <c r="Y33" i="76"/>
  <c r="X33" i="76"/>
  <c r="AK32" i="76"/>
  <c r="AJ32" i="76"/>
  <c r="AI32" i="76"/>
  <c r="AH32" i="76"/>
  <c r="AG32" i="76"/>
  <c r="AF32" i="76"/>
  <c r="AE32" i="76"/>
  <c r="AD32" i="76"/>
  <c r="AC32" i="76"/>
  <c r="AB32" i="76"/>
  <c r="AA32" i="76"/>
  <c r="Y32" i="76"/>
  <c r="X32" i="76"/>
  <c r="AK31" i="76"/>
  <c r="AJ31" i="76"/>
  <c r="AI31" i="76"/>
  <c r="AH31" i="76"/>
  <c r="AG31" i="76"/>
  <c r="AF31" i="76"/>
  <c r="AE31" i="76"/>
  <c r="AD31" i="76"/>
  <c r="AC31" i="76"/>
  <c r="AB31" i="76"/>
  <c r="AA31" i="76"/>
  <c r="Y31" i="76"/>
  <c r="X31" i="76"/>
  <c r="AK30" i="76"/>
  <c r="AJ30" i="76"/>
  <c r="AI30" i="76"/>
  <c r="AH30" i="76"/>
  <c r="AG30" i="76"/>
  <c r="AF30" i="76"/>
  <c r="AE30" i="76"/>
  <c r="AD30" i="76"/>
  <c r="AC30" i="76"/>
  <c r="AB30" i="76"/>
  <c r="AA30" i="76"/>
  <c r="Y30" i="76"/>
  <c r="X30" i="76"/>
  <c r="AK29" i="76"/>
  <c r="AJ29" i="76"/>
  <c r="AI29" i="76"/>
  <c r="AH29" i="76"/>
  <c r="AG29" i="76"/>
  <c r="AF29" i="76"/>
  <c r="AE29" i="76"/>
  <c r="AD29" i="76"/>
  <c r="AC29" i="76"/>
  <c r="AB29" i="76"/>
  <c r="AA29" i="76"/>
  <c r="Y29" i="76"/>
  <c r="X29" i="76"/>
  <c r="AK28" i="76"/>
  <c r="AJ28" i="76"/>
  <c r="AI28" i="76"/>
  <c r="AH28" i="76"/>
  <c r="AG28" i="76"/>
  <c r="AF28" i="76"/>
  <c r="AE28" i="76"/>
  <c r="AD28" i="76"/>
  <c r="AC28" i="76"/>
  <c r="AB28" i="76"/>
  <c r="AA28" i="76"/>
  <c r="Y28" i="76"/>
  <c r="X28" i="76"/>
  <c r="AK26" i="76"/>
  <c r="AJ26" i="76"/>
  <c r="AI26" i="76"/>
  <c r="AH26" i="76"/>
  <c r="AG26" i="76"/>
  <c r="AF26" i="76"/>
  <c r="AE26" i="76"/>
  <c r="AD26" i="76"/>
  <c r="AC26" i="76"/>
  <c r="AB26" i="76"/>
  <c r="AA26" i="76"/>
  <c r="Y26" i="76"/>
  <c r="X26" i="76"/>
  <c r="AK25" i="76"/>
  <c r="AJ25" i="76"/>
  <c r="AI25" i="76"/>
  <c r="AH25" i="76"/>
  <c r="AG25" i="76"/>
  <c r="AF25" i="76"/>
  <c r="AE25" i="76"/>
  <c r="AD25" i="76"/>
  <c r="AC25" i="76"/>
  <c r="AB25" i="76"/>
  <c r="AA25" i="76"/>
  <c r="Y25" i="76"/>
  <c r="X25" i="76"/>
  <c r="AK24" i="76"/>
  <c r="AJ24" i="76"/>
  <c r="AI24" i="76"/>
  <c r="AH24" i="76"/>
  <c r="AG24" i="76"/>
  <c r="AF24" i="76"/>
  <c r="AE24" i="76"/>
  <c r="AD24" i="76"/>
  <c r="AC24" i="76"/>
  <c r="AB24" i="76"/>
  <c r="AA24" i="76"/>
  <c r="Y24" i="76"/>
  <c r="X24" i="76"/>
  <c r="AK23" i="76"/>
  <c r="AJ23" i="76"/>
  <c r="AI23" i="76"/>
  <c r="AH23" i="76"/>
  <c r="AG23" i="76"/>
  <c r="AF23" i="76"/>
  <c r="AE23" i="76"/>
  <c r="AD23" i="76"/>
  <c r="AC23" i="76"/>
  <c r="AB23" i="76"/>
  <c r="AA23" i="76"/>
  <c r="Y23" i="76"/>
  <c r="X23" i="76"/>
  <c r="AK22" i="76"/>
  <c r="AJ22" i="76"/>
  <c r="AI22" i="76"/>
  <c r="AH22" i="76"/>
  <c r="AG22" i="76"/>
  <c r="AF22" i="76"/>
  <c r="AE22" i="76"/>
  <c r="AD22" i="76"/>
  <c r="AC22" i="76"/>
  <c r="AB22" i="76"/>
  <c r="AA22" i="76"/>
  <c r="Y22" i="76"/>
  <c r="X22" i="76"/>
  <c r="AK21" i="76"/>
  <c r="AJ21" i="76"/>
  <c r="AI21" i="76"/>
  <c r="AH21" i="76"/>
  <c r="AG21" i="76"/>
  <c r="AF21" i="76"/>
  <c r="AE21" i="76"/>
  <c r="AD21" i="76"/>
  <c r="AC21" i="76"/>
  <c r="AB21" i="76"/>
  <c r="AA21" i="76"/>
  <c r="Y21" i="76"/>
  <c r="X21" i="76"/>
  <c r="AK20" i="76"/>
  <c r="AJ20" i="76"/>
  <c r="AI20" i="76"/>
  <c r="AH20" i="76"/>
  <c r="AG20" i="76"/>
  <c r="AF20" i="76"/>
  <c r="AE20" i="76"/>
  <c r="AD20" i="76"/>
  <c r="AC20" i="76"/>
  <c r="AB20" i="76"/>
  <c r="AA20" i="76"/>
  <c r="Y20" i="76"/>
  <c r="X20" i="76"/>
  <c r="AK19" i="76"/>
  <c r="AJ19" i="76"/>
  <c r="AI19" i="76"/>
  <c r="AH19" i="76"/>
  <c r="AG19" i="76"/>
  <c r="AF19" i="76"/>
  <c r="AE19" i="76"/>
  <c r="AD19" i="76"/>
  <c r="AC19" i="76"/>
  <c r="AB19" i="76"/>
  <c r="AA19" i="76"/>
  <c r="Y19" i="76"/>
  <c r="X19" i="76"/>
  <c r="AK18" i="76"/>
  <c r="AJ18" i="76"/>
  <c r="AI18" i="76"/>
  <c r="AH18" i="76"/>
  <c r="AG18" i="76"/>
  <c r="AF18" i="76"/>
  <c r="AE18" i="76"/>
  <c r="AD18" i="76"/>
  <c r="AC18" i="76"/>
  <c r="AB18" i="76"/>
  <c r="AA18" i="76"/>
  <c r="Y18" i="76"/>
  <c r="X18" i="76"/>
  <c r="AK17" i="76"/>
  <c r="AJ17" i="76"/>
  <c r="AI17" i="76"/>
  <c r="AH17" i="76"/>
  <c r="AG17" i="76"/>
  <c r="AF17" i="76"/>
  <c r="AE17" i="76"/>
  <c r="AD17" i="76"/>
  <c r="AC17" i="76"/>
  <c r="AB17" i="76"/>
  <c r="AA17" i="76"/>
  <c r="Y17" i="76"/>
  <c r="X17" i="76"/>
  <c r="AK16" i="76"/>
  <c r="AJ16" i="76"/>
  <c r="AI16" i="76"/>
  <c r="AH16" i="76"/>
  <c r="AG16" i="76"/>
  <c r="AF16" i="76"/>
  <c r="AE16" i="76"/>
  <c r="AD16" i="76"/>
  <c r="AC16" i="76"/>
  <c r="AB16" i="76"/>
  <c r="AA16" i="76"/>
  <c r="Y16" i="76"/>
  <c r="X16" i="76"/>
  <c r="AK15" i="76"/>
  <c r="AJ15" i="76"/>
  <c r="AI15" i="76"/>
  <c r="AH15" i="76"/>
  <c r="AG15" i="76"/>
  <c r="AF15" i="76"/>
  <c r="AE15" i="76"/>
  <c r="AD15" i="76"/>
  <c r="AC15" i="76"/>
  <c r="AB15" i="76"/>
  <c r="AA15" i="76"/>
  <c r="Y15" i="76"/>
  <c r="X15" i="76"/>
  <c r="AK14" i="76"/>
  <c r="AJ14" i="76"/>
  <c r="AI14" i="76"/>
  <c r="AH14" i="76"/>
  <c r="AG14" i="76"/>
  <c r="AF14" i="76"/>
  <c r="AE14" i="76"/>
  <c r="AD14" i="76"/>
  <c r="AC14" i="76"/>
  <c r="AB14" i="76"/>
  <c r="AA14" i="76"/>
  <c r="Y14" i="76"/>
  <c r="X14" i="76"/>
  <c r="AK13" i="76"/>
  <c r="AJ13" i="76"/>
  <c r="AI13" i="76"/>
  <c r="AH13" i="76"/>
  <c r="AG13" i="76"/>
  <c r="AF13" i="76"/>
  <c r="AE13" i="76"/>
  <c r="AD13" i="76"/>
  <c r="AC13" i="76"/>
  <c r="AB13" i="76"/>
  <c r="AA13" i="76"/>
  <c r="Y13" i="76"/>
  <c r="X13" i="76"/>
  <c r="AK12" i="76"/>
  <c r="AJ12" i="76"/>
  <c r="AI12" i="76"/>
  <c r="AH12" i="76"/>
  <c r="AG12" i="76"/>
  <c r="AF12" i="76"/>
  <c r="AE12" i="76"/>
  <c r="AD12" i="76"/>
  <c r="AC12" i="76"/>
  <c r="AB12" i="76"/>
  <c r="AA12" i="76"/>
  <c r="Y12" i="76"/>
  <c r="X12" i="76"/>
  <c r="AK11" i="76"/>
  <c r="AJ11" i="76"/>
  <c r="AI11" i="76"/>
  <c r="AH11" i="76"/>
  <c r="AG11" i="76"/>
  <c r="AF11" i="76"/>
  <c r="AE11" i="76"/>
  <c r="AD11" i="76"/>
  <c r="AC11" i="76"/>
  <c r="AB11" i="76"/>
  <c r="AA11" i="76"/>
  <c r="Y11" i="76"/>
  <c r="X11" i="76"/>
  <c r="AA5" i="76"/>
  <c r="AF2" i="76"/>
  <c r="AL28" i="75"/>
  <c r="AK28" i="75"/>
  <c r="AJ28" i="75"/>
  <c r="AI28" i="75"/>
  <c r="AH28" i="75"/>
  <c r="AG28" i="75"/>
  <c r="AF28" i="75"/>
  <c r="AE28" i="75"/>
  <c r="AD28" i="75"/>
  <c r="AC28" i="75"/>
  <c r="AB28" i="75"/>
  <c r="Y28" i="75"/>
  <c r="X28" i="75"/>
  <c r="AL27" i="75"/>
  <c r="AK27" i="75"/>
  <c r="AJ27" i="75"/>
  <c r="AI27" i="75"/>
  <c r="AH27" i="75"/>
  <c r="AG27" i="75"/>
  <c r="AF27" i="75"/>
  <c r="AE27" i="75"/>
  <c r="AD27" i="75"/>
  <c r="AC27" i="75"/>
  <c r="AB27" i="75"/>
  <c r="Y27" i="75"/>
  <c r="X27" i="75"/>
  <c r="AL26" i="75"/>
  <c r="AK26" i="75"/>
  <c r="AJ26" i="75"/>
  <c r="AI26" i="75"/>
  <c r="AH26" i="75"/>
  <c r="AG26" i="75"/>
  <c r="AF26" i="75"/>
  <c r="AE26" i="75"/>
  <c r="AD26" i="75"/>
  <c r="AC26" i="75"/>
  <c r="AB26" i="75"/>
  <c r="Y26" i="75"/>
  <c r="X26" i="75"/>
  <c r="AL25" i="75"/>
  <c r="AK25" i="75"/>
  <c r="AJ25" i="75"/>
  <c r="AI25" i="75"/>
  <c r="AH25" i="75"/>
  <c r="AG25" i="75"/>
  <c r="AF25" i="75"/>
  <c r="AE25" i="75"/>
  <c r="AD25" i="75"/>
  <c r="AC25" i="75"/>
  <c r="AB25" i="75"/>
  <c r="Y25" i="75"/>
  <c r="X25" i="75"/>
  <c r="AL24" i="75"/>
  <c r="AK24" i="75"/>
  <c r="AJ24" i="75"/>
  <c r="AI24" i="75"/>
  <c r="AH24" i="75"/>
  <c r="AG24" i="75"/>
  <c r="AF24" i="75"/>
  <c r="AE24" i="75"/>
  <c r="AD24" i="75"/>
  <c r="AC24" i="75"/>
  <c r="AB24" i="75"/>
  <c r="Y24" i="75"/>
  <c r="X24" i="75"/>
  <c r="AL23" i="75"/>
  <c r="AK23" i="75"/>
  <c r="AJ23" i="75"/>
  <c r="AI23" i="75"/>
  <c r="AH23" i="75"/>
  <c r="AG23" i="75"/>
  <c r="AF23" i="75"/>
  <c r="AE23" i="75"/>
  <c r="AD23" i="75"/>
  <c r="AC23" i="75"/>
  <c r="AB23" i="75"/>
  <c r="Y23" i="75"/>
  <c r="X23" i="75"/>
  <c r="AL22" i="75"/>
  <c r="AK22" i="75"/>
  <c r="AJ22" i="75"/>
  <c r="AI22" i="75"/>
  <c r="AH22" i="75"/>
  <c r="AG22" i="75"/>
  <c r="AF22" i="75"/>
  <c r="AE22" i="75"/>
  <c r="AD22" i="75"/>
  <c r="AC22" i="75"/>
  <c r="AB22" i="75"/>
  <c r="Y22" i="75"/>
  <c r="X22" i="75"/>
  <c r="AL21" i="75"/>
  <c r="AK21" i="75"/>
  <c r="AJ21" i="75"/>
  <c r="AI21" i="75"/>
  <c r="AH21" i="75"/>
  <c r="AG21" i="75"/>
  <c r="AF21" i="75"/>
  <c r="AE21" i="75"/>
  <c r="AD21" i="75"/>
  <c r="AC21" i="75"/>
  <c r="AB21" i="75"/>
  <c r="Y21" i="75"/>
  <c r="X21" i="75"/>
  <c r="AL20" i="75"/>
  <c r="AK20" i="75"/>
  <c r="AJ20" i="75"/>
  <c r="AI20" i="75"/>
  <c r="AH20" i="75"/>
  <c r="AG20" i="75"/>
  <c r="AF20" i="75"/>
  <c r="AE20" i="75"/>
  <c r="AD20" i="75"/>
  <c r="AC20" i="75"/>
  <c r="AB20" i="75"/>
  <c r="Y20" i="75"/>
  <c r="X20" i="75"/>
  <c r="AL19" i="75"/>
  <c r="AK19" i="75"/>
  <c r="AJ19" i="75"/>
  <c r="AI19" i="75"/>
  <c r="AH19" i="75"/>
  <c r="AG19" i="75"/>
  <c r="AF19" i="75"/>
  <c r="AE19" i="75"/>
  <c r="AD19" i="75"/>
  <c r="AC19" i="75"/>
  <c r="AB19" i="75"/>
  <c r="Y19" i="75"/>
  <c r="X19" i="75"/>
  <c r="AL18" i="75"/>
  <c r="AK18" i="75"/>
  <c r="AJ18" i="75"/>
  <c r="AI18" i="75"/>
  <c r="AH18" i="75"/>
  <c r="AG18" i="75"/>
  <c r="AF18" i="75"/>
  <c r="AE18" i="75"/>
  <c r="AD18" i="75"/>
  <c r="AC18" i="75"/>
  <c r="AB18" i="75"/>
  <c r="Y18" i="75"/>
  <c r="X18" i="75"/>
  <c r="AL17" i="75"/>
  <c r="AK17" i="75"/>
  <c r="AJ17" i="75"/>
  <c r="AI17" i="75"/>
  <c r="AH17" i="75"/>
  <c r="AG17" i="75"/>
  <c r="AF17" i="75"/>
  <c r="AE17" i="75"/>
  <c r="AD17" i="75"/>
  <c r="AC17" i="75"/>
  <c r="AB17" i="75"/>
  <c r="Y17" i="75"/>
  <c r="X17" i="75"/>
  <c r="AL16" i="75"/>
  <c r="AK16" i="75"/>
  <c r="AJ16" i="75"/>
  <c r="AI16" i="75"/>
  <c r="AH16" i="75"/>
  <c r="AG16" i="75"/>
  <c r="AF16" i="75"/>
  <c r="AE16" i="75"/>
  <c r="AD16" i="75"/>
  <c r="AC16" i="75"/>
  <c r="AB16" i="75"/>
  <c r="Y16" i="75"/>
  <c r="X16" i="75"/>
  <c r="AL15" i="75"/>
  <c r="AK15" i="75"/>
  <c r="AJ15" i="75"/>
  <c r="AI15" i="75"/>
  <c r="AH15" i="75"/>
  <c r="AG15" i="75"/>
  <c r="AF15" i="75"/>
  <c r="AE15" i="75"/>
  <c r="AD15" i="75"/>
  <c r="AC15" i="75"/>
  <c r="AB15" i="75"/>
  <c r="Y15" i="75"/>
  <c r="X15" i="75"/>
  <c r="AL14" i="75"/>
  <c r="AK14" i="75"/>
  <c r="AJ14" i="75"/>
  <c r="AI14" i="75"/>
  <c r="AH14" i="75"/>
  <c r="AG14" i="75"/>
  <c r="AF14" i="75"/>
  <c r="AE14" i="75"/>
  <c r="AD14" i="75"/>
  <c r="AC14" i="75"/>
  <c r="AB14" i="75"/>
  <c r="Y14" i="75"/>
  <c r="X14" i="75"/>
  <c r="AL13" i="75"/>
  <c r="AK13" i="75"/>
  <c r="AJ13" i="75"/>
  <c r="AI13" i="75"/>
  <c r="AH13" i="75"/>
  <c r="AG13" i="75"/>
  <c r="AF13" i="75"/>
  <c r="AE13" i="75"/>
  <c r="AD13" i="75"/>
  <c r="AC13" i="75"/>
  <c r="AB13" i="75"/>
  <c r="Y13" i="75"/>
  <c r="X13" i="75"/>
  <c r="AL12" i="75"/>
  <c r="AK12" i="75"/>
  <c r="AJ12" i="75"/>
  <c r="AI12" i="75"/>
  <c r="AH12" i="75"/>
  <c r="AG12" i="75"/>
  <c r="AF12" i="75"/>
  <c r="AE12" i="75"/>
  <c r="AD12" i="75"/>
  <c r="AC12" i="75"/>
  <c r="AB12" i="75"/>
  <c r="Y12" i="75"/>
  <c r="X12" i="75"/>
  <c r="AL11" i="75"/>
  <c r="AK11" i="75"/>
  <c r="AJ11" i="75"/>
  <c r="AI11" i="75"/>
  <c r="AH11" i="75"/>
  <c r="AG11" i="75"/>
  <c r="AF11" i="75"/>
  <c r="AE11" i="75"/>
  <c r="AD11" i="75"/>
  <c r="AC11" i="75"/>
  <c r="AB11" i="75"/>
  <c r="Y11" i="75"/>
  <c r="X11" i="75"/>
  <c r="AB5" i="75"/>
  <c r="AM159" i="76" l="1"/>
  <c r="AM163" i="76"/>
  <c r="AM175" i="76"/>
  <c r="AM195" i="76"/>
  <c r="AM319" i="76"/>
  <c r="AM334" i="76"/>
  <c r="AM335" i="76"/>
  <c r="AM342" i="76"/>
  <c r="AM346" i="76"/>
  <c r="AN25" i="75"/>
  <c r="AM200" i="76"/>
  <c r="AM244" i="76"/>
  <c r="AM308" i="76"/>
  <c r="AM340" i="76"/>
  <c r="AM348" i="76"/>
  <c r="AM17" i="75"/>
  <c r="AM19" i="75"/>
  <c r="AM25" i="75"/>
  <c r="AM27" i="75"/>
  <c r="AL19" i="76"/>
  <c r="AL28" i="76"/>
  <c r="AL32" i="76"/>
  <c r="AL36" i="76"/>
  <c r="AL102" i="76"/>
  <c r="AL160" i="76"/>
  <c r="AL176" i="76"/>
  <c r="AL192" i="76"/>
  <c r="AN20" i="75"/>
  <c r="AN24" i="75"/>
  <c r="AM18" i="76"/>
  <c r="AM26" i="76"/>
  <c r="AM55" i="76"/>
  <c r="AM115" i="76"/>
  <c r="AL47" i="76"/>
  <c r="AL49" i="76"/>
  <c r="AL53" i="76"/>
  <c r="AL55" i="76"/>
  <c r="AL59" i="76"/>
  <c r="AL63" i="76"/>
  <c r="AL111" i="76"/>
  <c r="AL151" i="76"/>
  <c r="AL167" i="76"/>
  <c r="AL183" i="76"/>
  <c r="AL199" i="76"/>
  <c r="AL201" i="76"/>
  <c r="AL209" i="76"/>
  <c r="AL245" i="76"/>
  <c r="AL253" i="76"/>
  <c r="AL303" i="76"/>
  <c r="AM341" i="76"/>
  <c r="AM353" i="76"/>
  <c r="AM234" i="76"/>
  <c r="AM101" i="76"/>
  <c r="AM225" i="76"/>
  <c r="AM265" i="76"/>
  <c r="AM269" i="76"/>
  <c r="AM281" i="76"/>
  <c r="AM293" i="76"/>
  <c r="AM297" i="76"/>
  <c r="AM313" i="76"/>
  <c r="AM333" i="76"/>
  <c r="AM337" i="76"/>
  <c r="AM345" i="76"/>
  <c r="AL139" i="76"/>
  <c r="AL225" i="76"/>
  <c r="AM226" i="76"/>
  <c r="AM230" i="76"/>
  <c r="AL257" i="76"/>
  <c r="AM278" i="76"/>
  <c r="AL279" i="76"/>
  <c r="AL281" i="76"/>
  <c r="AL293" i="76"/>
  <c r="AL295" i="76"/>
  <c r="AL297" i="76"/>
  <c r="AM306" i="76"/>
  <c r="AM314" i="76"/>
  <c r="AL317" i="76"/>
  <c r="AL321" i="76"/>
  <c r="AM330" i="76"/>
  <c r="AL333" i="76"/>
  <c r="AL337" i="76"/>
  <c r="AL343" i="76"/>
  <c r="AL345" i="76"/>
  <c r="AL349" i="76"/>
  <c r="AL359" i="76"/>
  <c r="AM116" i="76"/>
  <c r="AM144" i="76"/>
  <c r="AL242" i="76"/>
  <c r="AL248" i="76"/>
  <c r="AL250" i="76"/>
  <c r="AL252" i="76"/>
  <c r="AL314" i="76"/>
  <c r="AL328" i="76"/>
  <c r="AL340" i="76"/>
  <c r="AL344" i="76"/>
  <c r="AL16" i="76"/>
  <c r="AL22" i="76"/>
  <c r="AM114" i="76"/>
  <c r="AM118" i="76"/>
  <c r="AL119" i="76"/>
  <c r="AM122" i="76"/>
  <c r="AL123" i="76"/>
  <c r="AM126" i="76"/>
  <c r="AL127" i="76"/>
  <c r="AM143" i="76"/>
  <c r="AM222" i="76"/>
  <c r="AL267" i="76"/>
  <c r="AM268" i="76"/>
  <c r="AL271" i="76"/>
  <c r="AL273" i="76"/>
  <c r="AM280" i="76"/>
  <c r="AL287" i="76"/>
  <c r="AM296" i="76"/>
  <c r="AL312" i="76"/>
  <c r="AL330" i="76"/>
  <c r="AL332" i="76"/>
  <c r="AM362" i="76"/>
  <c r="AM119" i="76"/>
  <c r="AM123" i="76"/>
  <c r="AM124" i="76"/>
  <c r="AM139" i="76"/>
  <c r="AL202" i="76"/>
  <c r="AL222" i="76"/>
  <c r="AL249" i="76"/>
  <c r="AL307" i="76"/>
  <c r="AL323" i="76"/>
  <c r="AL353" i="76"/>
  <c r="AM40" i="76"/>
  <c r="AM56" i="76"/>
  <c r="AM255" i="76"/>
  <c r="AM259" i="76"/>
  <c r="AM295" i="76"/>
  <c r="AM322" i="76"/>
  <c r="AM350" i="76"/>
  <c r="AM45" i="76"/>
  <c r="AL48" i="76"/>
  <c r="AL52" i="76"/>
  <c r="AL21" i="76"/>
  <c r="AL14" i="76"/>
  <c r="AM23" i="76"/>
  <c r="AL30" i="76"/>
  <c r="AL34" i="76"/>
  <c r="AM47" i="76"/>
  <c r="AM54" i="76"/>
  <c r="AL106" i="76"/>
  <c r="AL112" i="76"/>
  <c r="AL131" i="76"/>
  <c r="AL137" i="76"/>
  <c r="AM147" i="76"/>
  <c r="AL155" i="76"/>
  <c r="AL171" i="76"/>
  <c r="AM179" i="76"/>
  <c r="AL187" i="76"/>
  <c r="AL191" i="76"/>
  <c r="AL208" i="76"/>
  <c r="AL215" i="76"/>
  <c r="AM224" i="76"/>
  <c r="AL226" i="76"/>
  <c r="AL233" i="76"/>
  <c r="AM242" i="76"/>
  <c r="AM252" i="76"/>
  <c r="AL254" i="76"/>
  <c r="AM262" i="76"/>
  <c r="AL263" i="76"/>
  <c r="AL265" i="76"/>
  <c r="AM266" i="76"/>
  <c r="AM270" i="76"/>
  <c r="AM273" i="76"/>
  <c r="AL280" i="76"/>
  <c r="AL285" i="76"/>
  <c r="AL289" i="76"/>
  <c r="AL292" i="76"/>
  <c r="AL296" i="76"/>
  <c r="AL301" i="76"/>
  <c r="AL311" i="76"/>
  <c r="AL316" i="76"/>
  <c r="AM325" i="76"/>
  <c r="AL331" i="76"/>
  <c r="AM344" i="76"/>
  <c r="AL357" i="76"/>
  <c r="AL57" i="76"/>
  <c r="AL61" i="76"/>
  <c r="AL65" i="76"/>
  <c r="AM103" i="76"/>
  <c r="AL105" i="76"/>
  <c r="AM110" i="76"/>
  <c r="AL115" i="76"/>
  <c r="AM131" i="76"/>
  <c r="AM135" i="76"/>
  <c r="AM151" i="76"/>
  <c r="AL152" i="76"/>
  <c r="AL159" i="76"/>
  <c r="AM167" i="76"/>
  <c r="AL168" i="76"/>
  <c r="AL175" i="76"/>
  <c r="AM183" i="76"/>
  <c r="AL184" i="76"/>
  <c r="AL195" i="76"/>
  <c r="AL203" i="76"/>
  <c r="AM207" i="76"/>
  <c r="AM257" i="76"/>
  <c r="AL264" i="76"/>
  <c r="AM271" i="76"/>
  <c r="AL275" i="76"/>
  <c r="AM287" i="76"/>
  <c r="AL302" i="76"/>
  <c r="AL315" i="76"/>
  <c r="AM317" i="76"/>
  <c r="AL319" i="76"/>
  <c r="AL322" i="76"/>
  <c r="AL329" i="76"/>
  <c r="AL335" i="76"/>
  <c r="AL338" i="76"/>
  <c r="AL341" i="76"/>
  <c r="AL350" i="76"/>
  <c r="AM354" i="76"/>
  <c r="AL355" i="76"/>
  <c r="AL356" i="76"/>
  <c r="AM112" i="76"/>
  <c r="AM155" i="76"/>
  <c r="AM171" i="76"/>
  <c r="AM187" i="76"/>
  <c r="AM191" i="76"/>
  <c r="AM208" i="76"/>
  <c r="AM254" i="76"/>
  <c r="AM285" i="76"/>
  <c r="AM294" i="76"/>
  <c r="AM311" i="76"/>
  <c r="AM318" i="76"/>
  <c r="AL24" i="76"/>
  <c r="AM51" i="76"/>
  <c r="AL101" i="76"/>
  <c r="AL108" i="76"/>
  <c r="AL43" i="76"/>
  <c r="AM100" i="76"/>
  <c r="AM102" i="76"/>
  <c r="AM105" i="76"/>
  <c r="AM107" i="76"/>
  <c r="AL147" i="76"/>
  <c r="AL163" i="76"/>
  <c r="AL179" i="76"/>
  <c r="AL11" i="76"/>
  <c r="AL13" i="76"/>
  <c r="AM38" i="76"/>
  <c r="AM104" i="76"/>
  <c r="AL107" i="76"/>
  <c r="AL305" i="76"/>
  <c r="AL327" i="76"/>
  <c r="AM358" i="76"/>
  <c r="AM128" i="76"/>
  <c r="AM134" i="76"/>
  <c r="AM136" i="76"/>
  <c r="AM142" i="76"/>
  <c r="AM150" i="76"/>
  <c r="AM152" i="76"/>
  <c r="AM158" i="76"/>
  <c r="AM160" i="76"/>
  <c r="AM166" i="76"/>
  <c r="AM168" i="76"/>
  <c r="AM174" i="76"/>
  <c r="AM176" i="76"/>
  <c r="AM182" i="76"/>
  <c r="AM184" i="76"/>
  <c r="AM190" i="76"/>
  <c r="AM192" i="76"/>
  <c r="AM198" i="76"/>
  <c r="AM214" i="76"/>
  <c r="AL217" i="76"/>
  <c r="AL223" i="76"/>
  <c r="AL228" i="76"/>
  <c r="AM232" i="76"/>
  <c r="AM241" i="76"/>
  <c r="AM250" i="76"/>
  <c r="AL259" i="76"/>
  <c r="AM276" i="76"/>
  <c r="AM292" i="76"/>
  <c r="AM298" i="76"/>
  <c r="AM300" i="76"/>
  <c r="AM302" i="76"/>
  <c r="AM305" i="76"/>
  <c r="AM316" i="76"/>
  <c r="AM323" i="76"/>
  <c r="AM332" i="76"/>
  <c r="AM338" i="76"/>
  <c r="AM349" i="76"/>
  <c r="AM361" i="76"/>
  <c r="AL362" i="76"/>
  <c r="AM120" i="76"/>
  <c r="AL135" i="76"/>
  <c r="AL143" i="76"/>
  <c r="AL148" i="76"/>
  <c r="AL156" i="76"/>
  <c r="AL164" i="76"/>
  <c r="AL172" i="76"/>
  <c r="AL180" i="76"/>
  <c r="AL188" i="76"/>
  <c r="AL196" i="76"/>
  <c r="AL205" i="76"/>
  <c r="AL207" i="76"/>
  <c r="AL212" i="76"/>
  <c r="AL214" i="76"/>
  <c r="AM218" i="76"/>
  <c r="AL239" i="76"/>
  <c r="AL241" i="76"/>
  <c r="AL255" i="76"/>
  <c r="AL258" i="76"/>
  <c r="AL270" i="76"/>
  <c r="AL286" i="76"/>
  <c r="AL291" i="76"/>
  <c r="AL308" i="76"/>
  <c r="AL309" i="76"/>
  <c r="AL318" i="76"/>
  <c r="AM329" i="76"/>
  <c r="AL351" i="76"/>
  <c r="AL360" i="76"/>
  <c r="AL361" i="76"/>
  <c r="AM111" i="76"/>
  <c r="AM127" i="76"/>
  <c r="AM130" i="76"/>
  <c r="AM132" i="76"/>
  <c r="AM138" i="76"/>
  <c r="AM140" i="76"/>
  <c r="AM146" i="76"/>
  <c r="AM148" i="76"/>
  <c r="AM154" i="76"/>
  <c r="AM156" i="76"/>
  <c r="AM162" i="76"/>
  <c r="AM164" i="76"/>
  <c r="AM170" i="76"/>
  <c r="AM172" i="76"/>
  <c r="AM178" i="76"/>
  <c r="AM180" i="76"/>
  <c r="AM186" i="76"/>
  <c r="AM188" i="76"/>
  <c r="AM194" i="76"/>
  <c r="AM196" i="76"/>
  <c r="AM202" i="76"/>
  <c r="AM204" i="76"/>
  <c r="AM206" i="76"/>
  <c r="AM211" i="76"/>
  <c r="AM233" i="76"/>
  <c r="AM238" i="76"/>
  <c r="AM249" i="76"/>
  <c r="AM253" i="76"/>
  <c r="AM258" i="76"/>
  <c r="AM274" i="76"/>
  <c r="AM277" i="76"/>
  <c r="AM279" i="76"/>
  <c r="AM282" i="76"/>
  <c r="AM284" i="76"/>
  <c r="AM286" i="76"/>
  <c r="AM290" i="76"/>
  <c r="AM301" i="76"/>
  <c r="AM303" i="76"/>
  <c r="AM310" i="76"/>
  <c r="AL313" i="76"/>
  <c r="AM321" i="76"/>
  <c r="AL334" i="76"/>
  <c r="AM343" i="76"/>
  <c r="AL347" i="76"/>
  <c r="AM351" i="76"/>
  <c r="AM355" i="76"/>
  <c r="AM357" i="76"/>
  <c r="AM359" i="76"/>
  <c r="AM15" i="76"/>
  <c r="AJ5" i="76"/>
  <c r="AM246" i="76"/>
  <c r="AM261" i="76"/>
  <c r="AM289" i="76"/>
  <c r="AL229" i="76"/>
  <c r="AM12" i="76"/>
  <c r="AM14" i="76"/>
  <c r="AM17" i="76"/>
  <c r="AM20" i="76"/>
  <c r="AM25" i="76"/>
  <c r="AM29" i="76"/>
  <c r="AM31" i="76"/>
  <c r="AM33" i="76"/>
  <c r="AM35" i="76"/>
  <c r="AM42" i="76"/>
  <c r="AM44" i="76"/>
  <c r="AM49" i="76"/>
  <c r="AM113" i="76"/>
  <c r="AM117" i="76"/>
  <c r="AM121" i="76"/>
  <c r="AM125" i="76"/>
  <c r="AM129" i="76"/>
  <c r="AM133" i="76"/>
  <c r="AM137" i="76"/>
  <c r="AM141" i="76"/>
  <c r="AM145" i="76"/>
  <c r="AM201" i="76"/>
  <c r="AM203" i="76"/>
  <c r="AM213" i="76"/>
  <c r="AM221" i="76"/>
  <c r="AM240" i="76"/>
  <c r="AM11" i="76"/>
  <c r="AL12" i="76"/>
  <c r="AL15" i="76"/>
  <c r="AM19" i="76"/>
  <c r="AL20" i="76"/>
  <c r="AM22" i="76"/>
  <c r="AL23" i="76"/>
  <c r="AM28" i="76"/>
  <c r="AL29" i="76"/>
  <c r="AL31" i="76"/>
  <c r="AL33" i="76"/>
  <c r="AL35" i="76"/>
  <c r="AM37" i="76"/>
  <c r="AM39" i="76"/>
  <c r="AL40" i="76"/>
  <c r="AL41" i="76"/>
  <c r="AL42" i="76"/>
  <c r="AM46" i="76"/>
  <c r="AM48" i="76"/>
  <c r="AL50" i="76"/>
  <c r="AL51" i="76"/>
  <c r="AM53" i="76"/>
  <c r="AL56" i="76"/>
  <c r="AL58" i="76"/>
  <c r="AL60" i="76"/>
  <c r="AL62" i="76"/>
  <c r="AL64" i="76"/>
  <c r="AM106" i="76"/>
  <c r="AM210" i="76"/>
  <c r="AL211" i="76"/>
  <c r="AL213" i="76"/>
  <c r="AL219" i="76"/>
  <c r="AL221" i="76"/>
  <c r="AL227" i="76"/>
  <c r="AL230" i="76"/>
  <c r="AM237" i="76"/>
  <c r="AL238" i="76"/>
  <c r="AL274" i="76"/>
  <c r="AL276" i="76"/>
  <c r="AL277" i="76"/>
  <c r="AL283" i="76"/>
  <c r="AL300" i="76"/>
  <c r="AL306" i="76"/>
  <c r="AM326" i="76"/>
  <c r="AM356" i="76"/>
  <c r="AM360" i="76"/>
  <c r="AM13" i="76"/>
  <c r="AM16" i="76"/>
  <c r="AL17" i="76"/>
  <c r="AL18" i="76"/>
  <c r="AM21" i="76"/>
  <c r="AM24" i="76"/>
  <c r="AL25" i="76"/>
  <c r="AL26" i="76"/>
  <c r="AM30" i="76"/>
  <c r="AM32" i="76"/>
  <c r="AM34" i="76"/>
  <c r="AM36" i="76"/>
  <c r="AL37" i="76"/>
  <c r="AL38" i="76"/>
  <c r="AL39" i="76"/>
  <c r="AM41" i="76"/>
  <c r="AM43" i="76"/>
  <c r="AL44" i="76"/>
  <c r="AL45" i="76"/>
  <c r="AL46" i="76"/>
  <c r="AM50" i="76"/>
  <c r="AM52" i="76"/>
  <c r="AM57" i="76"/>
  <c r="AM59" i="76"/>
  <c r="AM61" i="76"/>
  <c r="AM63" i="76"/>
  <c r="AM65" i="76"/>
  <c r="AL109" i="76"/>
  <c r="AL110" i="76"/>
  <c r="AL116" i="76"/>
  <c r="AL120" i="76"/>
  <c r="AL124" i="76"/>
  <c r="AL128" i="76"/>
  <c r="AL132" i="76"/>
  <c r="AL136" i="76"/>
  <c r="AL140" i="76"/>
  <c r="AL144" i="76"/>
  <c r="AL145" i="76"/>
  <c r="AL146" i="76"/>
  <c r="AL149" i="76"/>
  <c r="AL150" i="76"/>
  <c r="AL153" i="76"/>
  <c r="AL154" i="76"/>
  <c r="AL157" i="76"/>
  <c r="AL158" i="76"/>
  <c r="AL161" i="76"/>
  <c r="AL162" i="76"/>
  <c r="AL165" i="76"/>
  <c r="AL166" i="76"/>
  <c r="AL169" i="76"/>
  <c r="AL170" i="76"/>
  <c r="AL173" i="76"/>
  <c r="AL174" i="76"/>
  <c r="AL177" i="76"/>
  <c r="AL178" i="76"/>
  <c r="AL181" i="76"/>
  <c r="AL182" i="76"/>
  <c r="AL185" i="76"/>
  <c r="AL186" i="76"/>
  <c r="AL189" i="76"/>
  <c r="AL190" i="76"/>
  <c r="AL193" i="76"/>
  <c r="AL194" i="76"/>
  <c r="AL197" i="76"/>
  <c r="AL198" i="76"/>
  <c r="AL200" i="76"/>
  <c r="AM205" i="76"/>
  <c r="AL206" i="76"/>
  <c r="AM209" i="76"/>
  <c r="AM217" i="76"/>
  <c r="AL218" i="76"/>
  <c r="AM228" i="76"/>
  <c r="AL235" i="76"/>
  <c r="AL237" i="76"/>
  <c r="AL243" i="76"/>
  <c r="AL244" i="76"/>
  <c r="AL247" i="76"/>
  <c r="AL251" i="76"/>
  <c r="AL266" i="76"/>
  <c r="AL268" i="76"/>
  <c r="AL269" i="76"/>
  <c r="AM291" i="76"/>
  <c r="AL298" i="76"/>
  <c r="AM307" i="76"/>
  <c r="AM309" i="76"/>
  <c r="AM312" i="76"/>
  <c r="AL339" i="76"/>
  <c r="AL54" i="76"/>
  <c r="AM58" i="76"/>
  <c r="AM60" i="76"/>
  <c r="AM62" i="76"/>
  <c r="AM64" i="76"/>
  <c r="AL100" i="76"/>
  <c r="AL103" i="76"/>
  <c r="AL104" i="76"/>
  <c r="AM108" i="76"/>
  <c r="AM109" i="76"/>
  <c r="AL113" i="76"/>
  <c r="AL114" i="76"/>
  <c r="AL117" i="76"/>
  <c r="AL118" i="76"/>
  <c r="AL121" i="76"/>
  <c r="AL122" i="76"/>
  <c r="AL125" i="76"/>
  <c r="AL126" i="76"/>
  <c r="AL129" i="76"/>
  <c r="AL130" i="76"/>
  <c r="AL133" i="76"/>
  <c r="AL134" i="76"/>
  <c r="AL138" i="76"/>
  <c r="AL141" i="76"/>
  <c r="AL142" i="76"/>
  <c r="AM149" i="76"/>
  <c r="AM153" i="76"/>
  <c r="AM157" i="76"/>
  <c r="AM161" i="76"/>
  <c r="AM165" i="76"/>
  <c r="AM169" i="76"/>
  <c r="AM173" i="76"/>
  <c r="AM177" i="76"/>
  <c r="AM181" i="76"/>
  <c r="AM185" i="76"/>
  <c r="AM189" i="76"/>
  <c r="AM193" i="76"/>
  <c r="AM197" i="76"/>
  <c r="AM199" i="76"/>
  <c r="AL204" i="76"/>
  <c r="AL210" i="76"/>
  <c r="AM212" i="76"/>
  <c r="AM216" i="76"/>
  <c r="AM220" i="76"/>
  <c r="AM227" i="76"/>
  <c r="AM229" i="76"/>
  <c r="AL231" i="76"/>
  <c r="AL234" i="76"/>
  <c r="AM236" i="76"/>
  <c r="AM245" i="76"/>
  <c r="AM260" i="76"/>
  <c r="AL260" i="76"/>
  <c r="AL261" i="76"/>
  <c r="AM263" i="76"/>
  <c r="AM264" i="76"/>
  <c r="AM275" i="76"/>
  <c r="AL282" i="76"/>
  <c r="AL284" i="76"/>
  <c r="AL290" i="76"/>
  <c r="AL299" i="76"/>
  <c r="AM324" i="76"/>
  <c r="AL324" i="76"/>
  <c r="AL325" i="76"/>
  <c r="AM327" i="76"/>
  <c r="AM328" i="76"/>
  <c r="AM339" i="76"/>
  <c r="AL346" i="76"/>
  <c r="AL348" i="76"/>
  <c r="AL354" i="76"/>
  <c r="AL363" i="76"/>
  <c r="AL246" i="76"/>
  <c r="AM248" i="76"/>
  <c r="AM251" i="76"/>
  <c r="AM256" i="76"/>
  <c r="AL256" i="76"/>
  <c r="AL262" i="76"/>
  <c r="AM267" i="76"/>
  <c r="AM272" i="76"/>
  <c r="AL272" i="76"/>
  <c r="AL278" i="76"/>
  <c r="AM283" i="76"/>
  <c r="AM288" i="76"/>
  <c r="AL288" i="76"/>
  <c r="AL294" i="76"/>
  <c r="AM299" i="76"/>
  <c r="AM304" i="76"/>
  <c r="AL304" i="76"/>
  <c r="AL310" i="76"/>
  <c r="AM315" i="76"/>
  <c r="AM320" i="76"/>
  <c r="AL320" i="76"/>
  <c r="AL326" i="76"/>
  <c r="AM331" i="76"/>
  <c r="AM336" i="76"/>
  <c r="AL336" i="76"/>
  <c r="AL342" i="76"/>
  <c r="AM347" i="76"/>
  <c r="AM352" i="76"/>
  <c r="AL352" i="76"/>
  <c r="AL358" i="76"/>
  <c r="AM363" i="76"/>
  <c r="AL232" i="76"/>
  <c r="AM243" i="76"/>
  <c r="AM215" i="76"/>
  <c r="AM219" i="76"/>
  <c r="AM223" i="76"/>
  <c r="AM239" i="76"/>
  <c r="AL224" i="76"/>
  <c r="AM235" i="76"/>
  <c r="AL240" i="76"/>
  <c r="AL216" i="76"/>
  <c r="AL220" i="76"/>
  <c r="AM231" i="76"/>
  <c r="AL236" i="76"/>
  <c r="AM247" i="76"/>
  <c r="AN17" i="75"/>
  <c r="AM12" i="75"/>
  <c r="AM20" i="75"/>
  <c r="AM24" i="75"/>
  <c r="AM28" i="75"/>
  <c r="AM15" i="75"/>
  <c r="AM11" i="75"/>
  <c r="AN14" i="75"/>
  <c r="AN18" i="75"/>
  <c r="AM14" i="75"/>
  <c r="AM18" i="75"/>
  <c r="AM26" i="75"/>
  <c r="AM21" i="75"/>
  <c r="AN26" i="75"/>
  <c r="AN22" i="75"/>
  <c r="AN28" i="75"/>
  <c r="AM16" i="75"/>
  <c r="AN21" i="75"/>
  <c r="AN19" i="75"/>
  <c r="AM22" i="75"/>
  <c r="AN27" i="75"/>
  <c r="AG5" i="75"/>
  <c r="AM13" i="75"/>
  <c r="AM23" i="75"/>
  <c r="AN23" i="75"/>
  <c r="AN13" i="75"/>
  <c r="AN12" i="75"/>
  <c r="AN16" i="75"/>
  <c r="AN11" i="75"/>
  <c r="AN15" i="75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AQ311" i="73" l="1"/>
  <c r="AP311" i="73"/>
  <c r="AO311" i="73"/>
  <c r="AN311" i="73"/>
  <c r="AM311" i="73"/>
  <c r="AL311" i="73"/>
  <c r="AK311" i="73"/>
  <c r="AI311" i="73"/>
  <c r="AG311" i="73"/>
  <c r="AH311" i="73" s="1"/>
  <c r="AF311" i="73"/>
  <c r="AD311" i="73"/>
  <c r="AC311" i="73"/>
  <c r="AB311" i="73"/>
  <c r="AA311" i="73"/>
  <c r="Z311" i="73"/>
  <c r="Y311" i="73"/>
  <c r="AQ310" i="73"/>
  <c r="AP310" i="73"/>
  <c r="AO310" i="73"/>
  <c r="AN310" i="73"/>
  <c r="AM310" i="73"/>
  <c r="AL310" i="73"/>
  <c r="AK310" i="73"/>
  <c r="AI310" i="73"/>
  <c r="AG310" i="73"/>
  <c r="AH310" i="73" s="1"/>
  <c r="AF310" i="73"/>
  <c r="AD310" i="73"/>
  <c r="AE310" i="73" s="1"/>
  <c r="AC310" i="73"/>
  <c r="AB310" i="73"/>
  <c r="AA310" i="73"/>
  <c r="Z310" i="73"/>
  <c r="Y310" i="73"/>
  <c r="AQ309" i="73"/>
  <c r="AP309" i="73"/>
  <c r="AO309" i="73"/>
  <c r="AN309" i="73"/>
  <c r="AM309" i="73"/>
  <c r="AL309" i="73"/>
  <c r="AK309" i="73"/>
  <c r="AI309" i="73"/>
  <c r="AG309" i="73"/>
  <c r="AH309" i="73" s="1"/>
  <c r="AF309" i="73"/>
  <c r="AD309" i="73"/>
  <c r="AE309" i="73" s="1"/>
  <c r="AC309" i="73"/>
  <c r="AB309" i="73"/>
  <c r="AA309" i="73"/>
  <c r="Z309" i="73"/>
  <c r="Y309" i="73"/>
  <c r="AQ308" i="73"/>
  <c r="AP308" i="73"/>
  <c r="AO308" i="73"/>
  <c r="AN308" i="73"/>
  <c r="AM308" i="73"/>
  <c r="AL308" i="73"/>
  <c r="AK308" i="73"/>
  <c r="AI308" i="73"/>
  <c r="AG308" i="73"/>
  <c r="AH308" i="73" s="1"/>
  <c r="AF308" i="73"/>
  <c r="AD308" i="73"/>
  <c r="AE308" i="73" s="1"/>
  <c r="AC308" i="73"/>
  <c r="AB308" i="73"/>
  <c r="AA308" i="73"/>
  <c r="Z308" i="73"/>
  <c r="Y308" i="73"/>
  <c r="AQ307" i="73"/>
  <c r="AP307" i="73"/>
  <c r="AO307" i="73"/>
  <c r="AN307" i="73"/>
  <c r="AM307" i="73"/>
  <c r="AL307" i="73"/>
  <c r="AK307" i="73"/>
  <c r="AI307" i="73"/>
  <c r="AG307" i="73"/>
  <c r="AH307" i="73" s="1"/>
  <c r="AF307" i="73"/>
  <c r="AD307" i="73"/>
  <c r="AE307" i="73" s="1"/>
  <c r="AC307" i="73"/>
  <c r="AB307" i="73"/>
  <c r="AA307" i="73"/>
  <c r="Z307" i="73"/>
  <c r="Y307" i="73"/>
  <c r="AQ306" i="73"/>
  <c r="AP306" i="73"/>
  <c r="AO306" i="73"/>
  <c r="AN306" i="73"/>
  <c r="AM306" i="73"/>
  <c r="AL306" i="73"/>
  <c r="AK306" i="73"/>
  <c r="AI306" i="73"/>
  <c r="AG306" i="73"/>
  <c r="AH306" i="73" s="1"/>
  <c r="AF306" i="73"/>
  <c r="AD306" i="73"/>
  <c r="AE306" i="73" s="1"/>
  <c r="AC306" i="73"/>
  <c r="AB306" i="73"/>
  <c r="AA306" i="73"/>
  <c r="Z306" i="73"/>
  <c r="Y306" i="73"/>
  <c r="AQ305" i="73"/>
  <c r="AP305" i="73"/>
  <c r="AO305" i="73"/>
  <c r="AN305" i="73"/>
  <c r="AM305" i="73"/>
  <c r="AL305" i="73"/>
  <c r="AK305" i="73"/>
  <c r="AI305" i="73"/>
  <c r="AG305" i="73"/>
  <c r="AH305" i="73" s="1"/>
  <c r="AF305" i="73"/>
  <c r="AD305" i="73"/>
  <c r="AE305" i="73" s="1"/>
  <c r="AC305" i="73"/>
  <c r="AB305" i="73"/>
  <c r="AA305" i="73"/>
  <c r="Z305" i="73"/>
  <c r="Y305" i="73"/>
  <c r="AQ304" i="73"/>
  <c r="AP304" i="73"/>
  <c r="AO304" i="73"/>
  <c r="AN304" i="73"/>
  <c r="AM304" i="73"/>
  <c r="AL304" i="73"/>
  <c r="AK304" i="73"/>
  <c r="AI304" i="73"/>
  <c r="AG304" i="73"/>
  <c r="AH304" i="73" s="1"/>
  <c r="AF304" i="73"/>
  <c r="AD304" i="73"/>
  <c r="AE304" i="73" s="1"/>
  <c r="AC304" i="73"/>
  <c r="AB304" i="73"/>
  <c r="AA304" i="73"/>
  <c r="Z304" i="73"/>
  <c r="Y304" i="73"/>
  <c r="AQ303" i="73"/>
  <c r="AP303" i="73"/>
  <c r="AO303" i="73"/>
  <c r="AN303" i="73"/>
  <c r="AM303" i="73"/>
  <c r="AL303" i="73"/>
  <c r="AK303" i="73"/>
  <c r="AI303" i="73"/>
  <c r="AG303" i="73"/>
  <c r="AH303" i="73" s="1"/>
  <c r="AF303" i="73"/>
  <c r="AD303" i="73"/>
  <c r="AC303" i="73"/>
  <c r="AB303" i="73"/>
  <c r="AA303" i="73"/>
  <c r="Z303" i="73"/>
  <c r="Y303" i="73"/>
  <c r="AQ302" i="73"/>
  <c r="AP302" i="73"/>
  <c r="AO302" i="73"/>
  <c r="AN302" i="73"/>
  <c r="AM302" i="73"/>
  <c r="AL302" i="73"/>
  <c r="AK302" i="73"/>
  <c r="AI302" i="73"/>
  <c r="AG302" i="73"/>
  <c r="AH302" i="73" s="1"/>
  <c r="AF302" i="73"/>
  <c r="AD302" i="73"/>
  <c r="AE302" i="73" s="1"/>
  <c r="AC302" i="73"/>
  <c r="AB302" i="73"/>
  <c r="AA302" i="73"/>
  <c r="Z302" i="73"/>
  <c r="Y302" i="73"/>
  <c r="AQ301" i="73"/>
  <c r="AP301" i="73"/>
  <c r="AO301" i="73"/>
  <c r="AN301" i="73"/>
  <c r="AM301" i="73"/>
  <c r="AL301" i="73"/>
  <c r="AK301" i="73"/>
  <c r="AI301" i="73"/>
  <c r="AG301" i="73"/>
  <c r="AH301" i="73" s="1"/>
  <c r="AF301" i="73"/>
  <c r="AD301" i="73"/>
  <c r="AE301" i="73" s="1"/>
  <c r="AC301" i="73"/>
  <c r="AB301" i="73"/>
  <c r="AA301" i="73"/>
  <c r="Z301" i="73"/>
  <c r="Y301" i="73"/>
  <c r="AQ300" i="73"/>
  <c r="AP300" i="73"/>
  <c r="AO300" i="73"/>
  <c r="AN300" i="73"/>
  <c r="AM300" i="73"/>
  <c r="AL300" i="73"/>
  <c r="AK300" i="73"/>
  <c r="AI300" i="73"/>
  <c r="AG300" i="73"/>
  <c r="AH300" i="73" s="1"/>
  <c r="AF300" i="73"/>
  <c r="AD300" i="73"/>
  <c r="AE300" i="73" s="1"/>
  <c r="AC300" i="73"/>
  <c r="AB300" i="73"/>
  <c r="AA300" i="73"/>
  <c r="Z300" i="73"/>
  <c r="Y300" i="73"/>
  <c r="AQ299" i="73"/>
  <c r="AP299" i="73"/>
  <c r="AO299" i="73"/>
  <c r="AN299" i="73"/>
  <c r="AM299" i="73"/>
  <c r="AL299" i="73"/>
  <c r="AK299" i="73"/>
  <c r="AI299" i="73"/>
  <c r="AG299" i="73"/>
  <c r="AH299" i="73" s="1"/>
  <c r="AF299" i="73"/>
  <c r="AD299" i="73"/>
  <c r="AE299" i="73" s="1"/>
  <c r="AC299" i="73"/>
  <c r="AB299" i="73"/>
  <c r="AA299" i="73"/>
  <c r="Z299" i="73"/>
  <c r="Y299" i="73"/>
  <c r="AQ298" i="73"/>
  <c r="AP298" i="73"/>
  <c r="AO298" i="73"/>
  <c r="AN298" i="73"/>
  <c r="AM298" i="73"/>
  <c r="AL298" i="73"/>
  <c r="AK298" i="73"/>
  <c r="AI298" i="73"/>
  <c r="AG298" i="73"/>
  <c r="AH298" i="73" s="1"/>
  <c r="AF298" i="73"/>
  <c r="AD298" i="73"/>
  <c r="AE298" i="73" s="1"/>
  <c r="AC298" i="73"/>
  <c r="AB298" i="73"/>
  <c r="AA298" i="73"/>
  <c r="Z298" i="73"/>
  <c r="Y298" i="73"/>
  <c r="AQ297" i="73"/>
  <c r="AP297" i="73"/>
  <c r="AO297" i="73"/>
  <c r="AN297" i="73"/>
  <c r="AM297" i="73"/>
  <c r="AL297" i="73"/>
  <c r="AK297" i="73"/>
  <c r="AI297" i="73"/>
  <c r="AG297" i="73"/>
  <c r="AH297" i="73" s="1"/>
  <c r="AF297" i="73"/>
  <c r="AD297" i="73"/>
  <c r="AE297" i="73" s="1"/>
  <c r="AC297" i="73"/>
  <c r="AB297" i="73"/>
  <c r="AA297" i="73"/>
  <c r="Z297" i="73"/>
  <c r="Y297" i="73"/>
  <c r="AQ296" i="73"/>
  <c r="AP296" i="73"/>
  <c r="AO296" i="73"/>
  <c r="AN296" i="73"/>
  <c r="AM296" i="73"/>
  <c r="AL296" i="73"/>
  <c r="AK296" i="73"/>
  <c r="AI296" i="73"/>
  <c r="AG296" i="73"/>
  <c r="AH296" i="73" s="1"/>
  <c r="AF296" i="73"/>
  <c r="AD296" i="73"/>
  <c r="AC296" i="73"/>
  <c r="AB296" i="73"/>
  <c r="AA296" i="73"/>
  <c r="Z296" i="73"/>
  <c r="Y296" i="73"/>
  <c r="AQ295" i="73"/>
  <c r="AP295" i="73"/>
  <c r="AO295" i="73"/>
  <c r="AN295" i="73"/>
  <c r="AM295" i="73"/>
  <c r="AL295" i="73"/>
  <c r="AK295" i="73"/>
  <c r="AI295" i="73"/>
  <c r="AG295" i="73"/>
  <c r="AH295" i="73" s="1"/>
  <c r="AF295" i="73"/>
  <c r="AD295" i="73"/>
  <c r="AC295" i="73"/>
  <c r="AB295" i="73"/>
  <c r="AA295" i="73"/>
  <c r="Z295" i="73"/>
  <c r="Y295" i="73"/>
  <c r="AQ294" i="73"/>
  <c r="AP294" i="73"/>
  <c r="AO294" i="73"/>
  <c r="AN294" i="73"/>
  <c r="AM294" i="73"/>
  <c r="AL294" i="73"/>
  <c r="AK294" i="73"/>
  <c r="AI294" i="73"/>
  <c r="AG294" i="73"/>
  <c r="AH294" i="73" s="1"/>
  <c r="AF294" i="73"/>
  <c r="AD294" i="73"/>
  <c r="AC294" i="73"/>
  <c r="AB294" i="73"/>
  <c r="AA294" i="73"/>
  <c r="Z294" i="73"/>
  <c r="Y294" i="73"/>
  <c r="AQ293" i="73"/>
  <c r="AP293" i="73"/>
  <c r="AO293" i="73"/>
  <c r="AN293" i="73"/>
  <c r="AM293" i="73"/>
  <c r="AL293" i="73"/>
  <c r="AK293" i="73"/>
  <c r="AI293" i="73"/>
  <c r="AG293" i="73"/>
  <c r="AH293" i="73" s="1"/>
  <c r="AF293" i="73"/>
  <c r="AD293" i="73"/>
  <c r="AC293" i="73"/>
  <c r="AB293" i="73"/>
  <c r="AA293" i="73"/>
  <c r="Z293" i="73"/>
  <c r="Y293" i="73"/>
  <c r="AQ292" i="73"/>
  <c r="AP292" i="73"/>
  <c r="AO292" i="73"/>
  <c r="AN292" i="73"/>
  <c r="AM292" i="73"/>
  <c r="AL292" i="73"/>
  <c r="AK292" i="73"/>
  <c r="AI292" i="73"/>
  <c r="AG292" i="73"/>
  <c r="AH292" i="73" s="1"/>
  <c r="AF292" i="73"/>
  <c r="AD292" i="73"/>
  <c r="AE292" i="73" s="1"/>
  <c r="AC292" i="73"/>
  <c r="AB292" i="73"/>
  <c r="AA292" i="73"/>
  <c r="Z292" i="73"/>
  <c r="Y292" i="73"/>
  <c r="AQ291" i="73"/>
  <c r="AP291" i="73"/>
  <c r="AO291" i="73"/>
  <c r="AN291" i="73"/>
  <c r="AM291" i="73"/>
  <c r="AL291" i="73"/>
  <c r="AK291" i="73"/>
  <c r="AI291" i="73"/>
  <c r="AG291" i="73"/>
  <c r="AF291" i="73"/>
  <c r="AD291" i="73"/>
  <c r="AE291" i="73" s="1"/>
  <c r="AC291" i="73"/>
  <c r="AB291" i="73"/>
  <c r="AA291" i="73"/>
  <c r="Z291" i="73"/>
  <c r="Y291" i="73"/>
  <c r="AQ290" i="73"/>
  <c r="AP290" i="73"/>
  <c r="AO290" i="73"/>
  <c r="AN290" i="73"/>
  <c r="AM290" i="73"/>
  <c r="AL290" i="73"/>
  <c r="AK290" i="73"/>
  <c r="AI290" i="73"/>
  <c r="AG290" i="73"/>
  <c r="AF290" i="73"/>
  <c r="AD290" i="73"/>
  <c r="AC290" i="73"/>
  <c r="AB290" i="73"/>
  <c r="AA290" i="73"/>
  <c r="Z290" i="73"/>
  <c r="Y290" i="73"/>
  <c r="AQ289" i="73"/>
  <c r="AP289" i="73"/>
  <c r="AO289" i="73"/>
  <c r="AN289" i="73"/>
  <c r="AM289" i="73"/>
  <c r="AL289" i="73"/>
  <c r="AK289" i="73"/>
  <c r="AI289" i="73"/>
  <c r="AG289" i="73"/>
  <c r="AH289" i="73" s="1"/>
  <c r="AF289" i="73"/>
  <c r="AD289" i="73"/>
  <c r="AC289" i="73"/>
  <c r="AB289" i="73"/>
  <c r="AA289" i="73"/>
  <c r="Z289" i="73"/>
  <c r="Y289" i="73"/>
  <c r="AQ288" i="73"/>
  <c r="AP288" i="73"/>
  <c r="AO288" i="73"/>
  <c r="AN288" i="73"/>
  <c r="AM288" i="73"/>
  <c r="AL288" i="73"/>
  <c r="AK288" i="73"/>
  <c r="AI288" i="73"/>
  <c r="AG288" i="73"/>
  <c r="AH288" i="73" s="1"/>
  <c r="AF288" i="73"/>
  <c r="AD288" i="73"/>
  <c r="AC288" i="73"/>
  <c r="AB288" i="73"/>
  <c r="AA288" i="73"/>
  <c r="Z288" i="73"/>
  <c r="Y288" i="73"/>
  <c r="AQ287" i="73"/>
  <c r="AP287" i="73"/>
  <c r="AO287" i="73"/>
  <c r="AN287" i="73"/>
  <c r="AM287" i="73"/>
  <c r="AL287" i="73"/>
  <c r="AK287" i="73"/>
  <c r="AI287" i="73"/>
  <c r="AG287" i="73"/>
  <c r="AF287" i="73"/>
  <c r="AD287" i="73"/>
  <c r="AC287" i="73"/>
  <c r="AB287" i="73"/>
  <c r="AA287" i="73"/>
  <c r="Z287" i="73"/>
  <c r="Y287" i="73"/>
  <c r="AQ286" i="73"/>
  <c r="AP286" i="73"/>
  <c r="AO286" i="73"/>
  <c r="AN286" i="73"/>
  <c r="AM286" i="73"/>
  <c r="AL286" i="73"/>
  <c r="AK286" i="73"/>
  <c r="AI286" i="73"/>
  <c r="AG286" i="73"/>
  <c r="AF286" i="73"/>
  <c r="AD286" i="73"/>
  <c r="AC286" i="73"/>
  <c r="AB286" i="73"/>
  <c r="AA286" i="73"/>
  <c r="Z286" i="73"/>
  <c r="Y286" i="73"/>
  <c r="AQ285" i="73"/>
  <c r="AP285" i="73"/>
  <c r="AO285" i="73"/>
  <c r="AN285" i="73"/>
  <c r="AM285" i="73"/>
  <c r="AL285" i="73"/>
  <c r="AK285" i="73"/>
  <c r="AI285" i="73"/>
  <c r="AG285" i="73"/>
  <c r="AF285" i="73"/>
  <c r="AD285" i="73"/>
  <c r="AC285" i="73"/>
  <c r="AB285" i="73"/>
  <c r="AA285" i="73"/>
  <c r="Z285" i="73"/>
  <c r="Y285" i="73"/>
  <c r="AQ284" i="73"/>
  <c r="AP284" i="73"/>
  <c r="AO284" i="73"/>
  <c r="AN284" i="73"/>
  <c r="AM284" i="73"/>
  <c r="AL284" i="73"/>
  <c r="AK284" i="73"/>
  <c r="AI284" i="73"/>
  <c r="AG284" i="73"/>
  <c r="AF284" i="73"/>
  <c r="AD284" i="73"/>
  <c r="AC284" i="73"/>
  <c r="AB284" i="73"/>
  <c r="AA284" i="73"/>
  <c r="Z284" i="73"/>
  <c r="Y284" i="73"/>
  <c r="AQ283" i="73"/>
  <c r="AP283" i="73"/>
  <c r="AO283" i="73"/>
  <c r="AN283" i="73"/>
  <c r="AM283" i="73"/>
  <c r="AL283" i="73"/>
  <c r="AK283" i="73"/>
  <c r="AI283" i="73"/>
  <c r="AG283" i="73"/>
  <c r="AF283" i="73"/>
  <c r="AD283" i="73"/>
  <c r="AC283" i="73"/>
  <c r="AB283" i="73"/>
  <c r="AA283" i="73"/>
  <c r="Z283" i="73"/>
  <c r="Y283" i="73"/>
  <c r="AQ282" i="73"/>
  <c r="AP282" i="73"/>
  <c r="AO282" i="73"/>
  <c r="AN282" i="73"/>
  <c r="AM282" i="73"/>
  <c r="AL282" i="73"/>
  <c r="AK282" i="73"/>
  <c r="AI282" i="73"/>
  <c r="AG282" i="73"/>
  <c r="AF282" i="73"/>
  <c r="AD282" i="73"/>
  <c r="AC282" i="73"/>
  <c r="AB282" i="73"/>
  <c r="AA282" i="73"/>
  <c r="Z282" i="73"/>
  <c r="Y282" i="73"/>
  <c r="AQ281" i="73"/>
  <c r="AP281" i="73"/>
  <c r="AO281" i="73"/>
  <c r="AN281" i="73"/>
  <c r="AM281" i="73"/>
  <c r="AL281" i="73"/>
  <c r="AK281" i="73"/>
  <c r="AI281" i="73"/>
  <c r="AG281" i="73"/>
  <c r="AF281" i="73"/>
  <c r="AD281" i="73"/>
  <c r="AC281" i="73"/>
  <c r="AB281" i="73"/>
  <c r="AA281" i="73"/>
  <c r="Z281" i="73"/>
  <c r="Y281" i="73"/>
  <c r="AQ280" i="73"/>
  <c r="AP280" i="73"/>
  <c r="AO280" i="73"/>
  <c r="AN280" i="73"/>
  <c r="AM280" i="73"/>
  <c r="AL280" i="73"/>
  <c r="AK280" i="73"/>
  <c r="AI280" i="73"/>
  <c r="AG280" i="73"/>
  <c r="AF280" i="73"/>
  <c r="AD280" i="73"/>
  <c r="AC280" i="73"/>
  <c r="AB280" i="73"/>
  <c r="AA280" i="73"/>
  <c r="Z280" i="73"/>
  <c r="Y280" i="73"/>
  <c r="AQ279" i="73"/>
  <c r="AP279" i="73"/>
  <c r="AO279" i="73"/>
  <c r="AN279" i="73"/>
  <c r="AM279" i="73"/>
  <c r="AL279" i="73"/>
  <c r="AK279" i="73"/>
  <c r="AI279" i="73"/>
  <c r="AG279" i="73"/>
  <c r="AF279" i="73"/>
  <c r="AD279" i="73"/>
  <c r="AC279" i="73"/>
  <c r="AB279" i="73"/>
  <c r="AA279" i="73"/>
  <c r="Z279" i="73"/>
  <c r="Y279" i="73"/>
  <c r="AQ278" i="73"/>
  <c r="AP278" i="73"/>
  <c r="AO278" i="73"/>
  <c r="AN278" i="73"/>
  <c r="AM278" i="73"/>
  <c r="AL278" i="73"/>
  <c r="AK278" i="73"/>
  <c r="AI278" i="73"/>
  <c r="AG278" i="73"/>
  <c r="AF278" i="73"/>
  <c r="AD278" i="73"/>
  <c r="AC278" i="73"/>
  <c r="AB278" i="73"/>
  <c r="AA278" i="73"/>
  <c r="Z278" i="73"/>
  <c r="Y278" i="73"/>
  <c r="AQ277" i="73"/>
  <c r="AP277" i="73"/>
  <c r="AO277" i="73"/>
  <c r="AN277" i="73"/>
  <c r="AM277" i="73"/>
  <c r="AL277" i="73"/>
  <c r="AK277" i="73"/>
  <c r="AI277" i="73"/>
  <c r="AG277" i="73"/>
  <c r="AF277" i="73"/>
  <c r="AD277" i="73"/>
  <c r="AC277" i="73"/>
  <c r="AB277" i="73"/>
  <c r="AA277" i="73"/>
  <c r="Z277" i="73"/>
  <c r="Y277" i="73"/>
  <c r="AQ276" i="73"/>
  <c r="AP276" i="73"/>
  <c r="AO276" i="73"/>
  <c r="AN276" i="73"/>
  <c r="AM276" i="73"/>
  <c r="AL276" i="73"/>
  <c r="AK276" i="73"/>
  <c r="AI276" i="73"/>
  <c r="AG276" i="73"/>
  <c r="AF276" i="73"/>
  <c r="AD276" i="73"/>
  <c r="AE276" i="73" s="1"/>
  <c r="AC276" i="73"/>
  <c r="AB276" i="73"/>
  <c r="AA276" i="73"/>
  <c r="Z276" i="73"/>
  <c r="Y276" i="73"/>
  <c r="AQ275" i="73"/>
  <c r="AP275" i="73"/>
  <c r="AO275" i="73"/>
  <c r="AN275" i="73"/>
  <c r="AM275" i="73"/>
  <c r="AL275" i="73"/>
  <c r="AK275" i="73"/>
  <c r="AI275" i="73"/>
  <c r="AG275" i="73"/>
  <c r="AF275" i="73"/>
  <c r="AD275" i="73"/>
  <c r="AE275" i="73" s="1"/>
  <c r="AC275" i="73"/>
  <c r="AB275" i="73"/>
  <c r="AA275" i="73"/>
  <c r="Z275" i="73"/>
  <c r="Y275" i="73"/>
  <c r="AQ274" i="73"/>
  <c r="AP274" i="73"/>
  <c r="AO274" i="73"/>
  <c r="AN274" i="73"/>
  <c r="AM274" i="73"/>
  <c r="AL274" i="73"/>
  <c r="AK274" i="73"/>
  <c r="AI274" i="73"/>
  <c r="AG274" i="73"/>
  <c r="AF274" i="73"/>
  <c r="AD274" i="73"/>
  <c r="AE274" i="73" s="1"/>
  <c r="AC274" i="73"/>
  <c r="AB274" i="73"/>
  <c r="AA274" i="73"/>
  <c r="Z274" i="73"/>
  <c r="Y274" i="73"/>
  <c r="AQ273" i="73"/>
  <c r="AP273" i="73"/>
  <c r="AO273" i="73"/>
  <c r="AN273" i="73"/>
  <c r="AM273" i="73"/>
  <c r="AL273" i="73"/>
  <c r="AK273" i="73"/>
  <c r="AI273" i="73"/>
  <c r="AG273" i="73"/>
  <c r="AF273" i="73"/>
  <c r="AD273" i="73"/>
  <c r="AE273" i="73" s="1"/>
  <c r="AC273" i="73"/>
  <c r="AB273" i="73"/>
  <c r="AA273" i="73"/>
  <c r="Z273" i="73"/>
  <c r="Y273" i="73"/>
  <c r="AQ272" i="73"/>
  <c r="AP272" i="73"/>
  <c r="AO272" i="73"/>
  <c r="AN272" i="73"/>
  <c r="AM272" i="73"/>
  <c r="AL272" i="73"/>
  <c r="AK272" i="73"/>
  <c r="AI272" i="73"/>
  <c r="AG272" i="73"/>
  <c r="AF272" i="73"/>
  <c r="AD272" i="73"/>
  <c r="AE272" i="73" s="1"/>
  <c r="AC272" i="73"/>
  <c r="AB272" i="73"/>
  <c r="AA272" i="73"/>
  <c r="Z272" i="73"/>
  <c r="Y272" i="73"/>
  <c r="AQ271" i="73"/>
  <c r="AP271" i="73"/>
  <c r="AO271" i="73"/>
  <c r="AN271" i="73"/>
  <c r="AM271" i="73"/>
  <c r="AL271" i="73"/>
  <c r="AK271" i="73"/>
  <c r="AI271" i="73"/>
  <c r="AG271" i="73"/>
  <c r="AF271" i="73"/>
  <c r="AD271" i="73"/>
  <c r="AE271" i="73" s="1"/>
  <c r="AC271" i="73"/>
  <c r="AB271" i="73"/>
  <c r="AA271" i="73"/>
  <c r="Z271" i="73"/>
  <c r="Y271" i="73"/>
  <c r="AQ270" i="73"/>
  <c r="AP270" i="73"/>
  <c r="AO270" i="73"/>
  <c r="AN270" i="73"/>
  <c r="AM270" i="73"/>
  <c r="AL270" i="73"/>
  <c r="AK270" i="73"/>
  <c r="AI270" i="73"/>
  <c r="AG270" i="73"/>
  <c r="AH270" i="73" s="1"/>
  <c r="AF270" i="73"/>
  <c r="AD270" i="73"/>
  <c r="AE270" i="73" s="1"/>
  <c r="AC270" i="73"/>
  <c r="AB270" i="73"/>
  <c r="AA270" i="73"/>
  <c r="Z270" i="73"/>
  <c r="Y270" i="73"/>
  <c r="AQ269" i="73"/>
  <c r="AP269" i="73"/>
  <c r="AO269" i="73"/>
  <c r="AN269" i="73"/>
  <c r="AM269" i="73"/>
  <c r="AL269" i="73"/>
  <c r="AK269" i="73"/>
  <c r="AI269" i="73"/>
  <c r="AG269" i="73"/>
  <c r="AH269" i="73" s="1"/>
  <c r="AF269" i="73"/>
  <c r="AD269" i="73"/>
  <c r="AC269" i="73"/>
  <c r="AB269" i="73"/>
  <c r="AA269" i="73"/>
  <c r="Z269" i="73"/>
  <c r="Y269" i="73"/>
  <c r="AQ268" i="73"/>
  <c r="AP268" i="73"/>
  <c r="AO268" i="73"/>
  <c r="AN268" i="73"/>
  <c r="AM268" i="73"/>
  <c r="AL268" i="73"/>
  <c r="AK268" i="73"/>
  <c r="AI268" i="73"/>
  <c r="AG268" i="73"/>
  <c r="AH268" i="73" s="1"/>
  <c r="AF268" i="73"/>
  <c r="AD268" i="73"/>
  <c r="AE268" i="73" s="1"/>
  <c r="AC268" i="73"/>
  <c r="AB268" i="73"/>
  <c r="AA268" i="73"/>
  <c r="Z268" i="73"/>
  <c r="Y268" i="73"/>
  <c r="AQ267" i="73"/>
  <c r="AP267" i="73"/>
  <c r="AO267" i="73"/>
  <c r="AN267" i="73"/>
  <c r="AM267" i="73"/>
  <c r="AL267" i="73"/>
  <c r="AK267" i="73"/>
  <c r="AI267" i="73"/>
  <c r="AG267" i="73"/>
  <c r="AH267" i="73" s="1"/>
  <c r="AF267" i="73"/>
  <c r="AD267" i="73"/>
  <c r="AE267" i="73" s="1"/>
  <c r="AC267" i="73"/>
  <c r="AB267" i="73"/>
  <c r="AA267" i="73"/>
  <c r="Z267" i="73"/>
  <c r="Y267" i="73"/>
  <c r="AQ266" i="73"/>
  <c r="AP266" i="73"/>
  <c r="AO266" i="73"/>
  <c r="AN266" i="73"/>
  <c r="AM266" i="73"/>
  <c r="AL266" i="73"/>
  <c r="AK266" i="73"/>
  <c r="AI266" i="73"/>
  <c r="AG266" i="73"/>
  <c r="AH266" i="73" s="1"/>
  <c r="AF266" i="73"/>
  <c r="AD266" i="73"/>
  <c r="AE266" i="73" s="1"/>
  <c r="AC266" i="73"/>
  <c r="AB266" i="73"/>
  <c r="AA266" i="73"/>
  <c r="Z266" i="73"/>
  <c r="Y266" i="73"/>
  <c r="AQ265" i="73"/>
  <c r="AP265" i="73"/>
  <c r="AO265" i="73"/>
  <c r="AN265" i="73"/>
  <c r="AM265" i="73"/>
  <c r="AL265" i="73"/>
  <c r="AK265" i="73"/>
  <c r="AI265" i="73"/>
  <c r="AG265" i="73"/>
  <c r="AH265" i="73" s="1"/>
  <c r="AF265" i="73"/>
  <c r="AD265" i="73"/>
  <c r="AC265" i="73"/>
  <c r="AB265" i="73"/>
  <c r="AA265" i="73"/>
  <c r="Z265" i="73"/>
  <c r="Y265" i="73"/>
  <c r="AQ264" i="73"/>
  <c r="AP264" i="73"/>
  <c r="AO264" i="73"/>
  <c r="AN264" i="73"/>
  <c r="AM264" i="73"/>
  <c r="AL264" i="73"/>
  <c r="AK264" i="73"/>
  <c r="AI264" i="73"/>
  <c r="AG264" i="73"/>
  <c r="AH264" i="73" s="1"/>
  <c r="AF264" i="73"/>
  <c r="AD264" i="73"/>
  <c r="AC264" i="73"/>
  <c r="AB264" i="73"/>
  <c r="AA264" i="73"/>
  <c r="Z264" i="73"/>
  <c r="Y264" i="73"/>
  <c r="AQ263" i="73"/>
  <c r="AP263" i="73"/>
  <c r="AO263" i="73"/>
  <c r="AN263" i="73"/>
  <c r="AM263" i="73"/>
  <c r="AL263" i="73"/>
  <c r="AK263" i="73"/>
  <c r="AI263" i="73"/>
  <c r="AG263" i="73"/>
  <c r="AH263" i="73" s="1"/>
  <c r="AF263" i="73"/>
  <c r="AD263" i="73"/>
  <c r="AC263" i="73"/>
  <c r="AB263" i="73"/>
  <c r="AA263" i="73"/>
  <c r="Z263" i="73"/>
  <c r="Y263" i="73"/>
  <c r="AQ262" i="73"/>
  <c r="AP262" i="73"/>
  <c r="AO262" i="73"/>
  <c r="AN262" i="73"/>
  <c r="AM262" i="73"/>
  <c r="AL262" i="73"/>
  <c r="AK262" i="73"/>
  <c r="AI262" i="73"/>
  <c r="AG262" i="73"/>
  <c r="AH262" i="73" s="1"/>
  <c r="AF262" i="73"/>
  <c r="AD262" i="73"/>
  <c r="AE262" i="73" s="1"/>
  <c r="AC262" i="73"/>
  <c r="AB262" i="73"/>
  <c r="AA262" i="73"/>
  <c r="Z262" i="73"/>
  <c r="Y262" i="73"/>
  <c r="AQ261" i="73"/>
  <c r="AP261" i="73"/>
  <c r="AO261" i="73"/>
  <c r="AN261" i="73"/>
  <c r="AM261" i="73"/>
  <c r="AL261" i="73"/>
  <c r="AK261" i="73"/>
  <c r="AI261" i="73"/>
  <c r="AG261" i="73"/>
  <c r="AH261" i="73" s="1"/>
  <c r="AF261" i="73"/>
  <c r="AD261" i="73"/>
  <c r="AC261" i="73"/>
  <c r="AB261" i="73"/>
  <c r="AA261" i="73"/>
  <c r="Z261" i="73"/>
  <c r="Y261" i="73"/>
  <c r="AQ260" i="73"/>
  <c r="AP260" i="73"/>
  <c r="AO260" i="73"/>
  <c r="AN260" i="73"/>
  <c r="AM260" i="73"/>
  <c r="AL260" i="73"/>
  <c r="AK260" i="73"/>
  <c r="AI260" i="73"/>
  <c r="AG260" i="73"/>
  <c r="AH260" i="73" s="1"/>
  <c r="AF260" i="73"/>
  <c r="AD260" i="73"/>
  <c r="AC260" i="73"/>
  <c r="AB260" i="73"/>
  <c r="AA260" i="73"/>
  <c r="Z260" i="73"/>
  <c r="Y260" i="73"/>
  <c r="AQ259" i="73"/>
  <c r="AP259" i="73"/>
  <c r="AO259" i="73"/>
  <c r="AN259" i="73"/>
  <c r="AM259" i="73"/>
  <c r="AL259" i="73"/>
  <c r="AK259" i="73"/>
  <c r="AI259" i="73"/>
  <c r="AG259" i="73"/>
  <c r="AH259" i="73" s="1"/>
  <c r="AF259" i="73"/>
  <c r="AD259" i="73"/>
  <c r="AE259" i="73" s="1"/>
  <c r="AC259" i="73"/>
  <c r="AB259" i="73"/>
  <c r="AA259" i="73"/>
  <c r="Z259" i="73"/>
  <c r="Y259" i="73"/>
  <c r="AQ258" i="73"/>
  <c r="AP258" i="73"/>
  <c r="AO258" i="73"/>
  <c r="AN258" i="73"/>
  <c r="AM258" i="73"/>
  <c r="AL258" i="73"/>
  <c r="AK258" i="73"/>
  <c r="AI258" i="73"/>
  <c r="AG258" i="73"/>
  <c r="AH258" i="73" s="1"/>
  <c r="AF258" i="73"/>
  <c r="AD258" i="73"/>
  <c r="AE258" i="73" s="1"/>
  <c r="AC258" i="73"/>
  <c r="AB258" i="73"/>
  <c r="AA258" i="73"/>
  <c r="Z258" i="73"/>
  <c r="Y258" i="73"/>
  <c r="AQ257" i="73"/>
  <c r="AP257" i="73"/>
  <c r="AO257" i="73"/>
  <c r="AN257" i="73"/>
  <c r="AM257" i="73"/>
  <c r="AL257" i="73"/>
  <c r="AK257" i="73"/>
  <c r="AI257" i="73"/>
  <c r="AG257" i="73"/>
  <c r="AH257" i="73" s="1"/>
  <c r="AF257" i="73"/>
  <c r="AD257" i="73"/>
  <c r="AE257" i="73" s="1"/>
  <c r="AC257" i="73"/>
  <c r="AB257" i="73"/>
  <c r="AA257" i="73"/>
  <c r="Z257" i="73"/>
  <c r="Y257" i="73"/>
  <c r="AQ256" i="73"/>
  <c r="AP256" i="73"/>
  <c r="AO256" i="73"/>
  <c r="AN256" i="73"/>
  <c r="AM256" i="73"/>
  <c r="AL256" i="73"/>
  <c r="AK256" i="73"/>
  <c r="AI256" i="73"/>
  <c r="AG256" i="73"/>
  <c r="AH256" i="73" s="1"/>
  <c r="AF256" i="73"/>
  <c r="AD256" i="73"/>
  <c r="AC256" i="73"/>
  <c r="AB256" i="73"/>
  <c r="AA256" i="73"/>
  <c r="Z256" i="73"/>
  <c r="Y256" i="73"/>
  <c r="AQ255" i="73"/>
  <c r="AP255" i="73"/>
  <c r="AO255" i="73"/>
  <c r="AN255" i="73"/>
  <c r="AM255" i="73"/>
  <c r="AL255" i="73"/>
  <c r="AK255" i="73"/>
  <c r="AI255" i="73"/>
  <c r="AG255" i="73"/>
  <c r="AH255" i="73" s="1"/>
  <c r="AF255" i="73"/>
  <c r="AD255" i="73"/>
  <c r="AE255" i="73" s="1"/>
  <c r="AC255" i="73"/>
  <c r="AB255" i="73"/>
  <c r="AA255" i="73"/>
  <c r="Z255" i="73"/>
  <c r="Y255" i="73"/>
  <c r="AQ254" i="73"/>
  <c r="AP254" i="73"/>
  <c r="AO254" i="73"/>
  <c r="AN254" i="73"/>
  <c r="AM254" i="73"/>
  <c r="AL254" i="73"/>
  <c r="AK254" i="73"/>
  <c r="AI254" i="73"/>
  <c r="AG254" i="73"/>
  <c r="AH254" i="73" s="1"/>
  <c r="AF254" i="73"/>
  <c r="AD254" i="73"/>
  <c r="AC254" i="73"/>
  <c r="AB254" i="73"/>
  <c r="AA254" i="73"/>
  <c r="Z254" i="73"/>
  <c r="Y254" i="73"/>
  <c r="AQ253" i="73"/>
  <c r="AP253" i="73"/>
  <c r="AO253" i="73"/>
  <c r="AN253" i="73"/>
  <c r="AM253" i="73"/>
  <c r="AL253" i="73"/>
  <c r="AK253" i="73"/>
  <c r="AI253" i="73"/>
  <c r="AG253" i="73"/>
  <c r="AH253" i="73" s="1"/>
  <c r="AF253" i="73"/>
  <c r="AD253" i="73"/>
  <c r="AC253" i="73"/>
  <c r="AB253" i="73"/>
  <c r="AA253" i="73"/>
  <c r="Z253" i="73"/>
  <c r="Y253" i="73"/>
  <c r="AQ252" i="73"/>
  <c r="AP252" i="73"/>
  <c r="AO252" i="73"/>
  <c r="AN252" i="73"/>
  <c r="AM252" i="73"/>
  <c r="AL252" i="73"/>
  <c r="AK252" i="73"/>
  <c r="AI252" i="73"/>
  <c r="AG252" i="73"/>
  <c r="AF252" i="73"/>
  <c r="AD252" i="73"/>
  <c r="AC252" i="73"/>
  <c r="AB252" i="73"/>
  <c r="AA252" i="73"/>
  <c r="Z252" i="73"/>
  <c r="Y252" i="73"/>
  <c r="AQ251" i="73"/>
  <c r="AP251" i="73"/>
  <c r="AO251" i="73"/>
  <c r="AN251" i="73"/>
  <c r="AM251" i="73"/>
  <c r="AL251" i="73"/>
  <c r="AK251" i="73"/>
  <c r="AI251" i="73"/>
  <c r="AG251" i="73"/>
  <c r="AF251" i="73"/>
  <c r="AD251" i="73"/>
  <c r="AC251" i="73"/>
  <c r="AB251" i="73"/>
  <c r="AA251" i="73"/>
  <c r="Z251" i="73"/>
  <c r="Y251" i="73"/>
  <c r="AQ250" i="73"/>
  <c r="AP250" i="73"/>
  <c r="AO250" i="73"/>
  <c r="AN250" i="73"/>
  <c r="AM250" i="73"/>
  <c r="AL250" i="73"/>
  <c r="AK250" i="73"/>
  <c r="AI250" i="73"/>
  <c r="AG250" i="73"/>
  <c r="AF250" i="73"/>
  <c r="AD250" i="73"/>
  <c r="AE250" i="73" s="1"/>
  <c r="AC250" i="73"/>
  <c r="AB250" i="73"/>
  <c r="AA250" i="73"/>
  <c r="Z250" i="73"/>
  <c r="Y250" i="73"/>
  <c r="AQ249" i="73"/>
  <c r="AP249" i="73"/>
  <c r="AO249" i="73"/>
  <c r="AN249" i="73"/>
  <c r="AM249" i="73"/>
  <c r="AL249" i="73"/>
  <c r="AK249" i="73"/>
  <c r="AI249" i="73"/>
  <c r="AG249" i="73"/>
  <c r="AH249" i="73" s="1"/>
  <c r="AF249" i="73"/>
  <c r="AD249" i="73"/>
  <c r="AE249" i="73" s="1"/>
  <c r="AC249" i="73"/>
  <c r="AB249" i="73"/>
  <c r="AA249" i="73"/>
  <c r="Z249" i="73"/>
  <c r="Y249" i="73"/>
  <c r="AQ248" i="73"/>
  <c r="AP248" i="73"/>
  <c r="AO248" i="73"/>
  <c r="AN248" i="73"/>
  <c r="AM248" i="73"/>
  <c r="AL248" i="73"/>
  <c r="AK248" i="73"/>
  <c r="AI248" i="73"/>
  <c r="AG248" i="73"/>
  <c r="AH248" i="73" s="1"/>
  <c r="AF248" i="73"/>
  <c r="AD248" i="73"/>
  <c r="AC248" i="73"/>
  <c r="AB248" i="73"/>
  <c r="AA248" i="73"/>
  <c r="Z248" i="73"/>
  <c r="Y248" i="73"/>
  <c r="AQ247" i="73"/>
  <c r="AP247" i="73"/>
  <c r="AO247" i="73"/>
  <c r="AN247" i="73"/>
  <c r="AM247" i="73"/>
  <c r="AL247" i="73"/>
  <c r="AK247" i="73"/>
  <c r="AI247" i="73"/>
  <c r="AG247" i="73"/>
  <c r="AH247" i="73" s="1"/>
  <c r="AF247" i="73"/>
  <c r="AD247" i="73"/>
  <c r="AE247" i="73" s="1"/>
  <c r="AC247" i="73"/>
  <c r="AB247" i="73"/>
  <c r="AA247" i="73"/>
  <c r="Z247" i="73"/>
  <c r="Y247" i="73"/>
  <c r="AQ246" i="73"/>
  <c r="AP246" i="73"/>
  <c r="AO246" i="73"/>
  <c r="AN246" i="73"/>
  <c r="AM246" i="73"/>
  <c r="AL246" i="73"/>
  <c r="AK246" i="73"/>
  <c r="AI246" i="73"/>
  <c r="AG246" i="73"/>
  <c r="AH246" i="73" s="1"/>
  <c r="AF246" i="73"/>
  <c r="AD246" i="73"/>
  <c r="AC246" i="73"/>
  <c r="AB246" i="73"/>
  <c r="AA246" i="73"/>
  <c r="Z246" i="73"/>
  <c r="Y246" i="73"/>
  <c r="AQ245" i="73"/>
  <c r="AP245" i="73"/>
  <c r="AO245" i="73"/>
  <c r="AN245" i="73"/>
  <c r="AM245" i="73"/>
  <c r="AL245" i="73"/>
  <c r="AK245" i="73"/>
  <c r="AI245" i="73"/>
  <c r="AG245" i="73"/>
  <c r="AH245" i="73" s="1"/>
  <c r="AF245" i="73"/>
  <c r="AD245" i="73"/>
  <c r="AC245" i="73"/>
  <c r="AB245" i="73"/>
  <c r="AA245" i="73"/>
  <c r="Z245" i="73"/>
  <c r="Y245" i="73"/>
  <c r="AQ244" i="73"/>
  <c r="AP244" i="73"/>
  <c r="AO244" i="73"/>
  <c r="AN244" i="73"/>
  <c r="AM244" i="73"/>
  <c r="AL244" i="73"/>
  <c r="AK244" i="73"/>
  <c r="AI244" i="73"/>
  <c r="AG244" i="73"/>
  <c r="AH244" i="73" s="1"/>
  <c r="AF244" i="73"/>
  <c r="AD244" i="73"/>
  <c r="AC244" i="73"/>
  <c r="AB244" i="73"/>
  <c r="AA244" i="73"/>
  <c r="Z244" i="73"/>
  <c r="Y244" i="73"/>
  <c r="AQ243" i="73"/>
  <c r="AP243" i="73"/>
  <c r="AO243" i="73"/>
  <c r="AN243" i="73"/>
  <c r="AM243" i="73"/>
  <c r="AL243" i="73"/>
  <c r="AK243" i="73"/>
  <c r="AI243" i="73"/>
  <c r="AG243" i="73"/>
  <c r="AH243" i="73" s="1"/>
  <c r="AF243" i="73"/>
  <c r="AD243" i="73"/>
  <c r="AC243" i="73"/>
  <c r="AB243" i="73"/>
  <c r="AA243" i="73"/>
  <c r="Z243" i="73"/>
  <c r="Y243" i="73"/>
  <c r="AQ242" i="73"/>
  <c r="AP242" i="73"/>
  <c r="AO242" i="73"/>
  <c r="AN242" i="73"/>
  <c r="AM242" i="73"/>
  <c r="AL242" i="73"/>
  <c r="AK242" i="73"/>
  <c r="AI242" i="73"/>
  <c r="AG242" i="73"/>
  <c r="AH242" i="73" s="1"/>
  <c r="AF242" i="73"/>
  <c r="AD242" i="73"/>
  <c r="AE242" i="73" s="1"/>
  <c r="AC242" i="73"/>
  <c r="AB242" i="73"/>
  <c r="AA242" i="73"/>
  <c r="Z242" i="73"/>
  <c r="Y242" i="73"/>
  <c r="AQ241" i="73"/>
  <c r="AP241" i="73"/>
  <c r="AO241" i="73"/>
  <c r="AN241" i="73"/>
  <c r="AM241" i="73"/>
  <c r="AL241" i="73"/>
  <c r="AK241" i="73"/>
  <c r="AI241" i="73"/>
  <c r="AG241" i="73"/>
  <c r="AF241" i="73"/>
  <c r="AD241" i="73"/>
  <c r="AE241" i="73" s="1"/>
  <c r="AC241" i="73"/>
  <c r="AB241" i="73"/>
  <c r="AA241" i="73"/>
  <c r="Z241" i="73"/>
  <c r="Y241" i="73"/>
  <c r="AQ240" i="73"/>
  <c r="AP240" i="73"/>
  <c r="AO240" i="73"/>
  <c r="AN240" i="73"/>
  <c r="AM240" i="73"/>
  <c r="AL240" i="73"/>
  <c r="AK240" i="73"/>
  <c r="AI240" i="73"/>
  <c r="AG240" i="73"/>
  <c r="AF240" i="73"/>
  <c r="AD240" i="73"/>
  <c r="AE240" i="73" s="1"/>
  <c r="AC240" i="73"/>
  <c r="AB240" i="73"/>
  <c r="AA240" i="73"/>
  <c r="Z240" i="73"/>
  <c r="Y240" i="73"/>
  <c r="AQ239" i="73"/>
  <c r="AP239" i="73"/>
  <c r="AO239" i="73"/>
  <c r="AN239" i="73"/>
  <c r="AM239" i="73"/>
  <c r="AL239" i="73"/>
  <c r="AK239" i="73"/>
  <c r="AI239" i="73"/>
  <c r="AG239" i="73"/>
  <c r="AF239" i="73"/>
  <c r="AD239" i="73"/>
  <c r="AE239" i="73" s="1"/>
  <c r="AC239" i="73"/>
  <c r="AB239" i="73"/>
  <c r="AA239" i="73"/>
  <c r="Z239" i="73"/>
  <c r="Y239" i="73"/>
  <c r="AQ238" i="73"/>
  <c r="AP238" i="73"/>
  <c r="AO238" i="73"/>
  <c r="AN238" i="73"/>
  <c r="AM238" i="73"/>
  <c r="AL238" i="73"/>
  <c r="AK238" i="73"/>
  <c r="AI238" i="73"/>
  <c r="AG238" i="73"/>
  <c r="AF238" i="73"/>
  <c r="AD238" i="73"/>
  <c r="AE238" i="73" s="1"/>
  <c r="AC238" i="73"/>
  <c r="AB238" i="73"/>
  <c r="AA238" i="73"/>
  <c r="Z238" i="73"/>
  <c r="Y238" i="73"/>
  <c r="AQ237" i="73"/>
  <c r="AP237" i="73"/>
  <c r="AO237" i="73"/>
  <c r="AN237" i="73"/>
  <c r="AM237" i="73"/>
  <c r="AL237" i="73"/>
  <c r="AK237" i="73"/>
  <c r="AI237" i="73"/>
  <c r="AG237" i="73"/>
  <c r="AF237" i="73"/>
  <c r="AD237" i="73"/>
  <c r="AC237" i="73"/>
  <c r="AB237" i="73"/>
  <c r="AA237" i="73"/>
  <c r="Z237" i="73"/>
  <c r="Y237" i="73"/>
  <c r="AQ236" i="73"/>
  <c r="AP236" i="73"/>
  <c r="AO236" i="73"/>
  <c r="AN236" i="73"/>
  <c r="AM236" i="73"/>
  <c r="AL236" i="73"/>
  <c r="AK236" i="73"/>
  <c r="AI236" i="73"/>
  <c r="AG236" i="73"/>
  <c r="AF236" i="73"/>
  <c r="AD236" i="73"/>
  <c r="AC236" i="73"/>
  <c r="AB236" i="73"/>
  <c r="AA236" i="73"/>
  <c r="Z236" i="73"/>
  <c r="Y236" i="73"/>
  <c r="AQ235" i="73"/>
  <c r="AP235" i="73"/>
  <c r="AO235" i="73"/>
  <c r="AN235" i="73"/>
  <c r="AM235" i="73"/>
  <c r="AL235" i="73"/>
  <c r="AK235" i="73"/>
  <c r="AI235" i="73"/>
  <c r="AG235" i="73"/>
  <c r="AF235" i="73"/>
  <c r="AD235" i="73"/>
  <c r="AC235" i="73"/>
  <c r="AB235" i="73"/>
  <c r="AA235" i="73"/>
  <c r="Z235" i="73"/>
  <c r="Y235" i="73"/>
  <c r="AQ234" i="73"/>
  <c r="AP234" i="73"/>
  <c r="AO234" i="73"/>
  <c r="AN234" i="73"/>
  <c r="AM234" i="73"/>
  <c r="AL234" i="73"/>
  <c r="AK234" i="73"/>
  <c r="AI234" i="73"/>
  <c r="AG234" i="73"/>
  <c r="AF234" i="73"/>
  <c r="AD234" i="73"/>
  <c r="AC234" i="73"/>
  <c r="AB234" i="73"/>
  <c r="AA234" i="73"/>
  <c r="Z234" i="73"/>
  <c r="Y234" i="73"/>
  <c r="AQ233" i="73"/>
  <c r="AP233" i="73"/>
  <c r="AO233" i="73"/>
  <c r="AN233" i="73"/>
  <c r="AM233" i="73"/>
  <c r="AL233" i="73"/>
  <c r="AK233" i="73"/>
  <c r="AI233" i="73"/>
  <c r="AG233" i="73"/>
  <c r="AF233" i="73"/>
  <c r="AD233" i="73"/>
  <c r="AC233" i="73"/>
  <c r="AB233" i="73"/>
  <c r="AA233" i="73"/>
  <c r="Z233" i="73"/>
  <c r="Y233" i="73"/>
  <c r="AQ232" i="73"/>
  <c r="AP232" i="73"/>
  <c r="AO232" i="73"/>
  <c r="AN232" i="73"/>
  <c r="AM232" i="73"/>
  <c r="AL232" i="73"/>
  <c r="AK232" i="73"/>
  <c r="AI232" i="73"/>
  <c r="AG232" i="73"/>
  <c r="AF232" i="73"/>
  <c r="AD232" i="73"/>
  <c r="AE232" i="73" s="1"/>
  <c r="AC232" i="73"/>
  <c r="AB232" i="73"/>
  <c r="AA232" i="73"/>
  <c r="Z232" i="73"/>
  <c r="Y232" i="73"/>
  <c r="AQ231" i="73"/>
  <c r="AP231" i="73"/>
  <c r="AO231" i="73"/>
  <c r="AN231" i="73"/>
  <c r="AM231" i="73"/>
  <c r="AL231" i="73"/>
  <c r="AK231" i="73"/>
  <c r="AI231" i="73"/>
  <c r="AG231" i="73"/>
  <c r="AF231" i="73"/>
  <c r="AD231" i="73"/>
  <c r="AC231" i="73"/>
  <c r="AB231" i="73"/>
  <c r="AA231" i="73"/>
  <c r="Z231" i="73"/>
  <c r="Y231" i="73"/>
  <c r="AQ230" i="73"/>
  <c r="AP230" i="73"/>
  <c r="AO230" i="73"/>
  <c r="AN230" i="73"/>
  <c r="AM230" i="73"/>
  <c r="AL230" i="73"/>
  <c r="AK230" i="73"/>
  <c r="AI230" i="73"/>
  <c r="AG230" i="73"/>
  <c r="AH230" i="73" s="1"/>
  <c r="AF230" i="73"/>
  <c r="AD230" i="73"/>
  <c r="AC230" i="73"/>
  <c r="AB230" i="73"/>
  <c r="AA230" i="73"/>
  <c r="Z230" i="73"/>
  <c r="Y230" i="73"/>
  <c r="AQ229" i="73"/>
  <c r="AP229" i="73"/>
  <c r="AO229" i="73"/>
  <c r="AN229" i="73"/>
  <c r="AM229" i="73"/>
  <c r="AL229" i="73"/>
  <c r="AK229" i="73"/>
  <c r="AI229" i="73"/>
  <c r="AG229" i="73"/>
  <c r="AH229" i="73" s="1"/>
  <c r="AF229" i="73"/>
  <c r="AD229" i="73"/>
  <c r="AC229" i="73"/>
  <c r="AB229" i="73"/>
  <c r="AA229" i="73"/>
  <c r="Z229" i="73"/>
  <c r="Y229" i="73"/>
  <c r="AQ228" i="73"/>
  <c r="AP228" i="73"/>
  <c r="AO228" i="73"/>
  <c r="AN228" i="73"/>
  <c r="AM228" i="73"/>
  <c r="AL228" i="73"/>
  <c r="AK228" i="73"/>
  <c r="AI228" i="73"/>
  <c r="AG228" i="73"/>
  <c r="AH228" i="73" s="1"/>
  <c r="AF228" i="73"/>
  <c r="AD228" i="73"/>
  <c r="AC228" i="73"/>
  <c r="AB228" i="73"/>
  <c r="AA228" i="73"/>
  <c r="Z228" i="73"/>
  <c r="Y228" i="73"/>
  <c r="AQ227" i="73"/>
  <c r="AP227" i="73"/>
  <c r="AO227" i="73"/>
  <c r="AN227" i="73"/>
  <c r="AM227" i="73"/>
  <c r="AL227" i="73"/>
  <c r="AK227" i="73"/>
  <c r="AI227" i="73"/>
  <c r="AG227" i="73"/>
  <c r="AH227" i="73" s="1"/>
  <c r="AF227" i="73"/>
  <c r="AD227" i="73"/>
  <c r="AC227" i="73"/>
  <c r="AB227" i="73"/>
  <c r="AA227" i="73"/>
  <c r="Z227" i="73"/>
  <c r="Y227" i="73"/>
  <c r="AQ226" i="73"/>
  <c r="AP226" i="73"/>
  <c r="AO226" i="73"/>
  <c r="AN226" i="73"/>
  <c r="AM226" i="73"/>
  <c r="AL226" i="73"/>
  <c r="AK226" i="73"/>
  <c r="AI226" i="73"/>
  <c r="AG226" i="73"/>
  <c r="AH226" i="73" s="1"/>
  <c r="AF226" i="73"/>
  <c r="AD226" i="73"/>
  <c r="AC226" i="73"/>
  <c r="AB226" i="73"/>
  <c r="AA226" i="73"/>
  <c r="Z226" i="73"/>
  <c r="Y226" i="73"/>
  <c r="AQ225" i="73"/>
  <c r="AP225" i="73"/>
  <c r="AO225" i="73"/>
  <c r="AN225" i="73"/>
  <c r="AM225" i="73"/>
  <c r="AL225" i="73"/>
  <c r="AK225" i="73"/>
  <c r="AI225" i="73"/>
  <c r="AG225" i="73"/>
  <c r="AH225" i="73" s="1"/>
  <c r="AF225" i="73"/>
  <c r="AD225" i="73"/>
  <c r="AC225" i="73"/>
  <c r="AB225" i="73"/>
  <c r="AA225" i="73"/>
  <c r="Z225" i="73"/>
  <c r="Y225" i="73"/>
  <c r="AQ224" i="73"/>
  <c r="AP224" i="73"/>
  <c r="AO224" i="73"/>
  <c r="AN224" i="73"/>
  <c r="AM224" i="73"/>
  <c r="AL224" i="73"/>
  <c r="AK224" i="73"/>
  <c r="AI224" i="73"/>
  <c r="AG224" i="73"/>
  <c r="AH224" i="73" s="1"/>
  <c r="AF224" i="73"/>
  <c r="AD224" i="73"/>
  <c r="AC224" i="73"/>
  <c r="AB224" i="73"/>
  <c r="AA224" i="73"/>
  <c r="Z224" i="73"/>
  <c r="Y224" i="73"/>
  <c r="AQ223" i="73"/>
  <c r="AP223" i="73"/>
  <c r="AO223" i="73"/>
  <c r="AN223" i="73"/>
  <c r="AM223" i="73"/>
  <c r="AL223" i="73"/>
  <c r="AK223" i="73"/>
  <c r="AI223" i="73"/>
  <c r="AG223" i="73"/>
  <c r="AH223" i="73" s="1"/>
  <c r="AF223" i="73"/>
  <c r="AD223" i="73"/>
  <c r="AE223" i="73" s="1"/>
  <c r="AC223" i="73"/>
  <c r="AB223" i="73"/>
  <c r="AA223" i="73"/>
  <c r="Z223" i="73"/>
  <c r="Y223" i="73"/>
  <c r="AQ222" i="73"/>
  <c r="AP222" i="73"/>
  <c r="AO222" i="73"/>
  <c r="AN222" i="73"/>
  <c r="AM222" i="73"/>
  <c r="AL222" i="73"/>
  <c r="AK222" i="73"/>
  <c r="AI222" i="73"/>
  <c r="AG222" i="73"/>
  <c r="AH222" i="73" s="1"/>
  <c r="AF222" i="73"/>
  <c r="AD222" i="73"/>
  <c r="AE222" i="73" s="1"/>
  <c r="AC222" i="73"/>
  <c r="AB222" i="73"/>
  <c r="AA222" i="73"/>
  <c r="Z222" i="73"/>
  <c r="Y222" i="73"/>
  <c r="AQ221" i="73"/>
  <c r="AP221" i="73"/>
  <c r="AO221" i="73"/>
  <c r="AN221" i="73"/>
  <c r="AM221" i="73"/>
  <c r="AL221" i="73"/>
  <c r="AK221" i="73"/>
  <c r="AI221" i="73"/>
  <c r="AG221" i="73"/>
  <c r="AH221" i="73" s="1"/>
  <c r="AF221" i="73"/>
  <c r="AD221" i="73"/>
  <c r="AE221" i="73" s="1"/>
  <c r="AC221" i="73"/>
  <c r="AB221" i="73"/>
  <c r="AA221" i="73"/>
  <c r="Z221" i="73"/>
  <c r="Y221" i="73"/>
  <c r="AQ220" i="73"/>
  <c r="AP220" i="73"/>
  <c r="AO220" i="73"/>
  <c r="AN220" i="73"/>
  <c r="AM220" i="73"/>
  <c r="AL220" i="73"/>
  <c r="AK220" i="73"/>
  <c r="AI220" i="73"/>
  <c r="AG220" i="73"/>
  <c r="AH220" i="73" s="1"/>
  <c r="AF220" i="73"/>
  <c r="AD220" i="73"/>
  <c r="AE220" i="73" s="1"/>
  <c r="AC220" i="73"/>
  <c r="AB220" i="73"/>
  <c r="AA220" i="73"/>
  <c r="Z220" i="73"/>
  <c r="Y220" i="73"/>
  <c r="AQ219" i="73"/>
  <c r="AP219" i="73"/>
  <c r="AO219" i="73"/>
  <c r="AN219" i="73"/>
  <c r="AM219" i="73"/>
  <c r="AL219" i="73"/>
  <c r="AK219" i="73"/>
  <c r="AI219" i="73"/>
  <c r="AG219" i="73"/>
  <c r="AH219" i="73" s="1"/>
  <c r="AF219" i="73"/>
  <c r="AD219" i="73"/>
  <c r="AE219" i="73" s="1"/>
  <c r="AC219" i="73"/>
  <c r="AB219" i="73"/>
  <c r="AA219" i="73"/>
  <c r="Z219" i="73"/>
  <c r="Y219" i="73"/>
  <c r="AQ218" i="73"/>
  <c r="AP218" i="73"/>
  <c r="AO218" i="73"/>
  <c r="AN218" i="73"/>
  <c r="AM218" i="73"/>
  <c r="AL218" i="73"/>
  <c r="AK218" i="73"/>
  <c r="AI218" i="73"/>
  <c r="AG218" i="73"/>
  <c r="AH218" i="73" s="1"/>
  <c r="AF218" i="73"/>
  <c r="AD218" i="73"/>
  <c r="AE218" i="73" s="1"/>
  <c r="AC218" i="73"/>
  <c r="AB218" i="73"/>
  <c r="AA218" i="73"/>
  <c r="Z218" i="73"/>
  <c r="Y218" i="73"/>
  <c r="AQ217" i="73"/>
  <c r="AP217" i="73"/>
  <c r="AO217" i="73"/>
  <c r="AN217" i="73"/>
  <c r="AM217" i="73"/>
  <c r="AL217" i="73"/>
  <c r="AK217" i="73"/>
  <c r="AI217" i="73"/>
  <c r="AG217" i="73"/>
  <c r="AH217" i="73" s="1"/>
  <c r="AF217" i="73"/>
  <c r="AD217" i="73"/>
  <c r="AE217" i="73" s="1"/>
  <c r="AC217" i="73"/>
  <c r="AB217" i="73"/>
  <c r="AA217" i="73"/>
  <c r="Z217" i="73"/>
  <c r="Y217" i="73"/>
  <c r="AQ216" i="73"/>
  <c r="AP216" i="73"/>
  <c r="AO216" i="73"/>
  <c r="AN216" i="73"/>
  <c r="AM216" i="73"/>
  <c r="AL216" i="73"/>
  <c r="AK216" i="73"/>
  <c r="AI216" i="73"/>
  <c r="AG216" i="73"/>
  <c r="AH216" i="73" s="1"/>
  <c r="AF216" i="73"/>
  <c r="AD216" i="73"/>
  <c r="AE216" i="73" s="1"/>
  <c r="AC216" i="73"/>
  <c r="AB216" i="73"/>
  <c r="AA216" i="73"/>
  <c r="Z216" i="73"/>
  <c r="Y216" i="73"/>
  <c r="AQ215" i="73"/>
  <c r="AP215" i="73"/>
  <c r="AO215" i="73"/>
  <c r="AN215" i="73"/>
  <c r="AM215" i="73"/>
  <c r="AL215" i="73"/>
  <c r="AK215" i="73"/>
  <c r="AI215" i="73"/>
  <c r="AG215" i="73"/>
  <c r="AH215" i="73" s="1"/>
  <c r="AF215" i="73"/>
  <c r="AD215" i="73"/>
  <c r="AE215" i="73" s="1"/>
  <c r="AC215" i="73"/>
  <c r="AB215" i="73"/>
  <c r="AA215" i="73"/>
  <c r="Z215" i="73"/>
  <c r="Y215" i="73"/>
  <c r="AQ214" i="73"/>
  <c r="AP214" i="73"/>
  <c r="AO214" i="73"/>
  <c r="AN214" i="73"/>
  <c r="AM214" i="73"/>
  <c r="AL214" i="73"/>
  <c r="AK214" i="73"/>
  <c r="AI214" i="73"/>
  <c r="AG214" i="73"/>
  <c r="AH214" i="73" s="1"/>
  <c r="AF214" i="73"/>
  <c r="AD214" i="73"/>
  <c r="AE214" i="73" s="1"/>
  <c r="AC214" i="73"/>
  <c r="AB214" i="73"/>
  <c r="AA214" i="73"/>
  <c r="Z214" i="73"/>
  <c r="Y214" i="73"/>
  <c r="AQ213" i="73"/>
  <c r="AP213" i="73"/>
  <c r="AO213" i="73"/>
  <c r="AN213" i="73"/>
  <c r="AM213" i="73"/>
  <c r="AL213" i="73"/>
  <c r="AK213" i="73"/>
  <c r="AI213" i="73"/>
  <c r="AG213" i="73"/>
  <c r="AH213" i="73" s="1"/>
  <c r="AF213" i="73"/>
  <c r="AD213" i="73"/>
  <c r="AE213" i="73" s="1"/>
  <c r="AC213" i="73"/>
  <c r="AB213" i="73"/>
  <c r="AA213" i="73"/>
  <c r="Z213" i="73"/>
  <c r="Y213" i="73"/>
  <c r="AQ212" i="73"/>
  <c r="AP212" i="73"/>
  <c r="AO212" i="73"/>
  <c r="AN212" i="73"/>
  <c r="AM212" i="73"/>
  <c r="AL212" i="73"/>
  <c r="AK212" i="73"/>
  <c r="AI212" i="73"/>
  <c r="AG212" i="73"/>
  <c r="AH212" i="73" s="1"/>
  <c r="AF212" i="73"/>
  <c r="AD212" i="73"/>
  <c r="AE212" i="73" s="1"/>
  <c r="AC212" i="73"/>
  <c r="AB212" i="73"/>
  <c r="AA212" i="73"/>
  <c r="Z212" i="73"/>
  <c r="Y212" i="73"/>
  <c r="AQ211" i="73"/>
  <c r="AP211" i="73"/>
  <c r="AO211" i="73"/>
  <c r="AN211" i="73"/>
  <c r="AM211" i="73"/>
  <c r="AL211" i="73"/>
  <c r="AK211" i="73"/>
  <c r="AI211" i="73"/>
  <c r="AG211" i="73"/>
  <c r="AH211" i="73" s="1"/>
  <c r="AF211" i="73"/>
  <c r="AD211" i="73"/>
  <c r="AE211" i="73" s="1"/>
  <c r="AC211" i="73"/>
  <c r="AB211" i="73"/>
  <c r="AA211" i="73"/>
  <c r="Z211" i="73"/>
  <c r="Y211" i="73"/>
  <c r="AQ210" i="73"/>
  <c r="AP210" i="73"/>
  <c r="AO210" i="73"/>
  <c r="AN210" i="73"/>
  <c r="AM210" i="73"/>
  <c r="AL210" i="73"/>
  <c r="AK210" i="73"/>
  <c r="AI210" i="73"/>
  <c r="AG210" i="73"/>
  <c r="AH210" i="73" s="1"/>
  <c r="AF210" i="73"/>
  <c r="AD210" i="73"/>
  <c r="AE210" i="73" s="1"/>
  <c r="AC210" i="73"/>
  <c r="AB210" i="73"/>
  <c r="AA210" i="73"/>
  <c r="Z210" i="73"/>
  <c r="Y210" i="73"/>
  <c r="AQ209" i="73"/>
  <c r="AP209" i="73"/>
  <c r="AO209" i="73"/>
  <c r="AN209" i="73"/>
  <c r="AM209" i="73"/>
  <c r="AL209" i="73"/>
  <c r="AK209" i="73"/>
  <c r="AI209" i="73"/>
  <c r="AG209" i="73"/>
  <c r="AH209" i="73" s="1"/>
  <c r="AF209" i="73"/>
  <c r="AD209" i="73"/>
  <c r="AE209" i="73" s="1"/>
  <c r="AC209" i="73"/>
  <c r="AB209" i="73"/>
  <c r="AA209" i="73"/>
  <c r="Z209" i="73"/>
  <c r="Y209" i="73"/>
  <c r="AQ208" i="73"/>
  <c r="AP208" i="73"/>
  <c r="AO208" i="73"/>
  <c r="AN208" i="73"/>
  <c r="AM208" i="73"/>
  <c r="AL208" i="73"/>
  <c r="AK208" i="73"/>
  <c r="AI208" i="73"/>
  <c r="AG208" i="73"/>
  <c r="AH208" i="73" s="1"/>
  <c r="AF208" i="73"/>
  <c r="AD208" i="73"/>
  <c r="AC208" i="73"/>
  <c r="AB208" i="73"/>
  <c r="AA208" i="73"/>
  <c r="Z208" i="73"/>
  <c r="Y208" i="73"/>
  <c r="AQ207" i="73"/>
  <c r="AP207" i="73"/>
  <c r="AO207" i="73"/>
  <c r="AN207" i="73"/>
  <c r="AM207" i="73"/>
  <c r="AL207" i="73"/>
  <c r="AK207" i="73"/>
  <c r="AI207" i="73"/>
  <c r="AG207" i="73"/>
  <c r="AF207" i="73"/>
  <c r="AD207" i="73"/>
  <c r="AC207" i="73"/>
  <c r="AB207" i="73"/>
  <c r="AA207" i="73"/>
  <c r="Z207" i="73"/>
  <c r="Y207" i="73"/>
  <c r="AQ206" i="73"/>
  <c r="AP206" i="73"/>
  <c r="AO206" i="73"/>
  <c r="AN206" i="73"/>
  <c r="AM206" i="73"/>
  <c r="AL206" i="73"/>
  <c r="AK206" i="73"/>
  <c r="AI206" i="73"/>
  <c r="AG206" i="73"/>
  <c r="AF206" i="73"/>
  <c r="AD206" i="73"/>
  <c r="AC206" i="73"/>
  <c r="AB206" i="73"/>
  <c r="AA206" i="73"/>
  <c r="Z206" i="73"/>
  <c r="Y206" i="73"/>
  <c r="AQ205" i="73"/>
  <c r="AP205" i="73"/>
  <c r="AO205" i="73"/>
  <c r="AN205" i="73"/>
  <c r="AM205" i="73"/>
  <c r="AL205" i="73"/>
  <c r="AK205" i="73"/>
  <c r="AI205" i="73"/>
  <c r="AG205" i="73"/>
  <c r="AF205" i="73"/>
  <c r="AD205" i="73"/>
  <c r="AC205" i="73"/>
  <c r="AB205" i="73"/>
  <c r="AA205" i="73"/>
  <c r="Z205" i="73"/>
  <c r="Y205" i="73"/>
  <c r="AQ204" i="73"/>
  <c r="AP204" i="73"/>
  <c r="AO204" i="73"/>
  <c r="AN204" i="73"/>
  <c r="AM204" i="73"/>
  <c r="AL204" i="73"/>
  <c r="AK204" i="73"/>
  <c r="AI204" i="73"/>
  <c r="AG204" i="73"/>
  <c r="AF204" i="73"/>
  <c r="AD204" i="73"/>
  <c r="AC204" i="73"/>
  <c r="AB204" i="73"/>
  <c r="AA204" i="73"/>
  <c r="Z204" i="73"/>
  <c r="Y204" i="73"/>
  <c r="AQ203" i="73"/>
  <c r="AP203" i="73"/>
  <c r="AO203" i="73"/>
  <c r="AN203" i="73"/>
  <c r="AM203" i="73"/>
  <c r="AL203" i="73"/>
  <c r="AK203" i="73"/>
  <c r="AI203" i="73"/>
  <c r="AG203" i="73"/>
  <c r="AF203" i="73"/>
  <c r="AD203" i="73"/>
  <c r="AC203" i="73"/>
  <c r="AB203" i="73"/>
  <c r="AA203" i="73"/>
  <c r="Z203" i="73"/>
  <c r="Y203" i="73"/>
  <c r="AQ202" i="73"/>
  <c r="AP202" i="73"/>
  <c r="AO202" i="73"/>
  <c r="AN202" i="73"/>
  <c r="AM202" i="73"/>
  <c r="AL202" i="73"/>
  <c r="AK202" i="73"/>
  <c r="AI202" i="73"/>
  <c r="AG202" i="73"/>
  <c r="AF202" i="73"/>
  <c r="AD202" i="73"/>
  <c r="AC202" i="73"/>
  <c r="AB202" i="73"/>
  <c r="AA202" i="73"/>
  <c r="Z202" i="73"/>
  <c r="Y202" i="73"/>
  <c r="AQ201" i="73"/>
  <c r="AP201" i="73"/>
  <c r="AO201" i="73"/>
  <c r="AN201" i="73"/>
  <c r="AM201" i="73"/>
  <c r="AL201" i="73"/>
  <c r="AK201" i="73"/>
  <c r="AI201" i="73"/>
  <c r="AG201" i="73"/>
  <c r="AF201" i="73"/>
  <c r="AD201" i="73"/>
  <c r="AC201" i="73"/>
  <c r="AB201" i="73"/>
  <c r="AA201" i="73"/>
  <c r="Z201" i="73"/>
  <c r="Y201" i="73"/>
  <c r="AQ200" i="73"/>
  <c r="AP200" i="73"/>
  <c r="AO200" i="73"/>
  <c r="AN200" i="73"/>
  <c r="AM200" i="73"/>
  <c r="AL200" i="73"/>
  <c r="AK200" i="73"/>
  <c r="AI200" i="73"/>
  <c r="AG200" i="73"/>
  <c r="AF200" i="73"/>
  <c r="AD200" i="73"/>
  <c r="AC200" i="73"/>
  <c r="AB200" i="73"/>
  <c r="AA200" i="73"/>
  <c r="Z200" i="73"/>
  <c r="Y200" i="73"/>
  <c r="AQ199" i="73"/>
  <c r="AP199" i="73"/>
  <c r="AO199" i="73"/>
  <c r="AN199" i="73"/>
  <c r="AM199" i="73"/>
  <c r="AL199" i="73"/>
  <c r="AK199" i="73"/>
  <c r="AI199" i="73"/>
  <c r="AG199" i="73"/>
  <c r="AF199" i="73"/>
  <c r="AD199" i="73"/>
  <c r="AC199" i="73"/>
  <c r="AB199" i="73"/>
  <c r="AA199" i="73"/>
  <c r="Z199" i="73"/>
  <c r="Y199" i="73"/>
  <c r="AQ198" i="73"/>
  <c r="AP198" i="73"/>
  <c r="AO198" i="73"/>
  <c r="AN198" i="73"/>
  <c r="AM198" i="73"/>
  <c r="AL198" i="73"/>
  <c r="AK198" i="73"/>
  <c r="AI198" i="73"/>
  <c r="AG198" i="73"/>
  <c r="AF198" i="73"/>
  <c r="AD198" i="73"/>
  <c r="AC198" i="73"/>
  <c r="AB198" i="73"/>
  <c r="AA198" i="73"/>
  <c r="Z198" i="73"/>
  <c r="Y198" i="73"/>
  <c r="AQ197" i="73"/>
  <c r="AP197" i="73"/>
  <c r="AO197" i="73"/>
  <c r="AN197" i="73"/>
  <c r="AM197" i="73"/>
  <c r="AL197" i="73"/>
  <c r="AK197" i="73"/>
  <c r="AI197" i="73"/>
  <c r="AG197" i="73"/>
  <c r="AF197" i="73"/>
  <c r="AD197" i="73"/>
  <c r="AC197" i="73"/>
  <c r="AB197" i="73"/>
  <c r="AA197" i="73"/>
  <c r="Z197" i="73"/>
  <c r="Y197" i="73"/>
  <c r="AQ196" i="73"/>
  <c r="AP196" i="73"/>
  <c r="AO196" i="73"/>
  <c r="AN196" i="73"/>
  <c r="AM196" i="73"/>
  <c r="AL196" i="73"/>
  <c r="AK196" i="73"/>
  <c r="AI196" i="73"/>
  <c r="AG196" i="73"/>
  <c r="AF196" i="73"/>
  <c r="AD196" i="73"/>
  <c r="AC196" i="73"/>
  <c r="AB196" i="73"/>
  <c r="AA196" i="73"/>
  <c r="Z196" i="73"/>
  <c r="Y196" i="73"/>
  <c r="AQ195" i="73"/>
  <c r="AP195" i="73"/>
  <c r="AO195" i="73"/>
  <c r="AN195" i="73"/>
  <c r="AM195" i="73"/>
  <c r="AL195" i="73"/>
  <c r="AK195" i="73"/>
  <c r="AI195" i="73"/>
  <c r="AG195" i="73"/>
  <c r="AF195" i="73"/>
  <c r="AD195" i="73"/>
  <c r="AC195" i="73"/>
  <c r="AB195" i="73"/>
  <c r="AA195" i="73"/>
  <c r="Z195" i="73"/>
  <c r="Y195" i="73"/>
  <c r="AQ194" i="73"/>
  <c r="AP194" i="73"/>
  <c r="AO194" i="73"/>
  <c r="AN194" i="73"/>
  <c r="AM194" i="73"/>
  <c r="AL194" i="73"/>
  <c r="AK194" i="73"/>
  <c r="AI194" i="73"/>
  <c r="AG194" i="73"/>
  <c r="AF194" i="73"/>
  <c r="AD194" i="73"/>
  <c r="AC194" i="73"/>
  <c r="AB194" i="73"/>
  <c r="AA194" i="73"/>
  <c r="Z194" i="73"/>
  <c r="Y194" i="73"/>
  <c r="AQ193" i="73"/>
  <c r="AP193" i="73"/>
  <c r="AO193" i="73"/>
  <c r="AN193" i="73"/>
  <c r="AM193" i="73"/>
  <c r="AL193" i="73"/>
  <c r="AK193" i="73"/>
  <c r="AI193" i="73"/>
  <c r="AG193" i="73"/>
  <c r="AH193" i="73" s="1"/>
  <c r="AF193" i="73"/>
  <c r="AD193" i="73"/>
  <c r="AC193" i="73"/>
  <c r="AB193" i="73"/>
  <c r="AA193" i="73"/>
  <c r="Z193" i="73"/>
  <c r="Y193" i="73"/>
  <c r="AQ192" i="73"/>
  <c r="AP192" i="73"/>
  <c r="AO192" i="73"/>
  <c r="AN192" i="73"/>
  <c r="AM192" i="73"/>
  <c r="AL192" i="73"/>
  <c r="AK192" i="73"/>
  <c r="AI192" i="73"/>
  <c r="AG192" i="73"/>
  <c r="AH192" i="73" s="1"/>
  <c r="AF192" i="73"/>
  <c r="AD192" i="73"/>
  <c r="AC192" i="73"/>
  <c r="AB192" i="73"/>
  <c r="AA192" i="73"/>
  <c r="Z192" i="73"/>
  <c r="Y192" i="73"/>
  <c r="AQ191" i="73"/>
  <c r="AP191" i="73"/>
  <c r="AO191" i="73"/>
  <c r="AN191" i="73"/>
  <c r="AM191" i="73"/>
  <c r="AL191" i="73"/>
  <c r="AK191" i="73"/>
  <c r="AI191" i="73"/>
  <c r="AG191" i="73"/>
  <c r="AH191" i="73" s="1"/>
  <c r="AF191" i="73"/>
  <c r="AD191" i="73"/>
  <c r="AC191" i="73"/>
  <c r="AB191" i="73"/>
  <c r="AA191" i="73"/>
  <c r="Z191" i="73"/>
  <c r="Y191" i="73"/>
  <c r="AQ190" i="73"/>
  <c r="AP190" i="73"/>
  <c r="AO190" i="73"/>
  <c r="AN190" i="73"/>
  <c r="AM190" i="73"/>
  <c r="AL190" i="73"/>
  <c r="AK190" i="73"/>
  <c r="AI190" i="73"/>
  <c r="AG190" i="73"/>
  <c r="AH190" i="73" s="1"/>
  <c r="AF190" i="73"/>
  <c r="AD190" i="73"/>
  <c r="AC190" i="73"/>
  <c r="AB190" i="73"/>
  <c r="AA190" i="73"/>
  <c r="Z190" i="73"/>
  <c r="Y190" i="73"/>
  <c r="AQ189" i="73"/>
  <c r="AP189" i="73"/>
  <c r="AO189" i="73"/>
  <c r="AN189" i="73"/>
  <c r="AM189" i="73"/>
  <c r="AL189" i="73"/>
  <c r="AK189" i="73"/>
  <c r="AI189" i="73"/>
  <c r="AG189" i="73"/>
  <c r="AH189" i="73" s="1"/>
  <c r="AF189" i="73"/>
  <c r="AD189" i="73"/>
  <c r="AC189" i="73"/>
  <c r="AB189" i="73"/>
  <c r="AA189" i="73"/>
  <c r="Z189" i="73"/>
  <c r="Y189" i="73"/>
  <c r="AQ188" i="73"/>
  <c r="AP188" i="73"/>
  <c r="AO188" i="73"/>
  <c r="AN188" i="73"/>
  <c r="AM188" i="73"/>
  <c r="AL188" i="73"/>
  <c r="AK188" i="73"/>
  <c r="AI188" i="73"/>
  <c r="AG188" i="73"/>
  <c r="AF188" i="73"/>
  <c r="AD188" i="73"/>
  <c r="AC188" i="73"/>
  <c r="AB188" i="73"/>
  <c r="AA188" i="73"/>
  <c r="Z188" i="73"/>
  <c r="Y188" i="73"/>
  <c r="AQ187" i="73"/>
  <c r="AP187" i="73"/>
  <c r="AO187" i="73"/>
  <c r="AN187" i="73"/>
  <c r="AM187" i="73"/>
  <c r="AL187" i="73"/>
  <c r="AK187" i="73"/>
  <c r="AI187" i="73"/>
  <c r="AG187" i="73"/>
  <c r="AH187" i="73" s="1"/>
  <c r="AF187" i="73"/>
  <c r="AD187" i="73"/>
  <c r="AC187" i="73"/>
  <c r="AB187" i="73"/>
  <c r="AA187" i="73"/>
  <c r="Z187" i="73"/>
  <c r="Y187" i="73"/>
  <c r="AQ186" i="73"/>
  <c r="AP186" i="73"/>
  <c r="AO186" i="73"/>
  <c r="AN186" i="73"/>
  <c r="AM186" i="73"/>
  <c r="AL186" i="73"/>
  <c r="AK186" i="73"/>
  <c r="AI186" i="73"/>
  <c r="AG186" i="73"/>
  <c r="AH186" i="73" s="1"/>
  <c r="AF186" i="73"/>
  <c r="AD186" i="73"/>
  <c r="AE186" i="73" s="1"/>
  <c r="AC186" i="73"/>
  <c r="AB186" i="73"/>
  <c r="AA186" i="73"/>
  <c r="Z186" i="73"/>
  <c r="Y186" i="73"/>
  <c r="AQ185" i="73"/>
  <c r="AP185" i="73"/>
  <c r="AO185" i="73"/>
  <c r="AN185" i="73"/>
  <c r="AM185" i="73"/>
  <c r="AL185" i="73"/>
  <c r="AK185" i="73"/>
  <c r="AI185" i="73"/>
  <c r="AG185" i="73"/>
  <c r="AF185" i="73"/>
  <c r="AD185" i="73"/>
  <c r="AE185" i="73" s="1"/>
  <c r="AC185" i="73"/>
  <c r="AB185" i="73"/>
  <c r="AA185" i="73"/>
  <c r="Z185" i="73"/>
  <c r="Y185" i="73"/>
  <c r="AQ184" i="73"/>
  <c r="AP184" i="73"/>
  <c r="AO184" i="73"/>
  <c r="AN184" i="73"/>
  <c r="AM184" i="73"/>
  <c r="AL184" i="73"/>
  <c r="AK184" i="73"/>
  <c r="AI184" i="73"/>
  <c r="AG184" i="73"/>
  <c r="AF184" i="73"/>
  <c r="AD184" i="73"/>
  <c r="AE184" i="73" s="1"/>
  <c r="AC184" i="73"/>
  <c r="AB184" i="73"/>
  <c r="AA184" i="73"/>
  <c r="Z184" i="73"/>
  <c r="Y184" i="73"/>
  <c r="AQ183" i="73"/>
  <c r="AP183" i="73"/>
  <c r="AO183" i="73"/>
  <c r="AN183" i="73"/>
  <c r="AM183" i="73"/>
  <c r="AL183" i="73"/>
  <c r="AK183" i="73"/>
  <c r="AI183" i="73"/>
  <c r="AG183" i="73"/>
  <c r="AF183" i="73"/>
  <c r="AD183" i="73"/>
  <c r="AE183" i="73" s="1"/>
  <c r="AC183" i="73"/>
  <c r="AB183" i="73"/>
  <c r="AA183" i="73"/>
  <c r="Z183" i="73"/>
  <c r="Y183" i="73"/>
  <c r="AQ182" i="73"/>
  <c r="AP182" i="73"/>
  <c r="AO182" i="73"/>
  <c r="AN182" i="73"/>
  <c r="AM182" i="73"/>
  <c r="AL182" i="73"/>
  <c r="AK182" i="73"/>
  <c r="AI182" i="73"/>
  <c r="AG182" i="73"/>
  <c r="AF182" i="73"/>
  <c r="AD182" i="73"/>
  <c r="AE182" i="73" s="1"/>
  <c r="AC182" i="73"/>
  <c r="AB182" i="73"/>
  <c r="AA182" i="73"/>
  <c r="Z182" i="73"/>
  <c r="Y182" i="73"/>
  <c r="AQ181" i="73"/>
  <c r="AP181" i="73"/>
  <c r="AO181" i="73"/>
  <c r="AN181" i="73"/>
  <c r="AM181" i="73"/>
  <c r="AL181" i="73"/>
  <c r="AK181" i="73"/>
  <c r="AI181" i="73"/>
  <c r="AG181" i="73"/>
  <c r="AF181" i="73"/>
  <c r="AD181" i="73"/>
  <c r="AE181" i="73" s="1"/>
  <c r="AC181" i="73"/>
  <c r="AB181" i="73"/>
  <c r="AA181" i="73"/>
  <c r="Z181" i="73"/>
  <c r="Y181" i="73"/>
  <c r="AQ180" i="73"/>
  <c r="AP180" i="73"/>
  <c r="AO180" i="73"/>
  <c r="AN180" i="73"/>
  <c r="AM180" i="73"/>
  <c r="AL180" i="73"/>
  <c r="AK180" i="73"/>
  <c r="AI180" i="73"/>
  <c r="AG180" i="73"/>
  <c r="AF180" i="73"/>
  <c r="AD180" i="73"/>
  <c r="AE180" i="73" s="1"/>
  <c r="AC180" i="73"/>
  <c r="AB180" i="73"/>
  <c r="AA180" i="73"/>
  <c r="Z180" i="73"/>
  <c r="Y180" i="73"/>
  <c r="AQ179" i="73"/>
  <c r="AP179" i="73"/>
  <c r="AO179" i="73"/>
  <c r="AN179" i="73"/>
  <c r="AM179" i="73"/>
  <c r="AL179" i="73"/>
  <c r="AK179" i="73"/>
  <c r="AI179" i="73"/>
  <c r="AG179" i="73"/>
  <c r="AF179" i="73"/>
  <c r="AD179" i="73"/>
  <c r="AE179" i="73" s="1"/>
  <c r="AC179" i="73"/>
  <c r="AB179" i="73"/>
  <c r="AA179" i="73"/>
  <c r="Z179" i="73"/>
  <c r="Y179" i="73"/>
  <c r="AQ178" i="73"/>
  <c r="AP178" i="73"/>
  <c r="AO178" i="73"/>
  <c r="AN178" i="73"/>
  <c r="AM178" i="73"/>
  <c r="AL178" i="73"/>
  <c r="AK178" i="73"/>
  <c r="AI178" i="73"/>
  <c r="AG178" i="73"/>
  <c r="AF178" i="73"/>
  <c r="AD178" i="73"/>
  <c r="AE178" i="73" s="1"/>
  <c r="AC178" i="73"/>
  <c r="AB178" i="73"/>
  <c r="AA178" i="73"/>
  <c r="Z178" i="73"/>
  <c r="Y178" i="73"/>
  <c r="AQ177" i="73"/>
  <c r="AP177" i="73"/>
  <c r="AO177" i="73"/>
  <c r="AN177" i="73"/>
  <c r="AM177" i="73"/>
  <c r="AL177" i="73"/>
  <c r="AK177" i="73"/>
  <c r="AI177" i="73"/>
  <c r="AG177" i="73"/>
  <c r="AF177" i="73"/>
  <c r="AD177" i="73"/>
  <c r="AE177" i="73" s="1"/>
  <c r="AC177" i="73"/>
  <c r="AB177" i="73"/>
  <c r="AA177" i="73"/>
  <c r="Z177" i="73"/>
  <c r="Y177" i="73"/>
  <c r="AQ176" i="73"/>
  <c r="AP176" i="73"/>
  <c r="AO176" i="73"/>
  <c r="AN176" i="73"/>
  <c r="AM176" i="73"/>
  <c r="AL176" i="73"/>
  <c r="AK176" i="73"/>
  <c r="AI176" i="73"/>
  <c r="AG176" i="73"/>
  <c r="AF176" i="73"/>
  <c r="AD176" i="73"/>
  <c r="AE176" i="73" s="1"/>
  <c r="AC176" i="73"/>
  <c r="AB176" i="73"/>
  <c r="AA176" i="73"/>
  <c r="Z176" i="73"/>
  <c r="Y176" i="73"/>
  <c r="AQ175" i="73"/>
  <c r="AP175" i="73"/>
  <c r="AO175" i="73"/>
  <c r="AN175" i="73"/>
  <c r="AM175" i="73"/>
  <c r="AL175" i="73"/>
  <c r="AK175" i="73"/>
  <c r="AI175" i="73"/>
  <c r="AG175" i="73"/>
  <c r="AF175" i="73"/>
  <c r="AD175" i="73"/>
  <c r="AE175" i="73" s="1"/>
  <c r="AC175" i="73"/>
  <c r="AB175" i="73"/>
  <c r="AA175" i="73"/>
  <c r="Z175" i="73"/>
  <c r="Y175" i="73"/>
  <c r="AQ174" i="73"/>
  <c r="AP174" i="73"/>
  <c r="AO174" i="73"/>
  <c r="AN174" i="73"/>
  <c r="AM174" i="73"/>
  <c r="AL174" i="73"/>
  <c r="AK174" i="73"/>
  <c r="AI174" i="73"/>
  <c r="AG174" i="73"/>
  <c r="AF174" i="73"/>
  <c r="AD174" i="73"/>
  <c r="AE174" i="73" s="1"/>
  <c r="AC174" i="73"/>
  <c r="AB174" i="73"/>
  <c r="AA174" i="73"/>
  <c r="Z174" i="73"/>
  <c r="Y174" i="73"/>
  <c r="AQ173" i="73"/>
  <c r="AP173" i="73"/>
  <c r="AO173" i="73"/>
  <c r="AN173" i="73"/>
  <c r="AM173" i="73"/>
  <c r="AL173" i="73"/>
  <c r="AK173" i="73"/>
  <c r="AI173" i="73"/>
  <c r="AG173" i="73"/>
  <c r="AF173" i="73"/>
  <c r="AD173" i="73"/>
  <c r="AC173" i="73"/>
  <c r="AB173" i="73"/>
  <c r="AA173" i="73"/>
  <c r="Z173" i="73"/>
  <c r="Y173" i="73"/>
  <c r="AQ172" i="73"/>
  <c r="AP172" i="73"/>
  <c r="AO172" i="73"/>
  <c r="AN172" i="73"/>
  <c r="AM172" i="73"/>
  <c r="AL172" i="73"/>
  <c r="AK172" i="73"/>
  <c r="AI172" i="73"/>
  <c r="AG172" i="73"/>
  <c r="AH172" i="73" s="1"/>
  <c r="AF172" i="73"/>
  <c r="AD172" i="73"/>
  <c r="AE172" i="73" s="1"/>
  <c r="AC172" i="73"/>
  <c r="AB172" i="73"/>
  <c r="AA172" i="73"/>
  <c r="Z172" i="73"/>
  <c r="Y172" i="73"/>
  <c r="AQ171" i="73"/>
  <c r="AP171" i="73"/>
  <c r="AO171" i="73"/>
  <c r="AN171" i="73"/>
  <c r="AM171" i="73"/>
  <c r="AL171" i="73"/>
  <c r="AK171" i="73"/>
  <c r="AI171" i="73"/>
  <c r="AG171" i="73"/>
  <c r="AH171" i="73" s="1"/>
  <c r="AF171" i="73"/>
  <c r="AD171" i="73"/>
  <c r="AE171" i="73" s="1"/>
  <c r="AC171" i="73"/>
  <c r="AB171" i="73"/>
  <c r="AA171" i="73"/>
  <c r="Z171" i="73"/>
  <c r="Y171" i="73"/>
  <c r="AQ170" i="73"/>
  <c r="AP170" i="73"/>
  <c r="AO170" i="73"/>
  <c r="AN170" i="73"/>
  <c r="AM170" i="73"/>
  <c r="AL170" i="73"/>
  <c r="AK170" i="73"/>
  <c r="AI170" i="73"/>
  <c r="AG170" i="73"/>
  <c r="AH170" i="73" s="1"/>
  <c r="AF170" i="73"/>
  <c r="AD170" i="73"/>
  <c r="AE170" i="73" s="1"/>
  <c r="AC170" i="73"/>
  <c r="AB170" i="73"/>
  <c r="AA170" i="73"/>
  <c r="Z170" i="73"/>
  <c r="Y170" i="73"/>
  <c r="AQ169" i="73"/>
  <c r="AP169" i="73"/>
  <c r="AO169" i="73"/>
  <c r="AN169" i="73"/>
  <c r="AM169" i="73"/>
  <c r="AL169" i="73"/>
  <c r="AK169" i="73"/>
  <c r="AI169" i="73"/>
  <c r="AG169" i="73"/>
  <c r="AF169" i="73"/>
  <c r="AD169" i="73"/>
  <c r="AC169" i="73"/>
  <c r="AB169" i="73"/>
  <c r="AA169" i="73"/>
  <c r="Z169" i="73"/>
  <c r="Y169" i="73"/>
  <c r="AQ168" i="73"/>
  <c r="AP168" i="73"/>
  <c r="AO168" i="73"/>
  <c r="AN168" i="73"/>
  <c r="AM168" i="73"/>
  <c r="AL168" i="73"/>
  <c r="AK168" i="73"/>
  <c r="AI168" i="73"/>
  <c r="AG168" i="73"/>
  <c r="AH168" i="73" s="1"/>
  <c r="AF168" i="73"/>
  <c r="AD168" i="73"/>
  <c r="AE168" i="73" s="1"/>
  <c r="AC168" i="73"/>
  <c r="AB168" i="73"/>
  <c r="AA168" i="73"/>
  <c r="Z168" i="73"/>
  <c r="Y168" i="73"/>
  <c r="AQ167" i="73"/>
  <c r="AP167" i="73"/>
  <c r="AO167" i="73"/>
  <c r="AN167" i="73"/>
  <c r="AM167" i="73"/>
  <c r="AL167" i="73"/>
  <c r="AK167" i="73"/>
  <c r="AI167" i="73"/>
  <c r="AG167" i="73"/>
  <c r="AH167" i="73" s="1"/>
  <c r="AF167" i="73"/>
  <c r="AD167" i="73"/>
  <c r="AE167" i="73" s="1"/>
  <c r="AC167" i="73"/>
  <c r="AB167" i="73"/>
  <c r="AA167" i="73"/>
  <c r="Z167" i="73"/>
  <c r="Y167" i="73"/>
  <c r="AQ166" i="73"/>
  <c r="AP166" i="73"/>
  <c r="AO166" i="73"/>
  <c r="AN166" i="73"/>
  <c r="AM166" i="73"/>
  <c r="AL166" i="73"/>
  <c r="AK166" i="73"/>
  <c r="AI166" i="73"/>
  <c r="AG166" i="73"/>
  <c r="AF166" i="73"/>
  <c r="AD166" i="73"/>
  <c r="AE166" i="73" s="1"/>
  <c r="AC166" i="73"/>
  <c r="AB166" i="73"/>
  <c r="AA166" i="73"/>
  <c r="Z166" i="73"/>
  <c r="Y166" i="73"/>
  <c r="AQ165" i="73"/>
  <c r="AP165" i="73"/>
  <c r="AO165" i="73"/>
  <c r="AN165" i="73"/>
  <c r="AM165" i="73"/>
  <c r="AL165" i="73"/>
  <c r="AK165" i="73"/>
  <c r="AI165" i="73"/>
  <c r="AG165" i="73"/>
  <c r="AF165" i="73"/>
  <c r="AD165" i="73"/>
  <c r="AC165" i="73"/>
  <c r="AB165" i="73"/>
  <c r="AA165" i="73"/>
  <c r="Z165" i="73"/>
  <c r="Y165" i="73"/>
  <c r="AQ164" i="73"/>
  <c r="AP164" i="73"/>
  <c r="AO164" i="73"/>
  <c r="AN164" i="73"/>
  <c r="AM164" i="73"/>
  <c r="AL164" i="73"/>
  <c r="AK164" i="73"/>
  <c r="AI164" i="73"/>
  <c r="AG164" i="73"/>
  <c r="AF164" i="73"/>
  <c r="AD164" i="73"/>
  <c r="AC164" i="73"/>
  <c r="AB164" i="73"/>
  <c r="AA164" i="73"/>
  <c r="Z164" i="73"/>
  <c r="Y164" i="73"/>
  <c r="AQ163" i="73"/>
  <c r="AP163" i="73"/>
  <c r="AO163" i="73"/>
  <c r="AN163" i="73"/>
  <c r="AM163" i="73"/>
  <c r="AL163" i="73"/>
  <c r="AK163" i="73"/>
  <c r="AI163" i="73"/>
  <c r="AG163" i="73"/>
  <c r="AF163" i="73"/>
  <c r="AD163" i="73"/>
  <c r="AC163" i="73"/>
  <c r="AB163" i="73"/>
  <c r="AA163" i="73"/>
  <c r="Z163" i="73"/>
  <c r="Y163" i="73"/>
  <c r="AQ162" i="73"/>
  <c r="AP162" i="73"/>
  <c r="AO162" i="73"/>
  <c r="AN162" i="73"/>
  <c r="AM162" i="73"/>
  <c r="AL162" i="73"/>
  <c r="AK162" i="73"/>
  <c r="AI162" i="73"/>
  <c r="AG162" i="73"/>
  <c r="AF162" i="73"/>
  <c r="AD162" i="73"/>
  <c r="AC162" i="73"/>
  <c r="AB162" i="73"/>
  <c r="AA162" i="73"/>
  <c r="Z162" i="73"/>
  <c r="Y162" i="73"/>
  <c r="AQ161" i="73"/>
  <c r="AP161" i="73"/>
  <c r="AO161" i="73"/>
  <c r="AN161" i="73"/>
  <c r="AM161" i="73"/>
  <c r="AL161" i="73"/>
  <c r="AK161" i="73"/>
  <c r="AI161" i="73"/>
  <c r="AG161" i="73"/>
  <c r="AF161" i="73"/>
  <c r="AD161" i="73"/>
  <c r="AC161" i="73"/>
  <c r="AB161" i="73"/>
  <c r="AA161" i="73"/>
  <c r="Z161" i="73"/>
  <c r="Y161" i="73"/>
  <c r="AQ160" i="73"/>
  <c r="AP160" i="73"/>
  <c r="AO160" i="73"/>
  <c r="AN160" i="73"/>
  <c r="AM160" i="73"/>
  <c r="AL160" i="73"/>
  <c r="AK160" i="73"/>
  <c r="AI160" i="73"/>
  <c r="AG160" i="73"/>
  <c r="AF160" i="73"/>
  <c r="AD160" i="73"/>
  <c r="AC160" i="73"/>
  <c r="AB160" i="73"/>
  <c r="AA160" i="73"/>
  <c r="Z160" i="73"/>
  <c r="Y160" i="73"/>
  <c r="AQ159" i="73"/>
  <c r="AP159" i="73"/>
  <c r="AO159" i="73"/>
  <c r="AN159" i="73"/>
  <c r="AM159" i="73"/>
  <c r="AL159" i="73"/>
  <c r="AK159" i="73"/>
  <c r="AI159" i="73"/>
  <c r="AG159" i="73"/>
  <c r="AF159" i="73"/>
  <c r="AD159" i="73"/>
  <c r="AC159" i="73"/>
  <c r="AB159" i="73"/>
  <c r="AA159" i="73"/>
  <c r="Z159" i="73"/>
  <c r="Y159" i="73"/>
  <c r="AQ158" i="73"/>
  <c r="AP158" i="73"/>
  <c r="AO158" i="73"/>
  <c r="AN158" i="73"/>
  <c r="AM158" i="73"/>
  <c r="AL158" i="73"/>
  <c r="AK158" i="73"/>
  <c r="AI158" i="73"/>
  <c r="AG158" i="73"/>
  <c r="AF158" i="73"/>
  <c r="AD158" i="73"/>
  <c r="AE158" i="73" s="1"/>
  <c r="AC158" i="73"/>
  <c r="AB158" i="73"/>
  <c r="AA158" i="73"/>
  <c r="Z158" i="73"/>
  <c r="Y158" i="73"/>
  <c r="AQ157" i="73"/>
  <c r="AP157" i="73"/>
  <c r="AO157" i="73"/>
  <c r="AN157" i="73"/>
  <c r="AM157" i="73"/>
  <c r="AL157" i="73"/>
  <c r="AK157" i="73"/>
  <c r="AI157" i="73"/>
  <c r="AG157" i="73"/>
  <c r="AF157" i="73"/>
  <c r="AD157" i="73"/>
  <c r="AE157" i="73" s="1"/>
  <c r="AC157" i="73"/>
  <c r="AB157" i="73"/>
  <c r="AA157" i="73"/>
  <c r="Z157" i="73"/>
  <c r="Y157" i="73"/>
  <c r="AQ156" i="73"/>
  <c r="AP156" i="73"/>
  <c r="AO156" i="73"/>
  <c r="AN156" i="73"/>
  <c r="AM156" i="73"/>
  <c r="AL156" i="73"/>
  <c r="AK156" i="73"/>
  <c r="AI156" i="73"/>
  <c r="AG156" i="73"/>
  <c r="AF156" i="73"/>
  <c r="AD156" i="73"/>
  <c r="AE156" i="73" s="1"/>
  <c r="AC156" i="73"/>
  <c r="AB156" i="73"/>
  <c r="AA156" i="73"/>
  <c r="Z156" i="73"/>
  <c r="Y156" i="73"/>
  <c r="AQ155" i="73"/>
  <c r="AP155" i="73"/>
  <c r="AO155" i="73"/>
  <c r="AN155" i="73"/>
  <c r="AM155" i="73"/>
  <c r="AL155" i="73"/>
  <c r="AK155" i="73"/>
  <c r="AI155" i="73"/>
  <c r="AG155" i="73"/>
  <c r="AF155" i="73"/>
  <c r="AD155" i="73"/>
  <c r="AE155" i="73" s="1"/>
  <c r="AC155" i="73"/>
  <c r="AB155" i="73"/>
  <c r="AA155" i="73"/>
  <c r="Z155" i="73"/>
  <c r="Y155" i="73"/>
  <c r="AQ154" i="73"/>
  <c r="AP154" i="73"/>
  <c r="AO154" i="73"/>
  <c r="AN154" i="73"/>
  <c r="AM154" i="73"/>
  <c r="AL154" i="73"/>
  <c r="AK154" i="73"/>
  <c r="AI154" i="73"/>
  <c r="AG154" i="73"/>
  <c r="AF154" i="73"/>
  <c r="AD154" i="73"/>
  <c r="AE154" i="73" s="1"/>
  <c r="AC154" i="73"/>
  <c r="AB154" i="73"/>
  <c r="AA154" i="73"/>
  <c r="Z154" i="73"/>
  <c r="Y154" i="73"/>
  <c r="AQ153" i="73"/>
  <c r="AP153" i="73"/>
  <c r="AO153" i="73"/>
  <c r="AN153" i="73"/>
  <c r="AM153" i="73"/>
  <c r="AL153" i="73"/>
  <c r="AK153" i="73"/>
  <c r="AI153" i="73"/>
  <c r="AG153" i="73"/>
  <c r="AF153" i="73"/>
  <c r="AD153" i="73"/>
  <c r="AC153" i="73"/>
  <c r="AB153" i="73"/>
  <c r="AA153" i="73"/>
  <c r="Z153" i="73"/>
  <c r="Y153" i="73"/>
  <c r="AQ152" i="73"/>
  <c r="AP152" i="73"/>
  <c r="AO152" i="73"/>
  <c r="AN152" i="73"/>
  <c r="AM152" i="73"/>
  <c r="AL152" i="73"/>
  <c r="AK152" i="73"/>
  <c r="AI152" i="73"/>
  <c r="AG152" i="73"/>
  <c r="AF152" i="73"/>
  <c r="AD152" i="73"/>
  <c r="AE152" i="73" s="1"/>
  <c r="AC152" i="73"/>
  <c r="AB152" i="73"/>
  <c r="AA152" i="73"/>
  <c r="Z152" i="73"/>
  <c r="Y152" i="73"/>
  <c r="AQ151" i="73"/>
  <c r="AP151" i="73"/>
  <c r="AO151" i="73"/>
  <c r="AN151" i="73"/>
  <c r="AM151" i="73"/>
  <c r="AL151" i="73"/>
  <c r="AK151" i="73"/>
  <c r="AI151" i="73"/>
  <c r="AG151" i="73"/>
  <c r="AF151" i="73"/>
  <c r="AD151" i="73"/>
  <c r="AE151" i="73" s="1"/>
  <c r="AC151" i="73"/>
  <c r="AB151" i="73"/>
  <c r="AA151" i="73"/>
  <c r="Z151" i="73"/>
  <c r="Y151" i="73"/>
  <c r="AQ150" i="73"/>
  <c r="AP150" i="73"/>
  <c r="AO150" i="73"/>
  <c r="AN150" i="73"/>
  <c r="AM150" i="73"/>
  <c r="AL150" i="73"/>
  <c r="AK150" i="73"/>
  <c r="AI150" i="73"/>
  <c r="AG150" i="73"/>
  <c r="AH150" i="73" s="1"/>
  <c r="AF150" i="73"/>
  <c r="AD150" i="73"/>
  <c r="AC150" i="73"/>
  <c r="AB150" i="73"/>
  <c r="AA150" i="73"/>
  <c r="Z150" i="73"/>
  <c r="Y150" i="73"/>
  <c r="AQ149" i="73"/>
  <c r="AP149" i="73"/>
  <c r="AO149" i="73"/>
  <c r="AN149" i="73"/>
  <c r="AM149" i="73"/>
  <c r="AL149" i="73"/>
  <c r="AK149" i="73"/>
  <c r="AI149" i="73"/>
  <c r="AG149" i="73"/>
  <c r="AH149" i="73" s="1"/>
  <c r="AF149" i="73"/>
  <c r="AD149" i="73"/>
  <c r="AC149" i="73"/>
  <c r="AB149" i="73"/>
  <c r="AA149" i="73"/>
  <c r="Z149" i="73"/>
  <c r="Y149" i="73"/>
  <c r="AQ148" i="73"/>
  <c r="AP148" i="73"/>
  <c r="AO148" i="73"/>
  <c r="AN148" i="73"/>
  <c r="AM148" i="73"/>
  <c r="AL148" i="73"/>
  <c r="AK148" i="73"/>
  <c r="AI148" i="73"/>
  <c r="AG148" i="73"/>
  <c r="AH148" i="73" s="1"/>
  <c r="AF148" i="73"/>
  <c r="AD148" i="73"/>
  <c r="AE148" i="73" s="1"/>
  <c r="AC148" i="73"/>
  <c r="AB148" i="73"/>
  <c r="AA148" i="73"/>
  <c r="Z148" i="73"/>
  <c r="Y148" i="73"/>
  <c r="AQ147" i="73"/>
  <c r="AP147" i="73"/>
  <c r="AO147" i="73"/>
  <c r="AN147" i="73"/>
  <c r="AM147" i="73"/>
  <c r="AL147" i="73"/>
  <c r="AK147" i="73"/>
  <c r="AI147" i="73"/>
  <c r="AG147" i="73"/>
  <c r="AH147" i="73" s="1"/>
  <c r="AF147" i="73"/>
  <c r="AD147" i="73"/>
  <c r="AC147" i="73"/>
  <c r="AB147" i="73"/>
  <c r="AA147" i="73"/>
  <c r="Z147" i="73"/>
  <c r="Y147" i="73"/>
  <c r="AQ146" i="73"/>
  <c r="AP146" i="73"/>
  <c r="AO146" i="73"/>
  <c r="AN146" i="73"/>
  <c r="AM146" i="73"/>
  <c r="AL146" i="73"/>
  <c r="AK146" i="73"/>
  <c r="AI146" i="73"/>
  <c r="AG146" i="73"/>
  <c r="AH146" i="73" s="1"/>
  <c r="AF146" i="73"/>
  <c r="AD146" i="73"/>
  <c r="AC146" i="73"/>
  <c r="AB146" i="73"/>
  <c r="AA146" i="73"/>
  <c r="Z146" i="73"/>
  <c r="Y146" i="73"/>
  <c r="AQ145" i="73"/>
  <c r="AP145" i="73"/>
  <c r="AO145" i="73"/>
  <c r="AN145" i="73"/>
  <c r="AM145" i="73"/>
  <c r="AL145" i="73"/>
  <c r="AK145" i="73"/>
  <c r="AI145" i="73"/>
  <c r="AG145" i="73"/>
  <c r="AH145" i="73" s="1"/>
  <c r="AF145" i="73"/>
  <c r="AD145" i="73"/>
  <c r="AC145" i="73"/>
  <c r="AB145" i="73"/>
  <c r="AA145" i="73"/>
  <c r="Z145" i="73"/>
  <c r="Y145" i="73"/>
  <c r="AQ144" i="73"/>
  <c r="AP144" i="73"/>
  <c r="AO144" i="73"/>
  <c r="AN144" i="73"/>
  <c r="AM144" i="73"/>
  <c r="AL144" i="73"/>
  <c r="AK144" i="73"/>
  <c r="AI144" i="73"/>
  <c r="AG144" i="73"/>
  <c r="AH144" i="73" s="1"/>
  <c r="AF144" i="73"/>
  <c r="AD144" i="73"/>
  <c r="AC144" i="73"/>
  <c r="AB144" i="73"/>
  <c r="AA144" i="73"/>
  <c r="Z144" i="73"/>
  <c r="Y144" i="73"/>
  <c r="AQ143" i="73"/>
  <c r="AP143" i="73"/>
  <c r="AO143" i="73"/>
  <c r="AN143" i="73"/>
  <c r="AM143" i="73"/>
  <c r="AL143" i="73"/>
  <c r="AK143" i="73"/>
  <c r="AI143" i="73"/>
  <c r="AG143" i="73"/>
  <c r="AH143" i="73" s="1"/>
  <c r="AF143" i="73"/>
  <c r="AD143" i="73"/>
  <c r="AC143" i="73"/>
  <c r="AB143" i="73"/>
  <c r="AA143" i="73"/>
  <c r="Z143" i="73"/>
  <c r="Y143" i="73"/>
  <c r="AQ142" i="73"/>
  <c r="AP142" i="73"/>
  <c r="AO142" i="73"/>
  <c r="AN142" i="73"/>
  <c r="AM142" i="73"/>
  <c r="AL142" i="73"/>
  <c r="AK142" i="73"/>
  <c r="AI142" i="73"/>
  <c r="AG142" i="73"/>
  <c r="AH142" i="73" s="1"/>
  <c r="AF142" i="73"/>
  <c r="AD142" i="73"/>
  <c r="AC142" i="73"/>
  <c r="AB142" i="73"/>
  <c r="AA142" i="73"/>
  <c r="Z142" i="73"/>
  <c r="Y142" i="73"/>
  <c r="AQ141" i="73"/>
  <c r="AP141" i="73"/>
  <c r="AO141" i="73"/>
  <c r="AN141" i="73"/>
  <c r="AM141" i="73"/>
  <c r="AL141" i="73"/>
  <c r="AK141" i="73"/>
  <c r="AI141" i="73"/>
  <c r="AG141" i="73"/>
  <c r="AH141" i="73" s="1"/>
  <c r="AF141" i="73"/>
  <c r="AD141" i="73"/>
  <c r="AC141" i="73"/>
  <c r="AB141" i="73"/>
  <c r="AA141" i="73"/>
  <c r="Z141" i="73"/>
  <c r="Y141" i="73"/>
  <c r="AQ140" i="73"/>
  <c r="AP140" i="73"/>
  <c r="AO140" i="73"/>
  <c r="AN140" i="73"/>
  <c r="AM140" i="73"/>
  <c r="AL140" i="73"/>
  <c r="AK140" i="73"/>
  <c r="AI140" i="73"/>
  <c r="AG140" i="73"/>
  <c r="AF140" i="73"/>
  <c r="AD140" i="73"/>
  <c r="AC140" i="73"/>
  <c r="AB140" i="73"/>
  <c r="AA140" i="73"/>
  <c r="Z140" i="73"/>
  <c r="Y140" i="73"/>
  <c r="AQ139" i="73"/>
  <c r="AP139" i="73"/>
  <c r="AO139" i="73"/>
  <c r="AN139" i="73"/>
  <c r="AM139" i="73"/>
  <c r="AL139" i="73"/>
  <c r="AK139" i="73"/>
  <c r="AI139" i="73"/>
  <c r="AG139" i="73"/>
  <c r="AH139" i="73" s="1"/>
  <c r="AF139" i="73"/>
  <c r="AD139" i="73"/>
  <c r="AE139" i="73" s="1"/>
  <c r="AC139" i="73"/>
  <c r="AB139" i="73"/>
  <c r="AA139" i="73"/>
  <c r="Z139" i="73"/>
  <c r="Y139" i="73"/>
  <c r="AQ138" i="73"/>
  <c r="AP138" i="73"/>
  <c r="AO138" i="73"/>
  <c r="AN138" i="73"/>
  <c r="AM138" i="73"/>
  <c r="AL138" i="73"/>
  <c r="AK138" i="73"/>
  <c r="AI138" i="73"/>
  <c r="AG138" i="73"/>
  <c r="AH138" i="73" s="1"/>
  <c r="AF138" i="73"/>
  <c r="AD138" i="73"/>
  <c r="AC138" i="73"/>
  <c r="AB138" i="73"/>
  <c r="AA138" i="73"/>
  <c r="Z138" i="73"/>
  <c r="Y138" i="73"/>
  <c r="AQ137" i="73"/>
  <c r="AP137" i="73"/>
  <c r="AO137" i="73"/>
  <c r="AN137" i="73"/>
  <c r="AM137" i="73"/>
  <c r="AL137" i="73"/>
  <c r="AK137" i="73"/>
  <c r="AI137" i="73"/>
  <c r="AG137" i="73"/>
  <c r="AH137" i="73" s="1"/>
  <c r="AF137" i="73"/>
  <c r="AD137" i="73"/>
  <c r="AC137" i="73"/>
  <c r="AB137" i="73"/>
  <c r="AA137" i="73"/>
  <c r="Z137" i="73"/>
  <c r="Y137" i="73"/>
  <c r="AQ136" i="73"/>
  <c r="AP136" i="73"/>
  <c r="AO136" i="73"/>
  <c r="AN136" i="73"/>
  <c r="AM136" i="73"/>
  <c r="AL136" i="73"/>
  <c r="AK136" i="73"/>
  <c r="AI136" i="73"/>
  <c r="AG136" i="73"/>
  <c r="AH136" i="73" s="1"/>
  <c r="AF136" i="73"/>
  <c r="AD136" i="73"/>
  <c r="AC136" i="73"/>
  <c r="AB136" i="73"/>
  <c r="AA136" i="73"/>
  <c r="Z136" i="73"/>
  <c r="Y136" i="73"/>
  <c r="AQ135" i="73"/>
  <c r="AP135" i="73"/>
  <c r="AO135" i="73"/>
  <c r="AN135" i="73"/>
  <c r="AM135" i="73"/>
  <c r="AL135" i="73"/>
  <c r="AK135" i="73"/>
  <c r="AI135" i="73"/>
  <c r="AG135" i="73"/>
  <c r="AH135" i="73" s="1"/>
  <c r="AF135" i="73"/>
  <c r="AD135" i="73"/>
  <c r="AC135" i="73"/>
  <c r="AB135" i="73"/>
  <c r="AA135" i="73"/>
  <c r="Z135" i="73"/>
  <c r="Y135" i="73"/>
  <c r="AQ134" i="73"/>
  <c r="AP134" i="73"/>
  <c r="AO134" i="73"/>
  <c r="AN134" i="73"/>
  <c r="AM134" i="73"/>
  <c r="AL134" i="73"/>
  <c r="AK134" i="73"/>
  <c r="AI134" i="73"/>
  <c r="AG134" i="73"/>
  <c r="AH134" i="73" s="1"/>
  <c r="AF134" i="73"/>
  <c r="AD134" i="73"/>
  <c r="AC134" i="73"/>
  <c r="AB134" i="73"/>
  <c r="AA134" i="73"/>
  <c r="Z134" i="73"/>
  <c r="Y134" i="73"/>
  <c r="AQ133" i="73"/>
  <c r="AP133" i="73"/>
  <c r="AO133" i="73"/>
  <c r="AN133" i="73"/>
  <c r="AM133" i="73"/>
  <c r="AL133" i="73"/>
  <c r="AK133" i="73"/>
  <c r="AI133" i="73"/>
  <c r="AG133" i="73"/>
  <c r="AH133" i="73" s="1"/>
  <c r="AF133" i="73"/>
  <c r="AD133" i="73"/>
  <c r="AC133" i="73"/>
  <c r="AB133" i="73"/>
  <c r="AA133" i="73"/>
  <c r="Z133" i="73"/>
  <c r="Y133" i="73"/>
  <c r="AQ132" i="73"/>
  <c r="AP132" i="73"/>
  <c r="AO132" i="73"/>
  <c r="AN132" i="73"/>
  <c r="AM132" i="73"/>
  <c r="AL132" i="73"/>
  <c r="AK132" i="73"/>
  <c r="AI132" i="73"/>
  <c r="AG132" i="73"/>
  <c r="AF132" i="73"/>
  <c r="AD132" i="73"/>
  <c r="AC132" i="73"/>
  <c r="AB132" i="73"/>
  <c r="AA132" i="73"/>
  <c r="Z132" i="73"/>
  <c r="Y132" i="73"/>
  <c r="AQ131" i="73"/>
  <c r="AP131" i="73"/>
  <c r="AO131" i="73"/>
  <c r="AN131" i="73"/>
  <c r="AM131" i="73"/>
  <c r="AL131" i="73"/>
  <c r="AK131" i="73"/>
  <c r="AI131" i="73"/>
  <c r="AG131" i="73"/>
  <c r="AF131" i="73"/>
  <c r="AD131" i="73"/>
  <c r="AC131" i="73"/>
  <c r="AB131" i="73"/>
  <c r="AA131" i="73"/>
  <c r="Z131" i="73"/>
  <c r="Y131" i="73"/>
  <c r="AQ130" i="73"/>
  <c r="AP130" i="73"/>
  <c r="AO130" i="73"/>
  <c r="AN130" i="73"/>
  <c r="AM130" i="73"/>
  <c r="AL130" i="73"/>
  <c r="AK130" i="73"/>
  <c r="AI130" i="73"/>
  <c r="AG130" i="73"/>
  <c r="AF130" i="73"/>
  <c r="AD130" i="73"/>
  <c r="AC130" i="73"/>
  <c r="AB130" i="73"/>
  <c r="AA130" i="73"/>
  <c r="Z130" i="73"/>
  <c r="Y130" i="73"/>
  <c r="AQ129" i="73"/>
  <c r="AP129" i="73"/>
  <c r="AO129" i="73"/>
  <c r="AN129" i="73"/>
  <c r="AM129" i="73"/>
  <c r="AL129" i="73"/>
  <c r="AK129" i="73"/>
  <c r="AI129" i="73"/>
  <c r="AG129" i="73"/>
  <c r="AF129" i="73"/>
  <c r="AD129" i="73"/>
  <c r="AC129" i="73"/>
  <c r="AB129" i="73"/>
  <c r="AA129" i="73"/>
  <c r="Z129" i="73"/>
  <c r="Y129" i="73"/>
  <c r="AQ128" i="73"/>
  <c r="AP128" i="73"/>
  <c r="AO128" i="73"/>
  <c r="AN128" i="73"/>
  <c r="AM128" i="73"/>
  <c r="AL128" i="73"/>
  <c r="AK128" i="73"/>
  <c r="AI128" i="73"/>
  <c r="AG128" i="73"/>
  <c r="AF128" i="73"/>
  <c r="AD128" i="73"/>
  <c r="AC128" i="73"/>
  <c r="AB128" i="73"/>
  <c r="AA128" i="73"/>
  <c r="Z128" i="73"/>
  <c r="Y128" i="73"/>
  <c r="AQ127" i="73"/>
  <c r="AP127" i="73"/>
  <c r="AO127" i="73"/>
  <c r="AN127" i="73"/>
  <c r="AM127" i="73"/>
  <c r="AL127" i="73"/>
  <c r="AK127" i="73"/>
  <c r="AI127" i="73"/>
  <c r="AG127" i="73"/>
  <c r="AF127" i="73"/>
  <c r="AD127" i="73"/>
  <c r="AC127" i="73"/>
  <c r="AB127" i="73"/>
  <c r="AA127" i="73"/>
  <c r="Z127" i="73"/>
  <c r="Y127" i="73"/>
  <c r="AQ126" i="73"/>
  <c r="AP126" i="73"/>
  <c r="AO126" i="73"/>
  <c r="AN126" i="73"/>
  <c r="AM126" i="73"/>
  <c r="AL126" i="73"/>
  <c r="AK126" i="73"/>
  <c r="AI126" i="73"/>
  <c r="AG126" i="73"/>
  <c r="AF126" i="73"/>
  <c r="AD126" i="73"/>
  <c r="AC126" i="73"/>
  <c r="AB126" i="73"/>
  <c r="AA126" i="73"/>
  <c r="Z126" i="73"/>
  <c r="Y126" i="73"/>
  <c r="AQ125" i="73"/>
  <c r="AP125" i="73"/>
  <c r="AO125" i="73"/>
  <c r="AN125" i="73"/>
  <c r="AM125" i="73"/>
  <c r="AL125" i="73"/>
  <c r="AK125" i="73"/>
  <c r="AI125" i="73"/>
  <c r="AG125" i="73"/>
  <c r="AF125" i="73"/>
  <c r="AD125" i="73"/>
  <c r="AC125" i="73"/>
  <c r="AB125" i="73"/>
  <c r="AA125" i="73"/>
  <c r="Z125" i="73"/>
  <c r="Y125" i="73"/>
  <c r="AQ124" i="73"/>
  <c r="AP124" i="73"/>
  <c r="AO124" i="73"/>
  <c r="AN124" i="73"/>
  <c r="AM124" i="73"/>
  <c r="AL124" i="73"/>
  <c r="AK124" i="73"/>
  <c r="AI124" i="73"/>
  <c r="AG124" i="73"/>
  <c r="AF124" i="73"/>
  <c r="AD124" i="73"/>
  <c r="AC124" i="73"/>
  <c r="AB124" i="73"/>
  <c r="AA124" i="73"/>
  <c r="Z124" i="73"/>
  <c r="Y124" i="73"/>
  <c r="AQ123" i="73"/>
  <c r="AP123" i="73"/>
  <c r="AO123" i="73"/>
  <c r="AN123" i="73"/>
  <c r="AM123" i="73"/>
  <c r="AL123" i="73"/>
  <c r="AK123" i="73"/>
  <c r="AI123" i="73"/>
  <c r="AG123" i="73"/>
  <c r="AF123" i="73"/>
  <c r="AD123" i="73"/>
  <c r="AC123" i="73"/>
  <c r="AB123" i="73"/>
  <c r="AA123" i="73"/>
  <c r="Z123" i="73"/>
  <c r="Y123" i="73"/>
  <c r="AQ122" i="73"/>
  <c r="AP122" i="73"/>
  <c r="AO122" i="73"/>
  <c r="AN122" i="73"/>
  <c r="AM122" i="73"/>
  <c r="AL122" i="73"/>
  <c r="AK122" i="73"/>
  <c r="AI122" i="73"/>
  <c r="AG122" i="73"/>
  <c r="AF122" i="73"/>
  <c r="AD122" i="73"/>
  <c r="AC122" i="73"/>
  <c r="AB122" i="73"/>
  <c r="AA122" i="73"/>
  <c r="Z122" i="73"/>
  <c r="Y122" i="73"/>
  <c r="AQ121" i="73"/>
  <c r="AP121" i="73"/>
  <c r="AO121" i="73"/>
  <c r="AN121" i="73"/>
  <c r="AM121" i="73"/>
  <c r="AL121" i="73"/>
  <c r="AK121" i="73"/>
  <c r="AI121" i="73"/>
  <c r="AG121" i="73"/>
  <c r="AF121" i="73"/>
  <c r="AD121" i="73"/>
  <c r="AC121" i="73"/>
  <c r="AB121" i="73"/>
  <c r="AA121" i="73"/>
  <c r="Z121" i="73"/>
  <c r="Y121" i="73"/>
  <c r="AQ120" i="73"/>
  <c r="AP120" i="73"/>
  <c r="AO120" i="73"/>
  <c r="AN120" i="73"/>
  <c r="AM120" i="73"/>
  <c r="AL120" i="73"/>
  <c r="AK120" i="73"/>
  <c r="AI120" i="73"/>
  <c r="AG120" i="73"/>
  <c r="AF120" i="73"/>
  <c r="AD120" i="73"/>
  <c r="AC120" i="73"/>
  <c r="AB120" i="73"/>
  <c r="AA120" i="73"/>
  <c r="Z120" i="73"/>
  <c r="Y120" i="73"/>
  <c r="AQ119" i="73"/>
  <c r="AP119" i="73"/>
  <c r="AO119" i="73"/>
  <c r="AN119" i="73"/>
  <c r="AM119" i="73"/>
  <c r="AL119" i="73"/>
  <c r="AK119" i="73"/>
  <c r="AI119" i="73"/>
  <c r="AG119" i="73"/>
  <c r="AH119" i="73" s="1"/>
  <c r="AF119" i="73"/>
  <c r="AD119" i="73"/>
  <c r="AC119" i="73"/>
  <c r="AB119" i="73"/>
  <c r="AA119" i="73"/>
  <c r="Z119" i="73"/>
  <c r="Y119" i="73"/>
  <c r="AQ118" i="73"/>
  <c r="AP118" i="73"/>
  <c r="AO118" i="73"/>
  <c r="AN118" i="73"/>
  <c r="AM118" i="73"/>
  <c r="AL118" i="73"/>
  <c r="AK118" i="73"/>
  <c r="AI118" i="73"/>
  <c r="AG118" i="73"/>
  <c r="AF118" i="73"/>
  <c r="AD118" i="73"/>
  <c r="AE118" i="73" s="1"/>
  <c r="AC118" i="73"/>
  <c r="AB118" i="73"/>
  <c r="AA118" i="73"/>
  <c r="Z118" i="73"/>
  <c r="Y118" i="73"/>
  <c r="AQ117" i="73"/>
  <c r="AP117" i="73"/>
  <c r="AO117" i="73"/>
  <c r="AN117" i="73"/>
  <c r="AM117" i="73"/>
  <c r="AL117" i="73"/>
  <c r="AK117" i="73"/>
  <c r="AI117" i="73"/>
  <c r="AG117" i="73"/>
  <c r="AH117" i="73" s="1"/>
  <c r="AF117" i="73"/>
  <c r="AD117" i="73"/>
  <c r="AC117" i="73"/>
  <c r="AB117" i="73"/>
  <c r="AA117" i="73"/>
  <c r="Z117" i="73"/>
  <c r="Y117" i="73"/>
  <c r="AQ116" i="73"/>
  <c r="AP116" i="73"/>
  <c r="AO116" i="73"/>
  <c r="AN116" i="73"/>
  <c r="AM116" i="73"/>
  <c r="AL116" i="73"/>
  <c r="AK116" i="73"/>
  <c r="AI116" i="73"/>
  <c r="AG116" i="73"/>
  <c r="AH116" i="73" s="1"/>
  <c r="AF116" i="73"/>
  <c r="AD116" i="73"/>
  <c r="AE116" i="73" s="1"/>
  <c r="AC116" i="73"/>
  <c r="AB116" i="73"/>
  <c r="AA116" i="73"/>
  <c r="Z116" i="73"/>
  <c r="Y116" i="73"/>
  <c r="AQ115" i="73"/>
  <c r="AP115" i="73"/>
  <c r="AO115" i="73"/>
  <c r="AN115" i="73"/>
  <c r="AM115" i="73"/>
  <c r="AL115" i="73"/>
  <c r="AK115" i="73"/>
  <c r="AI115" i="73"/>
  <c r="AG115" i="73"/>
  <c r="AF115" i="73"/>
  <c r="AD115" i="73"/>
  <c r="AE115" i="73" s="1"/>
  <c r="AC115" i="73"/>
  <c r="AB115" i="73"/>
  <c r="AA115" i="73"/>
  <c r="Z115" i="73"/>
  <c r="Y115" i="73"/>
  <c r="AQ114" i="73"/>
  <c r="AP114" i="73"/>
  <c r="AO114" i="73"/>
  <c r="AN114" i="73"/>
  <c r="AM114" i="73"/>
  <c r="AL114" i="73"/>
  <c r="AK114" i="73"/>
  <c r="AI114" i="73"/>
  <c r="AG114" i="73"/>
  <c r="AH114" i="73" s="1"/>
  <c r="AF114" i="73"/>
  <c r="AD114" i="73"/>
  <c r="AE114" i="73" s="1"/>
  <c r="AC114" i="73"/>
  <c r="AB114" i="73"/>
  <c r="AA114" i="73"/>
  <c r="Z114" i="73"/>
  <c r="Y114" i="73"/>
  <c r="AQ113" i="73"/>
  <c r="AP113" i="73"/>
  <c r="AO113" i="73"/>
  <c r="AN113" i="73"/>
  <c r="AM113" i="73"/>
  <c r="AL113" i="73"/>
  <c r="AK113" i="73"/>
  <c r="AI113" i="73"/>
  <c r="AG113" i="73"/>
  <c r="AF113" i="73"/>
  <c r="AD113" i="73"/>
  <c r="AE113" i="73" s="1"/>
  <c r="AC113" i="73"/>
  <c r="AB113" i="73"/>
  <c r="AA113" i="73"/>
  <c r="Z113" i="73"/>
  <c r="Y113" i="73"/>
  <c r="AQ112" i="73"/>
  <c r="AP112" i="73"/>
  <c r="AO112" i="73"/>
  <c r="AN112" i="73"/>
  <c r="AM112" i="73"/>
  <c r="AL112" i="73"/>
  <c r="AK112" i="73"/>
  <c r="AI112" i="73"/>
  <c r="AG112" i="73"/>
  <c r="AF112" i="73"/>
  <c r="AD112" i="73"/>
  <c r="AC112" i="73"/>
  <c r="AB112" i="73"/>
  <c r="AA112" i="73"/>
  <c r="Z112" i="73"/>
  <c r="Y112" i="73"/>
  <c r="AQ111" i="73"/>
  <c r="AP111" i="73"/>
  <c r="AO111" i="73"/>
  <c r="AN111" i="73"/>
  <c r="AM111" i="73"/>
  <c r="AL111" i="73"/>
  <c r="AK111" i="73"/>
  <c r="AI111" i="73"/>
  <c r="AG111" i="73"/>
  <c r="AH111" i="73" s="1"/>
  <c r="AF111" i="73"/>
  <c r="AD111" i="73"/>
  <c r="AC111" i="73"/>
  <c r="AB111" i="73"/>
  <c r="AA111" i="73"/>
  <c r="Z111" i="73"/>
  <c r="Y111" i="73"/>
  <c r="AQ110" i="73"/>
  <c r="AP110" i="73"/>
  <c r="AO110" i="73"/>
  <c r="AN110" i="73"/>
  <c r="AM110" i="73"/>
  <c r="AL110" i="73"/>
  <c r="AK110" i="73"/>
  <c r="AI110" i="73"/>
  <c r="AG110" i="73"/>
  <c r="AH110" i="73" s="1"/>
  <c r="AF110" i="73"/>
  <c r="AD110" i="73"/>
  <c r="AC110" i="73"/>
  <c r="AB110" i="73"/>
  <c r="AA110" i="73"/>
  <c r="Z110" i="73"/>
  <c r="Y110" i="73"/>
  <c r="AQ109" i="73"/>
  <c r="AP109" i="73"/>
  <c r="AO109" i="73"/>
  <c r="AN109" i="73"/>
  <c r="AM109" i="73"/>
  <c r="AL109" i="73"/>
  <c r="AK109" i="73"/>
  <c r="AI109" i="73"/>
  <c r="AG109" i="73"/>
  <c r="AH109" i="73" s="1"/>
  <c r="AF109" i="73"/>
  <c r="AD109" i="73"/>
  <c r="AC109" i="73"/>
  <c r="AB109" i="73"/>
  <c r="AA109" i="73"/>
  <c r="Z109" i="73"/>
  <c r="Y109" i="73"/>
  <c r="AQ108" i="73"/>
  <c r="AP108" i="73"/>
  <c r="AO108" i="73"/>
  <c r="AN108" i="73"/>
  <c r="AM108" i="73"/>
  <c r="AL108" i="73"/>
  <c r="AK108" i="73"/>
  <c r="AI108" i="73"/>
  <c r="AG108" i="73"/>
  <c r="AH108" i="73" s="1"/>
  <c r="AF108" i="73"/>
  <c r="AD108" i="73"/>
  <c r="AC108" i="73"/>
  <c r="AB108" i="73"/>
  <c r="AA108" i="73"/>
  <c r="Z108" i="73"/>
  <c r="Y108" i="73"/>
  <c r="AQ107" i="73"/>
  <c r="AP107" i="73"/>
  <c r="AO107" i="73"/>
  <c r="AN107" i="73"/>
  <c r="AM107" i="73"/>
  <c r="AL107" i="73"/>
  <c r="AK107" i="73"/>
  <c r="AI107" i="73"/>
  <c r="AG107" i="73"/>
  <c r="AF107" i="73"/>
  <c r="AD107" i="73"/>
  <c r="AC107" i="73"/>
  <c r="AB107" i="73"/>
  <c r="AA107" i="73"/>
  <c r="Z107" i="73"/>
  <c r="Y107" i="73"/>
  <c r="AQ106" i="73"/>
  <c r="AP106" i="73"/>
  <c r="AO106" i="73"/>
  <c r="AN106" i="73"/>
  <c r="AM106" i="73"/>
  <c r="AL106" i="73"/>
  <c r="AK106" i="73"/>
  <c r="AI106" i="73"/>
  <c r="AG106" i="73"/>
  <c r="AH106" i="73" s="1"/>
  <c r="AF106" i="73"/>
  <c r="AD106" i="73"/>
  <c r="AC106" i="73"/>
  <c r="AB106" i="73"/>
  <c r="AA106" i="73"/>
  <c r="Z106" i="73"/>
  <c r="Y106" i="73"/>
  <c r="AQ105" i="73"/>
  <c r="AP105" i="73"/>
  <c r="AO105" i="73"/>
  <c r="AN105" i="73"/>
  <c r="AM105" i="73"/>
  <c r="AL105" i="73"/>
  <c r="AK105" i="73"/>
  <c r="AI105" i="73"/>
  <c r="AG105" i="73"/>
  <c r="AF105" i="73"/>
  <c r="AD105" i="73"/>
  <c r="AC105" i="73"/>
  <c r="AB105" i="73"/>
  <c r="AA105" i="73"/>
  <c r="Z105" i="73"/>
  <c r="Y105" i="73"/>
  <c r="AQ104" i="73"/>
  <c r="AP104" i="73"/>
  <c r="AO104" i="73"/>
  <c r="AN104" i="73"/>
  <c r="AM104" i="73"/>
  <c r="AL104" i="73"/>
  <c r="AK104" i="73"/>
  <c r="AI104" i="73"/>
  <c r="AG104" i="73"/>
  <c r="AF104" i="73"/>
  <c r="AD104" i="73"/>
  <c r="AC104" i="73"/>
  <c r="AB104" i="73"/>
  <c r="AA104" i="73"/>
  <c r="Z104" i="73"/>
  <c r="Y104" i="73"/>
  <c r="AQ103" i="73"/>
  <c r="AP103" i="73"/>
  <c r="AO103" i="73"/>
  <c r="AN103" i="73"/>
  <c r="AM103" i="73"/>
  <c r="AL103" i="73"/>
  <c r="AK103" i="73"/>
  <c r="AI103" i="73"/>
  <c r="AG103" i="73"/>
  <c r="AF103" i="73"/>
  <c r="AD103" i="73"/>
  <c r="AC103" i="73"/>
  <c r="AB103" i="73"/>
  <c r="AA103" i="73"/>
  <c r="Z103" i="73"/>
  <c r="Y103" i="73"/>
  <c r="AQ102" i="73"/>
  <c r="AP102" i="73"/>
  <c r="AO102" i="73"/>
  <c r="AN102" i="73"/>
  <c r="AM102" i="73"/>
  <c r="AL102" i="73"/>
  <c r="AK102" i="73"/>
  <c r="AI102" i="73"/>
  <c r="AG102" i="73"/>
  <c r="AF102" i="73"/>
  <c r="AD102" i="73"/>
  <c r="AC102" i="73"/>
  <c r="AB102" i="73"/>
  <c r="AA102" i="73"/>
  <c r="Z102" i="73"/>
  <c r="Y102" i="73"/>
  <c r="AQ101" i="73"/>
  <c r="AP101" i="73"/>
  <c r="AO101" i="73"/>
  <c r="AN101" i="73"/>
  <c r="AM101" i="73"/>
  <c r="AL101" i="73"/>
  <c r="AK101" i="73"/>
  <c r="AI101" i="73"/>
  <c r="AG101" i="73"/>
  <c r="AF101" i="73"/>
  <c r="AD101" i="73"/>
  <c r="AC101" i="73"/>
  <c r="AB101" i="73"/>
  <c r="AA101" i="73"/>
  <c r="Z101" i="73"/>
  <c r="Y101" i="73"/>
  <c r="AQ100" i="73"/>
  <c r="AP100" i="73"/>
  <c r="AO100" i="73"/>
  <c r="AN100" i="73"/>
  <c r="AM100" i="73"/>
  <c r="AL100" i="73"/>
  <c r="AK100" i="73"/>
  <c r="AI100" i="73"/>
  <c r="AG100" i="73"/>
  <c r="AH100" i="73" s="1"/>
  <c r="AF100" i="73"/>
  <c r="AD100" i="73"/>
  <c r="AC100" i="73"/>
  <c r="AB100" i="73"/>
  <c r="AA100" i="73"/>
  <c r="Z100" i="73"/>
  <c r="Y100" i="73"/>
  <c r="AQ99" i="73"/>
  <c r="AP99" i="73"/>
  <c r="AO99" i="73"/>
  <c r="AN99" i="73"/>
  <c r="AM99" i="73"/>
  <c r="AL99" i="73"/>
  <c r="AK99" i="73"/>
  <c r="AI99" i="73"/>
  <c r="AG99" i="73"/>
  <c r="AF99" i="73"/>
  <c r="AD99" i="73"/>
  <c r="AC99" i="73"/>
  <c r="AB99" i="73"/>
  <c r="AA99" i="73"/>
  <c r="Z99" i="73"/>
  <c r="Y99" i="73"/>
  <c r="AQ98" i="73"/>
  <c r="AP98" i="73"/>
  <c r="AO98" i="73"/>
  <c r="AN98" i="73"/>
  <c r="AM98" i="73"/>
  <c r="AL98" i="73"/>
  <c r="AK98" i="73"/>
  <c r="AI98" i="73"/>
  <c r="AG98" i="73"/>
  <c r="AH98" i="73" s="1"/>
  <c r="AF98" i="73"/>
  <c r="AD98" i="73"/>
  <c r="AC98" i="73"/>
  <c r="AB98" i="73"/>
  <c r="AA98" i="73"/>
  <c r="Z98" i="73"/>
  <c r="Y98" i="73"/>
  <c r="AQ97" i="73"/>
  <c r="AP97" i="73"/>
  <c r="AO97" i="73"/>
  <c r="AN97" i="73"/>
  <c r="AM97" i="73"/>
  <c r="AL97" i="73"/>
  <c r="AK97" i="73"/>
  <c r="AI97" i="73"/>
  <c r="AG97" i="73"/>
  <c r="AF97" i="73"/>
  <c r="AD97" i="73"/>
  <c r="AC97" i="73"/>
  <c r="AB97" i="73"/>
  <c r="AA97" i="73"/>
  <c r="Z97" i="73"/>
  <c r="Y97" i="73"/>
  <c r="AQ96" i="73"/>
  <c r="AP96" i="73"/>
  <c r="AO96" i="73"/>
  <c r="AN96" i="73"/>
  <c r="AM96" i="73"/>
  <c r="AL96" i="73"/>
  <c r="AK96" i="73"/>
  <c r="AI96" i="73"/>
  <c r="AG96" i="73"/>
  <c r="AH96" i="73" s="1"/>
  <c r="AF96" i="73"/>
  <c r="AD96" i="73"/>
  <c r="AC96" i="73"/>
  <c r="AB96" i="73"/>
  <c r="AA96" i="73"/>
  <c r="Z96" i="73"/>
  <c r="Y96" i="73"/>
  <c r="AQ95" i="73"/>
  <c r="AP95" i="73"/>
  <c r="AO95" i="73"/>
  <c r="AN95" i="73"/>
  <c r="AM95" i="73"/>
  <c r="AL95" i="73"/>
  <c r="AK95" i="73"/>
  <c r="AI95" i="73"/>
  <c r="AG95" i="73"/>
  <c r="AH95" i="73" s="1"/>
  <c r="AF95" i="73"/>
  <c r="AD95" i="73"/>
  <c r="AC95" i="73"/>
  <c r="AB95" i="73"/>
  <c r="AA95" i="73"/>
  <c r="Z95" i="73"/>
  <c r="Y95" i="73"/>
  <c r="AQ94" i="73"/>
  <c r="AP94" i="73"/>
  <c r="AO94" i="73"/>
  <c r="AN94" i="73"/>
  <c r="AM94" i="73"/>
  <c r="AL94" i="73"/>
  <c r="AK94" i="73"/>
  <c r="AI94" i="73"/>
  <c r="AG94" i="73"/>
  <c r="AH94" i="73" s="1"/>
  <c r="AF94" i="73"/>
  <c r="AD94" i="73"/>
  <c r="AC94" i="73"/>
  <c r="AB94" i="73"/>
  <c r="AA94" i="73"/>
  <c r="Z94" i="73"/>
  <c r="Y94" i="73"/>
  <c r="AQ93" i="73"/>
  <c r="AP93" i="73"/>
  <c r="AO93" i="73"/>
  <c r="AN93" i="73"/>
  <c r="AM93" i="73"/>
  <c r="AL93" i="73"/>
  <c r="AK93" i="73"/>
  <c r="AI93" i="73"/>
  <c r="AG93" i="73"/>
  <c r="AH93" i="73" s="1"/>
  <c r="AF93" i="73"/>
  <c r="AD93" i="73"/>
  <c r="AC93" i="73"/>
  <c r="AB93" i="73"/>
  <c r="AA93" i="73"/>
  <c r="Z93" i="73"/>
  <c r="Y93" i="73"/>
  <c r="AQ92" i="73"/>
  <c r="AP92" i="73"/>
  <c r="AO92" i="73"/>
  <c r="AN92" i="73"/>
  <c r="AM92" i="73"/>
  <c r="AL92" i="73"/>
  <c r="AK92" i="73"/>
  <c r="AI92" i="73"/>
  <c r="AG92" i="73"/>
  <c r="AF92" i="73"/>
  <c r="AD92" i="73"/>
  <c r="AC92" i="73"/>
  <c r="AB92" i="73"/>
  <c r="AA92" i="73"/>
  <c r="Z92" i="73"/>
  <c r="Y92" i="73"/>
  <c r="AQ91" i="73"/>
  <c r="AP91" i="73"/>
  <c r="AO91" i="73"/>
  <c r="AN91" i="73"/>
  <c r="AM91" i="73"/>
  <c r="AL91" i="73"/>
  <c r="AK91" i="73"/>
  <c r="AI91" i="73"/>
  <c r="AG91" i="73"/>
  <c r="AH91" i="73" s="1"/>
  <c r="AF91" i="73"/>
  <c r="AD91" i="73"/>
  <c r="AE91" i="73" s="1"/>
  <c r="AC91" i="73"/>
  <c r="AB91" i="73"/>
  <c r="AA91" i="73"/>
  <c r="Z91" i="73"/>
  <c r="Y91" i="73"/>
  <c r="AQ90" i="73"/>
  <c r="AP90" i="73"/>
  <c r="AO90" i="73"/>
  <c r="AN90" i="73"/>
  <c r="AM90" i="73"/>
  <c r="AL90" i="73"/>
  <c r="AK90" i="73"/>
  <c r="AI90" i="73"/>
  <c r="AG90" i="73"/>
  <c r="AH90" i="73" s="1"/>
  <c r="AF90" i="73"/>
  <c r="AD90" i="73"/>
  <c r="AE90" i="73" s="1"/>
  <c r="AC90" i="73"/>
  <c r="AB90" i="73"/>
  <c r="AA90" i="73"/>
  <c r="Z90" i="73"/>
  <c r="Y90" i="73"/>
  <c r="AQ89" i="73"/>
  <c r="AP89" i="73"/>
  <c r="AO89" i="73"/>
  <c r="AN89" i="73"/>
  <c r="AM89" i="73"/>
  <c r="AL89" i="73"/>
  <c r="AK89" i="73"/>
  <c r="AI89" i="73"/>
  <c r="AG89" i="73"/>
  <c r="AF89" i="73"/>
  <c r="AD89" i="73"/>
  <c r="AC89" i="73"/>
  <c r="AB89" i="73"/>
  <c r="AA89" i="73"/>
  <c r="Z89" i="73"/>
  <c r="Y89" i="73"/>
  <c r="AQ88" i="73"/>
  <c r="AP88" i="73"/>
  <c r="AO88" i="73"/>
  <c r="AN88" i="73"/>
  <c r="AM88" i="73"/>
  <c r="AL88" i="73"/>
  <c r="AK88" i="73"/>
  <c r="AI88" i="73"/>
  <c r="AG88" i="73"/>
  <c r="AF88" i="73"/>
  <c r="AD88" i="73"/>
  <c r="AE88" i="73" s="1"/>
  <c r="AC88" i="73"/>
  <c r="AB88" i="73"/>
  <c r="AA88" i="73"/>
  <c r="Z88" i="73"/>
  <c r="Y88" i="73"/>
  <c r="AQ87" i="73"/>
  <c r="AP87" i="73"/>
  <c r="AO87" i="73"/>
  <c r="AN87" i="73"/>
  <c r="AM87" i="73"/>
  <c r="AL87" i="73"/>
  <c r="AK87" i="73"/>
  <c r="AI87" i="73"/>
  <c r="AG87" i="73"/>
  <c r="AF87" i="73"/>
  <c r="AD87" i="73"/>
  <c r="AE87" i="73" s="1"/>
  <c r="AC87" i="73"/>
  <c r="AB87" i="73"/>
  <c r="AA87" i="73"/>
  <c r="Z87" i="73"/>
  <c r="Y87" i="73"/>
  <c r="AQ86" i="73"/>
  <c r="AP86" i="73"/>
  <c r="AO86" i="73"/>
  <c r="AN86" i="73"/>
  <c r="AM86" i="73"/>
  <c r="AL86" i="73"/>
  <c r="AK86" i="73"/>
  <c r="AI86" i="73"/>
  <c r="AG86" i="73"/>
  <c r="AF86" i="73"/>
  <c r="AD86" i="73"/>
  <c r="AE86" i="73" s="1"/>
  <c r="AC86" i="73"/>
  <c r="AB86" i="73"/>
  <c r="AA86" i="73"/>
  <c r="Z86" i="73"/>
  <c r="Y86" i="73"/>
  <c r="AQ85" i="73"/>
  <c r="AP85" i="73"/>
  <c r="AO85" i="73"/>
  <c r="AN85" i="73"/>
  <c r="AM85" i="73"/>
  <c r="AL85" i="73"/>
  <c r="AK85" i="73"/>
  <c r="AI85" i="73"/>
  <c r="AG85" i="73"/>
  <c r="AF85" i="73"/>
  <c r="AD85" i="73"/>
  <c r="AC85" i="73"/>
  <c r="AB85" i="73"/>
  <c r="AA85" i="73"/>
  <c r="Z85" i="73"/>
  <c r="Y85" i="73"/>
  <c r="AQ84" i="73"/>
  <c r="AP84" i="73"/>
  <c r="AO84" i="73"/>
  <c r="AN84" i="73"/>
  <c r="AM84" i="73"/>
  <c r="AL84" i="73"/>
  <c r="AK84" i="73"/>
  <c r="AI84" i="73"/>
  <c r="AG84" i="73"/>
  <c r="AF84" i="73"/>
  <c r="AD84" i="73"/>
  <c r="AC84" i="73"/>
  <c r="AB84" i="73"/>
  <c r="AA84" i="73"/>
  <c r="Z84" i="73"/>
  <c r="Y84" i="73"/>
  <c r="AQ83" i="73"/>
  <c r="AP83" i="73"/>
  <c r="AO83" i="73"/>
  <c r="AN83" i="73"/>
  <c r="AM83" i="73"/>
  <c r="AL83" i="73"/>
  <c r="AK83" i="73"/>
  <c r="AI83" i="73"/>
  <c r="AG83" i="73"/>
  <c r="AF83" i="73"/>
  <c r="AD83" i="73"/>
  <c r="AC83" i="73"/>
  <c r="AB83" i="73"/>
  <c r="AA83" i="73"/>
  <c r="Z83" i="73"/>
  <c r="Y83" i="73"/>
  <c r="AQ82" i="73"/>
  <c r="AP82" i="73"/>
  <c r="AO82" i="73"/>
  <c r="AN82" i="73"/>
  <c r="AM82" i="73"/>
  <c r="AL82" i="73"/>
  <c r="AK82" i="73"/>
  <c r="AI82" i="73"/>
  <c r="AG82" i="73"/>
  <c r="AH82" i="73" s="1"/>
  <c r="AF82" i="73"/>
  <c r="AD82" i="73"/>
  <c r="AC82" i="73"/>
  <c r="AB82" i="73"/>
  <c r="AA82" i="73"/>
  <c r="Z82" i="73"/>
  <c r="Y82" i="73"/>
  <c r="AQ81" i="73"/>
  <c r="AP81" i="73"/>
  <c r="AO81" i="73"/>
  <c r="AN81" i="73"/>
  <c r="AM81" i="73"/>
  <c r="AL81" i="73"/>
  <c r="AK81" i="73"/>
  <c r="AI81" i="73"/>
  <c r="AG81" i="73"/>
  <c r="AF81" i="73"/>
  <c r="AD81" i="73"/>
  <c r="AE81" i="73" s="1"/>
  <c r="AC81" i="73"/>
  <c r="AB81" i="73"/>
  <c r="AA81" i="73"/>
  <c r="Z81" i="73"/>
  <c r="Y81" i="73"/>
  <c r="AQ80" i="73"/>
  <c r="AP80" i="73"/>
  <c r="AO80" i="73"/>
  <c r="AN80" i="73"/>
  <c r="AM80" i="73"/>
  <c r="AL80" i="73"/>
  <c r="AK80" i="73"/>
  <c r="AI80" i="73"/>
  <c r="AG80" i="73"/>
  <c r="AF80" i="73"/>
  <c r="AD80" i="73"/>
  <c r="AE80" i="73" s="1"/>
  <c r="AC80" i="73"/>
  <c r="AB80" i="73"/>
  <c r="AA80" i="73"/>
  <c r="Z80" i="73"/>
  <c r="Y80" i="73"/>
  <c r="AQ79" i="73"/>
  <c r="AP79" i="73"/>
  <c r="AO79" i="73"/>
  <c r="AN79" i="73"/>
  <c r="AM79" i="73"/>
  <c r="AL79" i="73"/>
  <c r="AK79" i="73"/>
  <c r="AI79" i="73"/>
  <c r="AG79" i="73"/>
  <c r="AF79" i="73"/>
  <c r="AD79" i="73"/>
  <c r="AE79" i="73" s="1"/>
  <c r="AC79" i="73"/>
  <c r="AB79" i="73"/>
  <c r="AA79" i="73"/>
  <c r="Z79" i="73"/>
  <c r="Y79" i="73"/>
  <c r="AQ78" i="73"/>
  <c r="AP78" i="73"/>
  <c r="AO78" i="73"/>
  <c r="AN78" i="73"/>
  <c r="AM78" i="73"/>
  <c r="AL78" i="73"/>
  <c r="AK78" i="73"/>
  <c r="AI78" i="73"/>
  <c r="AG78" i="73"/>
  <c r="AF78" i="73"/>
  <c r="AD78" i="73"/>
  <c r="AC78" i="73"/>
  <c r="AB78" i="73"/>
  <c r="AA78" i="73"/>
  <c r="Z78" i="73"/>
  <c r="Y78" i="73"/>
  <c r="AQ77" i="73"/>
  <c r="AP77" i="73"/>
  <c r="AO77" i="73"/>
  <c r="AN77" i="73"/>
  <c r="AM77" i="73"/>
  <c r="AL77" i="73"/>
  <c r="AK77" i="73"/>
  <c r="AI77" i="73"/>
  <c r="AG77" i="73"/>
  <c r="AF77" i="73"/>
  <c r="AD77" i="73"/>
  <c r="AE77" i="73" s="1"/>
  <c r="AC77" i="73"/>
  <c r="AB77" i="73"/>
  <c r="AA77" i="73"/>
  <c r="Z77" i="73"/>
  <c r="Y77" i="73"/>
  <c r="AQ76" i="73"/>
  <c r="AP76" i="73"/>
  <c r="AO76" i="73"/>
  <c r="AN76" i="73"/>
  <c r="AM76" i="73"/>
  <c r="AL76" i="73"/>
  <c r="AK76" i="73"/>
  <c r="AI76" i="73"/>
  <c r="AG76" i="73"/>
  <c r="AH76" i="73" s="1"/>
  <c r="AF76" i="73"/>
  <c r="AD76" i="73"/>
  <c r="AE76" i="73" s="1"/>
  <c r="AC76" i="73"/>
  <c r="AB76" i="73"/>
  <c r="AA76" i="73"/>
  <c r="Z76" i="73"/>
  <c r="Y76" i="73"/>
  <c r="AQ75" i="73"/>
  <c r="AP75" i="73"/>
  <c r="AO75" i="73"/>
  <c r="AN75" i="73"/>
  <c r="AM75" i="73"/>
  <c r="AL75" i="73"/>
  <c r="AK75" i="73"/>
  <c r="AI75" i="73"/>
  <c r="AG75" i="73"/>
  <c r="AH75" i="73" s="1"/>
  <c r="AF75" i="73"/>
  <c r="AD75" i="73"/>
  <c r="AC75" i="73"/>
  <c r="AB75" i="73"/>
  <c r="AA75" i="73"/>
  <c r="Z75" i="73"/>
  <c r="Y75" i="73"/>
  <c r="AQ74" i="73"/>
  <c r="AP74" i="73"/>
  <c r="AO74" i="73"/>
  <c r="AN74" i="73"/>
  <c r="AM74" i="73"/>
  <c r="AL74" i="73"/>
  <c r="AK74" i="73"/>
  <c r="AI74" i="73"/>
  <c r="AG74" i="73"/>
  <c r="AF74" i="73"/>
  <c r="AD74" i="73"/>
  <c r="AC74" i="73"/>
  <c r="AB74" i="73"/>
  <c r="AA74" i="73"/>
  <c r="Z74" i="73"/>
  <c r="Y74" i="73"/>
  <c r="AQ73" i="73"/>
  <c r="AP73" i="73"/>
  <c r="AO73" i="73"/>
  <c r="AN73" i="73"/>
  <c r="AM73" i="73"/>
  <c r="AL73" i="73"/>
  <c r="AK73" i="73"/>
  <c r="AI73" i="73"/>
  <c r="AG73" i="73"/>
  <c r="AH73" i="73" s="1"/>
  <c r="AF73" i="73"/>
  <c r="AD73" i="73"/>
  <c r="AE73" i="73" s="1"/>
  <c r="AC73" i="73"/>
  <c r="AB73" i="73"/>
  <c r="AA73" i="73"/>
  <c r="Z73" i="73"/>
  <c r="Y73" i="73"/>
  <c r="AQ72" i="73"/>
  <c r="AP72" i="73"/>
  <c r="AO72" i="73"/>
  <c r="AN72" i="73"/>
  <c r="AM72" i="73"/>
  <c r="AL72" i="73"/>
  <c r="AK72" i="73"/>
  <c r="AI72" i="73"/>
  <c r="AG72" i="73"/>
  <c r="AH72" i="73" s="1"/>
  <c r="AF72" i="73"/>
  <c r="AD72" i="73"/>
  <c r="AE72" i="73" s="1"/>
  <c r="AC72" i="73"/>
  <c r="AB72" i="73"/>
  <c r="AA72" i="73"/>
  <c r="Z72" i="73"/>
  <c r="Y72" i="73"/>
  <c r="AQ71" i="73"/>
  <c r="AP71" i="73"/>
  <c r="AO71" i="73"/>
  <c r="AN71" i="73"/>
  <c r="AM71" i="73"/>
  <c r="AL71" i="73"/>
  <c r="AK71" i="73"/>
  <c r="AI71" i="73"/>
  <c r="AG71" i="73"/>
  <c r="AF71" i="73"/>
  <c r="AD71" i="73"/>
  <c r="AC71" i="73"/>
  <c r="AB71" i="73"/>
  <c r="AA71" i="73"/>
  <c r="Z71" i="73"/>
  <c r="Y71" i="73"/>
  <c r="AQ70" i="73"/>
  <c r="AP70" i="73"/>
  <c r="AO70" i="73"/>
  <c r="AN70" i="73"/>
  <c r="AM70" i="73"/>
  <c r="AL70" i="73"/>
  <c r="AK70" i="73"/>
  <c r="AI70" i="73"/>
  <c r="AG70" i="73"/>
  <c r="AF70" i="73"/>
  <c r="AD70" i="73"/>
  <c r="AC70" i="73"/>
  <c r="AB70" i="73"/>
  <c r="AA70" i="73"/>
  <c r="Z70" i="73"/>
  <c r="Y70" i="73"/>
  <c r="AQ69" i="73"/>
  <c r="AP69" i="73"/>
  <c r="AO69" i="73"/>
  <c r="AN69" i="73"/>
  <c r="AM69" i="73"/>
  <c r="AL69" i="73"/>
  <c r="AK69" i="73"/>
  <c r="AI69" i="73"/>
  <c r="AG69" i="73"/>
  <c r="AF69" i="73"/>
  <c r="AD69" i="73"/>
  <c r="AC69" i="73"/>
  <c r="AB69" i="73"/>
  <c r="AA69" i="73"/>
  <c r="Z69" i="73"/>
  <c r="Y69" i="73"/>
  <c r="AQ68" i="73"/>
  <c r="AP68" i="73"/>
  <c r="AO68" i="73"/>
  <c r="AN68" i="73"/>
  <c r="AM68" i="73"/>
  <c r="AL68" i="73"/>
  <c r="AK68" i="73"/>
  <c r="AI68" i="73"/>
  <c r="AG68" i="73"/>
  <c r="AF68" i="73"/>
  <c r="AD68" i="73"/>
  <c r="AC68" i="73"/>
  <c r="AB68" i="73"/>
  <c r="AA68" i="73"/>
  <c r="Z68" i="73"/>
  <c r="Y68" i="73"/>
  <c r="AQ67" i="73"/>
  <c r="AP67" i="73"/>
  <c r="AO67" i="73"/>
  <c r="AN67" i="73"/>
  <c r="AM67" i="73"/>
  <c r="AL67" i="73"/>
  <c r="AK67" i="73"/>
  <c r="AI67" i="73"/>
  <c r="AG67" i="73"/>
  <c r="AF67" i="73"/>
  <c r="AD67" i="73"/>
  <c r="AC67" i="73"/>
  <c r="AB67" i="73"/>
  <c r="AA67" i="73"/>
  <c r="Z67" i="73"/>
  <c r="Y67" i="73"/>
  <c r="AQ66" i="73"/>
  <c r="AP66" i="73"/>
  <c r="AO66" i="73"/>
  <c r="AN66" i="73"/>
  <c r="AM66" i="73"/>
  <c r="AL66" i="73"/>
  <c r="AK66" i="73"/>
  <c r="AI66" i="73"/>
  <c r="AG66" i="73"/>
  <c r="AF66" i="73"/>
  <c r="AD66" i="73"/>
  <c r="AC66" i="73"/>
  <c r="AB66" i="73"/>
  <c r="AA66" i="73"/>
  <c r="Z66" i="73"/>
  <c r="Y66" i="73"/>
  <c r="AQ65" i="73"/>
  <c r="AP65" i="73"/>
  <c r="AO65" i="73"/>
  <c r="AN65" i="73"/>
  <c r="AM65" i="73"/>
  <c r="AL65" i="73"/>
  <c r="AK65" i="73"/>
  <c r="AI65" i="73"/>
  <c r="AG65" i="73"/>
  <c r="AF65" i="73"/>
  <c r="AD65" i="73"/>
  <c r="AC65" i="73"/>
  <c r="AB65" i="73"/>
  <c r="AA65" i="73"/>
  <c r="Z65" i="73"/>
  <c r="Y65" i="73"/>
  <c r="AQ64" i="73"/>
  <c r="AP64" i="73"/>
  <c r="AO64" i="73"/>
  <c r="AN64" i="73"/>
  <c r="AM64" i="73"/>
  <c r="AL64" i="73"/>
  <c r="AK64" i="73"/>
  <c r="AI64" i="73"/>
  <c r="AG64" i="73"/>
  <c r="AF64" i="73"/>
  <c r="AD64" i="73"/>
  <c r="AC64" i="73"/>
  <c r="AB64" i="73"/>
  <c r="AA64" i="73"/>
  <c r="Z64" i="73"/>
  <c r="Y64" i="73"/>
  <c r="AQ63" i="73"/>
  <c r="AP63" i="73"/>
  <c r="AO63" i="73"/>
  <c r="AN63" i="73"/>
  <c r="AM63" i="73"/>
  <c r="AL63" i="73"/>
  <c r="AK63" i="73"/>
  <c r="AI63" i="73"/>
  <c r="AG63" i="73"/>
  <c r="AF63" i="73"/>
  <c r="AD63" i="73"/>
  <c r="AC63" i="73"/>
  <c r="AB63" i="73"/>
  <c r="AA63" i="73"/>
  <c r="Z63" i="73"/>
  <c r="Y63" i="73"/>
  <c r="AQ62" i="73"/>
  <c r="AP62" i="73"/>
  <c r="AO62" i="73"/>
  <c r="AN62" i="73"/>
  <c r="AM62" i="73"/>
  <c r="AL62" i="73"/>
  <c r="AK62" i="73"/>
  <c r="AI62" i="73"/>
  <c r="AG62" i="73"/>
  <c r="AF62" i="73"/>
  <c r="AD62" i="73"/>
  <c r="AC62" i="73"/>
  <c r="AB62" i="73"/>
  <c r="AA62" i="73"/>
  <c r="Z62" i="73"/>
  <c r="Y62" i="73"/>
  <c r="AQ61" i="73"/>
  <c r="AP61" i="73"/>
  <c r="AO61" i="73"/>
  <c r="AN61" i="73"/>
  <c r="AM61" i="73"/>
  <c r="AL61" i="73"/>
  <c r="AK61" i="73"/>
  <c r="AI61" i="73"/>
  <c r="AG61" i="73"/>
  <c r="AF61" i="73"/>
  <c r="AD61" i="73"/>
  <c r="AC61" i="73"/>
  <c r="AB61" i="73"/>
  <c r="AA61" i="73"/>
  <c r="Z61" i="73"/>
  <c r="Y61" i="73"/>
  <c r="AQ60" i="73"/>
  <c r="AP60" i="73"/>
  <c r="AO60" i="73"/>
  <c r="AN60" i="73"/>
  <c r="AM60" i="73"/>
  <c r="AL60" i="73"/>
  <c r="AK60" i="73"/>
  <c r="AI60" i="73"/>
  <c r="AG60" i="73"/>
  <c r="AF60" i="73"/>
  <c r="AD60" i="73"/>
  <c r="AC60" i="73"/>
  <c r="AB60" i="73"/>
  <c r="AA60" i="73"/>
  <c r="Z60" i="73"/>
  <c r="Y60" i="73"/>
  <c r="AQ59" i="73"/>
  <c r="AP59" i="73"/>
  <c r="AO59" i="73"/>
  <c r="AN59" i="73"/>
  <c r="AM59" i="73"/>
  <c r="AL59" i="73"/>
  <c r="AK59" i="73"/>
  <c r="AI59" i="73"/>
  <c r="AG59" i="73"/>
  <c r="AF59" i="73"/>
  <c r="AD59" i="73"/>
  <c r="AC59" i="73"/>
  <c r="AB59" i="73"/>
  <c r="AA59" i="73"/>
  <c r="Z59" i="73"/>
  <c r="Y59" i="73"/>
  <c r="AQ58" i="73"/>
  <c r="AP58" i="73"/>
  <c r="AO58" i="73"/>
  <c r="AN58" i="73"/>
  <c r="AM58" i="73"/>
  <c r="AL58" i="73"/>
  <c r="AK58" i="73"/>
  <c r="AI58" i="73"/>
  <c r="AG58" i="73"/>
  <c r="AF58" i="73"/>
  <c r="AD58" i="73"/>
  <c r="AC58" i="73"/>
  <c r="AB58" i="73"/>
  <c r="AA58" i="73"/>
  <c r="Z58" i="73"/>
  <c r="Y58" i="73"/>
  <c r="AQ57" i="73"/>
  <c r="AP57" i="73"/>
  <c r="AO57" i="73"/>
  <c r="AN57" i="73"/>
  <c r="AM57" i="73"/>
  <c r="AL57" i="73"/>
  <c r="AK57" i="73"/>
  <c r="AI57" i="73"/>
  <c r="AG57" i="73"/>
  <c r="AF57" i="73"/>
  <c r="AD57" i="73"/>
  <c r="AC57" i="73"/>
  <c r="AB57" i="73"/>
  <c r="AA57" i="73"/>
  <c r="Z57" i="73"/>
  <c r="Y57" i="73"/>
  <c r="AQ56" i="73"/>
  <c r="AP56" i="73"/>
  <c r="AO56" i="73"/>
  <c r="AN56" i="73"/>
  <c r="AM56" i="73"/>
  <c r="AL56" i="73"/>
  <c r="AK56" i="73"/>
  <c r="AI56" i="73"/>
  <c r="AG56" i="73"/>
  <c r="AH56" i="73" s="1"/>
  <c r="AF56" i="73"/>
  <c r="AD56" i="73"/>
  <c r="AE56" i="73" s="1"/>
  <c r="AC56" i="73"/>
  <c r="AB56" i="73"/>
  <c r="AA56" i="73"/>
  <c r="Z56" i="73"/>
  <c r="Y56" i="73"/>
  <c r="AQ55" i="73"/>
  <c r="AP55" i="73"/>
  <c r="AO55" i="73"/>
  <c r="AN55" i="73"/>
  <c r="AM55" i="73"/>
  <c r="AL55" i="73"/>
  <c r="AK55" i="73"/>
  <c r="AI55" i="73"/>
  <c r="AG55" i="73"/>
  <c r="AF55" i="73"/>
  <c r="AD55" i="73"/>
  <c r="AC55" i="73"/>
  <c r="AB55" i="73"/>
  <c r="AA55" i="73"/>
  <c r="Z55" i="73"/>
  <c r="Y55" i="73"/>
  <c r="AQ54" i="73"/>
  <c r="AP54" i="73"/>
  <c r="AO54" i="73"/>
  <c r="AN54" i="73"/>
  <c r="AM54" i="73"/>
  <c r="AL54" i="73"/>
  <c r="AK54" i="73"/>
  <c r="AI54" i="73"/>
  <c r="AG54" i="73"/>
  <c r="AF54" i="73"/>
  <c r="AD54" i="73"/>
  <c r="AC54" i="73"/>
  <c r="AB54" i="73"/>
  <c r="AA54" i="73"/>
  <c r="Z54" i="73"/>
  <c r="Y54" i="73"/>
  <c r="AQ53" i="73"/>
  <c r="AP53" i="73"/>
  <c r="AO53" i="73"/>
  <c r="AN53" i="73"/>
  <c r="AM53" i="73"/>
  <c r="AL53" i="73"/>
  <c r="AK53" i="73"/>
  <c r="AI53" i="73"/>
  <c r="AG53" i="73"/>
  <c r="AH53" i="73" s="1"/>
  <c r="AF53" i="73"/>
  <c r="AD53" i="73"/>
  <c r="AC53" i="73"/>
  <c r="AB53" i="73"/>
  <c r="AA53" i="73"/>
  <c r="Z53" i="73"/>
  <c r="Y53" i="73"/>
  <c r="AQ52" i="73"/>
  <c r="AP52" i="73"/>
  <c r="AO52" i="73"/>
  <c r="AN52" i="73"/>
  <c r="AM52" i="73"/>
  <c r="AL52" i="73"/>
  <c r="AK52" i="73"/>
  <c r="AI52" i="73"/>
  <c r="AG52" i="73"/>
  <c r="AF52" i="73"/>
  <c r="AD52" i="73"/>
  <c r="AE52" i="73" s="1"/>
  <c r="AC52" i="73"/>
  <c r="AB52" i="73"/>
  <c r="AA52" i="73"/>
  <c r="Z52" i="73"/>
  <c r="Y52" i="73"/>
  <c r="AQ51" i="73"/>
  <c r="AP51" i="73"/>
  <c r="AO51" i="73"/>
  <c r="AN51" i="73"/>
  <c r="AM51" i="73"/>
  <c r="AL51" i="73"/>
  <c r="AK51" i="73"/>
  <c r="AI51" i="73"/>
  <c r="AG51" i="73"/>
  <c r="AH51" i="73" s="1"/>
  <c r="AF51" i="73"/>
  <c r="AD51" i="73"/>
  <c r="AC51" i="73"/>
  <c r="AB51" i="73"/>
  <c r="AA51" i="73"/>
  <c r="Z51" i="73"/>
  <c r="Y51" i="73"/>
  <c r="AQ50" i="73"/>
  <c r="AP50" i="73"/>
  <c r="AO50" i="73"/>
  <c r="AN50" i="73"/>
  <c r="AM50" i="73"/>
  <c r="AL50" i="73"/>
  <c r="AK50" i="73"/>
  <c r="AI50" i="73"/>
  <c r="AG50" i="73"/>
  <c r="AH50" i="73" s="1"/>
  <c r="AF50" i="73"/>
  <c r="AD50" i="73"/>
  <c r="AC50" i="73"/>
  <c r="AB50" i="73"/>
  <c r="AA50" i="73"/>
  <c r="Z50" i="73"/>
  <c r="Y50" i="73"/>
  <c r="AQ49" i="73"/>
  <c r="AP49" i="73"/>
  <c r="AO49" i="73"/>
  <c r="AN49" i="73"/>
  <c r="AM49" i="73"/>
  <c r="AL49" i="73"/>
  <c r="AK49" i="73"/>
  <c r="AI49" i="73"/>
  <c r="AG49" i="73"/>
  <c r="AF49" i="73"/>
  <c r="AD49" i="73"/>
  <c r="AE49" i="73" s="1"/>
  <c r="AC49" i="73"/>
  <c r="AB49" i="73"/>
  <c r="AA49" i="73"/>
  <c r="Z49" i="73"/>
  <c r="Y49" i="73"/>
  <c r="AQ48" i="73"/>
  <c r="AP48" i="73"/>
  <c r="AO48" i="73"/>
  <c r="AN48" i="73"/>
  <c r="AM48" i="73"/>
  <c r="AL48" i="73"/>
  <c r="AK48" i="73"/>
  <c r="AI48" i="73"/>
  <c r="AG48" i="73"/>
  <c r="AF48" i="73"/>
  <c r="AD48" i="73"/>
  <c r="AE48" i="73" s="1"/>
  <c r="AC48" i="73"/>
  <c r="AB48" i="73"/>
  <c r="AA48" i="73"/>
  <c r="Z48" i="73"/>
  <c r="Y48" i="73"/>
  <c r="AQ47" i="73"/>
  <c r="AP47" i="73"/>
  <c r="AO47" i="73"/>
  <c r="AN47" i="73"/>
  <c r="AM47" i="73"/>
  <c r="AL47" i="73"/>
  <c r="AK47" i="73"/>
  <c r="AI47" i="73"/>
  <c r="AG47" i="73"/>
  <c r="AF47" i="73"/>
  <c r="AD47" i="73"/>
  <c r="AC47" i="73"/>
  <c r="AB47" i="73"/>
  <c r="AA47" i="73"/>
  <c r="Z47" i="73"/>
  <c r="Y47" i="73"/>
  <c r="AQ46" i="73"/>
  <c r="AP46" i="73"/>
  <c r="AO46" i="73"/>
  <c r="AN46" i="73"/>
  <c r="AM46" i="73"/>
  <c r="AL46" i="73"/>
  <c r="AK46" i="73"/>
  <c r="AI46" i="73"/>
  <c r="AG46" i="73"/>
  <c r="AF46" i="73"/>
  <c r="AD46" i="73"/>
  <c r="AC46" i="73"/>
  <c r="AB46" i="73"/>
  <c r="AA46" i="73"/>
  <c r="Z46" i="73"/>
  <c r="Y46" i="73"/>
  <c r="AQ45" i="73"/>
  <c r="AP45" i="73"/>
  <c r="AO45" i="73"/>
  <c r="AN45" i="73"/>
  <c r="AM45" i="73"/>
  <c r="AL45" i="73"/>
  <c r="AK45" i="73"/>
  <c r="AI45" i="73"/>
  <c r="AG45" i="73"/>
  <c r="AF45" i="73"/>
  <c r="AD45" i="73"/>
  <c r="AC45" i="73"/>
  <c r="AB45" i="73"/>
  <c r="AA45" i="73"/>
  <c r="Z45" i="73"/>
  <c r="Y45" i="73"/>
  <c r="AQ44" i="73"/>
  <c r="AP44" i="73"/>
  <c r="AO44" i="73"/>
  <c r="AN44" i="73"/>
  <c r="AM44" i="73"/>
  <c r="AL44" i="73"/>
  <c r="AK44" i="73"/>
  <c r="AI44" i="73"/>
  <c r="AG44" i="73"/>
  <c r="AF44" i="73"/>
  <c r="AD44" i="73"/>
  <c r="AC44" i="73"/>
  <c r="AB44" i="73"/>
  <c r="AA44" i="73"/>
  <c r="Z44" i="73"/>
  <c r="Y44" i="73"/>
  <c r="AQ43" i="73"/>
  <c r="AP43" i="73"/>
  <c r="AO43" i="73"/>
  <c r="AN43" i="73"/>
  <c r="AM43" i="73"/>
  <c r="AL43" i="73"/>
  <c r="AK43" i="73"/>
  <c r="AI43" i="73"/>
  <c r="AG43" i="73"/>
  <c r="AF43" i="73"/>
  <c r="AD43" i="73"/>
  <c r="AC43" i="73"/>
  <c r="AB43" i="73"/>
  <c r="AA43" i="73"/>
  <c r="Z43" i="73"/>
  <c r="Y43" i="73"/>
  <c r="AQ42" i="73"/>
  <c r="AP42" i="73"/>
  <c r="AO42" i="73"/>
  <c r="AN42" i="73"/>
  <c r="AM42" i="73"/>
  <c r="AL42" i="73"/>
  <c r="AK42" i="73"/>
  <c r="AI42" i="73"/>
  <c r="AG42" i="73"/>
  <c r="AF42" i="73"/>
  <c r="AD42" i="73"/>
  <c r="AC42" i="73"/>
  <c r="AB42" i="73"/>
  <c r="AA42" i="73"/>
  <c r="Z42" i="73"/>
  <c r="Y42" i="73"/>
  <c r="AQ41" i="73"/>
  <c r="AP41" i="73"/>
  <c r="AO41" i="73"/>
  <c r="AN41" i="73"/>
  <c r="AM41" i="73"/>
  <c r="AL41" i="73"/>
  <c r="AK41" i="73"/>
  <c r="AI41" i="73"/>
  <c r="AG41" i="73"/>
  <c r="AF41" i="73"/>
  <c r="AD41" i="73"/>
  <c r="AC41" i="73"/>
  <c r="AB41" i="73"/>
  <c r="AA41" i="73"/>
  <c r="Z41" i="73"/>
  <c r="Y41" i="73"/>
  <c r="AQ40" i="73"/>
  <c r="AP40" i="73"/>
  <c r="AO40" i="73"/>
  <c r="AN40" i="73"/>
  <c r="AM40" i="73"/>
  <c r="AL40" i="73"/>
  <c r="AK40" i="73"/>
  <c r="AI40" i="73"/>
  <c r="AG40" i="73"/>
  <c r="AF40" i="73"/>
  <c r="AD40" i="73"/>
  <c r="AC40" i="73"/>
  <c r="AB40" i="73"/>
  <c r="AA40" i="73"/>
  <c r="Z40" i="73"/>
  <c r="Y40" i="73"/>
  <c r="AQ39" i="73"/>
  <c r="AP39" i="73"/>
  <c r="AO39" i="73"/>
  <c r="AN39" i="73"/>
  <c r="AM39" i="73"/>
  <c r="AL39" i="73"/>
  <c r="AK39" i="73"/>
  <c r="AI39" i="73"/>
  <c r="AG39" i="73"/>
  <c r="AF39" i="73"/>
  <c r="AD39" i="73"/>
  <c r="AC39" i="73"/>
  <c r="AB39" i="73"/>
  <c r="AA39" i="73"/>
  <c r="Z39" i="73"/>
  <c r="Y39" i="73"/>
  <c r="AQ38" i="73"/>
  <c r="AP38" i="73"/>
  <c r="AO38" i="73"/>
  <c r="AN38" i="73"/>
  <c r="AM38" i="73"/>
  <c r="AL38" i="73"/>
  <c r="AK38" i="73"/>
  <c r="AI38" i="73"/>
  <c r="AG38" i="73"/>
  <c r="AF38" i="73"/>
  <c r="AD38" i="73"/>
  <c r="AC38" i="73"/>
  <c r="AB38" i="73"/>
  <c r="AA38" i="73"/>
  <c r="Z38" i="73"/>
  <c r="Y38" i="73"/>
  <c r="AQ37" i="73"/>
  <c r="AP37" i="73"/>
  <c r="AO37" i="73"/>
  <c r="AN37" i="73"/>
  <c r="AM37" i="73"/>
  <c r="AL37" i="73"/>
  <c r="AK37" i="73"/>
  <c r="AI37" i="73"/>
  <c r="AG37" i="73"/>
  <c r="AF37" i="73"/>
  <c r="AD37" i="73"/>
  <c r="AC37" i="73"/>
  <c r="AB37" i="73"/>
  <c r="AA37" i="73"/>
  <c r="Z37" i="73"/>
  <c r="Y37" i="73"/>
  <c r="AQ36" i="73"/>
  <c r="AP36" i="73"/>
  <c r="AO36" i="73"/>
  <c r="AN36" i="73"/>
  <c r="AM36" i="73"/>
  <c r="AL36" i="73"/>
  <c r="AK36" i="73"/>
  <c r="AI36" i="73"/>
  <c r="AG36" i="73"/>
  <c r="AF36" i="73"/>
  <c r="AD36" i="73"/>
  <c r="AC36" i="73"/>
  <c r="AB36" i="73"/>
  <c r="AA36" i="73"/>
  <c r="Z36" i="73"/>
  <c r="Y36" i="73"/>
  <c r="AQ35" i="73"/>
  <c r="AP35" i="73"/>
  <c r="AO35" i="73"/>
  <c r="AN35" i="73"/>
  <c r="AM35" i="73"/>
  <c r="AL35" i="73"/>
  <c r="AK35" i="73"/>
  <c r="AI35" i="73"/>
  <c r="AG35" i="73"/>
  <c r="AF35" i="73"/>
  <c r="AD35" i="73"/>
  <c r="AC35" i="73"/>
  <c r="AB35" i="73"/>
  <c r="AA35" i="73"/>
  <c r="Z35" i="73"/>
  <c r="Y35" i="73"/>
  <c r="AQ34" i="73"/>
  <c r="AP34" i="73"/>
  <c r="AO34" i="73"/>
  <c r="AN34" i="73"/>
  <c r="AM34" i="73"/>
  <c r="AL34" i="73"/>
  <c r="AK34" i="73"/>
  <c r="AI34" i="73"/>
  <c r="AG34" i="73"/>
  <c r="AF34" i="73"/>
  <c r="AD34" i="73"/>
  <c r="AC34" i="73"/>
  <c r="AB34" i="73"/>
  <c r="AA34" i="73"/>
  <c r="Z34" i="73"/>
  <c r="Y34" i="73"/>
  <c r="AQ33" i="73"/>
  <c r="AP33" i="73"/>
  <c r="AO33" i="73"/>
  <c r="AN33" i="73"/>
  <c r="AM33" i="73"/>
  <c r="AL33" i="73"/>
  <c r="AK33" i="73"/>
  <c r="AI33" i="73"/>
  <c r="AG33" i="73"/>
  <c r="AF33" i="73"/>
  <c r="AD33" i="73"/>
  <c r="AE33" i="73" s="1"/>
  <c r="AC33" i="73"/>
  <c r="AB33" i="73"/>
  <c r="AA33" i="73"/>
  <c r="Z33" i="73"/>
  <c r="Y33" i="73"/>
  <c r="AQ32" i="73"/>
  <c r="AP32" i="73"/>
  <c r="AO32" i="73"/>
  <c r="AN32" i="73"/>
  <c r="AM32" i="73"/>
  <c r="AL32" i="73"/>
  <c r="AK32" i="73"/>
  <c r="AI32" i="73"/>
  <c r="AG32" i="73"/>
  <c r="AF32" i="73"/>
  <c r="AD32" i="73"/>
  <c r="AE32" i="73" s="1"/>
  <c r="AC32" i="73"/>
  <c r="AB32" i="73"/>
  <c r="AA32" i="73"/>
  <c r="Z32" i="73"/>
  <c r="Y32" i="73"/>
  <c r="AQ31" i="73"/>
  <c r="AP31" i="73"/>
  <c r="AO31" i="73"/>
  <c r="AN31" i="73"/>
  <c r="AM31" i="73"/>
  <c r="AL31" i="73"/>
  <c r="AK31" i="73"/>
  <c r="AI31" i="73"/>
  <c r="AG31" i="73"/>
  <c r="AH31" i="73" s="1"/>
  <c r="AF31" i="73"/>
  <c r="AD31" i="73"/>
  <c r="AC31" i="73"/>
  <c r="AB31" i="73"/>
  <c r="AA31" i="73"/>
  <c r="Z31" i="73"/>
  <c r="Y31" i="73"/>
  <c r="AQ30" i="73"/>
  <c r="AP30" i="73"/>
  <c r="AO30" i="73"/>
  <c r="AN30" i="73"/>
  <c r="AM30" i="73"/>
  <c r="AL30" i="73"/>
  <c r="AK30" i="73"/>
  <c r="AI30" i="73"/>
  <c r="AG30" i="73"/>
  <c r="AH30" i="73" s="1"/>
  <c r="AF30" i="73"/>
  <c r="AD30" i="73"/>
  <c r="AC30" i="73"/>
  <c r="AB30" i="73"/>
  <c r="AA30" i="73"/>
  <c r="Z30" i="73"/>
  <c r="Y30" i="73"/>
  <c r="AQ29" i="73"/>
  <c r="AP29" i="73"/>
  <c r="AO29" i="73"/>
  <c r="AN29" i="73"/>
  <c r="AM29" i="73"/>
  <c r="AL29" i="73"/>
  <c r="AK29" i="73"/>
  <c r="AI29" i="73"/>
  <c r="AG29" i="73"/>
  <c r="AH29" i="73" s="1"/>
  <c r="AF29" i="73"/>
  <c r="AD29" i="73"/>
  <c r="AC29" i="73"/>
  <c r="AB29" i="73"/>
  <c r="AA29" i="73"/>
  <c r="Z29" i="73"/>
  <c r="Y29" i="73"/>
  <c r="AQ28" i="73"/>
  <c r="AP28" i="73"/>
  <c r="AO28" i="73"/>
  <c r="AN28" i="73"/>
  <c r="AM28" i="73"/>
  <c r="AL28" i="73"/>
  <c r="AK28" i="73"/>
  <c r="AI28" i="73"/>
  <c r="AG28" i="73"/>
  <c r="AH28" i="73" s="1"/>
  <c r="AF28" i="73"/>
  <c r="AD28" i="73"/>
  <c r="AE28" i="73" s="1"/>
  <c r="AC28" i="73"/>
  <c r="AB28" i="73"/>
  <c r="AA28" i="73"/>
  <c r="Z28" i="73"/>
  <c r="Y28" i="73"/>
  <c r="AQ27" i="73"/>
  <c r="AP27" i="73"/>
  <c r="AO27" i="73"/>
  <c r="AN27" i="73"/>
  <c r="AM27" i="73"/>
  <c r="AL27" i="73"/>
  <c r="AK27" i="73"/>
  <c r="AI27" i="73"/>
  <c r="AG27" i="73"/>
  <c r="AH27" i="73" s="1"/>
  <c r="AF27" i="73"/>
  <c r="AD27" i="73"/>
  <c r="AC27" i="73"/>
  <c r="AB27" i="73"/>
  <c r="AA27" i="73"/>
  <c r="Z27" i="73"/>
  <c r="Y27" i="73"/>
  <c r="AQ25" i="73"/>
  <c r="AP25" i="73"/>
  <c r="AO25" i="73"/>
  <c r="AN25" i="73"/>
  <c r="AM25" i="73"/>
  <c r="AL25" i="73"/>
  <c r="AK25" i="73"/>
  <c r="AI25" i="73"/>
  <c r="AG25" i="73"/>
  <c r="AH25" i="73" s="1"/>
  <c r="AF25" i="73"/>
  <c r="AD25" i="73"/>
  <c r="AC25" i="73"/>
  <c r="AB25" i="73"/>
  <c r="AA25" i="73"/>
  <c r="Z25" i="73"/>
  <c r="Y25" i="73"/>
  <c r="AQ24" i="73"/>
  <c r="AP24" i="73"/>
  <c r="AO24" i="73"/>
  <c r="AN24" i="73"/>
  <c r="AM24" i="73"/>
  <c r="AL24" i="73"/>
  <c r="AK24" i="73"/>
  <c r="AI24" i="73"/>
  <c r="AG24" i="73"/>
  <c r="AH24" i="73" s="1"/>
  <c r="AF24" i="73"/>
  <c r="AD24" i="73"/>
  <c r="AC24" i="73"/>
  <c r="AB24" i="73"/>
  <c r="AA24" i="73"/>
  <c r="Z24" i="73"/>
  <c r="Y24" i="73"/>
  <c r="AQ23" i="73"/>
  <c r="AP23" i="73"/>
  <c r="AO23" i="73"/>
  <c r="AN23" i="73"/>
  <c r="AM23" i="73"/>
  <c r="AL23" i="73"/>
  <c r="AK23" i="73"/>
  <c r="AI23" i="73"/>
  <c r="AG23" i="73"/>
  <c r="AF23" i="73"/>
  <c r="AD23" i="73"/>
  <c r="AE23" i="73" s="1"/>
  <c r="AC23" i="73"/>
  <c r="AB23" i="73"/>
  <c r="AA23" i="73"/>
  <c r="Z23" i="73"/>
  <c r="Y23" i="73"/>
  <c r="AQ22" i="73"/>
  <c r="AP22" i="73"/>
  <c r="AO22" i="73"/>
  <c r="AN22" i="73"/>
  <c r="AM22" i="73"/>
  <c r="AL22" i="73"/>
  <c r="AK22" i="73"/>
  <c r="AI22" i="73"/>
  <c r="AG22" i="73"/>
  <c r="AH22" i="73" s="1"/>
  <c r="AF22" i="73"/>
  <c r="AD22" i="73"/>
  <c r="AC22" i="73"/>
  <c r="AB22" i="73"/>
  <c r="AA22" i="73"/>
  <c r="Z22" i="73"/>
  <c r="Y22" i="73"/>
  <c r="AQ21" i="73"/>
  <c r="AP21" i="73"/>
  <c r="AO21" i="73"/>
  <c r="AN21" i="73"/>
  <c r="AM21" i="73"/>
  <c r="AL21" i="73"/>
  <c r="AK21" i="73"/>
  <c r="AI21" i="73"/>
  <c r="AG21" i="73"/>
  <c r="AH21" i="73" s="1"/>
  <c r="AF21" i="73"/>
  <c r="AD21" i="73"/>
  <c r="AE21" i="73" s="1"/>
  <c r="AC21" i="73"/>
  <c r="AB21" i="73"/>
  <c r="AA21" i="73"/>
  <c r="Z21" i="73"/>
  <c r="Y21" i="73"/>
  <c r="AQ20" i="73"/>
  <c r="AP20" i="73"/>
  <c r="AO20" i="73"/>
  <c r="AN20" i="73"/>
  <c r="AM20" i="73"/>
  <c r="AL20" i="73"/>
  <c r="AK20" i="73"/>
  <c r="AI20" i="73"/>
  <c r="AG20" i="73"/>
  <c r="AH20" i="73" s="1"/>
  <c r="AF20" i="73"/>
  <c r="AD20" i="73"/>
  <c r="AC20" i="73"/>
  <c r="AB20" i="73"/>
  <c r="AA20" i="73"/>
  <c r="Z20" i="73"/>
  <c r="Y20" i="73"/>
  <c r="AQ19" i="73"/>
  <c r="AP19" i="73"/>
  <c r="AO19" i="73"/>
  <c r="AN19" i="73"/>
  <c r="AM19" i="73"/>
  <c r="AL19" i="73"/>
  <c r="AK19" i="73"/>
  <c r="AI19" i="73"/>
  <c r="AG19" i="73"/>
  <c r="AF19" i="73"/>
  <c r="AD19" i="73"/>
  <c r="AE19" i="73" s="1"/>
  <c r="AC19" i="73"/>
  <c r="AB19" i="73"/>
  <c r="AA19" i="73"/>
  <c r="Z19" i="73"/>
  <c r="Y19" i="73"/>
  <c r="AQ18" i="73"/>
  <c r="AP18" i="73"/>
  <c r="AO18" i="73"/>
  <c r="AN18" i="73"/>
  <c r="AM18" i="73"/>
  <c r="AL18" i="73"/>
  <c r="AK18" i="73"/>
  <c r="AI18" i="73"/>
  <c r="AG18" i="73"/>
  <c r="AH18" i="73" s="1"/>
  <c r="AF18" i="73"/>
  <c r="AD18" i="73"/>
  <c r="AE18" i="73" s="1"/>
  <c r="AC18" i="73"/>
  <c r="AB18" i="73"/>
  <c r="AA18" i="73"/>
  <c r="Z18" i="73"/>
  <c r="Y18" i="73"/>
  <c r="AQ17" i="73"/>
  <c r="AP17" i="73"/>
  <c r="AO17" i="73"/>
  <c r="AN17" i="73"/>
  <c r="AM17" i="73"/>
  <c r="AL17" i="73"/>
  <c r="AK17" i="73"/>
  <c r="AI17" i="73"/>
  <c r="AG17" i="73"/>
  <c r="AH17" i="73" s="1"/>
  <c r="AF17" i="73"/>
  <c r="AD17" i="73"/>
  <c r="AE17" i="73" s="1"/>
  <c r="AC17" i="73"/>
  <c r="AB17" i="73"/>
  <c r="AA17" i="73"/>
  <c r="Z17" i="73"/>
  <c r="Y17" i="73"/>
  <c r="AQ16" i="73"/>
  <c r="AP16" i="73"/>
  <c r="AO16" i="73"/>
  <c r="AN16" i="73"/>
  <c r="AM16" i="73"/>
  <c r="AL16" i="73"/>
  <c r="AK16" i="73"/>
  <c r="AI16" i="73"/>
  <c r="AG16" i="73"/>
  <c r="AF16" i="73"/>
  <c r="AD16" i="73"/>
  <c r="AC16" i="73"/>
  <c r="AB16" i="73"/>
  <c r="AA16" i="73"/>
  <c r="Z16" i="73"/>
  <c r="Y16" i="73"/>
  <c r="AQ15" i="73"/>
  <c r="AP15" i="73"/>
  <c r="AO15" i="73"/>
  <c r="AN15" i="73"/>
  <c r="AM15" i="73"/>
  <c r="AL15" i="73"/>
  <c r="AK15" i="73"/>
  <c r="AI15" i="73"/>
  <c r="AG15" i="73"/>
  <c r="AF15" i="73"/>
  <c r="AD15" i="73"/>
  <c r="AE15" i="73" s="1"/>
  <c r="AC15" i="73"/>
  <c r="AB15" i="73"/>
  <c r="AA15" i="73"/>
  <c r="Z15" i="73"/>
  <c r="Y15" i="73"/>
  <c r="AQ14" i="73"/>
  <c r="AP14" i="73"/>
  <c r="AO14" i="73"/>
  <c r="AN14" i="73"/>
  <c r="AM14" i="73"/>
  <c r="AL14" i="73"/>
  <c r="AK14" i="73"/>
  <c r="AI14" i="73"/>
  <c r="AG14" i="73"/>
  <c r="AH14" i="73" s="1"/>
  <c r="AF14" i="73"/>
  <c r="AD14" i="73"/>
  <c r="AE14" i="73" s="1"/>
  <c r="AC14" i="73"/>
  <c r="AB14" i="73"/>
  <c r="AA14" i="73"/>
  <c r="Z14" i="73"/>
  <c r="Y14" i="73"/>
  <c r="AQ13" i="73"/>
  <c r="AP13" i="73"/>
  <c r="AO13" i="73"/>
  <c r="AN13" i="73"/>
  <c r="AM13" i="73"/>
  <c r="AL13" i="73"/>
  <c r="AK13" i="73"/>
  <c r="AI13" i="73"/>
  <c r="AG13" i="73"/>
  <c r="AH13" i="73" s="1"/>
  <c r="AF13" i="73"/>
  <c r="AD13" i="73"/>
  <c r="AE13" i="73" s="1"/>
  <c r="AC13" i="73"/>
  <c r="AB13" i="73"/>
  <c r="AA13" i="73"/>
  <c r="Z13" i="73"/>
  <c r="Y13" i="73"/>
  <c r="AQ12" i="73"/>
  <c r="AP12" i="73"/>
  <c r="AO12" i="73"/>
  <c r="AN12" i="73"/>
  <c r="AM12" i="73"/>
  <c r="AL12" i="73"/>
  <c r="AK12" i="73"/>
  <c r="AI12" i="73"/>
  <c r="AG12" i="73"/>
  <c r="AH12" i="73" s="1"/>
  <c r="AF12" i="73"/>
  <c r="AD12" i="73"/>
  <c r="AE12" i="73" s="1"/>
  <c r="AC12" i="73"/>
  <c r="AB12" i="73"/>
  <c r="AA12" i="73"/>
  <c r="Z12" i="73"/>
  <c r="Y12" i="73"/>
  <c r="AQ11" i="73"/>
  <c r="AP11" i="73"/>
  <c r="AO11" i="73"/>
  <c r="AN11" i="73"/>
  <c r="AM11" i="73"/>
  <c r="AL11" i="73"/>
  <c r="AK11" i="73"/>
  <c r="AI11" i="73"/>
  <c r="AG11" i="73"/>
  <c r="AH11" i="73" s="1"/>
  <c r="AF11" i="73"/>
  <c r="AD11" i="73"/>
  <c r="AE11" i="73" s="1"/>
  <c r="AC11" i="73"/>
  <c r="AB11" i="73"/>
  <c r="AA11" i="73"/>
  <c r="Z11" i="73"/>
  <c r="Y11" i="73"/>
  <c r="AC5" i="73"/>
  <c r="AI2" i="73"/>
  <c r="AE248" i="73" l="1"/>
  <c r="AE57" i="73"/>
  <c r="AE169" i="73"/>
  <c r="AH118" i="73"/>
  <c r="AH92" i="73"/>
  <c r="AH287" i="73"/>
  <c r="AH88" i="73"/>
  <c r="AE89" i="73"/>
  <c r="AH180" i="73"/>
  <c r="AH182" i="73"/>
  <c r="AH74" i="73"/>
  <c r="AR307" i="73"/>
  <c r="AS308" i="73"/>
  <c r="AR308" i="73"/>
  <c r="AS309" i="73"/>
  <c r="AR309" i="73"/>
  <c r="AR311" i="73"/>
  <c r="AR208" i="73"/>
  <c r="AR270" i="73"/>
  <c r="AS271" i="73"/>
  <c r="AS272" i="73"/>
  <c r="AS274" i="73"/>
  <c r="AS277" i="73"/>
  <c r="AS278" i="73"/>
  <c r="AS279" i="73"/>
  <c r="AS281" i="73"/>
  <c r="AS282" i="73"/>
  <c r="AS283" i="73"/>
  <c r="AS284" i="73"/>
  <c r="AS285" i="73"/>
  <c r="AS287" i="73"/>
  <c r="AR287" i="73"/>
  <c r="AR290" i="73"/>
  <c r="AS291" i="73"/>
  <c r="AR303" i="73"/>
  <c r="AR304" i="73"/>
  <c r="AS310" i="73"/>
  <c r="AR202" i="73"/>
  <c r="AS150" i="73"/>
  <c r="AR150" i="73"/>
  <c r="AS153" i="73"/>
  <c r="AR153" i="73"/>
  <c r="AS154" i="73"/>
  <c r="AR154" i="73"/>
  <c r="AR165" i="73"/>
  <c r="AS288" i="73"/>
  <c r="AR300" i="73"/>
  <c r="AS301" i="73"/>
  <c r="AR301" i="73"/>
  <c r="AS302" i="73"/>
  <c r="AR302" i="73"/>
  <c r="AS303" i="73"/>
  <c r="AR310" i="73"/>
  <c r="AS72" i="73"/>
  <c r="AS111" i="73"/>
  <c r="AS113" i="73"/>
  <c r="AH202" i="73"/>
  <c r="AR45" i="73"/>
  <c r="AS46" i="73"/>
  <c r="AR46" i="73"/>
  <c r="AS47" i="73"/>
  <c r="AE61" i="73"/>
  <c r="AJ16" i="73"/>
  <c r="AJ21" i="73"/>
  <c r="AJ24" i="73"/>
  <c r="AR27" i="73"/>
  <c r="AS28" i="73"/>
  <c r="AR30" i="73"/>
  <c r="AS31" i="73"/>
  <c r="AH33" i="73"/>
  <c r="AH34" i="73"/>
  <c r="AH35" i="73"/>
  <c r="AH38" i="73"/>
  <c r="AH39" i="73"/>
  <c r="AH42" i="73"/>
  <c r="AH43" i="73"/>
  <c r="AH45" i="73"/>
  <c r="AE63" i="73"/>
  <c r="AE64" i="73"/>
  <c r="AE65" i="73"/>
  <c r="AE67" i="73"/>
  <c r="AR124" i="73"/>
  <c r="AR125" i="73"/>
  <c r="AR132" i="73"/>
  <c r="AR133" i="73"/>
  <c r="AS134" i="73"/>
  <c r="AS250" i="73"/>
  <c r="AE112" i="73"/>
  <c r="AE36" i="73"/>
  <c r="AE37" i="73"/>
  <c r="AE40" i="73"/>
  <c r="AE44" i="73"/>
  <c r="AE45" i="73"/>
  <c r="AE46" i="73"/>
  <c r="AR60" i="73"/>
  <c r="AS61" i="73"/>
  <c r="AH61" i="73"/>
  <c r="AH62" i="73"/>
  <c r="AE194" i="73"/>
  <c r="AE195" i="73"/>
  <c r="AE196" i="73"/>
  <c r="AE197" i="73"/>
  <c r="AE198" i="73"/>
  <c r="AE199" i="73"/>
  <c r="AE200" i="73"/>
  <c r="AE201" i="73"/>
  <c r="AE202" i="73"/>
  <c r="AE203" i="73"/>
  <c r="AE204" i="73"/>
  <c r="AE205" i="73"/>
  <c r="AE206" i="73"/>
  <c r="AE207" i="73"/>
  <c r="AE208" i="73"/>
  <c r="AS311" i="73"/>
  <c r="AE59" i="73"/>
  <c r="AE60" i="73"/>
  <c r="AS66" i="73"/>
  <c r="AR66" i="73"/>
  <c r="AS67" i="73"/>
  <c r="AR238" i="73"/>
  <c r="AS239" i="73"/>
  <c r="AR239" i="73"/>
  <c r="AS240" i="73"/>
  <c r="AS241" i="73"/>
  <c r="AS242" i="73"/>
  <c r="AR242" i="73"/>
  <c r="AS243" i="73"/>
  <c r="AS244" i="73"/>
  <c r="AS245" i="73"/>
  <c r="AS246" i="73"/>
  <c r="AR23" i="73"/>
  <c r="AE41" i="73"/>
  <c r="AR53" i="73"/>
  <c r="AS54" i="73"/>
  <c r="AR54" i="73"/>
  <c r="AS55" i="73"/>
  <c r="AE68" i="73"/>
  <c r="AE69" i="73"/>
  <c r="AE71" i="73"/>
  <c r="AR118" i="73"/>
  <c r="AE29" i="73"/>
  <c r="AS35" i="73"/>
  <c r="AS50" i="73"/>
  <c r="AR50" i="73"/>
  <c r="AS51" i="73"/>
  <c r="AH64" i="73"/>
  <c r="AE55" i="73"/>
  <c r="AR90" i="73"/>
  <c r="AS91" i="73"/>
  <c r="AR180" i="73"/>
  <c r="AS182" i="73"/>
  <c r="AS183" i="73"/>
  <c r="AR183" i="73"/>
  <c r="AS184" i="73"/>
  <c r="AR184" i="73"/>
  <c r="AS185" i="73"/>
  <c r="AR185" i="73"/>
  <c r="AS186" i="73"/>
  <c r="AR186" i="73"/>
  <c r="AS187" i="73"/>
  <c r="AH173" i="73"/>
  <c r="AR250" i="73"/>
  <c r="AS251" i="73"/>
  <c r="AS252" i="73"/>
  <c r="AS253" i="73"/>
  <c r="AR255" i="73"/>
  <c r="AS256" i="73"/>
  <c r="AS257" i="73"/>
  <c r="AR38" i="73"/>
  <c r="AE47" i="73"/>
  <c r="AH67" i="73"/>
  <c r="AH68" i="73"/>
  <c r="AR91" i="73"/>
  <c r="AR108" i="73"/>
  <c r="AR109" i="73"/>
  <c r="AS110" i="73"/>
  <c r="AS115" i="73"/>
  <c r="AR187" i="73"/>
  <c r="AS269" i="73"/>
  <c r="AS270" i="73"/>
  <c r="AR12" i="73"/>
  <c r="AR25" i="73"/>
  <c r="AR41" i="73"/>
  <c r="AS42" i="73"/>
  <c r="AR42" i="73"/>
  <c r="AS43" i="73"/>
  <c r="AS58" i="73"/>
  <c r="AR58" i="73"/>
  <c r="AS59" i="73"/>
  <c r="AH59" i="73"/>
  <c r="AR68" i="73"/>
  <c r="AS69" i="73"/>
  <c r="AH69" i="73"/>
  <c r="AH70" i="73"/>
  <c r="AH71" i="73"/>
  <c r="AE104" i="73"/>
  <c r="AE105" i="73"/>
  <c r="AE106" i="73"/>
  <c r="AE107" i="73"/>
  <c r="AE110" i="73"/>
  <c r="AR110" i="73"/>
  <c r="AH155" i="73"/>
  <c r="AH156" i="73"/>
  <c r="AH157" i="73"/>
  <c r="AH158" i="73"/>
  <c r="AH159" i="73"/>
  <c r="AH160" i="73"/>
  <c r="AH161" i="73"/>
  <c r="AH162" i="73"/>
  <c r="AH163" i="73"/>
  <c r="AH164" i="73"/>
  <c r="AH165" i="73"/>
  <c r="AH166" i="73"/>
  <c r="AE188" i="73"/>
  <c r="AE189" i="73"/>
  <c r="AE190" i="73"/>
  <c r="AE191" i="73"/>
  <c r="AH232" i="73"/>
  <c r="AH233" i="73"/>
  <c r="AH234" i="73"/>
  <c r="AH235" i="73"/>
  <c r="AH236" i="73"/>
  <c r="AH237" i="73"/>
  <c r="AH240" i="73"/>
  <c r="AH241" i="73"/>
  <c r="AE277" i="73"/>
  <c r="AE278" i="73"/>
  <c r="AE279" i="73"/>
  <c r="AE280" i="73"/>
  <c r="AE281" i="73"/>
  <c r="AE282" i="73"/>
  <c r="AE283" i="73"/>
  <c r="AE284" i="73"/>
  <c r="AE285" i="73"/>
  <c r="AE290" i="73"/>
  <c r="AR17" i="73"/>
  <c r="AR18" i="73"/>
  <c r="AS19" i="73"/>
  <c r="AS20" i="73"/>
  <c r="AR20" i="73"/>
  <c r="AS21" i="73"/>
  <c r="AR33" i="73"/>
  <c r="AE162" i="73"/>
  <c r="AE163" i="73"/>
  <c r="AE164" i="73"/>
  <c r="AE165" i="73"/>
  <c r="AH194" i="73"/>
  <c r="AH195" i="73"/>
  <c r="AH196" i="73"/>
  <c r="AH154" i="73"/>
  <c r="AH169" i="73"/>
  <c r="AR15" i="73"/>
  <c r="AH16" i="73"/>
  <c r="AE25" i="73"/>
  <c r="AE53" i="73"/>
  <c r="AE269" i="73"/>
  <c r="AE254" i="73"/>
  <c r="AE34" i="73"/>
  <c r="AH37" i="73"/>
  <c r="AE42" i="73"/>
  <c r="AR44" i="73"/>
  <c r="AS45" i="73"/>
  <c r="AH46" i="73"/>
  <c r="AH47" i="73"/>
  <c r="AE35" i="73"/>
  <c r="AR52" i="73"/>
  <c r="AS53" i="73"/>
  <c r="AH54" i="73"/>
  <c r="AH55" i="73"/>
  <c r="AE43" i="73"/>
  <c r="AH60" i="73"/>
  <c r="AR64" i="73"/>
  <c r="AS65" i="73"/>
  <c r="AH65" i="73"/>
  <c r="AH66" i="73"/>
  <c r="AR69" i="73"/>
  <c r="AS70" i="73"/>
  <c r="AR70" i="73"/>
  <c r="AE84" i="73"/>
  <c r="AS100" i="73"/>
  <c r="AH101" i="73"/>
  <c r="AH102" i="73"/>
  <c r="AH103" i="73"/>
  <c r="AE120" i="73"/>
  <c r="AE121" i="73"/>
  <c r="AE122" i="73"/>
  <c r="AE123" i="73"/>
  <c r="AE124" i="73"/>
  <c r="AE126" i="73"/>
  <c r="AE127" i="73"/>
  <c r="AE128" i="73"/>
  <c r="AE129" i="73"/>
  <c r="AE130" i="73"/>
  <c r="AE131" i="73"/>
  <c r="AE132" i="73"/>
  <c r="AE133" i="73"/>
  <c r="AR140" i="73"/>
  <c r="AS141" i="73"/>
  <c r="AH152" i="73"/>
  <c r="AH153" i="73"/>
  <c r="AR168" i="73"/>
  <c r="AS170" i="73"/>
  <c r="AS171" i="73"/>
  <c r="AE251" i="73"/>
  <c r="AE252" i="73"/>
  <c r="AE253" i="73"/>
  <c r="AR294" i="73"/>
  <c r="AS295" i="73"/>
  <c r="AR295" i="73"/>
  <c r="AS296" i="73"/>
  <c r="AR297" i="73"/>
  <c r="AS298" i="73"/>
  <c r="AR298" i="73"/>
  <c r="AS299" i="73"/>
  <c r="AR299" i="73"/>
  <c r="AS300" i="73"/>
  <c r="AH78" i="73"/>
  <c r="AH79" i="73"/>
  <c r="AH80" i="73"/>
  <c r="AE96" i="73"/>
  <c r="AE97" i="73"/>
  <c r="AE98" i="73"/>
  <c r="AE99" i="73"/>
  <c r="AR100" i="73"/>
  <c r="AE140" i="73"/>
  <c r="AE141" i="73"/>
  <c r="AE142" i="73"/>
  <c r="AE143" i="73"/>
  <c r="AE144" i="73"/>
  <c r="AE145" i="73"/>
  <c r="AE146" i="73"/>
  <c r="AR169" i="73"/>
  <c r="AH174" i="73"/>
  <c r="AH175" i="73"/>
  <c r="AH176" i="73"/>
  <c r="AE233" i="73"/>
  <c r="AE234" i="73"/>
  <c r="AE235" i="73"/>
  <c r="AE293" i="73"/>
  <c r="AE294" i="73"/>
  <c r="AS305" i="73"/>
  <c r="AE30" i="73"/>
  <c r="AR32" i="73"/>
  <c r="AS33" i="73"/>
  <c r="AE38" i="73"/>
  <c r="AR40" i="73"/>
  <c r="AS41" i="73"/>
  <c r="AH41" i="73"/>
  <c r="AR48" i="73"/>
  <c r="AS49" i="73"/>
  <c r="AH49" i="73"/>
  <c r="AE39" i="73"/>
  <c r="AR56" i="73"/>
  <c r="AS57" i="73"/>
  <c r="AH57" i="73"/>
  <c r="AH58" i="73"/>
  <c r="AR61" i="73"/>
  <c r="AS62" i="73"/>
  <c r="AR62" i="73"/>
  <c r="AS63" i="73"/>
  <c r="AH63" i="73"/>
  <c r="AE51" i="73"/>
  <c r="AR72" i="73"/>
  <c r="AS73" i="73"/>
  <c r="AR73" i="73"/>
  <c r="AS74" i="73"/>
  <c r="AR79" i="73"/>
  <c r="AR80" i="73"/>
  <c r="AR81" i="73"/>
  <c r="AS82" i="73"/>
  <c r="AH83" i="73"/>
  <c r="AH84" i="73"/>
  <c r="AH85" i="73"/>
  <c r="AR116" i="73"/>
  <c r="AR117" i="73"/>
  <c r="AS119" i="73"/>
  <c r="AS121" i="73"/>
  <c r="AH122" i="73"/>
  <c r="AS123" i="73"/>
  <c r="AH124" i="73"/>
  <c r="AH125" i="73"/>
  <c r="AS127" i="73"/>
  <c r="AS129" i="73"/>
  <c r="AS131" i="73"/>
  <c r="AH132" i="73"/>
  <c r="AE149" i="73"/>
  <c r="AE150" i="73"/>
  <c r="AR162" i="73"/>
  <c r="AS167" i="73"/>
  <c r="AR176" i="73"/>
  <c r="AS177" i="73"/>
  <c r="AS178" i="73"/>
  <c r="AS180" i="73"/>
  <c r="AH181" i="73"/>
  <c r="AR201" i="73"/>
  <c r="AS202" i="73"/>
  <c r="AH203" i="73"/>
  <c r="AS204" i="73"/>
  <c r="AH204" i="73"/>
  <c r="AS205" i="73"/>
  <c r="AS206" i="73"/>
  <c r="AS207" i="73"/>
  <c r="AS208" i="73"/>
  <c r="AE245" i="73"/>
  <c r="AE246" i="73"/>
  <c r="AE256" i="73"/>
  <c r="AS260" i="73"/>
  <c r="AS261" i="73"/>
  <c r="AS262" i="73"/>
  <c r="AJ12" i="73"/>
  <c r="AR13" i="73"/>
  <c r="AS14" i="73"/>
  <c r="AS22" i="73"/>
  <c r="AE27" i="73"/>
  <c r="AR28" i="73"/>
  <c r="AS29" i="73"/>
  <c r="AS36" i="73"/>
  <c r="AH36" i="73"/>
  <c r="AS40" i="73"/>
  <c r="AH40" i="73"/>
  <c r="AS44" i="73"/>
  <c r="AH44" i="73"/>
  <c r="AR47" i="73"/>
  <c r="AS48" i="73"/>
  <c r="AH48" i="73"/>
  <c r="AE50" i="73"/>
  <c r="AR51" i="73"/>
  <c r="AS52" i="73"/>
  <c r="AH52" i="73"/>
  <c r="AE54" i="73"/>
  <c r="AS56" i="73"/>
  <c r="AE58" i="73"/>
  <c r="AR59" i="73"/>
  <c r="AS60" i="73"/>
  <c r="AE62" i="73"/>
  <c r="AR63" i="73"/>
  <c r="AS64" i="73"/>
  <c r="AE66" i="73"/>
  <c r="AR67" i="73"/>
  <c r="AS68" i="73"/>
  <c r="AE70" i="73"/>
  <c r="AH112" i="73"/>
  <c r="AR14" i="73"/>
  <c r="AE22" i="73"/>
  <c r="AR22" i="73"/>
  <c r="AR29" i="73"/>
  <c r="AH32" i="73"/>
  <c r="AE108" i="73"/>
  <c r="AH120" i="73"/>
  <c r="AE16" i="73"/>
  <c r="AE31" i="73"/>
  <c r="AE75" i="73"/>
  <c r="AH126" i="73"/>
  <c r="AH127" i="73"/>
  <c r="AH128" i="73"/>
  <c r="AH130" i="73"/>
  <c r="AE243" i="73"/>
  <c r="AS84" i="73"/>
  <c r="AH86" i="73"/>
  <c r="AH87" i="73"/>
  <c r="AS92" i="73"/>
  <c r="AE100" i="73"/>
  <c r="AR101" i="73"/>
  <c r="AS102" i="73"/>
  <c r="AH104" i="73"/>
  <c r="AH105" i="73"/>
  <c r="AE109" i="73"/>
  <c r="AR111" i="73"/>
  <c r="AH113" i="73"/>
  <c r="AE117" i="73"/>
  <c r="AR119" i="73"/>
  <c r="AH121" i="73"/>
  <c r="AE125" i="73"/>
  <c r="AR127" i="73"/>
  <c r="AH129" i="73"/>
  <c r="AE134" i="73"/>
  <c r="AR135" i="73"/>
  <c r="AS136" i="73"/>
  <c r="AR142" i="73"/>
  <c r="AR143" i="73"/>
  <c r="AS144" i="73"/>
  <c r="AR144" i="73"/>
  <c r="AS145" i="73"/>
  <c r="AR145" i="73"/>
  <c r="AS146" i="73"/>
  <c r="AE153" i="73"/>
  <c r="AS155" i="73"/>
  <c r="AS157" i="73"/>
  <c r="AR157" i="73"/>
  <c r="AS158" i="73"/>
  <c r="AS181" i="73"/>
  <c r="AR246" i="73"/>
  <c r="AS247" i="73"/>
  <c r="AE296" i="73"/>
  <c r="AE311" i="73"/>
  <c r="AS71" i="73"/>
  <c r="AE74" i="73"/>
  <c r="AR75" i="73"/>
  <c r="AS76" i="73"/>
  <c r="AH77" i="73"/>
  <c r="AE83" i="73"/>
  <c r="AR84" i="73"/>
  <c r="AS86" i="73"/>
  <c r="AR87" i="73"/>
  <c r="AS88" i="73"/>
  <c r="AH89" i="73"/>
  <c r="AE92" i="73"/>
  <c r="AR92" i="73"/>
  <c r="AS93" i="73"/>
  <c r="AR93" i="73"/>
  <c r="AS94" i="73"/>
  <c r="AR95" i="73"/>
  <c r="AS96" i="73"/>
  <c r="AH97" i="73"/>
  <c r="AE101" i="73"/>
  <c r="AE102" i="73"/>
  <c r="AR102" i="73"/>
  <c r="AR104" i="73"/>
  <c r="AS105" i="73"/>
  <c r="AR105" i="73"/>
  <c r="AS106" i="73"/>
  <c r="AH107" i="73"/>
  <c r="AE111" i="73"/>
  <c r="AR112" i="73"/>
  <c r="AR113" i="73"/>
  <c r="AH115" i="73"/>
  <c r="AE119" i="73"/>
  <c r="AR120" i="73"/>
  <c r="AR121" i="73"/>
  <c r="AH123" i="73"/>
  <c r="AR128" i="73"/>
  <c r="AH131" i="73"/>
  <c r="AE135" i="73"/>
  <c r="AE136" i="73"/>
  <c r="AR136" i="73"/>
  <c r="AR137" i="73"/>
  <c r="AS138" i="73"/>
  <c r="AR147" i="73"/>
  <c r="AS148" i="73"/>
  <c r="AR158" i="73"/>
  <c r="AS161" i="73"/>
  <c r="AR166" i="73"/>
  <c r="AR172" i="73"/>
  <c r="AR181" i="73"/>
  <c r="AR209" i="73"/>
  <c r="AR210" i="73"/>
  <c r="AR211" i="73"/>
  <c r="AS212" i="73"/>
  <c r="AR212" i="73"/>
  <c r="AS213" i="73"/>
  <c r="AR213" i="73"/>
  <c r="AR214" i="73"/>
  <c r="AS215" i="73"/>
  <c r="AR215" i="73"/>
  <c r="AS216" i="73"/>
  <c r="AR216" i="73"/>
  <c r="AS217" i="73"/>
  <c r="AR217" i="73"/>
  <c r="AS218" i="73"/>
  <c r="AR218" i="73"/>
  <c r="AS219" i="73"/>
  <c r="AR219" i="73"/>
  <c r="AR221" i="73"/>
  <c r="AS222" i="73"/>
  <c r="AH231" i="73"/>
  <c r="AE244" i="73"/>
  <c r="AR76" i="73"/>
  <c r="AS78" i="73"/>
  <c r="AS80" i="73"/>
  <c r="AH81" i="73"/>
  <c r="AE85" i="73"/>
  <c r="AR88" i="73"/>
  <c r="AR89" i="73"/>
  <c r="AS90" i="73"/>
  <c r="AE93" i="73"/>
  <c r="AE94" i="73"/>
  <c r="AE95" i="73"/>
  <c r="AR96" i="73"/>
  <c r="AS97" i="73"/>
  <c r="AR97" i="73"/>
  <c r="AS98" i="73"/>
  <c r="AH99" i="73"/>
  <c r="AE103" i="73"/>
  <c r="AR106" i="73"/>
  <c r="AS108" i="73"/>
  <c r="AS117" i="73"/>
  <c r="AS125" i="73"/>
  <c r="AS132" i="73"/>
  <c r="AE137" i="73"/>
  <c r="AE138" i="73"/>
  <c r="AR138" i="73"/>
  <c r="AR139" i="73"/>
  <c r="AS140" i="73"/>
  <c r="AH140" i="73"/>
  <c r="AE147" i="73"/>
  <c r="AS149" i="73"/>
  <c r="AH151" i="73"/>
  <c r="AE159" i="73"/>
  <c r="AE160" i="73"/>
  <c r="AE161" i="73"/>
  <c r="AR161" i="73"/>
  <c r="AS162" i="73"/>
  <c r="AE173" i="73"/>
  <c r="AR173" i="73"/>
  <c r="AS174" i="73"/>
  <c r="AS176" i="73"/>
  <c r="AH177" i="73"/>
  <c r="AH178" i="73"/>
  <c r="AH179" i="73"/>
  <c r="AE187" i="73"/>
  <c r="AR189" i="73"/>
  <c r="AR190" i="73"/>
  <c r="AR191" i="73"/>
  <c r="AS192" i="73"/>
  <c r="AR192" i="73"/>
  <c r="AS193" i="73"/>
  <c r="AR193" i="73"/>
  <c r="AS194" i="73"/>
  <c r="AR194" i="73"/>
  <c r="AS195" i="73"/>
  <c r="AR195" i="73"/>
  <c r="AS196" i="73"/>
  <c r="AR196" i="73"/>
  <c r="AH197" i="73"/>
  <c r="AH198" i="73"/>
  <c r="AH199" i="73"/>
  <c r="AH200" i="73"/>
  <c r="AS203" i="73"/>
  <c r="AH205" i="73"/>
  <c r="AH206" i="73"/>
  <c r="AS254" i="73"/>
  <c r="AE303" i="73"/>
  <c r="AE288" i="73"/>
  <c r="AH183" i="73"/>
  <c r="AH184" i="73"/>
  <c r="AH185" i="73"/>
  <c r="AE192" i="73"/>
  <c r="AE193" i="73"/>
  <c r="AR197" i="73"/>
  <c r="AS198" i="73"/>
  <c r="AR198" i="73"/>
  <c r="AS199" i="73"/>
  <c r="AR199" i="73"/>
  <c r="AS200" i="73"/>
  <c r="AH201" i="73"/>
  <c r="AR204" i="73"/>
  <c r="AH207" i="73"/>
  <c r="AR222" i="73"/>
  <c r="AR223" i="73"/>
  <c r="AS224" i="73"/>
  <c r="AR224" i="73"/>
  <c r="AS225" i="73"/>
  <c r="AR225" i="73"/>
  <c r="AS226" i="73"/>
  <c r="AR226" i="73"/>
  <c r="AS227" i="73"/>
  <c r="AR227" i="73"/>
  <c r="AS228" i="73"/>
  <c r="AR228" i="73"/>
  <c r="AS229" i="73"/>
  <c r="AR229" i="73"/>
  <c r="AS230" i="73"/>
  <c r="AR230" i="73"/>
  <c r="AS231" i="73"/>
  <c r="AR231" i="73"/>
  <c r="AS232" i="73"/>
  <c r="AS233" i="73"/>
  <c r="AS234" i="73"/>
  <c r="AR234" i="73"/>
  <c r="AS235" i="73"/>
  <c r="AR235" i="73"/>
  <c r="AS236" i="73"/>
  <c r="AS237" i="73"/>
  <c r="AS238" i="73"/>
  <c r="AH238" i="73"/>
  <c r="AH239" i="73"/>
  <c r="AR247" i="73"/>
  <c r="AS248" i="73"/>
  <c r="AS249" i="73"/>
  <c r="AR249" i="73"/>
  <c r="AH250" i="73"/>
  <c r="AR254" i="73"/>
  <c r="AS255" i="73"/>
  <c r="AE260" i="73"/>
  <c r="AE261" i="73"/>
  <c r="AR262" i="73"/>
  <c r="AS263" i="73"/>
  <c r="AR263" i="73"/>
  <c r="AS264" i="73"/>
  <c r="AS265" i="73"/>
  <c r="AS266" i="73"/>
  <c r="AR266" i="73"/>
  <c r="AS267" i="73"/>
  <c r="AR267" i="73"/>
  <c r="AS268" i="73"/>
  <c r="AE286" i="73"/>
  <c r="AE287" i="73"/>
  <c r="AR288" i="73"/>
  <c r="AS289" i="73"/>
  <c r="AR289" i="73"/>
  <c r="AS290" i="73"/>
  <c r="AH290" i="73"/>
  <c r="AE295" i="73"/>
  <c r="AR296" i="73"/>
  <c r="AS297" i="73"/>
  <c r="AR305" i="73"/>
  <c r="AS306" i="73"/>
  <c r="AR306" i="73"/>
  <c r="AS307" i="73"/>
  <c r="AH188" i="73"/>
  <c r="AS189" i="73"/>
  <c r="AR206" i="73"/>
  <c r="AE224" i="73"/>
  <c r="AE225" i="73"/>
  <c r="AE226" i="73"/>
  <c r="AE227" i="73"/>
  <c r="AE228" i="73"/>
  <c r="AE229" i="73"/>
  <c r="AE230" i="73"/>
  <c r="AE231" i="73"/>
  <c r="AE236" i="73"/>
  <c r="AE237" i="73"/>
  <c r="AH251" i="73"/>
  <c r="AH252" i="73"/>
  <c r="AE263" i="73"/>
  <c r="AE264" i="73"/>
  <c r="AE265" i="73"/>
  <c r="AE289" i="73"/>
  <c r="AH291" i="73"/>
  <c r="AS258" i="73"/>
  <c r="AR258" i="73"/>
  <c r="AS259" i="73"/>
  <c r="AS273" i="73"/>
  <c r="AS275" i="73"/>
  <c r="AR283" i="73"/>
  <c r="AR285" i="73"/>
  <c r="AR291" i="73"/>
  <c r="AS292" i="73"/>
  <c r="AR292" i="73"/>
  <c r="AS293" i="73"/>
  <c r="AR293" i="73"/>
  <c r="AS294" i="73"/>
  <c r="AS304" i="73"/>
  <c r="AS11" i="73"/>
  <c r="AR11" i="73"/>
  <c r="AS12" i="73"/>
  <c r="AS15" i="73"/>
  <c r="AS16" i="73"/>
  <c r="AS18" i="73"/>
  <c r="AR19" i="73"/>
  <c r="AS25" i="73"/>
  <c r="AJ15" i="73"/>
  <c r="AS32" i="73"/>
  <c r="AS38" i="73"/>
  <c r="AR78" i="73"/>
  <c r="AS79" i="73"/>
  <c r="AR82" i="73"/>
  <c r="AS83" i="73"/>
  <c r="AR86" i="73"/>
  <c r="AS87" i="73"/>
  <c r="AR94" i="73"/>
  <c r="AS95" i="73"/>
  <c r="AR98" i="73"/>
  <c r="AS99" i="73"/>
  <c r="AS103" i="73"/>
  <c r="AS107" i="73"/>
  <c r="AS112" i="73"/>
  <c r="AR114" i="73"/>
  <c r="AS116" i="73"/>
  <c r="AS120" i="73"/>
  <c r="AR122" i="73"/>
  <c r="AS124" i="73"/>
  <c r="AR126" i="73"/>
  <c r="AS128" i="73"/>
  <c r="AR130" i="73"/>
  <c r="AR134" i="73"/>
  <c r="AS135" i="73"/>
  <c r="AS139" i="73"/>
  <c r="AR141" i="73"/>
  <c r="AS142" i="73"/>
  <c r="AR16" i="73"/>
  <c r="AJ19" i="73"/>
  <c r="AR37" i="73"/>
  <c r="AR39" i="73"/>
  <c r="AR43" i="73"/>
  <c r="AR49" i="73"/>
  <c r="AR55" i="73"/>
  <c r="AR57" i="73"/>
  <c r="AR65" i="73"/>
  <c r="AR71" i="73"/>
  <c r="AR83" i="73"/>
  <c r="AR99" i="73"/>
  <c r="AR103" i="73"/>
  <c r="AS104" i="73"/>
  <c r="AR107" i="73"/>
  <c r="AR115" i="73"/>
  <c r="AR123" i="73"/>
  <c r="AR131" i="73"/>
  <c r="AS13" i="73"/>
  <c r="AS17" i="73"/>
  <c r="AJ20" i="73"/>
  <c r="AS23" i="73"/>
  <c r="AS24" i="73"/>
  <c r="AS27" i="73"/>
  <c r="AS30" i="73"/>
  <c r="AS34" i="73"/>
  <c r="AE20" i="73"/>
  <c r="AS37" i="73"/>
  <c r="AS39" i="73"/>
  <c r="AE24" i="73"/>
  <c r="AS77" i="73"/>
  <c r="AS81" i="73"/>
  <c r="AS85" i="73"/>
  <c r="AS89" i="73"/>
  <c r="AS101" i="73"/>
  <c r="AS109" i="73"/>
  <c r="AS114" i="73"/>
  <c r="AS118" i="73"/>
  <c r="AS122" i="73"/>
  <c r="AS126" i="73"/>
  <c r="AS130" i="73"/>
  <c r="AS133" i="73"/>
  <c r="AS137" i="73"/>
  <c r="AR24" i="73"/>
  <c r="AR34" i="73"/>
  <c r="AR36" i="73"/>
  <c r="AR74" i="73"/>
  <c r="AS75" i="73"/>
  <c r="AR77" i="73"/>
  <c r="AR85" i="73"/>
  <c r="AR129" i="73"/>
  <c r="AR148" i="73"/>
  <c r="AS151" i="73"/>
  <c r="AS159" i="73"/>
  <c r="AS163" i="73"/>
  <c r="AR177" i="73"/>
  <c r="AS210" i="73"/>
  <c r="AS143" i="73"/>
  <c r="AR146" i="73"/>
  <c r="AS147" i="73"/>
  <c r="AR151" i="73"/>
  <c r="AS152" i="73"/>
  <c r="AR155" i="73"/>
  <c r="AS156" i="73"/>
  <c r="AR159" i="73"/>
  <c r="AS160" i="73"/>
  <c r="AR163" i="73"/>
  <c r="AS164" i="73"/>
  <c r="AS165" i="73"/>
  <c r="AS168" i="73"/>
  <c r="AR170" i="73"/>
  <c r="AS172" i="73"/>
  <c r="AR174" i="73"/>
  <c r="AS175" i="73"/>
  <c r="AR178" i="73"/>
  <c r="AS179" i="73"/>
  <c r="AR188" i="73"/>
  <c r="AS190" i="73"/>
  <c r="AS197" i="73"/>
  <c r="AR200" i="73"/>
  <c r="AS201" i="73"/>
  <c r="AS211" i="73"/>
  <c r="AS214" i="73"/>
  <c r="AS223" i="73"/>
  <c r="AS286" i="73"/>
  <c r="AR286" i="73"/>
  <c r="AR149" i="73"/>
  <c r="AR152" i="73"/>
  <c r="AR156" i="73"/>
  <c r="AR160" i="73"/>
  <c r="AR164" i="73"/>
  <c r="AS166" i="73"/>
  <c r="AR167" i="73"/>
  <c r="AS169" i="73"/>
  <c r="AR171" i="73"/>
  <c r="AS173" i="73"/>
  <c r="AR175" i="73"/>
  <c r="AR179" i="73"/>
  <c r="AR182" i="73"/>
  <c r="AS191" i="73"/>
  <c r="AR203" i="73"/>
  <c r="AR205" i="73"/>
  <c r="AR207" i="73"/>
  <c r="AS220" i="73"/>
  <c r="AS188" i="73"/>
  <c r="AS209" i="73"/>
  <c r="AR220" i="73"/>
  <c r="AS221" i="73"/>
  <c r="AS276" i="73"/>
  <c r="AS280" i="73"/>
  <c r="AR284" i="73"/>
  <c r="AH19" i="73"/>
  <c r="AJ14" i="73"/>
  <c r="AJ18" i="73"/>
  <c r="AJ22" i="73"/>
  <c r="AE78" i="73"/>
  <c r="AE82" i="73"/>
  <c r="AJ13" i="73"/>
  <c r="AH15" i="73"/>
  <c r="AJ17" i="73"/>
  <c r="AR21" i="73"/>
  <c r="AH23" i="73"/>
  <c r="AJ25" i="73"/>
  <c r="AR31" i="73"/>
  <c r="AR35" i="73"/>
  <c r="AN5" i="73"/>
  <c r="AJ11" i="73"/>
  <c r="AJ23" i="73"/>
  <c r="AR273" i="73"/>
  <c r="AH273" i="73"/>
  <c r="AR277" i="73"/>
  <c r="AH277" i="73"/>
  <c r="AR281" i="73"/>
  <c r="AH281" i="73"/>
  <c r="AR233" i="73"/>
  <c r="AR237" i="73"/>
  <c r="AR241" i="73"/>
  <c r="AR245" i="73"/>
  <c r="AR253" i="73"/>
  <c r="AR257" i="73"/>
  <c r="AR261" i="73"/>
  <c r="AR265" i="73"/>
  <c r="AR269" i="73"/>
  <c r="AR274" i="73"/>
  <c r="AH274" i="73"/>
  <c r="AR278" i="73"/>
  <c r="AH278" i="73"/>
  <c r="AR282" i="73"/>
  <c r="AH282" i="73"/>
  <c r="AR232" i="73"/>
  <c r="AR236" i="73"/>
  <c r="AR240" i="73"/>
  <c r="AR244" i="73"/>
  <c r="AR248" i="73"/>
  <c r="AR252" i="73"/>
  <c r="AR256" i="73"/>
  <c r="AR260" i="73"/>
  <c r="AR264" i="73"/>
  <c r="AR268" i="73"/>
  <c r="AR271" i="73"/>
  <c r="AH271" i="73"/>
  <c r="AR275" i="73"/>
  <c r="AH275" i="73"/>
  <c r="AR279" i="73"/>
  <c r="AH279" i="73"/>
  <c r="AR243" i="73"/>
  <c r="AR251" i="73"/>
  <c r="AR259" i="73"/>
  <c r="AR272" i="73"/>
  <c r="AH272" i="73"/>
  <c r="AR276" i="73"/>
  <c r="AH276" i="73"/>
  <c r="AR280" i="73"/>
  <c r="AH280" i="73"/>
  <c r="AH283" i="73"/>
  <c r="AH284" i="73"/>
  <c r="AH285" i="73"/>
  <c r="AH286" i="73"/>
  <c r="C98" i="62" l="1"/>
  <c r="E98" i="62"/>
  <c r="F98" i="62"/>
  <c r="G98" i="62" s="1"/>
  <c r="I98" i="62"/>
  <c r="H98" i="62" s="1"/>
  <c r="C99" i="62"/>
  <c r="E99" i="62"/>
  <c r="F99" i="62"/>
  <c r="I99" i="62"/>
  <c r="H99" i="62" s="1"/>
  <c r="X99" i="62" s="1"/>
  <c r="B37" i="62"/>
  <c r="C37" i="62"/>
  <c r="E37" i="62"/>
  <c r="F37" i="62"/>
  <c r="G37" i="62" s="1"/>
  <c r="I37" i="62"/>
  <c r="L37" i="62" s="1"/>
  <c r="G10" i="46"/>
  <c r="K10" i="46"/>
  <c r="G11" i="46"/>
  <c r="K11" i="46"/>
  <c r="G12" i="46"/>
  <c r="K12" i="46"/>
  <c r="G13" i="46"/>
  <c r="K13" i="46"/>
  <c r="G14" i="46"/>
  <c r="K14" i="46"/>
  <c r="G15" i="46"/>
  <c r="K15" i="46"/>
  <c r="G16" i="46"/>
  <c r="K16" i="46"/>
  <c r="G17" i="46"/>
  <c r="J17" i="46" s="1"/>
  <c r="K17" i="46"/>
  <c r="G18" i="46"/>
  <c r="J18" i="46" s="1"/>
  <c r="K18" i="46"/>
  <c r="G19" i="46"/>
  <c r="K19" i="46"/>
  <c r="G20" i="46"/>
  <c r="K20" i="46"/>
  <c r="G21" i="46"/>
  <c r="K21" i="46"/>
  <c r="G22" i="46"/>
  <c r="J22" i="46" s="1"/>
  <c r="K22" i="46"/>
  <c r="G23" i="46"/>
  <c r="J23" i="46" s="1"/>
  <c r="K23" i="46"/>
  <c r="G24" i="46"/>
  <c r="K24" i="46"/>
  <c r="G25" i="46"/>
  <c r="J25" i="46" s="1"/>
  <c r="K25" i="46"/>
  <c r="G26" i="46"/>
  <c r="J26" i="46" s="1"/>
  <c r="K26" i="46"/>
  <c r="G27" i="46"/>
  <c r="J27" i="46" s="1"/>
  <c r="K27" i="46"/>
  <c r="G28" i="46"/>
  <c r="K28" i="46"/>
  <c r="G29" i="46"/>
  <c r="K29" i="46"/>
  <c r="G30" i="46"/>
  <c r="J30" i="46" s="1"/>
  <c r="K30" i="46"/>
  <c r="G99" i="62" l="1"/>
  <c r="F27" i="46"/>
  <c r="F30" i="46"/>
  <c r="F25" i="46"/>
  <c r="H27" i="46"/>
  <c r="H23" i="46"/>
  <c r="H19" i="46"/>
  <c r="H15" i="46"/>
  <c r="H11" i="46"/>
  <c r="H30" i="46"/>
  <c r="H26" i="46"/>
  <c r="H22" i="46"/>
  <c r="H18" i="46"/>
  <c r="H14" i="46"/>
  <c r="H29" i="46"/>
  <c r="H25" i="46"/>
  <c r="H21" i="46"/>
  <c r="H17" i="46"/>
  <c r="H13" i="46"/>
  <c r="H28" i="46"/>
  <c r="H24" i="46"/>
  <c r="H20" i="46"/>
  <c r="H16" i="46"/>
  <c r="H12" i="46"/>
  <c r="E26" i="46"/>
  <c r="F26" i="46" s="1"/>
  <c r="V26" i="46"/>
  <c r="W26" i="46" s="1"/>
  <c r="T26" i="46"/>
  <c r="U26" i="46" s="1"/>
  <c r="R26" i="46"/>
  <c r="S26" i="46" s="1"/>
  <c r="I24" i="46"/>
  <c r="J24" i="46" s="1"/>
  <c r="V24" i="46"/>
  <c r="W24" i="46" s="1"/>
  <c r="T24" i="46"/>
  <c r="U24" i="46" s="1"/>
  <c r="R24" i="46"/>
  <c r="S24" i="46" s="1"/>
  <c r="V20" i="46"/>
  <c r="W20" i="46" s="1"/>
  <c r="T20" i="46"/>
  <c r="U20" i="46" s="1"/>
  <c r="R20" i="46"/>
  <c r="S20" i="46" s="1"/>
  <c r="V16" i="46"/>
  <c r="W16" i="46" s="1"/>
  <c r="T16" i="46"/>
  <c r="U16" i="46" s="1"/>
  <c r="R16" i="46"/>
  <c r="S16" i="46" s="1"/>
  <c r="V14" i="46"/>
  <c r="W14" i="46" s="1"/>
  <c r="T14" i="46"/>
  <c r="U14" i="46" s="1"/>
  <c r="R14" i="46"/>
  <c r="S14" i="46" s="1"/>
  <c r="V12" i="46"/>
  <c r="W12" i="46" s="1"/>
  <c r="T12" i="46"/>
  <c r="U12" i="46" s="1"/>
  <c r="R12" i="46"/>
  <c r="S12" i="46" s="1"/>
  <c r="E10" i="46"/>
  <c r="V10" i="46"/>
  <c r="T10" i="46"/>
  <c r="R10" i="46"/>
  <c r="E29" i="46"/>
  <c r="F29" i="46" s="1"/>
  <c r="R29" i="46"/>
  <c r="S29" i="46" s="1"/>
  <c r="V29" i="46"/>
  <c r="W29" i="46" s="1"/>
  <c r="T29" i="46"/>
  <c r="U29" i="46" s="1"/>
  <c r="E27" i="46"/>
  <c r="T27" i="46"/>
  <c r="U27" i="46" s="1"/>
  <c r="V27" i="46"/>
  <c r="W27" i="46" s="1"/>
  <c r="R27" i="46"/>
  <c r="S27" i="46" s="1"/>
  <c r="E25" i="46"/>
  <c r="R25" i="46"/>
  <c r="S25" i="46" s="1"/>
  <c r="V25" i="46"/>
  <c r="W25" i="46" s="1"/>
  <c r="T25" i="46"/>
  <c r="U25" i="46" s="1"/>
  <c r="E23" i="46"/>
  <c r="F23" i="46" s="1"/>
  <c r="R23" i="46"/>
  <c r="S23" i="46" s="1"/>
  <c r="V23" i="46"/>
  <c r="W23" i="46" s="1"/>
  <c r="T23" i="46"/>
  <c r="U23" i="46" s="1"/>
  <c r="E21" i="46"/>
  <c r="F21" i="46" s="1"/>
  <c r="R21" i="46"/>
  <c r="S21" i="46" s="1"/>
  <c r="V21" i="46"/>
  <c r="W21" i="46" s="1"/>
  <c r="T21" i="46"/>
  <c r="U21" i="46" s="1"/>
  <c r="AB19" i="46"/>
  <c r="V19" i="46"/>
  <c r="W19" i="46" s="1"/>
  <c r="T19" i="46"/>
  <c r="U19" i="46" s="1"/>
  <c r="R19" i="46"/>
  <c r="S19" i="46" s="1"/>
  <c r="E17" i="46"/>
  <c r="F17" i="46" s="1"/>
  <c r="R17" i="46"/>
  <c r="S17" i="46" s="1"/>
  <c r="V17" i="46"/>
  <c r="W17" i="46" s="1"/>
  <c r="T17" i="46"/>
  <c r="U17" i="46" s="1"/>
  <c r="E15" i="46"/>
  <c r="F15" i="46" s="1"/>
  <c r="T15" i="46"/>
  <c r="U15" i="46" s="1"/>
  <c r="R15" i="46"/>
  <c r="S15" i="46" s="1"/>
  <c r="V15" i="46"/>
  <c r="W15" i="46" s="1"/>
  <c r="I13" i="46"/>
  <c r="J13" i="46" s="1"/>
  <c r="R13" i="46"/>
  <c r="S13" i="46" s="1"/>
  <c r="V13" i="46"/>
  <c r="W13" i="46" s="1"/>
  <c r="T13" i="46"/>
  <c r="U13" i="46" s="1"/>
  <c r="E11" i="46"/>
  <c r="AI11" i="46" s="1"/>
  <c r="V11" i="46"/>
  <c r="W11" i="46" s="1"/>
  <c r="T11" i="46"/>
  <c r="U11" i="46" s="1"/>
  <c r="R11" i="46"/>
  <c r="S11" i="46" s="1"/>
  <c r="V30" i="46"/>
  <c r="W30" i="46" s="1"/>
  <c r="T30" i="46"/>
  <c r="U30" i="46" s="1"/>
  <c r="R30" i="46"/>
  <c r="S30" i="46" s="1"/>
  <c r="E28" i="46"/>
  <c r="F28" i="46" s="1"/>
  <c r="V28" i="46"/>
  <c r="W28" i="46" s="1"/>
  <c r="T28" i="46"/>
  <c r="U28" i="46" s="1"/>
  <c r="R28" i="46"/>
  <c r="S28" i="46" s="1"/>
  <c r="I22" i="46"/>
  <c r="V22" i="46"/>
  <c r="W22" i="46" s="1"/>
  <c r="T22" i="46"/>
  <c r="U22" i="46" s="1"/>
  <c r="R22" i="46"/>
  <c r="S22" i="46" s="1"/>
  <c r="I18" i="46"/>
  <c r="V18" i="46"/>
  <c r="W18" i="46" s="1"/>
  <c r="T18" i="46"/>
  <c r="U18" i="46" s="1"/>
  <c r="R18" i="46"/>
  <c r="S18" i="46" s="1"/>
  <c r="AF13" i="46"/>
  <c r="AD11" i="46"/>
  <c r="AE13" i="46"/>
  <c r="AF30" i="46"/>
  <c r="AB30" i="46"/>
  <c r="AD17" i="46"/>
  <c r="AB13" i="46"/>
  <c r="AD25" i="46"/>
  <c r="Z13" i="46"/>
  <c r="X21" i="46"/>
  <c r="AE15" i="46"/>
  <c r="Z15" i="46"/>
  <c r="AD15" i="46"/>
  <c r="X15" i="46"/>
  <c r="AB15" i="46"/>
  <c r="AF15" i="46"/>
  <c r="AA15" i="46"/>
  <c r="I15" i="46"/>
  <c r="J15" i="46" s="1"/>
  <c r="AF21" i="46"/>
  <c r="AF29" i="46"/>
  <c r="AB28" i="46"/>
  <c r="AA21" i="46"/>
  <c r="AB21" i="46"/>
  <c r="AF17" i="46"/>
  <c r="E13" i="46"/>
  <c r="F13" i="46" s="1"/>
  <c r="AB27" i="46"/>
  <c r="AB18" i="46"/>
  <c r="E18" i="46"/>
  <c r="F18" i="46" s="1"/>
  <c r="AA17" i="46"/>
  <c r="AE10" i="46"/>
  <c r="Z18" i="46"/>
  <c r="X17" i="46"/>
  <c r="AB10" i="46"/>
  <c r="AB29" i="46"/>
  <c r="AA28" i="46"/>
  <c r="AB22" i="46"/>
  <c r="AB11" i="46"/>
  <c r="AA29" i="46"/>
  <c r="X11" i="46"/>
  <c r="Z29" i="46"/>
  <c r="AB23" i="46"/>
  <c r="AE11" i="46"/>
  <c r="AE29" i="46"/>
  <c r="I28" i="46"/>
  <c r="J28" i="46" s="1"/>
  <c r="AA25" i="46"/>
  <c r="AB24" i="46"/>
  <c r="AA23" i="46"/>
  <c r="Z22" i="46"/>
  <c r="E22" i="46"/>
  <c r="F22" i="46" s="1"/>
  <c r="AD21" i="46"/>
  <c r="AA13" i="46"/>
  <c r="AF23" i="46"/>
  <c r="X23" i="46"/>
  <c r="AD23" i="46"/>
  <c r="AE22" i="46"/>
  <c r="AB16" i="46"/>
  <c r="R37" i="62"/>
  <c r="T99" i="62"/>
  <c r="O37" i="62"/>
  <c r="R99" i="62"/>
  <c r="V37" i="62"/>
  <c r="N37" i="62"/>
  <c r="W37" i="62" s="1"/>
  <c r="L99" i="62"/>
  <c r="S37" i="62"/>
  <c r="J37" i="62"/>
  <c r="T98" i="62"/>
  <c r="R98" i="62"/>
  <c r="L98" i="62"/>
  <c r="U37" i="62"/>
  <c r="Q37" i="62"/>
  <c r="M37" i="62"/>
  <c r="H37" i="62"/>
  <c r="X37" i="62" s="1"/>
  <c r="P99" i="62"/>
  <c r="X98" i="62"/>
  <c r="P98" i="62"/>
  <c r="T37" i="62"/>
  <c r="P37" i="62"/>
  <c r="V99" i="62"/>
  <c r="N99" i="62"/>
  <c r="W99" i="62" s="1"/>
  <c r="V98" i="62"/>
  <c r="N98" i="62"/>
  <c r="W98" i="62" s="1"/>
  <c r="S99" i="62"/>
  <c r="O99" i="62"/>
  <c r="J99" i="62"/>
  <c r="S98" i="62"/>
  <c r="O98" i="62"/>
  <c r="J98" i="62"/>
  <c r="U99" i="62"/>
  <c r="Q99" i="62"/>
  <c r="M99" i="62"/>
  <c r="U98" i="62"/>
  <c r="Q98" i="62"/>
  <c r="M98" i="62"/>
  <c r="AA27" i="46"/>
  <c r="AF27" i="46"/>
  <c r="X27" i="46"/>
  <c r="AB26" i="46"/>
  <c r="AD27" i="46"/>
  <c r="AB12" i="46"/>
  <c r="AB20" i="46"/>
  <c r="X19" i="46"/>
  <c r="AD19" i="46"/>
  <c r="E19" i="46"/>
  <c r="F19" i="46" s="1"/>
  <c r="I19" i="46"/>
  <c r="J19" i="46" s="1"/>
  <c r="Z19" i="46"/>
  <c r="AE19" i="46"/>
  <c r="AA19" i="46"/>
  <c r="AF19" i="46"/>
  <c r="I14" i="46"/>
  <c r="J14" i="46" s="1"/>
  <c r="AE14" i="46"/>
  <c r="E14" i="46"/>
  <c r="AI14" i="46" s="1"/>
  <c r="Z14" i="46"/>
  <c r="AB14" i="46"/>
  <c r="AE28" i="46"/>
  <c r="AE27" i="46"/>
  <c r="Z27" i="46"/>
  <c r="I27" i="46"/>
  <c r="AE26" i="46"/>
  <c r="I26" i="46"/>
  <c r="AB25" i="46"/>
  <c r="AE24" i="46"/>
  <c r="AE23" i="46"/>
  <c r="Z23" i="46"/>
  <c r="I23" i="46"/>
  <c r="AE18" i="46"/>
  <c r="AB17" i="46"/>
  <c r="AD13" i="46"/>
  <c r="X13" i="46"/>
  <c r="AF11" i="46"/>
  <c r="AA11" i="46"/>
  <c r="Z10" i="46"/>
  <c r="Z11" i="46"/>
  <c r="Z26" i="46"/>
  <c r="AF25" i="46"/>
  <c r="X25" i="46"/>
  <c r="AE30" i="46"/>
  <c r="Z30" i="46"/>
  <c r="I30" i="46"/>
  <c r="E30" i="46"/>
  <c r="AD29" i="46"/>
  <c r="X29" i="46"/>
  <c r="AF28" i="46"/>
  <c r="Z28" i="46"/>
  <c r="AD30" i="46"/>
  <c r="X30" i="46"/>
  <c r="X16" i="46"/>
  <c r="AD16" i="46"/>
  <c r="E16" i="46"/>
  <c r="F16" i="46" s="1"/>
  <c r="I16" i="46"/>
  <c r="J16" i="46" s="1"/>
  <c r="Z16" i="46"/>
  <c r="AE16" i="46"/>
  <c r="AA16" i="46"/>
  <c r="AF16" i="46"/>
  <c r="X28" i="46"/>
  <c r="AD28" i="46"/>
  <c r="X24" i="46"/>
  <c r="AD24" i="46"/>
  <c r="AA24" i="46"/>
  <c r="AF24" i="46"/>
  <c r="X20" i="46"/>
  <c r="AD20" i="46"/>
  <c r="E20" i="46"/>
  <c r="F20" i="46" s="1"/>
  <c r="I20" i="46"/>
  <c r="J20" i="46" s="1"/>
  <c r="Z20" i="46"/>
  <c r="AE20" i="46"/>
  <c r="AA20" i="46"/>
  <c r="AF20" i="46"/>
  <c r="AA30" i="46"/>
  <c r="I29" i="46"/>
  <c r="J29" i="46" s="1"/>
  <c r="AA26" i="46"/>
  <c r="AF26" i="46"/>
  <c r="X26" i="46"/>
  <c r="AD26" i="46"/>
  <c r="Z24" i="46"/>
  <c r="E24" i="46"/>
  <c r="F24" i="46" s="1"/>
  <c r="AD22" i="46"/>
  <c r="X22" i="46"/>
  <c r="AD18" i="46"/>
  <c r="X18" i="46"/>
  <c r="AD14" i="46"/>
  <c r="X14" i="46"/>
  <c r="AF12" i="46"/>
  <c r="AA12" i="46"/>
  <c r="I11" i="46"/>
  <c r="J11" i="46" s="1"/>
  <c r="AD10" i="46"/>
  <c r="X10" i="46"/>
  <c r="AE12" i="46"/>
  <c r="Z12" i="46"/>
  <c r="I12" i="46"/>
  <c r="E12" i="46"/>
  <c r="F12" i="46" s="1"/>
  <c r="AE25" i="46"/>
  <c r="Z25" i="46"/>
  <c r="I25" i="46"/>
  <c r="AF22" i="46"/>
  <c r="AA22" i="46"/>
  <c r="AE21" i="46"/>
  <c r="Z21" i="46"/>
  <c r="I21" i="46"/>
  <c r="J21" i="46" s="1"/>
  <c r="AF18" i="46"/>
  <c r="AA18" i="46"/>
  <c r="AE17" i="46"/>
  <c r="Z17" i="46"/>
  <c r="I17" i="46"/>
  <c r="AF14" i="46"/>
  <c r="AA14" i="46"/>
  <c r="AD12" i="46"/>
  <c r="X12" i="46"/>
  <c r="AF10" i="46"/>
  <c r="AA10" i="46"/>
  <c r="I10" i="46"/>
  <c r="J10" i="46" s="1"/>
  <c r="E195" i="61"/>
  <c r="E177" i="61"/>
  <c r="E159" i="61"/>
  <c r="E141" i="61"/>
  <c r="E123" i="61"/>
  <c r="E105" i="61"/>
  <c r="E87" i="61"/>
  <c r="E72" i="61"/>
  <c r="E57" i="61"/>
  <c r="H255" i="61"/>
  <c r="I255" i="61"/>
  <c r="J255" i="61" s="1"/>
  <c r="U255" i="61"/>
  <c r="H256" i="61"/>
  <c r="I256" i="61"/>
  <c r="J256" i="61" s="1"/>
  <c r="U256" i="61"/>
  <c r="H257" i="61"/>
  <c r="I257" i="61"/>
  <c r="J257" i="61" s="1"/>
  <c r="U257" i="61"/>
  <c r="H258" i="61"/>
  <c r="I258" i="61"/>
  <c r="J258" i="61" s="1"/>
  <c r="U258" i="61"/>
  <c r="H259" i="61"/>
  <c r="I259" i="61"/>
  <c r="J259" i="61" s="1"/>
  <c r="U259" i="61"/>
  <c r="H260" i="61"/>
  <c r="I260" i="61"/>
  <c r="J260" i="61" s="1"/>
  <c r="U260" i="61"/>
  <c r="H261" i="61"/>
  <c r="I261" i="61"/>
  <c r="J261" i="61" s="1"/>
  <c r="U261" i="61"/>
  <c r="H262" i="61"/>
  <c r="I262" i="61"/>
  <c r="J262" i="61" s="1"/>
  <c r="U262" i="61"/>
  <c r="H263" i="61"/>
  <c r="I263" i="61"/>
  <c r="J263" i="61" s="1"/>
  <c r="U263" i="61"/>
  <c r="H264" i="61"/>
  <c r="I264" i="61"/>
  <c r="J264" i="61" s="1"/>
  <c r="U264" i="61"/>
  <c r="H265" i="61"/>
  <c r="I265" i="61"/>
  <c r="T265" i="61" s="1"/>
  <c r="U265" i="61"/>
  <c r="U254" i="61"/>
  <c r="I254" i="61"/>
  <c r="S254" i="61" s="1"/>
  <c r="H254" i="61"/>
  <c r="D255" i="61"/>
  <c r="F255" i="61"/>
  <c r="D256" i="61"/>
  <c r="F256" i="61"/>
  <c r="D257" i="61"/>
  <c r="F257" i="61"/>
  <c r="D258" i="61"/>
  <c r="F258" i="61"/>
  <c r="D259" i="61"/>
  <c r="F259" i="61"/>
  <c r="D260" i="61"/>
  <c r="F260" i="61"/>
  <c r="D261" i="61"/>
  <c r="F261" i="61"/>
  <c r="D262" i="61"/>
  <c r="F262" i="61"/>
  <c r="D263" i="61"/>
  <c r="F263" i="61"/>
  <c r="D264" i="61"/>
  <c r="F264" i="61"/>
  <c r="D265" i="61"/>
  <c r="F265" i="61"/>
  <c r="F254" i="61"/>
  <c r="E249" i="61"/>
  <c r="H237" i="61"/>
  <c r="I237" i="61"/>
  <c r="J237" i="61" s="1"/>
  <c r="U237" i="61"/>
  <c r="H238" i="61"/>
  <c r="I238" i="61"/>
  <c r="J238" i="61" s="1"/>
  <c r="U238" i="61"/>
  <c r="H239" i="61"/>
  <c r="I239" i="61"/>
  <c r="J239" i="61" s="1"/>
  <c r="U239" i="61"/>
  <c r="H240" i="61"/>
  <c r="I240" i="61"/>
  <c r="J240" i="61" s="1"/>
  <c r="U240" i="61"/>
  <c r="H241" i="61"/>
  <c r="I241" i="61"/>
  <c r="P241" i="61" s="1"/>
  <c r="U241" i="61"/>
  <c r="H242" i="61"/>
  <c r="I242" i="61"/>
  <c r="L242" i="61" s="1"/>
  <c r="U242" i="61"/>
  <c r="H243" i="61"/>
  <c r="I243" i="61"/>
  <c r="L243" i="61" s="1"/>
  <c r="U243" i="61"/>
  <c r="H244" i="61"/>
  <c r="I244" i="61"/>
  <c r="M244" i="61" s="1"/>
  <c r="U244" i="61"/>
  <c r="H245" i="61"/>
  <c r="I245" i="61"/>
  <c r="P245" i="61" s="1"/>
  <c r="U245" i="61"/>
  <c r="H246" i="61"/>
  <c r="I246" i="61"/>
  <c r="L246" i="61" s="1"/>
  <c r="U246" i="61"/>
  <c r="H247" i="61"/>
  <c r="I247" i="61"/>
  <c r="P247" i="61" s="1"/>
  <c r="U247" i="61"/>
  <c r="U236" i="61"/>
  <c r="I236" i="61"/>
  <c r="S236" i="61" s="1"/>
  <c r="H236" i="61"/>
  <c r="D237" i="61"/>
  <c r="F237" i="61"/>
  <c r="D238" i="61"/>
  <c r="F238" i="61"/>
  <c r="D239" i="61"/>
  <c r="F239" i="61"/>
  <c r="D240" i="61"/>
  <c r="F240" i="61"/>
  <c r="D241" i="61"/>
  <c r="F241" i="61"/>
  <c r="D242" i="61"/>
  <c r="F242" i="61"/>
  <c r="D243" i="61"/>
  <c r="F243" i="61"/>
  <c r="D244" i="61"/>
  <c r="F244" i="61"/>
  <c r="D245" i="61"/>
  <c r="F245" i="61"/>
  <c r="D246" i="61"/>
  <c r="F246" i="61"/>
  <c r="D247" i="61"/>
  <c r="F247" i="61"/>
  <c r="F236" i="61"/>
  <c r="E231" i="61"/>
  <c r="H219" i="61"/>
  <c r="I219" i="61"/>
  <c r="J219" i="61" s="1"/>
  <c r="U219" i="61"/>
  <c r="H220" i="61"/>
  <c r="I220" i="61"/>
  <c r="J220" i="61" s="1"/>
  <c r="U220" i="61"/>
  <c r="H221" i="61"/>
  <c r="I221" i="61"/>
  <c r="J221" i="61" s="1"/>
  <c r="U221" i="61"/>
  <c r="H222" i="61"/>
  <c r="I222" i="61"/>
  <c r="J222" i="61" s="1"/>
  <c r="U222" i="61"/>
  <c r="H223" i="61"/>
  <c r="I223" i="61"/>
  <c r="J223" i="61" s="1"/>
  <c r="U223" i="61"/>
  <c r="H224" i="61"/>
  <c r="I224" i="61"/>
  <c r="L224" i="61" s="1"/>
  <c r="U224" i="61"/>
  <c r="H225" i="61"/>
  <c r="I225" i="61"/>
  <c r="J225" i="61" s="1"/>
  <c r="U225" i="61"/>
  <c r="H226" i="61"/>
  <c r="I226" i="61"/>
  <c r="M226" i="61" s="1"/>
  <c r="U226" i="61"/>
  <c r="H227" i="61"/>
  <c r="I227" i="61"/>
  <c r="P227" i="61" s="1"/>
  <c r="U227" i="61"/>
  <c r="H228" i="61"/>
  <c r="I228" i="61"/>
  <c r="L228" i="61" s="1"/>
  <c r="U228" i="61"/>
  <c r="H229" i="61"/>
  <c r="I229" i="61"/>
  <c r="P229" i="61" s="1"/>
  <c r="U229" i="61"/>
  <c r="U218" i="61"/>
  <c r="I218" i="61"/>
  <c r="T218" i="61" s="1"/>
  <c r="H218" i="61"/>
  <c r="D219" i="61"/>
  <c r="F219" i="61"/>
  <c r="D220" i="61"/>
  <c r="F220" i="61"/>
  <c r="D221" i="61"/>
  <c r="F221" i="61"/>
  <c r="D222" i="61"/>
  <c r="F222" i="61"/>
  <c r="D223" i="61"/>
  <c r="F223" i="61"/>
  <c r="D224" i="61"/>
  <c r="F224" i="61"/>
  <c r="D225" i="61"/>
  <c r="F225" i="61"/>
  <c r="D226" i="61"/>
  <c r="F226" i="61"/>
  <c r="D227" i="61"/>
  <c r="F227" i="61"/>
  <c r="D228" i="61"/>
  <c r="F228" i="61"/>
  <c r="D229" i="61"/>
  <c r="F229" i="61"/>
  <c r="F218" i="61"/>
  <c r="E213" i="61"/>
  <c r="AH11" i="46" l="1"/>
  <c r="F11" i="46"/>
  <c r="F14" i="46"/>
  <c r="AI20" i="46"/>
  <c r="AI28" i="46"/>
  <c r="AI22" i="46"/>
  <c r="AI18" i="46"/>
  <c r="AI24" i="46"/>
  <c r="AI17" i="46"/>
  <c r="AI21" i="46"/>
  <c r="AI25" i="46"/>
  <c r="AI29" i="46"/>
  <c r="AI26" i="46"/>
  <c r="AI12" i="46"/>
  <c r="AI19" i="46"/>
  <c r="AI13" i="46"/>
  <c r="AI16" i="46"/>
  <c r="AI30" i="46"/>
  <c r="AI15" i="46"/>
  <c r="AI23" i="46"/>
  <c r="AI27" i="46"/>
  <c r="AI10" i="46"/>
  <c r="AH28" i="46"/>
  <c r="AH23" i="46"/>
  <c r="AH14" i="46"/>
  <c r="AH20" i="46"/>
  <c r="AH10" i="46"/>
  <c r="AH26" i="46"/>
  <c r="AH12" i="46"/>
  <c r="AH25" i="46"/>
  <c r="AH29" i="46"/>
  <c r="AH22" i="46"/>
  <c r="AH30" i="46"/>
  <c r="AH19" i="46"/>
  <c r="AH15" i="46"/>
  <c r="AH17" i="46"/>
  <c r="AH21" i="46"/>
  <c r="AH27" i="46"/>
  <c r="AH16" i="46"/>
  <c r="AH24" i="46"/>
  <c r="AH13" i="46"/>
  <c r="AH18" i="46"/>
  <c r="L254" i="61"/>
  <c r="Q242" i="61"/>
  <c r="Q247" i="61"/>
  <c r="Q262" i="61"/>
  <c r="Q221" i="61"/>
  <c r="T237" i="61"/>
  <c r="Q223" i="61"/>
  <c r="M221" i="61"/>
  <c r="T220" i="61"/>
  <c r="Q260" i="61"/>
  <c r="Q224" i="61"/>
  <c r="Q237" i="61"/>
  <c r="M262" i="61"/>
  <c r="Q261" i="61"/>
  <c r="Q265" i="61"/>
  <c r="M261" i="61"/>
  <c r="M255" i="61"/>
  <c r="L236" i="61"/>
  <c r="M242" i="61"/>
  <c r="T241" i="61"/>
  <c r="Q240" i="61"/>
  <c r="T239" i="61"/>
  <c r="P237" i="61"/>
  <c r="P254" i="61"/>
  <c r="Q264" i="61"/>
  <c r="Q219" i="61"/>
  <c r="Q239" i="61"/>
  <c r="T238" i="61"/>
  <c r="L237" i="61"/>
  <c r="T254" i="61"/>
  <c r="M264" i="61"/>
  <c r="Q263" i="61"/>
  <c r="M260" i="61"/>
  <c r="Q259" i="61"/>
  <c r="Q256" i="61"/>
  <c r="M227" i="61"/>
  <c r="Q226" i="61"/>
  <c r="P219" i="61"/>
  <c r="Q238" i="61"/>
  <c r="M263" i="61"/>
  <c r="M259" i="61"/>
  <c r="Q258" i="61"/>
  <c r="M256" i="61"/>
  <c r="Q255" i="61"/>
  <c r="P265" i="61"/>
  <c r="L265" i="61"/>
  <c r="T264" i="61"/>
  <c r="P263" i="61"/>
  <c r="P262" i="61"/>
  <c r="L262" i="61"/>
  <c r="T261" i="61"/>
  <c r="P261" i="61"/>
  <c r="L261" i="61"/>
  <c r="T260" i="61"/>
  <c r="P260" i="61"/>
  <c r="L260" i="61"/>
  <c r="T259" i="61"/>
  <c r="L259" i="61"/>
  <c r="L256" i="61"/>
  <c r="W265" i="61"/>
  <c r="S265" i="61"/>
  <c r="O265" i="61"/>
  <c r="K265" i="61"/>
  <c r="W264" i="61"/>
  <c r="S264" i="61"/>
  <c r="O264" i="61"/>
  <c r="K264" i="61"/>
  <c r="W263" i="61"/>
  <c r="S263" i="61"/>
  <c r="O263" i="61"/>
  <c r="K263" i="61"/>
  <c r="W262" i="61"/>
  <c r="S262" i="61"/>
  <c r="O262" i="61"/>
  <c r="K262" i="61"/>
  <c r="W261" i="61"/>
  <c r="S261" i="61"/>
  <c r="O261" i="61"/>
  <c r="K261" i="61"/>
  <c r="W260" i="61"/>
  <c r="S260" i="61"/>
  <c r="O260" i="61"/>
  <c r="K260" i="61"/>
  <c r="W259" i="61"/>
  <c r="S259" i="61"/>
  <c r="O259" i="61"/>
  <c r="K259" i="61"/>
  <c r="W258" i="61"/>
  <c r="S258" i="61"/>
  <c r="O258" i="61"/>
  <c r="K258" i="61"/>
  <c r="W257" i="61"/>
  <c r="S257" i="61"/>
  <c r="O257" i="61"/>
  <c r="K257" i="61"/>
  <c r="W256" i="61"/>
  <c r="S256" i="61"/>
  <c r="O256" i="61"/>
  <c r="K256" i="61"/>
  <c r="W255" i="61"/>
  <c r="S255" i="61"/>
  <c r="O255" i="61"/>
  <c r="K255" i="61"/>
  <c r="M258" i="61"/>
  <c r="Q257" i="61"/>
  <c r="M257" i="61"/>
  <c r="P264" i="61"/>
  <c r="L264" i="61"/>
  <c r="T263" i="61"/>
  <c r="L263" i="61"/>
  <c r="T262" i="61"/>
  <c r="P259" i="61"/>
  <c r="T258" i="61"/>
  <c r="P258" i="61"/>
  <c r="L258" i="61"/>
  <c r="T257" i="61"/>
  <c r="P257" i="61"/>
  <c r="L257" i="61"/>
  <c r="T256" i="61"/>
  <c r="P256" i="61"/>
  <c r="T255" i="61"/>
  <c r="P255" i="61"/>
  <c r="L255" i="61"/>
  <c r="V265" i="61"/>
  <c r="R265" i="61"/>
  <c r="N265" i="61"/>
  <c r="J265" i="61"/>
  <c r="V264" i="61"/>
  <c r="R264" i="61"/>
  <c r="N264" i="61"/>
  <c r="V263" i="61"/>
  <c r="R263" i="61"/>
  <c r="N263" i="61"/>
  <c r="V262" i="61"/>
  <c r="R262" i="61"/>
  <c r="N262" i="61"/>
  <c r="V261" i="61"/>
  <c r="R261" i="61"/>
  <c r="N261" i="61"/>
  <c r="V260" i="61"/>
  <c r="R260" i="61"/>
  <c r="N260" i="61"/>
  <c r="V259" i="61"/>
  <c r="R259" i="61"/>
  <c r="N259" i="61"/>
  <c r="V258" i="61"/>
  <c r="R258" i="61"/>
  <c r="N258" i="61"/>
  <c r="V257" i="61"/>
  <c r="R257" i="61"/>
  <c r="N257" i="61"/>
  <c r="V256" i="61"/>
  <c r="R256" i="61"/>
  <c r="N256" i="61"/>
  <c r="V255" i="61"/>
  <c r="R255" i="61"/>
  <c r="N255" i="61"/>
  <c r="M265" i="61"/>
  <c r="M254" i="61"/>
  <c r="Q254" i="61"/>
  <c r="J254" i="61"/>
  <c r="N254" i="61"/>
  <c r="R254" i="61"/>
  <c r="K254" i="61"/>
  <c r="O254" i="61"/>
  <c r="M222" i="61"/>
  <c r="T221" i="61"/>
  <c r="M220" i="61"/>
  <c r="T219" i="61"/>
  <c r="L219" i="61"/>
  <c r="T236" i="61"/>
  <c r="M247" i="61"/>
  <c r="Q246" i="61"/>
  <c r="Q243" i="61"/>
  <c r="M241" i="61"/>
  <c r="M240" i="61"/>
  <c r="M239" i="61"/>
  <c r="M238" i="61"/>
  <c r="M237" i="61"/>
  <c r="M246" i="61"/>
  <c r="Q245" i="61"/>
  <c r="M243" i="61"/>
  <c r="L241" i="61"/>
  <c r="T240" i="61"/>
  <c r="L240" i="61"/>
  <c r="L239" i="61"/>
  <c r="L238" i="61"/>
  <c r="M224" i="61"/>
  <c r="Q222" i="61"/>
  <c r="Q220" i="61"/>
  <c r="M219" i="61"/>
  <c r="P236" i="61"/>
  <c r="Q241" i="61"/>
  <c r="P240" i="61"/>
  <c r="P239" i="61"/>
  <c r="P238" i="61"/>
  <c r="T247" i="61"/>
  <c r="L247" i="61"/>
  <c r="P244" i="61"/>
  <c r="L244" i="61"/>
  <c r="P242" i="61"/>
  <c r="W247" i="61"/>
  <c r="S247" i="61"/>
  <c r="O247" i="61"/>
  <c r="K247" i="61"/>
  <c r="W246" i="61"/>
  <c r="S246" i="61"/>
  <c r="O246" i="61"/>
  <c r="K246" i="61"/>
  <c r="W245" i="61"/>
  <c r="S245" i="61"/>
  <c r="O245" i="61"/>
  <c r="K245" i="61"/>
  <c r="W244" i="61"/>
  <c r="S244" i="61"/>
  <c r="O244" i="61"/>
  <c r="K244" i="61"/>
  <c r="W243" i="61"/>
  <c r="S243" i="61"/>
  <c r="O243" i="61"/>
  <c r="K243" i="61"/>
  <c r="W242" i="61"/>
  <c r="S242" i="61"/>
  <c r="O242" i="61"/>
  <c r="K242" i="61"/>
  <c r="W241" i="61"/>
  <c r="S241" i="61"/>
  <c r="O241" i="61"/>
  <c r="K241" i="61"/>
  <c r="W240" i="61"/>
  <c r="S240" i="61"/>
  <c r="O240" i="61"/>
  <c r="K240" i="61"/>
  <c r="W239" i="61"/>
  <c r="S239" i="61"/>
  <c r="O239" i="61"/>
  <c r="K239" i="61"/>
  <c r="W238" i="61"/>
  <c r="S238" i="61"/>
  <c r="O238" i="61"/>
  <c r="K238" i="61"/>
  <c r="W237" i="61"/>
  <c r="S237" i="61"/>
  <c r="O237" i="61"/>
  <c r="K237" i="61"/>
  <c r="P246" i="61"/>
  <c r="T245" i="61"/>
  <c r="L245" i="61"/>
  <c r="T244" i="61"/>
  <c r="T243" i="61"/>
  <c r="V247" i="61"/>
  <c r="R247" i="61"/>
  <c r="N247" i="61"/>
  <c r="J247" i="61"/>
  <c r="V246" i="61"/>
  <c r="R246" i="61"/>
  <c r="N246" i="61"/>
  <c r="J246" i="61"/>
  <c r="V245" i="61"/>
  <c r="R245" i="61"/>
  <c r="N245" i="61"/>
  <c r="J245" i="61"/>
  <c r="V244" i="61"/>
  <c r="R244" i="61"/>
  <c r="N244" i="61"/>
  <c r="J244" i="61"/>
  <c r="V243" i="61"/>
  <c r="R243" i="61"/>
  <c r="N243" i="61"/>
  <c r="J243" i="61"/>
  <c r="V242" i="61"/>
  <c r="R242" i="61"/>
  <c r="N242" i="61"/>
  <c r="J242" i="61"/>
  <c r="V241" i="61"/>
  <c r="R241" i="61"/>
  <c r="N241" i="61"/>
  <c r="J241" i="61"/>
  <c r="V240" i="61"/>
  <c r="R240" i="61"/>
  <c r="N240" i="61"/>
  <c r="V239" i="61"/>
  <c r="R239" i="61"/>
  <c r="N239" i="61"/>
  <c r="V238" i="61"/>
  <c r="R238" i="61"/>
  <c r="N238" i="61"/>
  <c r="V237" i="61"/>
  <c r="R237" i="61"/>
  <c r="N237" i="61"/>
  <c r="Q244" i="61"/>
  <c r="M245" i="61"/>
  <c r="T246" i="61"/>
  <c r="P243" i="61"/>
  <c r="T242" i="61"/>
  <c r="J236" i="61"/>
  <c r="N236" i="61"/>
  <c r="R236" i="61"/>
  <c r="M236" i="61"/>
  <c r="Q236" i="61"/>
  <c r="K236" i="61"/>
  <c r="O236" i="61"/>
  <c r="Q228" i="61"/>
  <c r="Q227" i="61"/>
  <c r="M223" i="61"/>
  <c r="T222" i="61"/>
  <c r="L222" i="61"/>
  <c r="L221" i="61"/>
  <c r="L220" i="61"/>
  <c r="Q225" i="61"/>
  <c r="M225" i="61"/>
  <c r="P222" i="61"/>
  <c r="P221" i="61"/>
  <c r="P220" i="61"/>
  <c r="Q229" i="61"/>
  <c r="M229" i="61"/>
  <c r="T229" i="61"/>
  <c r="L229" i="61"/>
  <c r="P226" i="61"/>
  <c r="L226" i="61"/>
  <c r="T225" i="61"/>
  <c r="L225" i="61"/>
  <c r="T224" i="61"/>
  <c r="P224" i="61"/>
  <c r="T223" i="61"/>
  <c r="W229" i="61"/>
  <c r="S229" i="61"/>
  <c r="O229" i="61"/>
  <c r="K229" i="61"/>
  <c r="W228" i="61"/>
  <c r="S228" i="61"/>
  <c r="O228" i="61"/>
  <c r="K228" i="61"/>
  <c r="W227" i="61"/>
  <c r="S227" i="61"/>
  <c r="O227" i="61"/>
  <c r="K227" i="61"/>
  <c r="W226" i="61"/>
  <c r="S226" i="61"/>
  <c r="O226" i="61"/>
  <c r="K226" i="61"/>
  <c r="W225" i="61"/>
  <c r="S225" i="61"/>
  <c r="O225" i="61"/>
  <c r="K225" i="61"/>
  <c r="W224" i="61"/>
  <c r="S224" i="61"/>
  <c r="O224" i="61"/>
  <c r="K224" i="61"/>
  <c r="W223" i="61"/>
  <c r="S223" i="61"/>
  <c r="O223" i="61"/>
  <c r="K223" i="61"/>
  <c r="W222" i="61"/>
  <c r="S222" i="61"/>
  <c r="O222" i="61"/>
  <c r="K222" i="61"/>
  <c r="W221" i="61"/>
  <c r="S221" i="61"/>
  <c r="O221" i="61"/>
  <c r="K221" i="61"/>
  <c r="W220" i="61"/>
  <c r="S220" i="61"/>
  <c r="O220" i="61"/>
  <c r="K220" i="61"/>
  <c r="W219" i="61"/>
  <c r="S219" i="61"/>
  <c r="O219" i="61"/>
  <c r="K219" i="61"/>
  <c r="M228" i="61"/>
  <c r="P228" i="61"/>
  <c r="T227" i="61"/>
  <c r="L227" i="61"/>
  <c r="T226" i="61"/>
  <c r="P225" i="61"/>
  <c r="P223" i="61"/>
  <c r="L223" i="61"/>
  <c r="V229" i="61"/>
  <c r="R229" i="61"/>
  <c r="N229" i="61"/>
  <c r="J229" i="61"/>
  <c r="V228" i="61"/>
  <c r="R228" i="61"/>
  <c r="N228" i="61"/>
  <c r="J228" i="61"/>
  <c r="V227" i="61"/>
  <c r="R227" i="61"/>
  <c r="N227" i="61"/>
  <c r="J227" i="61"/>
  <c r="V226" i="61"/>
  <c r="R226" i="61"/>
  <c r="N226" i="61"/>
  <c r="J226" i="61"/>
  <c r="V225" i="61"/>
  <c r="R225" i="61"/>
  <c r="N225" i="61"/>
  <c r="V224" i="61"/>
  <c r="R224" i="61"/>
  <c r="N224" i="61"/>
  <c r="J224" i="61"/>
  <c r="V223" i="61"/>
  <c r="R223" i="61"/>
  <c r="N223" i="61"/>
  <c r="V222" i="61"/>
  <c r="R222" i="61"/>
  <c r="N222" i="61"/>
  <c r="V221" i="61"/>
  <c r="R221" i="61"/>
  <c r="N221" i="61"/>
  <c r="V220" i="61"/>
  <c r="R220" i="61"/>
  <c r="N220" i="61"/>
  <c r="V219" i="61"/>
  <c r="R219" i="61"/>
  <c r="N219" i="61"/>
  <c r="T228" i="61"/>
  <c r="Q218" i="61"/>
  <c r="J218" i="61"/>
  <c r="N218" i="61"/>
  <c r="R218" i="61"/>
  <c r="M218" i="61"/>
  <c r="K218" i="61"/>
  <c r="O218" i="61"/>
  <c r="S218" i="61"/>
  <c r="L218" i="61"/>
  <c r="P218" i="61"/>
  <c r="E42" i="61"/>
  <c r="E27" i="61"/>
  <c r="X44" i="16"/>
  <c r="Y44" i="16"/>
  <c r="Z44" i="16"/>
  <c r="AA44" i="16"/>
  <c r="AB44" i="16"/>
  <c r="AC44" i="16"/>
  <c r="AD44" i="16"/>
  <c r="AE44" i="16"/>
  <c r="AF44" i="16"/>
  <c r="AG44" i="16"/>
  <c r="X14" i="16"/>
  <c r="Y14" i="16"/>
  <c r="Z14" i="16"/>
  <c r="AA14" i="16"/>
  <c r="AB14" i="16"/>
  <c r="AC14" i="16"/>
  <c r="AD14" i="16"/>
  <c r="AE14" i="16"/>
  <c r="AF14" i="16"/>
  <c r="AG14" i="16"/>
  <c r="X15" i="16"/>
  <c r="Y15" i="16"/>
  <c r="Z15" i="16"/>
  <c r="AA15" i="16"/>
  <c r="AB15" i="16"/>
  <c r="AC15" i="16"/>
  <c r="AD15" i="16"/>
  <c r="AE15" i="16"/>
  <c r="AF15" i="16"/>
  <c r="AG15" i="16"/>
  <c r="X16" i="16"/>
  <c r="Y16" i="16"/>
  <c r="Z16" i="16"/>
  <c r="AA16" i="16"/>
  <c r="AB16" i="16"/>
  <c r="AC16" i="16"/>
  <c r="AD16" i="16"/>
  <c r="AE16" i="16"/>
  <c r="AF16" i="16"/>
  <c r="AG16" i="16"/>
  <c r="X17" i="16"/>
  <c r="Y17" i="16"/>
  <c r="Z17" i="16"/>
  <c r="AA17" i="16"/>
  <c r="AB17" i="16"/>
  <c r="AC17" i="16"/>
  <c r="AD17" i="16"/>
  <c r="AE17" i="16"/>
  <c r="AF17" i="16"/>
  <c r="AG17" i="16"/>
  <c r="X18" i="16"/>
  <c r="Y18" i="16"/>
  <c r="Z18" i="16"/>
  <c r="AA18" i="16"/>
  <c r="AB18" i="16"/>
  <c r="AC18" i="16"/>
  <c r="AD18" i="16"/>
  <c r="AE18" i="16"/>
  <c r="AF18" i="16"/>
  <c r="AG18" i="16"/>
  <c r="X19" i="16"/>
  <c r="Y19" i="16"/>
  <c r="Z19" i="16"/>
  <c r="AA19" i="16"/>
  <c r="AB19" i="16"/>
  <c r="AC19" i="16"/>
  <c r="AD19" i="16"/>
  <c r="AE19" i="16"/>
  <c r="AF19" i="16"/>
  <c r="AG19" i="16"/>
  <c r="X20" i="16"/>
  <c r="Y20" i="16"/>
  <c r="Z20" i="16"/>
  <c r="AA20" i="16"/>
  <c r="AB20" i="16"/>
  <c r="AC20" i="16"/>
  <c r="AD20" i="16"/>
  <c r="AE20" i="16"/>
  <c r="AF20" i="16"/>
  <c r="AG20" i="16"/>
  <c r="X21" i="16"/>
  <c r="Y21" i="16"/>
  <c r="Z21" i="16"/>
  <c r="AA21" i="16"/>
  <c r="AB21" i="16"/>
  <c r="AC21" i="16"/>
  <c r="AD21" i="16"/>
  <c r="AE21" i="16"/>
  <c r="AF21" i="16"/>
  <c r="AG21" i="16"/>
  <c r="X22" i="16"/>
  <c r="Y22" i="16"/>
  <c r="Z22" i="16"/>
  <c r="AA22" i="16"/>
  <c r="AB22" i="16"/>
  <c r="AC22" i="16"/>
  <c r="AD22" i="16"/>
  <c r="AE22" i="16"/>
  <c r="AF22" i="16"/>
  <c r="AG22" i="16"/>
  <c r="X23" i="16"/>
  <c r="Y23" i="16"/>
  <c r="Z23" i="16"/>
  <c r="AA23" i="16"/>
  <c r="AB23" i="16"/>
  <c r="AC23" i="16"/>
  <c r="AD23" i="16"/>
  <c r="AE23" i="16"/>
  <c r="AF23" i="16"/>
  <c r="AG23" i="16"/>
  <c r="X24" i="16"/>
  <c r="Y24" i="16"/>
  <c r="Z24" i="16"/>
  <c r="AA24" i="16"/>
  <c r="AB24" i="16"/>
  <c r="AC24" i="16"/>
  <c r="AD24" i="16"/>
  <c r="AE24" i="16"/>
  <c r="AF24" i="16"/>
  <c r="AG24" i="16"/>
  <c r="X25" i="16"/>
  <c r="Y25" i="16"/>
  <c r="Z25" i="16"/>
  <c r="AA25" i="16"/>
  <c r="AB25" i="16"/>
  <c r="AC25" i="16"/>
  <c r="AD25" i="16"/>
  <c r="AE25" i="16"/>
  <c r="AF25" i="16"/>
  <c r="AG25" i="16"/>
  <c r="X26" i="16"/>
  <c r="Y26" i="16"/>
  <c r="Z26" i="16"/>
  <c r="AA26" i="16"/>
  <c r="AB26" i="16"/>
  <c r="AC26" i="16"/>
  <c r="AD26" i="16"/>
  <c r="AE26" i="16"/>
  <c r="AF26" i="16"/>
  <c r="AG26" i="16"/>
  <c r="X27" i="16"/>
  <c r="Y27" i="16"/>
  <c r="Z27" i="16"/>
  <c r="AA27" i="16"/>
  <c r="AB27" i="16"/>
  <c r="AC27" i="16"/>
  <c r="AD27" i="16"/>
  <c r="AE27" i="16"/>
  <c r="AF27" i="16"/>
  <c r="AG27" i="16"/>
  <c r="X28" i="16"/>
  <c r="Y28" i="16"/>
  <c r="Z28" i="16"/>
  <c r="AA28" i="16"/>
  <c r="AB28" i="16"/>
  <c r="AC28" i="16"/>
  <c r="AD28" i="16"/>
  <c r="AE28" i="16"/>
  <c r="AF28" i="16"/>
  <c r="AG28" i="16"/>
  <c r="X29" i="16"/>
  <c r="Y29" i="16"/>
  <c r="Z29" i="16"/>
  <c r="AA29" i="16"/>
  <c r="AB29" i="16"/>
  <c r="AC29" i="16"/>
  <c r="AD29" i="16"/>
  <c r="AE29" i="16"/>
  <c r="AF29" i="16"/>
  <c r="AG29" i="16"/>
  <c r="X30" i="16"/>
  <c r="Y30" i="16"/>
  <c r="Z30" i="16"/>
  <c r="AA30" i="16"/>
  <c r="AB30" i="16"/>
  <c r="AC30" i="16"/>
  <c r="AD30" i="16"/>
  <c r="AE30" i="16"/>
  <c r="AF30" i="16"/>
  <c r="AG30" i="16"/>
  <c r="X31" i="16"/>
  <c r="Y31" i="16"/>
  <c r="Z31" i="16"/>
  <c r="AA31" i="16"/>
  <c r="AB31" i="16"/>
  <c r="AC31" i="16"/>
  <c r="AD31" i="16"/>
  <c r="AE31" i="16"/>
  <c r="AF31" i="16"/>
  <c r="AG31" i="16"/>
  <c r="X32" i="16"/>
  <c r="Y32" i="16"/>
  <c r="Z32" i="16"/>
  <c r="AA32" i="16"/>
  <c r="AB32" i="16"/>
  <c r="AC32" i="16"/>
  <c r="AD32" i="16"/>
  <c r="AE32" i="16"/>
  <c r="AF32" i="16"/>
  <c r="AG32" i="16"/>
  <c r="AG13" i="16"/>
  <c r="AF13" i="16"/>
  <c r="AE13" i="16"/>
  <c r="AD13" i="16"/>
  <c r="AC13" i="16"/>
  <c r="AB13" i="16"/>
  <c r="AA13" i="16"/>
  <c r="Z13" i="16"/>
  <c r="Y13" i="16"/>
  <c r="X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R33" i="16" s="1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W33" i="16" s="1"/>
  <c r="Q13" i="16"/>
  <c r="V13" i="16"/>
  <c r="Q44" i="16"/>
  <c r="R45" i="16" s="1"/>
  <c r="V44" i="16"/>
  <c r="W45" i="16" s="1"/>
  <c r="D316" i="48" l="1"/>
  <c r="D315" i="48"/>
  <c r="D314" i="48"/>
  <c r="D313" i="48"/>
  <c r="D312" i="48"/>
  <c r="D311" i="48"/>
  <c r="D310" i="48"/>
  <c r="D309" i="48"/>
  <c r="D308" i="48"/>
  <c r="D307" i="48"/>
  <c r="D306" i="48"/>
  <c r="D305" i="48"/>
  <c r="D304" i="48"/>
  <c r="D303" i="48"/>
  <c r="D302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74" i="48"/>
  <c r="D273" i="48"/>
  <c r="D272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44" i="48"/>
  <c r="D243" i="48"/>
  <c r="D242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214" i="48"/>
  <c r="D213" i="48"/>
  <c r="D212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84" i="48"/>
  <c r="D183" i="48"/>
  <c r="D182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54" i="48"/>
  <c r="D153" i="48"/>
  <c r="D152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23" i="48"/>
  <c r="D122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D76" i="48"/>
  <c r="D75" i="48"/>
  <c r="D74" i="48"/>
  <c r="D73" i="48"/>
  <c r="D72" i="48"/>
  <c r="D71" i="48"/>
  <c r="D70" i="48"/>
  <c r="D69" i="48"/>
  <c r="D68" i="48"/>
  <c r="D67" i="48"/>
  <c r="D66" i="48"/>
  <c r="D65" i="48"/>
  <c r="D64" i="48"/>
  <c r="D63" i="48"/>
  <c r="D62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B60" i="60" l="1"/>
  <c r="BC60" i="60" s="1"/>
  <c r="BD60" i="60" s="1"/>
  <c r="BE60" i="60" s="1"/>
  <c r="BF60" i="60" s="1"/>
  <c r="BG60" i="60" s="1"/>
  <c r="BH60" i="60" s="1"/>
  <c r="BI60" i="60" s="1"/>
  <c r="BJ60" i="60" s="1"/>
  <c r="BK60" i="60" s="1"/>
  <c r="BL60" i="60" s="1"/>
  <c r="BB59" i="60"/>
  <c r="BC59" i="60" s="1"/>
  <c r="BD59" i="60" s="1"/>
  <c r="BE59" i="60" s="1"/>
  <c r="BF59" i="60" s="1"/>
  <c r="BG59" i="60" s="1"/>
  <c r="BH59" i="60" s="1"/>
  <c r="BI59" i="60" s="1"/>
  <c r="BJ59" i="60" s="1"/>
  <c r="BK59" i="60" s="1"/>
  <c r="BL59" i="60" s="1"/>
  <c r="BB58" i="60"/>
  <c r="BC58" i="60" s="1"/>
  <c r="BD58" i="60" s="1"/>
  <c r="BE58" i="60" s="1"/>
  <c r="BF58" i="60" s="1"/>
  <c r="BG58" i="60" s="1"/>
  <c r="BH58" i="60" s="1"/>
  <c r="BI58" i="60" s="1"/>
  <c r="BJ58" i="60" s="1"/>
  <c r="BK58" i="60" s="1"/>
  <c r="BL58" i="60" s="1"/>
  <c r="BB57" i="60"/>
  <c r="BC57" i="60" s="1"/>
  <c r="BD57" i="60" s="1"/>
  <c r="BE57" i="60" s="1"/>
  <c r="BF57" i="60" s="1"/>
  <c r="BG57" i="60" s="1"/>
  <c r="BH57" i="60" s="1"/>
  <c r="BI57" i="60" s="1"/>
  <c r="BJ57" i="60" s="1"/>
  <c r="BK57" i="60" s="1"/>
  <c r="BL57" i="60" s="1"/>
  <c r="AZ57" i="60"/>
  <c r="AZ58" i="60" s="1"/>
  <c r="AZ59" i="60" s="1"/>
  <c r="AZ60" i="60" s="1"/>
  <c r="E56" i="60"/>
  <c r="C61" i="60"/>
  <c r="E61" i="60"/>
  <c r="G61" i="60"/>
  <c r="H61" i="60"/>
  <c r="I61" i="60" s="1"/>
  <c r="C62" i="60"/>
  <c r="E62" i="60"/>
  <c r="G62" i="60"/>
  <c r="H62" i="60"/>
  <c r="I62" i="60" s="1"/>
  <c r="C63" i="60"/>
  <c r="E63" i="60"/>
  <c r="G63" i="60"/>
  <c r="H63" i="60"/>
  <c r="M63" i="60" s="1"/>
  <c r="C64" i="60"/>
  <c r="E64" i="60"/>
  <c r="G64" i="60"/>
  <c r="H64" i="60"/>
  <c r="I64" i="60" s="1"/>
  <c r="C65" i="60"/>
  <c r="E65" i="60"/>
  <c r="G65" i="60"/>
  <c r="H65" i="60"/>
  <c r="I65" i="60" s="1"/>
  <c r="C66" i="60"/>
  <c r="E66" i="60"/>
  <c r="G66" i="60"/>
  <c r="H66" i="60"/>
  <c r="I66" i="60" s="1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T61" i="60" l="1"/>
  <c r="O61" i="60"/>
  <c r="M61" i="60"/>
  <c r="Q61" i="60"/>
  <c r="U62" i="60"/>
  <c r="U61" i="60"/>
  <c r="P61" i="60"/>
  <c r="J61" i="60"/>
  <c r="S61" i="60"/>
  <c r="K61" i="60"/>
  <c r="V61" i="60" s="1"/>
  <c r="Q65" i="60"/>
  <c r="U64" i="60"/>
  <c r="P64" i="60"/>
  <c r="W63" i="60"/>
  <c r="R63" i="60"/>
  <c r="S63" i="60"/>
  <c r="U65" i="60"/>
  <c r="K65" i="60"/>
  <c r="V65" i="60" s="1"/>
  <c r="T64" i="60"/>
  <c r="Q63" i="60"/>
  <c r="P65" i="60"/>
  <c r="T65" i="60"/>
  <c r="M65" i="60"/>
  <c r="Q64" i="60"/>
  <c r="U63" i="60"/>
  <c r="K63" i="60"/>
  <c r="V63" i="60" s="1"/>
  <c r="W64" i="60"/>
  <c r="R64" i="60"/>
  <c r="K64" i="60"/>
  <c r="V64" i="60" s="1"/>
  <c r="T63" i="60"/>
  <c r="O63" i="60"/>
  <c r="R61" i="60"/>
  <c r="N61" i="60"/>
  <c r="N63" i="60"/>
  <c r="W61" i="60"/>
  <c r="N64" i="60"/>
  <c r="Q66" i="60"/>
  <c r="J63" i="60"/>
  <c r="K62" i="60"/>
  <c r="V62" i="60" s="1"/>
  <c r="I63" i="60"/>
  <c r="M64" i="60"/>
  <c r="U66" i="60"/>
  <c r="S64" i="60"/>
  <c r="O64" i="60"/>
  <c r="J64" i="60"/>
  <c r="P63" i="60"/>
  <c r="Q62" i="60"/>
  <c r="K66" i="60"/>
  <c r="V66" i="60" s="1"/>
  <c r="T66" i="60"/>
  <c r="P66" i="60"/>
  <c r="M66" i="60"/>
  <c r="W65" i="60"/>
  <c r="S65" i="60"/>
  <c r="O65" i="60"/>
  <c r="J65" i="60"/>
  <c r="T62" i="60"/>
  <c r="P62" i="60"/>
  <c r="M62" i="60"/>
  <c r="W66" i="60"/>
  <c r="S66" i="60"/>
  <c r="O66" i="60"/>
  <c r="J66" i="60"/>
  <c r="R65" i="60"/>
  <c r="N65" i="60"/>
  <c r="W62" i="60"/>
  <c r="S62" i="60"/>
  <c r="O62" i="60"/>
  <c r="J62" i="60"/>
  <c r="R66" i="60"/>
  <c r="N66" i="60"/>
  <c r="R62" i="60"/>
  <c r="N62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AD370" i="70" l="1"/>
  <c r="AC370" i="70"/>
  <c r="AB370" i="70"/>
  <c r="AA370" i="70"/>
  <c r="Y370" i="70"/>
  <c r="X370" i="70"/>
  <c r="AD369" i="70"/>
  <c r="AC369" i="70"/>
  <c r="AB369" i="70"/>
  <c r="AA369" i="70"/>
  <c r="Y369" i="70"/>
  <c r="X369" i="70"/>
  <c r="AD368" i="70"/>
  <c r="AC368" i="70"/>
  <c r="AB368" i="70"/>
  <c r="AA368" i="70"/>
  <c r="Y368" i="70"/>
  <c r="X368" i="70"/>
  <c r="AD367" i="70"/>
  <c r="AC367" i="70"/>
  <c r="AB367" i="70"/>
  <c r="AA367" i="70"/>
  <c r="Y367" i="70"/>
  <c r="X367" i="70"/>
  <c r="AD366" i="70"/>
  <c r="AC366" i="70"/>
  <c r="AB366" i="70"/>
  <c r="AA366" i="70"/>
  <c r="Y366" i="70"/>
  <c r="X366" i="70"/>
  <c r="AD365" i="70"/>
  <c r="AC365" i="70"/>
  <c r="AB365" i="70"/>
  <c r="AA365" i="70"/>
  <c r="Y365" i="70"/>
  <c r="X365" i="70"/>
  <c r="AD364" i="70"/>
  <c r="AC364" i="70"/>
  <c r="AB364" i="70"/>
  <c r="AA364" i="70"/>
  <c r="Y364" i="70"/>
  <c r="X364" i="70"/>
  <c r="AD363" i="70"/>
  <c r="AC363" i="70"/>
  <c r="AB363" i="70"/>
  <c r="AA363" i="70"/>
  <c r="Y363" i="70"/>
  <c r="X363" i="70"/>
  <c r="AD362" i="70"/>
  <c r="AC362" i="70"/>
  <c r="AB362" i="70"/>
  <c r="AA362" i="70"/>
  <c r="Y362" i="70"/>
  <c r="X362" i="70"/>
  <c r="AD361" i="70"/>
  <c r="AC361" i="70"/>
  <c r="AB361" i="70"/>
  <c r="AA361" i="70"/>
  <c r="Y361" i="70"/>
  <c r="X361" i="70"/>
  <c r="AD360" i="70"/>
  <c r="AC360" i="70"/>
  <c r="AB360" i="70"/>
  <c r="AA360" i="70"/>
  <c r="Y360" i="70"/>
  <c r="X360" i="70"/>
  <c r="AD359" i="70"/>
  <c r="AC359" i="70"/>
  <c r="AB359" i="70"/>
  <c r="AA359" i="70"/>
  <c r="Y359" i="70"/>
  <c r="X359" i="70"/>
  <c r="AD358" i="70"/>
  <c r="AC358" i="70"/>
  <c r="AB358" i="70"/>
  <c r="AA358" i="70"/>
  <c r="Y358" i="70"/>
  <c r="X358" i="70"/>
  <c r="AD357" i="70"/>
  <c r="AC357" i="70"/>
  <c r="AB357" i="70"/>
  <c r="AA357" i="70"/>
  <c r="Y357" i="70"/>
  <c r="X357" i="70"/>
  <c r="AD356" i="70"/>
  <c r="AC356" i="70"/>
  <c r="AB356" i="70"/>
  <c r="AA356" i="70"/>
  <c r="Y356" i="70"/>
  <c r="X356" i="70"/>
  <c r="AD355" i="70"/>
  <c r="AC355" i="70"/>
  <c r="AB355" i="70"/>
  <c r="AA355" i="70"/>
  <c r="Y355" i="70"/>
  <c r="X355" i="70"/>
  <c r="AD354" i="70"/>
  <c r="AC354" i="70"/>
  <c r="AB354" i="70"/>
  <c r="AA354" i="70"/>
  <c r="Y354" i="70"/>
  <c r="X354" i="70"/>
  <c r="AD353" i="70"/>
  <c r="AC353" i="70"/>
  <c r="AB353" i="70"/>
  <c r="AA353" i="70"/>
  <c r="Y353" i="70"/>
  <c r="X353" i="70"/>
  <c r="AD352" i="70"/>
  <c r="AC352" i="70"/>
  <c r="AB352" i="70"/>
  <c r="AA352" i="70"/>
  <c r="Y352" i="70"/>
  <c r="X352" i="70"/>
  <c r="AD351" i="70"/>
  <c r="AC351" i="70"/>
  <c r="AB351" i="70"/>
  <c r="AA351" i="70"/>
  <c r="Y351" i="70"/>
  <c r="X351" i="70"/>
  <c r="AD350" i="70"/>
  <c r="AC350" i="70"/>
  <c r="AB350" i="70"/>
  <c r="AA350" i="70"/>
  <c r="Y350" i="70"/>
  <c r="X350" i="70"/>
  <c r="AD349" i="70"/>
  <c r="AC349" i="70"/>
  <c r="AB349" i="70"/>
  <c r="AA349" i="70"/>
  <c r="Y349" i="70"/>
  <c r="X349" i="70"/>
  <c r="AD348" i="70"/>
  <c r="AC348" i="70"/>
  <c r="AB348" i="70"/>
  <c r="AA348" i="70"/>
  <c r="Y348" i="70"/>
  <c r="X348" i="70"/>
  <c r="AD347" i="70"/>
  <c r="AC347" i="70"/>
  <c r="AB347" i="70"/>
  <c r="AA347" i="70"/>
  <c r="Y347" i="70"/>
  <c r="X347" i="70"/>
  <c r="AD346" i="70"/>
  <c r="AC346" i="70"/>
  <c r="AB346" i="70"/>
  <c r="AA346" i="70"/>
  <c r="Y346" i="70"/>
  <c r="X346" i="70"/>
  <c r="AD345" i="70"/>
  <c r="AC345" i="70"/>
  <c r="AB345" i="70"/>
  <c r="AA345" i="70"/>
  <c r="Y345" i="70"/>
  <c r="X345" i="70"/>
  <c r="AD344" i="70"/>
  <c r="AC344" i="70"/>
  <c r="AB344" i="70"/>
  <c r="AA344" i="70"/>
  <c r="Y344" i="70"/>
  <c r="X344" i="70"/>
  <c r="AD343" i="70"/>
  <c r="AC343" i="70"/>
  <c r="AB343" i="70"/>
  <c r="AA343" i="70"/>
  <c r="Y343" i="70"/>
  <c r="X343" i="70"/>
  <c r="AD342" i="70"/>
  <c r="AC342" i="70"/>
  <c r="AB342" i="70"/>
  <c r="AA342" i="70"/>
  <c r="Y342" i="70"/>
  <c r="X342" i="70"/>
  <c r="AD341" i="70"/>
  <c r="AC341" i="70"/>
  <c r="AB341" i="70"/>
  <c r="AA341" i="70"/>
  <c r="Y341" i="70"/>
  <c r="X341" i="70"/>
  <c r="AD340" i="70"/>
  <c r="AC340" i="70"/>
  <c r="AB340" i="70"/>
  <c r="AA340" i="70"/>
  <c r="Y340" i="70"/>
  <c r="X340" i="70"/>
  <c r="AD339" i="70"/>
  <c r="AC339" i="70"/>
  <c r="AB339" i="70"/>
  <c r="AA339" i="70"/>
  <c r="Y339" i="70"/>
  <c r="X339" i="70"/>
  <c r="AD338" i="70"/>
  <c r="AC338" i="70"/>
  <c r="AB338" i="70"/>
  <c r="AA338" i="70"/>
  <c r="Y338" i="70"/>
  <c r="X338" i="70"/>
  <c r="AD337" i="70"/>
  <c r="AC337" i="70"/>
  <c r="AB337" i="70"/>
  <c r="AA337" i="70"/>
  <c r="Y337" i="70"/>
  <c r="X337" i="70"/>
  <c r="AD336" i="70"/>
  <c r="AC336" i="70"/>
  <c r="AB336" i="70"/>
  <c r="AA336" i="70"/>
  <c r="Y336" i="70"/>
  <c r="X336" i="70"/>
  <c r="AD335" i="70"/>
  <c r="AC335" i="70"/>
  <c r="AB335" i="70"/>
  <c r="AA335" i="70"/>
  <c r="Y335" i="70"/>
  <c r="X335" i="70"/>
  <c r="AD334" i="70"/>
  <c r="AC334" i="70"/>
  <c r="AB334" i="70"/>
  <c r="AA334" i="70"/>
  <c r="Y334" i="70"/>
  <c r="X334" i="70"/>
  <c r="AD333" i="70"/>
  <c r="AC333" i="70"/>
  <c r="AB333" i="70"/>
  <c r="AA333" i="70"/>
  <c r="Y333" i="70"/>
  <c r="X333" i="70"/>
  <c r="AD332" i="70"/>
  <c r="AC332" i="70"/>
  <c r="AB332" i="70"/>
  <c r="AA332" i="70"/>
  <c r="Y332" i="70"/>
  <c r="X332" i="70"/>
  <c r="AD331" i="70"/>
  <c r="AC331" i="70"/>
  <c r="AB331" i="70"/>
  <c r="AA331" i="70"/>
  <c r="Y331" i="70"/>
  <c r="X331" i="70"/>
  <c r="AD330" i="70"/>
  <c r="AC330" i="70"/>
  <c r="AB330" i="70"/>
  <c r="AA330" i="70"/>
  <c r="Y330" i="70"/>
  <c r="X330" i="70"/>
  <c r="AD329" i="70"/>
  <c r="AC329" i="70"/>
  <c r="AB329" i="70"/>
  <c r="AA329" i="70"/>
  <c r="Y329" i="70"/>
  <c r="X329" i="70"/>
  <c r="AD328" i="70"/>
  <c r="AC328" i="70"/>
  <c r="AB328" i="70"/>
  <c r="AA328" i="70"/>
  <c r="Y328" i="70"/>
  <c r="X328" i="70"/>
  <c r="AD327" i="70"/>
  <c r="AC327" i="70"/>
  <c r="AB327" i="70"/>
  <c r="AA327" i="70"/>
  <c r="Y327" i="70"/>
  <c r="X327" i="70"/>
  <c r="AD326" i="70"/>
  <c r="AC326" i="70"/>
  <c r="AB326" i="70"/>
  <c r="AA326" i="70"/>
  <c r="Y326" i="70"/>
  <c r="X326" i="70"/>
  <c r="AD325" i="70"/>
  <c r="AC325" i="70"/>
  <c r="AB325" i="70"/>
  <c r="AA325" i="70"/>
  <c r="Y325" i="70"/>
  <c r="X325" i="70"/>
  <c r="AD324" i="70"/>
  <c r="AC324" i="70"/>
  <c r="AB324" i="70"/>
  <c r="AA324" i="70"/>
  <c r="Y324" i="70"/>
  <c r="X324" i="70"/>
  <c r="AD323" i="70"/>
  <c r="AC323" i="70"/>
  <c r="AB323" i="70"/>
  <c r="AA323" i="70"/>
  <c r="Y323" i="70"/>
  <c r="X323" i="70"/>
  <c r="AD322" i="70"/>
  <c r="AC322" i="70"/>
  <c r="AB322" i="70"/>
  <c r="AA322" i="70"/>
  <c r="Y322" i="70"/>
  <c r="X322" i="70"/>
  <c r="AD321" i="70"/>
  <c r="AC321" i="70"/>
  <c r="AB321" i="70"/>
  <c r="AA321" i="70"/>
  <c r="Y321" i="70"/>
  <c r="X321" i="70"/>
  <c r="AD320" i="70"/>
  <c r="AC320" i="70"/>
  <c r="AB320" i="70"/>
  <c r="AA320" i="70"/>
  <c r="Y320" i="70"/>
  <c r="X320" i="70"/>
  <c r="AD319" i="70"/>
  <c r="AC319" i="70"/>
  <c r="AB319" i="70"/>
  <c r="AA319" i="70"/>
  <c r="Y319" i="70"/>
  <c r="X319" i="70"/>
  <c r="AD318" i="70"/>
  <c r="AC318" i="70"/>
  <c r="AB318" i="70"/>
  <c r="AA318" i="70"/>
  <c r="Y318" i="70"/>
  <c r="X318" i="70"/>
  <c r="AD317" i="70"/>
  <c r="AC317" i="70"/>
  <c r="AB317" i="70"/>
  <c r="AA317" i="70"/>
  <c r="Y317" i="70"/>
  <c r="X317" i="70"/>
  <c r="AD316" i="70"/>
  <c r="AC316" i="70"/>
  <c r="AB316" i="70"/>
  <c r="AA316" i="70"/>
  <c r="Y316" i="70"/>
  <c r="X316" i="70"/>
  <c r="AD315" i="70"/>
  <c r="AC315" i="70"/>
  <c r="AB315" i="70"/>
  <c r="AA315" i="70"/>
  <c r="Y315" i="70"/>
  <c r="X315" i="70"/>
  <c r="AD314" i="70"/>
  <c r="AC314" i="70"/>
  <c r="AB314" i="70"/>
  <c r="AA314" i="70"/>
  <c r="Y314" i="70"/>
  <c r="X314" i="70"/>
  <c r="AD313" i="70"/>
  <c r="AC313" i="70"/>
  <c r="AB313" i="70"/>
  <c r="AA313" i="70"/>
  <c r="Y313" i="70"/>
  <c r="X313" i="70"/>
  <c r="AD312" i="70"/>
  <c r="AC312" i="70"/>
  <c r="AB312" i="70"/>
  <c r="AA312" i="70"/>
  <c r="Y312" i="70"/>
  <c r="X312" i="70"/>
  <c r="AD311" i="70"/>
  <c r="AC311" i="70"/>
  <c r="AB311" i="70"/>
  <c r="AA311" i="70"/>
  <c r="Y311" i="70"/>
  <c r="X311" i="70"/>
  <c r="AD310" i="70"/>
  <c r="AC310" i="70"/>
  <c r="AB310" i="70"/>
  <c r="AA310" i="70"/>
  <c r="Y310" i="70"/>
  <c r="X310" i="70"/>
  <c r="AD309" i="70"/>
  <c r="AC309" i="70"/>
  <c r="AB309" i="70"/>
  <c r="AA309" i="70"/>
  <c r="Y309" i="70"/>
  <c r="X309" i="70"/>
  <c r="AD308" i="70"/>
  <c r="AC308" i="70"/>
  <c r="AB308" i="70"/>
  <c r="AA308" i="70"/>
  <c r="Y308" i="70"/>
  <c r="X308" i="70"/>
  <c r="AD307" i="70"/>
  <c r="AC307" i="70"/>
  <c r="AB307" i="70"/>
  <c r="AA307" i="70"/>
  <c r="Y307" i="70"/>
  <c r="X307" i="70"/>
  <c r="AD306" i="70"/>
  <c r="AC306" i="70"/>
  <c r="AB306" i="70"/>
  <c r="AA306" i="70"/>
  <c r="Y306" i="70"/>
  <c r="X306" i="70"/>
  <c r="AD305" i="70"/>
  <c r="AC305" i="70"/>
  <c r="AB305" i="70"/>
  <c r="AA305" i="70"/>
  <c r="Y305" i="70"/>
  <c r="X305" i="70"/>
  <c r="AD304" i="70"/>
  <c r="AC304" i="70"/>
  <c r="AB304" i="70"/>
  <c r="AA304" i="70"/>
  <c r="Y304" i="70"/>
  <c r="X304" i="70"/>
  <c r="AD303" i="70"/>
  <c r="AC303" i="70"/>
  <c r="AB303" i="70"/>
  <c r="AA303" i="70"/>
  <c r="Y303" i="70"/>
  <c r="X303" i="70"/>
  <c r="AD302" i="70"/>
  <c r="AC302" i="70"/>
  <c r="AB302" i="70"/>
  <c r="AA302" i="70"/>
  <c r="Y302" i="70"/>
  <c r="X302" i="70"/>
  <c r="AD301" i="70"/>
  <c r="AC301" i="70"/>
  <c r="AB301" i="70"/>
  <c r="AA301" i="70"/>
  <c r="Y301" i="70"/>
  <c r="X301" i="70"/>
  <c r="AD300" i="70"/>
  <c r="AC300" i="70"/>
  <c r="AB300" i="70"/>
  <c r="AA300" i="70"/>
  <c r="Y300" i="70"/>
  <c r="X300" i="70"/>
  <c r="AD299" i="70"/>
  <c r="AC299" i="70"/>
  <c r="AB299" i="70"/>
  <c r="AA299" i="70"/>
  <c r="Y299" i="70"/>
  <c r="X299" i="70"/>
  <c r="AD298" i="70"/>
  <c r="AC298" i="70"/>
  <c r="AB298" i="70"/>
  <c r="AA298" i="70"/>
  <c r="Y298" i="70"/>
  <c r="X298" i="70"/>
  <c r="AD297" i="70"/>
  <c r="AC297" i="70"/>
  <c r="AB297" i="70"/>
  <c r="AA297" i="70"/>
  <c r="Y297" i="70"/>
  <c r="X297" i="70"/>
  <c r="AD296" i="70"/>
  <c r="AC296" i="70"/>
  <c r="AB296" i="70"/>
  <c r="AA296" i="70"/>
  <c r="Y296" i="70"/>
  <c r="X296" i="70"/>
  <c r="AD295" i="70"/>
  <c r="AC295" i="70"/>
  <c r="AB295" i="70"/>
  <c r="AA295" i="70"/>
  <c r="Y295" i="70"/>
  <c r="X295" i="70"/>
  <c r="AD294" i="70"/>
  <c r="AC294" i="70"/>
  <c r="AB294" i="70"/>
  <c r="AA294" i="70"/>
  <c r="Y294" i="70"/>
  <c r="X294" i="70"/>
  <c r="AD293" i="70"/>
  <c r="AC293" i="70"/>
  <c r="AB293" i="70"/>
  <c r="AA293" i="70"/>
  <c r="Y293" i="70"/>
  <c r="X293" i="70"/>
  <c r="AD292" i="70"/>
  <c r="AC292" i="70"/>
  <c r="AB292" i="70"/>
  <c r="AA292" i="70"/>
  <c r="Y292" i="70"/>
  <c r="X292" i="70"/>
  <c r="AD291" i="70"/>
  <c r="AC291" i="70"/>
  <c r="AB291" i="70"/>
  <c r="AA291" i="70"/>
  <c r="Y291" i="70"/>
  <c r="X291" i="70"/>
  <c r="AD290" i="70"/>
  <c r="AC290" i="70"/>
  <c r="AB290" i="70"/>
  <c r="AA290" i="70"/>
  <c r="Y290" i="70"/>
  <c r="X290" i="70"/>
  <c r="AD289" i="70"/>
  <c r="AC289" i="70"/>
  <c r="AB289" i="70"/>
  <c r="AA289" i="70"/>
  <c r="Y289" i="70"/>
  <c r="X289" i="70"/>
  <c r="AD288" i="70"/>
  <c r="AC288" i="70"/>
  <c r="AB288" i="70"/>
  <c r="AA288" i="70"/>
  <c r="Y288" i="70"/>
  <c r="X288" i="70"/>
  <c r="AD287" i="70"/>
  <c r="AC287" i="70"/>
  <c r="AB287" i="70"/>
  <c r="AA287" i="70"/>
  <c r="Y287" i="70"/>
  <c r="X287" i="70"/>
  <c r="AD286" i="70"/>
  <c r="AC286" i="70"/>
  <c r="AB286" i="70"/>
  <c r="AA286" i="70"/>
  <c r="Y286" i="70"/>
  <c r="X286" i="70"/>
  <c r="AD285" i="70"/>
  <c r="AC285" i="70"/>
  <c r="AB285" i="70"/>
  <c r="AA285" i="70"/>
  <c r="Y285" i="70"/>
  <c r="X285" i="70"/>
  <c r="AD284" i="70"/>
  <c r="AC284" i="70"/>
  <c r="AB284" i="70"/>
  <c r="AA284" i="70"/>
  <c r="Y284" i="70"/>
  <c r="X284" i="70"/>
  <c r="AD283" i="70"/>
  <c r="AC283" i="70"/>
  <c r="AB283" i="70"/>
  <c r="AA283" i="70"/>
  <c r="Y283" i="70"/>
  <c r="X283" i="70"/>
  <c r="AD282" i="70"/>
  <c r="AC282" i="70"/>
  <c r="AB282" i="70"/>
  <c r="AA282" i="70"/>
  <c r="Y282" i="70"/>
  <c r="X282" i="70"/>
  <c r="AD281" i="70"/>
  <c r="AC281" i="70"/>
  <c r="AB281" i="70"/>
  <c r="AA281" i="70"/>
  <c r="Y281" i="70"/>
  <c r="X281" i="70"/>
  <c r="AD280" i="70"/>
  <c r="AC280" i="70"/>
  <c r="AB280" i="70"/>
  <c r="AA280" i="70"/>
  <c r="Y280" i="70"/>
  <c r="X280" i="70"/>
  <c r="AD279" i="70"/>
  <c r="AC279" i="70"/>
  <c r="AB279" i="70"/>
  <c r="AA279" i="70"/>
  <c r="Y279" i="70"/>
  <c r="X279" i="70"/>
  <c r="AD278" i="70"/>
  <c r="AC278" i="70"/>
  <c r="AB278" i="70"/>
  <c r="AA278" i="70"/>
  <c r="Y278" i="70"/>
  <c r="X278" i="70"/>
  <c r="AD277" i="70"/>
  <c r="AC277" i="70"/>
  <c r="AB277" i="70"/>
  <c r="AA277" i="70"/>
  <c r="Y277" i="70"/>
  <c r="X277" i="70"/>
  <c r="AD276" i="70"/>
  <c r="AC276" i="70"/>
  <c r="AB276" i="70"/>
  <c r="AA276" i="70"/>
  <c r="Y276" i="70"/>
  <c r="X276" i="70"/>
  <c r="AD275" i="70"/>
  <c r="AC275" i="70"/>
  <c r="AB275" i="70"/>
  <c r="AA275" i="70"/>
  <c r="Y275" i="70"/>
  <c r="X275" i="70"/>
  <c r="AD274" i="70"/>
  <c r="AC274" i="70"/>
  <c r="AB274" i="70"/>
  <c r="AA274" i="70"/>
  <c r="Y274" i="70"/>
  <c r="X274" i="70"/>
  <c r="AD273" i="70"/>
  <c r="AC273" i="70"/>
  <c r="AB273" i="70"/>
  <c r="AA273" i="70"/>
  <c r="Y273" i="70"/>
  <c r="X273" i="70"/>
  <c r="AD272" i="70"/>
  <c r="AC272" i="70"/>
  <c r="AB272" i="70"/>
  <c r="AA272" i="70"/>
  <c r="Y272" i="70"/>
  <c r="X272" i="70"/>
  <c r="AD271" i="70"/>
  <c r="AC271" i="70"/>
  <c r="AB271" i="70"/>
  <c r="AA271" i="70"/>
  <c r="Y271" i="70"/>
  <c r="X271" i="70"/>
  <c r="AD270" i="70"/>
  <c r="AC270" i="70"/>
  <c r="AB270" i="70"/>
  <c r="AA270" i="70"/>
  <c r="Y270" i="70"/>
  <c r="X270" i="70"/>
  <c r="AD269" i="70"/>
  <c r="AC269" i="70"/>
  <c r="AB269" i="70"/>
  <c r="AA269" i="70"/>
  <c r="Y269" i="70"/>
  <c r="X269" i="70"/>
  <c r="AD268" i="70"/>
  <c r="AC268" i="70"/>
  <c r="AB268" i="70"/>
  <c r="AA268" i="70"/>
  <c r="Y268" i="70"/>
  <c r="X268" i="70"/>
  <c r="AD267" i="70"/>
  <c r="AC267" i="70"/>
  <c r="AB267" i="70"/>
  <c r="AA267" i="70"/>
  <c r="Y267" i="70"/>
  <c r="X267" i="70"/>
  <c r="AD266" i="70"/>
  <c r="AC266" i="70"/>
  <c r="AB266" i="70"/>
  <c r="AA266" i="70"/>
  <c r="Y266" i="70"/>
  <c r="X266" i="70"/>
  <c r="AD265" i="70"/>
  <c r="AC265" i="70"/>
  <c r="AB265" i="70"/>
  <c r="AA265" i="70"/>
  <c r="Y265" i="70"/>
  <c r="X265" i="70"/>
  <c r="AD264" i="70"/>
  <c r="AC264" i="70"/>
  <c r="AB264" i="70"/>
  <c r="AA264" i="70"/>
  <c r="Y264" i="70"/>
  <c r="X264" i="70"/>
  <c r="AD263" i="70"/>
  <c r="AC263" i="70"/>
  <c r="AB263" i="70"/>
  <c r="AA263" i="70"/>
  <c r="Y263" i="70"/>
  <c r="X263" i="70"/>
  <c r="AD262" i="70"/>
  <c r="AC262" i="70"/>
  <c r="AB262" i="70"/>
  <c r="AA262" i="70"/>
  <c r="Y262" i="70"/>
  <c r="X262" i="70"/>
  <c r="AD261" i="70"/>
  <c r="AC261" i="70"/>
  <c r="AB261" i="70"/>
  <c r="AA261" i="70"/>
  <c r="Y261" i="70"/>
  <c r="X261" i="70"/>
  <c r="AD194" i="70"/>
  <c r="AC194" i="70"/>
  <c r="AB194" i="70"/>
  <c r="AA194" i="70"/>
  <c r="Y194" i="70"/>
  <c r="X194" i="70"/>
  <c r="AD193" i="70"/>
  <c r="AC193" i="70"/>
  <c r="AB193" i="70"/>
  <c r="AA193" i="70"/>
  <c r="Y193" i="70"/>
  <c r="X193" i="70"/>
  <c r="AD192" i="70"/>
  <c r="AC192" i="70"/>
  <c r="AB192" i="70"/>
  <c r="AA192" i="70"/>
  <c r="Y192" i="70"/>
  <c r="X192" i="70"/>
  <c r="AD191" i="70"/>
  <c r="AC191" i="70"/>
  <c r="AB191" i="70"/>
  <c r="AA191" i="70"/>
  <c r="Y191" i="70"/>
  <c r="X191" i="70"/>
  <c r="AD190" i="70"/>
  <c r="AC190" i="70"/>
  <c r="AB190" i="70"/>
  <c r="AA190" i="70"/>
  <c r="Y190" i="70"/>
  <c r="X190" i="70"/>
  <c r="AD189" i="70"/>
  <c r="AC189" i="70"/>
  <c r="AB189" i="70"/>
  <c r="AA189" i="70"/>
  <c r="Y189" i="70"/>
  <c r="X189" i="70"/>
  <c r="AD188" i="70"/>
  <c r="AC188" i="70"/>
  <c r="AB188" i="70"/>
  <c r="AA188" i="70"/>
  <c r="Y188" i="70"/>
  <c r="X188" i="70"/>
  <c r="AD187" i="70"/>
  <c r="AC187" i="70"/>
  <c r="AB187" i="70"/>
  <c r="AA187" i="70"/>
  <c r="Y187" i="70"/>
  <c r="X187" i="70"/>
  <c r="AD186" i="70"/>
  <c r="AC186" i="70"/>
  <c r="AB186" i="70"/>
  <c r="AA186" i="70"/>
  <c r="Y186" i="70"/>
  <c r="X186" i="70"/>
  <c r="AD185" i="70"/>
  <c r="AC185" i="70"/>
  <c r="AB185" i="70"/>
  <c r="AA185" i="70"/>
  <c r="Y185" i="70"/>
  <c r="X185" i="70"/>
  <c r="AD184" i="70"/>
  <c r="AC184" i="70"/>
  <c r="AB184" i="70"/>
  <c r="AA184" i="70"/>
  <c r="Y184" i="70"/>
  <c r="X184" i="70"/>
  <c r="AD183" i="70"/>
  <c r="AC183" i="70"/>
  <c r="AB183" i="70"/>
  <c r="AA183" i="70"/>
  <c r="Y183" i="70"/>
  <c r="X183" i="70"/>
  <c r="AD182" i="70"/>
  <c r="AC182" i="70"/>
  <c r="AB182" i="70"/>
  <c r="AA182" i="70"/>
  <c r="Y182" i="70"/>
  <c r="X182" i="70"/>
  <c r="AD181" i="70"/>
  <c r="AC181" i="70"/>
  <c r="AB181" i="70"/>
  <c r="AA181" i="70"/>
  <c r="Y181" i="70"/>
  <c r="X181" i="70"/>
  <c r="AD180" i="70"/>
  <c r="AC180" i="70"/>
  <c r="AB180" i="70"/>
  <c r="AA180" i="70"/>
  <c r="Y180" i="70"/>
  <c r="X180" i="70"/>
  <c r="AD179" i="70"/>
  <c r="AC179" i="70"/>
  <c r="AB179" i="70"/>
  <c r="AA179" i="70"/>
  <c r="Y179" i="70"/>
  <c r="X179" i="70"/>
  <c r="AD178" i="70"/>
  <c r="AC178" i="70"/>
  <c r="AB178" i="70"/>
  <c r="AA178" i="70"/>
  <c r="Y178" i="70"/>
  <c r="X178" i="70"/>
  <c r="AD177" i="70"/>
  <c r="AC177" i="70"/>
  <c r="AB177" i="70"/>
  <c r="AA177" i="70"/>
  <c r="Y177" i="70"/>
  <c r="X177" i="70"/>
  <c r="AD176" i="70"/>
  <c r="AC176" i="70"/>
  <c r="AB176" i="70"/>
  <c r="AA176" i="70"/>
  <c r="Y176" i="70"/>
  <c r="X176" i="70"/>
  <c r="AD175" i="70"/>
  <c r="AC175" i="70"/>
  <c r="AB175" i="70"/>
  <c r="AA175" i="70"/>
  <c r="Y175" i="70"/>
  <c r="X175" i="70"/>
  <c r="AD174" i="70"/>
  <c r="AC174" i="70"/>
  <c r="AB174" i="70"/>
  <c r="AA174" i="70"/>
  <c r="Y174" i="70"/>
  <c r="X174" i="70"/>
  <c r="AD173" i="70"/>
  <c r="AC173" i="70"/>
  <c r="AB173" i="70"/>
  <c r="AA173" i="70"/>
  <c r="Y173" i="70"/>
  <c r="X173" i="70"/>
  <c r="AD172" i="70"/>
  <c r="AC172" i="70"/>
  <c r="AB172" i="70"/>
  <c r="AA172" i="70"/>
  <c r="Y172" i="70"/>
  <c r="X172" i="70"/>
  <c r="AD171" i="70"/>
  <c r="AC171" i="70"/>
  <c r="AB171" i="70"/>
  <c r="AA171" i="70"/>
  <c r="Y171" i="70"/>
  <c r="X171" i="70"/>
  <c r="AD170" i="70"/>
  <c r="AC170" i="70"/>
  <c r="AB170" i="70"/>
  <c r="AA170" i="70"/>
  <c r="Y170" i="70"/>
  <c r="X170" i="70"/>
  <c r="AD169" i="70"/>
  <c r="AC169" i="70"/>
  <c r="AB169" i="70"/>
  <c r="AA169" i="70"/>
  <c r="Y169" i="70"/>
  <c r="X169" i="70"/>
  <c r="AD168" i="70"/>
  <c r="AC168" i="70"/>
  <c r="AB168" i="70"/>
  <c r="AA168" i="70"/>
  <c r="Y168" i="70"/>
  <c r="X168" i="70"/>
  <c r="AD167" i="70"/>
  <c r="AC167" i="70"/>
  <c r="AB167" i="70"/>
  <c r="AA167" i="70"/>
  <c r="Y167" i="70"/>
  <c r="X167" i="70"/>
  <c r="AD166" i="70"/>
  <c r="AC166" i="70"/>
  <c r="AB166" i="70"/>
  <c r="AA166" i="70"/>
  <c r="Y166" i="70"/>
  <c r="X166" i="70"/>
  <c r="AD165" i="70"/>
  <c r="AC165" i="70"/>
  <c r="AB165" i="70"/>
  <c r="AA165" i="70"/>
  <c r="Y165" i="70"/>
  <c r="X165" i="70"/>
  <c r="AD164" i="70"/>
  <c r="AC164" i="70"/>
  <c r="AB164" i="70"/>
  <c r="AA164" i="70"/>
  <c r="Y164" i="70"/>
  <c r="X164" i="70"/>
  <c r="AD163" i="70"/>
  <c r="AC163" i="70"/>
  <c r="AB163" i="70"/>
  <c r="AA163" i="70"/>
  <c r="Y163" i="70"/>
  <c r="X163" i="70"/>
  <c r="AD162" i="70"/>
  <c r="AC162" i="70"/>
  <c r="AB162" i="70"/>
  <c r="AA162" i="70"/>
  <c r="Y162" i="70"/>
  <c r="X162" i="70"/>
  <c r="AD161" i="70"/>
  <c r="AC161" i="70"/>
  <c r="AB161" i="70"/>
  <c r="AA161" i="70"/>
  <c r="Y161" i="70"/>
  <c r="X161" i="70"/>
  <c r="AD160" i="70"/>
  <c r="AC160" i="70"/>
  <c r="AB160" i="70"/>
  <c r="AA160" i="70"/>
  <c r="Y160" i="70"/>
  <c r="X160" i="70"/>
  <c r="AD159" i="70"/>
  <c r="AC159" i="70"/>
  <c r="AB159" i="70"/>
  <c r="AA159" i="70"/>
  <c r="Y159" i="70"/>
  <c r="X159" i="70"/>
  <c r="AD158" i="70"/>
  <c r="AC158" i="70"/>
  <c r="AB158" i="70"/>
  <c r="AA158" i="70"/>
  <c r="Y158" i="70"/>
  <c r="X158" i="70"/>
  <c r="AD157" i="70"/>
  <c r="AC157" i="70"/>
  <c r="AB157" i="70"/>
  <c r="AA157" i="70"/>
  <c r="Y157" i="70"/>
  <c r="X157" i="70"/>
  <c r="AD156" i="70"/>
  <c r="AC156" i="70"/>
  <c r="AB156" i="70"/>
  <c r="AA156" i="70"/>
  <c r="Y156" i="70"/>
  <c r="X156" i="70"/>
  <c r="AD155" i="70"/>
  <c r="AC155" i="70"/>
  <c r="AB155" i="70"/>
  <c r="AA155" i="70"/>
  <c r="Y155" i="70"/>
  <c r="X155" i="70"/>
  <c r="AD154" i="70"/>
  <c r="AC154" i="70"/>
  <c r="AB154" i="70"/>
  <c r="AA154" i="70"/>
  <c r="Y154" i="70"/>
  <c r="X154" i="70"/>
  <c r="AD153" i="70"/>
  <c r="AC153" i="70"/>
  <c r="AB153" i="70"/>
  <c r="AA153" i="70"/>
  <c r="Y153" i="70"/>
  <c r="X153" i="70"/>
  <c r="AD152" i="70"/>
  <c r="AC152" i="70"/>
  <c r="AB152" i="70"/>
  <c r="AA152" i="70"/>
  <c r="Y152" i="70"/>
  <c r="X152" i="70"/>
  <c r="AD151" i="70"/>
  <c r="AC151" i="70"/>
  <c r="AB151" i="70"/>
  <c r="AA151" i="70"/>
  <c r="Y151" i="70"/>
  <c r="X151" i="70"/>
  <c r="AD150" i="70"/>
  <c r="AC150" i="70"/>
  <c r="AB150" i="70"/>
  <c r="AA150" i="70"/>
  <c r="Y150" i="70"/>
  <c r="X150" i="70"/>
  <c r="AD149" i="70"/>
  <c r="AC149" i="70"/>
  <c r="AB149" i="70"/>
  <c r="AA149" i="70"/>
  <c r="Y149" i="70"/>
  <c r="X149" i="70"/>
  <c r="AD148" i="70"/>
  <c r="AC148" i="70"/>
  <c r="AB148" i="70"/>
  <c r="AA148" i="70"/>
  <c r="Y148" i="70"/>
  <c r="X148" i="70"/>
  <c r="AD147" i="70"/>
  <c r="AC147" i="70"/>
  <c r="AB147" i="70"/>
  <c r="AA147" i="70"/>
  <c r="Y147" i="70"/>
  <c r="X147" i="70"/>
  <c r="AD146" i="70"/>
  <c r="AC146" i="70"/>
  <c r="AB146" i="70"/>
  <c r="AA146" i="70"/>
  <c r="Y146" i="70"/>
  <c r="X146" i="70"/>
  <c r="AD145" i="70"/>
  <c r="AC145" i="70"/>
  <c r="AB145" i="70"/>
  <c r="AA145" i="70"/>
  <c r="Y145" i="70"/>
  <c r="X145" i="70"/>
  <c r="AD144" i="70"/>
  <c r="AC144" i="70"/>
  <c r="AB144" i="70"/>
  <c r="AA144" i="70"/>
  <c r="Y144" i="70"/>
  <c r="X144" i="70"/>
  <c r="AD143" i="70"/>
  <c r="AC143" i="70"/>
  <c r="AB143" i="70"/>
  <c r="AA143" i="70"/>
  <c r="Y143" i="70"/>
  <c r="X143" i="70"/>
  <c r="AD142" i="70"/>
  <c r="AC142" i="70"/>
  <c r="AB142" i="70"/>
  <c r="AA142" i="70"/>
  <c r="Y142" i="70"/>
  <c r="X142" i="70"/>
  <c r="AD141" i="70"/>
  <c r="AC141" i="70"/>
  <c r="AB141" i="70"/>
  <c r="AA141" i="70"/>
  <c r="Y141" i="70"/>
  <c r="X141" i="70"/>
  <c r="AD140" i="70"/>
  <c r="AC140" i="70"/>
  <c r="AB140" i="70"/>
  <c r="AA140" i="70"/>
  <c r="Y140" i="70"/>
  <c r="X140" i="70"/>
  <c r="AD139" i="70"/>
  <c r="AC139" i="70"/>
  <c r="AB139" i="70"/>
  <c r="AA139" i="70"/>
  <c r="Y139" i="70"/>
  <c r="X139" i="70"/>
  <c r="AD138" i="70"/>
  <c r="AC138" i="70"/>
  <c r="AB138" i="70"/>
  <c r="AA138" i="70"/>
  <c r="Y138" i="70"/>
  <c r="X138" i="70"/>
  <c r="AD137" i="70"/>
  <c r="AC137" i="70"/>
  <c r="AB137" i="70"/>
  <c r="AA137" i="70"/>
  <c r="Y137" i="70"/>
  <c r="X137" i="70"/>
  <c r="AD136" i="70"/>
  <c r="AC136" i="70"/>
  <c r="AB136" i="70"/>
  <c r="AA136" i="70"/>
  <c r="Y136" i="70"/>
  <c r="X136" i="70"/>
  <c r="AD135" i="70"/>
  <c r="AC135" i="70"/>
  <c r="AB135" i="70"/>
  <c r="AA135" i="70"/>
  <c r="Y135" i="70"/>
  <c r="X135" i="70"/>
  <c r="AD134" i="70"/>
  <c r="AC134" i="70"/>
  <c r="AB134" i="70"/>
  <c r="AA134" i="70"/>
  <c r="Y134" i="70"/>
  <c r="X134" i="70"/>
  <c r="AD133" i="70"/>
  <c r="AC133" i="70"/>
  <c r="AB133" i="70"/>
  <c r="AA133" i="70"/>
  <c r="Y133" i="70"/>
  <c r="X133" i="70"/>
  <c r="AD132" i="70"/>
  <c r="AC132" i="70"/>
  <c r="AB132" i="70"/>
  <c r="AA132" i="70"/>
  <c r="Y132" i="70"/>
  <c r="X132" i="70"/>
  <c r="AD131" i="70"/>
  <c r="AC131" i="70"/>
  <c r="AB131" i="70"/>
  <c r="AA131" i="70"/>
  <c r="Y131" i="70"/>
  <c r="X131" i="70"/>
  <c r="AD130" i="70"/>
  <c r="AC130" i="70"/>
  <c r="AB130" i="70"/>
  <c r="AA130" i="70"/>
  <c r="Y130" i="70"/>
  <c r="X130" i="70"/>
  <c r="AD129" i="70"/>
  <c r="AC129" i="70"/>
  <c r="AB129" i="70"/>
  <c r="AA129" i="70"/>
  <c r="Y129" i="70"/>
  <c r="X129" i="70"/>
  <c r="AD128" i="70"/>
  <c r="AC128" i="70"/>
  <c r="AB128" i="70"/>
  <c r="AA128" i="70"/>
  <c r="Y128" i="70"/>
  <c r="X128" i="70"/>
  <c r="AD127" i="70"/>
  <c r="AC127" i="70"/>
  <c r="AB127" i="70"/>
  <c r="AA127" i="70"/>
  <c r="Y127" i="70"/>
  <c r="X127" i="70"/>
  <c r="AD126" i="70"/>
  <c r="AC126" i="70"/>
  <c r="AB126" i="70"/>
  <c r="AA126" i="70"/>
  <c r="Y126" i="70"/>
  <c r="X126" i="70"/>
  <c r="AD125" i="70"/>
  <c r="AC125" i="70"/>
  <c r="AB125" i="70"/>
  <c r="AA125" i="70"/>
  <c r="Y125" i="70"/>
  <c r="X125" i="70"/>
  <c r="AD124" i="70"/>
  <c r="AC124" i="70"/>
  <c r="AB124" i="70"/>
  <c r="AA124" i="70"/>
  <c r="Y124" i="70"/>
  <c r="X124" i="70"/>
  <c r="AD123" i="70"/>
  <c r="AC123" i="70"/>
  <c r="AB123" i="70"/>
  <c r="AA123" i="70"/>
  <c r="Y123" i="70"/>
  <c r="X123" i="70"/>
  <c r="AD122" i="70"/>
  <c r="AC122" i="70"/>
  <c r="AB122" i="70"/>
  <c r="AA122" i="70"/>
  <c r="Y122" i="70"/>
  <c r="X122" i="70"/>
  <c r="AD121" i="70"/>
  <c r="AC121" i="70"/>
  <c r="AB121" i="70"/>
  <c r="AA121" i="70"/>
  <c r="Y121" i="70"/>
  <c r="X121" i="70"/>
  <c r="AD120" i="70"/>
  <c r="AC120" i="70"/>
  <c r="AB120" i="70"/>
  <c r="AA120" i="70"/>
  <c r="Y120" i="70"/>
  <c r="X120" i="70"/>
  <c r="AD119" i="70"/>
  <c r="AC119" i="70"/>
  <c r="AB119" i="70"/>
  <c r="AA119" i="70"/>
  <c r="Y119" i="70"/>
  <c r="X119" i="70"/>
  <c r="AD118" i="70"/>
  <c r="AC118" i="70"/>
  <c r="AB118" i="70"/>
  <c r="AA118" i="70"/>
  <c r="Y118" i="70"/>
  <c r="X118" i="70"/>
  <c r="AD117" i="70"/>
  <c r="AC117" i="70"/>
  <c r="AB117" i="70"/>
  <c r="AA117" i="70"/>
  <c r="Y117" i="70"/>
  <c r="X117" i="70"/>
  <c r="AD116" i="70"/>
  <c r="AC116" i="70"/>
  <c r="AB116" i="70"/>
  <c r="AA116" i="70"/>
  <c r="Y116" i="70"/>
  <c r="X116" i="70"/>
  <c r="AD115" i="70"/>
  <c r="AC115" i="70"/>
  <c r="AB115" i="70"/>
  <c r="AA115" i="70"/>
  <c r="Y115" i="70"/>
  <c r="X115" i="70"/>
  <c r="AD114" i="70"/>
  <c r="AC114" i="70"/>
  <c r="AB114" i="70"/>
  <c r="AA114" i="70"/>
  <c r="Y114" i="70"/>
  <c r="X114" i="70"/>
  <c r="AD113" i="70"/>
  <c r="AC113" i="70"/>
  <c r="AB113" i="70"/>
  <c r="AA113" i="70"/>
  <c r="Y113" i="70"/>
  <c r="X113" i="70"/>
  <c r="AD112" i="70"/>
  <c r="AC112" i="70"/>
  <c r="AB112" i="70"/>
  <c r="AA112" i="70"/>
  <c r="Y112" i="70"/>
  <c r="X112" i="70"/>
  <c r="AD111" i="70"/>
  <c r="AC111" i="70"/>
  <c r="AB111" i="70"/>
  <c r="AA111" i="70"/>
  <c r="Y111" i="70"/>
  <c r="X111" i="70"/>
  <c r="AD110" i="70"/>
  <c r="AC110" i="70"/>
  <c r="AB110" i="70"/>
  <c r="AA110" i="70"/>
  <c r="Y110" i="70"/>
  <c r="X110" i="70"/>
  <c r="AD109" i="70"/>
  <c r="AC109" i="70"/>
  <c r="AB109" i="70"/>
  <c r="AA109" i="70"/>
  <c r="Y109" i="70"/>
  <c r="X109" i="70"/>
  <c r="AD108" i="70"/>
  <c r="AC108" i="70"/>
  <c r="AB108" i="70"/>
  <c r="AA108" i="70"/>
  <c r="Y108" i="70"/>
  <c r="X108" i="70"/>
  <c r="AD107" i="70"/>
  <c r="AC107" i="70"/>
  <c r="AB107" i="70"/>
  <c r="AA107" i="70"/>
  <c r="Y107" i="70"/>
  <c r="X107" i="70"/>
  <c r="AD106" i="70"/>
  <c r="AC106" i="70"/>
  <c r="AB106" i="70"/>
  <c r="AA106" i="70"/>
  <c r="Y106" i="70"/>
  <c r="X106" i="70"/>
  <c r="AD105" i="70"/>
  <c r="AC105" i="70"/>
  <c r="AB105" i="70"/>
  <c r="AA105" i="70"/>
  <c r="Y105" i="70"/>
  <c r="X105" i="70"/>
  <c r="AD104" i="70"/>
  <c r="AC104" i="70"/>
  <c r="AB104" i="70"/>
  <c r="AA104" i="70"/>
  <c r="Y104" i="70"/>
  <c r="X104" i="70"/>
  <c r="AD103" i="70"/>
  <c r="AC103" i="70"/>
  <c r="AB103" i="70"/>
  <c r="AA103" i="70"/>
  <c r="Y103" i="70"/>
  <c r="X103" i="70"/>
  <c r="AD102" i="70"/>
  <c r="AC102" i="70"/>
  <c r="AB102" i="70"/>
  <c r="AA102" i="70"/>
  <c r="Y102" i="70"/>
  <c r="X102" i="70"/>
  <c r="AD101" i="70"/>
  <c r="AC101" i="70"/>
  <c r="AB101" i="70"/>
  <c r="AA101" i="70"/>
  <c r="Y101" i="70"/>
  <c r="X101" i="70"/>
  <c r="AD100" i="70"/>
  <c r="AC100" i="70"/>
  <c r="AB100" i="70"/>
  <c r="AA100" i="70"/>
  <c r="Y100" i="70"/>
  <c r="X100" i="70"/>
  <c r="AD99" i="70"/>
  <c r="AC99" i="70"/>
  <c r="AB99" i="70"/>
  <c r="AA99" i="70"/>
  <c r="Y99" i="70"/>
  <c r="X99" i="70"/>
  <c r="AD98" i="70"/>
  <c r="AC98" i="70"/>
  <c r="AB98" i="70"/>
  <c r="AA98" i="70"/>
  <c r="Y98" i="70"/>
  <c r="X98" i="70"/>
  <c r="AD97" i="70"/>
  <c r="AC97" i="70"/>
  <c r="AB97" i="70"/>
  <c r="AA97" i="70"/>
  <c r="Y97" i="70"/>
  <c r="X97" i="70"/>
  <c r="AD96" i="70"/>
  <c r="AC96" i="70"/>
  <c r="AB96" i="70"/>
  <c r="AA96" i="70"/>
  <c r="Y96" i="70"/>
  <c r="X96" i="70"/>
  <c r="AD95" i="70"/>
  <c r="AC95" i="70"/>
  <c r="AB95" i="70"/>
  <c r="AA95" i="70"/>
  <c r="Y95" i="70"/>
  <c r="X95" i="70"/>
  <c r="AD94" i="70"/>
  <c r="AC94" i="70"/>
  <c r="AB94" i="70"/>
  <c r="AA94" i="70"/>
  <c r="Y94" i="70"/>
  <c r="X94" i="70"/>
  <c r="AD93" i="70"/>
  <c r="AC93" i="70"/>
  <c r="AB93" i="70"/>
  <c r="AA93" i="70"/>
  <c r="Y93" i="70"/>
  <c r="X93" i="70"/>
  <c r="AD92" i="70"/>
  <c r="AC92" i="70"/>
  <c r="AB92" i="70"/>
  <c r="AA92" i="70"/>
  <c r="Y92" i="70"/>
  <c r="X92" i="70"/>
  <c r="AD91" i="70"/>
  <c r="AC91" i="70"/>
  <c r="AB91" i="70"/>
  <c r="AA91" i="70"/>
  <c r="Y91" i="70"/>
  <c r="X91" i="70"/>
  <c r="AD90" i="70"/>
  <c r="AC90" i="70"/>
  <c r="AB90" i="70"/>
  <c r="AA90" i="70"/>
  <c r="Y90" i="70"/>
  <c r="X90" i="70"/>
  <c r="AD89" i="70"/>
  <c r="AC89" i="70"/>
  <c r="AB89" i="70"/>
  <c r="AA89" i="70"/>
  <c r="Y89" i="70"/>
  <c r="X89" i="70"/>
  <c r="AD88" i="70"/>
  <c r="AC88" i="70"/>
  <c r="AB88" i="70"/>
  <c r="AA88" i="70"/>
  <c r="Y88" i="70"/>
  <c r="X88" i="70"/>
  <c r="AD87" i="70"/>
  <c r="AC87" i="70"/>
  <c r="AB87" i="70"/>
  <c r="AA87" i="70"/>
  <c r="Y87" i="70"/>
  <c r="X87" i="70"/>
  <c r="AD86" i="70"/>
  <c r="AC86" i="70"/>
  <c r="AB86" i="70"/>
  <c r="AA86" i="70"/>
  <c r="Y86" i="70"/>
  <c r="X86" i="70"/>
  <c r="AD85" i="70"/>
  <c r="AC85" i="70"/>
  <c r="AB85" i="70"/>
  <c r="AA85" i="70"/>
  <c r="Y85" i="70"/>
  <c r="X85" i="70"/>
  <c r="AD84" i="70"/>
  <c r="AC84" i="70"/>
  <c r="AB84" i="70"/>
  <c r="AA84" i="70"/>
  <c r="Y84" i="70"/>
  <c r="X84" i="70"/>
  <c r="AD83" i="70"/>
  <c r="AC83" i="70"/>
  <c r="AB83" i="70"/>
  <c r="AA83" i="70"/>
  <c r="Y83" i="70"/>
  <c r="X83" i="70"/>
  <c r="AD82" i="70"/>
  <c r="AC82" i="70"/>
  <c r="AB82" i="70"/>
  <c r="AA82" i="70"/>
  <c r="Y82" i="70"/>
  <c r="X82" i="70"/>
  <c r="AD81" i="70"/>
  <c r="AC81" i="70"/>
  <c r="AB81" i="70"/>
  <c r="AA81" i="70"/>
  <c r="Y81" i="70"/>
  <c r="X81" i="70"/>
  <c r="AD80" i="70"/>
  <c r="AC80" i="70"/>
  <c r="AB80" i="70"/>
  <c r="AA80" i="70"/>
  <c r="Y80" i="70"/>
  <c r="X80" i="70"/>
  <c r="AD79" i="70"/>
  <c r="AC79" i="70"/>
  <c r="AB79" i="70"/>
  <c r="AA79" i="70"/>
  <c r="Y79" i="70"/>
  <c r="X79" i="70"/>
  <c r="AD78" i="70"/>
  <c r="AC78" i="70"/>
  <c r="AB78" i="70"/>
  <c r="AA78" i="70"/>
  <c r="Y78" i="70"/>
  <c r="X78" i="70"/>
  <c r="AD77" i="70"/>
  <c r="AC77" i="70"/>
  <c r="AB77" i="70"/>
  <c r="AA77" i="70"/>
  <c r="Y77" i="70"/>
  <c r="X77" i="70"/>
  <c r="AD76" i="70"/>
  <c r="AC76" i="70"/>
  <c r="AB76" i="70"/>
  <c r="AA76" i="70"/>
  <c r="Y76" i="70"/>
  <c r="X76" i="70"/>
  <c r="AD75" i="70"/>
  <c r="AC75" i="70"/>
  <c r="AB75" i="70"/>
  <c r="AA75" i="70"/>
  <c r="Y75" i="70"/>
  <c r="X75" i="70"/>
  <c r="AD74" i="70"/>
  <c r="AC74" i="70"/>
  <c r="AB74" i="70"/>
  <c r="AA74" i="70"/>
  <c r="Y74" i="70"/>
  <c r="X74" i="70"/>
  <c r="AD73" i="70"/>
  <c r="AC73" i="70"/>
  <c r="AB73" i="70"/>
  <c r="AA73" i="70"/>
  <c r="Y73" i="70"/>
  <c r="X73" i="70"/>
  <c r="AD72" i="70"/>
  <c r="AC72" i="70"/>
  <c r="AB72" i="70"/>
  <c r="AA72" i="70"/>
  <c r="Y72" i="70"/>
  <c r="X72" i="70"/>
  <c r="AD71" i="70"/>
  <c r="AC71" i="70"/>
  <c r="AB71" i="70"/>
  <c r="AA71" i="70"/>
  <c r="Y71" i="70"/>
  <c r="X71" i="70"/>
  <c r="AD70" i="70"/>
  <c r="AC70" i="70"/>
  <c r="AB70" i="70"/>
  <c r="AA70" i="70"/>
  <c r="Y70" i="70"/>
  <c r="X70" i="70"/>
  <c r="AD69" i="70"/>
  <c r="AC69" i="70"/>
  <c r="AB69" i="70"/>
  <c r="AA69" i="70"/>
  <c r="Y69" i="70"/>
  <c r="X69" i="70"/>
  <c r="AD68" i="70"/>
  <c r="AC68" i="70"/>
  <c r="AB68" i="70"/>
  <c r="AA68" i="70"/>
  <c r="Y68" i="70"/>
  <c r="X68" i="70"/>
  <c r="AD67" i="70"/>
  <c r="AC67" i="70"/>
  <c r="AB67" i="70"/>
  <c r="AA67" i="70"/>
  <c r="Y67" i="70"/>
  <c r="X67" i="70"/>
  <c r="AD66" i="70"/>
  <c r="AC66" i="70"/>
  <c r="AB66" i="70"/>
  <c r="AA66" i="70"/>
  <c r="Y66" i="70"/>
  <c r="X66" i="70"/>
  <c r="AD65" i="70"/>
  <c r="AC65" i="70"/>
  <c r="AB65" i="70"/>
  <c r="AA65" i="70"/>
  <c r="Y65" i="70"/>
  <c r="X65" i="70"/>
  <c r="AD64" i="70"/>
  <c r="AC64" i="70"/>
  <c r="AB64" i="70"/>
  <c r="AA64" i="70"/>
  <c r="Y64" i="70"/>
  <c r="X64" i="70"/>
  <c r="AD63" i="70"/>
  <c r="AC63" i="70"/>
  <c r="AB63" i="70"/>
  <c r="AA63" i="70"/>
  <c r="Y63" i="70"/>
  <c r="X63" i="70"/>
  <c r="AD62" i="70"/>
  <c r="AC62" i="70"/>
  <c r="AB62" i="70"/>
  <c r="AA62" i="70"/>
  <c r="Y62" i="70"/>
  <c r="X62" i="70"/>
  <c r="AD61" i="70"/>
  <c r="AC61" i="70"/>
  <c r="AB61" i="70"/>
  <c r="AA61" i="70"/>
  <c r="Y61" i="70"/>
  <c r="X61" i="70"/>
  <c r="AD60" i="70"/>
  <c r="AC60" i="70"/>
  <c r="AB60" i="70"/>
  <c r="AA60" i="70"/>
  <c r="Y60" i="70"/>
  <c r="X60" i="70"/>
  <c r="AD59" i="70"/>
  <c r="AC59" i="70"/>
  <c r="AB59" i="70"/>
  <c r="AA59" i="70"/>
  <c r="Y59" i="70"/>
  <c r="X59" i="70"/>
  <c r="AD58" i="70"/>
  <c r="AC58" i="70"/>
  <c r="AB58" i="70"/>
  <c r="AA58" i="70"/>
  <c r="Y58" i="70"/>
  <c r="X58" i="70"/>
  <c r="AD57" i="70"/>
  <c r="AC57" i="70"/>
  <c r="AB57" i="70"/>
  <c r="AA57" i="70"/>
  <c r="Y57" i="70"/>
  <c r="X57" i="70"/>
  <c r="AD56" i="70"/>
  <c r="AC56" i="70"/>
  <c r="AB56" i="70"/>
  <c r="AA56" i="70"/>
  <c r="Y56" i="70"/>
  <c r="X56" i="70"/>
  <c r="AD55" i="70"/>
  <c r="AC55" i="70"/>
  <c r="AB55" i="70"/>
  <c r="AA55" i="70"/>
  <c r="Y55" i="70"/>
  <c r="X55" i="70"/>
  <c r="AD54" i="70"/>
  <c r="AC54" i="70"/>
  <c r="AB54" i="70"/>
  <c r="AA54" i="70"/>
  <c r="Y54" i="70"/>
  <c r="X54" i="70"/>
  <c r="AD53" i="70"/>
  <c r="AC53" i="70"/>
  <c r="AB53" i="70"/>
  <c r="AA53" i="70"/>
  <c r="Y53" i="70"/>
  <c r="X53" i="70"/>
  <c r="AD52" i="70"/>
  <c r="AC52" i="70"/>
  <c r="AB52" i="70"/>
  <c r="AA52" i="70"/>
  <c r="Y52" i="70"/>
  <c r="X52" i="70"/>
  <c r="AD51" i="70"/>
  <c r="AC51" i="70"/>
  <c r="AB51" i="70"/>
  <c r="AA51" i="70"/>
  <c r="Y51" i="70"/>
  <c r="X51" i="70"/>
  <c r="AD50" i="70"/>
  <c r="AC50" i="70"/>
  <c r="AB50" i="70"/>
  <c r="AA50" i="70"/>
  <c r="Y50" i="70"/>
  <c r="X50" i="70"/>
  <c r="AD49" i="70"/>
  <c r="AC49" i="70"/>
  <c r="AB49" i="70"/>
  <c r="AA49" i="70"/>
  <c r="Y49" i="70"/>
  <c r="X49" i="70"/>
  <c r="AD48" i="70"/>
  <c r="AC48" i="70"/>
  <c r="AB48" i="70"/>
  <c r="AA48" i="70"/>
  <c r="Y48" i="70"/>
  <c r="X48" i="70"/>
  <c r="AD47" i="70"/>
  <c r="AC47" i="70"/>
  <c r="AB47" i="70"/>
  <c r="AA47" i="70"/>
  <c r="Y47" i="70"/>
  <c r="X47" i="70"/>
  <c r="AD46" i="70"/>
  <c r="AC46" i="70"/>
  <c r="AB46" i="70"/>
  <c r="AA46" i="70"/>
  <c r="Y46" i="70"/>
  <c r="X46" i="70"/>
  <c r="AD45" i="70"/>
  <c r="AC45" i="70"/>
  <c r="AB45" i="70"/>
  <c r="AA45" i="70"/>
  <c r="Y45" i="70"/>
  <c r="X45" i="70"/>
  <c r="AD44" i="70"/>
  <c r="AC44" i="70"/>
  <c r="AB44" i="70"/>
  <c r="AA44" i="70"/>
  <c r="Y44" i="70"/>
  <c r="X44" i="70"/>
  <c r="AD43" i="70"/>
  <c r="AC43" i="70"/>
  <c r="AB43" i="70"/>
  <c r="AA43" i="70"/>
  <c r="Y43" i="70"/>
  <c r="X43" i="70"/>
  <c r="AD42" i="70"/>
  <c r="AC42" i="70"/>
  <c r="AB42" i="70"/>
  <c r="AA42" i="70"/>
  <c r="Y42" i="70"/>
  <c r="X42" i="70"/>
  <c r="AD41" i="70"/>
  <c r="AC41" i="70"/>
  <c r="AB41" i="70"/>
  <c r="AA41" i="70"/>
  <c r="Y41" i="70"/>
  <c r="X41" i="70"/>
  <c r="AD40" i="70"/>
  <c r="AC40" i="70"/>
  <c r="AB40" i="70"/>
  <c r="AA40" i="70"/>
  <c r="Y40" i="70"/>
  <c r="X40" i="70"/>
  <c r="AD39" i="70"/>
  <c r="AC39" i="70"/>
  <c r="AB39" i="70"/>
  <c r="AA39" i="70"/>
  <c r="Y39" i="70"/>
  <c r="X39" i="70"/>
  <c r="AD38" i="70"/>
  <c r="AC38" i="70"/>
  <c r="AB38" i="70"/>
  <c r="AA38" i="70"/>
  <c r="Y38" i="70"/>
  <c r="X38" i="70"/>
  <c r="AD37" i="70"/>
  <c r="AC37" i="70"/>
  <c r="AB37" i="70"/>
  <c r="AA37" i="70"/>
  <c r="Y37" i="70"/>
  <c r="X37" i="70"/>
  <c r="AD36" i="70"/>
  <c r="AC36" i="70"/>
  <c r="AB36" i="70"/>
  <c r="AA36" i="70"/>
  <c r="Y36" i="70"/>
  <c r="X36" i="70"/>
  <c r="AD35" i="70"/>
  <c r="AC35" i="70"/>
  <c r="AB35" i="70"/>
  <c r="AA35" i="70"/>
  <c r="Y35" i="70"/>
  <c r="X35" i="70"/>
  <c r="AD34" i="70"/>
  <c r="AC34" i="70"/>
  <c r="AB34" i="70"/>
  <c r="AA34" i="70"/>
  <c r="Y34" i="70"/>
  <c r="X34" i="70"/>
  <c r="AD33" i="70"/>
  <c r="AC33" i="70"/>
  <c r="AB33" i="70"/>
  <c r="AA33" i="70"/>
  <c r="Y33" i="70"/>
  <c r="X33" i="70"/>
  <c r="AD32" i="70"/>
  <c r="AC32" i="70"/>
  <c r="AB32" i="70"/>
  <c r="AA32" i="70"/>
  <c r="Y32" i="70"/>
  <c r="X32" i="70"/>
  <c r="AD31" i="70"/>
  <c r="AC31" i="70"/>
  <c r="AB31" i="70"/>
  <c r="AA31" i="70"/>
  <c r="Y31" i="70"/>
  <c r="X31" i="70"/>
  <c r="AD30" i="70"/>
  <c r="AC30" i="70"/>
  <c r="AB30" i="70"/>
  <c r="AA30" i="70"/>
  <c r="Y30" i="70"/>
  <c r="X30" i="70"/>
  <c r="AD29" i="70"/>
  <c r="AC29" i="70"/>
  <c r="AB29" i="70"/>
  <c r="AA29" i="70"/>
  <c r="Y29" i="70"/>
  <c r="X29" i="70"/>
  <c r="AD28" i="70"/>
  <c r="AC28" i="70"/>
  <c r="AB28" i="70"/>
  <c r="AA28" i="70"/>
  <c r="Y28" i="70"/>
  <c r="X28" i="70"/>
  <c r="AD27" i="70"/>
  <c r="AC27" i="70"/>
  <c r="AB27" i="70"/>
  <c r="AA27" i="70"/>
  <c r="Y27" i="70"/>
  <c r="X27" i="70"/>
  <c r="AD26" i="70"/>
  <c r="AC26" i="70"/>
  <c r="AB26" i="70"/>
  <c r="AA26" i="70"/>
  <c r="Y26" i="70"/>
  <c r="X26" i="70"/>
  <c r="AD25" i="70"/>
  <c r="AC25" i="70"/>
  <c r="AB25" i="70"/>
  <c r="AA25" i="70"/>
  <c r="Y25" i="70"/>
  <c r="X25" i="70"/>
  <c r="AD24" i="70"/>
  <c r="AC24" i="70"/>
  <c r="AB24" i="70"/>
  <c r="AA24" i="70"/>
  <c r="Y24" i="70"/>
  <c r="X24" i="70"/>
  <c r="AD23" i="70"/>
  <c r="AC23" i="70"/>
  <c r="AB23" i="70"/>
  <c r="AA23" i="70"/>
  <c r="Y23" i="70"/>
  <c r="X23" i="70"/>
  <c r="AD22" i="70"/>
  <c r="AC22" i="70"/>
  <c r="AB22" i="70"/>
  <c r="AA22" i="70"/>
  <c r="Y22" i="70"/>
  <c r="X22" i="70"/>
  <c r="AD21" i="70"/>
  <c r="AC21" i="70"/>
  <c r="AB21" i="70"/>
  <c r="AA21" i="70"/>
  <c r="Y21" i="70"/>
  <c r="X21" i="70"/>
  <c r="AD20" i="70"/>
  <c r="AC20" i="70"/>
  <c r="AB20" i="70"/>
  <c r="AA20" i="70"/>
  <c r="Y20" i="70"/>
  <c r="X20" i="70"/>
  <c r="AD19" i="70"/>
  <c r="AC19" i="70"/>
  <c r="AB19" i="70"/>
  <c r="AA19" i="70"/>
  <c r="Y19" i="70"/>
  <c r="X19" i="70"/>
  <c r="AD18" i="70"/>
  <c r="AC18" i="70"/>
  <c r="AB18" i="70"/>
  <c r="AA18" i="70"/>
  <c r="Y18" i="70"/>
  <c r="X18" i="70"/>
  <c r="AD17" i="70"/>
  <c r="AC17" i="70"/>
  <c r="AB17" i="70"/>
  <c r="AA17" i="70"/>
  <c r="Y17" i="70"/>
  <c r="X17" i="70"/>
  <c r="AD16" i="70"/>
  <c r="AC16" i="70"/>
  <c r="AB16" i="70"/>
  <c r="AA16" i="70"/>
  <c r="Y16" i="70"/>
  <c r="X16" i="70"/>
  <c r="AD15" i="70"/>
  <c r="AC15" i="70"/>
  <c r="AB15" i="70"/>
  <c r="AA15" i="70"/>
  <c r="Y15" i="70"/>
  <c r="X15" i="70"/>
  <c r="AD14" i="70"/>
  <c r="AC14" i="70"/>
  <c r="AB14" i="70"/>
  <c r="AA14" i="70"/>
  <c r="Y14" i="70"/>
  <c r="X14" i="70"/>
  <c r="AD13" i="70"/>
  <c r="AC13" i="70"/>
  <c r="AB13" i="70"/>
  <c r="AA13" i="70"/>
  <c r="Y13" i="70"/>
  <c r="X13" i="70"/>
  <c r="AD12" i="70"/>
  <c r="AC12" i="70"/>
  <c r="AB12" i="70"/>
  <c r="AA12" i="70"/>
  <c r="Y12" i="70"/>
  <c r="X12" i="70"/>
  <c r="AD11" i="70"/>
  <c r="AC11" i="70"/>
  <c r="AB11" i="70"/>
  <c r="AA11" i="70"/>
  <c r="Y11" i="70"/>
  <c r="X11" i="70"/>
  <c r="AD10" i="70"/>
  <c r="AC10" i="70"/>
  <c r="AB10" i="70"/>
  <c r="AA10" i="70"/>
  <c r="Y10" i="70"/>
  <c r="X10" i="70"/>
  <c r="AD9" i="70"/>
  <c r="AC9" i="70"/>
  <c r="AB9" i="70"/>
  <c r="AA9" i="70"/>
  <c r="Y9" i="70"/>
  <c r="X9" i="70"/>
  <c r="AD8" i="70"/>
  <c r="AC8" i="70"/>
  <c r="AB8" i="70"/>
  <c r="AA8" i="70"/>
  <c r="Y8" i="70"/>
  <c r="X8" i="70"/>
  <c r="AD7" i="70"/>
  <c r="AC7" i="70"/>
  <c r="AB7" i="70"/>
  <c r="AA7" i="70"/>
  <c r="Y7" i="70"/>
  <c r="X7" i="70"/>
  <c r="AD6" i="70"/>
  <c r="AC6" i="70"/>
  <c r="AB6" i="70"/>
  <c r="AA6" i="70"/>
  <c r="Y6" i="70"/>
  <c r="X6" i="70"/>
  <c r="AD5" i="70"/>
  <c r="AC5" i="70"/>
  <c r="AB5" i="70"/>
  <c r="AA5" i="70"/>
  <c r="Y5" i="70"/>
  <c r="X5" i="70"/>
  <c r="AE184" i="70" l="1"/>
  <c r="AE188" i="70"/>
  <c r="AE370" i="70"/>
  <c r="AE169" i="70"/>
  <c r="AE42" i="70"/>
  <c r="AE52" i="70"/>
  <c r="AE63" i="70"/>
  <c r="AE91" i="70"/>
  <c r="AE111" i="70"/>
  <c r="AE147" i="70"/>
  <c r="AE6" i="70"/>
  <c r="AE20" i="70"/>
  <c r="AE32" i="70"/>
  <c r="AE36" i="70"/>
  <c r="AE47" i="70"/>
  <c r="AE73" i="70"/>
  <c r="AE125" i="70"/>
  <c r="AE369" i="70"/>
  <c r="AE310" i="70"/>
  <c r="AE21" i="70"/>
  <c r="AE25" i="70"/>
  <c r="AE156" i="70"/>
  <c r="AE275" i="70"/>
  <c r="AE291" i="70"/>
  <c r="AE296" i="70"/>
  <c r="AE303" i="70"/>
  <c r="AE306" i="70"/>
  <c r="AE348" i="70"/>
  <c r="AE352" i="70"/>
  <c r="AE83" i="70"/>
  <c r="AE16" i="70"/>
  <c r="AE19" i="70"/>
  <c r="AE22" i="70"/>
  <c r="AE75" i="70"/>
  <c r="AE79" i="70"/>
  <c r="AE97" i="70"/>
  <c r="AE100" i="70"/>
  <c r="AE131" i="70"/>
  <c r="AE157" i="70"/>
  <c r="AE161" i="70"/>
  <c r="AE321" i="70"/>
  <c r="AE325" i="70"/>
  <c r="AE345" i="70"/>
  <c r="AE82" i="70"/>
  <c r="AE85" i="70"/>
  <c r="AE114" i="70"/>
  <c r="AE318" i="70"/>
  <c r="AE5" i="70"/>
  <c r="AE12" i="70"/>
  <c r="AE15" i="70"/>
  <c r="AE39" i="70"/>
  <c r="AE44" i="70"/>
  <c r="AE28" i="70"/>
  <c r="AE58" i="70"/>
  <c r="AE60" i="70"/>
  <c r="AE68" i="70"/>
  <c r="AE84" i="70"/>
  <c r="AE87" i="70"/>
  <c r="AE93" i="70"/>
  <c r="AE110" i="70"/>
  <c r="AE146" i="70"/>
  <c r="AE172" i="70"/>
  <c r="AE263" i="70"/>
  <c r="AE316" i="70"/>
  <c r="AE334" i="70"/>
  <c r="AE368" i="70"/>
  <c r="AE314" i="70"/>
  <c r="AE324" i="70"/>
  <c r="AE328" i="70"/>
  <c r="AE338" i="70"/>
  <c r="AE366" i="70"/>
  <c r="AE115" i="70"/>
  <c r="AE292" i="70"/>
  <c r="AE300" i="70"/>
  <c r="AE304" i="70"/>
  <c r="AE364" i="70"/>
  <c r="AE10" i="70"/>
  <c r="AE14" i="70"/>
  <c r="AE17" i="70"/>
  <c r="AE24" i="70"/>
  <c r="AE27" i="70"/>
  <c r="AE30" i="70"/>
  <c r="AE37" i="70"/>
  <c r="AE41" i="70"/>
  <c r="AE43" i="70"/>
  <c r="AE50" i="70"/>
  <c r="AE53" i="70"/>
  <c r="AE61" i="70"/>
  <c r="AE65" i="70"/>
  <c r="AE67" i="70"/>
  <c r="AE74" i="70"/>
  <c r="AE143" i="70"/>
  <c r="AE34" i="70"/>
  <c r="AE51" i="70"/>
  <c r="AE62" i="70"/>
  <c r="AE95" i="70"/>
  <c r="AE103" i="70"/>
  <c r="AE105" i="70"/>
  <c r="AE108" i="70"/>
  <c r="AE117" i="70"/>
  <c r="AE126" i="70"/>
  <c r="AE132" i="70"/>
  <c r="AE137" i="70"/>
  <c r="AE140" i="70"/>
  <c r="AE149" i="70"/>
  <c r="AE155" i="70"/>
  <c r="AE164" i="70"/>
  <c r="AE175" i="70"/>
  <c r="AE179" i="70"/>
  <c r="AE264" i="70"/>
  <c r="AE289" i="70"/>
  <c r="AE293" i="70"/>
  <c r="AE297" i="70"/>
  <c r="AE299" i="70"/>
  <c r="AE322" i="70"/>
  <c r="AE329" i="70"/>
  <c r="AE332" i="70"/>
  <c r="AE341" i="70"/>
  <c r="AE344" i="70"/>
  <c r="AE350" i="70"/>
  <c r="AE353" i="70"/>
  <c r="AE357" i="70"/>
  <c r="AE362" i="70"/>
  <c r="AE106" i="70"/>
  <c r="AE118" i="70"/>
  <c r="AE127" i="70"/>
  <c r="AE138" i="70"/>
  <c r="AE189" i="70"/>
  <c r="AE262" i="70"/>
  <c r="AE269" i="70"/>
  <c r="AE272" i="70"/>
  <c r="AE274" i="70"/>
  <c r="AE277" i="70"/>
  <c r="AE280" i="70"/>
  <c r="AE282" i="70"/>
  <c r="AE301" i="70"/>
  <c r="AE305" i="70"/>
  <c r="AE309" i="70"/>
  <c r="AE313" i="70"/>
  <c r="AE317" i="70"/>
  <c r="AE320" i="70"/>
  <c r="AE326" i="70"/>
  <c r="AE330" i="70"/>
  <c r="AE333" i="70"/>
  <c r="AE337" i="70"/>
  <c r="AE340" i="70"/>
  <c r="AE346" i="70"/>
  <c r="AE358" i="70"/>
  <c r="AE361" i="70"/>
  <c r="AE365" i="70"/>
  <c r="AE367" i="70"/>
  <c r="AE94" i="70"/>
  <c r="AE99" i="70"/>
  <c r="AE102" i="70"/>
  <c r="AE113" i="70"/>
  <c r="AE122" i="70"/>
  <c r="AE124" i="70"/>
  <c r="AE154" i="70"/>
  <c r="AE163" i="70"/>
  <c r="AE170" i="70"/>
  <c r="AE183" i="70"/>
  <c r="AE185" i="70"/>
  <c r="AE192" i="70"/>
  <c r="AE261" i="70"/>
  <c r="AE270" i="70"/>
  <c r="AE278" i="70"/>
  <c r="AE283" i="70"/>
  <c r="AE285" i="70"/>
  <c r="AE287" i="70"/>
  <c r="AE288" i="70"/>
  <c r="AE290" i="70"/>
  <c r="AE294" i="70"/>
  <c r="AE298" i="70"/>
  <c r="AE302" i="70"/>
  <c r="AE308" i="70"/>
  <c r="AE312" i="70"/>
  <c r="AE336" i="70"/>
  <c r="AE342" i="70"/>
  <c r="AE349" i="70"/>
  <c r="AE354" i="70"/>
  <c r="AE356" i="70"/>
  <c r="AE360" i="70"/>
  <c r="AE13" i="70"/>
  <c r="AE29" i="70"/>
  <c r="AE46" i="70"/>
  <c r="AE49" i="70"/>
  <c r="AE70" i="70"/>
  <c r="AE78" i="70"/>
  <c r="AE81" i="70"/>
  <c r="AE90" i="70"/>
  <c r="AE92" i="70"/>
  <c r="AE134" i="70"/>
  <c r="AE142" i="70"/>
  <c r="AE145" i="70"/>
  <c r="AE159" i="70"/>
  <c r="AE171" i="70"/>
  <c r="AE55" i="70"/>
  <c r="AE107" i="70"/>
  <c r="AE116" i="70"/>
  <c r="AE119" i="70"/>
  <c r="AE148" i="70"/>
  <c r="AE151" i="70"/>
  <c r="AE166" i="70"/>
  <c r="AE139" i="70"/>
  <c r="AE174" i="70"/>
  <c r="AE178" i="70"/>
  <c r="AE7" i="70"/>
  <c r="AE9" i="70"/>
  <c r="AE11" i="70"/>
  <c r="AE18" i="70"/>
  <c r="AE23" i="70"/>
  <c r="AE26" i="70"/>
  <c r="AE31" i="70"/>
  <c r="AE38" i="70"/>
  <c r="AE40" i="70"/>
  <c r="AE45" i="70"/>
  <c r="AE57" i="70"/>
  <c r="AE66" i="70"/>
  <c r="AE69" i="70"/>
  <c r="AE77" i="70"/>
  <c r="AE89" i="70"/>
  <c r="AE98" i="70"/>
  <c r="AE101" i="70"/>
  <c r="AE109" i="70"/>
  <c r="AE121" i="70"/>
  <c r="AE130" i="70"/>
  <c r="AE133" i="70"/>
  <c r="AE141" i="70"/>
  <c r="AE153" i="70"/>
  <c r="AE162" i="70"/>
  <c r="AE165" i="70"/>
  <c r="AE173" i="70"/>
  <c r="AE176" i="70"/>
  <c r="AE177" i="70"/>
  <c r="AE181" i="70"/>
  <c r="AE8" i="70"/>
  <c r="AE35" i="70"/>
  <c r="AE54" i="70"/>
  <c r="AE59" i="70"/>
  <c r="AE71" i="70"/>
  <c r="AE76" i="70"/>
  <c r="AE86" i="70"/>
  <c r="AE123" i="70"/>
  <c r="AE129" i="70"/>
  <c r="AE135" i="70"/>
  <c r="AE150" i="70"/>
  <c r="AE158" i="70"/>
  <c r="AE167" i="70"/>
  <c r="AE182" i="70"/>
  <c r="AE187" i="70"/>
  <c r="AE190" i="70"/>
  <c r="AE193" i="70"/>
  <c r="AE267" i="70"/>
  <c r="AE266" i="70"/>
  <c r="AE295" i="70"/>
  <c r="AE363" i="70"/>
  <c r="AE186" i="70"/>
  <c r="AE191" i="70"/>
  <c r="AE194" i="70"/>
  <c r="AE265" i="70"/>
  <c r="AE268" i="70"/>
  <c r="AE271" i="70"/>
  <c r="AE273" i="70"/>
  <c r="AE276" i="70"/>
  <c r="AE279" i="70"/>
  <c r="AE307" i="70"/>
  <c r="AE311" i="70"/>
  <c r="AE315" i="70"/>
  <c r="AE319" i="70"/>
  <c r="AE323" i="70"/>
  <c r="AE327" i="70"/>
  <c r="AE331" i="70"/>
  <c r="AE335" i="70"/>
  <c r="AE339" i="70"/>
  <c r="AE343" i="70"/>
  <c r="AE347" i="70"/>
  <c r="AE351" i="70"/>
  <c r="AE359" i="70"/>
  <c r="AE284" i="70"/>
  <c r="AE286" i="70"/>
  <c r="AE355" i="70"/>
  <c r="AE33" i="70"/>
  <c r="AE48" i="70"/>
  <c r="AE64" i="70"/>
  <c r="AE80" i="70"/>
  <c r="AE96" i="70"/>
  <c r="AE112" i="70"/>
  <c r="AE128" i="70"/>
  <c r="AE144" i="70"/>
  <c r="AE160" i="70"/>
  <c r="AE56" i="70"/>
  <c r="AE72" i="70"/>
  <c r="AE88" i="70"/>
  <c r="AE104" i="70"/>
  <c r="AE120" i="70"/>
  <c r="AE136" i="70"/>
  <c r="AE152" i="70"/>
  <c r="AE168" i="70"/>
  <c r="AE180" i="70"/>
  <c r="AE281" i="70"/>
  <c r="D254" i="61" l="1"/>
  <c r="D236" i="61"/>
  <c r="D218" i="61"/>
  <c r="U211" i="61"/>
  <c r="I211" i="61"/>
  <c r="H211" i="61"/>
  <c r="F211" i="61"/>
  <c r="D211" i="61"/>
  <c r="U210" i="61"/>
  <c r="I210" i="61"/>
  <c r="Q210" i="61" s="1"/>
  <c r="H210" i="61"/>
  <c r="F210" i="61"/>
  <c r="D210" i="61"/>
  <c r="U209" i="61"/>
  <c r="I209" i="61"/>
  <c r="H209" i="61"/>
  <c r="F209" i="61"/>
  <c r="D209" i="61"/>
  <c r="U208" i="61"/>
  <c r="I208" i="61"/>
  <c r="H208" i="61"/>
  <c r="F208" i="61"/>
  <c r="D208" i="61"/>
  <c r="U207" i="61"/>
  <c r="I207" i="61"/>
  <c r="H207" i="61"/>
  <c r="F207" i="61"/>
  <c r="D207" i="61"/>
  <c r="U206" i="61"/>
  <c r="I206" i="61"/>
  <c r="Q206" i="61" s="1"/>
  <c r="H206" i="61"/>
  <c r="F206" i="61"/>
  <c r="D206" i="61"/>
  <c r="U205" i="61"/>
  <c r="I205" i="61"/>
  <c r="H205" i="61"/>
  <c r="F205" i="61"/>
  <c r="D205" i="61"/>
  <c r="U204" i="61"/>
  <c r="I204" i="61"/>
  <c r="Q204" i="61" s="1"/>
  <c r="H204" i="61"/>
  <c r="F204" i="61"/>
  <c r="D204" i="61"/>
  <c r="U203" i="61"/>
  <c r="I203" i="61"/>
  <c r="H203" i="61"/>
  <c r="F203" i="61"/>
  <c r="D203" i="61"/>
  <c r="U202" i="61"/>
  <c r="I202" i="61"/>
  <c r="Q202" i="61" s="1"/>
  <c r="H202" i="61"/>
  <c r="F202" i="61"/>
  <c r="D202" i="61"/>
  <c r="U201" i="61"/>
  <c r="I201" i="61"/>
  <c r="H201" i="61"/>
  <c r="F201" i="61"/>
  <c r="D201" i="61"/>
  <c r="U200" i="61"/>
  <c r="I200" i="61"/>
  <c r="H200" i="61"/>
  <c r="F200" i="61"/>
  <c r="D200" i="61"/>
  <c r="U193" i="61"/>
  <c r="I193" i="61"/>
  <c r="H193" i="61"/>
  <c r="F193" i="61"/>
  <c r="D193" i="61"/>
  <c r="U192" i="61"/>
  <c r="I192" i="61"/>
  <c r="H192" i="61"/>
  <c r="F192" i="61"/>
  <c r="D192" i="61"/>
  <c r="U191" i="61"/>
  <c r="I191" i="61"/>
  <c r="H191" i="61"/>
  <c r="F191" i="61"/>
  <c r="D191" i="61"/>
  <c r="U190" i="61"/>
  <c r="I190" i="61"/>
  <c r="Q190" i="61" s="1"/>
  <c r="H190" i="61"/>
  <c r="F190" i="61"/>
  <c r="D190" i="61"/>
  <c r="U189" i="61"/>
  <c r="I189" i="61"/>
  <c r="H189" i="61"/>
  <c r="F189" i="61"/>
  <c r="D189" i="61"/>
  <c r="U188" i="61"/>
  <c r="I188" i="61"/>
  <c r="H188" i="61"/>
  <c r="F188" i="61"/>
  <c r="D188" i="61"/>
  <c r="U187" i="61"/>
  <c r="I187" i="61"/>
  <c r="H187" i="61"/>
  <c r="F187" i="61"/>
  <c r="D187" i="61"/>
  <c r="U186" i="61"/>
  <c r="I186" i="61"/>
  <c r="Q186" i="61" s="1"/>
  <c r="H186" i="61"/>
  <c r="F186" i="61"/>
  <c r="D186" i="61"/>
  <c r="U185" i="61"/>
  <c r="I185" i="61"/>
  <c r="H185" i="61"/>
  <c r="F185" i="61"/>
  <c r="D185" i="61"/>
  <c r="U184" i="61"/>
  <c r="I184" i="61"/>
  <c r="Q184" i="61" s="1"/>
  <c r="H184" i="61"/>
  <c r="F184" i="61"/>
  <c r="D184" i="61"/>
  <c r="U183" i="61"/>
  <c r="I183" i="61"/>
  <c r="H183" i="61"/>
  <c r="F183" i="61"/>
  <c r="D183" i="61"/>
  <c r="U182" i="61"/>
  <c r="I182" i="61"/>
  <c r="H182" i="61"/>
  <c r="F182" i="61"/>
  <c r="D182" i="61"/>
  <c r="U175" i="61"/>
  <c r="I175" i="61"/>
  <c r="H175" i="61"/>
  <c r="F175" i="61"/>
  <c r="D175" i="61"/>
  <c r="U174" i="61"/>
  <c r="I174" i="61"/>
  <c r="Q174" i="61" s="1"/>
  <c r="H174" i="61"/>
  <c r="F174" i="61"/>
  <c r="D174" i="61"/>
  <c r="U173" i="61"/>
  <c r="I173" i="61"/>
  <c r="H173" i="61"/>
  <c r="F173" i="61"/>
  <c r="D173" i="61"/>
  <c r="U172" i="61"/>
  <c r="I172" i="61"/>
  <c r="O172" i="61" s="1"/>
  <c r="H172" i="61"/>
  <c r="F172" i="61"/>
  <c r="D172" i="61"/>
  <c r="U171" i="61"/>
  <c r="I171" i="61"/>
  <c r="H171" i="61"/>
  <c r="F171" i="61"/>
  <c r="D171" i="61"/>
  <c r="U170" i="61"/>
  <c r="I170" i="61"/>
  <c r="Q170" i="61" s="1"/>
  <c r="H170" i="61"/>
  <c r="F170" i="61"/>
  <c r="D170" i="61"/>
  <c r="U169" i="61"/>
  <c r="I169" i="61"/>
  <c r="H169" i="61"/>
  <c r="F169" i="61"/>
  <c r="D169" i="61"/>
  <c r="U168" i="61"/>
  <c r="I168" i="61"/>
  <c r="Q168" i="61" s="1"/>
  <c r="H168" i="61"/>
  <c r="F168" i="61"/>
  <c r="D168" i="61"/>
  <c r="U167" i="61"/>
  <c r="I167" i="61"/>
  <c r="H167" i="61"/>
  <c r="F167" i="61"/>
  <c r="D167" i="61"/>
  <c r="U166" i="61"/>
  <c r="I166" i="61"/>
  <c r="Q166" i="61" s="1"/>
  <c r="H166" i="61"/>
  <c r="F166" i="61"/>
  <c r="D166" i="61"/>
  <c r="U165" i="61"/>
  <c r="I165" i="61"/>
  <c r="T165" i="61" s="1"/>
  <c r="H165" i="61"/>
  <c r="F165" i="61"/>
  <c r="D165" i="61"/>
  <c r="U164" i="61"/>
  <c r="I164" i="61"/>
  <c r="H164" i="61"/>
  <c r="F164" i="61"/>
  <c r="D164" i="61"/>
  <c r="U157" i="61"/>
  <c r="I157" i="61"/>
  <c r="H157" i="61"/>
  <c r="F157" i="61"/>
  <c r="D157" i="61"/>
  <c r="U156" i="61"/>
  <c r="I156" i="61"/>
  <c r="O156" i="61" s="1"/>
  <c r="H156" i="61"/>
  <c r="F156" i="61"/>
  <c r="D156" i="61"/>
  <c r="U155" i="61"/>
  <c r="I155" i="61"/>
  <c r="H155" i="61"/>
  <c r="F155" i="61"/>
  <c r="D155" i="61"/>
  <c r="U154" i="61"/>
  <c r="I154" i="61"/>
  <c r="Q154" i="61" s="1"/>
  <c r="H154" i="61"/>
  <c r="F154" i="61"/>
  <c r="D154" i="61"/>
  <c r="U153" i="61"/>
  <c r="I153" i="61"/>
  <c r="H153" i="61"/>
  <c r="F153" i="61"/>
  <c r="D153" i="61"/>
  <c r="U152" i="61"/>
  <c r="I152" i="61"/>
  <c r="Q152" i="61" s="1"/>
  <c r="H152" i="61"/>
  <c r="F152" i="61"/>
  <c r="D152" i="61"/>
  <c r="U151" i="61"/>
  <c r="I151" i="61"/>
  <c r="H151" i="61"/>
  <c r="F151" i="61"/>
  <c r="D151" i="61"/>
  <c r="U150" i="61"/>
  <c r="I150" i="61"/>
  <c r="Q150" i="61" s="1"/>
  <c r="H150" i="61"/>
  <c r="F150" i="61"/>
  <c r="D150" i="61"/>
  <c r="U149" i="61"/>
  <c r="I149" i="61"/>
  <c r="H149" i="61"/>
  <c r="F149" i="61"/>
  <c r="D149" i="61"/>
  <c r="U148" i="61"/>
  <c r="I148" i="61"/>
  <c r="O148" i="61" s="1"/>
  <c r="H148" i="61"/>
  <c r="F148" i="61"/>
  <c r="D148" i="61"/>
  <c r="U147" i="61"/>
  <c r="I147" i="61"/>
  <c r="H147" i="61"/>
  <c r="F147" i="61"/>
  <c r="D147" i="61"/>
  <c r="U146" i="61"/>
  <c r="I146" i="61"/>
  <c r="H146" i="61"/>
  <c r="F146" i="61"/>
  <c r="D146" i="61"/>
  <c r="U139" i="61"/>
  <c r="I139" i="61"/>
  <c r="H139" i="61"/>
  <c r="F139" i="61"/>
  <c r="D139" i="61"/>
  <c r="U138" i="61"/>
  <c r="I138" i="61"/>
  <c r="H138" i="61"/>
  <c r="F138" i="61"/>
  <c r="D138" i="61"/>
  <c r="U137" i="61"/>
  <c r="I137" i="61"/>
  <c r="H137" i="61"/>
  <c r="F137" i="61"/>
  <c r="D137" i="61"/>
  <c r="U136" i="61"/>
  <c r="I136" i="61"/>
  <c r="Q136" i="61" s="1"/>
  <c r="H136" i="61"/>
  <c r="F136" i="61"/>
  <c r="D136" i="61"/>
  <c r="U135" i="61"/>
  <c r="I135" i="61"/>
  <c r="H135" i="61"/>
  <c r="F135" i="61"/>
  <c r="D135" i="61"/>
  <c r="U134" i="61"/>
  <c r="I134" i="61"/>
  <c r="S134" i="61" s="1"/>
  <c r="H134" i="61"/>
  <c r="F134" i="61"/>
  <c r="D134" i="61"/>
  <c r="U133" i="61"/>
  <c r="I133" i="61"/>
  <c r="P133" i="61" s="1"/>
  <c r="H133" i="61"/>
  <c r="F133" i="61"/>
  <c r="D133" i="61"/>
  <c r="U132" i="61"/>
  <c r="I132" i="61"/>
  <c r="Q132" i="61" s="1"/>
  <c r="H132" i="61"/>
  <c r="F132" i="61"/>
  <c r="D132" i="61"/>
  <c r="U131" i="61"/>
  <c r="I131" i="61"/>
  <c r="H131" i="61"/>
  <c r="F131" i="61"/>
  <c r="D131" i="61"/>
  <c r="U130" i="61"/>
  <c r="I130" i="61"/>
  <c r="S130" i="61" s="1"/>
  <c r="H130" i="61"/>
  <c r="F130" i="61"/>
  <c r="D130" i="61"/>
  <c r="U129" i="61"/>
  <c r="I129" i="61"/>
  <c r="H129" i="61"/>
  <c r="F129" i="61"/>
  <c r="D129" i="61"/>
  <c r="U128" i="61"/>
  <c r="I128" i="61"/>
  <c r="H128" i="61"/>
  <c r="F128" i="61"/>
  <c r="D128" i="61"/>
  <c r="F110" i="61"/>
  <c r="H110" i="61"/>
  <c r="I110" i="61"/>
  <c r="U110" i="61"/>
  <c r="F111" i="61"/>
  <c r="H111" i="61"/>
  <c r="I111" i="61"/>
  <c r="J111" i="61" s="1"/>
  <c r="U111" i="61"/>
  <c r="F112" i="61"/>
  <c r="H112" i="61"/>
  <c r="I112" i="61"/>
  <c r="P112" i="61" s="1"/>
  <c r="U112" i="61"/>
  <c r="F113" i="61"/>
  <c r="H113" i="61"/>
  <c r="I113" i="61"/>
  <c r="R113" i="61" s="1"/>
  <c r="U113" i="61"/>
  <c r="F114" i="61"/>
  <c r="H114" i="61"/>
  <c r="I114" i="61"/>
  <c r="Q114" i="61" s="1"/>
  <c r="U114" i="61"/>
  <c r="F115" i="61"/>
  <c r="H115" i="61"/>
  <c r="I115" i="61"/>
  <c r="J115" i="61" s="1"/>
  <c r="U115" i="61"/>
  <c r="F116" i="61"/>
  <c r="H116" i="61"/>
  <c r="I116" i="61"/>
  <c r="J116" i="61" s="1"/>
  <c r="U116" i="61"/>
  <c r="F117" i="61"/>
  <c r="H117" i="61"/>
  <c r="I117" i="61"/>
  <c r="J117" i="61" s="1"/>
  <c r="U117" i="61"/>
  <c r="F118" i="61"/>
  <c r="H118" i="61"/>
  <c r="I118" i="61"/>
  <c r="K118" i="61" s="1"/>
  <c r="U118" i="61"/>
  <c r="F119" i="61"/>
  <c r="H119" i="61"/>
  <c r="I119" i="61"/>
  <c r="J119" i="61" s="1"/>
  <c r="U119" i="61"/>
  <c r="F120" i="61"/>
  <c r="H120" i="61"/>
  <c r="I120" i="61"/>
  <c r="J120" i="61" s="1"/>
  <c r="U120" i="61"/>
  <c r="F121" i="61"/>
  <c r="H121" i="61"/>
  <c r="I121" i="61"/>
  <c r="R121" i="61" s="1"/>
  <c r="U121" i="61"/>
  <c r="D121" i="61"/>
  <c r="D120" i="61"/>
  <c r="D119" i="61"/>
  <c r="D118" i="61"/>
  <c r="D117" i="61"/>
  <c r="D116" i="61"/>
  <c r="D115" i="61"/>
  <c r="D114" i="61"/>
  <c r="D113" i="61"/>
  <c r="D112" i="61"/>
  <c r="D111" i="61"/>
  <c r="D110" i="61"/>
  <c r="U103" i="61"/>
  <c r="I103" i="61"/>
  <c r="H103" i="61"/>
  <c r="F103" i="61"/>
  <c r="D103" i="61"/>
  <c r="U102" i="61"/>
  <c r="I102" i="61"/>
  <c r="T102" i="61" s="1"/>
  <c r="H102" i="61"/>
  <c r="F102" i="61"/>
  <c r="D102" i="61"/>
  <c r="U101" i="61"/>
  <c r="I101" i="61"/>
  <c r="H101" i="61"/>
  <c r="F101" i="61"/>
  <c r="D101" i="61"/>
  <c r="U100" i="61"/>
  <c r="I100" i="61"/>
  <c r="T100" i="61" s="1"/>
  <c r="H100" i="61"/>
  <c r="F100" i="61"/>
  <c r="D100" i="61"/>
  <c r="U99" i="61"/>
  <c r="I99" i="61"/>
  <c r="H99" i="61"/>
  <c r="F99" i="61"/>
  <c r="D99" i="61"/>
  <c r="U98" i="61"/>
  <c r="I98" i="61"/>
  <c r="T98" i="61" s="1"/>
  <c r="H98" i="61"/>
  <c r="F98" i="61"/>
  <c r="D98" i="61"/>
  <c r="U97" i="61"/>
  <c r="I97" i="61"/>
  <c r="H97" i="61"/>
  <c r="F97" i="61"/>
  <c r="D97" i="61"/>
  <c r="U96" i="61"/>
  <c r="I96" i="61"/>
  <c r="T96" i="61" s="1"/>
  <c r="H96" i="61"/>
  <c r="F96" i="61"/>
  <c r="D96" i="61"/>
  <c r="U95" i="61"/>
  <c r="I95" i="61"/>
  <c r="H95" i="61"/>
  <c r="F95" i="61"/>
  <c r="D95" i="61"/>
  <c r="U94" i="61"/>
  <c r="I94" i="61"/>
  <c r="T94" i="61" s="1"/>
  <c r="H94" i="61"/>
  <c r="F94" i="61"/>
  <c r="D94" i="61"/>
  <c r="U93" i="61"/>
  <c r="I93" i="61"/>
  <c r="H93" i="61"/>
  <c r="F93" i="61"/>
  <c r="D93" i="61"/>
  <c r="U92" i="61"/>
  <c r="I92" i="61"/>
  <c r="H92" i="61"/>
  <c r="F92" i="61"/>
  <c r="D92" i="61"/>
  <c r="U85" i="61"/>
  <c r="I85" i="61"/>
  <c r="H85" i="61"/>
  <c r="F85" i="61"/>
  <c r="D85" i="61"/>
  <c r="U84" i="61"/>
  <c r="I84" i="61"/>
  <c r="H84" i="61"/>
  <c r="F84" i="61"/>
  <c r="D84" i="61"/>
  <c r="U83" i="61"/>
  <c r="I83" i="61"/>
  <c r="H83" i="61"/>
  <c r="F83" i="61"/>
  <c r="D83" i="61"/>
  <c r="U82" i="61"/>
  <c r="I82" i="61"/>
  <c r="Q82" i="61" s="1"/>
  <c r="H82" i="61"/>
  <c r="F82" i="61"/>
  <c r="D82" i="61"/>
  <c r="U81" i="61"/>
  <c r="I81" i="61"/>
  <c r="H81" i="61"/>
  <c r="F81" i="61"/>
  <c r="D81" i="61"/>
  <c r="U80" i="61"/>
  <c r="I80" i="61"/>
  <c r="Q80" i="61" s="1"/>
  <c r="H80" i="61"/>
  <c r="F80" i="61"/>
  <c r="D80" i="61"/>
  <c r="U79" i="61"/>
  <c r="I79" i="61"/>
  <c r="H79" i="61"/>
  <c r="F79" i="61"/>
  <c r="D79" i="61"/>
  <c r="U78" i="61"/>
  <c r="I78" i="61"/>
  <c r="Q78" i="61" s="1"/>
  <c r="H78" i="61"/>
  <c r="F78" i="61"/>
  <c r="D78" i="61"/>
  <c r="U77" i="61"/>
  <c r="I77" i="61"/>
  <c r="H77" i="61"/>
  <c r="F77" i="61"/>
  <c r="D77" i="61"/>
  <c r="U76" i="61"/>
  <c r="I76" i="61"/>
  <c r="H76" i="61"/>
  <c r="F76" i="61"/>
  <c r="D76" i="61"/>
  <c r="U75" i="61"/>
  <c r="I75" i="61"/>
  <c r="R75" i="61" s="1"/>
  <c r="H75" i="61"/>
  <c r="F75" i="61"/>
  <c r="D75" i="61"/>
  <c r="U74" i="61"/>
  <c r="I74" i="61"/>
  <c r="H74" i="61"/>
  <c r="F74" i="61"/>
  <c r="D74" i="61"/>
  <c r="U70" i="61"/>
  <c r="I70" i="61"/>
  <c r="H70" i="61"/>
  <c r="F70" i="61"/>
  <c r="D70" i="61"/>
  <c r="U69" i="61"/>
  <c r="I69" i="61"/>
  <c r="Q69" i="61" s="1"/>
  <c r="H69" i="61"/>
  <c r="F69" i="61"/>
  <c r="D69" i="61"/>
  <c r="U68" i="61"/>
  <c r="I68" i="61"/>
  <c r="H68" i="61"/>
  <c r="F68" i="61"/>
  <c r="D68" i="61"/>
  <c r="U67" i="61"/>
  <c r="I67" i="61"/>
  <c r="Q67" i="61" s="1"/>
  <c r="H67" i="61"/>
  <c r="F67" i="61"/>
  <c r="D67" i="61"/>
  <c r="U66" i="61"/>
  <c r="I66" i="61"/>
  <c r="H66" i="61"/>
  <c r="F66" i="61"/>
  <c r="D66" i="61"/>
  <c r="U65" i="61"/>
  <c r="I65" i="61"/>
  <c r="Q65" i="61" s="1"/>
  <c r="H65" i="61"/>
  <c r="F65" i="61"/>
  <c r="D65" i="61"/>
  <c r="U64" i="61"/>
  <c r="I64" i="61"/>
  <c r="H64" i="61"/>
  <c r="F64" i="61"/>
  <c r="D64" i="61"/>
  <c r="U63" i="61"/>
  <c r="I63" i="61"/>
  <c r="O63" i="61" s="1"/>
  <c r="H63" i="61"/>
  <c r="F63" i="61"/>
  <c r="D63" i="61"/>
  <c r="U62" i="61"/>
  <c r="I62" i="61"/>
  <c r="H62" i="61"/>
  <c r="F62" i="61"/>
  <c r="D62" i="61"/>
  <c r="U61" i="61"/>
  <c r="I61" i="61"/>
  <c r="Q61" i="61" s="1"/>
  <c r="H61" i="61"/>
  <c r="F61" i="61"/>
  <c r="D61" i="61"/>
  <c r="U60" i="61"/>
  <c r="I60" i="61"/>
  <c r="P60" i="61" s="1"/>
  <c r="H60" i="61"/>
  <c r="F60" i="61"/>
  <c r="D60" i="61"/>
  <c r="U59" i="61"/>
  <c r="I59" i="61"/>
  <c r="H59" i="61"/>
  <c r="F59" i="61"/>
  <c r="D59" i="61"/>
  <c r="U55" i="61"/>
  <c r="I55" i="61"/>
  <c r="H55" i="61"/>
  <c r="F55" i="61"/>
  <c r="D55" i="61"/>
  <c r="U54" i="61"/>
  <c r="I54" i="61"/>
  <c r="Q54" i="61" s="1"/>
  <c r="H54" i="61"/>
  <c r="F54" i="61"/>
  <c r="D54" i="61"/>
  <c r="U53" i="61"/>
  <c r="I53" i="61"/>
  <c r="H53" i="61"/>
  <c r="F53" i="61"/>
  <c r="D53" i="61"/>
  <c r="U52" i="61"/>
  <c r="I52" i="61"/>
  <c r="Q52" i="61" s="1"/>
  <c r="H52" i="61"/>
  <c r="F52" i="61"/>
  <c r="D52" i="61"/>
  <c r="U51" i="61"/>
  <c r="I51" i="61"/>
  <c r="H51" i="61"/>
  <c r="F51" i="61"/>
  <c r="D51" i="61"/>
  <c r="U50" i="61"/>
  <c r="I50" i="61"/>
  <c r="O50" i="61" s="1"/>
  <c r="H50" i="61"/>
  <c r="F50" i="61"/>
  <c r="D50" i="61"/>
  <c r="U49" i="61"/>
  <c r="I49" i="61"/>
  <c r="H49" i="61"/>
  <c r="F49" i="61"/>
  <c r="D49" i="61"/>
  <c r="U48" i="61"/>
  <c r="I48" i="61"/>
  <c r="Q48" i="61" s="1"/>
  <c r="H48" i="61"/>
  <c r="F48" i="61"/>
  <c r="D48" i="61"/>
  <c r="U47" i="61"/>
  <c r="I47" i="61"/>
  <c r="H47" i="61"/>
  <c r="F47" i="61"/>
  <c r="D47" i="61"/>
  <c r="U46" i="61"/>
  <c r="I46" i="61"/>
  <c r="S46" i="61" s="1"/>
  <c r="H46" i="61"/>
  <c r="F46" i="61"/>
  <c r="D46" i="61"/>
  <c r="U45" i="61"/>
  <c r="I45" i="61"/>
  <c r="H45" i="61"/>
  <c r="F45" i="61"/>
  <c r="D45" i="61"/>
  <c r="U44" i="61"/>
  <c r="I44" i="61"/>
  <c r="H44" i="61"/>
  <c r="F44" i="61"/>
  <c r="D44" i="61"/>
  <c r="U40" i="61"/>
  <c r="I40" i="61"/>
  <c r="P40" i="61" s="1"/>
  <c r="H40" i="61"/>
  <c r="F40" i="61"/>
  <c r="D40" i="61"/>
  <c r="U39" i="61"/>
  <c r="I39" i="61"/>
  <c r="Q39" i="61" s="1"/>
  <c r="H39" i="61"/>
  <c r="F39" i="61"/>
  <c r="D39" i="61"/>
  <c r="U38" i="61"/>
  <c r="I38" i="61"/>
  <c r="H38" i="61"/>
  <c r="F38" i="61"/>
  <c r="D38" i="61"/>
  <c r="U37" i="61"/>
  <c r="I37" i="61"/>
  <c r="S37" i="61" s="1"/>
  <c r="H37" i="61"/>
  <c r="F37" i="61"/>
  <c r="D37" i="61"/>
  <c r="U36" i="61"/>
  <c r="I36" i="61"/>
  <c r="P36" i="61" s="1"/>
  <c r="H36" i="61"/>
  <c r="F36" i="61"/>
  <c r="D36" i="61"/>
  <c r="U35" i="61"/>
  <c r="I35" i="61"/>
  <c r="Q35" i="61" s="1"/>
  <c r="H35" i="61"/>
  <c r="F35" i="61"/>
  <c r="D35" i="61"/>
  <c r="U34" i="61"/>
  <c r="I34" i="61"/>
  <c r="H34" i="61"/>
  <c r="F34" i="61"/>
  <c r="D34" i="61"/>
  <c r="U33" i="61"/>
  <c r="I33" i="61"/>
  <c r="S33" i="61" s="1"/>
  <c r="H33" i="61"/>
  <c r="F33" i="61"/>
  <c r="D33" i="61"/>
  <c r="U32" i="61"/>
  <c r="I32" i="61"/>
  <c r="H32" i="61"/>
  <c r="F32" i="61"/>
  <c r="D32" i="61"/>
  <c r="U31" i="61"/>
  <c r="I31" i="61"/>
  <c r="Q31" i="61" s="1"/>
  <c r="H31" i="61"/>
  <c r="F31" i="61"/>
  <c r="D31" i="61"/>
  <c r="U30" i="61"/>
  <c r="I30" i="61"/>
  <c r="T30" i="61" s="1"/>
  <c r="H30" i="61"/>
  <c r="F30" i="61"/>
  <c r="D30" i="61"/>
  <c r="U29" i="61"/>
  <c r="I29" i="61"/>
  <c r="H29" i="61"/>
  <c r="F29" i="61"/>
  <c r="D29" i="61"/>
  <c r="D15" i="61"/>
  <c r="F15" i="61"/>
  <c r="H15" i="61"/>
  <c r="I15" i="61"/>
  <c r="J15" i="61" s="1"/>
  <c r="U15" i="61"/>
  <c r="D16" i="61"/>
  <c r="F16" i="61"/>
  <c r="H16" i="61"/>
  <c r="I16" i="61"/>
  <c r="K16" i="61" s="1"/>
  <c r="U16" i="61"/>
  <c r="D17" i="61"/>
  <c r="F17" i="61"/>
  <c r="H17" i="61"/>
  <c r="I17" i="61"/>
  <c r="J17" i="61" s="1"/>
  <c r="U17" i="61"/>
  <c r="D18" i="61"/>
  <c r="F18" i="61"/>
  <c r="H18" i="61"/>
  <c r="I18" i="61"/>
  <c r="L18" i="61" s="1"/>
  <c r="U18" i="61"/>
  <c r="D19" i="61"/>
  <c r="F19" i="61"/>
  <c r="H19" i="61"/>
  <c r="I19" i="61"/>
  <c r="J19" i="61" s="1"/>
  <c r="U19" i="61"/>
  <c r="D20" i="61"/>
  <c r="F20" i="61"/>
  <c r="H20" i="61"/>
  <c r="I20" i="61"/>
  <c r="J20" i="61" s="1"/>
  <c r="U20" i="61"/>
  <c r="D21" i="61"/>
  <c r="F21" i="61"/>
  <c r="H21" i="61"/>
  <c r="I21" i="61"/>
  <c r="J21" i="61" s="1"/>
  <c r="U21" i="61"/>
  <c r="D22" i="61"/>
  <c r="F22" i="61"/>
  <c r="H22" i="61"/>
  <c r="I22" i="61"/>
  <c r="J22" i="61" s="1"/>
  <c r="U22" i="61"/>
  <c r="D23" i="61"/>
  <c r="F23" i="61"/>
  <c r="H23" i="61"/>
  <c r="I23" i="61"/>
  <c r="J23" i="61" s="1"/>
  <c r="U23" i="61"/>
  <c r="D24" i="61"/>
  <c r="F24" i="61"/>
  <c r="H24" i="61"/>
  <c r="I24" i="61"/>
  <c r="J24" i="61" s="1"/>
  <c r="U24" i="61"/>
  <c r="D25" i="61"/>
  <c r="F25" i="61"/>
  <c r="H25" i="61"/>
  <c r="I25" i="61"/>
  <c r="J25" i="61" s="1"/>
  <c r="U25" i="61"/>
  <c r="U14" i="61"/>
  <c r="I14" i="61"/>
  <c r="H14" i="61"/>
  <c r="F14" i="61"/>
  <c r="D14" i="61"/>
  <c r="BB42" i="60"/>
  <c r="BC42" i="60" s="1"/>
  <c r="BD42" i="60" s="1"/>
  <c r="BE42" i="60" s="1"/>
  <c r="BF42" i="60" s="1"/>
  <c r="BG42" i="60" s="1"/>
  <c r="BH42" i="60" s="1"/>
  <c r="BI42" i="60" s="1"/>
  <c r="BJ42" i="60" s="1"/>
  <c r="BK42" i="60" s="1"/>
  <c r="BL42" i="60" s="1"/>
  <c r="AZ42" i="60"/>
  <c r="E41" i="60"/>
  <c r="V138" i="61" l="1"/>
  <c r="W157" i="61"/>
  <c r="W175" i="61"/>
  <c r="W211" i="61"/>
  <c r="W193" i="61"/>
  <c r="W55" i="61"/>
  <c r="W103" i="61"/>
  <c r="W84" i="61"/>
  <c r="W38" i="61"/>
  <c r="W53" i="61"/>
  <c r="W68" i="61"/>
  <c r="W83" i="61"/>
  <c r="V101" i="61"/>
  <c r="W173" i="61"/>
  <c r="W191" i="61"/>
  <c r="W209" i="61"/>
  <c r="V208" i="61"/>
  <c r="W51" i="61"/>
  <c r="W66" i="61"/>
  <c r="W81" i="61"/>
  <c r="V99" i="61"/>
  <c r="W135" i="61"/>
  <c r="W153" i="61"/>
  <c r="V189" i="61"/>
  <c r="W34" i="61"/>
  <c r="W79" i="61"/>
  <c r="W151" i="61"/>
  <c r="W169" i="61"/>
  <c r="W187" i="61"/>
  <c r="W205" i="61"/>
  <c r="W64" i="61"/>
  <c r="W97" i="61"/>
  <c r="Q200" i="61"/>
  <c r="I195" i="61"/>
  <c r="Q182" i="61"/>
  <c r="I177" i="61"/>
  <c r="Q164" i="61"/>
  <c r="I159" i="61"/>
  <c r="O146" i="61"/>
  <c r="I141" i="61"/>
  <c r="O128" i="61"/>
  <c r="I123" i="61"/>
  <c r="M110" i="61"/>
  <c r="I105" i="61"/>
  <c r="T92" i="61"/>
  <c r="I87" i="61"/>
  <c r="P74" i="61"/>
  <c r="I72" i="61"/>
  <c r="Q59" i="61"/>
  <c r="I57" i="61"/>
  <c r="V95" i="61"/>
  <c r="V185" i="61"/>
  <c r="Q14" i="61"/>
  <c r="I42" i="61"/>
  <c r="Q29" i="61"/>
  <c r="I27" i="61"/>
  <c r="W32" i="61"/>
  <c r="W47" i="61"/>
  <c r="W131" i="61"/>
  <c r="W149" i="61"/>
  <c r="W167" i="61"/>
  <c r="W203" i="61"/>
  <c r="V18" i="61"/>
  <c r="N166" i="61"/>
  <c r="W146" i="61"/>
  <c r="L32" i="61"/>
  <c r="K35" i="61"/>
  <c r="W76" i="61"/>
  <c r="Q24" i="61"/>
  <c r="S18" i="61"/>
  <c r="Q16" i="61"/>
  <c r="N18" i="61"/>
  <c r="Q18" i="61"/>
  <c r="J190" i="61"/>
  <c r="K18" i="61"/>
  <c r="M16" i="61"/>
  <c r="R59" i="61"/>
  <c r="S95" i="61"/>
  <c r="R190" i="61"/>
  <c r="Q120" i="61"/>
  <c r="T118" i="61"/>
  <c r="R200" i="61"/>
  <c r="J31" i="61"/>
  <c r="J79" i="61"/>
  <c r="R118" i="61"/>
  <c r="S31" i="61"/>
  <c r="K67" i="61"/>
  <c r="M120" i="61"/>
  <c r="V118" i="61"/>
  <c r="Q118" i="61"/>
  <c r="S168" i="61"/>
  <c r="L185" i="61"/>
  <c r="J52" i="61"/>
  <c r="T55" i="61"/>
  <c r="T80" i="61"/>
  <c r="L118" i="61"/>
  <c r="K189" i="61"/>
  <c r="Q25" i="61"/>
  <c r="N121" i="61"/>
  <c r="M114" i="61"/>
  <c r="V113" i="61"/>
  <c r="M22" i="61"/>
  <c r="Q20" i="61"/>
  <c r="O18" i="61"/>
  <c r="J18" i="61"/>
  <c r="R16" i="61"/>
  <c r="J16" i="61"/>
  <c r="P34" i="61"/>
  <c r="S35" i="61"/>
  <c r="L38" i="61"/>
  <c r="T68" i="61"/>
  <c r="O99" i="61"/>
  <c r="T120" i="61"/>
  <c r="L120" i="61"/>
  <c r="O138" i="61"/>
  <c r="J206" i="61"/>
  <c r="W206" i="61"/>
  <c r="Q23" i="61"/>
  <c r="V63" i="61"/>
  <c r="S110" i="61"/>
  <c r="K152" i="61"/>
  <c r="V172" i="61"/>
  <c r="N182" i="61"/>
  <c r="K185" i="61"/>
  <c r="L205" i="61"/>
  <c r="K206" i="61"/>
  <c r="M23" i="61"/>
  <c r="Q21" i="61"/>
  <c r="W18" i="61"/>
  <c r="R18" i="61"/>
  <c r="M18" i="61"/>
  <c r="V16" i="61"/>
  <c r="N16" i="61"/>
  <c r="N29" i="61"/>
  <c r="K31" i="61"/>
  <c r="J35" i="61"/>
  <c r="N39" i="61"/>
  <c r="S67" i="61"/>
  <c r="N69" i="61"/>
  <c r="P120" i="61"/>
  <c r="S117" i="61"/>
  <c r="Q110" i="61"/>
  <c r="S152" i="61"/>
  <c r="K168" i="61"/>
  <c r="V183" i="61"/>
  <c r="P205" i="61"/>
  <c r="J14" i="61"/>
  <c r="P24" i="61"/>
  <c r="M20" i="61"/>
  <c r="L30" i="61"/>
  <c r="T38" i="61"/>
  <c r="R39" i="61"/>
  <c r="L51" i="61"/>
  <c r="K52" i="61"/>
  <c r="K54" i="61"/>
  <c r="K78" i="61"/>
  <c r="R79" i="61"/>
  <c r="T112" i="61"/>
  <c r="R132" i="61"/>
  <c r="K154" i="61"/>
  <c r="O189" i="61"/>
  <c r="L193" i="61"/>
  <c r="K204" i="61"/>
  <c r="W210" i="61"/>
  <c r="R14" i="61"/>
  <c r="M24" i="61"/>
  <c r="P30" i="61"/>
  <c r="P51" i="61"/>
  <c r="S54" i="61"/>
  <c r="J69" i="61"/>
  <c r="W69" i="61"/>
  <c r="O78" i="61"/>
  <c r="V121" i="61"/>
  <c r="N118" i="61"/>
  <c r="T116" i="61"/>
  <c r="N113" i="61"/>
  <c r="W112" i="61"/>
  <c r="S112" i="61"/>
  <c r="K110" i="61"/>
  <c r="K128" i="61"/>
  <c r="P153" i="61"/>
  <c r="N154" i="61"/>
  <c r="W166" i="61"/>
  <c r="O185" i="61"/>
  <c r="L191" i="61"/>
  <c r="T193" i="61"/>
  <c r="S204" i="61"/>
  <c r="T205" i="61"/>
  <c r="N206" i="61"/>
  <c r="J210" i="61"/>
  <c r="W154" i="61"/>
  <c r="T24" i="61"/>
  <c r="L24" i="61"/>
  <c r="L34" i="61"/>
  <c r="J39" i="61"/>
  <c r="K46" i="61"/>
  <c r="W52" i="61"/>
  <c r="P68" i="61"/>
  <c r="K69" i="61"/>
  <c r="L80" i="61"/>
  <c r="V93" i="61"/>
  <c r="M118" i="61"/>
  <c r="V112" i="61"/>
  <c r="Q112" i="61"/>
  <c r="S128" i="61"/>
  <c r="T131" i="61"/>
  <c r="V148" i="61"/>
  <c r="T153" i="61"/>
  <c r="V156" i="61"/>
  <c r="J166" i="61"/>
  <c r="T185" i="61"/>
  <c r="S206" i="61"/>
  <c r="N210" i="61"/>
  <c r="R29" i="61"/>
  <c r="K33" i="61"/>
  <c r="O37" i="61"/>
  <c r="W44" i="61"/>
  <c r="J48" i="61"/>
  <c r="W48" i="61"/>
  <c r="J61" i="61"/>
  <c r="W61" i="61"/>
  <c r="J65" i="61"/>
  <c r="W65" i="61"/>
  <c r="V75" i="61"/>
  <c r="J75" i="61"/>
  <c r="K82" i="61"/>
  <c r="J83" i="61"/>
  <c r="V83" i="61"/>
  <c r="S99" i="61"/>
  <c r="L101" i="61"/>
  <c r="K103" i="61"/>
  <c r="Q117" i="61"/>
  <c r="Q116" i="61"/>
  <c r="O130" i="61"/>
  <c r="K134" i="61"/>
  <c r="V134" i="61"/>
  <c r="J136" i="61"/>
  <c r="W136" i="61"/>
  <c r="J150" i="61"/>
  <c r="W150" i="61"/>
  <c r="V164" i="61"/>
  <c r="J164" i="61"/>
  <c r="L165" i="61"/>
  <c r="P167" i="61"/>
  <c r="J170" i="61"/>
  <c r="W170" i="61"/>
  <c r="J174" i="61"/>
  <c r="W174" i="61"/>
  <c r="N184" i="61"/>
  <c r="J186" i="61"/>
  <c r="V186" i="61"/>
  <c r="W201" i="61"/>
  <c r="J202" i="61"/>
  <c r="W202" i="61"/>
  <c r="L209" i="61"/>
  <c r="P211" i="61"/>
  <c r="T16" i="61"/>
  <c r="P16" i="61"/>
  <c r="L16" i="61"/>
  <c r="V29" i="61"/>
  <c r="J29" i="61"/>
  <c r="S29" i="61"/>
  <c r="N31" i="61"/>
  <c r="W31" i="61"/>
  <c r="T34" i="61"/>
  <c r="N35" i="61"/>
  <c r="W35" i="61"/>
  <c r="L47" i="61"/>
  <c r="N48" i="61"/>
  <c r="T51" i="61"/>
  <c r="N52" i="61"/>
  <c r="P53" i="61"/>
  <c r="V59" i="61"/>
  <c r="J59" i="61"/>
  <c r="L60" i="61"/>
  <c r="N61" i="61"/>
  <c r="L64" i="61"/>
  <c r="N65" i="61"/>
  <c r="P66" i="61"/>
  <c r="R69" i="61"/>
  <c r="N75" i="61"/>
  <c r="S78" i="61"/>
  <c r="O82" i="61"/>
  <c r="N83" i="61"/>
  <c r="P84" i="61"/>
  <c r="L93" i="61"/>
  <c r="K95" i="61"/>
  <c r="K99" i="61"/>
  <c r="T99" i="61"/>
  <c r="T101" i="61"/>
  <c r="O103" i="61"/>
  <c r="P118" i="61"/>
  <c r="J118" i="61"/>
  <c r="W117" i="61"/>
  <c r="O117" i="61"/>
  <c r="P116" i="61"/>
  <c r="L112" i="61"/>
  <c r="W110" i="61"/>
  <c r="O110" i="61"/>
  <c r="J132" i="61"/>
  <c r="W132" i="61"/>
  <c r="O134" i="61"/>
  <c r="L135" i="61"/>
  <c r="N136" i="61"/>
  <c r="L149" i="61"/>
  <c r="N150" i="61"/>
  <c r="P151" i="61"/>
  <c r="R154" i="61"/>
  <c r="L157" i="61"/>
  <c r="N164" i="61"/>
  <c r="R166" i="61"/>
  <c r="L169" i="61"/>
  <c r="N170" i="61"/>
  <c r="L173" i="61"/>
  <c r="N174" i="61"/>
  <c r="P175" i="61"/>
  <c r="L183" i="61"/>
  <c r="S185" i="61"/>
  <c r="N186" i="61"/>
  <c r="S189" i="61"/>
  <c r="V200" i="61"/>
  <c r="J200" i="61"/>
  <c r="L201" i="61"/>
  <c r="N202" i="61"/>
  <c r="P203" i="61"/>
  <c r="R206" i="61"/>
  <c r="T209" i="61"/>
  <c r="R210" i="61"/>
  <c r="Q22" i="61"/>
  <c r="W16" i="61"/>
  <c r="S16" i="61"/>
  <c r="O16" i="61"/>
  <c r="K29" i="61"/>
  <c r="R31" i="61"/>
  <c r="V33" i="61"/>
  <c r="R35" i="61"/>
  <c r="W39" i="61"/>
  <c r="T47" i="61"/>
  <c r="R48" i="61"/>
  <c r="R52" i="61"/>
  <c r="L55" i="61"/>
  <c r="N59" i="61"/>
  <c r="T60" i="61"/>
  <c r="R61" i="61"/>
  <c r="T64" i="61"/>
  <c r="R65" i="61"/>
  <c r="L68" i="61"/>
  <c r="S69" i="61"/>
  <c r="V79" i="61"/>
  <c r="N81" i="61"/>
  <c r="S82" i="61"/>
  <c r="R83" i="61"/>
  <c r="T93" i="61"/>
  <c r="O95" i="61"/>
  <c r="L99" i="61"/>
  <c r="S103" i="61"/>
  <c r="L117" i="61"/>
  <c r="L116" i="61"/>
  <c r="W128" i="61"/>
  <c r="L131" i="61"/>
  <c r="N132" i="61"/>
  <c r="T135" i="61"/>
  <c r="R136" i="61"/>
  <c r="T149" i="61"/>
  <c r="R150" i="61"/>
  <c r="L153" i="61"/>
  <c r="J154" i="61"/>
  <c r="S154" i="61"/>
  <c r="T157" i="61"/>
  <c r="R164" i="61"/>
  <c r="T169" i="61"/>
  <c r="R170" i="61"/>
  <c r="T173" i="61"/>
  <c r="R174" i="61"/>
  <c r="T183" i="61"/>
  <c r="R186" i="61"/>
  <c r="V190" i="61"/>
  <c r="N200" i="61"/>
  <c r="T201" i="61"/>
  <c r="R202" i="61"/>
  <c r="L14" i="61"/>
  <c r="T14" i="61"/>
  <c r="W24" i="61"/>
  <c r="S24" i="61"/>
  <c r="O24" i="61"/>
  <c r="K24" i="61"/>
  <c r="T22" i="61"/>
  <c r="P22" i="61"/>
  <c r="L22" i="61"/>
  <c r="T20" i="61"/>
  <c r="P20" i="61"/>
  <c r="L20" i="61"/>
  <c r="Q19" i="61"/>
  <c r="P32" i="61"/>
  <c r="O33" i="61"/>
  <c r="Q37" i="61"/>
  <c r="N37" i="61"/>
  <c r="W37" i="61"/>
  <c r="R37" i="61"/>
  <c r="J37" i="61"/>
  <c r="K44" i="61"/>
  <c r="W45" i="61"/>
  <c r="L45" i="61"/>
  <c r="T45" i="61"/>
  <c r="O46" i="61"/>
  <c r="W62" i="61"/>
  <c r="T62" i="61"/>
  <c r="P62" i="61"/>
  <c r="L62" i="61"/>
  <c r="W70" i="61"/>
  <c r="T70" i="61"/>
  <c r="P70" i="61"/>
  <c r="L70" i="61"/>
  <c r="Q76" i="61"/>
  <c r="O76" i="61"/>
  <c r="T76" i="61"/>
  <c r="L76" i="61"/>
  <c r="S76" i="61"/>
  <c r="K76" i="61"/>
  <c r="V97" i="61"/>
  <c r="O97" i="61"/>
  <c r="T97" i="61"/>
  <c r="L97" i="61"/>
  <c r="S97" i="61"/>
  <c r="K97" i="61"/>
  <c r="J121" i="61"/>
  <c r="K121" i="61"/>
  <c r="O121" i="61"/>
  <c r="S121" i="61"/>
  <c r="W121" i="61"/>
  <c r="L121" i="61"/>
  <c r="P121" i="61"/>
  <c r="T121" i="61"/>
  <c r="M121" i="61"/>
  <c r="Q121" i="61"/>
  <c r="J113" i="61"/>
  <c r="K113" i="61"/>
  <c r="O113" i="61"/>
  <c r="S113" i="61"/>
  <c r="W113" i="61"/>
  <c r="L113" i="61"/>
  <c r="P113" i="61"/>
  <c r="T113" i="61"/>
  <c r="M113" i="61"/>
  <c r="Q113" i="61"/>
  <c r="Q192" i="61"/>
  <c r="R192" i="61"/>
  <c r="N192" i="61"/>
  <c r="V192" i="61"/>
  <c r="J192" i="61"/>
  <c r="W207" i="61"/>
  <c r="T207" i="61"/>
  <c r="P207" i="61"/>
  <c r="L207" i="61"/>
  <c r="Q44" i="61"/>
  <c r="R44" i="61"/>
  <c r="J44" i="61"/>
  <c r="N44" i="61"/>
  <c r="W77" i="61"/>
  <c r="R77" i="61"/>
  <c r="N77" i="61"/>
  <c r="V77" i="61"/>
  <c r="J77" i="61"/>
  <c r="N14" i="61"/>
  <c r="V24" i="61"/>
  <c r="R24" i="61"/>
  <c r="N24" i="61"/>
  <c r="W22" i="61"/>
  <c r="S22" i="61"/>
  <c r="O22" i="61"/>
  <c r="K22" i="61"/>
  <c r="W20" i="61"/>
  <c r="S20" i="61"/>
  <c r="O20" i="61"/>
  <c r="K20" i="61"/>
  <c r="M19" i="61"/>
  <c r="T18" i="61"/>
  <c r="P18" i="61"/>
  <c r="Q17" i="61"/>
  <c r="O29" i="61"/>
  <c r="W29" i="61"/>
  <c r="W30" i="61"/>
  <c r="O31" i="61"/>
  <c r="V31" i="61"/>
  <c r="T32" i="61"/>
  <c r="K37" i="61"/>
  <c r="V37" i="61"/>
  <c r="W40" i="61"/>
  <c r="L40" i="61"/>
  <c r="T40" i="61"/>
  <c r="O44" i="61"/>
  <c r="P45" i="61"/>
  <c r="Q63" i="61"/>
  <c r="N63" i="61"/>
  <c r="S63" i="61"/>
  <c r="K63" i="61"/>
  <c r="W63" i="61"/>
  <c r="R63" i="61"/>
  <c r="J63" i="61"/>
  <c r="Q74" i="61"/>
  <c r="O74" i="61"/>
  <c r="T74" i="61"/>
  <c r="L74" i="61"/>
  <c r="S74" i="61"/>
  <c r="K74" i="61"/>
  <c r="P76" i="61"/>
  <c r="W85" i="61"/>
  <c r="R85" i="61"/>
  <c r="N85" i="61"/>
  <c r="V85" i="61"/>
  <c r="J85" i="61"/>
  <c r="P97" i="61"/>
  <c r="J114" i="61"/>
  <c r="N114" i="61"/>
  <c r="R114" i="61"/>
  <c r="V114" i="61"/>
  <c r="K114" i="61"/>
  <c r="O114" i="61"/>
  <c r="S114" i="61"/>
  <c r="W114" i="61"/>
  <c r="L114" i="61"/>
  <c r="P114" i="61"/>
  <c r="T114" i="61"/>
  <c r="Q50" i="61"/>
  <c r="N50" i="61"/>
  <c r="S50" i="61"/>
  <c r="K50" i="61"/>
  <c r="W50" i="61"/>
  <c r="R50" i="61"/>
  <c r="J50" i="61"/>
  <c r="P14" i="61"/>
  <c r="V22" i="61"/>
  <c r="R22" i="61"/>
  <c r="N22" i="61"/>
  <c r="V20" i="61"/>
  <c r="R20" i="61"/>
  <c r="N20" i="61"/>
  <c r="M17" i="61"/>
  <c r="Q33" i="61"/>
  <c r="W33" i="61"/>
  <c r="R33" i="61"/>
  <c r="J33" i="61"/>
  <c r="N33" i="61"/>
  <c r="W36" i="61"/>
  <c r="T36" i="61"/>
  <c r="L36" i="61"/>
  <c r="S44" i="61"/>
  <c r="Q46" i="61"/>
  <c r="W46" i="61"/>
  <c r="R46" i="61"/>
  <c r="J46" i="61"/>
  <c r="V46" i="61"/>
  <c r="N46" i="61"/>
  <c r="W49" i="61"/>
  <c r="T49" i="61"/>
  <c r="P49" i="61"/>
  <c r="L49" i="61"/>
  <c r="V50" i="61"/>
  <c r="Q84" i="61"/>
  <c r="O84" i="61"/>
  <c r="T84" i="61"/>
  <c r="L84" i="61"/>
  <c r="S84" i="61"/>
  <c r="K84" i="61"/>
  <c r="W129" i="61"/>
  <c r="T129" i="61"/>
  <c r="L129" i="61"/>
  <c r="P129" i="61"/>
  <c r="O39" i="61"/>
  <c r="V39" i="61"/>
  <c r="P47" i="61"/>
  <c r="K48" i="61"/>
  <c r="S48" i="61"/>
  <c r="O52" i="61"/>
  <c r="V52" i="61"/>
  <c r="T53" i="61"/>
  <c r="N54" i="61"/>
  <c r="P55" i="61"/>
  <c r="K59" i="61"/>
  <c r="S59" i="61"/>
  <c r="K61" i="61"/>
  <c r="S61" i="61"/>
  <c r="O65" i="61"/>
  <c r="V65" i="61"/>
  <c r="T66" i="61"/>
  <c r="N67" i="61"/>
  <c r="P78" i="61"/>
  <c r="W78" i="61"/>
  <c r="O80" i="61"/>
  <c r="R81" i="61"/>
  <c r="L82" i="61"/>
  <c r="T82" i="61"/>
  <c r="O93" i="61"/>
  <c r="L95" i="61"/>
  <c r="T95" i="61"/>
  <c r="P99" i="61"/>
  <c r="W99" i="61"/>
  <c r="O101" i="61"/>
  <c r="L103" i="61"/>
  <c r="T103" i="61"/>
  <c r="Q119" i="61"/>
  <c r="W118" i="61"/>
  <c r="S118" i="61"/>
  <c r="O118" i="61"/>
  <c r="T117" i="61"/>
  <c r="P117" i="61"/>
  <c r="K117" i="61"/>
  <c r="M116" i="61"/>
  <c r="L110" i="61"/>
  <c r="P110" i="61"/>
  <c r="T110" i="61"/>
  <c r="J110" i="61"/>
  <c r="N110" i="61"/>
  <c r="R110" i="61"/>
  <c r="V110" i="61"/>
  <c r="Q134" i="61"/>
  <c r="W134" i="61"/>
  <c r="R134" i="61"/>
  <c r="J134" i="61"/>
  <c r="N134" i="61"/>
  <c r="Q188" i="61"/>
  <c r="R188" i="61"/>
  <c r="N188" i="61"/>
  <c r="V188" i="61"/>
  <c r="J188" i="61"/>
  <c r="Q208" i="61"/>
  <c r="N208" i="61"/>
  <c r="S208" i="61"/>
  <c r="K208" i="61"/>
  <c r="W208" i="61"/>
  <c r="R208" i="61"/>
  <c r="J208" i="61"/>
  <c r="O54" i="61"/>
  <c r="V54" i="61"/>
  <c r="O67" i="61"/>
  <c r="V67" i="61"/>
  <c r="P80" i="61"/>
  <c r="W80" i="61"/>
  <c r="P93" i="61"/>
  <c r="W93" i="61"/>
  <c r="P101" i="61"/>
  <c r="W101" i="61"/>
  <c r="Q130" i="61"/>
  <c r="N130" i="61"/>
  <c r="W130" i="61"/>
  <c r="R130" i="61"/>
  <c r="J130" i="61"/>
  <c r="W137" i="61"/>
  <c r="T137" i="61"/>
  <c r="P137" i="61"/>
  <c r="L137" i="61"/>
  <c r="W139" i="61"/>
  <c r="T139" i="61"/>
  <c r="P139" i="61"/>
  <c r="L139" i="61"/>
  <c r="W147" i="61"/>
  <c r="T147" i="61"/>
  <c r="P147" i="61"/>
  <c r="L147" i="61"/>
  <c r="W155" i="61"/>
  <c r="T155" i="61"/>
  <c r="P155" i="61"/>
  <c r="L155" i="61"/>
  <c r="W171" i="61"/>
  <c r="T171" i="61"/>
  <c r="P171" i="61"/>
  <c r="L171" i="61"/>
  <c r="V187" i="61"/>
  <c r="O187" i="61"/>
  <c r="T187" i="61"/>
  <c r="L187" i="61"/>
  <c r="S187" i="61"/>
  <c r="K187" i="61"/>
  <c r="O208" i="61"/>
  <c r="O35" i="61"/>
  <c r="V35" i="61"/>
  <c r="P38" i="61"/>
  <c r="K39" i="61"/>
  <c r="S39" i="61"/>
  <c r="V44" i="61"/>
  <c r="O48" i="61"/>
  <c r="V48" i="61"/>
  <c r="S52" i="61"/>
  <c r="L53" i="61"/>
  <c r="J54" i="61"/>
  <c r="R54" i="61"/>
  <c r="W54" i="61"/>
  <c r="O59" i="61"/>
  <c r="W59" i="61"/>
  <c r="W60" i="61"/>
  <c r="O61" i="61"/>
  <c r="V61" i="61"/>
  <c r="P64" i="61"/>
  <c r="K65" i="61"/>
  <c r="S65" i="61"/>
  <c r="L66" i="61"/>
  <c r="J67" i="61"/>
  <c r="R67" i="61"/>
  <c r="W67" i="61"/>
  <c r="O69" i="61"/>
  <c r="V69" i="61"/>
  <c r="W74" i="61"/>
  <c r="W75" i="61"/>
  <c r="L78" i="61"/>
  <c r="T78" i="61"/>
  <c r="N79" i="61"/>
  <c r="K80" i="61"/>
  <c r="S80" i="61"/>
  <c r="J81" i="61"/>
  <c r="V81" i="61"/>
  <c r="P82" i="61"/>
  <c r="W82" i="61"/>
  <c r="K93" i="61"/>
  <c r="S93" i="61"/>
  <c r="P95" i="61"/>
  <c r="W95" i="61"/>
  <c r="K101" i="61"/>
  <c r="S101" i="61"/>
  <c r="P103" i="61"/>
  <c r="V117" i="61"/>
  <c r="R117" i="61"/>
  <c r="M117" i="61"/>
  <c r="J112" i="61"/>
  <c r="M112" i="61"/>
  <c r="Q128" i="61"/>
  <c r="N128" i="61"/>
  <c r="R128" i="61"/>
  <c r="J128" i="61"/>
  <c r="K130" i="61"/>
  <c r="V130" i="61"/>
  <c r="W133" i="61"/>
  <c r="L133" i="61"/>
  <c r="T133" i="61"/>
  <c r="Q138" i="61"/>
  <c r="N138" i="61"/>
  <c r="S138" i="61"/>
  <c r="K138" i="61"/>
  <c r="R138" i="61"/>
  <c r="J138" i="61"/>
  <c r="Q146" i="61"/>
  <c r="N146" i="61"/>
  <c r="S146" i="61"/>
  <c r="K146" i="61"/>
  <c r="R146" i="61"/>
  <c r="J146" i="61"/>
  <c r="Q148" i="61"/>
  <c r="N148" i="61"/>
  <c r="S148" i="61"/>
  <c r="K148" i="61"/>
  <c r="W148" i="61"/>
  <c r="R148" i="61"/>
  <c r="J148" i="61"/>
  <c r="Q156" i="61"/>
  <c r="N156" i="61"/>
  <c r="S156" i="61"/>
  <c r="K156" i="61"/>
  <c r="W156" i="61"/>
  <c r="R156" i="61"/>
  <c r="J156" i="61"/>
  <c r="Q172" i="61"/>
  <c r="N172" i="61"/>
  <c r="S172" i="61"/>
  <c r="K172" i="61"/>
  <c r="W172" i="61"/>
  <c r="R172" i="61"/>
  <c r="J172" i="61"/>
  <c r="P187" i="61"/>
  <c r="V128" i="61"/>
  <c r="O132" i="61"/>
  <c r="V132" i="61"/>
  <c r="P135" i="61"/>
  <c r="K136" i="61"/>
  <c r="S136" i="61"/>
  <c r="V146" i="61"/>
  <c r="O150" i="61"/>
  <c r="V150" i="61"/>
  <c r="T151" i="61"/>
  <c r="N152" i="61"/>
  <c r="O164" i="61"/>
  <c r="W164" i="61"/>
  <c r="W165" i="61"/>
  <c r="O166" i="61"/>
  <c r="V166" i="61"/>
  <c r="T167" i="61"/>
  <c r="N168" i="61"/>
  <c r="P169" i="61"/>
  <c r="K170" i="61"/>
  <c r="S170" i="61"/>
  <c r="O174" i="61"/>
  <c r="V174" i="61"/>
  <c r="T175" i="61"/>
  <c r="R182" i="61"/>
  <c r="O183" i="61"/>
  <c r="R184" i="61"/>
  <c r="P189" i="61"/>
  <c r="W189" i="61"/>
  <c r="O191" i="61"/>
  <c r="O200" i="61"/>
  <c r="W200" i="61"/>
  <c r="O202" i="61"/>
  <c r="V202" i="61"/>
  <c r="T203" i="61"/>
  <c r="N204" i="61"/>
  <c r="O210" i="61"/>
  <c r="V210" i="61"/>
  <c r="T211" i="61"/>
  <c r="O152" i="61"/>
  <c r="V152" i="61"/>
  <c r="O168" i="61"/>
  <c r="V168" i="61"/>
  <c r="P183" i="61"/>
  <c r="W183" i="61"/>
  <c r="P191" i="61"/>
  <c r="O204" i="61"/>
  <c r="V204" i="61"/>
  <c r="P131" i="61"/>
  <c r="K132" i="61"/>
  <c r="S132" i="61"/>
  <c r="O136" i="61"/>
  <c r="V136" i="61"/>
  <c r="P149" i="61"/>
  <c r="K150" i="61"/>
  <c r="S150" i="61"/>
  <c r="L151" i="61"/>
  <c r="J152" i="61"/>
  <c r="R152" i="61"/>
  <c r="W152" i="61"/>
  <c r="O154" i="61"/>
  <c r="V154" i="61"/>
  <c r="P157" i="61"/>
  <c r="K164" i="61"/>
  <c r="S164" i="61"/>
  <c r="P165" i="61"/>
  <c r="K166" i="61"/>
  <c r="S166" i="61"/>
  <c r="L167" i="61"/>
  <c r="J168" i="61"/>
  <c r="R168" i="61"/>
  <c r="W168" i="61"/>
  <c r="O170" i="61"/>
  <c r="V170" i="61"/>
  <c r="P173" i="61"/>
  <c r="K174" i="61"/>
  <c r="S174" i="61"/>
  <c r="L175" i="61"/>
  <c r="V182" i="61"/>
  <c r="J182" i="61"/>
  <c r="K183" i="61"/>
  <c r="S183" i="61"/>
  <c r="J184" i="61"/>
  <c r="V184" i="61"/>
  <c r="P185" i="61"/>
  <c r="W185" i="61"/>
  <c r="L189" i="61"/>
  <c r="T189" i="61"/>
  <c r="N190" i="61"/>
  <c r="K191" i="61"/>
  <c r="T191" i="61"/>
  <c r="P193" i="61"/>
  <c r="K200" i="61"/>
  <c r="S200" i="61"/>
  <c r="P201" i="61"/>
  <c r="K202" i="61"/>
  <c r="S202" i="61"/>
  <c r="L203" i="61"/>
  <c r="J204" i="61"/>
  <c r="R204" i="61"/>
  <c r="W204" i="61"/>
  <c r="O206" i="61"/>
  <c r="V206" i="61"/>
  <c r="P209" i="61"/>
  <c r="K210" i="61"/>
  <c r="S210" i="61"/>
  <c r="L211" i="61"/>
  <c r="M201" i="61"/>
  <c r="Q201" i="61"/>
  <c r="M203" i="61"/>
  <c r="Q203" i="61"/>
  <c r="M205" i="61"/>
  <c r="Q205" i="61"/>
  <c r="M207" i="61"/>
  <c r="Q207" i="61"/>
  <c r="M209" i="61"/>
  <c r="Q209" i="61"/>
  <c r="M211" i="61"/>
  <c r="Q211" i="61"/>
  <c r="L200" i="61"/>
  <c r="P200" i="61"/>
  <c r="T200" i="61"/>
  <c r="J201" i="61"/>
  <c r="N201" i="61"/>
  <c r="R201" i="61"/>
  <c r="V201" i="61"/>
  <c r="L202" i="61"/>
  <c r="P202" i="61"/>
  <c r="T202" i="61"/>
  <c r="J203" i="61"/>
  <c r="N203" i="61"/>
  <c r="R203" i="61"/>
  <c r="V203" i="61"/>
  <c r="L204" i="61"/>
  <c r="P204" i="61"/>
  <c r="T204" i="61"/>
  <c r="J205" i="61"/>
  <c r="N205" i="61"/>
  <c r="R205" i="61"/>
  <c r="V205" i="61"/>
  <c r="L206" i="61"/>
  <c r="P206" i="61"/>
  <c r="T206" i="61"/>
  <c r="J207" i="61"/>
  <c r="N207" i="61"/>
  <c r="R207" i="61"/>
  <c r="V207" i="61"/>
  <c r="L208" i="61"/>
  <c r="P208" i="61"/>
  <c r="T208" i="61"/>
  <c r="J209" i="61"/>
  <c r="N209" i="61"/>
  <c r="R209" i="61"/>
  <c r="V209" i="61"/>
  <c r="L210" i="61"/>
  <c r="P210" i="61"/>
  <c r="T210" i="61"/>
  <c r="J211" i="61"/>
  <c r="N211" i="61"/>
  <c r="R211" i="61"/>
  <c r="V211" i="61"/>
  <c r="M200" i="61"/>
  <c r="K201" i="61"/>
  <c r="O201" i="61"/>
  <c r="S201" i="61"/>
  <c r="M202" i="61"/>
  <c r="K203" i="61"/>
  <c r="O203" i="61"/>
  <c r="S203" i="61"/>
  <c r="M204" i="61"/>
  <c r="K205" i="61"/>
  <c r="O205" i="61"/>
  <c r="S205" i="61"/>
  <c r="M206" i="61"/>
  <c r="K207" i="61"/>
  <c r="O207" i="61"/>
  <c r="S207" i="61"/>
  <c r="M208" i="61"/>
  <c r="K209" i="61"/>
  <c r="O209" i="61"/>
  <c r="S209" i="61"/>
  <c r="M210" i="61"/>
  <c r="K211" i="61"/>
  <c r="O211" i="61"/>
  <c r="S211" i="61"/>
  <c r="K182" i="61"/>
  <c r="O182" i="61"/>
  <c r="S182" i="61"/>
  <c r="W182" i="61"/>
  <c r="M183" i="61"/>
  <c r="Q183" i="61"/>
  <c r="K184" i="61"/>
  <c r="O184" i="61"/>
  <c r="S184" i="61"/>
  <c r="W184" i="61"/>
  <c r="M185" i="61"/>
  <c r="Q185" i="61"/>
  <c r="K186" i="61"/>
  <c r="O186" i="61"/>
  <c r="S186" i="61"/>
  <c r="W186" i="61"/>
  <c r="M187" i="61"/>
  <c r="Q187" i="61"/>
  <c r="K188" i="61"/>
  <c r="O188" i="61"/>
  <c r="S188" i="61"/>
  <c r="W188" i="61"/>
  <c r="M189" i="61"/>
  <c r="Q189" i="61"/>
  <c r="K190" i="61"/>
  <c r="O190" i="61"/>
  <c r="S190" i="61"/>
  <c r="W190" i="61"/>
  <c r="M191" i="61"/>
  <c r="Q191" i="61"/>
  <c r="K192" i="61"/>
  <c r="O192" i="61"/>
  <c r="S192" i="61"/>
  <c r="W192" i="61"/>
  <c r="M193" i="61"/>
  <c r="Q193" i="61"/>
  <c r="L182" i="61"/>
  <c r="P182" i="61"/>
  <c r="T182" i="61"/>
  <c r="J183" i="61"/>
  <c r="N183" i="61"/>
  <c r="R183" i="61"/>
  <c r="L184" i="61"/>
  <c r="P184" i="61"/>
  <c r="T184" i="61"/>
  <c r="J185" i="61"/>
  <c r="N185" i="61"/>
  <c r="R185" i="61"/>
  <c r="L186" i="61"/>
  <c r="P186" i="61"/>
  <c r="T186" i="61"/>
  <c r="J187" i="61"/>
  <c r="N187" i="61"/>
  <c r="R187" i="61"/>
  <c r="L188" i="61"/>
  <c r="P188" i="61"/>
  <c r="T188" i="61"/>
  <c r="J189" i="61"/>
  <c r="N189" i="61"/>
  <c r="R189" i="61"/>
  <c r="L190" i="61"/>
  <c r="P190" i="61"/>
  <c r="T190" i="61"/>
  <c r="J191" i="61"/>
  <c r="N191" i="61"/>
  <c r="R191" i="61"/>
  <c r="V191" i="61"/>
  <c r="L192" i="61"/>
  <c r="P192" i="61"/>
  <c r="T192" i="61"/>
  <c r="J193" i="61"/>
  <c r="N193" i="61"/>
  <c r="R193" i="61"/>
  <c r="V193" i="61"/>
  <c r="M182" i="61"/>
  <c r="M184" i="61"/>
  <c r="M186" i="61"/>
  <c r="M188" i="61"/>
  <c r="M190" i="61"/>
  <c r="S191" i="61"/>
  <c r="M192" i="61"/>
  <c r="K193" i="61"/>
  <c r="O193" i="61"/>
  <c r="S193" i="61"/>
  <c r="M165" i="61"/>
  <c r="Q165" i="61"/>
  <c r="M167" i="61"/>
  <c r="Q167" i="61"/>
  <c r="M169" i="61"/>
  <c r="Q169" i="61"/>
  <c r="M171" i="61"/>
  <c r="Q171" i="61"/>
  <c r="M173" i="61"/>
  <c r="Q173" i="61"/>
  <c r="M175" i="61"/>
  <c r="Q175" i="61"/>
  <c r="L164" i="61"/>
  <c r="P164" i="61"/>
  <c r="T164" i="61"/>
  <c r="J165" i="61"/>
  <c r="N165" i="61"/>
  <c r="R165" i="61"/>
  <c r="V165" i="61"/>
  <c r="L166" i="61"/>
  <c r="P166" i="61"/>
  <c r="T166" i="61"/>
  <c r="J167" i="61"/>
  <c r="N167" i="61"/>
  <c r="R167" i="61"/>
  <c r="V167" i="61"/>
  <c r="L168" i="61"/>
  <c r="P168" i="61"/>
  <c r="T168" i="61"/>
  <c r="J169" i="61"/>
  <c r="N169" i="61"/>
  <c r="R169" i="61"/>
  <c r="V169" i="61"/>
  <c r="L170" i="61"/>
  <c r="P170" i="61"/>
  <c r="T170" i="61"/>
  <c r="J171" i="61"/>
  <c r="N171" i="61"/>
  <c r="R171" i="61"/>
  <c r="V171" i="61"/>
  <c r="L172" i="61"/>
  <c r="P172" i="61"/>
  <c r="T172" i="61"/>
  <c r="J173" i="61"/>
  <c r="N173" i="61"/>
  <c r="R173" i="61"/>
  <c r="V173" i="61"/>
  <c r="L174" i="61"/>
  <c r="P174" i="61"/>
  <c r="T174" i="61"/>
  <c r="J175" i="61"/>
  <c r="N175" i="61"/>
  <c r="R175" i="61"/>
  <c r="V175" i="61"/>
  <c r="M164" i="61"/>
  <c r="K165" i="61"/>
  <c r="O165" i="61"/>
  <c r="S165" i="61"/>
  <c r="M166" i="61"/>
  <c r="K167" i="61"/>
  <c r="O167" i="61"/>
  <c r="S167" i="61"/>
  <c r="M168" i="61"/>
  <c r="K169" i="61"/>
  <c r="O169" i="61"/>
  <c r="S169" i="61"/>
  <c r="M170" i="61"/>
  <c r="K171" i="61"/>
  <c r="O171" i="61"/>
  <c r="S171" i="61"/>
  <c r="M172" i="61"/>
  <c r="K173" i="61"/>
  <c r="O173" i="61"/>
  <c r="S173" i="61"/>
  <c r="M174" i="61"/>
  <c r="K175" i="61"/>
  <c r="O175" i="61"/>
  <c r="S175" i="61"/>
  <c r="L146" i="61"/>
  <c r="P146" i="61"/>
  <c r="T146" i="61"/>
  <c r="J147" i="61"/>
  <c r="N147" i="61"/>
  <c r="R147" i="61"/>
  <c r="V147" i="61"/>
  <c r="L148" i="61"/>
  <c r="P148" i="61"/>
  <c r="T148" i="61"/>
  <c r="J149" i="61"/>
  <c r="N149" i="61"/>
  <c r="R149" i="61"/>
  <c r="V149" i="61"/>
  <c r="L150" i="61"/>
  <c r="P150" i="61"/>
  <c r="T150" i="61"/>
  <c r="J151" i="61"/>
  <c r="N151" i="61"/>
  <c r="R151" i="61"/>
  <c r="V151" i="61"/>
  <c r="L152" i="61"/>
  <c r="P152" i="61"/>
  <c r="T152" i="61"/>
  <c r="J153" i="61"/>
  <c r="N153" i="61"/>
  <c r="R153" i="61"/>
  <c r="V153" i="61"/>
  <c r="L154" i="61"/>
  <c r="P154" i="61"/>
  <c r="T154" i="61"/>
  <c r="J155" i="61"/>
  <c r="N155" i="61"/>
  <c r="R155" i="61"/>
  <c r="V155" i="61"/>
  <c r="L156" i="61"/>
  <c r="P156" i="61"/>
  <c r="T156" i="61"/>
  <c r="J157" i="61"/>
  <c r="N157" i="61"/>
  <c r="R157" i="61"/>
  <c r="V157" i="61"/>
  <c r="M147" i="61"/>
  <c r="Q147" i="61"/>
  <c r="M149" i="61"/>
  <c r="Q149" i="61"/>
  <c r="M151" i="61"/>
  <c r="Q151" i="61"/>
  <c r="M153" i="61"/>
  <c r="Q153" i="61"/>
  <c r="M155" i="61"/>
  <c r="Q155" i="61"/>
  <c r="M157" i="61"/>
  <c r="Q157" i="61"/>
  <c r="M146" i="61"/>
  <c r="K147" i="61"/>
  <c r="O147" i="61"/>
  <c r="S147" i="61"/>
  <c r="M148" i="61"/>
  <c r="K149" i="61"/>
  <c r="O149" i="61"/>
  <c r="S149" i="61"/>
  <c r="M150" i="61"/>
  <c r="K151" i="61"/>
  <c r="O151" i="61"/>
  <c r="S151" i="61"/>
  <c r="M152" i="61"/>
  <c r="K153" i="61"/>
  <c r="O153" i="61"/>
  <c r="S153" i="61"/>
  <c r="M154" i="61"/>
  <c r="K155" i="61"/>
  <c r="O155" i="61"/>
  <c r="S155" i="61"/>
  <c r="M156" i="61"/>
  <c r="K157" i="61"/>
  <c r="O157" i="61"/>
  <c r="S157" i="61"/>
  <c r="M129" i="61"/>
  <c r="Q129" i="61"/>
  <c r="M131" i="61"/>
  <c r="Q131" i="61"/>
  <c r="M133" i="61"/>
  <c r="Q133" i="61"/>
  <c r="M135" i="61"/>
  <c r="Q135" i="61"/>
  <c r="M137" i="61"/>
  <c r="Q137" i="61"/>
  <c r="W138" i="61"/>
  <c r="M139" i="61"/>
  <c r="Q139" i="61"/>
  <c r="L128" i="61"/>
  <c r="P128" i="61"/>
  <c r="T128" i="61"/>
  <c r="J129" i="61"/>
  <c r="N129" i="61"/>
  <c r="R129" i="61"/>
  <c r="V129" i="61"/>
  <c r="L130" i="61"/>
  <c r="P130" i="61"/>
  <c r="T130" i="61"/>
  <c r="J131" i="61"/>
  <c r="N131" i="61"/>
  <c r="R131" i="61"/>
  <c r="V131" i="61"/>
  <c r="L132" i="61"/>
  <c r="P132" i="61"/>
  <c r="T132" i="61"/>
  <c r="J133" i="61"/>
  <c r="N133" i="61"/>
  <c r="R133" i="61"/>
  <c r="V133" i="61"/>
  <c r="L134" i="61"/>
  <c r="P134" i="61"/>
  <c r="T134" i="61"/>
  <c r="J135" i="61"/>
  <c r="N135" i="61"/>
  <c r="R135" i="61"/>
  <c r="V135" i="61"/>
  <c r="L136" i="61"/>
  <c r="P136" i="61"/>
  <c r="T136" i="61"/>
  <c r="J137" i="61"/>
  <c r="N137" i="61"/>
  <c r="R137" i="61"/>
  <c r="V137" i="61"/>
  <c r="L138" i="61"/>
  <c r="P138" i="61"/>
  <c r="T138" i="61"/>
  <c r="J139" i="61"/>
  <c r="N139" i="61"/>
  <c r="R139" i="61"/>
  <c r="V139" i="61"/>
  <c r="M128" i="61"/>
  <c r="K129" i="61"/>
  <c r="O129" i="61"/>
  <c r="S129" i="61"/>
  <c r="M130" i="61"/>
  <c r="K131" i="61"/>
  <c r="O131" i="61"/>
  <c r="S131" i="61"/>
  <c r="M132" i="61"/>
  <c r="K133" i="61"/>
  <c r="O133" i="61"/>
  <c r="S133" i="61"/>
  <c r="M134" i="61"/>
  <c r="K135" i="61"/>
  <c r="O135" i="61"/>
  <c r="S135" i="61"/>
  <c r="M136" i="61"/>
  <c r="K137" i="61"/>
  <c r="O137" i="61"/>
  <c r="S137" i="61"/>
  <c r="M138" i="61"/>
  <c r="K139" i="61"/>
  <c r="O139" i="61"/>
  <c r="S139" i="61"/>
  <c r="M119" i="61"/>
  <c r="Q115" i="61"/>
  <c r="Q111" i="61"/>
  <c r="M111" i="61"/>
  <c r="W120" i="61"/>
  <c r="S120" i="61"/>
  <c r="O120" i="61"/>
  <c r="K120" i="61"/>
  <c r="T119" i="61"/>
  <c r="P119" i="61"/>
  <c r="L119" i="61"/>
  <c r="N117" i="61"/>
  <c r="W116" i="61"/>
  <c r="S116" i="61"/>
  <c r="O116" i="61"/>
  <c r="K116" i="61"/>
  <c r="T115" i="61"/>
  <c r="P115" i="61"/>
  <c r="L115" i="61"/>
  <c r="O112" i="61"/>
  <c r="K112" i="61"/>
  <c r="T111" i="61"/>
  <c r="P111" i="61"/>
  <c r="L111" i="61"/>
  <c r="M115" i="61"/>
  <c r="V120" i="61"/>
  <c r="R120" i="61"/>
  <c r="N120" i="61"/>
  <c r="W119" i="61"/>
  <c r="S119" i="61"/>
  <c r="O119" i="61"/>
  <c r="K119" i="61"/>
  <c r="V116" i="61"/>
  <c r="R116" i="61"/>
  <c r="N116" i="61"/>
  <c r="W115" i="61"/>
  <c r="S115" i="61"/>
  <c r="O115" i="61"/>
  <c r="K115" i="61"/>
  <c r="R112" i="61"/>
  <c r="N112" i="61"/>
  <c r="W111" i="61"/>
  <c r="S111" i="61"/>
  <c r="O111" i="61"/>
  <c r="K111" i="61"/>
  <c r="V119" i="61"/>
  <c r="R119" i="61"/>
  <c r="N119" i="61"/>
  <c r="V115" i="61"/>
  <c r="R115" i="61"/>
  <c r="N115" i="61"/>
  <c r="V111" i="61"/>
  <c r="R111" i="61"/>
  <c r="N111" i="61"/>
  <c r="M92" i="61"/>
  <c r="M96" i="61"/>
  <c r="Q98" i="61"/>
  <c r="M100" i="61"/>
  <c r="Q100" i="61"/>
  <c r="Q102" i="61"/>
  <c r="N92" i="61"/>
  <c r="V92" i="61"/>
  <c r="J94" i="61"/>
  <c r="R94" i="61"/>
  <c r="V94" i="61"/>
  <c r="N96" i="61"/>
  <c r="V96" i="61"/>
  <c r="J98" i="61"/>
  <c r="N100" i="61"/>
  <c r="V100" i="61"/>
  <c r="N102" i="61"/>
  <c r="V102" i="61"/>
  <c r="K92" i="61"/>
  <c r="O92" i="61"/>
  <c r="S92" i="61"/>
  <c r="W92" i="61"/>
  <c r="M93" i="61"/>
  <c r="Q93" i="61"/>
  <c r="K94" i="61"/>
  <c r="O94" i="61"/>
  <c r="S94" i="61"/>
  <c r="W94" i="61"/>
  <c r="M95" i="61"/>
  <c r="Q95" i="61"/>
  <c r="K96" i="61"/>
  <c r="O96" i="61"/>
  <c r="S96" i="61"/>
  <c r="W96" i="61"/>
  <c r="M97" i="61"/>
  <c r="Q97" i="61"/>
  <c r="K98" i="61"/>
  <c r="O98" i="61"/>
  <c r="S98" i="61"/>
  <c r="W98" i="61"/>
  <c r="M99" i="61"/>
  <c r="Q99" i="61"/>
  <c r="K100" i="61"/>
  <c r="O100" i="61"/>
  <c r="S100" i="61"/>
  <c r="W100" i="61"/>
  <c r="M101" i="61"/>
  <c r="Q101" i="61"/>
  <c r="K102" i="61"/>
  <c r="O102" i="61"/>
  <c r="S102" i="61"/>
  <c r="W102" i="61"/>
  <c r="M103" i="61"/>
  <c r="Q103" i="61"/>
  <c r="Q92" i="61"/>
  <c r="M94" i="61"/>
  <c r="Q94" i="61"/>
  <c r="Q96" i="61"/>
  <c r="M98" i="61"/>
  <c r="M102" i="61"/>
  <c r="J92" i="61"/>
  <c r="R92" i="61"/>
  <c r="N94" i="61"/>
  <c r="J96" i="61"/>
  <c r="R96" i="61"/>
  <c r="N98" i="61"/>
  <c r="R98" i="61"/>
  <c r="V98" i="61"/>
  <c r="J100" i="61"/>
  <c r="R100" i="61"/>
  <c r="J102" i="61"/>
  <c r="R102" i="61"/>
  <c r="L92" i="61"/>
  <c r="P92" i="61"/>
  <c r="J93" i="61"/>
  <c r="N93" i="61"/>
  <c r="R93" i="61"/>
  <c r="L94" i="61"/>
  <c r="P94" i="61"/>
  <c r="J95" i="61"/>
  <c r="N95" i="61"/>
  <c r="R95" i="61"/>
  <c r="L96" i="61"/>
  <c r="P96" i="61"/>
  <c r="J97" i="61"/>
  <c r="N97" i="61"/>
  <c r="R97" i="61"/>
  <c r="L98" i="61"/>
  <c r="P98" i="61"/>
  <c r="J99" i="61"/>
  <c r="N99" i="61"/>
  <c r="R99" i="61"/>
  <c r="L100" i="61"/>
  <c r="P100" i="61"/>
  <c r="J101" i="61"/>
  <c r="N101" i="61"/>
  <c r="R101" i="61"/>
  <c r="L102" i="61"/>
  <c r="P102" i="61"/>
  <c r="J103" i="61"/>
  <c r="N103" i="61"/>
  <c r="R103" i="61"/>
  <c r="V103" i="61"/>
  <c r="J74" i="61"/>
  <c r="N74" i="61"/>
  <c r="R74" i="61"/>
  <c r="V74" i="61"/>
  <c r="L75" i="61"/>
  <c r="P75" i="61"/>
  <c r="T75" i="61"/>
  <c r="J76" i="61"/>
  <c r="N76" i="61"/>
  <c r="R76" i="61"/>
  <c r="V76" i="61"/>
  <c r="L77" i="61"/>
  <c r="P77" i="61"/>
  <c r="T77" i="61"/>
  <c r="J78" i="61"/>
  <c r="N78" i="61"/>
  <c r="R78" i="61"/>
  <c r="V78" i="61"/>
  <c r="L79" i="61"/>
  <c r="P79" i="61"/>
  <c r="T79" i="61"/>
  <c r="J80" i="61"/>
  <c r="N80" i="61"/>
  <c r="R80" i="61"/>
  <c r="V80" i="61"/>
  <c r="L81" i="61"/>
  <c r="P81" i="61"/>
  <c r="T81" i="61"/>
  <c r="J82" i="61"/>
  <c r="N82" i="61"/>
  <c r="R82" i="61"/>
  <c r="V82" i="61"/>
  <c r="L83" i="61"/>
  <c r="P83" i="61"/>
  <c r="T83" i="61"/>
  <c r="J84" i="61"/>
  <c r="N84" i="61"/>
  <c r="R84" i="61"/>
  <c r="V84" i="61"/>
  <c r="L85" i="61"/>
  <c r="P85" i="61"/>
  <c r="T85" i="61"/>
  <c r="M75" i="61"/>
  <c r="Q75" i="61"/>
  <c r="M77" i="61"/>
  <c r="Q77" i="61"/>
  <c r="M79" i="61"/>
  <c r="Q79" i="61"/>
  <c r="M81" i="61"/>
  <c r="Q81" i="61"/>
  <c r="M83" i="61"/>
  <c r="Q83" i="61"/>
  <c r="M85" i="61"/>
  <c r="Q85" i="61"/>
  <c r="M74" i="61"/>
  <c r="K75" i="61"/>
  <c r="O75" i="61"/>
  <c r="S75" i="61"/>
  <c r="M76" i="61"/>
  <c r="K77" i="61"/>
  <c r="O77" i="61"/>
  <c r="S77" i="61"/>
  <c r="M78" i="61"/>
  <c r="K79" i="61"/>
  <c r="O79" i="61"/>
  <c r="S79" i="61"/>
  <c r="M80" i="61"/>
  <c r="K81" i="61"/>
  <c r="O81" i="61"/>
  <c r="S81" i="61"/>
  <c r="M82" i="61"/>
  <c r="K83" i="61"/>
  <c r="O83" i="61"/>
  <c r="S83" i="61"/>
  <c r="M84" i="61"/>
  <c r="K85" i="61"/>
  <c r="O85" i="61"/>
  <c r="S85" i="61"/>
  <c r="M60" i="61"/>
  <c r="Q60" i="61"/>
  <c r="M62" i="61"/>
  <c r="Q62" i="61"/>
  <c r="M64" i="61"/>
  <c r="Q64" i="61"/>
  <c r="M66" i="61"/>
  <c r="Q66" i="61"/>
  <c r="M68" i="61"/>
  <c r="Q68" i="61"/>
  <c r="M70" i="61"/>
  <c r="Q70" i="61"/>
  <c r="L59" i="61"/>
  <c r="P59" i="61"/>
  <c r="T59" i="61"/>
  <c r="J60" i="61"/>
  <c r="N60" i="61"/>
  <c r="R60" i="61"/>
  <c r="V60" i="61"/>
  <c r="L61" i="61"/>
  <c r="P61" i="61"/>
  <c r="T61" i="61"/>
  <c r="J62" i="61"/>
  <c r="N62" i="61"/>
  <c r="R62" i="61"/>
  <c r="V62" i="61"/>
  <c r="L63" i="61"/>
  <c r="P63" i="61"/>
  <c r="T63" i="61"/>
  <c r="J64" i="61"/>
  <c r="N64" i="61"/>
  <c r="R64" i="61"/>
  <c r="V64" i="61"/>
  <c r="L65" i="61"/>
  <c r="P65" i="61"/>
  <c r="T65" i="61"/>
  <c r="J66" i="61"/>
  <c r="N66" i="61"/>
  <c r="R66" i="61"/>
  <c r="V66" i="61"/>
  <c r="L67" i="61"/>
  <c r="P67" i="61"/>
  <c r="T67" i="61"/>
  <c r="J68" i="61"/>
  <c r="N68" i="61"/>
  <c r="R68" i="61"/>
  <c r="V68" i="61"/>
  <c r="L69" i="61"/>
  <c r="P69" i="61"/>
  <c r="T69" i="61"/>
  <c r="J70" i="61"/>
  <c r="N70" i="61"/>
  <c r="R70" i="61"/>
  <c r="V70" i="61"/>
  <c r="M59" i="61"/>
  <c r="K60" i="61"/>
  <c r="O60" i="61"/>
  <c r="S60" i="61"/>
  <c r="M61" i="61"/>
  <c r="K62" i="61"/>
  <c r="O62" i="61"/>
  <c r="S62" i="61"/>
  <c r="M63" i="61"/>
  <c r="K64" i="61"/>
  <c r="O64" i="61"/>
  <c r="S64" i="61"/>
  <c r="M65" i="61"/>
  <c r="K66" i="61"/>
  <c r="O66" i="61"/>
  <c r="S66" i="61"/>
  <c r="M67" i="61"/>
  <c r="K68" i="61"/>
  <c r="O68" i="61"/>
  <c r="S68" i="61"/>
  <c r="M69" i="61"/>
  <c r="K70" i="61"/>
  <c r="O70" i="61"/>
  <c r="S70" i="61"/>
  <c r="M45" i="61"/>
  <c r="Q45" i="61"/>
  <c r="M47" i="61"/>
  <c r="Q47" i="61"/>
  <c r="M49" i="61"/>
  <c r="Q49" i="61"/>
  <c r="M51" i="61"/>
  <c r="Q51" i="61"/>
  <c r="M53" i="61"/>
  <c r="Q53" i="61"/>
  <c r="M55" i="61"/>
  <c r="Q55" i="61"/>
  <c r="L44" i="61"/>
  <c r="P44" i="61"/>
  <c r="T44" i="61"/>
  <c r="J45" i="61"/>
  <c r="N45" i="61"/>
  <c r="R45" i="61"/>
  <c r="V45" i="61"/>
  <c r="L46" i="61"/>
  <c r="P46" i="61"/>
  <c r="T46" i="61"/>
  <c r="J47" i="61"/>
  <c r="N47" i="61"/>
  <c r="R47" i="61"/>
  <c r="V47" i="61"/>
  <c r="L48" i="61"/>
  <c r="P48" i="61"/>
  <c r="T48" i="61"/>
  <c r="J49" i="61"/>
  <c r="N49" i="61"/>
  <c r="R49" i="61"/>
  <c r="V49" i="61"/>
  <c r="L50" i="61"/>
  <c r="P50" i="61"/>
  <c r="T50" i="61"/>
  <c r="J51" i="61"/>
  <c r="N51" i="61"/>
  <c r="R51" i="61"/>
  <c r="V51" i="61"/>
  <c r="L52" i="61"/>
  <c r="P52" i="61"/>
  <c r="T52" i="61"/>
  <c r="J53" i="61"/>
  <c r="N53" i="61"/>
  <c r="R53" i="61"/>
  <c r="V53" i="61"/>
  <c r="L54" i="61"/>
  <c r="P54" i="61"/>
  <c r="T54" i="61"/>
  <c r="J55" i="61"/>
  <c r="N55" i="61"/>
  <c r="R55" i="61"/>
  <c r="V55" i="61"/>
  <c r="M44" i="61"/>
  <c r="K45" i="61"/>
  <c r="O45" i="61"/>
  <c r="S45" i="61"/>
  <c r="M46" i="61"/>
  <c r="K47" i="61"/>
  <c r="O47" i="61"/>
  <c r="S47" i="61"/>
  <c r="M48" i="61"/>
  <c r="K49" i="61"/>
  <c r="O49" i="61"/>
  <c r="S49" i="61"/>
  <c r="M50" i="61"/>
  <c r="K51" i="61"/>
  <c r="O51" i="61"/>
  <c r="S51" i="61"/>
  <c r="M52" i="61"/>
  <c r="K53" i="61"/>
  <c r="O53" i="61"/>
  <c r="S53" i="61"/>
  <c r="M54" i="61"/>
  <c r="K55" i="61"/>
  <c r="O55" i="61"/>
  <c r="S55" i="61"/>
  <c r="M30" i="61"/>
  <c r="M32" i="61"/>
  <c r="Q34" i="61"/>
  <c r="M36" i="61"/>
  <c r="M38" i="61"/>
  <c r="L29" i="61"/>
  <c r="P29" i="61"/>
  <c r="T29" i="61"/>
  <c r="J30" i="61"/>
  <c r="N30" i="61"/>
  <c r="R30" i="61"/>
  <c r="V30" i="61"/>
  <c r="L31" i="61"/>
  <c r="P31" i="61"/>
  <c r="T31" i="61"/>
  <c r="J32" i="61"/>
  <c r="N32" i="61"/>
  <c r="R32" i="61"/>
  <c r="V32" i="61"/>
  <c r="L33" i="61"/>
  <c r="P33" i="61"/>
  <c r="T33" i="61"/>
  <c r="J34" i="61"/>
  <c r="N34" i="61"/>
  <c r="R34" i="61"/>
  <c r="V34" i="61"/>
  <c r="L35" i="61"/>
  <c r="P35" i="61"/>
  <c r="T35" i="61"/>
  <c r="J36" i="61"/>
  <c r="N36" i="61"/>
  <c r="R36" i="61"/>
  <c r="V36" i="61"/>
  <c r="L37" i="61"/>
  <c r="P37" i="61"/>
  <c r="T37" i="61"/>
  <c r="J38" i="61"/>
  <c r="N38" i="61"/>
  <c r="R38" i="61"/>
  <c r="V38" i="61"/>
  <c r="L39" i="61"/>
  <c r="P39" i="61"/>
  <c r="T39" i="61"/>
  <c r="J40" i="61"/>
  <c r="N40" i="61"/>
  <c r="R40" i="61"/>
  <c r="V40" i="61"/>
  <c r="Q30" i="61"/>
  <c r="Q32" i="61"/>
  <c r="M34" i="61"/>
  <c r="Q36" i="61"/>
  <c r="Q38" i="61"/>
  <c r="M40" i="61"/>
  <c r="Q40" i="61"/>
  <c r="M29" i="61"/>
  <c r="K30" i="61"/>
  <c r="O30" i="61"/>
  <c r="S30" i="61"/>
  <c r="M31" i="61"/>
  <c r="K32" i="61"/>
  <c r="O32" i="61"/>
  <c r="S32" i="61"/>
  <c r="M33" i="61"/>
  <c r="K34" i="61"/>
  <c r="O34" i="61"/>
  <c r="S34" i="61"/>
  <c r="M35" i="61"/>
  <c r="K36" i="61"/>
  <c r="O36" i="61"/>
  <c r="S36" i="61"/>
  <c r="M37" i="61"/>
  <c r="K38" i="61"/>
  <c r="O38" i="61"/>
  <c r="S38" i="61"/>
  <c r="M39" i="61"/>
  <c r="K40" i="61"/>
  <c r="O40" i="61"/>
  <c r="S40" i="61"/>
  <c r="T25" i="61"/>
  <c r="P25" i="61"/>
  <c r="L25" i="61"/>
  <c r="T23" i="61"/>
  <c r="P23" i="61"/>
  <c r="L23" i="61"/>
  <c r="T21" i="61"/>
  <c r="P21" i="61"/>
  <c r="L21" i="61"/>
  <c r="T19" i="61"/>
  <c r="P19" i="61"/>
  <c r="L19" i="61"/>
  <c r="T17" i="61"/>
  <c r="P17" i="61"/>
  <c r="L17" i="61"/>
  <c r="T15" i="61"/>
  <c r="P15" i="61"/>
  <c r="L15" i="61"/>
  <c r="Q15" i="61"/>
  <c r="W25" i="61"/>
  <c r="S25" i="61"/>
  <c r="O25" i="61"/>
  <c r="K25" i="61"/>
  <c r="W23" i="61"/>
  <c r="S23" i="61"/>
  <c r="O23" i="61"/>
  <c r="K23" i="61"/>
  <c r="W21" i="61"/>
  <c r="S21" i="61"/>
  <c r="O21" i="61"/>
  <c r="K21" i="61"/>
  <c r="W19" i="61"/>
  <c r="S19" i="61"/>
  <c r="O19" i="61"/>
  <c r="K19" i="61"/>
  <c r="W17" i="61"/>
  <c r="S17" i="61"/>
  <c r="O17" i="61"/>
  <c r="K17" i="61"/>
  <c r="W15" i="61"/>
  <c r="S15" i="61"/>
  <c r="O15" i="61"/>
  <c r="K15" i="61"/>
  <c r="M25" i="61"/>
  <c r="M21" i="61"/>
  <c r="M15" i="61"/>
  <c r="V25" i="61"/>
  <c r="R25" i="61"/>
  <c r="N25" i="61"/>
  <c r="V23" i="61"/>
  <c r="R23" i="61"/>
  <c r="N23" i="61"/>
  <c r="V21" i="61"/>
  <c r="R21" i="61"/>
  <c r="N21" i="61"/>
  <c r="V19" i="61"/>
  <c r="R19" i="61"/>
  <c r="N19" i="61"/>
  <c r="V17" i="61"/>
  <c r="R17" i="61"/>
  <c r="N17" i="61"/>
  <c r="V15" i="61"/>
  <c r="R15" i="61"/>
  <c r="N15" i="61"/>
  <c r="K14" i="61"/>
  <c r="O14" i="61"/>
  <c r="S14" i="61"/>
  <c r="M14" i="61"/>
  <c r="P39" i="51" l="1"/>
  <c r="W39" i="51"/>
  <c r="J39" i="51"/>
  <c r="H39" i="51"/>
  <c r="F39" i="51"/>
  <c r="P38" i="51"/>
  <c r="W38" i="51"/>
  <c r="J38" i="51"/>
  <c r="H38" i="51"/>
  <c r="F38" i="51"/>
  <c r="P37" i="51"/>
  <c r="W37" i="51"/>
  <c r="J37" i="51"/>
  <c r="H37" i="51"/>
  <c r="F37" i="51"/>
  <c r="AH50" i="51"/>
  <c r="AG50" i="51"/>
  <c r="AF50" i="51"/>
  <c r="AE50" i="51"/>
  <c r="AD50" i="51"/>
  <c r="AC50" i="51"/>
  <c r="AA50" i="51"/>
  <c r="Z50" i="51"/>
  <c r="Y50" i="51"/>
  <c r="O50" i="51"/>
  <c r="P35" i="51" s="1"/>
  <c r="X50" i="51"/>
  <c r="V50" i="51"/>
  <c r="W35" i="51" s="1"/>
  <c r="K50" i="51"/>
  <c r="I50" i="51"/>
  <c r="J35" i="51" s="1"/>
  <c r="G50" i="51"/>
  <c r="H35" i="51" s="1"/>
  <c r="E50" i="51"/>
  <c r="F35" i="51" s="1"/>
  <c r="C50" i="51"/>
  <c r="D50" i="51" s="1"/>
  <c r="B50" i="51"/>
  <c r="AH49" i="51"/>
  <c r="AG49" i="51"/>
  <c r="AF49" i="51"/>
  <c r="AE49" i="51"/>
  <c r="AD49" i="51"/>
  <c r="AC49" i="51"/>
  <c r="AA49" i="51"/>
  <c r="Z49" i="51"/>
  <c r="Y49" i="51"/>
  <c r="O49" i="51"/>
  <c r="P34" i="51" s="1"/>
  <c r="X49" i="51"/>
  <c r="V49" i="51"/>
  <c r="W34" i="51" s="1"/>
  <c r="K49" i="51"/>
  <c r="I49" i="51"/>
  <c r="J34" i="51" s="1"/>
  <c r="G49" i="51"/>
  <c r="H34" i="51" s="1"/>
  <c r="E49" i="51"/>
  <c r="F34" i="51" s="1"/>
  <c r="C49" i="51"/>
  <c r="D49" i="51" s="1"/>
  <c r="B49" i="51"/>
  <c r="AH48" i="51"/>
  <c r="AG48" i="51"/>
  <c r="AF48" i="51"/>
  <c r="AE48" i="51"/>
  <c r="AD48" i="51"/>
  <c r="AC48" i="51"/>
  <c r="AA48" i="51"/>
  <c r="Z48" i="51"/>
  <c r="Y48" i="51"/>
  <c r="O48" i="51"/>
  <c r="P33" i="51" s="1"/>
  <c r="X48" i="51"/>
  <c r="V48" i="51"/>
  <c r="W33" i="51" s="1"/>
  <c r="K48" i="51"/>
  <c r="I48" i="51"/>
  <c r="J33" i="51" s="1"/>
  <c r="G48" i="51"/>
  <c r="H33" i="51" s="1"/>
  <c r="E48" i="51"/>
  <c r="F33" i="51" s="1"/>
  <c r="C48" i="51"/>
  <c r="D48" i="51" s="1"/>
  <c r="B48" i="51"/>
  <c r="AH47" i="51"/>
  <c r="AG47" i="51"/>
  <c r="AF47" i="51"/>
  <c r="AE47" i="51"/>
  <c r="AD47" i="51"/>
  <c r="AC47" i="51"/>
  <c r="AA47" i="51"/>
  <c r="Z47" i="51"/>
  <c r="Y47" i="51"/>
  <c r="O47" i="51"/>
  <c r="P32" i="51" s="1"/>
  <c r="X47" i="51"/>
  <c r="V47" i="51"/>
  <c r="W32" i="51" s="1"/>
  <c r="K47" i="51"/>
  <c r="I47" i="51"/>
  <c r="J32" i="51" s="1"/>
  <c r="G47" i="51"/>
  <c r="H32" i="51" s="1"/>
  <c r="E47" i="51"/>
  <c r="F32" i="51" s="1"/>
  <c r="C47" i="51"/>
  <c r="D47" i="51" s="1"/>
  <c r="AH46" i="51"/>
  <c r="AG46" i="51"/>
  <c r="AF46" i="51"/>
  <c r="AE46" i="51"/>
  <c r="AD46" i="51"/>
  <c r="AC46" i="51"/>
  <c r="AA46" i="51"/>
  <c r="Z46" i="51"/>
  <c r="Y46" i="51"/>
  <c r="O46" i="51"/>
  <c r="P31" i="51" s="1"/>
  <c r="X46" i="51"/>
  <c r="V46" i="51"/>
  <c r="W31" i="51" s="1"/>
  <c r="K46" i="51"/>
  <c r="I46" i="51"/>
  <c r="J31" i="51" s="1"/>
  <c r="G46" i="51"/>
  <c r="H31" i="51" s="1"/>
  <c r="E46" i="51"/>
  <c r="C46" i="51"/>
  <c r="D46" i="51" s="1"/>
  <c r="AH45" i="51"/>
  <c r="AG45" i="51"/>
  <c r="AF45" i="51"/>
  <c r="AE45" i="51"/>
  <c r="AD45" i="51"/>
  <c r="AC45" i="51"/>
  <c r="AA45" i="51"/>
  <c r="Z45" i="51"/>
  <c r="Y45" i="51"/>
  <c r="O45" i="51"/>
  <c r="P30" i="51" s="1"/>
  <c r="X45" i="51"/>
  <c r="V45" i="51"/>
  <c r="W30" i="51" s="1"/>
  <c r="K45" i="51"/>
  <c r="I45" i="51"/>
  <c r="J30" i="51" s="1"/>
  <c r="G45" i="51"/>
  <c r="H30" i="51" s="1"/>
  <c r="E45" i="51"/>
  <c r="C45" i="51"/>
  <c r="D45" i="51" s="1"/>
  <c r="AH44" i="51"/>
  <c r="AG44" i="51"/>
  <c r="AF44" i="51"/>
  <c r="AE44" i="51"/>
  <c r="AD44" i="51"/>
  <c r="AC44" i="51"/>
  <c r="AA44" i="51"/>
  <c r="Z44" i="51"/>
  <c r="Y44" i="51"/>
  <c r="O44" i="51"/>
  <c r="P29" i="51" s="1"/>
  <c r="X44" i="51"/>
  <c r="V44" i="51"/>
  <c r="W29" i="51" s="1"/>
  <c r="K44" i="51"/>
  <c r="I44" i="51"/>
  <c r="J29" i="51" s="1"/>
  <c r="G44" i="51"/>
  <c r="H29" i="51" s="1"/>
  <c r="E44" i="51"/>
  <c r="C44" i="51"/>
  <c r="D44" i="51" s="1"/>
  <c r="AH43" i="51"/>
  <c r="AG43" i="51"/>
  <c r="AF43" i="51"/>
  <c r="AE43" i="51"/>
  <c r="AD43" i="51"/>
  <c r="AC43" i="51"/>
  <c r="AA43" i="51"/>
  <c r="Z43" i="51"/>
  <c r="Y43" i="51"/>
  <c r="O43" i="51"/>
  <c r="X43" i="51"/>
  <c r="V43" i="51"/>
  <c r="K43" i="51"/>
  <c r="I43" i="51"/>
  <c r="G43" i="51"/>
  <c r="E43" i="51"/>
  <c r="F24" i="51" s="1"/>
  <c r="C43" i="51"/>
  <c r="D43" i="51" s="1"/>
  <c r="AH42" i="51"/>
  <c r="AG42" i="51"/>
  <c r="AF42" i="51"/>
  <c r="AE42" i="51"/>
  <c r="AD42" i="51"/>
  <c r="AC42" i="51"/>
  <c r="AA42" i="51"/>
  <c r="Z42" i="51"/>
  <c r="Y42" i="51"/>
  <c r="O42" i="51"/>
  <c r="X42" i="51"/>
  <c r="V42" i="51"/>
  <c r="K42" i="51"/>
  <c r="I42" i="51"/>
  <c r="G42" i="51"/>
  <c r="E42" i="51"/>
  <c r="F23" i="51" s="1"/>
  <c r="C42" i="51"/>
  <c r="D42" i="51" s="1"/>
  <c r="AH41" i="51"/>
  <c r="AG41" i="51"/>
  <c r="AF41" i="51"/>
  <c r="AE41" i="51"/>
  <c r="AD41" i="51"/>
  <c r="AC41" i="51"/>
  <c r="AA41" i="51"/>
  <c r="Z41" i="51"/>
  <c r="Y41" i="51"/>
  <c r="O41" i="51"/>
  <c r="P22" i="51" s="1"/>
  <c r="X41" i="51"/>
  <c r="V41" i="51"/>
  <c r="W22" i="51" s="1"/>
  <c r="K41" i="51"/>
  <c r="I41" i="51"/>
  <c r="J22" i="51" s="1"/>
  <c r="G41" i="51"/>
  <c r="H22" i="51" s="1"/>
  <c r="E41" i="51"/>
  <c r="F22" i="51" s="1"/>
  <c r="C41" i="51"/>
  <c r="D41" i="51" s="1"/>
  <c r="F20" i="51"/>
  <c r="F19" i="51"/>
  <c r="F18" i="51"/>
  <c r="P28" i="51" l="1"/>
  <c r="P24" i="51"/>
  <c r="H27" i="51"/>
  <c r="H23" i="51"/>
  <c r="J27" i="51"/>
  <c r="J23" i="51"/>
  <c r="H28" i="51"/>
  <c r="H24" i="51"/>
  <c r="J28" i="51"/>
  <c r="J24" i="51"/>
  <c r="W27" i="51"/>
  <c r="W23" i="51"/>
  <c r="W28" i="51"/>
  <c r="W24" i="51"/>
  <c r="P27" i="51"/>
  <c r="P23" i="51"/>
  <c r="AJ48" i="51"/>
  <c r="AJ50" i="51"/>
  <c r="AJ43" i="51"/>
  <c r="AI47" i="51"/>
  <c r="AJ41" i="51"/>
  <c r="AI42" i="51"/>
  <c r="AJ45" i="51"/>
  <c r="AI46" i="51"/>
  <c r="AJ49" i="51"/>
  <c r="AI43" i="51"/>
  <c r="AJ46" i="51"/>
  <c r="AI50" i="51"/>
  <c r="AJ42" i="51"/>
  <c r="AJ44" i="51"/>
  <c r="AI44" i="51"/>
  <c r="AJ47" i="51"/>
  <c r="AI41" i="51"/>
  <c r="AI45" i="51"/>
  <c r="AI49" i="51"/>
  <c r="AI48" i="51"/>
  <c r="AP110" i="67" l="1"/>
  <c r="AN110" i="67"/>
  <c r="AL110" i="67"/>
  <c r="AK110" i="67"/>
  <c r="AI110" i="67"/>
  <c r="AG110" i="67"/>
  <c r="AV110" i="67" s="1"/>
  <c r="AE110" i="67"/>
  <c r="AD110" i="67"/>
  <c r="AC110" i="67"/>
  <c r="AB110" i="67"/>
  <c r="AP109" i="67"/>
  <c r="AN109" i="67"/>
  <c r="AL109" i="67"/>
  <c r="AK109" i="67"/>
  <c r="AI109" i="67"/>
  <c r="AG109" i="67"/>
  <c r="AE109" i="67"/>
  <c r="AD109" i="67"/>
  <c r="AC109" i="67"/>
  <c r="AB109" i="67"/>
  <c r="AP108" i="67"/>
  <c r="AN108" i="67"/>
  <c r="AL108" i="67"/>
  <c r="AK108" i="67"/>
  <c r="AI108" i="67"/>
  <c r="AG108" i="67"/>
  <c r="BC108" i="67" s="1"/>
  <c r="AE108" i="67"/>
  <c r="AD108" i="67"/>
  <c r="AC108" i="67"/>
  <c r="AB108" i="67"/>
  <c r="AP107" i="67"/>
  <c r="AN107" i="67"/>
  <c r="AL107" i="67"/>
  <c r="AK107" i="67"/>
  <c r="AI107" i="67"/>
  <c r="AG107" i="67"/>
  <c r="AV107" i="67" s="1"/>
  <c r="AE107" i="67"/>
  <c r="AD107" i="67"/>
  <c r="AC107" i="67"/>
  <c r="AB107" i="67"/>
  <c r="AP106" i="67"/>
  <c r="AN106" i="67"/>
  <c r="AL106" i="67"/>
  <c r="AK106" i="67"/>
  <c r="AI106" i="67"/>
  <c r="AG106" i="67"/>
  <c r="BB106" i="67" s="1"/>
  <c r="AE106" i="67"/>
  <c r="AD106" i="67"/>
  <c r="AC106" i="67"/>
  <c r="AB106" i="67"/>
  <c r="AP105" i="67"/>
  <c r="AN105" i="67"/>
  <c r="AL105" i="67"/>
  <c r="AK105" i="67"/>
  <c r="AI105" i="67"/>
  <c r="AG105" i="67"/>
  <c r="BA105" i="67" s="1"/>
  <c r="AE105" i="67"/>
  <c r="AD105" i="67"/>
  <c r="AC105" i="67"/>
  <c r="AB105" i="67"/>
  <c r="AP104" i="67"/>
  <c r="AN104" i="67"/>
  <c r="AL104" i="67"/>
  <c r="AK104" i="67"/>
  <c r="AI104" i="67"/>
  <c r="AG104" i="67"/>
  <c r="BC104" i="67" s="1"/>
  <c r="AE104" i="67"/>
  <c r="AD104" i="67"/>
  <c r="AC104" i="67"/>
  <c r="AB104" i="67"/>
  <c r="AP103" i="67"/>
  <c r="AN103" i="67"/>
  <c r="AL103" i="67"/>
  <c r="AK103" i="67"/>
  <c r="AI103" i="67"/>
  <c r="AG103" i="67"/>
  <c r="AU103" i="67" s="1"/>
  <c r="AE103" i="67"/>
  <c r="AD103" i="67"/>
  <c r="AC103" i="67"/>
  <c r="AB103" i="67"/>
  <c r="AP102" i="67"/>
  <c r="AN102" i="67"/>
  <c r="AL102" i="67"/>
  <c r="AK102" i="67"/>
  <c r="AI102" i="67"/>
  <c r="AG102" i="67"/>
  <c r="BC102" i="67" s="1"/>
  <c r="AE102" i="67"/>
  <c r="AD102" i="67"/>
  <c r="AC102" i="67"/>
  <c r="AB102" i="67"/>
  <c r="AP101" i="67"/>
  <c r="AN101" i="67"/>
  <c r="AL101" i="67"/>
  <c r="AK101" i="67"/>
  <c r="AI101" i="67"/>
  <c r="AG101" i="67"/>
  <c r="BC101" i="67" s="1"/>
  <c r="AE101" i="67"/>
  <c r="AD101" i="67"/>
  <c r="AC101" i="67"/>
  <c r="AB101" i="67"/>
  <c r="AP100" i="67"/>
  <c r="AN100" i="67"/>
  <c r="AL100" i="67"/>
  <c r="AK100" i="67"/>
  <c r="AI100" i="67"/>
  <c r="AG100" i="67"/>
  <c r="BC100" i="67" s="1"/>
  <c r="AE100" i="67"/>
  <c r="AD100" i="67"/>
  <c r="AC100" i="67"/>
  <c r="AB100" i="67"/>
  <c r="AP99" i="67"/>
  <c r="AN99" i="67"/>
  <c r="AL99" i="67"/>
  <c r="AK99" i="67"/>
  <c r="AI99" i="67"/>
  <c r="AG99" i="67"/>
  <c r="AE99" i="67"/>
  <c r="AD99" i="67"/>
  <c r="AC99" i="67"/>
  <c r="AB99" i="67"/>
  <c r="AP98" i="67"/>
  <c r="AN98" i="67"/>
  <c r="AL98" i="67"/>
  <c r="AK98" i="67"/>
  <c r="AI98" i="67"/>
  <c r="AG98" i="67"/>
  <c r="AY98" i="67" s="1"/>
  <c r="AE98" i="67"/>
  <c r="AD98" i="67"/>
  <c r="AC98" i="67"/>
  <c r="AB98" i="67"/>
  <c r="AP97" i="67"/>
  <c r="AN97" i="67"/>
  <c r="AL97" i="67"/>
  <c r="AK97" i="67"/>
  <c r="AI97" i="67"/>
  <c r="AG97" i="67"/>
  <c r="AR97" i="67" s="1"/>
  <c r="AE97" i="67"/>
  <c r="AD97" i="67"/>
  <c r="AC97" i="67"/>
  <c r="AB97" i="67"/>
  <c r="AP96" i="67"/>
  <c r="AN96" i="67"/>
  <c r="AL96" i="67"/>
  <c r="AK96" i="67"/>
  <c r="AI96" i="67"/>
  <c r="AG96" i="67"/>
  <c r="BC96" i="67" s="1"/>
  <c r="AE96" i="67"/>
  <c r="AD96" i="67"/>
  <c r="AC96" i="67"/>
  <c r="AB96" i="67"/>
  <c r="AP95" i="67"/>
  <c r="AN95" i="67"/>
  <c r="AL95" i="67"/>
  <c r="AK95" i="67"/>
  <c r="AI95" i="67"/>
  <c r="AG95" i="67"/>
  <c r="AR95" i="67" s="1"/>
  <c r="AE95" i="67"/>
  <c r="AD95" i="67"/>
  <c r="AC95" i="67"/>
  <c r="AB95" i="67"/>
  <c r="AP94" i="67"/>
  <c r="AN94" i="67"/>
  <c r="AL94" i="67"/>
  <c r="AK94" i="67"/>
  <c r="AI94" i="67"/>
  <c r="AG94" i="67"/>
  <c r="BB94" i="67" s="1"/>
  <c r="AE94" i="67"/>
  <c r="AD94" i="67"/>
  <c r="AC94" i="67"/>
  <c r="AB94" i="67"/>
  <c r="AP93" i="67"/>
  <c r="AN93" i="67"/>
  <c r="AL93" i="67"/>
  <c r="AK93" i="67"/>
  <c r="AI93" i="67"/>
  <c r="AG93" i="67"/>
  <c r="BB93" i="67" s="1"/>
  <c r="AE93" i="67"/>
  <c r="AD93" i="67"/>
  <c r="AC93" i="67"/>
  <c r="AB93" i="67"/>
  <c r="AP92" i="67"/>
  <c r="AN92" i="67"/>
  <c r="AL92" i="67"/>
  <c r="AK92" i="67"/>
  <c r="AI92" i="67"/>
  <c r="AG92" i="67"/>
  <c r="BC92" i="67" s="1"/>
  <c r="AE92" i="67"/>
  <c r="AD92" i="67"/>
  <c r="AC92" i="67"/>
  <c r="AB92" i="67"/>
  <c r="AP91" i="67"/>
  <c r="AN91" i="67"/>
  <c r="AL91" i="67"/>
  <c r="AK91" i="67"/>
  <c r="AI91" i="67"/>
  <c r="AG91" i="67"/>
  <c r="BC91" i="67" s="1"/>
  <c r="AE91" i="67"/>
  <c r="AD91" i="67"/>
  <c r="AC91" i="67"/>
  <c r="AB91" i="67"/>
  <c r="AP90" i="67"/>
  <c r="AN90" i="67"/>
  <c r="AL90" i="67"/>
  <c r="AK90" i="67"/>
  <c r="AI90" i="67"/>
  <c r="AG90" i="67"/>
  <c r="AE90" i="67"/>
  <c r="AD90" i="67"/>
  <c r="AC90" i="67"/>
  <c r="AB90" i="67"/>
  <c r="AP89" i="67"/>
  <c r="AN89" i="67"/>
  <c r="AL89" i="67"/>
  <c r="AK89" i="67"/>
  <c r="AI89" i="67"/>
  <c r="AG89" i="67"/>
  <c r="AT89" i="67" s="1"/>
  <c r="AE89" i="67"/>
  <c r="AD89" i="67"/>
  <c r="AC89" i="67"/>
  <c r="AB89" i="67"/>
  <c r="AP88" i="67"/>
  <c r="AN88" i="67"/>
  <c r="AL88" i="67"/>
  <c r="AK88" i="67"/>
  <c r="AI88" i="67"/>
  <c r="AG88" i="67"/>
  <c r="BC88" i="67" s="1"/>
  <c r="AE88" i="67"/>
  <c r="AD88" i="67"/>
  <c r="AC88" i="67"/>
  <c r="AB88" i="67"/>
  <c r="AP87" i="67"/>
  <c r="AN87" i="67"/>
  <c r="AL87" i="67"/>
  <c r="AK87" i="67"/>
  <c r="AI87" i="67"/>
  <c r="AG87" i="67"/>
  <c r="AE87" i="67"/>
  <c r="AD87" i="67"/>
  <c r="AC87" i="67"/>
  <c r="AB87" i="67"/>
  <c r="AP86" i="67"/>
  <c r="AN86" i="67"/>
  <c r="AL86" i="67"/>
  <c r="AK86" i="67"/>
  <c r="AI86" i="67"/>
  <c r="AG86" i="67"/>
  <c r="AX86" i="67" s="1"/>
  <c r="AE86" i="67"/>
  <c r="AD86" i="67"/>
  <c r="AC86" i="67"/>
  <c r="AB86" i="67"/>
  <c r="AP85" i="67"/>
  <c r="AN85" i="67"/>
  <c r="AL85" i="67"/>
  <c r="AK85" i="67"/>
  <c r="AI85" i="67"/>
  <c r="AG85" i="67"/>
  <c r="AX85" i="67" s="1"/>
  <c r="AE85" i="67"/>
  <c r="AD85" i="67"/>
  <c r="AC85" i="67"/>
  <c r="AB85" i="67"/>
  <c r="AP84" i="67"/>
  <c r="AN84" i="67"/>
  <c r="AL84" i="67"/>
  <c r="AK84" i="67"/>
  <c r="AI84" i="67"/>
  <c r="AG84" i="67"/>
  <c r="AU84" i="67" s="1"/>
  <c r="AE84" i="67"/>
  <c r="AD84" i="67"/>
  <c r="AC84" i="67"/>
  <c r="AB84" i="67"/>
  <c r="AP83" i="67"/>
  <c r="AN83" i="67"/>
  <c r="AL83" i="67"/>
  <c r="AK83" i="67"/>
  <c r="AI83" i="67"/>
  <c r="AG83" i="67"/>
  <c r="AZ83" i="67" s="1"/>
  <c r="AE83" i="67"/>
  <c r="AD83" i="67"/>
  <c r="AC83" i="67"/>
  <c r="AB83" i="67"/>
  <c r="AP82" i="67"/>
  <c r="AN82" i="67"/>
  <c r="AL82" i="67"/>
  <c r="AK82" i="67"/>
  <c r="AI82" i="67"/>
  <c r="AG82" i="67"/>
  <c r="AX82" i="67" s="1"/>
  <c r="AE82" i="67"/>
  <c r="AD82" i="67"/>
  <c r="AC82" i="67"/>
  <c r="AB82" i="67"/>
  <c r="AP81" i="67"/>
  <c r="AN81" i="67"/>
  <c r="AL81" i="67"/>
  <c r="AK81" i="67"/>
  <c r="AI81" i="67"/>
  <c r="AG81" i="67"/>
  <c r="BC81" i="67" s="1"/>
  <c r="AE81" i="67"/>
  <c r="AD81" i="67"/>
  <c r="AC81" i="67"/>
  <c r="AB81" i="67"/>
  <c r="AP80" i="67"/>
  <c r="AN80" i="67"/>
  <c r="AL80" i="67"/>
  <c r="AK80" i="67"/>
  <c r="AI80" i="67"/>
  <c r="AG80" i="67"/>
  <c r="AE80" i="67"/>
  <c r="AD80" i="67"/>
  <c r="AC80" i="67"/>
  <c r="AB80" i="67"/>
  <c r="AP79" i="67"/>
  <c r="AN79" i="67"/>
  <c r="AL79" i="67"/>
  <c r="AK79" i="67"/>
  <c r="AI79" i="67"/>
  <c r="AG79" i="67"/>
  <c r="BC79" i="67" s="1"/>
  <c r="AE79" i="67"/>
  <c r="AD79" i="67"/>
  <c r="AC79" i="67"/>
  <c r="AB79" i="67"/>
  <c r="AP78" i="67"/>
  <c r="AN78" i="67"/>
  <c r="AL78" i="67"/>
  <c r="AK78" i="67"/>
  <c r="AI78" i="67"/>
  <c r="AG78" i="67"/>
  <c r="AE78" i="67"/>
  <c r="AD78" i="67"/>
  <c r="AC78" i="67"/>
  <c r="AB78" i="67"/>
  <c r="AP77" i="67"/>
  <c r="AN77" i="67"/>
  <c r="AL77" i="67"/>
  <c r="AK77" i="67"/>
  <c r="AI77" i="67"/>
  <c r="AG77" i="67"/>
  <c r="BC77" i="67" s="1"/>
  <c r="AE77" i="67"/>
  <c r="AD77" i="67"/>
  <c r="AC77" i="67"/>
  <c r="AB77" i="67"/>
  <c r="AP76" i="67"/>
  <c r="AN76" i="67"/>
  <c r="AL76" i="67"/>
  <c r="AK76" i="67"/>
  <c r="AI76" i="67"/>
  <c r="AG76" i="67"/>
  <c r="AE76" i="67"/>
  <c r="AD76" i="67"/>
  <c r="AC76" i="67"/>
  <c r="AB76" i="67"/>
  <c r="AP75" i="67"/>
  <c r="AN75" i="67"/>
  <c r="AL75" i="67"/>
  <c r="AK75" i="67"/>
  <c r="AI75" i="67"/>
  <c r="AG75" i="67"/>
  <c r="AE75" i="67"/>
  <c r="AD75" i="67"/>
  <c r="AC75" i="67"/>
  <c r="AB75" i="67"/>
  <c r="AP74" i="67"/>
  <c r="AN74" i="67"/>
  <c r="AL74" i="67"/>
  <c r="AK74" i="67"/>
  <c r="AI74" i="67"/>
  <c r="AG74" i="67"/>
  <c r="AE74" i="67"/>
  <c r="AD74" i="67"/>
  <c r="AC74" i="67"/>
  <c r="AB74" i="67"/>
  <c r="AP73" i="67"/>
  <c r="AN73" i="67"/>
  <c r="AL73" i="67"/>
  <c r="AK73" i="67"/>
  <c r="AI73" i="67"/>
  <c r="AG73" i="67"/>
  <c r="BC73" i="67" s="1"/>
  <c r="AE73" i="67"/>
  <c r="AD73" i="67"/>
  <c r="AC73" i="67"/>
  <c r="AB73" i="67"/>
  <c r="AP72" i="67"/>
  <c r="AN72" i="67"/>
  <c r="AL72" i="67"/>
  <c r="AK72" i="67"/>
  <c r="AI72" i="67"/>
  <c r="AG72" i="67"/>
  <c r="AE72" i="67"/>
  <c r="AD72" i="67"/>
  <c r="AC72" i="67"/>
  <c r="AB72" i="67"/>
  <c r="AP71" i="67"/>
  <c r="AN71" i="67"/>
  <c r="AL71" i="67"/>
  <c r="AK71" i="67"/>
  <c r="AI71" i="67"/>
  <c r="AG71" i="67"/>
  <c r="AU71" i="67" s="1"/>
  <c r="AE71" i="67"/>
  <c r="AD71" i="67"/>
  <c r="AC71" i="67"/>
  <c r="AB71" i="67"/>
  <c r="AP70" i="67"/>
  <c r="AN70" i="67"/>
  <c r="AL70" i="67"/>
  <c r="AK70" i="67"/>
  <c r="AI70" i="67"/>
  <c r="AG70" i="67"/>
  <c r="AT70" i="67" s="1"/>
  <c r="AE70" i="67"/>
  <c r="AD70" i="67"/>
  <c r="AC70" i="67"/>
  <c r="AB70" i="67"/>
  <c r="AP69" i="67"/>
  <c r="AN69" i="67"/>
  <c r="AL69" i="67"/>
  <c r="AK69" i="67"/>
  <c r="AI69" i="67"/>
  <c r="AG69" i="67"/>
  <c r="BC69" i="67" s="1"/>
  <c r="AE69" i="67"/>
  <c r="AD69" i="67"/>
  <c r="AC69" i="67"/>
  <c r="AB69" i="67"/>
  <c r="AP68" i="67"/>
  <c r="AN68" i="67"/>
  <c r="AL68" i="67"/>
  <c r="AK68" i="67"/>
  <c r="AI68" i="67"/>
  <c r="AG68" i="67"/>
  <c r="AE68" i="67"/>
  <c r="AD68" i="67"/>
  <c r="AC68" i="67"/>
  <c r="AB68" i="67"/>
  <c r="AP67" i="67"/>
  <c r="AN67" i="67"/>
  <c r="AL67" i="67"/>
  <c r="AK67" i="67"/>
  <c r="AI67" i="67"/>
  <c r="AG67" i="67"/>
  <c r="BB67" i="67" s="1"/>
  <c r="AE67" i="67"/>
  <c r="AD67" i="67"/>
  <c r="AC67" i="67"/>
  <c r="AB67" i="67"/>
  <c r="AP66" i="67"/>
  <c r="AN66" i="67"/>
  <c r="AL66" i="67"/>
  <c r="AK66" i="67"/>
  <c r="AI66" i="67"/>
  <c r="AG66" i="67"/>
  <c r="AV66" i="67" s="1"/>
  <c r="AE66" i="67"/>
  <c r="AD66" i="67"/>
  <c r="AC66" i="67"/>
  <c r="AB66" i="67"/>
  <c r="AP65" i="67"/>
  <c r="AN65" i="67"/>
  <c r="AL65" i="67"/>
  <c r="AK65" i="67"/>
  <c r="AI65" i="67"/>
  <c r="AG65" i="67"/>
  <c r="BC65" i="67" s="1"/>
  <c r="AE65" i="67"/>
  <c r="AD65" i="67"/>
  <c r="AC65" i="67"/>
  <c r="AB65" i="67"/>
  <c r="AP64" i="67"/>
  <c r="AN64" i="67"/>
  <c r="AL64" i="67"/>
  <c r="AK64" i="67"/>
  <c r="AI64" i="67"/>
  <c r="AG64" i="67"/>
  <c r="BC64" i="67" s="1"/>
  <c r="AE64" i="67"/>
  <c r="AD64" i="67"/>
  <c r="AC64" i="67"/>
  <c r="AB64" i="67"/>
  <c r="AP63" i="67"/>
  <c r="AN63" i="67"/>
  <c r="AL63" i="67"/>
  <c r="AK63" i="67"/>
  <c r="AI63" i="67"/>
  <c r="AG63" i="67"/>
  <c r="AW63" i="67" s="1"/>
  <c r="AE63" i="67"/>
  <c r="AD63" i="67"/>
  <c r="AC63" i="67"/>
  <c r="AB63" i="67"/>
  <c r="AP62" i="67"/>
  <c r="AN62" i="67"/>
  <c r="AL62" i="67"/>
  <c r="AK62" i="67"/>
  <c r="AI62" i="67"/>
  <c r="AG62" i="67"/>
  <c r="AE62" i="67"/>
  <c r="AD62" i="67"/>
  <c r="AC62" i="67"/>
  <c r="AB62" i="67"/>
  <c r="AP61" i="67"/>
  <c r="AN61" i="67"/>
  <c r="AL61" i="67"/>
  <c r="AK61" i="67"/>
  <c r="AI61" i="67"/>
  <c r="AG61" i="67"/>
  <c r="AE61" i="67"/>
  <c r="AD61" i="67"/>
  <c r="AC61" i="67"/>
  <c r="AB61" i="67"/>
  <c r="AP60" i="67"/>
  <c r="AN60" i="67"/>
  <c r="AL60" i="67"/>
  <c r="AK60" i="67"/>
  <c r="AI60" i="67"/>
  <c r="AG60" i="67"/>
  <c r="BB60" i="67" s="1"/>
  <c r="AE60" i="67"/>
  <c r="AD60" i="67"/>
  <c r="AC60" i="67"/>
  <c r="AB60" i="67"/>
  <c r="AP59" i="67"/>
  <c r="AN59" i="67"/>
  <c r="AL59" i="67"/>
  <c r="AK59" i="67"/>
  <c r="AI59" i="67"/>
  <c r="AG59" i="67"/>
  <c r="AE59" i="67"/>
  <c r="AD59" i="67"/>
  <c r="AC59" i="67"/>
  <c r="AB59" i="67"/>
  <c r="AP58" i="67"/>
  <c r="AN58" i="67"/>
  <c r="AL58" i="67"/>
  <c r="AK58" i="67"/>
  <c r="AI58" i="67"/>
  <c r="AG58" i="67"/>
  <c r="BC58" i="67" s="1"/>
  <c r="AE58" i="67"/>
  <c r="AD58" i="67"/>
  <c r="AC58" i="67"/>
  <c r="AB58" i="67"/>
  <c r="AP57" i="67"/>
  <c r="AN57" i="67"/>
  <c r="AL57" i="67"/>
  <c r="AK57" i="67"/>
  <c r="AI57" i="67"/>
  <c r="AG57" i="67"/>
  <c r="AE57" i="67"/>
  <c r="AD57" i="67"/>
  <c r="AC57" i="67"/>
  <c r="AB57" i="67"/>
  <c r="AP56" i="67"/>
  <c r="AN56" i="67"/>
  <c r="AL56" i="67"/>
  <c r="AK56" i="67"/>
  <c r="AI56" i="67"/>
  <c r="AG56" i="67"/>
  <c r="BC56" i="67" s="1"/>
  <c r="AE56" i="67"/>
  <c r="AD56" i="67"/>
  <c r="AC56" i="67"/>
  <c r="AB56" i="67"/>
  <c r="AP55" i="67"/>
  <c r="AN55" i="67"/>
  <c r="AL55" i="67"/>
  <c r="AK55" i="67"/>
  <c r="AI55" i="67"/>
  <c r="AG55" i="67"/>
  <c r="AX55" i="67" s="1"/>
  <c r="AE55" i="67"/>
  <c r="AD55" i="67"/>
  <c r="AC55" i="67"/>
  <c r="AB55" i="67"/>
  <c r="AP54" i="67"/>
  <c r="AN54" i="67"/>
  <c r="AL54" i="67"/>
  <c r="AK54" i="67"/>
  <c r="AI54" i="67"/>
  <c r="AG54" i="67"/>
  <c r="BC54" i="67" s="1"/>
  <c r="AE54" i="67"/>
  <c r="AD54" i="67"/>
  <c r="AC54" i="67"/>
  <c r="AB54" i="67"/>
  <c r="AP53" i="67"/>
  <c r="AN53" i="67"/>
  <c r="AL53" i="67"/>
  <c r="AK53" i="67"/>
  <c r="AI53" i="67"/>
  <c r="AG53" i="67"/>
  <c r="AE53" i="67"/>
  <c r="AD53" i="67"/>
  <c r="AC53" i="67"/>
  <c r="AB53" i="67"/>
  <c r="AP52" i="67"/>
  <c r="AN52" i="67"/>
  <c r="AL52" i="67"/>
  <c r="AK52" i="67"/>
  <c r="AI52" i="67"/>
  <c r="AG52" i="67"/>
  <c r="BC52" i="67" s="1"/>
  <c r="AE52" i="67"/>
  <c r="AD52" i="67"/>
  <c r="AC52" i="67"/>
  <c r="AB52" i="67"/>
  <c r="AP51" i="67"/>
  <c r="AN51" i="67"/>
  <c r="AL51" i="67"/>
  <c r="AK51" i="67"/>
  <c r="AI51" i="67"/>
  <c r="AG51" i="67"/>
  <c r="BA51" i="67" s="1"/>
  <c r="AE51" i="67"/>
  <c r="AD51" i="67"/>
  <c r="AC51" i="67"/>
  <c r="AB51" i="67"/>
  <c r="AP50" i="67"/>
  <c r="AN50" i="67"/>
  <c r="AL50" i="67"/>
  <c r="AK50" i="67"/>
  <c r="AI50" i="67"/>
  <c r="AG50" i="67"/>
  <c r="BC50" i="67" s="1"/>
  <c r="AE50" i="67"/>
  <c r="AD50" i="67"/>
  <c r="AC50" i="67"/>
  <c r="AB50" i="67"/>
  <c r="AP49" i="67"/>
  <c r="AN49" i="67"/>
  <c r="AL49" i="67"/>
  <c r="AK49" i="67"/>
  <c r="AI49" i="67"/>
  <c r="AG49" i="67"/>
  <c r="AE49" i="67"/>
  <c r="AD49" i="67"/>
  <c r="AC49" i="67"/>
  <c r="AB49" i="67"/>
  <c r="AP48" i="67"/>
  <c r="AN48" i="67"/>
  <c r="AL48" i="67"/>
  <c r="AK48" i="67"/>
  <c r="AI48" i="67"/>
  <c r="AG48" i="67"/>
  <c r="BC48" i="67" s="1"/>
  <c r="AE48" i="67"/>
  <c r="AD48" i="67"/>
  <c r="AC48" i="67"/>
  <c r="AB48" i="67"/>
  <c r="AP47" i="67"/>
  <c r="AN47" i="67"/>
  <c r="AL47" i="67"/>
  <c r="AK47" i="67"/>
  <c r="AI47" i="67"/>
  <c r="AG47" i="67"/>
  <c r="AX47" i="67" s="1"/>
  <c r="AE47" i="67"/>
  <c r="AD47" i="67"/>
  <c r="AC47" i="67"/>
  <c r="AB47" i="67"/>
  <c r="AP46" i="67"/>
  <c r="AN46" i="67"/>
  <c r="AL46" i="67"/>
  <c r="AK46" i="67"/>
  <c r="AI46" i="67"/>
  <c r="AG46" i="67"/>
  <c r="BC46" i="67" s="1"/>
  <c r="AE46" i="67"/>
  <c r="AD46" i="67"/>
  <c r="AC46" i="67"/>
  <c r="AB46" i="67"/>
  <c r="AP45" i="67"/>
  <c r="AN45" i="67"/>
  <c r="AL45" i="67"/>
  <c r="AK45" i="67"/>
  <c r="AI45" i="67"/>
  <c r="AG45" i="67"/>
  <c r="AE45" i="67"/>
  <c r="AD45" i="67"/>
  <c r="AC45" i="67"/>
  <c r="AB45" i="67"/>
  <c r="AP44" i="67"/>
  <c r="AN44" i="67"/>
  <c r="AL44" i="67"/>
  <c r="AK44" i="67"/>
  <c r="AI44" i="67"/>
  <c r="AG44" i="67"/>
  <c r="BC44" i="67" s="1"/>
  <c r="AE44" i="67"/>
  <c r="AD44" i="67"/>
  <c r="AC44" i="67"/>
  <c r="AB44" i="67"/>
  <c r="AP43" i="67"/>
  <c r="AN43" i="67"/>
  <c r="AL43" i="67"/>
  <c r="AK43" i="67"/>
  <c r="AI43" i="67"/>
  <c r="AG43" i="67"/>
  <c r="BB43" i="67" s="1"/>
  <c r="AE43" i="67"/>
  <c r="AD43" i="67"/>
  <c r="AC43" i="67"/>
  <c r="AB43" i="67"/>
  <c r="AP42" i="67"/>
  <c r="AN42" i="67"/>
  <c r="AL42" i="67"/>
  <c r="AK42" i="67"/>
  <c r="AI42" i="67"/>
  <c r="AG42" i="67"/>
  <c r="AR42" i="67" s="1"/>
  <c r="AE42" i="67"/>
  <c r="AD42" i="67"/>
  <c r="AC42" i="67"/>
  <c r="AB42" i="67"/>
  <c r="AP41" i="67"/>
  <c r="AN41" i="67"/>
  <c r="AL41" i="67"/>
  <c r="AK41" i="67"/>
  <c r="AI41" i="67"/>
  <c r="AG41" i="67"/>
  <c r="AE41" i="67"/>
  <c r="AD41" i="67"/>
  <c r="AC41" i="67"/>
  <c r="AB41" i="67"/>
  <c r="AP40" i="67"/>
  <c r="AN40" i="67"/>
  <c r="AL40" i="67"/>
  <c r="AK40" i="67"/>
  <c r="AI40" i="67"/>
  <c r="AG40" i="67"/>
  <c r="AX40" i="67" s="1"/>
  <c r="AE40" i="67"/>
  <c r="AD40" i="67"/>
  <c r="AC40" i="67"/>
  <c r="AB40" i="67"/>
  <c r="AP39" i="67"/>
  <c r="AN39" i="67"/>
  <c r="AL39" i="67"/>
  <c r="AK39" i="67"/>
  <c r="AI39" i="67"/>
  <c r="AG39" i="67"/>
  <c r="AE39" i="67"/>
  <c r="AD39" i="67"/>
  <c r="AC39" i="67"/>
  <c r="AB39" i="67"/>
  <c r="AP38" i="67"/>
  <c r="AN38" i="67"/>
  <c r="AL38" i="67"/>
  <c r="AK38" i="67"/>
  <c r="AI38" i="67"/>
  <c r="AG38" i="67"/>
  <c r="AX38" i="67" s="1"/>
  <c r="AE38" i="67"/>
  <c r="AD38" i="67"/>
  <c r="AC38" i="67"/>
  <c r="AB38" i="67"/>
  <c r="AP37" i="67"/>
  <c r="AN37" i="67"/>
  <c r="AL37" i="67"/>
  <c r="AK37" i="67"/>
  <c r="AI37" i="67"/>
  <c r="AG37" i="67"/>
  <c r="BC37" i="67" s="1"/>
  <c r="AE37" i="67"/>
  <c r="AD37" i="67"/>
  <c r="AC37" i="67"/>
  <c r="AB37" i="67"/>
  <c r="AP36" i="67"/>
  <c r="AN36" i="67"/>
  <c r="AL36" i="67"/>
  <c r="AK36" i="67"/>
  <c r="AI36" i="67"/>
  <c r="AG36" i="67"/>
  <c r="BB36" i="67" s="1"/>
  <c r="AE36" i="67"/>
  <c r="AD36" i="67"/>
  <c r="AC36" i="67"/>
  <c r="AB36" i="67"/>
  <c r="AP35" i="67"/>
  <c r="AN35" i="67"/>
  <c r="AL35" i="67"/>
  <c r="AK35" i="67"/>
  <c r="AI35" i="67"/>
  <c r="AG35" i="67"/>
  <c r="AE35" i="67"/>
  <c r="AD35" i="67"/>
  <c r="AC35" i="67"/>
  <c r="AB35" i="67"/>
  <c r="AP34" i="67"/>
  <c r="AN34" i="67"/>
  <c r="AL34" i="67"/>
  <c r="AK34" i="67"/>
  <c r="AI34" i="67"/>
  <c r="AG34" i="67"/>
  <c r="BC34" i="67" s="1"/>
  <c r="AE34" i="67"/>
  <c r="AD34" i="67"/>
  <c r="AC34" i="67"/>
  <c r="AB34" i="67"/>
  <c r="AP33" i="67"/>
  <c r="AN33" i="67"/>
  <c r="AL33" i="67"/>
  <c r="AK33" i="67"/>
  <c r="AI33" i="67"/>
  <c r="AG33" i="67"/>
  <c r="BC33" i="67" s="1"/>
  <c r="AE33" i="67"/>
  <c r="AD33" i="67"/>
  <c r="AC33" i="67"/>
  <c r="AB33" i="67"/>
  <c r="AP32" i="67"/>
  <c r="AN32" i="67"/>
  <c r="AL32" i="67"/>
  <c r="AK32" i="67"/>
  <c r="AI32" i="67"/>
  <c r="AG32" i="67"/>
  <c r="BB32" i="67" s="1"/>
  <c r="AE32" i="67"/>
  <c r="AD32" i="67"/>
  <c r="AC32" i="67"/>
  <c r="AB32" i="67"/>
  <c r="AP31" i="67"/>
  <c r="AN31" i="67"/>
  <c r="AL31" i="67"/>
  <c r="AK31" i="67"/>
  <c r="AI31" i="67"/>
  <c r="AG31" i="67"/>
  <c r="AE31" i="67"/>
  <c r="AD31" i="67"/>
  <c r="AC31" i="67"/>
  <c r="AB31" i="67"/>
  <c r="AP30" i="67"/>
  <c r="AN30" i="67"/>
  <c r="AL30" i="67"/>
  <c r="AK30" i="67"/>
  <c r="AI30" i="67"/>
  <c r="AG30" i="67"/>
  <c r="AE30" i="67"/>
  <c r="AD30" i="67"/>
  <c r="AC30" i="67"/>
  <c r="AB30" i="67"/>
  <c r="AP29" i="67"/>
  <c r="AN29" i="67"/>
  <c r="AL29" i="67"/>
  <c r="AK29" i="67"/>
  <c r="AI29" i="67"/>
  <c r="AG29" i="67"/>
  <c r="BC29" i="67" s="1"/>
  <c r="AE29" i="67"/>
  <c r="AD29" i="67"/>
  <c r="AC29" i="67"/>
  <c r="AB29" i="67"/>
  <c r="AP28" i="67"/>
  <c r="AN28" i="67"/>
  <c r="AL28" i="67"/>
  <c r="AK28" i="67"/>
  <c r="AI28" i="67"/>
  <c r="AG28" i="67"/>
  <c r="AE28" i="67"/>
  <c r="AD28" i="67"/>
  <c r="AC28" i="67"/>
  <c r="AB28" i="67"/>
  <c r="AP27" i="67"/>
  <c r="AN27" i="67"/>
  <c r="AL27" i="67"/>
  <c r="AK27" i="67"/>
  <c r="AI27" i="67"/>
  <c r="AG27" i="67"/>
  <c r="AE27" i="67"/>
  <c r="AD27" i="67"/>
  <c r="AC27" i="67"/>
  <c r="AB27" i="67"/>
  <c r="AP26" i="67"/>
  <c r="AN26" i="67"/>
  <c r="AL26" i="67"/>
  <c r="AK26" i="67"/>
  <c r="AI26" i="67"/>
  <c r="AG26" i="67"/>
  <c r="BB26" i="67" s="1"/>
  <c r="AE26" i="67"/>
  <c r="AD26" i="67"/>
  <c r="AC26" i="67"/>
  <c r="AB26" i="67"/>
  <c r="AP25" i="67"/>
  <c r="AN25" i="67"/>
  <c r="AL25" i="67"/>
  <c r="AK25" i="67"/>
  <c r="AI25" i="67"/>
  <c r="AG25" i="67"/>
  <c r="BC25" i="67" s="1"/>
  <c r="AE25" i="67"/>
  <c r="AD25" i="67"/>
  <c r="AC25" i="67"/>
  <c r="AB25" i="67"/>
  <c r="AP24" i="67"/>
  <c r="AN24" i="67"/>
  <c r="AL24" i="67"/>
  <c r="AK24" i="67"/>
  <c r="AI24" i="67"/>
  <c r="AG24" i="67"/>
  <c r="AE24" i="67"/>
  <c r="AD24" i="67"/>
  <c r="AC24" i="67"/>
  <c r="AB24" i="67"/>
  <c r="AP23" i="67"/>
  <c r="AN23" i="67"/>
  <c r="AL23" i="67"/>
  <c r="AK23" i="67"/>
  <c r="AI23" i="67"/>
  <c r="AG23" i="67"/>
  <c r="AE23" i="67"/>
  <c r="AD23" i="67"/>
  <c r="AC23" i="67"/>
  <c r="AB23" i="67"/>
  <c r="AP22" i="67"/>
  <c r="AN22" i="67"/>
  <c r="AL22" i="67"/>
  <c r="AK22" i="67"/>
  <c r="AI22" i="67"/>
  <c r="AG22" i="67"/>
  <c r="AE22" i="67"/>
  <c r="AD22" i="67"/>
  <c r="AC22" i="67"/>
  <c r="AB22" i="67"/>
  <c r="AP21" i="67"/>
  <c r="AN21" i="67"/>
  <c r="AL21" i="67"/>
  <c r="AK21" i="67"/>
  <c r="AI21" i="67"/>
  <c r="AG21" i="67"/>
  <c r="BC21" i="67" s="1"/>
  <c r="AE21" i="67"/>
  <c r="AD21" i="67"/>
  <c r="AC21" i="67"/>
  <c r="AB21" i="67"/>
  <c r="AP20" i="67"/>
  <c r="AN20" i="67"/>
  <c r="AL20" i="67"/>
  <c r="AK20" i="67"/>
  <c r="AI20" i="67"/>
  <c r="AG20" i="67"/>
  <c r="AV20" i="67" s="1"/>
  <c r="AE20" i="67"/>
  <c r="AD20" i="67"/>
  <c r="AC20" i="67"/>
  <c r="AB20" i="67"/>
  <c r="AP19" i="67"/>
  <c r="AN19" i="67"/>
  <c r="AL19" i="67"/>
  <c r="AK19" i="67"/>
  <c r="AI19" i="67"/>
  <c r="AG19" i="67"/>
  <c r="BC19" i="67" s="1"/>
  <c r="AE19" i="67"/>
  <c r="AD19" i="67"/>
  <c r="AC19" i="67"/>
  <c r="AB19" i="67"/>
  <c r="AP18" i="67"/>
  <c r="AN18" i="67"/>
  <c r="AL18" i="67"/>
  <c r="AK18" i="67"/>
  <c r="AI18" i="67"/>
  <c r="AG18" i="67"/>
  <c r="AE18" i="67"/>
  <c r="AD18" i="67"/>
  <c r="AC18" i="67"/>
  <c r="AB18" i="67"/>
  <c r="AP17" i="67"/>
  <c r="AN17" i="67"/>
  <c r="AL17" i="67"/>
  <c r="AK17" i="67"/>
  <c r="AI17" i="67"/>
  <c r="AG17" i="67"/>
  <c r="AE17" i="67"/>
  <c r="AD17" i="67"/>
  <c r="AC17" i="67"/>
  <c r="AB17" i="67"/>
  <c r="AP16" i="67"/>
  <c r="AN16" i="67"/>
  <c r="AL16" i="67"/>
  <c r="AK16" i="67"/>
  <c r="AI16" i="67"/>
  <c r="AG16" i="67"/>
  <c r="AE16" i="67"/>
  <c r="AD16" i="67"/>
  <c r="AC16" i="67"/>
  <c r="AB16" i="67"/>
  <c r="AP14" i="67"/>
  <c r="AN14" i="67"/>
  <c r="AL14" i="67"/>
  <c r="AK14" i="67"/>
  <c r="AI14" i="67"/>
  <c r="AG14" i="67"/>
  <c r="AE14" i="67"/>
  <c r="AD14" i="67"/>
  <c r="AC14" i="67"/>
  <c r="AB14" i="67"/>
  <c r="AP13" i="67"/>
  <c r="AN13" i="67"/>
  <c r="AL13" i="67"/>
  <c r="AK13" i="67"/>
  <c r="AI13" i="67"/>
  <c r="AG13" i="67"/>
  <c r="AE13" i="67"/>
  <c r="AD13" i="67"/>
  <c r="AC13" i="67"/>
  <c r="AB13" i="67"/>
  <c r="AP12" i="67"/>
  <c r="AN12" i="67"/>
  <c r="AL12" i="67"/>
  <c r="AK12" i="67"/>
  <c r="AI12" i="67"/>
  <c r="AG12" i="67"/>
  <c r="AT12" i="67" s="1"/>
  <c r="AE12" i="67"/>
  <c r="AD12" i="67"/>
  <c r="AC12" i="67"/>
  <c r="AB12" i="67"/>
  <c r="AP11" i="67"/>
  <c r="AN11" i="67"/>
  <c r="AL11" i="67"/>
  <c r="AK11" i="67"/>
  <c r="AI11" i="67"/>
  <c r="AG11" i="67"/>
  <c r="AE11" i="67"/>
  <c r="AD11" i="67"/>
  <c r="AC11" i="67"/>
  <c r="AB11" i="67"/>
  <c r="AP10" i="67"/>
  <c r="AN10" i="67"/>
  <c r="AL10" i="67"/>
  <c r="AK10" i="67"/>
  <c r="AI10" i="67"/>
  <c r="AG10" i="67"/>
  <c r="AV10" i="67" s="1"/>
  <c r="AE10" i="67"/>
  <c r="AD10" i="67"/>
  <c r="AC10" i="67"/>
  <c r="AB10" i="67"/>
  <c r="AL5" i="67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BF28" i="67" l="1"/>
  <c r="BF78" i="67"/>
  <c r="BF23" i="67"/>
  <c r="BF109" i="67"/>
  <c r="AJ10" i="67"/>
  <c r="AF11" i="67"/>
  <c r="AM11" i="67"/>
  <c r="AJ12" i="67"/>
  <c r="AQ12" i="67"/>
  <c r="AM13" i="67"/>
  <c r="AJ14" i="67"/>
  <c r="AQ14" i="67"/>
  <c r="AM10" i="67"/>
  <c r="AQ11" i="67"/>
  <c r="AF12" i="67"/>
  <c r="AM12" i="67"/>
  <c r="AJ13" i="67"/>
  <c r="AQ13" i="67"/>
  <c r="AF14" i="67"/>
  <c r="AM14" i="67"/>
  <c r="AF10" i="67"/>
  <c r="AJ11" i="67"/>
  <c r="BF76" i="67"/>
  <c r="BF80" i="67"/>
  <c r="BD14" i="67"/>
  <c r="BD53" i="67"/>
  <c r="AO11" i="67"/>
  <c r="AO13" i="67"/>
  <c r="BF68" i="67"/>
  <c r="AO10" i="67"/>
  <c r="AO14" i="67"/>
  <c r="BF104" i="67"/>
  <c r="AW100" i="67"/>
  <c r="BB97" i="67"/>
  <c r="AU106" i="67"/>
  <c r="BF47" i="67"/>
  <c r="BF31" i="67"/>
  <c r="BB42" i="67"/>
  <c r="AV98" i="67"/>
  <c r="BD77" i="67"/>
  <c r="BD81" i="67"/>
  <c r="AW81" i="67"/>
  <c r="BB88" i="67"/>
  <c r="BA89" i="67"/>
  <c r="BB92" i="67"/>
  <c r="AU93" i="67"/>
  <c r="AU94" i="67"/>
  <c r="BC95" i="67"/>
  <c r="BF96" i="67"/>
  <c r="AT96" i="67"/>
  <c r="AW104" i="67"/>
  <c r="AR77" i="67"/>
  <c r="BF92" i="67"/>
  <c r="AV94" i="67"/>
  <c r="AZ96" i="67"/>
  <c r="AR55" i="67"/>
  <c r="AV58" i="67"/>
  <c r="BB77" i="67"/>
  <c r="BD79" i="67"/>
  <c r="BB96" i="67"/>
  <c r="AT102" i="67"/>
  <c r="BB55" i="67"/>
  <c r="AR81" i="67"/>
  <c r="AW88" i="67"/>
  <c r="AR89" i="67"/>
  <c r="AR92" i="67"/>
  <c r="AR96" i="67"/>
  <c r="AY102" i="67"/>
  <c r="AR105" i="67"/>
  <c r="AT32" i="67"/>
  <c r="AR37" i="67"/>
  <c r="AV38" i="67"/>
  <c r="BB47" i="67"/>
  <c r="BF50" i="67"/>
  <c r="AV50" i="67"/>
  <c r="BD58" i="67"/>
  <c r="AR63" i="67"/>
  <c r="AZ65" i="67"/>
  <c r="AZ69" i="67"/>
  <c r="AZ73" i="67"/>
  <c r="BC76" i="67"/>
  <c r="BF77" i="67"/>
  <c r="AW77" i="67"/>
  <c r="AY79" i="67"/>
  <c r="AR80" i="67"/>
  <c r="BB81" i="67"/>
  <c r="AR82" i="67"/>
  <c r="AT86" i="67"/>
  <c r="BC86" i="67"/>
  <c r="AX92" i="67"/>
  <c r="AX96" i="67"/>
  <c r="AT98" i="67"/>
  <c r="BF99" i="67"/>
  <c r="AR100" i="67"/>
  <c r="BD100" i="67"/>
  <c r="BF101" i="67"/>
  <c r="AT101" i="67"/>
  <c r="AZ102" i="67"/>
  <c r="AU107" i="67"/>
  <c r="AV32" i="67"/>
  <c r="BF37" i="67"/>
  <c r="AW37" i="67"/>
  <c r="AR47" i="67"/>
  <c r="BA54" i="67"/>
  <c r="BF55" i="67"/>
  <c r="AT55" i="67"/>
  <c r="BF59" i="67"/>
  <c r="AX60" i="67"/>
  <c r="AR65" i="67"/>
  <c r="AR69" i="67"/>
  <c r="AR73" i="67"/>
  <c r="BD73" i="67"/>
  <c r="AR76" i="67"/>
  <c r="AX77" i="67"/>
  <c r="AZ79" i="67"/>
  <c r="AZ80" i="67"/>
  <c r="BF82" i="67"/>
  <c r="AT82" i="67"/>
  <c r="AU86" i="67"/>
  <c r="AX101" i="67"/>
  <c r="AT26" i="67"/>
  <c r="BC40" i="67"/>
  <c r="AR43" i="67"/>
  <c r="BA46" i="67"/>
  <c r="AT47" i="67"/>
  <c r="BA55" i="67"/>
  <c r="AR58" i="67"/>
  <c r="BF65" i="67"/>
  <c r="AT65" i="67"/>
  <c r="BF69" i="67"/>
  <c r="AT69" i="67"/>
  <c r="AT73" i="67"/>
  <c r="BF73" i="67"/>
  <c r="AU76" i="67"/>
  <c r="BD80" i="67"/>
  <c r="AY82" i="67"/>
  <c r="AY86" i="67"/>
  <c r="BB98" i="67"/>
  <c r="AX100" i="67"/>
  <c r="AY101" i="67"/>
  <c r="BB104" i="67"/>
  <c r="AX12" i="67"/>
  <c r="AV26" i="67"/>
  <c r="AT43" i="67"/>
  <c r="BA47" i="67"/>
  <c r="AR50" i="67"/>
  <c r="AX65" i="67"/>
  <c r="AX69" i="67"/>
  <c r="AX73" i="67"/>
  <c r="AZ76" i="67"/>
  <c r="AT79" i="67"/>
  <c r="AX81" i="67"/>
  <c r="BC82" i="67"/>
  <c r="AZ86" i="67"/>
  <c r="AV91" i="67"/>
  <c r="AW92" i="67"/>
  <c r="BC94" i="67"/>
  <c r="AW96" i="67"/>
  <c r="BC98" i="67"/>
  <c r="BB100" i="67"/>
  <c r="AR101" i="67"/>
  <c r="BB101" i="67"/>
  <c r="BF105" i="67"/>
  <c r="AU19" i="67"/>
  <c r="AT20" i="67"/>
  <c r="AY19" i="67"/>
  <c r="AR14" i="67"/>
  <c r="AZ20" i="67"/>
  <c r="BB20" i="67"/>
  <c r="AT28" i="67"/>
  <c r="BD28" i="67"/>
  <c r="AT34" i="67"/>
  <c r="AT36" i="67"/>
  <c r="AV40" i="67"/>
  <c r="AV42" i="67"/>
  <c r="BF43" i="67"/>
  <c r="AV46" i="67"/>
  <c r="BD50" i="67"/>
  <c r="BA50" i="67"/>
  <c r="AR51" i="67"/>
  <c r="BB51" i="67"/>
  <c r="AV54" i="67"/>
  <c r="BA58" i="67"/>
  <c r="AR59" i="67"/>
  <c r="BF63" i="67"/>
  <c r="BD65" i="67"/>
  <c r="AW65" i="67"/>
  <c r="BB65" i="67"/>
  <c r="AW66" i="67"/>
  <c r="AT67" i="67"/>
  <c r="AU68" i="67"/>
  <c r="BD69" i="67"/>
  <c r="AW69" i="67"/>
  <c r="BB69" i="67"/>
  <c r="BF70" i="67"/>
  <c r="AY70" i="67"/>
  <c r="AZ71" i="67"/>
  <c r="AW73" i="67"/>
  <c r="BB73" i="67"/>
  <c r="BD76" i="67"/>
  <c r="AY76" i="67"/>
  <c r="AV77" i="67"/>
  <c r="BA77" i="67"/>
  <c r="AR78" i="67"/>
  <c r="AY78" i="67"/>
  <c r="AX79" i="67"/>
  <c r="AY80" i="67"/>
  <c r="AV81" i="67"/>
  <c r="BA81" i="67"/>
  <c r="AT83" i="67"/>
  <c r="BD83" i="67"/>
  <c r="AZ84" i="67"/>
  <c r="AR85" i="67"/>
  <c r="AY85" i="67"/>
  <c r="BD86" i="67"/>
  <c r="BF88" i="67"/>
  <c r="AT88" i="67"/>
  <c r="AZ88" i="67"/>
  <c r="AY89" i="67"/>
  <c r="AV92" i="67"/>
  <c r="BA92" i="67"/>
  <c r="AV95" i="67"/>
  <c r="BD96" i="67"/>
  <c r="AU97" i="67"/>
  <c r="AR99" i="67"/>
  <c r="AZ99" i="67"/>
  <c r="AV100" i="67"/>
  <c r="BA100" i="67"/>
  <c r="AX102" i="67"/>
  <c r="BD102" i="67"/>
  <c r="BA103" i="67"/>
  <c r="AT104" i="67"/>
  <c r="AZ104" i="67"/>
  <c r="AX105" i="67"/>
  <c r="BA107" i="67"/>
  <c r="AR108" i="67"/>
  <c r="AX108" i="67"/>
  <c r="BD108" i="67"/>
  <c r="AT109" i="67"/>
  <c r="AV28" i="67"/>
  <c r="AV34" i="67"/>
  <c r="AX36" i="67"/>
  <c r="AZ40" i="67"/>
  <c r="BA42" i="67"/>
  <c r="AZ46" i="67"/>
  <c r="BF51" i="67"/>
  <c r="AT51" i="67"/>
  <c r="AZ54" i="67"/>
  <c r="AW59" i="67"/>
  <c r="BF66" i="67"/>
  <c r="AZ68" i="67"/>
  <c r="AT78" i="67"/>
  <c r="BB78" i="67"/>
  <c r="AU83" i="67"/>
  <c r="BF84" i="67"/>
  <c r="BF85" i="67"/>
  <c r="AT85" i="67"/>
  <c r="BB85" i="67"/>
  <c r="AV88" i="67"/>
  <c r="BA88" i="67"/>
  <c r="BA95" i="67"/>
  <c r="BA97" i="67"/>
  <c r="AU99" i="67"/>
  <c r="BC99" i="67"/>
  <c r="AV104" i="67"/>
  <c r="BA104" i="67"/>
  <c r="AY105" i="67"/>
  <c r="BC107" i="67"/>
  <c r="AT108" i="67"/>
  <c r="AZ108" i="67"/>
  <c r="BF108" i="67"/>
  <c r="AU109" i="67"/>
  <c r="AZ28" i="67"/>
  <c r="AZ34" i="67"/>
  <c r="AX51" i="67"/>
  <c r="BA59" i="67"/>
  <c r="AW78" i="67"/>
  <c r="BC78" i="67"/>
  <c r="AY83" i="67"/>
  <c r="AW85" i="67"/>
  <c r="BC85" i="67"/>
  <c r="AW99" i="67"/>
  <c r="BD99" i="67"/>
  <c r="AV108" i="67"/>
  <c r="BA108" i="67"/>
  <c r="BA109" i="67"/>
  <c r="AU110" i="67"/>
  <c r="BB28" i="67"/>
  <c r="BD34" i="67"/>
  <c r="BB34" i="67"/>
  <c r="BD36" i="67"/>
  <c r="BF39" i="67"/>
  <c r="AT40" i="67"/>
  <c r="BF41" i="67"/>
  <c r="BD45" i="67"/>
  <c r="AR46" i="67"/>
  <c r="BF46" i="67"/>
  <c r="AZ50" i="67"/>
  <c r="AR54" i="67"/>
  <c r="BF54" i="67"/>
  <c r="AZ58" i="67"/>
  <c r="AV65" i="67"/>
  <c r="BA65" i="67"/>
  <c r="AV69" i="67"/>
  <c r="BA69" i="67"/>
  <c r="AV73" i="67"/>
  <c r="BA73" i="67"/>
  <c r="AW76" i="67"/>
  <c r="AT77" i="67"/>
  <c r="AZ77" i="67"/>
  <c r="AX78" i="67"/>
  <c r="AU79" i="67"/>
  <c r="AU80" i="67"/>
  <c r="BF81" i="67"/>
  <c r="AT81" i="67"/>
  <c r="AZ81" i="67"/>
  <c r="AR88" i="67"/>
  <c r="AX88" i="67"/>
  <c r="BD88" i="67"/>
  <c r="AT92" i="67"/>
  <c r="AZ92" i="67"/>
  <c r="AV96" i="67"/>
  <c r="BA96" i="67"/>
  <c r="AY99" i="67"/>
  <c r="BF100" i="67"/>
  <c r="AT100" i="67"/>
  <c r="AZ100" i="67"/>
  <c r="AW101" i="67"/>
  <c r="AU102" i="67"/>
  <c r="AR104" i="67"/>
  <c r="AX104" i="67"/>
  <c r="BD104" i="67"/>
  <c r="AT105" i="67"/>
  <c r="AW108" i="67"/>
  <c r="BB108" i="67"/>
  <c r="BF13" i="67"/>
  <c r="AY13" i="67"/>
  <c r="AU13" i="67"/>
  <c r="AY17" i="67"/>
  <c r="AR17" i="67"/>
  <c r="BC18" i="67"/>
  <c r="AZ18" i="67"/>
  <c r="AX18" i="67"/>
  <c r="BC22" i="67"/>
  <c r="AV22" i="67"/>
  <c r="AZ22" i="67"/>
  <c r="BF24" i="67"/>
  <c r="BB24" i="67"/>
  <c r="AT24" i="67"/>
  <c r="AZ24" i="67"/>
  <c r="BC30" i="67"/>
  <c r="BB30" i="67"/>
  <c r="AT30" i="67"/>
  <c r="AZ30" i="67"/>
  <c r="BC62" i="67"/>
  <c r="BF62" i="67"/>
  <c r="AV62" i="67"/>
  <c r="AZ62" i="67"/>
  <c r="BB72" i="67"/>
  <c r="AX72" i="67"/>
  <c r="AT72" i="67"/>
  <c r="AV72" i="67"/>
  <c r="BA72" i="67"/>
  <c r="BD74" i="67"/>
  <c r="AZ74" i="67"/>
  <c r="AV74" i="67"/>
  <c r="AU74" i="67"/>
  <c r="BA74" i="67"/>
  <c r="BF75" i="67"/>
  <c r="BA75" i="67"/>
  <c r="AW75" i="67"/>
  <c r="AR75" i="67"/>
  <c r="AV75" i="67"/>
  <c r="BB75" i="67"/>
  <c r="BB87" i="67"/>
  <c r="AX87" i="67"/>
  <c r="AT87" i="67"/>
  <c r="BC87" i="67"/>
  <c r="AW87" i="67"/>
  <c r="AV87" i="67"/>
  <c r="BD87" i="67"/>
  <c r="BF90" i="67"/>
  <c r="BA90" i="67"/>
  <c r="AW90" i="67"/>
  <c r="AR90" i="67"/>
  <c r="BC90" i="67"/>
  <c r="AX90" i="67"/>
  <c r="AV90" i="67"/>
  <c r="BD90" i="67"/>
  <c r="BC10" i="67"/>
  <c r="BD10" i="67"/>
  <c r="AZ10" i="67"/>
  <c r="BC13" i="67"/>
  <c r="BC16" i="67"/>
  <c r="AV16" i="67"/>
  <c r="BB18" i="67"/>
  <c r="BB22" i="67"/>
  <c r="BD24" i="67"/>
  <c r="BF27" i="67"/>
  <c r="BD30" i="67"/>
  <c r="BF35" i="67"/>
  <c r="BD62" i="67"/>
  <c r="BA62" i="67"/>
  <c r="BD67" i="67"/>
  <c r="BF67" i="67"/>
  <c r="AW67" i="67"/>
  <c r="AV67" i="67"/>
  <c r="BB68" i="67"/>
  <c r="AX68" i="67"/>
  <c r="AT68" i="67"/>
  <c r="AV68" i="67"/>
  <c r="BA68" i="67"/>
  <c r="BD70" i="67"/>
  <c r="AZ70" i="67"/>
  <c r="AV70" i="67"/>
  <c r="AU70" i="67"/>
  <c r="BA70" i="67"/>
  <c r="BF71" i="67"/>
  <c r="BA71" i="67"/>
  <c r="AW71" i="67"/>
  <c r="AR71" i="67"/>
  <c r="AV71" i="67"/>
  <c r="BB71" i="67"/>
  <c r="AW72" i="67"/>
  <c r="BC72" i="67"/>
  <c r="AW74" i="67"/>
  <c r="BB74" i="67"/>
  <c r="AX75" i="67"/>
  <c r="BC75" i="67"/>
  <c r="BB84" i="67"/>
  <c r="AX84" i="67"/>
  <c r="AT84" i="67"/>
  <c r="AV84" i="67"/>
  <c r="BA84" i="67"/>
  <c r="AY87" i="67"/>
  <c r="BF87" i="67"/>
  <c r="AY90" i="67"/>
  <c r="BB91" i="67"/>
  <c r="AX91" i="67"/>
  <c r="AT91" i="67"/>
  <c r="BD91" i="67"/>
  <c r="AY91" i="67"/>
  <c r="AR91" i="67"/>
  <c r="AW91" i="67"/>
  <c r="BF91" i="67"/>
  <c r="BD93" i="67"/>
  <c r="AZ93" i="67"/>
  <c r="AV93" i="67"/>
  <c r="BC93" i="67"/>
  <c r="AX93" i="67"/>
  <c r="AR93" i="67"/>
  <c r="AW93" i="67"/>
  <c r="BF93" i="67"/>
  <c r="BB103" i="67"/>
  <c r="AX103" i="67"/>
  <c r="AT103" i="67"/>
  <c r="BC103" i="67"/>
  <c r="AW103" i="67"/>
  <c r="AV103" i="67"/>
  <c r="BD103" i="67"/>
  <c r="BF106" i="67"/>
  <c r="BA106" i="67"/>
  <c r="AW106" i="67"/>
  <c r="AR106" i="67"/>
  <c r="BC106" i="67"/>
  <c r="AX106" i="67"/>
  <c r="AV106" i="67"/>
  <c r="BD106" i="67"/>
  <c r="BD16" i="67"/>
  <c r="AW17" i="67"/>
  <c r="AT18" i="67"/>
  <c r="BD18" i="67"/>
  <c r="AT22" i="67"/>
  <c r="AV24" i="67"/>
  <c r="AV30" i="67"/>
  <c r="BC38" i="67"/>
  <c r="BB38" i="67"/>
  <c r="AT38" i="67"/>
  <c r="AZ38" i="67"/>
  <c r="BC42" i="67"/>
  <c r="AZ42" i="67"/>
  <c r="AT42" i="67"/>
  <c r="AW42" i="67"/>
  <c r="BD43" i="67"/>
  <c r="AX43" i="67"/>
  <c r="AW43" i="67"/>
  <c r="BD49" i="67"/>
  <c r="BD57" i="67"/>
  <c r="BC60" i="67"/>
  <c r="AT60" i="67"/>
  <c r="BD61" i="67"/>
  <c r="AR62" i="67"/>
  <c r="BD63" i="67"/>
  <c r="BB63" i="67"/>
  <c r="AT63" i="67"/>
  <c r="AX63" i="67"/>
  <c r="BC66" i="67"/>
  <c r="BA66" i="67"/>
  <c r="AR66" i="67"/>
  <c r="AZ66" i="67"/>
  <c r="AX67" i="67"/>
  <c r="AW68" i="67"/>
  <c r="BC68" i="67"/>
  <c r="AW70" i="67"/>
  <c r="BB70" i="67"/>
  <c r="AX71" i="67"/>
  <c r="BC71" i="67"/>
  <c r="AR72" i="67"/>
  <c r="AY72" i="67"/>
  <c r="BD72" i="67"/>
  <c r="AR74" i="67"/>
  <c r="AX74" i="67"/>
  <c r="BC74" i="67"/>
  <c r="AT75" i="67"/>
  <c r="AY75" i="67"/>
  <c r="BD75" i="67"/>
  <c r="BB80" i="67"/>
  <c r="AX80" i="67"/>
  <c r="AT80" i="67"/>
  <c r="AV80" i="67"/>
  <c r="BA80" i="67"/>
  <c r="BD82" i="67"/>
  <c r="AZ82" i="67"/>
  <c r="AV82" i="67"/>
  <c r="AU82" i="67"/>
  <c r="BA82" i="67"/>
  <c r="BF83" i="67"/>
  <c r="BA83" i="67"/>
  <c r="AW83" i="67"/>
  <c r="AR83" i="67"/>
  <c r="AV83" i="67"/>
  <c r="BB83" i="67"/>
  <c r="AW84" i="67"/>
  <c r="BC84" i="67"/>
  <c r="AR87" i="67"/>
  <c r="AZ87" i="67"/>
  <c r="BD89" i="67"/>
  <c r="AZ89" i="67"/>
  <c r="AV89" i="67"/>
  <c r="BB89" i="67"/>
  <c r="AW89" i="67"/>
  <c r="AU89" i="67"/>
  <c r="BC89" i="67"/>
  <c r="AT90" i="67"/>
  <c r="AZ90" i="67"/>
  <c r="AZ91" i="67"/>
  <c r="AY93" i="67"/>
  <c r="BF94" i="67"/>
  <c r="BA94" i="67"/>
  <c r="AW94" i="67"/>
  <c r="AR94" i="67"/>
  <c r="BD94" i="67"/>
  <c r="AY94" i="67"/>
  <c r="AT94" i="67"/>
  <c r="AX94" i="67"/>
  <c r="BB95" i="67"/>
  <c r="AX95" i="67"/>
  <c r="AT95" i="67"/>
  <c r="BF95" i="67"/>
  <c r="AZ95" i="67"/>
  <c r="AU95" i="67"/>
  <c r="AW95" i="67"/>
  <c r="BD95" i="67"/>
  <c r="BD97" i="67"/>
  <c r="AZ97" i="67"/>
  <c r="AV97" i="67"/>
  <c r="BF97" i="67"/>
  <c r="AY97" i="67"/>
  <c r="AT97" i="67"/>
  <c r="AW97" i="67"/>
  <c r="BC97" i="67"/>
  <c r="AY103" i="67"/>
  <c r="BF103" i="67"/>
  <c r="AY106" i="67"/>
  <c r="BB107" i="67"/>
  <c r="AX107" i="67"/>
  <c r="AT107" i="67"/>
  <c r="BD107" i="67"/>
  <c r="AY107" i="67"/>
  <c r="AR107" i="67"/>
  <c r="AW107" i="67"/>
  <c r="BF107" i="67"/>
  <c r="BF110" i="67"/>
  <c r="BA110" i="67"/>
  <c r="AW110" i="67"/>
  <c r="AR110" i="67"/>
  <c r="BD110" i="67"/>
  <c r="AY110" i="67"/>
  <c r="AT110" i="67"/>
  <c r="BC110" i="67"/>
  <c r="AX110" i="67"/>
  <c r="AZ110" i="67"/>
  <c r="AR10" i="67"/>
  <c r="BD11" i="67"/>
  <c r="BA12" i="67"/>
  <c r="BB12" i="67"/>
  <c r="AH12" i="67"/>
  <c r="BF12" i="67"/>
  <c r="AF13" i="67"/>
  <c r="BC14" i="67"/>
  <c r="AZ14" i="67"/>
  <c r="AV14" i="67"/>
  <c r="AZ16" i="67"/>
  <c r="BF17" i="67"/>
  <c r="AV18" i="67"/>
  <c r="BD20" i="67"/>
  <c r="AX22" i="67"/>
  <c r="AX24" i="67"/>
  <c r="BC26" i="67"/>
  <c r="AZ26" i="67"/>
  <c r="AX26" i="67"/>
  <c r="AX30" i="67"/>
  <c r="BF32" i="67"/>
  <c r="AZ32" i="67"/>
  <c r="AX32" i="67"/>
  <c r="BF36" i="67"/>
  <c r="AV36" i="67"/>
  <c r="AZ36" i="67"/>
  <c r="BD38" i="67"/>
  <c r="BD42" i="67"/>
  <c r="AX42" i="67"/>
  <c r="BA43" i="67"/>
  <c r="BD46" i="67"/>
  <c r="BD54" i="67"/>
  <c r="BD59" i="67"/>
  <c r="BB59" i="67"/>
  <c r="AT59" i="67"/>
  <c r="AX59" i="67"/>
  <c r="AW62" i="67"/>
  <c r="BA63" i="67"/>
  <c r="BD66" i="67"/>
  <c r="AR67" i="67"/>
  <c r="BA67" i="67"/>
  <c r="AR68" i="67"/>
  <c r="AY68" i="67"/>
  <c r="BD68" i="67"/>
  <c r="AR70" i="67"/>
  <c r="AX70" i="67"/>
  <c r="BC70" i="67"/>
  <c r="AT71" i="67"/>
  <c r="AY71" i="67"/>
  <c r="BD71" i="67"/>
  <c r="AU72" i="67"/>
  <c r="AZ72" i="67"/>
  <c r="BF72" i="67"/>
  <c r="AT74" i="67"/>
  <c r="AY74" i="67"/>
  <c r="BF74" i="67"/>
  <c r="AU75" i="67"/>
  <c r="AZ75" i="67"/>
  <c r="BB76" i="67"/>
  <c r="AX76" i="67"/>
  <c r="AT76" i="67"/>
  <c r="AV76" i="67"/>
  <c r="BA76" i="67"/>
  <c r="BD78" i="67"/>
  <c r="AZ78" i="67"/>
  <c r="AV78" i="67"/>
  <c r="AU78" i="67"/>
  <c r="BA78" i="67"/>
  <c r="BF79" i="67"/>
  <c r="BA79" i="67"/>
  <c r="AW79" i="67"/>
  <c r="AR79" i="67"/>
  <c r="AV79" i="67"/>
  <c r="BB79" i="67"/>
  <c r="AW80" i="67"/>
  <c r="BC80" i="67"/>
  <c r="AW82" i="67"/>
  <c r="BB82" i="67"/>
  <c r="AX83" i="67"/>
  <c r="BC83" i="67"/>
  <c r="AR84" i="67"/>
  <c r="AY84" i="67"/>
  <c r="BD84" i="67"/>
  <c r="AU87" i="67"/>
  <c r="BA87" i="67"/>
  <c r="AX89" i="67"/>
  <c r="BF89" i="67"/>
  <c r="AU90" i="67"/>
  <c r="BB90" i="67"/>
  <c r="AU91" i="67"/>
  <c r="BA91" i="67"/>
  <c r="BD92" i="67"/>
  <c r="AT93" i="67"/>
  <c r="BA93" i="67"/>
  <c r="AZ94" i="67"/>
  <c r="AY95" i="67"/>
  <c r="AX97" i="67"/>
  <c r="BF98" i="67"/>
  <c r="BA98" i="67"/>
  <c r="AW98" i="67"/>
  <c r="AR98" i="67"/>
  <c r="AZ98" i="67"/>
  <c r="AU98" i="67"/>
  <c r="AX98" i="67"/>
  <c r="BD98" i="67"/>
  <c r="AR103" i="67"/>
  <c r="AZ103" i="67"/>
  <c r="BD105" i="67"/>
  <c r="AZ105" i="67"/>
  <c r="AV105" i="67"/>
  <c r="BB105" i="67"/>
  <c r="AW105" i="67"/>
  <c r="AU105" i="67"/>
  <c r="BC105" i="67"/>
  <c r="AT106" i="67"/>
  <c r="AZ106" i="67"/>
  <c r="AZ107" i="67"/>
  <c r="BD109" i="67"/>
  <c r="AZ109" i="67"/>
  <c r="AV109" i="67"/>
  <c r="BC109" i="67"/>
  <c r="AX109" i="67"/>
  <c r="AR109" i="67"/>
  <c r="BB109" i="67"/>
  <c r="AW109" i="67"/>
  <c r="AY109" i="67"/>
  <c r="BB110" i="67"/>
  <c r="AQ10" i="67"/>
  <c r="AO12" i="67"/>
  <c r="BF20" i="67"/>
  <c r="AX20" i="67"/>
  <c r="BD26" i="67"/>
  <c r="AX28" i="67"/>
  <c r="BD32" i="67"/>
  <c r="AX34" i="67"/>
  <c r="BA37" i="67"/>
  <c r="BF42" i="67"/>
  <c r="AW46" i="67"/>
  <c r="BD47" i="67"/>
  <c r="AW47" i="67"/>
  <c r="AW50" i="67"/>
  <c r="BD51" i="67"/>
  <c r="AW51" i="67"/>
  <c r="AW54" i="67"/>
  <c r="BD55" i="67"/>
  <c r="AW55" i="67"/>
  <c r="AW58" i="67"/>
  <c r="BF58" i="67"/>
  <c r="AU65" i="67"/>
  <c r="AY65" i="67"/>
  <c r="AU69" i="67"/>
  <c r="AY69" i="67"/>
  <c r="AU73" i="67"/>
  <c r="AY73" i="67"/>
  <c r="AU77" i="67"/>
  <c r="AY77" i="67"/>
  <c r="AU81" i="67"/>
  <c r="AY81" i="67"/>
  <c r="BD85" i="67"/>
  <c r="AZ85" i="67"/>
  <c r="AV85" i="67"/>
  <c r="AU85" i="67"/>
  <c r="BA85" i="67"/>
  <c r="BF86" i="67"/>
  <c r="BA86" i="67"/>
  <c r="AW86" i="67"/>
  <c r="AR86" i="67"/>
  <c r="AV86" i="67"/>
  <c r="BB86" i="67"/>
  <c r="BB99" i="67"/>
  <c r="AX99" i="67"/>
  <c r="AT99" i="67"/>
  <c r="AV99" i="67"/>
  <c r="BA99" i="67"/>
  <c r="BD101" i="67"/>
  <c r="AZ101" i="67"/>
  <c r="AV101" i="67"/>
  <c r="AU101" i="67"/>
  <c r="BA101" i="67"/>
  <c r="BF102" i="67"/>
  <c r="BA102" i="67"/>
  <c r="AW102" i="67"/>
  <c r="AR102" i="67"/>
  <c r="AV102" i="67"/>
  <c r="BB102" i="67"/>
  <c r="AU88" i="67"/>
  <c r="AY88" i="67"/>
  <c r="AU92" i="67"/>
  <c r="AY92" i="67"/>
  <c r="AU96" i="67"/>
  <c r="AY96" i="67"/>
  <c r="AU100" i="67"/>
  <c r="AY100" i="67"/>
  <c r="AU104" i="67"/>
  <c r="AY104" i="67"/>
  <c r="AU108" i="67"/>
  <c r="AY108" i="67"/>
  <c r="AR21" i="67"/>
  <c r="BA21" i="67"/>
  <c r="BD22" i="67"/>
  <c r="AW10" i="67"/>
  <c r="BA10" i="67"/>
  <c r="AH11" i="67"/>
  <c r="AT11" i="67"/>
  <c r="AX11" i="67"/>
  <c r="BB11" i="67"/>
  <c r="BF11" i="67"/>
  <c r="AU12" i="67"/>
  <c r="AY12" i="67"/>
  <c r="BC12" i="67"/>
  <c r="AR13" i="67"/>
  <c r="AV13" i="67"/>
  <c r="AZ13" i="67"/>
  <c r="BD13" i="67"/>
  <c r="AW14" i="67"/>
  <c r="BA14" i="67"/>
  <c r="AR16" i="67"/>
  <c r="AW16" i="67"/>
  <c r="BA16" i="67"/>
  <c r="BF16" i="67"/>
  <c r="AT17" i="67"/>
  <c r="BD19" i="67"/>
  <c r="AZ19" i="67"/>
  <c r="AV19" i="67"/>
  <c r="BB19" i="67"/>
  <c r="AX19" i="67"/>
  <c r="AT19" i="67"/>
  <c r="AW19" i="67"/>
  <c r="BF19" i="67"/>
  <c r="AU21" i="67"/>
  <c r="AW11" i="67"/>
  <c r="BA11" i="67"/>
  <c r="AH10" i="67"/>
  <c r="AT10" i="67"/>
  <c r="AX10" i="67"/>
  <c r="BB10" i="67"/>
  <c r="BF10" i="67"/>
  <c r="AU11" i="67"/>
  <c r="AY11" i="67"/>
  <c r="BC11" i="67"/>
  <c r="AR12" i="67"/>
  <c r="AV12" i="67"/>
  <c r="AZ12" i="67"/>
  <c r="BD12" i="67"/>
  <c r="AW13" i="67"/>
  <c r="BA13" i="67"/>
  <c r="AH14" i="67"/>
  <c r="AT14" i="67"/>
  <c r="AX14" i="67"/>
  <c r="BB14" i="67"/>
  <c r="BF14" i="67"/>
  <c r="AT16" i="67"/>
  <c r="AX16" i="67"/>
  <c r="BB16" i="67"/>
  <c r="BB17" i="67"/>
  <c r="AX17" i="67"/>
  <c r="BD17" i="67"/>
  <c r="AZ17" i="67"/>
  <c r="AU17" i="67"/>
  <c r="BA17" i="67"/>
  <c r="BB21" i="67"/>
  <c r="AX21" i="67"/>
  <c r="AT21" i="67"/>
  <c r="BD21" i="67"/>
  <c r="AZ21" i="67"/>
  <c r="AV21" i="67"/>
  <c r="AW21" i="67"/>
  <c r="BF21" i="67"/>
  <c r="AX5" i="67"/>
  <c r="AU10" i="67"/>
  <c r="AY10" i="67"/>
  <c r="AR11" i="67"/>
  <c r="AV11" i="67"/>
  <c r="AZ11" i="67"/>
  <c r="AW12" i="67"/>
  <c r="AH13" i="67"/>
  <c r="AT13" i="67"/>
  <c r="AX13" i="67"/>
  <c r="BB13" i="67"/>
  <c r="AU14" i="67"/>
  <c r="AY14" i="67"/>
  <c r="AU16" i="67"/>
  <c r="AY16" i="67"/>
  <c r="AV17" i="67"/>
  <c r="BC17" i="67"/>
  <c r="AR19" i="67"/>
  <c r="BA19" i="67"/>
  <c r="AY21" i="67"/>
  <c r="AR18" i="67"/>
  <c r="AW18" i="67"/>
  <c r="BA18" i="67"/>
  <c r="BF18" i="67"/>
  <c r="AU20" i="67"/>
  <c r="AY20" i="67"/>
  <c r="BC20" i="67"/>
  <c r="AR22" i="67"/>
  <c r="AW22" i="67"/>
  <c r="BA22" i="67"/>
  <c r="BF22" i="67"/>
  <c r="AT23" i="67"/>
  <c r="AX23" i="67"/>
  <c r="BB23" i="67"/>
  <c r="AU24" i="67"/>
  <c r="AY24" i="67"/>
  <c r="BC24" i="67"/>
  <c r="AV25" i="67"/>
  <c r="AZ25" i="67"/>
  <c r="BD25" i="67"/>
  <c r="AR26" i="67"/>
  <c r="AW26" i="67"/>
  <c r="BA26" i="67"/>
  <c r="BF26" i="67"/>
  <c r="AT27" i="67"/>
  <c r="AX27" i="67"/>
  <c r="BB27" i="67"/>
  <c r="AU28" i="67"/>
  <c r="AY28" i="67"/>
  <c r="BC28" i="67"/>
  <c r="AV29" i="67"/>
  <c r="AZ29" i="67"/>
  <c r="BD29" i="67"/>
  <c r="AR30" i="67"/>
  <c r="AW30" i="67"/>
  <c r="BA30" i="67"/>
  <c r="BF30" i="67"/>
  <c r="AT31" i="67"/>
  <c r="AX31" i="67"/>
  <c r="BB31" i="67"/>
  <c r="AU32" i="67"/>
  <c r="AY32" i="67"/>
  <c r="BC32" i="67"/>
  <c r="AV33" i="67"/>
  <c r="AZ33" i="67"/>
  <c r="BD33" i="67"/>
  <c r="AR34" i="67"/>
  <c r="AW34" i="67"/>
  <c r="BA34" i="67"/>
  <c r="BF34" i="67"/>
  <c r="AT35" i="67"/>
  <c r="AX35" i="67"/>
  <c r="BB35" i="67"/>
  <c r="AU36" i="67"/>
  <c r="AY36" i="67"/>
  <c r="BC36" i="67"/>
  <c r="AV37" i="67"/>
  <c r="AZ37" i="67"/>
  <c r="BD37" i="67"/>
  <c r="AR38" i="67"/>
  <c r="AW38" i="67"/>
  <c r="BA38" i="67"/>
  <c r="BF38" i="67"/>
  <c r="AT39" i="67"/>
  <c r="AX39" i="67"/>
  <c r="BB39" i="67"/>
  <c r="BF40" i="67"/>
  <c r="BA40" i="67"/>
  <c r="AU40" i="67"/>
  <c r="AY40" i="67"/>
  <c r="BD40" i="67"/>
  <c r="AU41" i="67"/>
  <c r="AZ41" i="67"/>
  <c r="AT44" i="67"/>
  <c r="BB44" i="67"/>
  <c r="AU45" i="67"/>
  <c r="BC45" i="67"/>
  <c r="AU23" i="67"/>
  <c r="AY23" i="67"/>
  <c r="BC23" i="67"/>
  <c r="AR25" i="67"/>
  <c r="AW25" i="67"/>
  <c r="BA25" i="67"/>
  <c r="BF25" i="67"/>
  <c r="AU27" i="67"/>
  <c r="AY27" i="67"/>
  <c r="BC27" i="67"/>
  <c r="AR29" i="67"/>
  <c r="AW29" i="67"/>
  <c r="BA29" i="67"/>
  <c r="BF29" i="67"/>
  <c r="AU31" i="67"/>
  <c r="AY31" i="67"/>
  <c r="BC31" i="67"/>
  <c r="AR33" i="67"/>
  <c r="AW33" i="67"/>
  <c r="BA33" i="67"/>
  <c r="BF33" i="67"/>
  <c r="AU35" i="67"/>
  <c r="AY35" i="67"/>
  <c r="BC35" i="67"/>
  <c r="AU39" i="67"/>
  <c r="AY39" i="67"/>
  <c r="BC39" i="67"/>
  <c r="BB41" i="67"/>
  <c r="AX41" i="67"/>
  <c r="AT41" i="67"/>
  <c r="AV41" i="67"/>
  <c r="BA41" i="67"/>
  <c r="AU44" i="67"/>
  <c r="AV45" i="67"/>
  <c r="AU18" i="67"/>
  <c r="AY18" i="67"/>
  <c r="AR20" i="67"/>
  <c r="AW20" i="67"/>
  <c r="BA20" i="67"/>
  <c r="AU22" i="67"/>
  <c r="AY22" i="67"/>
  <c r="AV23" i="67"/>
  <c r="AZ23" i="67"/>
  <c r="BD23" i="67"/>
  <c r="AR24" i="67"/>
  <c r="AW24" i="67"/>
  <c r="BA24" i="67"/>
  <c r="AT25" i="67"/>
  <c r="AX25" i="67"/>
  <c r="BB25" i="67"/>
  <c r="AU26" i="67"/>
  <c r="AY26" i="67"/>
  <c r="AV27" i="67"/>
  <c r="AZ27" i="67"/>
  <c r="BD27" i="67"/>
  <c r="AR28" i="67"/>
  <c r="AW28" i="67"/>
  <c r="BA28" i="67"/>
  <c r="AT29" i="67"/>
  <c r="AX29" i="67"/>
  <c r="BB29" i="67"/>
  <c r="AU30" i="67"/>
  <c r="AY30" i="67"/>
  <c r="AV31" i="67"/>
  <c r="AZ31" i="67"/>
  <c r="BD31" i="67"/>
  <c r="AR32" i="67"/>
  <c r="AW32" i="67"/>
  <c r="BA32" i="67"/>
  <c r="AT33" i="67"/>
  <c r="AX33" i="67"/>
  <c r="BB33" i="67"/>
  <c r="AU34" i="67"/>
  <c r="AY34" i="67"/>
  <c r="AV35" i="67"/>
  <c r="AZ35" i="67"/>
  <c r="BD35" i="67"/>
  <c r="AR36" i="67"/>
  <c r="AW36" i="67"/>
  <c r="BA36" i="67"/>
  <c r="AT37" i="67"/>
  <c r="AX37" i="67"/>
  <c r="BB37" i="67"/>
  <c r="AU38" i="67"/>
  <c r="AY38" i="67"/>
  <c r="AV39" i="67"/>
  <c r="AZ39" i="67"/>
  <c r="BD39" i="67"/>
  <c r="AR40" i="67"/>
  <c r="AW40" i="67"/>
  <c r="BB40" i="67"/>
  <c r="AW41" i="67"/>
  <c r="BC41" i="67"/>
  <c r="BF44" i="67"/>
  <c r="BA44" i="67"/>
  <c r="AW44" i="67"/>
  <c r="AR44" i="67"/>
  <c r="BD44" i="67"/>
  <c r="AZ44" i="67"/>
  <c r="AV44" i="67"/>
  <c r="AX44" i="67"/>
  <c r="BB45" i="67"/>
  <c r="AX45" i="67"/>
  <c r="AT45" i="67"/>
  <c r="BF45" i="67"/>
  <c r="BA45" i="67"/>
  <c r="AW45" i="67"/>
  <c r="AR45" i="67"/>
  <c r="AY45" i="67"/>
  <c r="AR23" i="67"/>
  <c r="AW23" i="67"/>
  <c r="BA23" i="67"/>
  <c r="AU25" i="67"/>
  <c r="AY25" i="67"/>
  <c r="AR27" i="67"/>
  <c r="AW27" i="67"/>
  <c r="BA27" i="67"/>
  <c r="AU29" i="67"/>
  <c r="AY29" i="67"/>
  <c r="AR31" i="67"/>
  <c r="AW31" i="67"/>
  <c r="BA31" i="67"/>
  <c r="AU33" i="67"/>
  <c r="AY33" i="67"/>
  <c r="AR35" i="67"/>
  <c r="AW35" i="67"/>
  <c r="BA35" i="67"/>
  <c r="AU37" i="67"/>
  <c r="AY37" i="67"/>
  <c r="AR39" i="67"/>
  <c r="AW39" i="67"/>
  <c r="BA39" i="67"/>
  <c r="AR41" i="67"/>
  <c r="AY41" i="67"/>
  <c r="BD41" i="67"/>
  <c r="AY44" i="67"/>
  <c r="AZ45" i="67"/>
  <c r="AU43" i="67"/>
  <c r="AY43" i="67"/>
  <c r="BC43" i="67"/>
  <c r="AT46" i="67"/>
  <c r="AX46" i="67"/>
  <c r="BB46" i="67"/>
  <c r="AU47" i="67"/>
  <c r="AY47" i="67"/>
  <c r="BC47" i="67"/>
  <c r="AV48" i="67"/>
  <c r="AZ48" i="67"/>
  <c r="BD48" i="67"/>
  <c r="AR49" i="67"/>
  <c r="AW49" i="67"/>
  <c r="BA49" i="67"/>
  <c r="BF49" i="67"/>
  <c r="AT50" i="67"/>
  <c r="AX50" i="67"/>
  <c r="BB50" i="67"/>
  <c r="AU51" i="67"/>
  <c r="AY51" i="67"/>
  <c r="BC51" i="67"/>
  <c r="AV52" i="67"/>
  <c r="AZ52" i="67"/>
  <c r="BD52" i="67"/>
  <c r="AR53" i="67"/>
  <c r="AW53" i="67"/>
  <c r="BA53" i="67"/>
  <c r="BF53" i="67"/>
  <c r="AT54" i="67"/>
  <c r="AX54" i="67"/>
  <c r="BB54" i="67"/>
  <c r="AU55" i="67"/>
  <c r="AY55" i="67"/>
  <c r="BC55" i="67"/>
  <c r="AV56" i="67"/>
  <c r="AZ56" i="67"/>
  <c r="BD56" i="67"/>
  <c r="AR57" i="67"/>
  <c r="AW57" i="67"/>
  <c r="BA57" i="67"/>
  <c r="BF57" i="67"/>
  <c r="AT58" i="67"/>
  <c r="AX58" i="67"/>
  <c r="BB58" i="67"/>
  <c r="AU59" i="67"/>
  <c r="AY59" i="67"/>
  <c r="BC59" i="67"/>
  <c r="AV60" i="67"/>
  <c r="AZ60" i="67"/>
  <c r="BD60" i="67"/>
  <c r="AR61" i="67"/>
  <c r="AW61" i="67"/>
  <c r="BA61" i="67"/>
  <c r="BF61" i="67"/>
  <c r="AT62" i="67"/>
  <c r="AX62" i="67"/>
  <c r="BB62" i="67"/>
  <c r="AU63" i="67"/>
  <c r="AY63" i="67"/>
  <c r="BC63" i="67"/>
  <c r="AV64" i="67"/>
  <c r="AZ64" i="67"/>
  <c r="BD64" i="67"/>
  <c r="AT66" i="67"/>
  <c r="AX66" i="67"/>
  <c r="BB66" i="67"/>
  <c r="AU67" i="67"/>
  <c r="AY67" i="67"/>
  <c r="BC67" i="67"/>
  <c r="AU42" i="67"/>
  <c r="AY42" i="67"/>
  <c r="AV43" i="67"/>
  <c r="AZ43" i="67"/>
  <c r="AU46" i="67"/>
  <c r="AY46" i="67"/>
  <c r="AV47" i="67"/>
  <c r="AZ47" i="67"/>
  <c r="AR48" i="67"/>
  <c r="AW48" i="67"/>
  <c r="BA48" i="67"/>
  <c r="BF48" i="67"/>
  <c r="AT49" i="67"/>
  <c r="AX49" i="67"/>
  <c r="BB49" i="67"/>
  <c r="AU50" i="67"/>
  <c r="AY50" i="67"/>
  <c r="AV51" i="67"/>
  <c r="AZ51" i="67"/>
  <c r="AR52" i="67"/>
  <c r="AW52" i="67"/>
  <c r="BA52" i="67"/>
  <c r="BF52" i="67"/>
  <c r="AT53" i="67"/>
  <c r="AX53" i="67"/>
  <c r="BB53" i="67"/>
  <c r="AU54" i="67"/>
  <c r="AY54" i="67"/>
  <c r="AV55" i="67"/>
  <c r="AZ55" i="67"/>
  <c r="AR56" i="67"/>
  <c r="AW56" i="67"/>
  <c r="BA56" i="67"/>
  <c r="BF56" i="67"/>
  <c r="AT57" i="67"/>
  <c r="AX57" i="67"/>
  <c r="BB57" i="67"/>
  <c r="AU58" i="67"/>
  <c r="AY58" i="67"/>
  <c r="AV59" i="67"/>
  <c r="AZ59" i="67"/>
  <c r="AR60" i="67"/>
  <c r="AW60" i="67"/>
  <c r="BA60" i="67"/>
  <c r="BF60" i="67"/>
  <c r="AT61" i="67"/>
  <c r="AX61" i="67"/>
  <c r="BB61" i="67"/>
  <c r="AU62" i="67"/>
  <c r="AY62" i="67"/>
  <c r="AV63" i="67"/>
  <c r="AZ63" i="67"/>
  <c r="AR64" i="67"/>
  <c r="AW64" i="67"/>
  <c r="BA64" i="67"/>
  <c r="BF64" i="67"/>
  <c r="AU66" i="67"/>
  <c r="AY66" i="67"/>
  <c r="AZ67" i="67"/>
  <c r="AT48" i="67"/>
  <c r="AX48" i="67"/>
  <c r="BB48" i="67"/>
  <c r="AU49" i="67"/>
  <c r="AY49" i="67"/>
  <c r="BC49" i="67"/>
  <c r="AT52" i="67"/>
  <c r="AX52" i="67"/>
  <c r="BB52" i="67"/>
  <c r="AU53" i="67"/>
  <c r="AY53" i="67"/>
  <c r="BC53" i="67"/>
  <c r="AT56" i="67"/>
  <c r="AX56" i="67"/>
  <c r="BB56" i="67"/>
  <c r="AU57" i="67"/>
  <c r="AY57" i="67"/>
  <c r="BC57" i="67"/>
  <c r="AU61" i="67"/>
  <c r="AY61" i="67"/>
  <c r="BC61" i="67"/>
  <c r="AT64" i="67"/>
  <c r="AX64" i="67"/>
  <c r="BB64" i="67"/>
  <c r="AU48" i="67"/>
  <c r="AY48" i="67"/>
  <c r="AV49" i="67"/>
  <c r="AZ49" i="67"/>
  <c r="AU52" i="67"/>
  <c r="AY52" i="67"/>
  <c r="AV53" i="67"/>
  <c r="AZ53" i="67"/>
  <c r="AU56" i="67"/>
  <c r="AY56" i="67"/>
  <c r="AV57" i="67"/>
  <c r="AZ57" i="67"/>
  <c r="AU60" i="67"/>
  <c r="AY60" i="67"/>
  <c r="AV61" i="67"/>
  <c r="AZ61" i="67"/>
  <c r="AU64" i="67"/>
  <c r="AY64" i="67"/>
  <c r="AS14" i="67" l="1"/>
  <c r="BE11" i="67"/>
  <c r="BE14" i="67"/>
  <c r="AS10" i="67"/>
  <c r="AS11" i="67"/>
  <c r="BE12" i="67"/>
  <c r="BE10" i="67"/>
  <c r="AS12" i="67"/>
  <c r="AS13" i="67"/>
  <c r="BE13" i="67"/>
  <c r="F42" i="47" l="1"/>
  <c r="C42" i="47"/>
  <c r="D42" i="47" s="1"/>
  <c r="B42" i="47"/>
  <c r="F41" i="47"/>
  <c r="AD41" i="47" s="1"/>
  <c r="C41" i="47"/>
  <c r="D41" i="47" s="1"/>
  <c r="B41" i="47"/>
  <c r="F40" i="47"/>
  <c r="AD40" i="47" s="1"/>
  <c r="C40" i="47"/>
  <c r="D40" i="47" s="1"/>
  <c r="B40" i="47"/>
  <c r="F39" i="47"/>
  <c r="AC39" i="47" s="1"/>
  <c r="C39" i="47"/>
  <c r="D39" i="47" s="1"/>
  <c r="B39" i="47"/>
  <c r="F38" i="47"/>
  <c r="AC38" i="47" s="1"/>
  <c r="C38" i="47"/>
  <c r="D38" i="47" s="1"/>
  <c r="B38" i="47"/>
  <c r="F37" i="47"/>
  <c r="AD37" i="47" s="1"/>
  <c r="C37" i="47"/>
  <c r="D37" i="47" s="1"/>
  <c r="B37" i="47"/>
  <c r="F36" i="47"/>
  <c r="AD36" i="47" s="1"/>
  <c r="C36" i="47"/>
  <c r="D36" i="47" s="1"/>
  <c r="B36" i="47"/>
  <c r="F35" i="47"/>
  <c r="AC35" i="47" s="1"/>
  <c r="C35" i="47"/>
  <c r="D35" i="47" s="1"/>
  <c r="B35" i="47"/>
  <c r="F34" i="47"/>
  <c r="AC34" i="47" s="1"/>
  <c r="C34" i="47"/>
  <c r="D34" i="47" s="1"/>
  <c r="B34" i="47"/>
  <c r="F33" i="47"/>
  <c r="AD33" i="47" s="1"/>
  <c r="C33" i="47"/>
  <c r="D33" i="47" s="1"/>
  <c r="B33" i="47"/>
  <c r="B23" i="47"/>
  <c r="C23" i="47"/>
  <c r="D23" i="47" s="1"/>
  <c r="F23" i="47"/>
  <c r="E23" i="47" s="1"/>
  <c r="AF23" i="47" s="1"/>
  <c r="B24" i="47"/>
  <c r="C24" i="47"/>
  <c r="D24" i="47" s="1"/>
  <c r="F24" i="47"/>
  <c r="I24" i="47" s="1"/>
  <c r="O24" i="47" s="1"/>
  <c r="B25" i="47"/>
  <c r="C25" i="47"/>
  <c r="D25" i="47" s="1"/>
  <c r="F25" i="47"/>
  <c r="I25" i="47" s="1"/>
  <c r="O25" i="47" s="1"/>
  <c r="B26" i="47"/>
  <c r="C26" i="47"/>
  <c r="D26" i="47" s="1"/>
  <c r="F26" i="47"/>
  <c r="E26" i="47" s="1"/>
  <c r="B27" i="47"/>
  <c r="C27" i="47"/>
  <c r="D27" i="47" s="1"/>
  <c r="F27" i="47"/>
  <c r="E27" i="47" s="1"/>
  <c r="AF27" i="47" s="1"/>
  <c r="B28" i="47"/>
  <c r="C28" i="47"/>
  <c r="D28" i="47" s="1"/>
  <c r="F28" i="47"/>
  <c r="G28" i="47" s="1"/>
  <c r="K28" i="47" s="1"/>
  <c r="B29" i="47"/>
  <c r="C29" i="47"/>
  <c r="D29" i="47" s="1"/>
  <c r="F29" i="47"/>
  <c r="G29" i="47" s="1"/>
  <c r="K29" i="47" s="1"/>
  <c r="B30" i="47"/>
  <c r="C30" i="47"/>
  <c r="D30" i="47" s="1"/>
  <c r="F30" i="47"/>
  <c r="E30" i="47" s="1"/>
  <c r="B31" i="47"/>
  <c r="C31" i="47"/>
  <c r="D31" i="47" s="1"/>
  <c r="F31" i="47"/>
  <c r="I31" i="47" s="1"/>
  <c r="O31" i="47" s="1"/>
  <c r="I37" i="47" l="1"/>
  <c r="Z25" i="47"/>
  <c r="V25" i="47"/>
  <c r="AD28" i="47"/>
  <c r="V28" i="47"/>
  <c r="Y25" i="47"/>
  <c r="Z23" i="47"/>
  <c r="AA41" i="47"/>
  <c r="Q25" i="47"/>
  <c r="AD24" i="47"/>
  <c r="G23" i="47"/>
  <c r="K23" i="47" s="1"/>
  <c r="T33" i="47"/>
  <c r="Y29" i="47"/>
  <c r="V24" i="47"/>
  <c r="W27" i="47"/>
  <c r="AA24" i="47"/>
  <c r="T24" i="47"/>
  <c r="G37" i="47"/>
  <c r="T27" i="47"/>
  <c r="AD27" i="47"/>
  <c r="Z24" i="47"/>
  <c r="S24" i="47"/>
  <c r="G31" i="47"/>
  <c r="K31" i="47" s="1"/>
  <c r="AD30" i="47"/>
  <c r="AD29" i="47"/>
  <c r="AB27" i="47"/>
  <c r="S27" i="47"/>
  <c r="S26" i="47"/>
  <c r="AD25" i="47"/>
  <c r="S25" i="47"/>
  <c r="W24" i="47"/>
  <c r="G24" i="47"/>
  <c r="K24" i="47" s="1"/>
  <c r="AD23" i="47"/>
  <c r="T23" i="47"/>
  <c r="I34" i="47"/>
  <c r="T41" i="47"/>
  <c r="S29" i="47"/>
  <c r="AC28" i="47"/>
  <c r="U28" i="47"/>
  <c r="E28" i="47"/>
  <c r="AF28" i="47" s="1"/>
  <c r="AD26" i="47"/>
  <c r="AD31" i="47"/>
  <c r="AB29" i="47"/>
  <c r="V29" i="47"/>
  <c r="Q29" i="47"/>
  <c r="Z28" i="47"/>
  <c r="S28" i="47"/>
  <c r="Z26" i="47"/>
  <c r="AC24" i="47"/>
  <c r="Y24" i="47"/>
  <c r="U24" i="47"/>
  <c r="Q24" i="47"/>
  <c r="E24" i="47"/>
  <c r="AF24" i="47" s="1"/>
  <c r="AB23" i="47"/>
  <c r="W23" i="47"/>
  <c r="S23" i="47"/>
  <c r="G33" i="47"/>
  <c r="G36" i="47"/>
  <c r="W37" i="47"/>
  <c r="E29" i="47"/>
  <c r="AF29" i="47" s="1"/>
  <c r="W33" i="47"/>
  <c r="W31" i="47"/>
  <c r="Z29" i="47"/>
  <c r="U29" i="47"/>
  <c r="I29" i="47"/>
  <c r="O29" i="47" s="1"/>
  <c r="Y28" i="47"/>
  <c r="Q28" i="47"/>
  <c r="V26" i="47"/>
  <c r="AB24" i="47"/>
  <c r="AA23" i="47"/>
  <c r="V23" i="47"/>
  <c r="I23" i="47"/>
  <c r="O23" i="47" s="1"/>
  <c r="I33" i="47"/>
  <c r="AA33" i="47"/>
  <c r="T36" i="47"/>
  <c r="AC29" i="47"/>
  <c r="AA31" i="47"/>
  <c r="T31" i="47"/>
  <c r="V30" i="47"/>
  <c r="AB28" i="47"/>
  <c r="I28" i="47"/>
  <c r="O28" i="47" s="1"/>
  <c r="AA27" i="47"/>
  <c r="V27" i="47"/>
  <c r="I27" i="47"/>
  <c r="O27" i="47" s="1"/>
  <c r="Q34" i="47"/>
  <c r="Y34" i="47"/>
  <c r="I38" i="47"/>
  <c r="G40" i="47"/>
  <c r="AB41" i="47"/>
  <c r="Q42" i="47"/>
  <c r="V31" i="47"/>
  <c r="Z30" i="47"/>
  <c r="Z31" i="47"/>
  <c r="S31" i="47"/>
  <c r="S30" i="47"/>
  <c r="AA28" i="47"/>
  <c r="W28" i="47"/>
  <c r="T28" i="47"/>
  <c r="Z27" i="47"/>
  <c r="G27" i="47"/>
  <c r="K27" i="47" s="1"/>
  <c r="AC25" i="47"/>
  <c r="U25" i="47"/>
  <c r="E25" i="47"/>
  <c r="AF25" i="47" s="1"/>
  <c r="AB33" i="47"/>
  <c r="E34" i="47"/>
  <c r="AF34" i="47" s="1"/>
  <c r="AB34" i="47"/>
  <c r="W36" i="47"/>
  <c r="T37" i="47"/>
  <c r="AA37" i="47"/>
  <c r="Q38" i="47"/>
  <c r="Y38" i="47"/>
  <c r="T40" i="47"/>
  <c r="G41" i="47"/>
  <c r="W41" i="47"/>
  <c r="U42" i="47"/>
  <c r="U34" i="47"/>
  <c r="AA36" i="47"/>
  <c r="AB37" i="47"/>
  <c r="E38" i="47"/>
  <c r="AF38" i="47" s="1"/>
  <c r="AB38" i="47"/>
  <c r="W40" i="47"/>
  <c r="I41" i="47"/>
  <c r="E42" i="47"/>
  <c r="AF42" i="47" s="1"/>
  <c r="Y42" i="47"/>
  <c r="U38" i="47"/>
  <c r="AA40" i="47"/>
  <c r="AC42" i="47"/>
  <c r="Z35" i="47"/>
  <c r="V39" i="47"/>
  <c r="E33" i="47"/>
  <c r="AF33" i="47" s="1"/>
  <c r="Q33" i="47"/>
  <c r="U33" i="47"/>
  <c r="Y33" i="47"/>
  <c r="AC33" i="47"/>
  <c r="S34" i="47"/>
  <c r="V34" i="47"/>
  <c r="Z34" i="47"/>
  <c r="AD34" i="47"/>
  <c r="G35" i="47"/>
  <c r="T35" i="47"/>
  <c r="W35" i="47"/>
  <c r="AA35" i="47"/>
  <c r="I36" i="47"/>
  <c r="AB36" i="47"/>
  <c r="E37" i="47"/>
  <c r="AF37" i="47" s="1"/>
  <c r="Q37" i="47"/>
  <c r="U37" i="47"/>
  <c r="Y37" i="47"/>
  <c r="AC37" i="47"/>
  <c r="S38" i="47"/>
  <c r="V38" i="47"/>
  <c r="Z38" i="47"/>
  <c r="AD38" i="47"/>
  <c r="G39" i="47"/>
  <c r="T39" i="47"/>
  <c r="W39" i="47"/>
  <c r="AA39" i="47"/>
  <c r="I40" i="47"/>
  <c r="AB40" i="47"/>
  <c r="E41" i="47"/>
  <c r="AF41" i="47" s="1"/>
  <c r="Q41" i="47"/>
  <c r="U41" i="47"/>
  <c r="Y41" i="47"/>
  <c r="AC41" i="47"/>
  <c r="S42" i="47"/>
  <c r="V42" i="47"/>
  <c r="Z42" i="47"/>
  <c r="AD42" i="47"/>
  <c r="S35" i="47"/>
  <c r="V35" i="47"/>
  <c r="AD35" i="47"/>
  <c r="S39" i="47"/>
  <c r="Z39" i="47"/>
  <c r="AD39" i="47"/>
  <c r="S33" i="47"/>
  <c r="V33" i="47"/>
  <c r="Z33" i="47"/>
  <c r="G34" i="47"/>
  <c r="T34" i="47"/>
  <c r="W34" i="47"/>
  <c r="AA34" i="47"/>
  <c r="I35" i="47"/>
  <c r="AB35" i="47"/>
  <c r="E36" i="47"/>
  <c r="AF36" i="47" s="1"/>
  <c r="Q36" i="47"/>
  <c r="U36" i="47"/>
  <c r="Y36" i="47"/>
  <c r="AC36" i="47"/>
  <c r="S37" i="47"/>
  <c r="V37" i="47"/>
  <c r="Z37" i="47"/>
  <c r="G38" i="47"/>
  <c r="T38" i="47"/>
  <c r="W38" i="47"/>
  <c r="AA38" i="47"/>
  <c r="I39" i="47"/>
  <c r="AB39" i="47"/>
  <c r="E40" i="47"/>
  <c r="AF40" i="47" s="1"/>
  <c r="Q40" i="47"/>
  <c r="U40" i="47"/>
  <c r="Y40" i="47"/>
  <c r="AC40" i="47"/>
  <c r="S41" i="47"/>
  <c r="V41" i="47"/>
  <c r="Z41" i="47"/>
  <c r="G42" i="47"/>
  <c r="T42" i="47"/>
  <c r="W42" i="47"/>
  <c r="AA42" i="47"/>
  <c r="E35" i="47"/>
  <c r="AF35" i="47" s="1"/>
  <c r="Q35" i="47"/>
  <c r="U35" i="47"/>
  <c r="Y35" i="47"/>
  <c r="S36" i="47"/>
  <c r="V36" i="47"/>
  <c r="Z36" i="47"/>
  <c r="E39" i="47"/>
  <c r="AF39" i="47" s="1"/>
  <c r="Q39" i="47"/>
  <c r="U39" i="47"/>
  <c r="Y39" i="47"/>
  <c r="S40" i="47"/>
  <c r="V40" i="47"/>
  <c r="Z40" i="47"/>
  <c r="I42" i="47"/>
  <c r="AB42" i="47"/>
  <c r="AC31" i="47"/>
  <c r="Y31" i="47"/>
  <c r="U31" i="47"/>
  <c r="Q31" i="47"/>
  <c r="E31" i="47"/>
  <c r="AF31" i="47" s="1"/>
  <c r="AF30" i="47"/>
  <c r="AB30" i="47"/>
  <c r="I30" i="47"/>
  <c r="O30" i="47" s="1"/>
  <c r="AA29" i="47"/>
  <c r="W29" i="47"/>
  <c r="T29" i="47"/>
  <c r="AC27" i="47"/>
  <c r="Y27" i="47"/>
  <c r="U27" i="47"/>
  <c r="Q27" i="47"/>
  <c r="AF26" i="47"/>
  <c r="AB26" i="47"/>
  <c r="I26" i="47"/>
  <c r="O26" i="47" s="1"/>
  <c r="AA25" i="47"/>
  <c r="W25" i="47"/>
  <c r="T25" i="47"/>
  <c r="G25" i="47"/>
  <c r="K25" i="47" s="1"/>
  <c r="AC23" i="47"/>
  <c r="Y23" i="47"/>
  <c r="U23" i="47"/>
  <c r="Q23" i="47"/>
  <c r="AB31" i="47"/>
  <c r="AA30" i="47"/>
  <c r="W30" i="47"/>
  <c r="T30" i="47"/>
  <c r="G30" i="47"/>
  <c r="K30" i="47" s="1"/>
  <c r="AA26" i="47"/>
  <c r="W26" i="47"/>
  <c r="T26" i="47"/>
  <c r="G26" i="47"/>
  <c r="K26" i="47" s="1"/>
  <c r="AC30" i="47"/>
  <c r="Y30" i="47"/>
  <c r="U30" i="47"/>
  <c r="Q30" i="47"/>
  <c r="AC26" i="47"/>
  <c r="Y26" i="47"/>
  <c r="U26" i="47"/>
  <c r="Q26" i="47"/>
  <c r="AB25" i="47"/>
  <c r="B16" i="47"/>
  <c r="C16" i="47"/>
  <c r="D16" i="47" s="1"/>
  <c r="F16" i="47"/>
  <c r="E16" i="47" l="1"/>
  <c r="AF16" i="47" s="1"/>
  <c r="AC16" i="47"/>
  <c r="W16" i="47"/>
  <c r="AA16" i="47"/>
  <c r="U16" i="47"/>
  <c r="Z16" i="47"/>
  <c r="T16" i="47"/>
  <c r="AD16" i="47"/>
  <c r="Y16" i="47"/>
  <c r="S16" i="47"/>
  <c r="V16" i="47"/>
  <c r="G16" i="47"/>
  <c r="K16" i="47" s="1"/>
  <c r="Q16" i="47"/>
  <c r="R16" i="47" s="1"/>
  <c r="AB16" i="47"/>
  <c r="I16" i="47"/>
  <c r="O16" i="47" s="1"/>
  <c r="H16" i="47" l="1"/>
  <c r="M16" i="47" s="1"/>
  <c r="F52" i="1" l="1"/>
  <c r="L52" i="1" s="1"/>
  <c r="V11" i="51"/>
  <c r="N52" i="1" l="1"/>
  <c r="O52" i="1"/>
  <c r="U52" i="1"/>
  <c r="Y52" i="1"/>
  <c r="X52" i="1"/>
  <c r="Q52" i="1"/>
  <c r="B17" i="47"/>
  <c r="B18" i="47"/>
  <c r="B19" i="47"/>
  <c r="B20" i="47"/>
  <c r="F17" i="47"/>
  <c r="F18" i="47"/>
  <c r="F19" i="47"/>
  <c r="W19" i="47" s="1"/>
  <c r="F20" i="47"/>
  <c r="C20" i="47"/>
  <c r="D20" i="47" s="1"/>
  <c r="C18" i="47"/>
  <c r="D18" i="47" s="1"/>
  <c r="C19" i="47"/>
  <c r="D19" i="47" s="1"/>
  <c r="C17" i="47"/>
  <c r="D17" i="47" s="1"/>
  <c r="I17" i="47" l="1"/>
  <c r="O17" i="47" s="1"/>
  <c r="I19" i="47"/>
  <c r="O19" i="47" s="1"/>
  <c r="R19" i="47"/>
  <c r="H19" i="47"/>
  <c r="M19" i="47" s="1"/>
  <c r="E20" i="47"/>
  <c r="AF20" i="47" s="1"/>
  <c r="I18" i="47"/>
  <c r="O18" i="47" s="1"/>
  <c r="AD17" i="47"/>
  <c r="V17" i="47"/>
  <c r="G17" i="47"/>
  <c r="K17" i="47" s="1"/>
  <c r="W17" i="47"/>
  <c r="G18" i="47"/>
  <c r="K18" i="47" s="1"/>
  <c r="Z17" i="47"/>
  <c r="S17" i="47"/>
  <c r="AA17" i="47"/>
  <c r="T17" i="47"/>
  <c r="V18" i="47"/>
  <c r="AD18" i="47"/>
  <c r="W18" i="47"/>
  <c r="Z18" i="47"/>
  <c r="S18" i="47"/>
  <c r="V20" i="47"/>
  <c r="AA18" i="47"/>
  <c r="T18" i="47"/>
  <c r="AD19" i="47"/>
  <c r="AC18" i="47"/>
  <c r="Y18" i="47"/>
  <c r="U18" i="47"/>
  <c r="Q18" i="47"/>
  <c r="R18" i="47" s="1"/>
  <c r="E18" i="47"/>
  <c r="AF18" i="47" s="1"/>
  <c r="AD20" i="47"/>
  <c r="V19" i="47"/>
  <c r="AB18" i="47"/>
  <c r="Z20" i="47"/>
  <c r="Z19" i="47"/>
  <c r="S19" i="47"/>
  <c r="AB20" i="47"/>
  <c r="I20" i="47"/>
  <c r="O20" i="47" s="1"/>
  <c r="AA20" i="47"/>
  <c r="W20" i="47"/>
  <c r="T20" i="47"/>
  <c r="G20" i="47"/>
  <c r="K20" i="47" s="1"/>
  <c r="AA19" i="47"/>
  <c r="T19" i="47"/>
  <c r="S20" i="47"/>
  <c r="AC20" i="47"/>
  <c r="Y20" i="47"/>
  <c r="U20" i="47"/>
  <c r="Q20" i="47"/>
  <c r="R20" i="47" s="1"/>
  <c r="G19" i="47"/>
  <c r="K19" i="47" s="1"/>
  <c r="AC19" i="47"/>
  <c r="Y19" i="47"/>
  <c r="U19" i="47"/>
  <c r="Q19" i="47"/>
  <c r="E19" i="47"/>
  <c r="AF19" i="47" s="1"/>
  <c r="AC17" i="47"/>
  <c r="Y17" i="47"/>
  <c r="U17" i="47"/>
  <c r="Q17" i="47"/>
  <c r="R17" i="47" s="1"/>
  <c r="E17" i="47"/>
  <c r="AF17" i="47" s="1"/>
  <c r="AB19" i="47"/>
  <c r="AB17" i="47"/>
  <c r="BB27" i="60"/>
  <c r="BC27" i="60" s="1"/>
  <c r="BD27" i="60" s="1"/>
  <c r="BE27" i="60" s="1"/>
  <c r="BF27" i="60" s="1"/>
  <c r="BG27" i="60" s="1"/>
  <c r="BH27" i="60" s="1"/>
  <c r="BI27" i="60" s="1"/>
  <c r="BJ27" i="60" s="1"/>
  <c r="BK27" i="60" s="1"/>
  <c r="BL27" i="60" s="1"/>
  <c r="AZ27" i="60"/>
  <c r="E26" i="60"/>
  <c r="C28" i="60"/>
  <c r="E28" i="60"/>
  <c r="F28" i="60"/>
  <c r="G28" i="60"/>
  <c r="H28" i="60"/>
  <c r="I28" i="60" s="1"/>
  <c r="C29" i="60"/>
  <c r="D29" i="60"/>
  <c r="D262" i="60" s="1"/>
  <c r="E29" i="60"/>
  <c r="F29" i="60"/>
  <c r="G29" i="60"/>
  <c r="H29" i="60"/>
  <c r="I29" i="60" s="1"/>
  <c r="C30" i="60"/>
  <c r="E30" i="60"/>
  <c r="F30" i="60"/>
  <c r="G30" i="60"/>
  <c r="H30" i="60"/>
  <c r="I30" i="60" s="1"/>
  <c r="C31" i="60"/>
  <c r="E31" i="60"/>
  <c r="F31" i="60"/>
  <c r="G31" i="60"/>
  <c r="H31" i="60"/>
  <c r="I31" i="60" s="1"/>
  <c r="C32" i="60"/>
  <c r="E32" i="60"/>
  <c r="F32" i="60"/>
  <c r="G32" i="60"/>
  <c r="H32" i="60"/>
  <c r="I32" i="60" s="1"/>
  <c r="C33" i="60"/>
  <c r="E33" i="60"/>
  <c r="F33" i="60"/>
  <c r="G33" i="60"/>
  <c r="H33" i="60"/>
  <c r="I33" i="60" s="1"/>
  <c r="E11" i="60"/>
  <c r="H18" i="47" l="1"/>
  <c r="M18" i="47" s="1"/>
  <c r="H20" i="47"/>
  <c r="M20" i="47" s="1"/>
  <c r="H17" i="47"/>
  <c r="M17" i="47" s="1"/>
  <c r="D30" i="60"/>
  <c r="D263" i="60" s="1"/>
  <c r="K28" i="60"/>
  <c r="V28" i="60" s="1"/>
  <c r="Q33" i="60"/>
  <c r="K33" i="60"/>
  <c r="V33" i="60" s="1"/>
  <c r="U32" i="60"/>
  <c r="Q32" i="60"/>
  <c r="K32" i="60"/>
  <c r="V32" i="60" s="1"/>
  <c r="Q29" i="60"/>
  <c r="U28" i="60"/>
  <c r="K30" i="60"/>
  <c r="V30" i="60" s="1"/>
  <c r="K29" i="60"/>
  <c r="V29" i="60" s="1"/>
  <c r="Q28" i="60"/>
  <c r="U31" i="60"/>
  <c r="Q31" i="60"/>
  <c r="U30" i="60"/>
  <c r="U33" i="60"/>
  <c r="K31" i="60"/>
  <c r="V31" i="60" s="1"/>
  <c r="Q30" i="60"/>
  <c r="U29" i="60"/>
  <c r="T33" i="60"/>
  <c r="P33" i="60"/>
  <c r="M33" i="60"/>
  <c r="T32" i="60"/>
  <c r="P32" i="60"/>
  <c r="M32" i="60"/>
  <c r="T31" i="60"/>
  <c r="P31" i="60"/>
  <c r="M31" i="60"/>
  <c r="T30" i="60"/>
  <c r="P30" i="60"/>
  <c r="M30" i="60"/>
  <c r="T29" i="60"/>
  <c r="P29" i="60"/>
  <c r="M29" i="60"/>
  <c r="T28" i="60"/>
  <c r="P28" i="60"/>
  <c r="M28" i="60"/>
  <c r="W33" i="60"/>
  <c r="S33" i="60"/>
  <c r="O33" i="60"/>
  <c r="J33" i="60"/>
  <c r="W32" i="60"/>
  <c r="S32" i="60"/>
  <c r="O32" i="60"/>
  <c r="J32" i="60"/>
  <c r="W31" i="60"/>
  <c r="S31" i="60"/>
  <c r="O31" i="60"/>
  <c r="J31" i="60"/>
  <c r="W30" i="60"/>
  <c r="S30" i="60"/>
  <c r="O30" i="60"/>
  <c r="J30" i="60"/>
  <c r="W29" i="60"/>
  <c r="S29" i="60"/>
  <c r="O29" i="60"/>
  <c r="J29" i="60"/>
  <c r="W28" i="60"/>
  <c r="S28" i="60"/>
  <c r="O28" i="60"/>
  <c r="J28" i="60"/>
  <c r="R33" i="60"/>
  <c r="N33" i="60"/>
  <c r="R32" i="60"/>
  <c r="N32" i="60"/>
  <c r="R31" i="60"/>
  <c r="N31" i="60"/>
  <c r="R30" i="60"/>
  <c r="N30" i="60"/>
  <c r="R29" i="60"/>
  <c r="N29" i="60"/>
  <c r="R28" i="60"/>
  <c r="N28" i="60"/>
  <c r="E12" i="61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D31" i="60" l="1"/>
  <c r="D264" i="60" s="1"/>
  <c r="D32" i="60" l="1"/>
  <c r="D265" i="60" s="1"/>
  <c r="I4" i="62"/>
  <c r="I428" i="62"/>
  <c r="F428" i="62"/>
  <c r="G428" i="62" s="1"/>
  <c r="E428" i="62"/>
  <c r="C428" i="62"/>
  <c r="I427" i="62"/>
  <c r="V427" i="62" s="1"/>
  <c r="F427" i="62"/>
  <c r="G427" i="62" s="1"/>
  <c r="E427" i="62"/>
  <c r="C427" i="62"/>
  <c r="I426" i="62"/>
  <c r="F426" i="62"/>
  <c r="G426" i="62" s="1"/>
  <c r="E426" i="62"/>
  <c r="C426" i="62"/>
  <c r="I425" i="62"/>
  <c r="U425" i="62" s="1"/>
  <c r="F425" i="62"/>
  <c r="G425" i="62" s="1"/>
  <c r="E425" i="62"/>
  <c r="C425" i="62"/>
  <c r="I424" i="62"/>
  <c r="F424" i="62"/>
  <c r="G424" i="62" s="1"/>
  <c r="E424" i="62"/>
  <c r="C424" i="62"/>
  <c r="I423" i="62"/>
  <c r="U423" i="62" s="1"/>
  <c r="F423" i="62"/>
  <c r="G423" i="62" s="1"/>
  <c r="E423" i="62"/>
  <c r="C423" i="62"/>
  <c r="I422" i="62"/>
  <c r="F422" i="62"/>
  <c r="G422" i="62" s="1"/>
  <c r="E422" i="62"/>
  <c r="C422" i="62"/>
  <c r="I421" i="62"/>
  <c r="F421" i="62"/>
  <c r="G421" i="62" s="1"/>
  <c r="E421" i="62"/>
  <c r="C421" i="62"/>
  <c r="I420" i="62"/>
  <c r="N420" i="62" s="1"/>
  <c r="F420" i="62"/>
  <c r="G420" i="62" s="1"/>
  <c r="E420" i="62"/>
  <c r="C420" i="62"/>
  <c r="I419" i="62"/>
  <c r="F419" i="62"/>
  <c r="G419" i="62" s="1"/>
  <c r="E419" i="62"/>
  <c r="C419" i="62"/>
  <c r="I400" i="62"/>
  <c r="F400" i="62"/>
  <c r="G400" i="62" s="1"/>
  <c r="E400" i="62"/>
  <c r="C400" i="62"/>
  <c r="I399" i="62"/>
  <c r="F399" i="62"/>
  <c r="G399" i="62" s="1"/>
  <c r="E399" i="62"/>
  <c r="C399" i="62"/>
  <c r="I398" i="62"/>
  <c r="F398" i="62"/>
  <c r="G398" i="62" s="1"/>
  <c r="E398" i="62"/>
  <c r="C398" i="62"/>
  <c r="I397" i="62"/>
  <c r="L397" i="62" s="1"/>
  <c r="F397" i="62"/>
  <c r="G397" i="62" s="1"/>
  <c r="E397" i="62"/>
  <c r="C397" i="62"/>
  <c r="I396" i="62"/>
  <c r="F396" i="62"/>
  <c r="G396" i="62" s="1"/>
  <c r="E396" i="62"/>
  <c r="C396" i="62"/>
  <c r="I395" i="62"/>
  <c r="F395" i="62"/>
  <c r="G395" i="62" s="1"/>
  <c r="E395" i="62"/>
  <c r="C395" i="62"/>
  <c r="I394" i="62"/>
  <c r="F394" i="62"/>
  <c r="G394" i="62" s="1"/>
  <c r="E394" i="62"/>
  <c r="C394" i="62"/>
  <c r="I393" i="62"/>
  <c r="T393" i="62" s="1"/>
  <c r="F393" i="62"/>
  <c r="G393" i="62" s="1"/>
  <c r="E393" i="62"/>
  <c r="C393" i="62"/>
  <c r="I392" i="62"/>
  <c r="Q392" i="62" s="1"/>
  <c r="F392" i="62"/>
  <c r="G392" i="62" s="1"/>
  <c r="E392" i="62"/>
  <c r="C392" i="62"/>
  <c r="I391" i="62"/>
  <c r="F391" i="62"/>
  <c r="G391" i="62" s="1"/>
  <c r="E391" i="62"/>
  <c r="C391" i="62"/>
  <c r="I390" i="62"/>
  <c r="F390" i="62"/>
  <c r="G390" i="62" s="1"/>
  <c r="E390" i="62"/>
  <c r="C390" i="62"/>
  <c r="I372" i="62"/>
  <c r="N372" i="62" s="1"/>
  <c r="F372" i="62"/>
  <c r="G372" i="62" s="1"/>
  <c r="E372" i="62"/>
  <c r="C372" i="62"/>
  <c r="I371" i="62"/>
  <c r="F371" i="62"/>
  <c r="G371" i="62" s="1"/>
  <c r="E371" i="62"/>
  <c r="C371" i="62"/>
  <c r="I370" i="62"/>
  <c r="F370" i="62"/>
  <c r="G370" i="62" s="1"/>
  <c r="E370" i="62"/>
  <c r="C370" i="62"/>
  <c r="I369" i="62"/>
  <c r="S369" i="62" s="1"/>
  <c r="F369" i="62"/>
  <c r="G369" i="62" s="1"/>
  <c r="E369" i="62"/>
  <c r="C369" i="62"/>
  <c r="I368" i="62"/>
  <c r="P368" i="62" s="1"/>
  <c r="F368" i="62"/>
  <c r="G368" i="62" s="1"/>
  <c r="E368" i="62"/>
  <c r="C368" i="62"/>
  <c r="I367" i="62"/>
  <c r="Q367" i="62" s="1"/>
  <c r="F367" i="62"/>
  <c r="G367" i="62" s="1"/>
  <c r="E367" i="62"/>
  <c r="C367" i="62"/>
  <c r="I366" i="62"/>
  <c r="F366" i="62"/>
  <c r="G366" i="62" s="1"/>
  <c r="E366" i="62"/>
  <c r="C366" i="62"/>
  <c r="I365" i="62"/>
  <c r="J365" i="62" s="1"/>
  <c r="F365" i="62"/>
  <c r="G365" i="62" s="1"/>
  <c r="E365" i="62"/>
  <c r="C365" i="62"/>
  <c r="I364" i="62"/>
  <c r="T364" i="62" s="1"/>
  <c r="F364" i="62"/>
  <c r="G364" i="62" s="1"/>
  <c r="E364" i="62"/>
  <c r="C364" i="62"/>
  <c r="I363" i="62"/>
  <c r="F363" i="62"/>
  <c r="G363" i="62" s="1"/>
  <c r="E363" i="62"/>
  <c r="C363" i="62"/>
  <c r="I362" i="62"/>
  <c r="Q362" i="62" s="1"/>
  <c r="F362" i="62"/>
  <c r="G362" i="62" s="1"/>
  <c r="E362" i="62"/>
  <c r="C362" i="62"/>
  <c r="I361" i="62"/>
  <c r="F361" i="62"/>
  <c r="G361" i="62" s="1"/>
  <c r="E361" i="62"/>
  <c r="C361" i="62"/>
  <c r="I344" i="62"/>
  <c r="L344" i="62" s="1"/>
  <c r="F344" i="62"/>
  <c r="G344" i="62" s="1"/>
  <c r="E344" i="62"/>
  <c r="C344" i="62"/>
  <c r="I343" i="62"/>
  <c r="T343" i="62" s="1"/>
  <c r="F343" i="62"/>
  <c r="G343" i="62" s="1"/>
  <c r="E343" i="62"/>
  <c r="C343" i="62"/>
  <c r="I342" i="62"/>
  <c r="T342" i="62" s="1"/>
  <c r="F342" i="62"/>
  <c r="G342" i="62" s="1"/>
  <c r="E342" i="62"/>
  <c r="C342" i="62"/>
  <c r="I341" i="62"/>
  <c r="U341" i="62" s="1"/>
  <c r="F341" i="62"/>
  <c r="G341" i="62" s="1"/>
  <c r="E341" i="62"/>
  <c r="C341" i="62"/>
  <c r="I340" i="62"/>
  <c r="F340" i="62"/>
  <c r="G340" i="62" s="1"/>
  <c r="E340" i="62"/>
  <c r="C340" i="62"/>
  <c r="I339" i="62"/>
  <c r="V339" i="62" s="1"/>
  <c r="F339" i="62"/>
  <c r="G339" i="62" s="1"/>
  <c r="E339" i="62"/>
  <c r="C339" i="62"/>
  <c r="I338" i="62"/>
  <c r="R338" i="62" s="1"/>
  <c r="F338" i="62"/>
  <c r="G338" i="62" s="1"/>
  <c r="E338" i="62"/>
  <c r="C338" i="62"/>
  <c r="I337" i="62"/>
  <c r="F337" i="62"/>
  <c r="G337" i="62" s="1"/>
  <c r="E337" i="62"/>
  <c r="C337" i="62"/>
  <c r="I336" i="62"/>
  <c r="F336" i="62"/>
  <c r="G336" i="62" s="1"/>
  <c r="E336" i="62"/>
  <c r="C336" i="62"/>
  <c r="I335" i="62"/>
  <c r="F335" i="62"/>
  <c r="G335" i="62" s="1"/>
  <c r="E335" i="62"/>
  <c r="C335" i="62"/>
  <c r="I334" i="62"/>
  <c r="F334" i="62"/>
  <c r="G334" i="62" s="1"/>
  <c r="E334" i="62"/>
  <c r="C334" i="62"/>
  <c r="I333" i="62"/>
  <c r="M333" i="62" s="1"/>
  <c r="F333" i="62"/>
  <c r="G333" i="62" s="1"/>
  <c r="E333" i="62"/>
  <c r="C333" i="62"/>
  <c r="I332" i="62"/>
  <c r="V332" i="62" s="1"/>
  <c r="F332" i="62"/>
  <c r="G332" i="62" s="1"/>
  <c r="E332" i="62"/>
  <c r="C332" i="62"/>
  <c r="I316" i="62"/>
  <c r="F316" i="62"/>
  <c r="G316" i="62" s="1"/>
  <c r="E316" i="62"/>
  <c r="C316" i="62"/>
  <c r="I315" i="62"/>
  <c r="R315" i="62" s="1"/>
  <c r="F315" i="62"/>
  <c r="G315" i="62" s="1"/>
  <c r="E315" i="62"/>
  <c r="C315" i="62"/>
  <c r="I314" i="62"/>
  <c r="Q314" i="62" s="1"/>
  <c r="F314" i="62"/>
  <c r="G314" i="62" s="1"/>
  <c r="E314" i="62"/>
  <c r="C314" i="62"/>
  <c r="I313" i="62"/>
  <c r="P313" i="62" s="1"/>
  <c r="F313" i="62"/>
  <c r="G313" i="62" s="1"/>
  <c r="E313" i="62"/>
  <c r="C313" i="62"/>
  <c r="I312" i="62"/>
  <c r="T312" i="62" s="1"/>
  <c r="F312" i="62"/>
  <c r="G312" i="62" s="1"/>
  <c r="E312" i="62"/>
  <c r="C312" i="62"/>
  <c r="I311" i="62"/>
  <c r="P311" i="62" s="1"/>
  <c r="F311" i="62"/>
  <c r="G311" i="62" s="1"/>
  <c r="E311" i="62"/>
  <c r="C311" i="62"/>
  <c r="I310" i="62"/>
  <c r="F310" i="62"/>
  <c r="G310" i="62" s="1"/>
  <c r="E310" i="62"/>
  <c r="C310" i="62"/>
  <c r="I309" i="62"/>
  <c r="R309" i="62" s="1"/>
  <c r="F309" i="62"/>
  <c r="G309" i="62" s="1"/>
  <c r="E309" i="62"/>
  <c r="C309" i="62"/>
  <c r="I308" i="62"/>
  <c r="V308" i="62" s="1"/>
  <c r="F308" i="62"/>
  <c r="G308" i="62" s="1"/>
  <c r="E308" i="62"/>
  <c r="C308" i="62"/>
  <c r="I307" i="62"/>
  <c r="R307" i="62" s="1"/>
  <c r="F307" i="62"/>
  <c r="G307" i="62" s="1"/>
  <c r="E307" i="62"/>
  <c r="C307" i="62"/>
  <c r="I306" i="62"/>
  <c r="F306" i="62"/>
  <c r="G306" i="62" s="1"/>
  <c r="E306" i="62"/>
  <c r="C306" i="62"/>
  <c r="I305" i="62"/>
  <c r="V305" i="62" s="1"/>
  <c r="F305" i="62"/>
  <c r="G305" i="62" s="1"/>
  <c r="E305" i="62"/>
  <c r="C305" i="62"/>
  <c r="I304" i="62"/>
  <c r="T304" i="62" s="1"/>
  <c r="F304" i="62"/>
  <c r="G304" i="62" s="1"/>
  <c r="E304" i="62"/>
  <c r="C304" i="62"/>
  <c r="I303" i="62"/>
  <c r="F303" i="62"/>
  <c r="G303" i="62" s="1"/>
  <c r="E303" i="62"/>
  <c r="C303" i="62"/>
  <c r="I288" i="62"/>
  <c r="F288" i="62"/>
  <c r="G288" i="62" s="1"/>
  <c r="E288" i="62"/>
  <c r="C288" i="62"/>
  <c r="I287" i="62"/>
  <c r="O287" i="62" s="1"/>
  <c r="F287" i="62"/>
  <c r="G287" i="62" s="1"/>
  <c r="E287" i="62"/>
  <c r="C287" i="62"/>
  <c r="I286" i="62"/>
  <c r="F286" i="62"/>
  <c r="G286" i="62" s="1"/>
  <c r="E286" i="62"/>
  <c r="C286" i="62"/>
  <c r="I285" i="62"/>
  <c r="F285" i="62"/>
  <c r="G285" i="62" s="1"/>
  <c r="E285" i="62"/>
  <c r="C285" i="62"/>
  <c r="I284" i="62"/>
  <c r="V284" i="62" s="1"/>
  <c r="F284" i="62"/>
  <c r="G284" i="62" s="1"/>
  <c r="E284" i="62"/>
  <c r="C284" i="62"/>
  <c r="I283" i="62"/>
  <c r="F283" i="62"/>
  <c r="G283" i="62" s="1"/>
  <c r="E283" i="62"/>
  <c r="C283" i="62"/>
  <c r="I282" i="62"/>
  <c r="R282" i="62" s="1"/>
  <c r="F282" i="62"/>
  <c r="G282" i="62" s="1"/>
  <c r="E282" i="62"/>
  <c r="C282" i="62"/>
  <c r="I281" i="62"/>
  <c r="Q281" i="62" s="1"/>
  <c r="F281" i="62"/>
  <c r="G281" i="62" s="1"/>
  <c r="E281" i="62"/>
  <c r="C281" i="62"/>
  <c r="I280" i="62"/>
  <c r="P280" i="62" s="1"/>
  <c r="F280" i="62"/>
  <c r="G280" i="62" s="1"/>
  <c r="E280" i="62"/>
  <c r="C280" i="62"/>
  <c r="I279" i="62"/>
  <c r="V279" i="62" s="1"/>
  <c r="F279" i="62"/>
  <c r="G279" i="62" s="1"/>
  <c r="E279" i="62"/>
  <c r="C279" i="62"/>
  <c r="I278" i="62"/>
  <c r="F278" i="62"/>
  <c r="G278" i="62" s="1"/>
  <c r="E278" i="62"/>
  <c r="C278" i="62"/>
  <c r="I277" i="62"/>
  <c r="U277" i="62" s="1"/>
  <c r="F277" i="62"/>
  <c r="G277" i="62" s="1"/>
  <c r="E277" i="62"/>
  <c r="C277" i="62"/>
  <c r="I276" i="62"/>
  <c r="R276" i="62" s="1"/>
  <c r="F276" i="62"/>
  <c r="G276" i="62" s="1"/>
  <c r="E276" i="62"/>
  <c r="C276" i="62"/>
  <c r="I275" i="62"/>
  <c r="F275" i="62"/>
  <c r="G275" i="62" s="1"/>
  <c r="E275" i="62"/>
  <c r="C275" i="62"/>
  <c r="I274" i="62"/>
  <c r="F274" i="62"/>
  <c r="G274" i="62" s="1"/>
  <c r="E274" i="62"/>
  <c r="C274" i="62"/>
  <c r="I260" i="62"/>
  <c r="H260" i="62" s="1"/>
  <c r="F260" i="62"/>
  <c r="G260" i="62" s="1"/>
  <c r="E260" i="62"/>
  <c r="C260" i="62"/>
  <c r="I259" i="62"/>
  <c r="V259" i="62" s="1"/>
  <c r="F259" i="62"/>
  <c r="G259" i="62" s="1"/>
  <c r="E259" i="62"/>
  <c r="C259" i="62"/>
  <c r="I258" i="62"/>
  <c r="O258" i="62" s="1"/>
  <c r="F258" i="62"/>
  <c r="G258" i="62" s="1"/>
  <c r="E258" i="62"/>
  <c r="C258" i="62"/>
  <c r="I257" i="62"/>
  <c r="F257" i="62"/>
  <c r="G257" i="62" s="1"/>
  <c r="E257" i="62"/>
  <c r="C257" i="62"/>
  <c r="I256" i="62"/>
  <c r="V256" i="62" s="1"/>
  <c r="F256" i="62"/>
  <c r="G256" i="62" s="1"/>
  <c r="E256" i="62"/>
  <c r="C256" i="62"/>
  <c r="I255" i="62"/>
  <c r="R255" i="62" s="1"/>
  <c r="F255" i="62"/>
  <c r="G255" i="62" s="1"/>
  <c r="E255" i="62"/>
  <c r="C255" i="62"/>
  <c r="I254" i="62"/>
  <c r="F254" i="62"/>
  <c r="G254" i="62" s="1"/>
  <c r="E254" i="62"/>
  <c r="C254" i="62"/>
  <c r="I253" i="62"/>
  <c r="P253" i="62" s="1"/>
  <c r="F253" i="62"/>
  <c r="G253" i="62" s="1"/>
  <c r="E253" i="62"/>
  <c r="C253" i="62"/>
  <c r="I252" i="62"/>
  <c r="F252" i="62"/>
  <c r="G252" i="62" s="1"/>
  <c r="E252" i="62"/>
  <c r="C252" i="62"/>
  <c r="I251" i="62"/>
  <c r="P251" i="62" s="1"/>
  <c r="F251" i="62"/>
  <c r="G251" i="62" s="1"/>
  <c r="E251" i="62"/>
  <c r="C251" i="62"/>
  <c r="I250" i="62"/>
  <c r="Q250" i="62" s="1"/>
  <c r="F250" i="62"/>
  <c r="G250" i="62" s="1"/>
  <c r="E250" i="62"/>
  <c r="C250" i="62"/>
  <c r="I249" i="62"/>
  <c r="R249" i="62" s="1"/>
  <c r="F249" i="62"/>
  <c r="G249" i="62" s="1"/>
  <c r="E249" i="62"/>
  <c r="C249" i="62"/>
  <c r="I248" i="62"/>
  <c r="M248" i="62" s="1"/>
  <c r="F248" i="62"/>
  <c r="G248" i="62" s="1"/>
  <c r="E248" i="62"/>
  <c r="C248" i="62"/>
  <c r="I247" i="62"/>
  <c r="V247" i="62" s="1"/>
  <c r="F247" i="62"/>
  <c r="G247" i="62" s="1"/>
  <c r="E247" i="62"/>
  <c r="C247" i="62"/>
  <c r="I246" i="62"/>
  <c r="Q246" i="62" s="1"/>
  <c r="F246" i="62"/>
  <c r="G246" i="62" s="1"/>
  <c r="E246" i="62"/>
  <c r="C246" i="62"/>
  <c r="I245" i="62"/>
  <c r="F245" i="62"/>
  <c r="G245" i="62" s="1"/>
  <c r="E245" i="62"/>
  <c r="C245" i="62"/>
  <c r="I232" i="62"/>
  <c r="R232" i="62" s="1"/>
  <c r="F232" i="62"/>
  <c r="G232" i="62" s="1"/>
  <c r="E232" i="62"/>
  <c r="C232" i="62"/>
  <c r="I231" i="62"/>
  <c r="Q231" i="62" s="1"/>
  <c r="F231" i="62"/>
  <c r="G231" i="62" s="1"/>
  <c r="E231" i="62"/>
  <c r="C231" i="62"/>
  <c r="I230" i="62"/>
  <c r="F230" i="62"/>
  <c r="G230" i="62" s="1"/>
  <c r="E230" i="62"/>
  <c r="C230" i="62"/>
  <c r="I229" i="62"/>
  <c r="S229" i="62" s="1"/>
  <c r="F229" i="62"/>
  <c r="G229" i="62" s="1"/>
  <c r="E229" i="62"/>
  <c r="C229" i="62"/>
  <c r="I228" i="62"/>
  <c r="P228" i="62" s="1"/>
  <c r="F228" i="62"/>
  <c r="G228" i="62" s="1"/>
  <c r="E228" i="62"/>
  <c r="C228" i="62"/>
  <c r="I227" i="62"/>
  <c r="T227" i="62" s="1"/>
  <c r="F227" i="62"/>
  <c r="G227" i="62" s="1"/>
  <c r="E227" i="62"/>
  <c r="C227" i="62"/>
  <c r="I226" i="62"/>
  <c r="F226" i="62"/>
  <c r="G226" i="62" s="1"/>
  <c r="E226" i="62"/>
  <c r="C226" i="62"/>
  <c r="I225" i="62"/>
  <c r="F225" i="62"/>
  <c r="G225" i="62" s="1"/>
  <c r="E225" i="62"/>
  <c r="C225" i="62"/>
  <c r="I224" i="62"/>
  <c r="V224" i="62" s="1"/>
  <c r="F224" i="62"/>
  <c r="G224" i="62" s="1"/>
  <c r="E224" i="62"/>
  <c r="C224" i="62"/>
  <c r="I223" i="62"/>
  <c r="T223" i="62" s="1"/>
  <c r="F223" i="62"/>
  <c r="G223" i="62" s="1"/>
  <c r="E223" i="62"/>
  <c r="C223" i="62"/>
  <c r="I222" i="62"/>
  <c r="N222" i="62" s="1"/>
  <c r="F222" i="62"/>
  <c r="G222" i="62" s="1"/>
  <c r="E222" i="62"/>
  <c r="C222" i="62"/>
  <c r="I221" i="62"/>
  <c r="T221" i="62" s="1"/>
  <c r="F221" i="62"/>
  <c r="G221" i="62" s="1"/>
  <c r="E221" i="62"/>
  <c r="C221" i="62"/>
  <c r="I220" i="62"/>
  <c r="T220" i="62" s="1"/>
  <c r="F220" i="62"/>
  <c r="G220" i="62" s="1"/>
  <c r="E220" i="62"/>
  <c r="C220" i="62"/>
  <c r="I219" i="62"/>
  <c r="U219" i="62" s="1"/>
  <c r="F219" i="62"/>
  <c r="G219" i="62" s="1"/>
  <c r="E219" i="62"/>
  <c r="C219" i="62"/>
  <c r="I218" i="62"/>
  <c r="V218" i="62" s="1"/>
  <c r="F218" i="62"/>
  <c r="G218" i="62" s="1"/>
  <c r="E218" i="62"/>
  <c r="C218" i="62"/>
  <c r="I217" i="62"/>
  <c r="T217" i="62" s="1"/>
  <c r="F217" i="62"/>
  <c r="G217" i="62" s="1"/>
  <c r="E217" i="62"/>
  <c r="C217" i="62"/>
  <c r="I216" i="62"/>
  <c r="F216" i="62"/>
  <c r="G216" i="62" s="1"/>
  <c r="E216" i="62"/>
  <c r="C216" i="62"/>
  <c r="I204" i="62"/>
  <c r="F204" i="62"/>
  <c r="G204" i="62" s="1"/>
  <c r="E204" i="62"/>
  <c r="C204" i="62"/>
  <c r="I203" i="62"/>
  <c r="P203" i="62" s="1"/>
  <c r="F203" i="62"/>
  <c r="G203" i="62" s="1"/>
  <c r="E203" i="62"/>
  <c r="C203" i="62"/>
  <c r="I202" i="62"/>
  <c r="O202" i="62" s="1"/>
  <c r="F202" i="62"/>
  <c r="G202" i="62" s="1"/>
  <c r="E202" i="62"/>
  <c r="C202" i="62"/>
  <c r="I201" i="62"/>
  <c r="P201" i="62" s="1"/>
  <c r="F201" i="62"/>
  <c r="G201" i="62" s="1"/>
  <c r="E201" i="62"/>
  <c r="C201" i="62"/>
  <c r="I200" i="62"/>
  <c r="Q200" i="62" s="1"/>
  <c r="F200" i="62"/>
  <c r="G200" i="62" s="1"/>
  <c r="E200" i="62"/>
  <c r="C200" i="62"/>
  <c r="I199" i="62"/>
  <c r="R199" i="62" s="1"/>
  <c r="F199" i="62"/>
  <c r="G199" i="62" s="1"/>
  <c r="E199" i="62"/>
  <c r="C199" i="62"/>
  <c r="I198" i="62"/>
  <c r="F198" i="62"/>
  <c r="G198" i="62" s="1"/>
  <c r="E198" i="62"/>
  <c r="C198" i="62"/>
  <c r="I197" i="62"/>
  <c r="V197" i="62" s="1"/>
  <c r="F197" i="62"/>
  <c r="G197" i="62" s="1"/>
  <c r="E197" i="62"/>
  <c r="C197" i="62"/>
  <c r="I196" i="62"/>
  <c r="U196" i="62" s="1"/>
  <c r="F196" i="62"/>
  <c r="G196" i="62" s="1"/>
  <c r="E196" i="62"/>
  <c r="C196" i="62"/>
  <c r="I195" i="62"/>
  <c r="P195" i="62" s="1"/>
  <c r="F195" i="62"/>
  <c r="G195" i="62" s="1"/>
  <c r="E195" i="62"/>
  <c r="C195" i="62"/>
  <c r="I194" i="62"/>
  <c r="T194" i="62" s="1"/>
  <c r="F194" i="62"/>
  <c r="G194" i="62" s="1"/>
  <c r="E194" i="62"/>
  <c r="C194" i="62"/>
  <c r="I193" i="62"/>
  <c r="O193" i="62" s="1"/>
  <c r="F193" i="62"/>
  <c r="G193" i="62" s="1"/>
  <c r="E193" i="62"/>
  <c r="C193" i="62"/>
  <c r="I192" i="62"/>
  <c r="P192" i="62" s="1"/>
  <c r="F192" i="62"/>
  <c r="G192" i="62" s="1"/>
  <c r="E192" i="62"/>
  <c r="C192" i="62"/>
  <c r="I191" i="62"/>
  <c r="Q191" i="62" s="1"/>
  <c r="F191" i="62"/>
  <c r="G191" i="62" s="1"/>
  <c r="E191" i="62"/>
  <c r="C191" i="62"/>
  <c r="I190" i="62"/>
  <c r="F190" i="62"/>
  <c r="G190" i="62" s="1"/>
  <c r="E190" i="62"/>
  <c r="C190" i="62"/>
  <c r="I189" i="62"/>
  <c r="F189" i="62"/>
  <c r="G189" i="62" s="1"/>
  <c r="E189" i="62"/>
  <c r="C189" i="62"/>
  <c r="I188" i="62"/>
  <c r="N188" i="62" s="1"/>
  <c r="F188" i="62"/>
  <c r="G188" i="62" s="1"/>
  <c r="E188" i="62"/>
  <c r="C188" i="62"/>
  <c r="I187" i="62"/>
  <c r="F187" i="62"/>
  <c r="G187" i="62" s="1"/>
  <c r="E187" i="62"/>
  <c r="C187" i="62"/>
  <c r="I177" i="62"/>
  <c r="T177" i="62" s="1"/>
  <c r="F177" i="62"/>
  <c r="G177" i="62" s="1"/>
  <c r="E177" i="62"/>
  <c r="C177" i="62"/>
  <c r="I176" i="62"/>
  <c r="U176" i="62" s="1"/>
  <c r="F176" i="62"/>
  <c r="G176" i="62" s="1"/>
  <c r="E176" i="62"/>
  <c r="C176" i="62"/>
  <c r="I175" i="62"/>
  <c r="P175" i="62" s="1"/>
  <c r="F175" i="62"/>
  <c r="G175" i="62" s="1"/>
  <c r="E175" i="62"/>
  <c r="C175" i="62"/>
  <c r="I174" i="62"/>
  <c r="Q174" i="62" s="1"/>
  <c r="F174" i="62"/>
  <c r="G174" i="62" s="1"/>
  <c r="E174" i="62"/>
  <c r="C174" i="62"/>
  <c r="I173" i="62"/>
  <c r="P173" i="62" s="1"/>
  <c r="F173" i="62"/>
  <c r="G173" i="62" s="1"/>
  <c r="E173" i="62"/>
  <c r="C173" i="62"/>
  <c r="I172" i="62"/>
  <c r="O172" i="62" s="1"/>
  <c r="F172" i="62"/>
  <c r="G172" i="62" s="1"/>
  <c r="E172" i="62"/>
  <c r="C172" i="62"/>
  <c r="I171" i="62"/>
  <c r="P171" i="62" s="1"/>
  <c r="F171" i="62"/>
  <c r="G171" i="62" s="1"/>
  <c r="E171" i="62"/>
  <c r="C171" i="62"/>
  <c r="I170" i="62"/>
  <c r="F170" i="62"/>
  <c r="G170" i="62" s="1"/>
  <c r="E170" i="62"/>
  <c r="C170" i="62"/>
  <c r="I169" i="62"/>
  <c r="F169" i="62"/>
  <c r="G169" i="62" s="1"/>
  <c r="E169" i="62"/>
  <c r="C169" i="62"/>
  <c r="I168" i="62"/>
  <c r="F168" i="62"/>
  <c r="G168" i="62" s="1"/>
  <c r="E168" i="62"/>
  <c r="C168" i="62"/>
  <c r="I167" i="62"/>
  <c r="N167" i="62" s="1"/>
  <c r="F167" i="62"/>
  <c r="G167" i="62" s="1"/>
  <c r="E167" i="62"/>
  <c r="C167" i="62"/>
  <c r="I166" i="62"/>
  <c r="Q166" i="62" s="1"/>
  <c r="F166" i="62"/>
  <c r="G166" i="62" s="1"/>
  <c r="E166" i="62"/>
  <c r="C166" i="62"/>
  <c r="I165" i="62"/>
  <c r="N165" i="62" s="1"/>
  <c r="F165" i="62"/>
  <c r="G165" i="62" s="1"/>
  <c r="E165" i="62"/>
  <c r="C165" i="62"/>
  <c r="I164" i="62"/>
  <c r="F164" i="62"/>
  <c r="G164" i="62" s="1"/>
  <c r="E164" i="62"/>
  <c r="C164" i="62"/>
  <c r="I163" i="62"/>
  <c r="F163" i="62"/>
  <c r="G163" i="62" s="1"/>
  <c r="E163" i="62"/>
  <c r="C163" i="62"/>
  <c r="I162" i="62"/>
  <c r="O162" i="62" s="1"/>
  <c r="F162" i="62"/>
  <c r="G162" i="62" s="1"/>
  <c r="E162" i="62"/>
  <c r="C162" i="62"/>
  <c r="I161" i="62"/>
  <c r="N161" i="62" s="1"/>
  <c r="F161" i="62"/>
  <c r="G161" i="62" s="1"/>
  <c r="E161" i="62"/>
  <c r="C161" i="62"/>
  <c r="I160" i="62"/>
  <c r="U160" i="62" s="1"/>
  <c r="F160" i="62"/>
  <c r="G160" i="62" s="1"/>
  <c r="E160" i="62"/>
  <c r="C160" i="62"/>
  <c r="I159" i="62"/>
  <c r="P159" i="62" s="1"/>
  <c r="F159" i="62"/>
  <c r="G159" i="62" s="1"/>
  <c r="E159" i="62"/>
  <c r="C159" i="62"/>
  <c r="I158" i="62"/>
  <c r="F158" i="62"/>
  <c r="G158" i="62" s="1"/>
  <c r="E158" i="62"/>
  <c r="C158" i="62"/>
  <c r="I149" i="62"/>
  <c r="T149" i="62" s="1"/>
  <c r="F149" i="62"/>
  <c r="G149" i="62" s="1"/>
  <c r="E149" i="62"/>
  <c r="C149" i="62"/>
  <c r="I148" i="62"/>
  <c r="P148" i="62" s="1"/>
  <c r="F148" i="62"/>
  <c r="G148" i="62" s="1"/>
  <c r="E148" i="62"/>
  <c r="C148" i="62"/>
  <c r="I147" i="62"/>
  <c r="O147" i="62" s="1"/>
  <c r="F147" i="62"/>
  <c r="G147" i="62" s="1"/>
  <c r="E147" i="62"/>
  <c r="C147" i="62"/>
  <c r="I146" i="62"/>
  <c r="F146" i="62"/>
  <c r="G146" i="62" s="1"/>
  <c r="E146" i="62"/>
  <c r="C146" i="62"/>
  <c r="I145" i="62"/>
  <c r="F145" i="62"/>
  <c r="G145" i="62" s="1"/>
  <c r="E145" i="62"/>
  <c r="C145" i="62"/>
  <c r="I144" i="62"/>
  <c r="V144" i="62" s="1"/>
  <c r="F144" i="62"/>
  <c r="G144" i="62" s="1"/>
  <c r="E144" i="62"/>
  <c r="C144" i="62"/>
  <c r="I143" i="62"/>
  <c r="O143" i="62" s="1"/>
  <c r="F143" i="62"/>
  <c r="G143" i="62" s="1"/>
  <c r="E143" i="62"/>
  <c r="C143" i="62"/>
  <c r="I142" i="62"/>
  <c r="F142" i="62"/>
  <c r="G142" i="62" s="1"/>
  <c r="E142" i="62"/>
  <c r="C142" i="62"/>
  <c r="I141" i="62"/>
  <c r="F141" i="62"/>
  <c r="G141" i="62" s="1"/>
  <c r="E141" i="62"/>
  <c r="C141" i="62"/>
  <c r="I140" i="62"/>
  <c r="P140" i="62" s="1"/>
  <c r="F140" i="62"/>
  <c r="G140" i="62" s="1"/>
  <c r="E140" i="62"/>
  <c r="C140" i="62"/>
  <c r="I139" i="62"/>
  <c r="Q139" i="62" s="1"/>
  <c r="F139" i="62"/>
  <c r="G139" i="62" s="1"/>
  <c r="E139" i="62"/>
  <c r="C139" i="62"/>
  <c r="I138" i="62"/>
  <c r="T138" i="62" s="1"/>
  <c r="F138" i="62"/>
  <c r="G138" i="62" s="1"/>
  <c r="E138" i="62"/>
  <c r="C138" i="62"/>
  <c r="I137" i="62"/>
  <c r="F137" i="62"/>
  <c r="G137" i="62" s="1"/>
  <c r="E137" i="62"/>
  <c r="C137" i="62"/>
  <c r="I136" i="62"/>
  <c r="P136" i="62" s="1"/>
  <c r="F136" i="62"/>
  <c r="G136" i="62" s="1"/>
  <c r="E136" i="62"/>
  <c r="C136" i="62"/>
  <c r="I135" i="62"/>
  <c r="Q135" i="62" s="1"/>
  <c r="F135" i="62"/>
  <c r="G135" i="62" s="1"/>
  <c r="E135" i="62"/>
  <c r="C135" i="62"/>
  <c r="I134" i="62"/>
  <c r="P134" i="62" s="1"/>
  <c r="F134" i="62"/>
  <c r="G134" i="62" s="1"/>
  <c r="E134" i="62"/>
  <c r="C134" i="62"/>
  <c r="I133" i="62"/>
  <c r="T133" i="62" s="1"/>
  <c r="F133" i="62"/>
  <c r="G133" i="62" s="1"/>
  <c r="E133" i="62"/>
  <c r="C133" i="62"/>
  <c r="I132" i="62"/>
  <c r="F132" i="62"/>
  <c r="G132" i="62" s="1"/>
  <c r="E132" i="62"/>
  <c r="C132" i="62"/>
  <c r="I131" i="62"/>
  <c r="F131" i="62"/>
  <c r="G131" i="62" s="1"/>
  <c r="E131" i="62"/>
  <c r="C131" i="62"/>
  <c r="I130" i="62"/>
  <c r="F130" i="62"/>
  <c r="G130" i="62" s="1"/>
  <c r="E130" i="62"/>
  <c r="C130" i="62"/>
  <c r="I129" i="62"/>
  <c r="F129" i="62"/>
  <c r="G129" i="62" s="1"/>
  <c r="E129" i="62"/>
  <c r="C129" i="62"/>
  <c r="I121" i="62"/>
  <c r="N121" i="62" s="1"/>
  <c r="F121" i="62"/>
  <c r="G121" i="62" s="1"/>
  <c r="E121" i="62"/>
  <c r="C121" i="62"/>
  <c r="I120" i="62"/>
  <c r="M120" i="62" s="1"/>
  <c r="F120" i="62"/>
  <c r="G120" i="62" s="1"/>
  <c r="E120" i="62"/>
  <c r="C120" i="62"/>
  <c r="I119" i="62"/>
  <c r="N119" i="62" s="1"/>
  <c r="F119" i="62"/>
  <c r="G119" i="62" s="1"/>
  <c r="E119" i="62"/>
  <c r="C119" i="62"/>
  <c r="I118" i="62"/>
  <c r="U118" i="62" s="1"/>
  <c r="F118" i="62"/>
  <c r="G118" i="62" s="1"/>
  <c r="E118" i="62"/>
  <c r="C118" i="62"/>
  <c r="I117" i="62"/>
  <c r="T117" i="62" s="1"/>
  <c r="F117" i="62"/>
  <c r="G117" i="62" s="1"/>
  <c r="E117" i="62"/>
  <c r="C117" i="62"/>
  <c r="I116" i="62"/>
  <c r="V116" i="62" s="1"/>
  <c r="F116" i="62"/>
  <c r="G116" i="62" s="1"/>
  <c r="E116" i="62"/>
  <c r="C116" i="62"/>
  <c r="I115" i="62"/>
  <c r="N115" i="62" s="1"/>
  <c r="F115" i="62"/>
  <c r="G115" i="62" s="1"/>
  <c r="E115" i="62"/>
  <c r="C115" i="62"/>
  <c r="I114" i="62"/>
  <c r="F114" i="62"/>
  <c r="G114" i="62" s="1"/>
  <c r="E114" i="62"/>
  <c r="C114" i="62"/>
  <c r="I113" i="62"/>
  <c r="P113" i="62" s="1"/>
  <c r="F113" i="62"/>
  <c r="G113" i="62" s="1"/>
  <c r="E113" i="62"/>
  <c r="C113" i="62"/>
  <c r="I112" i="62"/>
  <c r="S112" i="62" s="1"/>
  <c r="F112" i="62"/>
  <c r="G112" i="62" s="1"/>
  <c r="E112" i="62"/>
  <c r="C112" i="62"/>
  <c r="I111" i="62"/>
  <c r="P111" i="62" s="1"/>
  <c r="F111" i="62"/>
  <c r="G111" i="62" s="1"/>
  <c r="E111" i="62"/>
  <c r="C111" i="62"/>
  <c r="I110" i="62"/>
  <c r="Q110" i="62" s="1"/>
  <c r="F110" i="62"/>
  <c r="G110" i="62" s="1"/>
  <c r="E110" i="62"/>
  <c r="C110" i="62"/>
  <c r="I109" i="62"/>
  <c r="F109" i="62"/>
  <c r="G109" i="62" s="1"/>
  <c r="E109" i="62"/>
  <c r="C109" i="62"/>
  <c r="I108" i="62"/>
  <c r="M108" i="62" s="1"/>
  <c r="F108" i="62"/>
  <c r="G108" i="62" s="1"/>
  <c r="E108" i="62"/>
  <c r="C108" i="62"/>
  <c r="I107" i="62"/>
  <c r="P107" i="62" s="1"/>
  <c r="F107" i="62"/>
  <c r="G107" i="62" s="1"/>
  <c r="E107" i="62"/>
  <c r="C107" i="62"/>
  <c r="I106" i="62"/>
  <c r="T106" i="62" s="1"/>
  <c r="F106" i="62"/>
  <c r="G106" i="62" s="1"/>
  <c r="E106" i="62"/>
  <c r="C106" i="62"/>
  <c r="I105" i="62"/>
  <c r="N105" i="62" s="1"/>
  <c r="F105" i="62"/>
  <c r="G105" i="62" s="1"/>
  <c r="E105" i="62"/>
  <c r="C105" i="62"/>
  <c r="I104" i="62"/>
  <c r="S104" i="62" s="1"/>
  <c r="F104" i="62"/>
  <c r="G104" i="62" s="1"/>
  <c r="E104" i="62"/>
  <c r="C104" i="62"/>
  <c r="I103" i="62"/>
  <c r="N103" i="62" s="1"/>
  <c r="F103" i="62"/>
  <c r="G103" i="62" s="1"/>
  <c r="E103" i="62"/>
  <c r="C103" i="62"/>
  <c r="I102" i="62"/>
  <c r="U102" i="62" s="1"/>
  <c r="F102" i="62"/>
  <c r="G102" i="62" s="1"/>
  <c r="E102" i="62"/>
  <c r="C102" i="62"/>
  <c r="I101" i="62"/>
  <c r="T101" i="62" s="1"/>
  <c r="F101" i="62"/>
  <c r="G101" i="62" s="1"/>
  <c r="E101" i="62"/>
  <c r="C101" i="62"/>
  <c r="I100" i="62"/>
  <c r="H100" i="62" s="1"/>
  <c r="X100" i="62" s="1"/>
  <c r="F100" i="62"/>
  <c r="G100" i="62" s="1"/>
  <c r="E100" i="62"/>
  <c r="C100" i="62"/>
  <c r="I97" i="62"/>
  <c r="F97" i="62"/>
  <c r="G97" i="62" s="1"/>
  <c r="E97" i="62"/>
  <c r="C97" i="62"/>
  <c r="I93" i="62"/>
  <c r="F93" i="62"/>
  <c r="G93" i="62" s="1"/>
  <c r="E93" i="62"/>
  <c r="C93" i="62"/>
  <c r="I92" i="62"/>
  <c r="N92" i="62" s="1"/>
  <c r="F92" i="62"/>
  <c r="G92" i="62" s="1"/>
  <c r="E92" i="62"/>
  <c r="C92" i="62"/>
  <c r="I91" i="62"/>
  <c r="Q91" i="62" s="1"/>
  <c r="F91" i="62"/>
  <c r="G91" i="62" s="1"/>
  <c r="E91" i="62"/>
  <c r="C91" i="62"/>
  <c r="I90" i="62"/>
  <c r="P90" i="62" s="1"/>
  <c r="F90" i="62"/>
  <c r="G90" i="62" s="1"/>
  <c r="E90" i="62"/>
  <c r="C90" i="62"/>
  <c r="I89" i="62"/>
  <c r="F89" i="62"/>
  <c r="G89" i="62" s="1"/>
  <c r="E89" i="62"/>
  <c r="C89" i="62"/>
  <c r="I88" i="62"/>
  <c r="P88" i="62" s="1"/>
  <c r="F88" i="62"/>
  <c r="G88" i="62" s="1"/>
  <c r="E88" i="62"/>
  <c r="C88" i="62"/>
  <c r="I87" i="62"/>
  <c r="J87" i="62" s="1"/>
  <c r="F87" i="62"/>
  <c r="G87" i="62" s="1"/>
  <c r="E87" i="62"/>
  <c r="C87" i="62"/>
  <c r="I86" i="62"/>
  <c r="N86" i="62" s="1"/>
  <c r="F86" i="62"/>
  <c r="G86" i="62" s="1"/>
  <c r="E86" i="62"/>
  <c r="C86" i="62"/>
  <c r="I85" i="62"/>
  <c r="F85" i="62"/>
  <c r="G85" i="62" s="1"/>
  <c r="E85" i="62"/>
  <c r="C85" i="62"/>
  <c r="I84" i="62"/>
  <c r="N84" i="62" s="1"/>
  <c r="F84" i="62"/>
  <c r="G84" i="62" s="1"/>
  <c r="E84" i="62"/>
  <c r="C84" i="62"/>
  <c r="I83" i="62"/>
  <c r="Q83" i="62" s="1"/>
  <c r="F83" i="62"/>
  <c r="G83" i="62" s="1"/>
  <c r="E83" i="62"/>
  <c r="C83" i="62"/>
  <c r="I82" i="62"/>
  <c r="P82" i="62" s="1"/>
  <c r="F82" i="62"/>
  <c r="G82" i="62" s="1"/>
  <c r="E82" i="62"/>
  <c r="C82" i="62"/>
  <c r="I81" i="62"/>
  <c r="M81" i="62" s="1"/>
  <c r="F81" i="62"/>
  <c r="G81" i="62" s="1"/>
  <c r="E81" i="62"/>
  <c r="C81" i="62"/>
  <c r="I80" i="62"/>
  <c r="P80" i="62" s="1"/>
  <c r="F80" i="62"/>
  <c r="G80" i="62" s="1"/>
  <c r="E80" i="62"/>
  <c r="C80" i="62"/>
  <c r="I79" i="62"/>
  <c r="F79" i="62"/>
  <c r="G79" i="62" s="1"/>
  <c r="E79" i="62"/>
  <c r="C79" i="62"/>
  <c r="I78" i="62"/>
  <c r="N78" i="62" s="1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Q75" i="62" s="1"/>
  <c r="F75" i="62"/>
  <c r="G75" i="62" s="1"/>
  <c r="E75" i="62"/>
  <c r="C75" i="62"/>
  <c r="I74" i="62"/>
  <c r="P74" i="62" s="1"/>
  <c r="F74" i="62"/>
  <c r="G74" i="62" s="1"/>
  <c r="E74" i="62"/>
  <c r="C74" i="62"/>
  <c r="I73" i="62"/>
  <c r="H73" i="62" s="1"/>
  <c r="F73" i="62"/>
  <c r="G73" i="62" s="1"/>
  <c r="E73" i="62"/>
  <c r="C73" i="62"/>
  <c r="I72" i="62"/>
  <c r="F72" i="62"/>
  <c r="G72" i="62" s="1"/>
  <c r="E72" i="62"/>
  <c r="C72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U61" i="62" s="1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M57" i="62" s="1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U53" i="62" s="1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J49" i="62" s="1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U45" i="62" s="1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F36" i="62"/>
  <c r="G36" i="62" s="1"/>
  <c r="E36" i="62"/>
  <c r="C36" i="62"/>
  <c r="I35" i="62"/>
  <c r="F35" i="62"/>
  <c r="G35" i="62" s="1"/>
  <c r="E35" i="62"/>
  <c r="C35" i="62"/>
  <c r="I34" i="62"/>
  <c r="P34" i="62" s="1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T28" i="62" s="1"/>
  <c r="F28" i="62"/>
  <c r="G28" i="62" s="1"/>
  <c r="E28" i="62"/>
  <c r="C28" i="62"/>
  <c r="I27" i="62"/>
  <c r="F27" i="62"/>
  <c r="G27" i="62" s="1"/>
  <c r="E27" i="62"/>
  <c r="C27" i="62"/>
  <c r="I26" i="62"/>
  <c r="P26" i="62" s="1"/>
  <c r="F26" i="62"/>
  <c r="G26" i="62" s="1"/>
  <c r="E26" i="62"/>
  <c r="C26" i="62"/>
  <c r="I25" i="62"/>
  <c r="F25" i="62"/>
  <c r="G25" i="62" s="1"/>
  <c r="E25" i="62"/>
  <c r="C25" i="62"/>
  <c r="I24" i="62"/>
  <c r="L24" i="62" s="1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T20" i="62" s="1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L16" i="62" s="1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I402" i="62" l="1"/>
  <c r="O390" i="62"/>
  <c r="I374" i="62"/>
  <c r="I346" i="62"/>
  <c r="R216" i="62"/>
  <c r="I206" i="62"/>
  <c r="I290" i="62"/>
  <c r="V274" i="62"/>
  <c r="I262" i="62"/>
  <c r="I234" i="62"/>
  <c r="I151" i="62"/>
  <c r="I179" i="62"/>
  <c r="N97" i="62"/>
  <c r="I95" i="62"/>
  <c r="Q158" i="62"/>
  <c r="T72" i="62"/>
  <c r="I67" i="62"/>
  <c r="U129" i="62"/>
  <c r="I123" i="62"/>
  <c r="D33" i="60"/>
  <c r="D266" i="60" s="1"/>
  <c r="H308" i="62"/>
  <c r="W105" i="62"/>
  <c r="N393" i="62"/>
  <c r="W393" i="62" s="1"/>
  <c r="H104" i="62"/>
  <c r="X104" i="62" s="1"/>
  <c r="P57" i="62"/>
  <c r="H57" i="62"/>
  <c r="X57" i="62" s="1"/>
  <c r="M106" i="62"/>
  <c r="U248" i="62"/>
  <c r="H279" i="62"/>
  <c r="X279" i="62" s="1"/>
  <c r="O427" i="62"/>
  <c r="U116" i="62"/>
  <c r="U333" i="62"/>
  <c r="L362" i="62"/>
  <c r="L135" i="62"/>
  <c r="M341" i="62"/>
  <c r="M423" i="62"/>
  <c r="T80" i="62"/>
  <c r="J57" i="62"/>
  <c r="J427" i="62"/>
  <c r="S45" i="62"/>
  <c r="O73" i="62"/>
  <c r="L88" i="62"/>
  <c r="J116" i="62"/>
  <c r="Q129" i="62"/>
  <c r="N144" i="62"/>
  <c r="W144" i="62" s="1"/>
  <c r="T161" i="62"/>
  <c r="L222" i="62"/>
  <c r="P279" i="62"/>
  <c r="Q425" i="62"/>
  <c r="J45" i="62"/>
  <c r="T84" i="62"/>
  <c r="V103" i="62"/>
  <c r="U108" i="62"/>
  <c r="M129" i="62"/>
  <c r="O149" i="62"/>
  <c r="O217" i="62"/>
  <c r="T253" i="62"/>
  <c r="M394" i="62"/>
  <c r="M425" i="62"/>
  <c r="T24" i="62"/>
  <c r="L80" i="62"/>
  <c r="T88" i="62"/>
  <c r="J106" i="62"/>
  <c r="M116" i="62"/>
  <c r="H149" i="62"/>
  <c r="X149" i="62" s="1"/>
  <c r="P222" i="62"/>
  <c r="M176" i="62"/>
  <c r="M219" i="62"/>
  <c r="J256" i="62"/>
  <c r="J339" i="62"/>
  <c r="T36" i="62"/>
  <c r="T76" i="62"/>
  <c r="W84" i="62"/>
  <c r="P104" i="62"/>
  <c r="L107" i="62"/>
  <c r="J133" i="62"/>
  <c r="L171" i="62"/>
  <c r="V188" i="62"/>
  <c r="Q219" i="62"/>
  <c r="J223" i="62"/>
  <c r="U256" i="62"/>
  <c r="J279" i="62"/>
  <c r="L287" i="62"/>
  <c r="L305" i="62"/>
  <c r="J308" i="62"/>
  <c r="P339" i="62"/>
  <c r="T420" i="62"/>
  <c r="H427" i="62"/>
  <c r="X427" i="62" s="1"/>
  <c r="S427" i="62"/>
  <c r="L32" i="62"/>
  <c r="J61" i="62"/>
  <c r="N76" i="62"/>
  <c r="W76" i="62" s="1"/>
  <c r="T148" i="62"/>
  <c r="V165" i="62"/>
  <c r="O227" i="62"/>
  <c r="T303" i="62"/>
  <c r="L364" i="62"/>
  <c r="T171" i="62"/>
  <c r="U223" i="62"/>
  <c r="H227" i="62"/>
  <c r="X227" i="62" s="1"/>
  <c r="L253" i="62"/>
  <c r="M279" i="62"/>
  <c r="Q287" i="62"/>
  <c r="P308" i="62"/>
  <c r="H339" i="62"/>
  <c r="X339" i="62" s="1"/>
  <c r="P20" i="62"/>
  <c r="M49" i="62"/>
  <c r="S53" i="62"/>
  <c r="V89" i="62"/>
  <c r="O89" i="62"/>
  <c r="H89" i="62"/>
  <c r="X89" i="62" s="1"/>
  <c r="J89" i="62"/>
  <c r="T114" i="62"/>
  <c r="J114" i="62"/>
  <c r="U145" i="62"/>
  <c r="M145" i="62"/>
  <c r="V190" i="62"/>
  <c r="N190" i="62"/>
  <c r="W190" i="62" s="1"/>
  <c r="T254" i="62"/>
  <c r="J254" i="62"/>
  <c r="S254" i="62"/>
  <c r="H254" i="62"/>
  <c r="X254" i="62" s="1"/>
  <c r="P278" i="62"/>
  <c r="L278" i="62"/>
  <c r="S363" i="62"/>
  <c r="M363" i="62"/>
  <c r="V398" i="62"/>
  <c r="J398" i="62"/>
  <c r="T421" i="62"/>
  <c r="J421" i="62"/>
  <c r="S421" i="62"/>
  <c r="H421" i="62"/>
  <c r="L36" i="62"/>
  <c r="H49" i="62"/>
  <c r="X49" i="62" s="1"/>
  <c r="P49" i="62"/>
  <c r="U57" i="62"/>
  <c r="M89" i="62"/>
  <c r="U110" i="62"/>
  <c r="M110" i="62"/>
  <c r="O114" i="62"/>
  <c r="T115" i="62"/>
  <c r="P115" i="62"/>
  <c r="L115" i="62"/>
  <c r="V120" i="62"/>
  <c r="J120" i="62"/>
  <c r="U120" i="62"/>
  <c r="O131" i="62"/>
  <c r="Q131" i="62"/>
  <c r="T140" i="62"/>
  <c r="L140" i="62"/>
  <c r="Q145" i="62"/>
  <c r="Q147" i="62"/>
  <c r="L147" i="62"/>
  <c r="V167" i="62"/>
  <c r="Q168" i="62"/>
  <c r="U168" i="62"/>
  <c r="P194" i="62"/>
  <c r="L194" i="62"/>
  <c r="O254" i="62"/>
  <c r="V276" i="62"/>
  <c r="N276" i="62"/>
  <c r="W276" i="62" s="1"/>
  <c r="T278" i="62"/>
  <c r="O398" i="62"/>
  <c r="O421" i="62"/>
  <c r="U49" i="62"/>
  <c r="V112" i="62"/>
  <c r="J112" i="62"/>
  <c r="Q112" i="62"/>
  <c r="T141" i="62"/>
  <c r="J141" i="62"/>
  <c r="U141" i="62"/>
  <c r="T163" i="62"/>
  <c r="L163" i="62"/>
  <c r="T187" i="62"/>
  <c r="J187" i="62"/>
  <c r="R226" i="62"/>
  <c r="N226" i="62"/>
  <c r="W226" i="62" s="1"/>
  <c r="T252" i="62"/>
  <c r="O252" i="62"/>
  <c r="T277" i="62"/>
  <c r="O277" i="62"/>
  <c r="H277" i="62"/>
  <c r="X277" i="62" s="1"/>
  <c r="J277" i="62"/>
  <c r="H306" i="62"/>
  <c r="X306" i="62" s="1"/>
  <c r="S306" i="62"/>
  <c r="P336" i="62"/>
  <c r="L336" i="62"/>
  <c r="T396" i="62"/>
  <c r="U396" i="62"/>
  <c r="J396" i="62"/>
  <c r="L20" i="62"/>
  <c r="J53" i="62"/>
  <c r="S61" i="62"/>
  <c r="S73" i="62"/>
  <c r="V81" i="62"/>
  <c r="J81" i="62"/>
  <c r="O81" i="62"/>
  <c r="H81" i="62"/>
  <c r="X81" i="62" s="1"/>
  <c r="T92" i="62"/>
  <c r="T97" i="62"/>
  <c r="L97" i="62"/>
  <c r="V108" i="62"/>
  <c r="P108" i="62"/>
  <c r="H108" i="62"/>
  <c r="X108" i="62" s="1"/>
  <c r="J108" i="62"/>
  <c r="L112" i="62"/>
  <c r="M141" i="62"/>
  <c r="N163" i="62"/>
  <c r="W163" i="62" s="1"/>
  <c r="T172" i="62"/>
  <c r="J172" i="62"/>
  <c r="S172" i="62"/>
  <c r="H172" i="62"/>
  <c r="X172" i="62" s="1"/>
  <c r="O187" i="62"/>
  <c r="V226" i="62"/>
  <c r="V248" i="62"/>
  <c r="P248" i="62"/>
  <c r="H248" i="62"/>
  <c r="X248" i="62" s="1"/>
  <c r="J248" i="62"/>
  <c r="N257" i="62"/>
  <c r="W257" i="62" s="1"/>
  <c r="V257" i="62"/>
  <c r="T258" i="62"/>
  <c r="J258" i="62"/>
  <c r="S258" i="62"/>
  <c r="H258" i="62"/>
  <c r="X258" i="62" s="1"/>
  <c r="M277" i="62"/>
  <c r="T336" i="62"/>
  <c r="V390" i="62"/>
  <c r="J390" i="62"/>
  <c r="S390" i="62"/>
  <c r="H390" i="62"/>
  <c r="X390" i="62" s="1"/>
  <c r="M396" i="62"/>
  <c r="O133" i="62"/>
  <c r="M308" i="62"/>
  <c r="U339" i="62"/>
  <c r="N364" i="62"/>
  <c r="W364" i="62" s="1"/>
  <c r="T107" i="62"/>
  <c r="M223" i="62"/>
  <c r="M256" i="62"/>
  <c r="U279" i="62"/>
  <c r="U308" i="62"/>
  <c r="M339" i="62"/>
  <c r="Q341" i="62"/>
  <c r="Q423" i="62"/>
  <c r="U22" i="62"/>
  <c r="S27" i="62"/>
  <c r="U77" i="62"/>
  <c r="M77" i="62"/>
  <c r="T79" i="62"/>
  <c r="S79" i="62"/>
  <c r="H79" i="62"/>
  <c r="X79" i="62" s="1"/>
  <c r="O79" i="62"/>
  <c r="Q93" i="62"/>
  <c r="L93" i="62"/>
  <c r="T164" i="62"/>
  <c r="S164" i="62"/>
  <c r="H164" i="62"/>
  <c r="X164" i="62" s="1"/>
  <c r="O164" i="62"/>
  <c r="J164" i="62"/>
  <c r="O189" i="62"/>
  <c r="L189" i="62"/>
  <c r="Q189" i="62"/>
  <c r="V198" i="62"/>
  <c r="P198" i="62"/>
  <c r="H198" i="62"/>
  <c r="X198" i="62" s="1"/>
  <c r="J198" i="62"/>
  <c r="M198" i="62"/>
  <c r="U198" i="62"/>
  <c r="T337" i="62"/>
  <c r="O337" i="62"/>
  <c r="J337" i="62"/>
  <c r="H337" i="62"/>
  <c r="X337" i="62" s="1"/>
  <c r="S337" i="62"/>
  <c r="U18" i="62"/>
  <c r="S23" i="62"/>
  <c r="J79" i="62"/>
  <c r="V100" i="62"/>
  <c r="M100" i="62"/>
  <c r="U100" i="62"/>
  <c r="J100" i="62"/>
  <c r="P132" i="62"/>
  <c r="T132" i="62"/>
  <c r="L132" i="62"/>
  <c r="M137" i="62"/>
  <c r="U137" i="62"/>
  <c r="Q170" i="62"/>
  <c r="O170" i="62"/>
  <c r="L170" i="62"/>
  <c r="S198" i="62"/>
  <c r="O283" i="62"/>
  <c r="L283" i="62"/>
  <c r="Q283" i="62"/>
  <c r="U16" i="62"/>
  <c r="T16" i="62"/>
  <c r="P18" i="62"/>
  <c r="U32" i="62"/>
  <c r="T32" i="62"/>
  <c r="U46" i="62"/>
  <c r="T47" i="62"/>
  <c r="S48" i="62"/>
  <c r="U54" i="62"/>
  <c r="T55" i="62"/>
  <c r="S56" i="62"/>
  <c r="U62" i="62"/>
  <c r="T63" i="62"/>
  <c r="S64" i="62"/>
  <c r="O65" i="62"/>
  <c r="U85" i="62"/>
  <c r="M85" i="62"/>
  <c r="T87" i="62"/>
  <c r="S87" i="62"/>
  <c r="H87" i="62"/>
  <c r="X87" i="62" s="1"/>
  <c r="O87" i="62"/>
  <c r="P100" i="62"/>
  <c r="V104" i="62"/>
  <c r="M104" i="62"/>
  <c r="U104" i="62"/>
  <c r="J104" i="62"/>
  <c r="Q335" i="62"/>
  <c r="L335" i="62"/>
  <c r="V428" i="62"/>
  <c r="P428" i="62"/>
  <c r="L428" i="62"/>
  <c r="T428" i="62"/>
  <c r="S25" i="62"/>
  <c r="U28" i="62"/>
  <c r="P28" i="62"/>
  <c r="L28" i="62"/>
  <c r="U34" i="62"/>
  <c r="P72" i="62"/>
  <c r="L72" i="62"/>
  <c r="S13" i="62"/>
  <c r="S29" i="62"/>
  <c r="V45" i="62"/>
  <c r="P45" i="62"/>
  <c r="H45" i="62"/>
  <c r="X45" i="62" s="1"/>
  <c r="M45" i="62"/>
  <c r="V53" i="62"/>
  <c r="P53" i="62"/>
  <c r="H53" i="62"/>
  <c r="X53" i="62" s="1"/>
  <c r="M53" i="62"/>
  <c r="V61" i="62"/>
  <c r="P61" i="62"/>
  <c r="H61" i="62"/>
  <c r="X61" i="62" s="1"/>
  <c r="M61" i="62"/>
  <c r="V73" i="62"/>
  <c r="M73" i="62"/>
  <c r="U73" i="62"/>
  <c r="J73" i="62"/>
  <c r="W92" i="62"/>
  <c r="S100" i="62"/>
  <c r="V142" i="62"/>
  <c r="N142" i="62"/>
  <c r="W142" i="62" s="1"/>
  <c r="T204" i="62"/>
  <c r="S204" i="62"/>
  <c r="H204" i="62"/>
  <c r="X204" i="62" s="1"/>
  <c r="O204" i="62"/>
  <c r="J204" i="62"/>
  <c r="O225" i="62"/>
  <c r="Q225" i="62"/>
  <c r="L225" i="62"/>
  <c r="V229" i="62"/>
  <c r="P229" i="62"/>
  <c r="H229" i="62"/>
  <c r="X229" i="62" s="1"/>
  <c r="M229" i="62"/>
  <c r="U229" i="62"/>
  <c r="J229" i="62"/>
  <c r="T288" i="62"/>
  <c r="N288" i="62"/>
  <c r="W288" i="62" s="1"/>
  <c r="L288" i="62"/>
  <c r="V288" i="62"/>
  <c r="P288" i="62"/>
  <c r="S149" i="62"/>
  <c r="S227" i="62"/>
  <c r="V260" i="62"/>
  <c r="M260" i="62"/>
  <c r="U260" i="62"/>
  <c r="J260" i="62"/>
  <c r="Q316" i="62"/>
  <c r="O316" i="62"/>
  <c r="U14" i="62"/>
  <c r="S19" i="62"/>
  <c r="U24" i="62"/>
  <c r="U26" i="62"/>
  <c r="U30" i="62"/>
  <c r="S35" i="62"/>
  <c r="V49" i="62"/>
  <c r="S49" i="62"/>
  <c r="V57" i="62"/>
  <c r="S57" i="62"/>
  <c r="S81" i="62"/>
  <c r="S89" i="62"/>
  <c r="P97" i="62"/>
  <c r="H106" i="62"/>
  <c r="X106" i="62" s="1"/>
  <c r="O106" i="62"/>
  <c r="S108" i="62"/>
  <c r="H112" i="62"/>
  <c r="X112" i="62" s="1"/>
  <c r="M112" i="62"/>
  <c r="U112" i="62"/>
  <c r="H114" i="62"/>
  <c r="X114" i="62" s="1"/>
  <c r="S114" i="62"/>
  <c r="V115" i="62"/>
  <c r="H116" i="62"/>
  <c r="X116" i="62" s="1"/>
  <c r="P116" i="62"/>
  <c r="V119" i="62"/>
  <c r="H120" i="62"/>
  <c r="X120" i="62" s="1"/>
  <c r="P120" i="62"/>
  <c r="L131" i="62"/>
  <c r="H133" i="62"/>
  <c r="X133" i="62" s="1"/>
  <c r="S133" i="62"/>
  <c r="V140" i="62"/>
  <c r="H141" i="62"/>
  <c r="X141" i="62" s="1"/>
  <c r="O141" i="62"/>
  <c r="L148" i="62"/>
  <c r="J149" i="62"/>
  <c r="U149" i="62"/>
  <c r="L162" i="62"/>
  <c r="P163" i="62"/>
  <c r="L166" i="62"/>
  <c r="M168" i="62"/>
  <c r="L174" i="62"/>
  <c r="H187" i="62"/>
  <c r="X187" i="62" s="1"/>
  <c r="S187" i="62"/>
  <c r="N196" i="62"/>
  <c r="W196" i="62" s="1"/>
  <c r="L203" i="62"/>
  <c r="N218" i="62"/>
  <c r="W218" i="62" s="1"/>
  <c r="V222" i="62"/>
  <c r="H223" i="62"/>
  <c r="X223" i="62" s="1"/>
  <c r="O223" i="62"/>
  <c r="J227" i="62"/>
  <c r="L228" i="62"/>
  <c r="M231" i="62"/>
  <c r="P260" i="62"/>
  <c r="N284" i="62"/>
  <c r="W284" i="62" s="1"/>
  <c r="T286" i="62"/>
  <c r="N286" i="62"/>
  <c r="W286" i="62" s="1"/>
  <c r="T306" i="62"/>
  <c r="O306" i="62"/>
  <c r="J306" i="62"/>
  <c r="L316" i="62"/>
  <c r="N332" i="62"/>
  <c r="W332" i="62" s="1"/>
  <c r="T365" i="62"/>
  <c r="S365" i="62"/>
  <c r="H365" i="62"/>
  <c r="X365" i="62" s="1"/>
  <c r="O365" i="62"/>
  <c r="S15" i="62"/>
  <c r="S17" i="62"/>
  <c r="U20" i="62"/>
  <c r="S21" i="62"/>
  <c r="S31" i="62"/>
  <c r="S33" i="62"/>
  <c r="U36" i="62"/>
  <c r="T43" i="62"/>
  <c r="S44" i="62"/>
  <c r="U50" i="62"/>
  <c r="T51" i="62"/>
  <c r="S52" i="62"/>
  <c r="U58" i="62"/>
  <c r="T59" i="62"/>
  <c r="S60" i="62"/>
  <c r="V97" i="62"/>
  <c r="S106" i="62"/>
  <c r="P112" i="62"/>
  <c r="S116" i="62"/>
  <c r="S120" i="62"/>
  <c r="S141" i="62"/>
  <c r="M149" i="62"/>
  <c r="Q162" i="62"/>
  <c r="V163" i="62"/>
  <c r="T203" i="62"/>
  <c r="S223" i="62"/>
  <c r="M227" i="62"/>
  <c r="T228" i="62"/>
  <c r="U231" i="62"/>
  <c r="T259" i="62"/>
  <c r="P259" i="62"/>
  <c r="L259" i="62"/>
  <c r="S260" i="62"/>
  <c r="T275" i="62"/>
  <c r="O275" i="62"/>
  <c r="T305" i="62"/>
  <c r="P305" i="62"/>
  <c r="N305" i="62"/>
  <c r="W305" i="62" s="1"/>
  <c r="T344" i="62"/>
  <c r="V344" i="62"/>
  <c r="P344" i="62"/>
  <c r="Q394" i="62"/>
  <c r="U394" i="62"/>
  <c r="P397" i="62"/>
  <c r="T397" i="62"/>
  <c r="V422" i="62"/>
  <c r="N422" i="62"/>
  <c r="S248" i="62"/>
  <c r="H256" i="62"/>
  <c r="X256" i="62" s="1"/>
  <c r="P256" i="62"/>
  <c r="S277" i="62"/>
  <c r="S279" i="62"/>
  <c r="S308" i="62"/>
  <c r="S339" i="62"/>
  <c r="P364" i="62"/>
  <c r="H396" i="62"/>
  <c r="X396" i="62" s="1"/>
  <c r="O396" i="62"/>
  <c r="H398" i="62"/>
  <c r="X398" i="62" s="1"/>
  <c r="S398" i="62"/>
  <c r="S256" i="62"/>
  <c r="V364" i="62"/>
  <c r="S396" i="62"/>
  <c r="P14" i="62"/>
  <c r="P22" i="62"/>
  <c r="P30" i="62"/>
  <c r="M43" i="62"/>
  <c r="U43" i="62"/>
  <c r="P46" i="62"/>
  <c r="M47" i="62"/>
  <c r="U47" i="62"/>
  <c r="P50" i="62"/>
  <c r="M51" i="62"/>
  <c r="U51" i="62"/>
  <c r="P54" i="62"/>
  <c r="M55" i="62"/>
  <c r="U55" i="62"/>
  <c r="P58" i="62"/>
  <c r="M59" i="62"/>
  <c r="U59" i="62"/>
  <c r="P62" i="62"/>
  <c r="M63" i="62"/>
  <c r="U63" i="62"/>
  <c r="V65" i="62"/>
  <c r="U65" i="62"/>
  <c r="P65" i="62"/>
  <c r="J65" i="62"/>
  <c r="S65" i="62"/>
  <c r="M65" i="62"/>
  <c r="H65" i="62"/>
  <c r="X65" i="62" s="1"/>
  <c r="T65" i="62"/>
  <c r="T75" i="62"/>
  <c r="S75" i="62"/>
  <c r="J75" i="62"/>
  <c r="O75" i="62"/>
  <c r="H75" i="62"/>
  <c r="X75" i="62" s="1"/>
  <c r="T83" i="62"/>
  <c r="O83" i="62"/>
  <c r="H83" i="62"/>
  <c r="X83" i="62" s="1"/>
  <c r="S83" i="62"/>
  <c r="J83" i="62"/>
  <c r="T91" i="62"/>
  <c r="S91" i="62"/>
  <c r="J91" i="62"/>
  <c r="O91" i="62"/>
  <c r="H91" i="62"/>
  <c r="X91" i="62" s="1"/>
  <c r="V101" i="62"/>
  <c r="L101" i="62"/>
  <c r="P101" i="62"/>
  <c r="Q102" i="62"/>
  <c r="V117" i="62"/>
  <c r="L117" i="62"/>
  <c r="P117" i="62"/>
  <c r="Q118" i="62"/>
  <c r="P138" i="62"/>
  <c r="V138" i="62"/>
  <c r="L138" i="62"/>
  <c r="O139" i="62"/>
  <c r="V143" i="62"/>
  <c r="U143" i="62"/>
  <c r="P143" i="62"/>
  <c r="J143" i="62"/>
  <c r="S143" i="62"/>
  <c r="M143" i="62"/>
  <c r="H143" i="62"/>
  <c r="X143" i="62" s="1"/>
  <c r="T143" i="62"/>
  <c r="T146" i="62"/>
  <c r="L146" i="62"/>
  <c r="O158" i="62"/>
  <c r="Q160" i="62"/>
  <c r="V177" i="62"/>
  <c r="L177" i="62"/>
  <c r="P177" i="62"/>
  <c r="V221" i="62"/>
  <c r="S221" i="62"/>
  <c r="M221" i="62"/>
  <c r="H221" i="62"/>
  <c r="X221" i="62" s="1"/>
  <c r="U221" i="62"/>
  <c r="P221" i="62"/>
  <c r="J221" i="62"/>
  <c r="L221" i="62"/>
  <c r="Q221" i="62"/>
  <c r="L230" i="62"/>
  <c r="T230" i="62"/>
  <c r="P230" i="62"/>
  <c r="P245" i="62"/>
  <c r="V245" i="62"/>
  <c r="L245" i="62"/>
  <c r="N245" i="62"/>
  <c r="W245" i="62" s="1"/>
  <c r="T285" i="62"/>
  <c r="O285" i="62"/>
  <c r="H285" i="62"/>
  <c r="X285" i="62" s="1"/>
  <c r="S285" i="62"/>
  <c r="J285" i="62"/>
  <c r="M285" i="62"/>
  <c r="U285" i="62"/>
  <c r="V304" i="62"/>
  <c r="S304" i="62"/>
  <c r="M304" i="62"/>
  <c r="H304" i="62"/>
  <c r="X304" i="62" s="1"/>
  <c r="U304" i="62"/>
  <c r="P304" i="62"/>
  <c r="J304" i="62"/>
  <c r="Q304" i="62"/>
  <c r="L304" i="62"/>
  <c r="V312" i="62"/>
  <c r="U312" i="62"/>
  <c r="P312" i="62"/>
  <c r="J312" i="62"/>
  <c r="S312" i="62"/>
  <c r="M312" i="62"/>
  <c r="H312" i="62"/>
  <c r="X312" i="62" s="1"/>
  <c r="Q312" i="62"/>
  <c r="L312" i="62"/>
  <c r="T361" i="62"/>
  <c r="L361" i="62"/>
  <c r="P361" i="62"/>
  <c r="T14" i="62"/>
  <c r="P16" i="62"/>
  <c r="L18" i="62"/>
  <c r="T22" i="62"/>
  <c r="P24" i="62"/>
  <c r="L26" i="62"/>
  <c r="T30" i="62"/>
  <c r="P32" i="62"/>
  <c r="L34" i="62"/>
  <c r="H43" i="62"/>
  <c r="X43" i="62" s="1"/>
  <c r="O43" i="62"/>
  <c r="O45" i="62"/>
  <c r="T45" i="62"/>
  <c r="T46" i="62"/>
  <c r="H47" i="62"/>
  <c r="O47" i="62"/>
  <c r="O49" i="62"/>
  <c r="T49" i="62"/>
  <c r="T50" i="62"/>
  <c r="H51" i="62"/>
  <c r="X51" i="62" s="1"/>
  <c r="O51" i="62"/>
  <c r="O53" i="62"/>
  <c r="T53" i="62"/>
  <c r="T54" i="62"/>
  <c r="H55" i="62"/>
  <c r="X55" i="62" s="1"/>
  <c r="O55" i="62"/>
  <c r="O57" i="62"/>
  <c r="T57" i="62"/>
  <c r="T58" i="62"/>
  <c r="H59" i="62"/>
  <c r="X59" i="62" s="1"/>
  <c r="O59" i="62"/>
  <c r="O61" i="62"/>
  <c r="T61" i="62"/>
  <c r="T62" i="62"/>
  <c r="H63" i="62"/>
  <c r="X63" i="62" s="1"/>
  <c r="O63" i="62"/>
  <c r="L65" i="62"/>
  <c r="M75" i="62"/>
  <c r="V77" i="62"/>
  <c r="S77" i="62"/>
  <c r="J77" i="62"/>
  <c r="O77" i="62"/>
  <c r="H77" i="62"/>
  <c r="X77" i="62" s="1"/>
  <c r="V78" i="62"/>
  <c r="M83" i="62"/>
  <c r="V85" i="62"/>
  <c r="O85" i="62"/>
  <c r="H85" i="62"/>
  <c r="X85" i="62" s="1"/>
  <c r="S85" i="62"/>
  <c r="J85" i="62"/>
  <c r="V86" i="62"/>
  <c r="M91" i="62"/>
  <c r="V93" i="62"/>
  <c r="U93" i="62"/>
  <c r="P93" i="62"/>
  <c r="J93" i="62"/>
  <c r="S93" i="62"/>
  <c r="M93" i="62"/>
  <c r="H93" i="62"/>
  <c r="X93" i="62" s="1"/>
  <c r="T93" i="62"/>
  <c r="N101" i="62"/>
  <c r="W101" i="62" s="1"/>
  <c r="V105" i="62"/>
  <c r="N117" i="62"/>
  <c r="W117" i="62" s="1"/>
  <c r="V121" i="62"/>
  <c r="V135" i="62"/>
  <c r="S135" i="62"/>
  <c r="M135" i="62"/>
  <c r="H135" i="62"/>
  <c r="X135" i="62" s="1"/>
  <c r="U135" i="62"/>
  <c r="P135" i="62"/>
  <c r="J135" i="62"/>
  <c r="T135" i="62"/>
  <c r="T137" i="62"/>
  <c r="S137" i="62"/>
  <c r="J137" i="62"/>
  <c r="O137" i="62"/>
  <c r="H137" i="62"/>
  <c r="X137" i="62" s="1"/>
  <c r="N138" i="62"/>
  <c r="W138" i="62" s="1"/>
  <c r="L143" i="62"/>
  <c r="T145" i="62"/>
  <c r="S145" i="62"/>
  <c r="J145" i="62"/>
  <c r="O145" i="62"/>
  <c r="H145" i="62"/>
  <c r="X145" i="62" s="1"/>
  <c r="P146" i="62"/>
  <c r="V147" i="62"/>
  <c r="S147" i="62"/>
  <c r="M147" i="62"/>
  <c r="H147" i="62"/>
  <c r="X147" i="62" s="1"/>
  <c r="U147" i="62"/>
  <c r="P147" i="62"/>
  <c r="J147" i="62"/>
  <c r="T147" i="62"/>
  <c r="V161" i="62"/>
  <c r="L161" i="62"/>
  <c r="P161" i="62"/>
  <c r="V166" i="62"/>
  <c r="S166" i="62"/>
  <c r="M166" i="62"/>
  <c r="H166" i="62"/>
  <c r="X166" i="62" s="1"/>
  <c r="U166" i="62"/>
  <c r="P166" i="62"/>
  <c r="J166" i="62"/>
  <c r="T166" i="62"/>
  <c r="V174" i="62"/>
  <c r="U174" i="62"/>
  <c r="P174" i="62"/>
  <c r="J174" i="62"/>
  <c r="S174" i="62"/>
  <c r="M174" i="62"/>
  <c r="H174" i="62"/>
  <c r="X174" i="62" s="1"/>
  <c r="T174" i="62"/>
  <c r="T176" i="62"/>
  <c r="O176" i="62"/>
  <c r="H176" i="62"/>
  <c r="X176" i="62" s="1"/>
  <c r="S176" i="62"/>
  <c r="J176" i="62"/>
  <c r="N177" i="62"/>
  <c r="W177" i="62" s="1"/>
  <c r="V193" i="62"/>
  <c r="U193" i="62"/>
  <c r="P193" i="62"/>
  <c r="J193" i="62"/>
  <c r="S193" i="62"/>
  <c r="M193" i="62"/>
  <c r="H193" i="62"/>
  <c r="X193" i="62" s="1"/>
  <c r="Q193" i="62"/>
  <c r="L193" i="62"/>
  <c r="R195" i="62"/>
  <c r="J195" i="62"/>
  <c r="V195" i="62"/>
  <c r="N195" i="62"/>
  <c r="W195" i="62" s="1"/>
  <c r="L195" i="62"/>
  <c r="S195" i="62"/>
  <c r="V202" i="62"/>
  <c r="U202" i="62"/>
  <c r="P202" i="62"/>
  <c r="J202" i="62"/>
  <c r="S202" i="62"/>
  <c r="M202" i="62"/>
  <c r="H202" i="62"/>
  <c r="X202" i="62" s="1"/>
  <c r="L202" i="62"/>
  <c r="Q202" i="62"/>
  <c r="V217" i="62"/>
  <c r="S217" i="62"/>
  <c r="M217" i="62"/>
  <c r="H217" i="62"/>
  <c r="X217" i="62" s="1"/>
  <c r="U217" i="62"/>
  <c r="P217" i="62"/>
  <c r="J217" i="62"/>
  <c r="Q217" i="62"/>
  <c r="L217" i="62"/>
  <c r="O221" i="62"/>
  <c r="T245" i="62"/>
  <c r="T246" i="62"/>
  <c r="S246" i="62"/>
  <c r="J246" i="62"/>
  <c r="O246" i="62"/>
  <c r="H246" i="62"/>
  <c r="X246" i="62" s="1"/>
  <c r="U246" i="62"/>
  <c r="M246" i="62"/>
  <c r="T250" i="62"/>
  <c r="S250" i="62"/>
  <c r="J250" i="62"/>
  <c r="O250" i="62"/>
  <c r="H250" i="62"/>
  <c r="M250" i="62"/>
  <c r="U250" i="62"/>
  <c r="Q285" i="62"/>
  <c r="O304" i="62"/>
  <c r="O312" i="62"/>
  <c r="Q43" i="62"/>
  <c r="Q47" i="62"/>
  <c r="Q51" i="62"/>
  <c r="Q55" i="62"/>
  <c r="Q59" i="62"/>
  <c r="Q63" i="62"/>
  <c r="T102" i="62"/>
  <c r="O102" i="62"/>
  <c r="H102" i="62"/>
  <c r="X102" i="62" s="1"/>
  <c r="S102" i="62"/>
  <c r="J102" i="62"/>
  <c r="T109" i="62"/>
  <c r="L109" i="62"/>
  <c r="T118" i="62"/>
  <c r="O118" i="62"/>
  <c r="H118" i="62"/>
  <c r="X118" i="62" s="1"/>
  <c r="S118" i="62"/>
  <c r="J118" i="62"/>
  <c r="T130" i="62"/>
  <c r="L130" i="62"/>
  <c r="V139" i="62"/>
  <c r="U139" i="62"/>
  <c r="P139" i="62"/>
  <c r="J139" i="62"/>
  <c r="S139" i="62"/>
  <c r="M139" i="62"/>
  <c r="H139" i="62"/>
  <c r="X139" i="62" s="1"/>
  <c r="T139" i="62"/>
  <c r="V158" i="62"/>
  <c r="U158" i="62"/>
  <c r="P158" i="62"/>
  <c r="J158" i="62"/>
  <c r="S158" i="62"/>
  <c r="M158" i="62"/>
  <c r="H158" i="62"/>
  <c r="X158" i="62" s="1"/>
  <c r="T158" i="62"/>
  <c r="T160" i="62"/>
  <c r="O160" i="62"/>
  <c r="H160" i="62"/>
  <c r="X160" i="62" s="1"/>
  <c r="S160" i="62"/>
  <c r="J160" i="62"/>
  <c r="L169" i="62"/>
  <c r="T169" i="62"/>
  <c r="T310" i="62"/>
  <c r="O310" i="62"/>
  <c r="H310" i="62"/>
  <c r="X310" i="62" s="1"/>
  <c r="S310" i="62"/>
  <c r="J310" i="62"/>
  <c r="U310" i="62"/>
  <c r="M310" i="62"/>
  <c r="V371" i="62"/>
  <c r="S371" i="62"/>
  <c r="J371" i="62"/>
  <c r="O371" i="62"/>
  <c r="H371" i="62"/>
  <c r="X371" i="62" s="1"/>
  <c r="M371" i="62"/>
  <c r="U371" i="62"/>
  <c r="Q371" i="62"/>
  <c r="T400" i="62"/>
  <c r="Q400" i="62"/>
  <c r="J400" i="62"/>
  <c r="U400" i="62"/>
  <c r="M400" i="62"/>
  <c r="H400" i="62"/>
  <c r="X400" i="62" s="1"/>
  <c r="L400" i="62"/>
  <c r="S400" i="62"/>
  <c r="O400" i="62"/>
  <c r="L424" i="62"/>
  <c r="T424" i="62"/>
  <c r="P424" i="62"/>
  <c r="X18" i="62"/>
  <c r="L14" i="62"/>
  <c r="T18" i="62"/>
  <c r="L22" i="62"/>
  <c r="T26" i="62"/>
  <c r="L30" i="62"/>
  <c r="T34" i="62"/>
  <c r="P36" i="62"/>
  <c r="J43" i="62"/>
  <c r="S43" i="62"/>
  <c r="L45" i="62"/>
  <c r="Q45" i="62"/>
  <c r="L46" i="62"/>
  <c r="J47" i="62"/>
  <c r="S47" i="62"/>
  <c r="L49" i="62"/>
  <c r="Q49" i="62"/>
  <c r="L50" i="62"/>
  <c r="J51" i="62"/>
  <c r="S51" i="62"/>
  <c r="L53" i="62"/>
  <c r="Q53" i="62"/>
  <c r="L54" i="62"/>
  <c r="J55" i="62"/>
  <c r="S55" i="62"/>
  <c r="L57" i="62"/>
  <c r="Q57" i="62"/>
  <c r="L58" i="62"/>
  <c r="J59" i="62"/>
  <c r="S59" i="62"/>
  <c r="L61" i="62"/>
  <c r="Q61" i="62"/>
  <c r="L62" i="62"/>
  <c r="J63" i="62"/>
  <c r="S63" i="62"/>
  <c r="Q65" i="62"/>
  <c r="U75" i="62"/>
  <c r="P76" i="62"/>
  <c r="V76" i="62"/>
  <c r="L76" i="62"/>
  <c r="Q77" i="62"/>
  <c r="U83" i="62"/>
  <c r="V84" i="62"/>
  <c r="L84" i="62"/>
  <c r="P84" i="62"/>
  <c r="Q85" i="62"/>
  <c r="U91" i="62"/>
  <c r="P92" i="62"/>
  <c r="V92" i="62"/>
  <c r="L92" i="62"/>
  <c r="O93" i="62"/>
  <c r="M102" i="62"/>
  <c r="P109" i="62"/>
  <c r="T110" i="62"/>
  <c r="O110" i="62"/>
  <c r="H110" i="62"/>
  <c r="X110" i="62" s="1"/>
  <c r="S110" i="62"/>
  <c r="J110" i="62"/>
  <c r="M118" i="62"/>
  <c r="T129" i="62"/>
  <c r="S129" i="62"/>
  <c r="J129" i="62"/>
  <c r="O129" i="62"/>
  <c r="H129" i="62"/>
  <c r="X129" i="62" s="1"/>
  <c r="P130" i="62"/>
  <c r="V131" i="62"/>
  <c r="S131" i="62"/>
  <c r="M131" i="62"/>
  <c r="H131" i="62"/>
  <c r="X131" i="62" s="1"/>
  <c r="U131" i="62"/>
  <c r="P131" i="62"/>
  <c r="J131" i="62"/>
  <c r="T131" i="62"/>
  <c r="O135" i="62"/>
  <c r="Q137" i="62"/>
  <c r="L139" i="62"/>
  <c r="Q143" i="62"/>
  <c r="L158" i="62"/>
  <c r="M160" i="62"/>
  <c r="V162" i="62"/>
  <c r="S162" i="62"/>
  <c r="M162" i="62"/>
  <c r="H162" i="62"/>
  <c r="X162" i="62" s="1"/>
  <c r="U162" i="62"/>
  <c r="P162" i="62"/>
  <c r="J162" i="62"/>
  <c r="T162" i="62"/>
  <c r="O166" i="62"/>
  <c r="T168" i="62"/>
  <c r="O168" i="62"/>
  <c r="H168" i="62"/>
  <c r="X168" i="62" s="1"/>
  <c r="S168" i="62"/>
  <c r="J168" i="62"/>
  <c r="P169" i="62"/>
  <c r="V170" i="62"/>
  <c r="U170" i="62"/>
  <c r="P170" i="62"/>
  <c r="J170" i="62"/>
  <c r="S170" i="62"/>
  <c r="M170" i="62"/>
  <c r="H170" i="62"/>
  <c r="X170" i="62" s="1"/>
  <c r="T170" i="62"/>
  <c r="O174" i="62"/>
  <c r="Q176" i="62"/>
  <c r="V189" i="62"/>
  <c r="S189" i="62"/>
  <c r="U189" i="62"/>
  <c r="T189" i="62"/>
  <c r="M189" i="62"/>
  <c r="H189" i="62"/>
  <c r="X189" i="62" s="1"/>
  <c r="P189" i="62"/>
  <c r="J189" i="62"/>
  <c r="T191" i="62"/>
  <c r="O191" i="62"/>
  <c r="H191" i="62"/>
  <c r="X191" i="62" s="1"/>
  <c r="S191" i="62"/>
  <c r="J191" i="62"/>
  <c r="U191" i="62"/>
  <c r="M191" i="62"/>
  <c r="T193" i="62"/>
  <c r="T200" i="62"/>
  <c r="O200" i="62"/>
  <c r="H200" i="62"/>
  <c r="X200" i="62" s="1"/>
  <c r="S200" i="62"/>
  <c r="J200" i="62"/>
  <c r="M200" i="62"/>
  <c r="U200" i="62"/>
  <c r="T202" i="62"/>
  <c r="V220" i="62"/>
  <c r="L220" i="62"/>
  <c r="P220" i="62"/>
  <c r="N220" i="62"/>
  <c r="W220" i="62" s="1"/>
  <c r="V252" i="62"/>
  <c r="S252" i="62"/>
  <c r="M252" i="62"/>
  <c r="H252" i="62"/>
  <c r="X252" i="62" s="1"/>
  <c r="U252" i="62"/>
  <c r="P252" i="62"/>
  <c r="J252" i="62"/>
  <c r="L252" i="62"/>
  <c r="Q252" i="62"/>
  <c r="V275" i="62"/>
  <c r="S275" i="62"/>
  <c r="M275" i="62"/>
  <c r="H275" i="62"/>
  <c r="X275" i="62" s="1"/>
  <c r="U275" i="62"/>
  <c r="P275" i="62"/>
  <c r="J275" i="62"/>
  <c r="Q275" i="62"/>
  <c r="L275" i="62"/>
  <c r="T281" i="62"/>
  <c r="O281" i="62"/>
  <c r="H281" i="62"/>
  <c r="X281" i="62" s="1"/>
  <c r="S281" i="62"/>
  <c r="J281" i="62"/>
  <c r="M281" i="62"/>
  <c r="U281" i="62"/>
  <c r="V303" i="62"/>
  <c r="L303" i="62"/>
  <c r="P303" i="62"/>
  <c r="N303" i="62"/>
  <c r="W303" i="62" s="1"/>
  <c r="Q310" i="62"/>
  <c r="N340" i="62"/>
  <c r="W340" i="62" s="1"/>
  <c r="V340" i="62"/>
  <c r="R340" i="62"/>
  <c r="V343" i="62"/>
  <c r="U343" i="62"/>
  <c r="P343" i="62"/>
  <c r="J343" i="62"/>
  <c r="S343" i="62"/>
  <c r="M343" i="62"/>
  <c r="H343" i="62"/>
  <c r="X343" i="62" s="1"/>
  <c r="Q343" i="62"/>
  <c r="L343" i="62"/>
  <c r="O343" i="62"/>
  <c r="M79" i="62"/>
  <c r="U79" i="62"/>
  <c r="Q81" i="62"/>
  <c r="Q87" i="62"/>
  <c r="U89" i="62"/>
  <c r="O100" i="62"/>
  <c r="T100" i="62"/>
  <c r="O104" i="62"/>
  <c r="T104" i="62"/>
  <c r="Q106" i="62"/>
  <c r="L108" i="62"/>
  <c r="Q108" i="62"/>
  <c r="Q114" i="62"/>
  <c r="O116" i="62"/>
  <c r="T116" i="62"/>
  <c r="O120" i="62"/>
  <c r="T120" i="62"/>
  <c r="Q133" i="62"/>
  <c r="N140" i="62"/>
  <c r="W140" i="62" s="1"/>
  <c r="Q141" i="62"/>
  <c r="Q149" i="62"/>
  <c r="M164" i="62"/>
  <c r="U164" i="62"/>
  <c r="M172" i="62"/>
  <c r="U172" i="62"/>
  <c r="M187" i="62"/>
  <c r="U187" i="62"/>
  <c r="J196" i="62"/>
  <c r="Q196" i="62"/>
  <c r="H196" i="62"/>
  <c r="X196" i="62" s="1"/>
  <c r="V199" i="62"/>
  <c r="N199" i="62"/>
  <c r="W199" i="62" s="1"/>
  <c r="L201" i="62"/>
  <c r="T201" i="62"/>
  <c r="T219" i="62"/>
  <c r="O219" i="62"/>
  <c r="H219" i="62"/>
  <c r="X219" i="62" s="1"/>
  <c r="S219" i="62"/>
  <c r="J219" i="62"/>
  <c r="N249" i="62"/>
  <c r="W249" i="62" s="1"/>
  <c r="V249" i="62"/>
  <c r="T251" i="62"/>
  <c r="L251" i="62"/>
  <c r="T280" i="62"/>
  <c r="L280" i="62"/>
  <c r="V283" i="62"/>
  <c r="S283" i="62"/>
  <c r="M283" i="62"/>
  <c r="H283" i="62"/>
  <c r="X283" i="62" s="1"/>
  <c r="U283" i="62"/>
  <c r="P283" i="62"/>
  <c r="J283" i="62"/>
  <c r="T283" i="62"/>
  <c r="V286" i="62"/>
  <c r="L286" i="62"/>
  <c r="P286" i="62"/>
  <c r="T314" i="62"/>
  <c r="S314" i="62"/>
  <c r="J314" i="62"/>
  <c r="O314" i="62"/>
  <c r="H314" i="62"/>
  <c r="X314" i="62" s="1"/>
  <c r="U314" i="62"/>
  <c r="M314" i="62"/>
  <c r="P342" i="62"/>
  <c r="V342" i="62"/>
  <c r="L342" i="62"/>
  <c r="N342" i="62"/>
  <c r="W342" i="62" s="1"/>
  <c r="T369" i="62"/>
  <c r="Q369" i="62"/>
  <c r="U369" i="62"/>
  <c r="J369" i="62"/>
  <c r="O369" i="62"/>
  <c r="H369" i="62"/>
  <c r="X369" i="62" s="1"/>
  <c r="M369" i="62"/>
  <c r="Q73" i="62"/>
  <c r="Q79" i="62"/>
  <c r="U81" i="62"/>
  <c r="M87" i="62"/>
  <c r="U87" i="62"/>
  <c r="Q89" i="62"/>
  <c r="L100" i="62"/>
  <c r="Q100" i="62"/>
  <c r="L104" i="62"/>
  <c r="Q104" i="62"/>
  <c r="U106" i="62"/>
  <c r="O108" i="62"/>
  <c r="T108" i="62"/>
  <c r="O112" i="62"/>
  <c r="T112" i="62"/>
  <c r="M114" i="62"/>
  <c r="U114" i="62"/>
  <c r="L116" i="62"/>
  <c r="Q116" i="62"/>
  <c r="L120" i="62"/>
  <c r="Q120" i="62"/>
  <c r="M133" i="62"/>
  <c r="U133" i="62"/>
  <c r="Q164" i="62"/>
  <c r="Q172" i="62"/>
  <c r="Q187" i="62"/>
  <c r="L192" i="62"/>
  <c r="T192" i="62"/>
  <c r="V225" i="62"/>
  <c r="U225" i="62"/>
  <c r="P225" i="62"/>
  <c r="J225" i="62"/>
  <c r="S225" i="62"/>
  <c r="M225" i="62"/>
  <c r="H225" i="62"/>
  <c r="X225" i="62" s="1"/>
  <c r="T225" i="62"/>
  <c r="T231" i="62"/>
  <c r="S231" i="62"/>
  <c r="J231" i="62"/>
  <c r="O231" i="62"/>
  <c r="H231" i="62"/>
  <c r="X231" i="62" s="1"/>
  <c r="V287" i="62"/>
  <c r="S287" i="62"/>
  <c r="M287" i="62"/>
  <c r="H287" i="62"/>
  <c r="X287" i="62" s="1"/>
  <c r="U287" i="62"/>
  <c r="P287" i="62"/>
  <c r="J287" i="62"/>
  <c r="T287" i="62"/>
  <c r="V309" i="62"/>
  <c r="N309" i="62"/>
  <c r="W309" i="62" s="1"/>
  <c r="L311" i="62"/>
  <c r="T311" i="62"/>
  <c r="T334" i="62"/>
  <c r="L334" i="62"/>
  <c r="P334" i="62"/>
  <c r="V367" i="62"/>
  <c r="O367" i="62"/>
  <c r="H367" i="62"/>
  <c r="X367" i="62" s="1"/>
  <c r="S367" i="62"/>
  <c r="J367" i="62"/>
  <c r="M367" i="62"/>
  <c r="U367" i="62"/>
  <c r="V419" i="62"/>
  <c r="O419" i="62"/>
  <c r="H419" i="62"/>
  <c r="X419" i="62" s="1"/>
  <c r="S419" i="62"/>
  <c r="J419" i="62"/>
  <c r="M419" i="62"/>
  <c r="U419" i="62"/>
  <c r="Q419" i="62"/>
  <c r="L198" i="62"/>
  <c r="Q198" i="62"/>
  <c r="M204" i="62"/>
  <c r="U204" i="62"/>
  <c r="T222" i="62"/>
  <c r="U227" i="62"/>
  <c r="O229" i="62"/>
  <c r="T229" i="62"/>
  <c r="O248" i="62"/>
  <c r="T248" i="62"/>
  <c r="Q254" i="62"/>
  <c r="O256" i="62"/>
  <c r="T256" i="62"/>
  <c r="Q258" i="62"/>
  <c r="N259" i="62"/>
  <c r="W259" i="62" s="1"/>
  <c r="O260" i="62"/>
  <c r="T260" i="62"/>
  <c r="Q277" i="62"/>
  <c r="L279" i="62"/>
  <c r="Q279" i="62"/>
  <c r="M306" i="62"/>
  <c r="U306" i="62"/>
  <c r="L308" i="62"/>
  <c r="Q308" i="62"/>
  <c r="T333" i="62"/>
  <c r="S333" i="62"/>
  <c r="J333" i="62"/>
  <c r="O333" i="62"/>
  <c r="H333" i="62"/>
  <c r="X333" i="62" s="1"/>
  <c r="V335" i="62"/>
  <c r="S335" i="62"/>
  <c r="M335" i="62"/>
  <c r="H335" i="62"/>
  <c r="X335" i="62" s="1"/>
  <c r="U335" i="62"/>
  <c r="P335" i="62"/>
  <c r="J335" i="62"/>
  <c r="T335" i="62"/>
  <c r="V362" i="62"/>
  <c r="S362" i="62"/>
  <c r="M362" i="62"/>
  <c r="H362" i="62"/>
  <c r="X362" i="62" s="1"/>
  <c r="U362" i="62"/>
  <c r="P362" i="62"/>
  <c r="J362" i="62"/>
  <c r="T362" i="62"/>
  <c r="L368" i="62"/>
  <c r="T368" i="62"/>
  <c r="T392" i="62"/>
  <c r="S392" i="62"/>
  <c r="J392" i="62"/>
  <c r="O392" i="62"/>
  <c r="H392" i="62"/>
  <c r="X392" i="62" s="1"/>
  <c r="M392" i="62"/>
  <c r="U392" i="62"/>
  <c r="N426" i="62"/>
  <c r="W426" i="62" s="1"/>
  <c r="V426" i="62"/>
  <c r="O198" i="62"/>
  <c r="T198" i="62"/>
  <c r="Q204" i="62"/>
  <c r="Q223" i="62"/>
  <c r="Q227" i="62"/>
  <c r="L229" i="62"/>
  <c r="Q229" i="62"/>
  <c r="L248" i="62"/>
  <c r="Q248" i="62"/>
  <c r="M254" i="62"/>
  <c r="U254" i="62"/>
  <c r="L256" i="62"/>
  <c r="Q256" i="62"/>
  <c r="M258" i="62"/>
  <c r="U258" i="62"/>
  <c r="L260" i="62"/>
  <c r="Q260" i="62"/>
  <c r="O279" i="62"/>
  <c r="T279" i="62"/>
  <c r="Q306" i="62"/>
  <c r="O308" i="62"/>
  <c r="T308" i="62"/>
  <c r="L313" i="62"/>
  <c r="T313" i="62"/>
  <c r="V316" i="62"/>
  <c r="U316" i="62"/>
  <c r="P316" i="62"/>
  <c r="J316" i="62"/>
  <c r="S316" i="62"/>
  <c r="M316" i="62"/>
  <c r="H316" i="62"/>
  <c r="X316" i="62" s="1"/>
  <c r="T316" i="62"/>
  <c r="Q333" i="62"/>
  <c r="O335" i="62"/>
  <c r="T341" i="62"/>
  <c r="S341" i="62"/>
  <c r="J341" i="62"/>
  <c r="O341" i="62"/>
  <c r="H341" i="62"/>
  <c r="X341" i="62" s="1"/>
  <c r="O362" i="62"/>
  <c r="Q337" i="62"/>
  <c r="O339" i="62"/>
  <c r="T339" i="62"/>
  <c r="N344" i="62"/>
  <c r="W344" i="62" s="1"/>
  <c r="Q365" i="62"/>
  <c r="P372" i="62"/>
  <c r="V372" i="62"/>
  <c r="L372" i="62"/>
  <c r="P393" i="62"/>
  <c r="V393" i="62"/>
  <c r="L393" i="62"/>
  <c r="V420" i="62"/>
  <c r="L420" i="62"/>
  <c r="P420" i="62"/>
  <c r="V423" i="62"/>
  <c r="O423" i="62"/>
  <c r="H423" i="62"/>
  <c r="S423" i="62"/>
  <c r="J423" i="62"/>
  <c r="T425" i="62"/>
  <c r="S425" i="62"/>
  <c r="J425" i="62"/>
  <c r="O425" i="62"/>
  <c r="H425" i="62"/>
  <c r="X425" i="62" s="1"/>
  <c r="M337" i="62"/>
  <c r="U337" i="62"/>
  <c r="L339" i="62"/>
  <c r="Q339" i="62"/>
  <c r="M365" i="62"/>
  <c r="U365" i="62"/>
  <c r="T372" i="62"/>
  <c r="V394" i="62"/>
  <c r="S394" i="62"/>
  <c r="J394" i="62"/>
  <c r="O394" i="62"/>
  <c r="H394" i="62"/>
  <c r="X394" i="62" s="1"/>
  <c r="M390" i="62"/>
  <c r="U390" i="62"/>
  <c r="Q396" i="62"/>
  <c r="M398" i="62"/>
  <c r="U398" i="62"/>
  <c r="M421" i="62"/>
  <c r="U421" i="62"/>
  <c r="M427" i="62"/>
  <c r="U427" i="62"/>
  <c r="Q390" i="62"/>
  <c r="Q398" i="62"/>
  <c r="Q421" i="62"/>
  <c r="Q427" i="62"/>
  <c r="L13" i="62"/>
  <c r="P13" i="62"/>
  <c r="T13" i="62"/>
  <c r="N14" i="62"/>
  <c r="W14" i="62" s="1"/>
  <c r="R14" i="62"/>
  <c r="V14" i="62"/>
  <c r="L15" i="62"/>
  <c r="P15" i="62"/>
  <c r="T15" i="62"/>
  <c r="N16" i="62"/>
  <c r="W16" i="62" s="1"/>
  <c r="R16" i="62"/>
  <c r="V16" i="62"/>
  <c r="L17" i="62"/>
  <c r="P17" i="62"/>
  <c r="T17" i="62"/>
  <c r="N18" i="62"/>
  <c r="R18" i="62"/>
  <c r="V18" i="62"/>
  <c r="L19" i="62"/>
  <c r="P19" i="62"/>
  <c r="T19" i="62"/>
  <c r="N20" i="62"/>
  <c r="W20" i="62" s="1"/>
  <c r="R20" i="62"/>
  <c r="V20" i="62"/>
  <c r="L21" i="62"/>
  <c r="P21" i="62"/>
  <c r="T21" i="62"/>
  <c r="N22" i="62"/>
  <c r="W22" i="62" s="1"/>
  <c r="R22" i="62"/>
  <c r="V22" i="62"/>
  <c r="L23" i="62"/>
  <c r="P23" i="62"/>
  <c r="T23" i="62"/>
  <c r="N24" i="62"/>
  <c r="W24" i="62" s="1"/>
  <c r="R24" i="62"/>
  <c r="V24" i="62"/>
  <c r="L25" i="62"/>
  <c r="P25" i="62"/>
  <c r="T25" i="62"/>
  <c r="N26" i="62"/>
  <c r="W26" i="62" s="1"/>
  <c r="R26" i="62"/>
  <c r="V26" i="62"/>
  <c r="L27" i="62"/>
  <c r="P27" i="62"/>
  <c r="T27" i="62"/>
  <c r="N28" i="62"/>
  <c r="W28" i="62" s="1"/>
  <c r="R28" i="62"/>
  <c r="V28" i="62"/>
  <c r="L29" i="62"/>
  <c r="P29" i="62"/>
  <c r="T29" i="62"/>
  <c r="N30" i="62"/>
  <c r="W30" i="62" s="1"/>
  <c r="R30" i="62"/>
  <c r="V30" i="62"/>
  <c r="L31" i="62"/>
  <c r="P31" i="62"/>
  <c r="T31" i="62"/>
  <c r="N32" i="62"/>
  <c r="W32" i="62" s="1"/>
  <c r="R32" i="62"/>
  <c r="V32" i="62"/>
  <c r="L33" i="62"/>
  <c r="P33" i="62"/>
  <c r="T33" i="62"/>
  <c r="N34" i="62"/>
  <c r="W34" i="62" s="1"/>
  <c r="R34" i="62"/>
  <c r="V34" i="62"/>
  <c r="L35" i="62"/>
  <c r="P35" i="62"/>
  <c r="T35" i="62"/>
  <c r="N36" i="62"/>
  <c r="W36" i="62" s="1"/>
  <c r="R36" i="62"/>
  <c r="V36" i="62"/>
  <c r="L44" i="62"/>
  <c r="P44" i="62"/>
  <c r="T44" i="62"/>
  <c r="N46" i="62"/>
  <c r="W46" i="62" s="1"/>
  <c r="R46" i="62"/>
  <c r="V46" i="62"/>
  <c r="L48" i="62"/>
  <c r="P48" i="62"/>
  <c r="T48" i="62"/>
  <c r="N50" i="62"/>
  <c r="W50" i="62" s="1"/>
  <c r="R50" i="62"/>
  <c r="V50" i="62"/>
  <c r="L52" i="62"/>
  <c r="P52" i="62"/>
  <c r="T52" i="62"/>
  <c r="N54" i="62"/>
  <c r="W54" i="62" s="1"/>
  <c r="R54" i="62"/>
  <c r="V54" i="62"/>
  <c r="L56" i="62"/>
  <c r="P56" i="62"/>
  <c r="T56" i="62"/>
  <c r="N58" i="62"/>
  <c r="W58" i="62" s="1"/>
  <c r="R58" i="62"/>
  <c r="V58" i="62"/>
  <c r="L60" i="62"/>
  <c r="P60" i="62"/>
  <c r="T60" i="62"/>
  <c r="N62" i="62"/>
  <c r="W62" i="62" s="1"/>
  <c r="R62" i="62"/>
  <c r="V62" i="62"/>
  <c r="L64" i="62"/>
  <c r="P64" i="62"/>
  <c r="T64" i="62"/>
  <c r="N74" i="62"/>
  <c r="W74" i="62" s="1"/>
  <c r="V74" i="62"/>
  <c r="U78" i="62"/>
  <c r="Q78" i="62"/>
  <c r="M78" i="62"/>
  <c r="H78" i="62"/>
  <c r="X78" i="62" s="1"/>
  <c r="S78" i="62"/>
  <c r="O78" i="62"/>
  <c r="J78" i="62"/>
  <c r="R78" i="62"/>
  <c r="N82" i="62"/>
  <c r="W82" i="62" s="1"/>
  <c r="V82" i="62"/>
  <c r="U86" i="62"/>
  <c r="Q86" i="62"/>
  <c r="M86" i="62"/>
  <c r="H86" i="62"/>
  <c r="X86" i="62" s="1"/>
  <c r="S86" i="62"/>
  <c r="O86" i="62"/>
  <c r="J86" i="62"/>
  <c r="R86" i="62"/>
  <c r="N90" i="62"/>
  <c r="W90" i="62" s="1"/>
  <c r="V90" i="62"/>
  <c r="S103" i="62"/>
  <c r="O103" i="62"/>
  <c r="J103" i="62"/>
  <c r="U103" i="62"/>
  <c r="Q103" i="62"/>
  <c r="M103" i="62"/>
  <c r="H103" i="62"/>
  <c r="X103" i="62" s="1"/>
  <c r="R103" i="62"/>
  <c r="U105" i="62"/>
  <c r="Q105" i="62"/>
  <c r="M105" i="62"/>
  <c r="H105" i="62"/>
  <c r="X105" i="62" s="1"/>
  <c r="S105" i="62"/>
  <c r="O105" i="62"/>
  <c r="J105" i="62"/>
  <c r="R105" i="62"/>
  <c r="N111" i="62"/>
  <c r="W111" i="62" s="1"/>
  <c r="V111" i="62"/>
  <c r="N113" i="62"/>
  <c r="W113" i="62" s="1"/>
  <c r="V113" i="62"/>
  <c r="S119" i="62"/>
  <c r="O119" i="62"/>
  <c r="J119" i="62"/>
  <c r="U119" i="62"/>
  <c r="Q119" i="62"/>
  <c r="M119" i="62"/>
  <c r="H119" i="62"/>
  <c r="X119" i="62" s="1"/>
  <c r="R119" i="62"/>
  <c r="U121" i="62"/>
  <c r="Q121" i="62"/>
  <c r="M121" i="62"/>
  <c r="H121" i="62"/>
  <c r="X121" i="62" s="1"/>
  <c r="S121" i="62"/>
  <c r="O121" i="62"/>
  <c r="J121" i="62"/>
  <c r="R121" i="62"/>
  <c r="N134" i="62"/>
  <c r="W134" i="62" s="1"/>
  <c r="V134" i="62"/>
  <c r="N136" i="62"/>
  <c r="W136" i="62" s="1"/>
  <c r="V136" i="62"/>
  <c r="S142" i="62"/>
  <c r="O142" i="62"/>
  <c r="J142" i="62"/>
  <c r="U142" i="62"/>
  <c r="Q142" i="62"/>
  <c r="M142" i="62"/>
  <c r="H142" i="62"/>
  <c r="X142" i="62" s="1"/>
  <c r="R142" i="62"/>
  <c r="U144" i="62"/>
  <c r="Q144" i="62"/>
  <c r="M144" i="62"/>
  <c r="H144" i="62"/>
  <c r="X144" i="62" s="1"/>
  <c r="S144" i="62"/>
  <c r="O144" i="62"/>
  <c r="J144" i="62"/>
  <c r="R144" i="62"/>
  <c r="N159" i="62"/>
  <c r="W159" i="62" s="1"/>
  <c r="V159" i="62"/>
  <c r="S165" i="62"/>
  <c r="O165" i="62"/>
  <c r="J165" i="62"/>
  <c r="U165" i="62"/>
  <c r="Q165" i="62"/>
  <c r="M165" i="62"/>
  <c r="H165" i="62"/>
  <c r="X165" i="62" s="1"/>
  <c r="R165" i="62"/>
  <c r="U167" i="62"/>
  <c r="Q167" i="62"/>
  <c r="M167" i="62"/>
  <c r="H167" i="62"/>
  <c r="X167" i="62" s="1"/>
  <c r="S167" i="62"/>
  <c r="O167" i="62"/>
  <c r="J167" i="62"/>
  <c r="R167" i="62"/>
  <c r="N173" i="62"/>
  <c r="W173" i="62" s="1"/>
  <c r="V173" i="62"/>
  <c r="N175" i="62"/>
  <c r="W175" i="62" s="1"/>
  <c r="V175" i="62"/>
  <c r="S188" i="62"/>
  <c r="O188" i="62"/>
  <c r="J188" i="62"/>
  <c r="U188" i="62"/>
  <c r="Q188" i="62"/>
  <c r="M188" i="62"/>
  <c r="H188" i="62"/>
  <c r="X188" i="62" s="1"/>
  <c r="R188" i="62"/>
  <c r="U190" i="62"/>
  <c r="Q190" i="62"/>
  <c r="M190" i="62"/>
  <c r="H190" i="62"/>
  <c r="X190" i="62" s="1"/>
  <c r="S190" i="62"/>
  <c r="O190" i="62"/>
  <c r="J190" i="62"/>
  <c r="R190" i="62"/>
  <c r="R197" i="62"/>
  <c r="S216" i="62"/>
  <c r="O216" i="62"/>
  <c r="J216" i="62"/>
  <c r="U216" i="62"/>
  <c r="Q216" i="62"/>
  <c r="M216" i="62"/>
  <c r="H216" i="62"/>
  <c r="X216" i="62" s="1"/>
  <c r="T216" i="62"/>
  <c r="L216" i="62"/>
  <c r="P216" i="62"/>
  <c r="R224" i="62"/>
  <c r="S232" i="62"/>
  <c r="O232" i="62"/>
  <c r="J232" i="62"/>
  <c r="U232" i="62"/>
  <c r="Q232" i="62"/>
  <c r="M232" i="62"/>
  <c r="H232" i="62"/>
  <c r="X232" i="62" s="1"/>
  <c r="T232" i="62"/>
  <c r="L232" i="62"/>
  <c r="P232" i="62"/>
  <c r="R247" i="62"/>
  <c r="S255" i="62"/>
  <c r="O255" i="62"/>
  <c r="J255" i="62"/>
  <c r="U255" i="62"/>
  <c r="Q255" i="62"/>
  <c r="M255" i="62"/>
  <c r="H255" i="62"/>
  <c r="X255" i="62" s="1"/>
  <c r="T255" i="62"/>
  <c r="L255" i="62"/>
  <c r="P255" i="62"/>
  <c r="R274" i="62"/>
  <c r="S282" i="62"/>
  <c r="O282" i="62"/>
  <c r="J282" i="62"/>
  <c r="U282" i="62"/>
  <c r="Q282" i="62"/>
  <c r="M282" i="62"/>
  <c r="H282" i="62"/>
  <c r="X282" i="62" s="1"/>
  <c r="T282" i="62"/>
  <c r="L282" i="62"/>
  <c r="P282" i="62"/>
  <c r="W18" i="62"/>
  <c r="W167" i="62"/>
  <c r="H13" i="62"/>
  <c r="X13" i="62" s="1"/>
  <c r="M13" i="62"/>
  <c r="Q13" i="62"/>
  <c r="U13" i="62"/>
  <c r="J14" i="62"/>
  <c r="O14" i="62"/>
  <c r="S14" i="62"/>
  <c r="H15" i="62"/>
  <c r="M15" i="62"/>
  <c r="Q15" i="62"/>
  <c r="U15" i="62"/>
  <c r="J16" i="62"/>
  <c r="O16" i="62"/>
  <c r="S16" i="62"/>
  <c r="H17" i="62"/>
  <c r="X17" i="62" s="1"/>
  <c r="M17" i="62"/>
  <c r="Q17" i="62"/>
  <c r="U17" i="62"/>
  <c r="J18" i="62"/>
  <c r="O18" i="62"/>
  <c r="S18" i="62"/>
  <c r="H19" i="62"/>
  <c r="X19" i="62" s="1"/>
  <c r="M19" i="62"/>
  <c r="Q19" i="62"/>
  <c r="U19" i="62"/>
  <c r="J20" i="62"/>
  <c r="O20" i="62"/>
  <c r="S20" i="62"/>
  <c r="H21" i="62"/>
  <c r="X21" i="62" s="1"/>
  <c r="M21" i="62"/>
  <c r="Q21" i="62"/>
  <c r="U21" i="62"/>
  <c r="J22" i="62"/>
  <c r="O22" i="62"/>
  <c r="S22" i="62"/>
  <c r="H23" i="62"/>
  <c r="X23" i="62" s="1"/>
  <c r="M23" i="62"/>
  <c r="Q23" i="62"/>
  <c r="U23" i="62"/>
  <c r="J24" i="62"/>
  <c r="O24" i="62"/>
  <c r="S24" i="62"/>
  <c r="H25" i="62"/>
  <c r="X25" i="62" s="1"/>
  <c r="M25" i="62"/>
  <c r="Q25" i="62"/>
  <c r="U25" i="62"/>
  <c r="J26" i="62"/>
  <c r="O26" i="62"/>
  <c r="S26" i="62"/>
  <c r="H27" i="62"/>
  <c r="X27" i="62" s="1"/>
  <c r="M27" i="62"/>
  <c r="Q27" i="62"/>
  <c r="U27" i="62"/>
  <c r="J28" i="62"/>
  <c r="O28" i="62"/>
  <c r="S28" i="62"/>
  <c r="H29" i="62"/>
  <c r="X29" i="62" s="1"/>
  <c r="M29" i="62"/>
  <c r="Q29" i="62"/>
  <c r="U29" i="62"/>
  <c r="J30" i="62"/>
  <c r="O30" i="62"/>
  <c r="S30" i="62"/>
  <c r="H31" i="62"/>
  <c r="X31" i="62" s="1"/>
  <c r="M31" i="62"/>
  <c r="Q31" i="62"/>
  <c r="U31" i="62"/>
  <c r="J32" i="62"/>
  <c r="O32" i="62"/>
  <c r="S32" i="62"/>
  <c r="H33" i="62"/>
  <c r="X33" i="62" s="1"/>
  <c r="M33" i="62"/>
  <c r="Q33" i="62"/>
  <c r="U33" i="62"/>
  <c r="J34" i="62"/>
  <c r="O34" i="62"/>
  <c r="S34" i="62"/>
  <c r="H35" i="62"/>
  <c r="X35" i="62" s="1"/>
  <c r="M35" i="62"/>
  <c r="Q35" i="62"/>
  <c r="U35" i="62"/>
  <c r="J36" i="62"/>
  <c r="O36" i="62"/>
  <c r="S36" i="62"/>
  <c r="N43" i="62"/>
  <c r="W43" i="62" s="1"/>
  <c r="R43" i="62"/>
  <c r="V43" i="62"/>
  <c r="H44" i="62"/>
  <c r="M44" i="62"/>
  <c r="Q44" i="62"/>
  <c r="U44" i="62"/>
  <c r="J46" i="62"/>
  <c r="O46" i="62"/>
  <c r="S46" i="62"/>
  <c r="N47" i="62"/>
  <c r="R47" i="62"/>
  <c r="V47" i="62"/>
  <c r="H48" i="62"/>
  <c r="X48" i="62" s="1"/>
  <c r="M48" i="62"/>
  <c r="Q48" i="62"/>
  <c r="U48" i="62"/>
  <c r="J50" i="62"/>
  <c r="O50" i="62"/>
  <c r="S50" i="62"/>
  <c r="N51" i="62"/>
  <c r="W51" i="62" s="1"/>
  <c r="R51" i="62"/>
  <c r="V51" i="62"/>
  <c r="H52" i="62"/>
  <c r="X52" i="62" s="1"/>
  <c r="M52" i="62"/>
  <c r="Q52" i="62"/>
  <c r="U52" i="62"/>
  <c r="J54" i="62"/>
  <c r="O54" i="62"/>
  <c r="S54" i="62"/>
  <c r="N55" i="62"/>
  <c r="W55" i="62" s="1"/>
  <c r="R55" i="62"/>
  <c r="V55" i="62"/>
  <c r="H56" i="62"/>
  <c r="X56" i="62" s="1"/>
  <c r="M56" i="62"/>
  <c r="Q56" i="62"/>
  <c r="U56" i="62"/>
  <c r="J58" i="62"/>
  <c r="O58" i="62"/>
  <c r="S58" i="62"/>
  <c r="N59" i="62"/>
  <c r="W59" i="62" s="1"/>
  <c r="R59" i="62"/>
  <c r="V59" i="62"/>
  <c r="H60" i="62"/>
  <c r="X60" i="62" s="1"/>
  <c r="M60" i="62"/>
  <c r="Q60" i="62"/>
  <c r="U60" i="62"/>
  <c r="J62" i="62"/>
  <c r="O62" i="62"/>
  <c r="S62" i="62"/>
  <c r="N63" i="62"/>
  <c r="W63" i="62" s="1"/>
  <c r="R63" i="62"/>
  <c r="V63" i="62"/>
  <c r="H64" i="62"/>
  <c r="X64" i="62" s="1"/>
  <c r="M64" i="62"/>
  <c r="Q64" i="62"/>
  <c r="U64" i="62"/>
  <c r="S72" i="62"/>
  <c r="O72" i="62"/>
  <c r="J72" i="62"/>
  <c r="U72" i="62"/>
  <c r="Q72" i="62"/>
  <c r="M72" i="62"/>
  <c r="H72" i="62"/>
  <c r="X72" i="62" s="1"/>
  <c r="R72" i="62"/>
  <c r="L78" i="62"/>
  <c r="T78" i="62"/>
  <c r="S80" i="62"/>
  <c r="O80" i="62"/>
  <c r="J80" i="62"/>
  <c r="U80" i="62"/>
  <c r="Q80" i="62"/>
  <c r="M80" i="62"/>
  <c r="H80" i="62"/>
  <c r="X80" i="62" s="1"/>
  <c r="R80" i="62"/>
  <c r="L86" i="62"/>
  <c r="T86" i="62"/>
  <c r="S88" i="62"/>
  <c r="O88" i="62"/>
  <c r="J88" i="62"/>
  <c r="U88" i="62"/>
  <c r="Q88" i="62"/>
  <c r="M88" i="62"/>
  <c r="H88" i="62"/>
  <c r="X88" i="62" s="1"/>
  <c r="R88" i="62"/>
  <c r="L103" i="62"/>
  <c r="T103" i="62"/>
  <c r="L105" i="62"/>
  <c r="T105" i="62"/>
  <c r="S107" i="62"/>
  <c r="O107" i="62"/>
  <c r="J107" i="62"/>
  <c r="U107" i="62"/>
  <c r="Q107" i="62"/>
  <c r="M107" i="62"/>
  <c r="H107" i="62"/>
  <c r="X107" i="62" s="1"/>
  <c r="R107" i="62"/>
  <c r="U109" i="62"/>
  <c r="Q109" i="62"/>
  <c r="M109" i="62"/>
  <c r="H109" i="62"/>
  <c r="X109" i="62" s="1"/>
  <c r="S109" i="62"/>
  <c r="O109" i="62"/>
  <c r="J109" i="62"/>
  <c r="R109" i="62"/>
  <c r="L119" i="62"/>
  <c r="T119" i="62"/>
  <c r="L121" i="62"/>
  <c r="T121" i="62"/>
  <c r="S130" i="62"/>
  <c r="O130" i="62"/>
  <c r="J130" i="62"/>
  <c r="U130" i="62"/>
  <c r="Q130" i="62"/>
  <c r="M130" i="62"/>
  <c r="H130" i="62"/>
  <c r="X130" i="62" s="1"/>
  <c r="R130" i="62"/>
  <c r="U132" i="62"/>
  <c r="Q132" i="62"/>
  <c r="M132" i="62"/>
  <c r="H132" i="62"/>
  <c r="X132" i="62" s="1"/>
  <c r="S132" i="62"/>
  <c r="O132" i="62"/>
  <c r="J132" i="62"/>
  <c r="R132" i="62"/>
  <c r="L142" i="62"/>
  <c r="T142" i="62"/>
  <c r="L144" i="62"/>
  <c r="T144" i="62"/>
  <c r="S146" i="62"/>
  <c r="O146" i="62"/>
  <c r="J146" i="62"/>
  <c r="U146" i="62"/>
  <c r="Q146" i="62"/>
  <c r="M146" i="62"/>
  <c r="H146" i="62"/>
  <c r="X146" i="62" s="1"/>
  <c r="R146" i="62"/>
  <c r="U148" i="62"/>
  <c r="Q148" i="62"/>
  <c r="M148" i="62"/>
  <c r="H148" i="62"/>
  <c r="X148" i="62" s="1"/>
  <c r="S148" i="62"/>
  <c r="O148" i="62"/>
  <c r="J148" i="62"/>
  <c r="R148" i="62"/>
  <c r="L165" i="62"/>
  <c r="T165" i="62"/>
  <c r="L167" i="62"/>
  <c r="T167" i="62"/>
  <c r="S169" i="62"/>
  <c r="O169" i="62"/>
  <c r="J169" i="62"/>
  <c r="U169" i="62"/>
  <c r="Q169" i="62"/>
  <c r="M169" i="62"/>
  <c r="H169" i="62"/>
  <c r="X169" i="62" s="1"/>
  <c r="R169" i="62"/>
  <c r="U171" i="62"/>
  <c r="Q171" i="62"/>
  <c r="M171" i="62"/>
  <c r="H171" i="62"/>
  <c r="X171" i="62" s="1"/>
  <c r="S171" i="62"/>
  <c r="O171" i="62"/>
  <c r="J171" i="62"/>
  <c r="R171" i="62"/>
  <c r="L188" i="62"/>
  <c r="T188" i="62"/>
  <c r="L190" i="62"/>
  <c r="T190" i="62"/>
  <c r="S192" i="62"/>
  <c r="O192" i="62"/>
  <c r="J192" i="62"/>
  <c r="U192" i="62"/>
  <c r="Q192" i="62"/>
  <c r="M192" i="62"/>
  <c r="H192" i="62"/>
  <c r="X192" i="62" s="1"/>
  <c r="R192" i="62"/>
  <c r="V194" i="62"/>
  <c r="U194" i="62"/>
  <c r="Q194" i="62"/>
  <c r="M194" i="62"/>
  <c r="H194" i="62"/>
  <c r="X194" i="62" s="1"/>
  <c r="S194" i="62"/>
  <c r="O194" i="62"/>
  <c r="J194" i="62"/>
  <c r="R194" i="62"/>
  <c r="N216" i="62"/>
  <c r="W216" i="62" s="1"/>
  <c r="U218" i="62"/>
  <c r="Q218" i="62"/>
  <c r="M218" i="62"/>
  <c r="H218" i="62"/>
  <c r="X218" i="62" s="1"/>
  <c r="S218" i="62"/>
  <c r="O218" i="62"/>
  <c r="J218" i="62"/>
  <c r="T218" i="62"/>
  <c r="L218" i="62"/>
  <c r="P218" i="62"/>
  <c r="N232" i="62"/>
  <c r="W232" i="62" s="1"/>
  <c r="N255" i="62"/>
  <c r="W255" i="62" s="1"/>
  <c r="U257" i="62"/>
  <c r="Q257" i="62"/>
  <c r="M257" i="62"/>
  <c r="H257" i="62"/>
  <c r="X257" i="62" s="1"/>
  <c r="S257" i="62"/>
  <c r="O257" i="62"/>
  <c r="J257" i="62"/>
  <c r="T257" i="62"/>
  <c r="L257" i="62"/>
  <c r="P257" i="62"/>
  <c r="N282" i="62"/>
  <c r="W282" i="62" s="1"/>
  <c r="U284" i="62"/>
  <c r="Q284" i="62"/>
  <c r="M284" i="62"/>
  <c r="H284" i="62"/>
  <c r="X284" i="62" s="1"/>
  <c r="S284" i="62"/>
  <c r="O284" i="62"/>
  <c r="J284" i="62"/>
  <c r="T284" i="62"/>
  <c r="L284" i="62"/>
  <c r="P284" i="62"/>
  <c r="S307" i="62"/>
  <c r="O307" i="62"/>
  <c r="J307" i="62"/>
  <c r="U307" i="62"/>
  <c r="Q307" i="62"/>
  <c r="M307" i="62"/>
  <c r="H307" i="62"/>
  <c r="X307" i="62" s="1"/>
  <c r="P307" i="62"/>
  <c r="T307" i="62"/>
  <c r="L307" i="62"/>
  <c r="N307" i="62"/>
  <c r="W307" i="62" s="1"/>
  <c r="V307" i="62"/>
  <c r="S315" i="62"/>
  <c r="O315" i="62"/>
  <c r="J315" i="62"/>
  <c r="U315" i="62"/>
  <c r="Q315" i="62"/>
  <c r="M315" i="62"/>
  <c r="H315" i="62"/>
  <c r="X315" i="62" s="1"/>
  <c r="T315" i="62"/>
  <c r="L315" i="62"/>
  <c r="P315" i="62"/>
  <c r="V315" i="62"/>
  <c r="N315" i="62"/>
  <c r="W315" i="62" s="1"/>
  <c r="S338" i="62"/>
  <c r="O338" i="62"/>
  <c r="J338" i="62"/>
  <c r="U338" i="62"/>
  <c r="Q338" i="62"/>
  <c r="M338" i="62"/>
  <c r="H338" i="62"/>
  <c r="X338" i="62" s="1"/>
  <c r="T338" i="62"/>
  <c r="L338" i="62"/>
  <c r="P338" i="62"/>
  <c r="N338" i="62"/>
  <c r="W338" i="62" s="1"/>
  <c r="V338" i="62"/>
  <c r="N13" i="62"/>
  <c r="W13" i="62" s="1"/>
  <c r="R13" i="62"/>
  <c r="V13" i="62"/>
  <c r="N15" i="62"/>
  <c r="W15" i="62" s="1"/>
  <c r="R15" i="62"/>
  <c r="V15" i="62"/>
  <c r="N17" i="62"/>
  <c r="W17" i="62" s="1"/>
  <c r="R17" i="62"/>
  <c r="V17" i="62"/>
  <c r="N19" i="62"/>
  <c r="W19" i="62" s="1"/>
  <c r="R19" i="62"/>
  <c r="V19" i="62"/>
  <c r="N21" i="62"/>
  <c r="W21" i="62" s="1"/>
  <c r="R21" i="62"/>
  <c r="V21" i="62"/>
  <c r="N23" i="62"/>
  <c r="W23" i="62" s="1"/>
  <c r="R23" i="62"/>
  <c r="V23" i="62"/>
  <c r="N25" i="62"/>
  <c r="W25" i="62" s="1"/>
  <c r="R25" i="62"/>
  <c r="V25" i="62"/>
  <c r="N27" i="62"/>
  <c r="W27" i="62" s="1"/>
  <c r="R27" i="62"/>
  <c r="V27" i="62"/>
  <c r="N29" i="62"/>
  <c r="W29" i="62" s="1"/>
  <c r="R29" i="62"/>
  <c r="V29" i="62"/>
  <c r="N31" i="62"/>
  <c r="W31" i="62" s="1"/>
  <c r="R31" i="62"/>
  <c r="V31" i="62"/>
  <c r="N33" i="62"/>
  <c r="W33" i="62" s="1"/>
  <c r="R33" i="62"/>
  <c r="V33" i="62"/>
  <c r="N35" i="62"/>
  <c r="W35" i="62" s="1"/>
  <c r="R35" i="62"/>
  <c r="V35" i="62"/>
  <c r="N44" i="62"/>
  <c r="R44" i="62"/>
  <c r="V44" i="62"/>
  <c r="N48" i="62"/>
  <c r="W48" i="62" s="1"/>
  <c r="R48" i="62"/>
  <c r="V48" i="62"/>
  <c r="N52" i="62"/>
  <c r="W52" i="62" s="1"/>
  <c r="R52" i="62"/>
  <c r="V52" i="62"/>
  <c r="N56" i="62"/>
  <c r="W56" i="62" s="1"/>
  <c r="R56" i="62"/>
  <c r="V56" i="62"/>
  <c r="N60" i="62"/>
  <c r="W60" i="62" s="1"/>
  <c r="R60" i="62"/>
  <c r="V60" i="62"/>
  <c r="N64" i="62"/>
  <c r="W64" i="62" s="1"/>
  <c r="R64" i="62"/>
  <c r="V64" i="62"/>
  <c r="U74" i="62"/>
  <c r="Q74" i="62"/>
  <c r="M74" i="62"/>
  <c r="H74" i="62"/>
  <c r="X74" i="62" s="1"/>
  <c r="S74" i="62"/>
  <c r="O74" i="62"/>
  <c r="J74" i="62"/>
  <c r="R74" i="62"/>
  <c r="U82" i="62"/>
  <c r="Q82" i="62"/>
  <c r="M82" i="62"/>
  <c r="H82" i="62"/>
  <c r="X82" i="62" s="1"/>
  <c r="S82" i="62"/>
  <c r="O82" i="62"/>
  <c r="J82" i="62"/>
  <c r="R82" i="62"/>
  <c r="U90" i="62"/>
  <c r="Q90" i="62"/>
  <c r="M90" i="62"/>
  <c r="H90" i="62"/>
  <c r="X90" i="62" s="1"/>
  <c r="S90" i="62"/>
  <c r="O90" i="62"/>
  <c r="J90" i="62"/>
  <c r="R90" i="62"/>
  <c r="S111" i="62"/>
  <c r="O111" i="62"/>
  <c r="J111" i="62"/>
  <c r="U111" i="62"/>
  <c r="Q111" i="62"/>
  <c r="M111" i="62"/>
  <c r="H111" i="62"/>
  <c r="X111" i="62" s="1"/>
  <c r="R111" i="62"/>
  <c r="U113" i="62"/>
  <c r="Q113" i="62"/>
  <c r="M113" i="62"/>
  <c r="H113" i="62"/>
  <c r="X113" i="62" s="1"/>
  <c r="S113" i="62"/>
  <c r="O113" i="62"/>
  <c r="J113" i="62"/>
  <c r="R113" i="62"/>
  <c r="S134" i="62"/>
  <c r="O134" i="62"/>
  <c r="J134" i="62"/>
  <c r="U134" i="62"/>
  <c r="Q134" i="62"/>
  <c r="M134" i="62"/>
  <c r="H134" i="62"/>
  <c r="X134" i="62" s="1"/>
  <c r="R134" i="62"/>
  <c r="U136" i="62"/>
  <c r="Q136" i="62"/>
  <c r="M136" i="62"/>
  <c r="H136" i="62"/>
  <c r="X136" i="62" s="1"/>
  <c r="S136" i="62"/>
  <c r="O136" i="62"/>
  <c r="J136" i="62"/>
  <c r="R136" i="62"/>
  <c r="U159" i="62"/>
  <c r="Q159" i="62"/>
  <c r="M159" i="62"/>
  <c r="H159" i="62"/>
  <c r="X159" i="62" s="1"/>
  <c r="S159" i="62"/>
  <c r="O159" i="62"/>
  <c r="J159" i="62"/>
  <c r="R159" i="62"/>
  <c r="S173" i="62"/>
  <c r="O173" i="62"/>
  <c r="J173" i="62"/>
  <c r="U173" i="62"/>
  <c r="Q173" i="62"/>
  <c r="M173" i="62"/>
  <c r="H173" i="62"/>
  <c r="X173" i="62" s="1"/>
  <c r="R173" i="62"/>
  <c r="U175" i="62"/>
  <c r="Q175" i="62"/>
  <c r="M175" i="62"/>
  <c r="H175" i="62"/>
  <c r="X175" i="62" s="1"/>
  <c r="S175" i="62"/>
  <c r="O175" i="62"/>
  <c r="J175" i="62"/>
  <c r="R175" i="62"/>
  <c r="S197" i="62"/>
  <c r="O197" i="62"/>
  <c r="J197" i="62"/>
  <c r="U197" i="62"/>
  <c r="Q197" i="62"/>
  <c r="M197" i="62"/>
  <c r="H197" i="62"/>
  <c r="X197" i="62" s="1"/>
  <c r="P197" i="62"/>
  <c r="T197" i="62"/>
  <c r="L197" i="62"/>
  <c r="S224" i="62"/>
  <c r="O224" i="62"/>
  <c r="J224" i="62"/>
  <c r="U224" i="62"/>
  <c r="Q224" i="62"/>
  <c r="M224" i="62"/>
  <c r="H224" i="62"/>
  <c r="X224" i="62" s="1"/>
  <c r="P224" i="62"/>
  <c r="T224" i="62"/>
  <c r="L224" i="62"/>
  <c r="S247" i="62"/>
  <c r="O247" i="62"/>
  <c r="J247" i="62"/>
  <c r="U247" i="62"/>
  <c r="Q247" i="62"/>
  <c r="M247" i="62"/>
  <c r="H247" i="62"/>
  <c r="X247" i="62" s="1"/>
  <c r="P247" i="62"/>
  <c r="T247" i="62"/>
  <c r="L247" i="62"/>
  <c r="S274" i="62"/>
  <c r="O274" i="62"/>
  <c r="J274" i="62"/>
  <c r="U274" i="62"/>
  <c r="Q274" i="62"/>
  <c r="M274" i="62"/>
  <c r="H274" i="62"/>
  <c r="X274" i="62" s="1"/>
  <c r="P274" i="62"/>
  <c r="T274" i="62"/>
  <c r="L274" i="62"/>
  <c r="S366" i="62"/>
  <c r="O366" i="62"/>
  <c r="J366" i="62"/>
  <c r="U366" i="62"/>
  <c r="Q366" i="62"/>
  <c r="M366" i="62"/>
  <c r="H366" i="62"/>
  <c r="X366" i="62" s="1"/>
  <c r="P366" i="62"/>
  <c r="T366" i="62"/>
  <c r="L366" i="62"/>
  <c r="V366" i="62"/>
  <c r="N366" i="62"/>
  <c r="W366" i="62" s="1"/>
  <c r="R366" i="62"/>
  <c r="U395" i="62"/>
  <c r="Q395" i="62"/>
  <c r="M395" i="62"/>
  <c r="H395" i="62"/>
  <c r="X395" i="62" s="1"/>
  <c r="S395" i="62"/>
  <c r="O395" i="62"/>
  <c r="J395" i="62"/>
  <c r="P395" i="62"/>
  <c r="T395" i="62"/>
  <c r="L395" i="62"/>
  <c r="N395" i="62"/>
  <c r="W395" i="62" s="1"/>
  <c r="V395" i="62"/>
  <c r="R395" i="62"/>
  <c r="I11" i="62"/>
  <c r="X15" i="62"/>
  <c r="J13" i="62"/>
  <c r="O13" i="62"/>
  <c r="H14" i="62"/>
  <c r="X14" i="62" s="1"/>
  <c r="M14" i="62"/>
  <c r="Q14" i="62"/>
  <c r="J15" i="62"/>
  <c r="O15" i="62"/>
  <c r="H16" i="62"/>
  <c r="X16" i="62" s="1"/>
  <c r="M16" i="62"/>
  <c r="Q16" i="62"/>
  <c r="J17" i="62"/>
  <c r="O17" i="62"/>
  <c r="H18" i="62"/>
  <c r="M18" i="62"/>
  <c r="Q18" i="62"/>
  <c r="J19" i="62"/>
  <c r="O19" i="62"/>
  <c r="H20" i="62"/>
  <c r="X20" i="62" s="1"/>
  <c r="M20" i="62"/>
  <c r="Q20" i="62"/>
  <c r="J21" i="62"/>
  <c r="O21" i="62"/>
  <c r="H22" i="62"/>
  <c r="X22" i="62" s="1"/>
  <c r="M22" i="62"/>
  <c r="Q22" i="62"/>
  <c r="J23" i="62"/>
  <c r="O23" i="62"/>
  <c r="H24" i="62"/>
  <c r="X24" i="62" s="1"/>
  <c r="M24" i="62"/>
  <c r="Q24" i="62"/>
  <c r="J25" i="62"/>
  <c r="O25" i="62"/>
  <c r="H26" i="62"/>
  <c r="X26" i="62" s="1"/>
  <c r="M26" i="62"/>
  <c r="Q26" i="62"/>
  <c r="J27" i="62"/>
  <c r="O27" i="62"/>
  <c r="H28" i="62"/>
  <c r="X28" i="62" s="1"/>
  <c r="M28" i="62"/>
  <c r="Q28" i="62"/>
  <c r="J29" i="62"/>
  <c r="O29" i="62"/>
  <c r="H30" i="62"/>
  <c r="X30" i="62" s="1"/>
  <c r="M30" i="62"/>
  <c r="Q30" i="62"/>
  <c r="J31" i="62"/>
  <c r="O31" i="62"/>
  <c r="H32" i="62"/>
  <c r="X32" i="62" s="1"/>
  <c r="M32" i="62"/>
  <c r="Q32" i="62"/>
  <c r="J33" i="62"/>
  <c r="O33" i="62"/>
  <c r="H34" i="62"/>
  <c r="X34" i="62" s="1"/>
  <c r="M34" i="62"/>
  <c r="Q34" i="62"/>
  <c r="J35" i="62"/>
  <c r="O35" i="62"/>
  <c r="H36" i="62"/>
  <c r="X36" i="62" s="1"/>
  <c r="M36" i="62"/>
  <c r="Q36" i="62"/>
  <c r="L43" i="62"/>
  <c r="P43" i="62"/>
  <c r="J44" i="62"/>
  <c r="O44" i="62"/>
  <c r="N45" i="62"/>
  <c r="W45" i="62" s="1"/>
  <c r="R45" i="62"/>
  <c r="H46" i="62"/>
  <c r="X46" i="62" s="1"/>
  <c r="M46" i="62"/>
  <c r="Q46" i="62"/>
  <c r="L47" i="62"/>
  <c r="P47" i="62"/>
  <c r="J48" i="62"/>
  <c r="O48" i="62"/>
  <c r="N49" i="62"/>
  <c r="W49" i="62" s="1"/>
  <c r="R49" i="62"/>
  <c r="H50" i="62"/>
  <c r="X50" i="62" s="1"/>
  <c r="M50" i="62"/>
  <c r="Q50" i="62"/>
  <c r="L51" i="62"/>
  <c r="P51" i="62"/>
  <c r="J52" i="62"/>
  <c r="O52" i="62"/>
  <c r="N53" i="62"/>
  <c r="W53" i="62" s="1"/>
  <c r="R53" i="62"/>
  <c r="H54" i="62"/>
  <c r="X54" i="62" s="1"/>
  <c r="M54" i="62"/>
  <c r="Q54" i="62"/>
  <c r="L55" i="62"/>
  <c r="P55" i="62"/>
  <c r="J56" i="62"/>
  <c r="O56" i="62"/>
  <c r="N57" i="62"/>
  <c r="W57" i="62" s="1"/>
  <c r="R57" i="62"/>
  <c r="H58" i="62"/>
  <c r="X58" i="62" s="1"/>
  <c r="M58" i="62"/>
  <c r="Q58" i="62"/>
  <c r="L59" i="62"/>
  <c r="P59" i="62"/>
  <c r="J60" i="62"/>
  <c r="O60" i="62"/>
  <c r="N61" i="62"/>
  <c r="W61" i="62" s="1"/>
  <c r="R61" i="62"/>
  <c r="H62" i="62"/>
  <c r="X62" i="62" s="1"/>
  <c r="M62" i="62"/>
  <c r="Q62" i="62"/>
  <c r="L63" i="62"/>
  <c r="P63" i="62"/>
  <c r="J64" i="62"/>
  <c r="O64" i="62"/>
  <c r="N65" i="62"/>
  <c r="W65" i="62" s="1"/>
  <c r="R65" i="62"/>
  <c r="N72" i="62"/>
  <c r="W72" i="62" s="1"/>
  <c r="V72" i="62"/>
  <c r="L74" i="62"/>
  <c r="T74" i="62"/>
  <c r="S76" i="62"/>
  <c r="O76" i="62"/>
  <c r="J76" i="62"/>
  <c r="U76" i="62"/>
  <c r="Q76" i="62"/>
  <c r="M76" i="62"/>
  <c r="H76" i="62"/>
  <c r="X76" i="62" s="1"/>
  <c r="R76" i="62"/>
  <c r="P78" i="62"/>
  <c r="N80" i="62"/>
  <c r="W80" i="62" s="1"/>
  <c r="V80" i="62"/>
  <c r="L82" i="62"/>
  <c r="T82" i="62"/>
  <c r="S84" i="62"/>
  <c r="O84" i="62"/>
  <c r="J84" i="62"/>
  <c r="U84" i="62"/>
  <c r="Q84" i="62"/>
  <c r="M84" i="62"/>
  <c r="H84" i="62"/>
  <c r="X84" i="62" s="1"/>
  <c r="R84" i="62"/>
  <c r="P86" i="62"/>
  <c r="N88" i="62"/>
  <c r="W88" i="62" s="1"/>
  <c r="V88" i="62"/>
  <c r="L90" i="62"/>
  <c r="T90" i="62"/>
  <c r="S92" i="62"/>
  <c r="O92" i="62"/>
  <c r="J92" i="62"/>
  <c r="U92" i="62"/>
  <c r="Q92" i="62"/>
  <c r="M92" i="62"/>
  <c r="H92" i="62"/>
  <c r="X92" i="62" s="1"/>
  <c r="R92" i="62"/>
  <c r="U97" i="62"/>
  <c r="Q97" i="62"/>
  <c r="M97" i="62"/>
  <c r="H97" i="62"/>
  <c r="X97" i="62" s="1"/>
  <c r="S97" i="62"/>
  <c r="O97" i="62"/>
  <c r="J97" i="62"/>
  <c r="R97" i="62"/>
  <c r="U101" i="62"/>
  <c r="Q101" i="62"/>
  <c r="M101" i="62"/>
  <c r="H101" i="62"/>
  <c r="X101" i="62" s="1"/>
  <c r="S101" i="62"/>
  <c r="O101" i="62"/>
  <c r="J101" i="62"/>
  <c r="R101" i="62"/>
  <c r="P103" i="62"/>
  <c r="P105" i="62"/>
  <c r="N107" i="62"/>
  <c r="W107" i="62" s="1"/>
  <c r="V107" i="62"/>
  <c r="N109" i="62"/>
  <c r="W109" i="62" s="1"/>
  <c r="V109" i="62"/>
  <c r="L111" i="62"/>
  <c r="T111" i="62"/>
  <c r="L113" i="62"/>
  <c r="T113" i="62"/>
  <c r="S115" i="62"/>
  <c r="O115" i="62"/>
  <c r="J115" i="62"/>
  <c r="U115" i="62"/>
  <c r="Q115" i="62"/>
  <c r="M115" i="62"/>
  <c r="H115" i="62"/>
  <c r="X115" i="62" s="1"/>
  <c r="R115" i="62"/>
  <c r="U117" i="62"/>
  <c r="Q117" i="62"/>
  <c r="M117" i="62"/>
  <c r="H117" i="62"/>
  <c r="X117" i="62" s="1"/>
  <c r="S117" i="62"/>
  <c r="O117" i="62"/>
  <c r="J117" i="62"/>
  <c r="R117" i="62"/>
  <c r="P119" i="62"/>
  <c r="P121" i="62"/>
  <c r="N130" i="62"/>
  <c r="W130" i="62" s="1"/>
  <c r="V130" i="62"/>
  <c r="N132" i="62"/>
  <c r="W132" i="62" s="1"/>
  <c r="V132" i="62"/>
  <c r="L134" i="62"/>
  <c r="T134" i="62"/>
  <c r="L136" i="62"/>
  <c r="T136" i="62"/>
  <c r="S138" i="62"/>
  <c r="O138" i="62"/>
  <c r="J138" i="62"/>
  <c r="U138" i="62"/>
  <c r="Q138" i="62"/>
  <c r="M138" i="62"/>
  <c r="H138" i="62"/>
  <c r="X138" i="62" s="1"/>
  <c r="R138" i="62"/>
  <c r="U140" i="62"/>
  <c r="Q140" i="62"/>
  <c r="M140" i="62"/>
  <c r="H140" i="62"/>
  <c r="X140" i="62" s="1"/>
  <c r="S140" i="62"/>
  <c r="O140" i="62"/>
  <c r="J140" i="62"/>
  <c r="R140" i="62"/>
  <c r="P142" i="62"/>
  <c r="P144" i="62"/>
  <c r="N146" i="62"/>
  <c r="W146" i="62" s="1"/>
  <c r="V146" i="62"/>
  <c r="N148" i="62"/>
  <c r="W148" i="62" s="1"/>
  <c r="V148" i="62"/>
  <c r="L159" i="62"/>
  <c r="T159" i="62"/>
  <c r="S161" i="62"/>
  <c r="O161" i="62"/>
  <c r="J161" i="62"/>
  <c r="U161" i="62"/>
  <c r="Q161" i="62"/>
  <c r="M161" i="62"/>
  <c r="H161" i="62"/>
  <c r="X161" i="62" s="1"/>
  <c r="R161" i="62"/>
  <c r="U163" i="62"/>
  <c r="Q163" i="62"/>
  <c r="M163" i="62"/>
  <c r="H163" i="62"/>
  <c r="X163" i="62" s="1"/>
  <c r="S163" i="62"/>
  <c r="O163" i="62"/>
  <c r="J163" i="62"/>
  <c r="R163" i="62"/>
  <c r="P165" i="62"/>
  <c r="P167" i="62"/>
  <c r="N169" i="62"/>
  <c r="W169" i="62" s="1"/>
  <c r="V169" i="62"/>
  <c r="N171" i="62"/>
  <c r="W171" i="62" s="1"/>
  <c r="V171" i="62"/>
  <c r="L173" i="62"/>
  <c r="T173" i="62"/>
  <c r="L175" i="62"/>
  <c r="T175" i="62"/>
  <c r="S177" i="62"/>
  <c r="O177" i="62"/>
  <c r="J177" i="62"/>
  <c r="U177" i="62"/>
  <c r="Q177" i="62"/>
  <c r="M177" i="62"/>
  <c r="H177" i="62"/>
  <c r="X177" i="62" s="1"/>
  <c r="R177" i="62"/>
  <c r="P188" i="62"/>
  <c r="P190" i="62"/>
  <c r="N192" i="62"/>
  <c r="W192" i="62" s="1"/>
  <c r="V192" i="62"/>
  <c r="N194" i="62"/>
  <c r="W194" i="62" s="1"/>
  <c r="N197" i="62"/>
  <c r="W197" i="62" s="1"/>
  <c r="U199" i="62"/>
  <c r="Q199" i="62"/>
  <c r="M199" i="62"/>
  <c r="H199" i="62"/>
  <c r="X199" i="62" s="1"/>
  <c r="S199" i="62"/>
  <c r="O199" i="62"/>
  <c r="J199" i="62"/>
  <c r="P199" i="62"/>
  <c r="T199" i="62"/>
  <c r="L199" i="62"/>
  <c r="V216" i="62"/>
  <c r="R218" i="62"/>
  <c r="N224" i="62"/>
  <c r="W224" i="62" s="1"/>
  <c r="U226" i="62"/>
  <c r="Q226" i="62"/>
  <c r="M226" i="62"/>
  <c r="H226" i="62"/>
  <c r="X226" i="62" s="1"/>
  <c r="S226" i="62"/>
  <c r="O226" i="62"/>
  <c r="J226" i="62"/>
  <c r="P226" i="62"/>
  <c r="T226" i="62"/>
  <c r="L226" i="62"/>
  <c r="V232" i="62"/>
  <c r="N247" i="62"/>
  <c r="W247" i="62" s="1"/>
  <c r="U249" i="62"/>
  <c r="Q249" i="62"/>
  <c r="M249" i="62"/>
  <c r="H249" i="62"/>
  <c r="X249" i="62" s="1"/>
  <c r="S249" i="62"/>
  <c r="O249" i="62"/>
  <c r="J249" i="62"/>
  <c r="P249" i="62"/>
  <c r="T249" i="62"/>
  <c r="L249" i="62"/>
  <c r="V255" i="62"/>
  <c r="R257" i="62"/>
  <c r="N274" i="62"/>
  <c r="W274" i="62" s="1"/>
  <c r="U276" i="62"/>
  <c r="Q276" i="62"/>
  <c r="M276" i="62"/>
  <c r="H276" i="62"/>
  <c r="X276" i="62" s="1"/>
  <c r="S276" i="62"/>
  <c r="O276" i="62"/>
  <c r="J276" i="62"/>
  <c r="P276" i="62"/>
  <c r="T276" i="62"/>
  <c r="L276" i="62"/>
  <c r="V282" i="62"/>
  <c r="R284" i="62"/>
  <c r="S370" i="62"/>
  <c r="O370" i="62"/>
  <c r="J370" i="62"/>
  <c r="U370" i="62"/>
  <c r="Q370" i="62"/>
  <c r="M370" i="62"/>
  <c r="H370" i="62"/>
  <c r="X370" i="62" s="1"/>
  <c r="T370" i="62"/>
  <c r="L370" i="62"/>
  <c r="P370" i="62"/>
  <c r="V370" i="62"/>
  <c r="N370" i="62"/>
  <c r="W370" i="62" s="1"/>
  <c r="R370" i="62"/>
  <c r="U391" i="62"/>
  <c r="Q391" i="62"/>
  <c r="M391" i="62"/>
  <c r="H391" i="62"/>
  <c r="X391" i="62" s="1"/>
  <c r="S391" i="62"/>
  <c r="O391" i="62"/>
  <c r="J391" i="62"/>
  <c r="T391" i="62"/>
  <c r="L391" i="62"/>
  <c r="P391" i="62"/>
  <c r="V391" i="62"/>
  <c r="N391" i="62"/>
  <c r="W391" i="62" s="1"/>
  <c r="R391" i="62"/>
  <c r="U399" i="62"/>
  <c r="Q399" i="62"/>
  <c r="M399" i="62"/>
  <c r="H399" i="62"/>
  <c r="X399" i="62" s="1"/>
  <c r="S399" i="62"/>
  <c r="O399" i="62"/>
  <c r="J399" i="62"/>
  <c r="T399" i="62"/>
  <c r="L399" i="62"/>
  <c r="P399" i="62"/>
  <c r="N399" i="62"/>
  <c r="W399" i="62" s="1"/>
  <c r="V399" i="62"/>
  <c r="R399" i="62"/>
  <c r="L73" i="62"/>
  <c r="P73" i="62"/>
  <c r="T73" i="62"/>
  <c r="N75" i="62"/>
  <c r="W75" i="62" s="1"/>
  <c r="R75" i="62"/>
  <c r="V75" i="62"/>
  <c r="L77" i="62"/>
  <c r="P77" i="62"/>
  <c r="T77" i="62"/>
  <c r="N79" i="62"/>
  <c r="W79" i="62" s="1"/>
  <c r="R79" i="62"/>
  <c r="V79" i="62"/>
  <c r="L81" i="62"/>
  <c r="P81" i="62"/>
  <c r="T81" i="62"/>
  <c r="N83" i="62"/>
  <c r="W83" i="62" s="1"/>
  <c r="R83" i="62"/>
  <c r="V83" i="62"/>
  <c r="L85" i="62"/>
  <c r="P85" i="62"/>
  <c r="T85" i="62"/>
  <c r="N87" i="62"/>
  <c r="W87" i="62" s="1"/>
  <c r="R87" i="62"/>
  <c r="V87" i="62"/>
  <c r="L89" i="62"/>
  <c r="P89" i="62"/>
  <c r="T89" i="62"/>
  <c r="N91" i="62"/>
  <c r="W91" i="62" s="1"/>
  <c r="R91" i="62"/>
  <c r="V91" i="62"/>
  <c r="N102" i="62"/>
  <c r="W102" i="62" s="1"/>
  <c r="R102" i="62"/>
  <c r="V102" i="62"/>
  <c r="N106" i="62"/>
  <c r="W106" i="62" s="1"/>
  <c r="R106" i="62"/>
  <c r="V106" i="62"/>
  <c r="N110" i="62"/>
  <c r="W110" i="62" s="1"/>
  <c r="R110" i="62"/>
  <c r="V110" i="62"/>
  <c r="N114" i="62"/>
  <c r="W114" i="62" s="1"/>
  <c r="R114" i="62"/>
  <c r="V114" i="62"/>
  <c r="N118" i="62"/>
  <c r="W118" i="62" s="1"/>
  <c r="R118" i="62"/>
  <c r="V118" i="62"/>
  <c r="N129" i="62"/>
  <c r="W129" i="62" s="1"/>
  <c r="R129" i="62"/>
  <c r="V129" i="62"/>
  <c r="N133" i="62"/>
  <c r="W133" i="62" s="1"/>
  <c r="R133" i="62"/>
  <c r="V133" i="62"/>
  <c r="N137" i="62"/>
  <c r="W137" i="62" s="1"/>
  <c r="R137" i="62"/>
  <c r="V137" i="62"/>
  <c r="N141" i="62"/>
  <c r="W141" i="62" s="1"/>
  <c r="R141" i="62"/>
  <c r="V141" i="62"/>
  <c r="N145" i="62"/>
  <c r="W145" i="62" s="1"/>
  <c r="R145" i="62"/>
  <c r="V145" i="62"/>
  <c r="N149" i="62"/>
  <c r="W149" i="62" s="1"/>
  <c r="R149" i="62"/>
  <c r="V149" i="62"/>
  <c r="N160" i="62"/>
  <c r="W160" i="62" s="1"/>
  <c r="R160" i="62"/>
  <c r="V160" i="62"/>
  <c r="N164" i="62"/>
  <c r="W164" i="62" s="1"/>
  <c r="R164" i="62"/>
  <c r="V164" i="62"/>
  <c r="N168" i="62"/>
  <c r="W168" i="62" s="1"/>
  <c r="R168" i="62"/>
  <c r="V168" i="62"/>
  <c r="N172" i="62"/>
  <c r="W172" i="62" s="1"/>
  <c r="R172" i="62"/>
  <c r="V172" i="62"/>
  <c r="N176" i="62"/>
  <c r="W176" i="62" s="1"/>
  <c r="R176" i="62"/>
  <c r="V176" i="62"/>
  <c r="N187" i="62"/>
  <c r="W187" i="62" s="1"/>
  <c r="R187" i="62"/>
  <c r="V187" i="62"/>
  <c r="N191" i="62"/>
  <c r="W191" i="62" s="1"/>
  <c r="R191" i="62"/>
  <c r="V191" i="62"/>
  <c r="T196" i="62"/>
  <c r="P196" i="62"/>
  <c r="L196" i="62"/>
  <c r="V196" i="62"/>
  <c r="R196" i="62"/>
  <c r="O196" i="62"/>
  <c r="S201" i="62"/>
  <c r="O201" i="62"/>
  <c r="J201" i="62"/>
  <c r="U201" i="62"/>
  <c r="Q201" i="62"/>
  <c r="M201" i="62"/>
  <c r="H201" i="62"/>
  <c r="X201" i="62" s="1"/>
  <c r="R201" i="62"/>
  <c r="U203" i="62"/>
  <c r="Q203" i="62"/>
  <c r="M203" i="62"/>
  <c r="H203" i="62"/>
  <c r="X203" i="62" s="1"/>
  <c r="S203" i="62"/>
  <c r="O203" i="62"/>
  <c r="J203" i="62"/>
  <c r="R203" i="62"/>
  <c r="S228" i="62"/>
  <c r="O228" i="62"/>
  <c r="J228" i="62"/>
  <c r="U228" i="62"/>
  <c r="Q228" i="62"/>
  <c r="M228" i="62"/>
  <c r="H228" i="62"/>
  <c r="X228" i="62" s="1"/>
  <c r="R228" i="62"/>
  <c r="U230" i="62"/>
  <c r="Q230" i="62"/>
  <c r="M230" i="62"/>
  <c r="H230" i="62"/>
  <c r="X230" i="62" s="1"/>
  <c r="S230" i="62"/>
  <c r="O230" i="62"/>
  <c r="J230" i="62"/>
  <c r="R230" i="62"/>
  <c r="S251" i="62"/>
  <c r="O251" i="62"/>
  <c r="J251" i="62"/>
  <c r="U251" i="62"/>
  <c r="Q251" i="62"/>
  <c r="M251" i="62"/>
  <c r="H251" i="62"/>
  <c r="X251" i="62" s="1"/>
  <c r="R251" i="62"/>
  <c r="U253" i="62"/>
  <c r="Q253" i="62"/>
  <c r="M253" i="62"/>
  <c r="H253" i="62"/>
  <c r="X253" i="62" s="1"/>
  <c r="S253" i="62"/>
  <c r="O253" i="62"/>
  <c r="J253" i="62"/>
  <c r="R253" i="62"/>
  <c r="S278" i="62"/>
  <c r="O278" i="62"/>
  <c r="J278" i="62"/>
  <c r="U278" i="62"/>
  <c r="Q278" i="62"/>
  <c r="M278" i="62"/>
  <c r="H278" i="62"/>
  <c r="X278" i="62" s="1"/>
  <c r="R278" i="62"/>
  <c r="U280" i="62"/>
  <c r="Q280" i="62"/>
  <c r="M280" i="62"/>
  <c r="H280" i="62"/>
  <c r="X280" i="62" s="1"/>
  <c r="S280" i="62"/>
  <c r="O280" i="62"/>
  <c r="J280" i="62"/>
  <c r="R280" i="62"/>
  <c r="U332" i="62"/>
  <c r="Q332" i="62"/>
  <c r="M332" i="62"/>
  <c r="H332" i="62"/>
  <c r="X332" i="62" s="1"/>
  <c r="S332" i="62"/>
  <c r="O332" i="62"/>
  <c r="J332" i="62"/>
  <c r="P332" i="62"/>
  <c r="T332" i="62"/>
  <c r="L332" i="62"/>
  <c r="N73" i="62"/>
  <c r="W73" i="62" s="1"/>
  <c r="R73" i="62"/>
  <c r="L75" i="62"/>
  <c r="P75" i="62"/>
  <c r="N77" i="62"/>
  <c r="W77" i="62" s="1"/>
  <c r="R77" i="62"/>
  <c r="L79" i="62"/>
  <c r="P79" i="62"/>
  <c r="N81" i="62"/>
  <c r="W81" i="62" s="1"/>
  <c r="R81" i="62"/>
  <c r="L83" i="62"/>
  <c r="P83" i="62"/>
  <c r="N85" i="62"/>
  <c r="W85" i="62" s="1"/>
  <c r="R85" i="62"/>
  <c r="L87" i="62"/>
  <c r="P87" i="62"/>
  <c r="N89" i="62"/>
  <c r="W89" i="62" s="1"/>
  <c r="R89" i="62"/>
  <c r="L91" i="62"/>
  <c r="P91" i="62"/>
  <c r="N93" i="62"/>
  <c r="W93" i="62" s="1"/>
  <c r="R93" i="62"/>
  <c r="N100" i="62"/>
  <c r="W100" i="62" s="1"/>
  <c r="R100" i="62"/>
  <c r="L102" i="62"/>
  <c r="P102" i="62"/>
  <c r="N104" i="62"/>
  <c r="W104" i="62" s="1"/>
  <c r="R104" i="62"/>
  <c r="L106" i="62"/>
  <c r="P106" i="62"/>
  <c r="N108" i="62"/>
  <c r="W108" i="62" s="1"/>
  <c r="R108" i="62"/>
  <c r="L110" i="62"/>
  <c r="P110" i="62"/>
  <c r="N112" i="62"/>
  <c r="W112" i="62" s="1"/>
  <c r="R112" i="62"/>
  <c r="L114" i="62"/>
  <c r="P114" i="62"/>
  <c r="N116" i="62"/>
  <c r="W116" i="62" s="1"/>
  <c r="R116" i="62"/>
  <c r="L118" i="62"/>
  <c r="P118" i="62"/>
  <c r="N120" i="62"/>
  <c r="W120" i="62" s="1"/>
  <c r="R120" i="62"/>
  <c r="L129" i="62"/>
  <c r="P129" i="62"/>
  <c r="N131" i="62"/>
  <c r="W131" i="62" s="1"/>
  <c r="R131" i="62"/>
  <c r="L133" i="62"/>
  <c r="P133" i="62"/>
  <c r="N135" i="62"/>
  <c r="W135" i="62" s="1"/>
  <c r="R135" i="62"/>
  <c r="L137" i="62"/>
  <c r="P137" i="62"/>
  <c r="N139" i="62"/>
  <c r="W139" i="62" s="1"/>
  <c r="R139" i="62"/>
  <c r="L141" i="62"/>
  <c r="P141" i="62"/>
  <c r="N143" i="62"/>
  <c r="W143" i="62" s="1"/>
  <c r="R143" i="62"/>
  <c r="L145" i="62"/>
  <c r="P145" i="62"/>
  <c r="N147" i="62"/>
  <c r="W147" i="62" s="1"/>
  <c r="R147" i="62"/>
  <c r="L149" i="62"/>
  <c r="P149" i="62"/>
  <c r="N158" i="62"/>
  <c r="W158" i="62" s="1"/>
  <c r="R158" i="62"/>
  <c r="L160" i="62"/>
  <c r="P160" i="62"/>
  <c r="N162" i="62"/>
  <c r="W162" i="62" s="1"/>
  <c r="R162" i="62"/>
  <c r="L164" i="62"/>
  <c r="P164" i="62"/>
  <c r="N166" i="62"/>
  <c r="W166" i="62" s="1"/>
  <c r="R166" i="62"/>
  <c r="L168" i="62"/>
  <c r="P168" i="62"/>
  <c r="N170" i="62"/>
  <c r="W170" i="62" s="1"/>
  <c r="R170" i="62"/>
  <c r="L172" i="62"/>
  <c r="P172" i="62"/>
  <c r="N174" i="62"/>
  <c r="W174" i="62" s="1"/>
  <c r="R174" i="62"/>
  <c r="L176" i="62"/>
  <c r="P176" i="62"/>
  <c r="L187" i="62"/>
  <c r="P187" i="62"/>
  <c r="N189" i="62"/>
  <c r="W189" i="62" s="1"/>
  <c r="R189" i="62"/>
  <c r="L191" i="62"/>
  <c r="P191" i="62"/>
  <c r="N193" i="62"/>
  <c r="W193" i="62" s="1"/>
  <c r="R193" i="62"/>
  <c r="U195" i="62"/>
  <c r="Q195" i="62"/>
  <c r="M195" i="62"/>
  <c r="H195" i="62"/>
  <c r="X195" i="62" s="1"/>
  <c r="O195" i="62"/>
  <c r="T195" i="62"/>
  <c r="M196" i="62"/>
  <c r="S196" i="62"/>
  <c r="N201" i="62"/>
  <c r="W201" i="62" s="1"/>
  <c r="V201" i="62"/>
  <c r="N203" i="62"/>
  <c r="W203" i="62" s="1"/>
  <c r="V203" i="62"/>
  <c r="S220" i="62"/>
  <c r="O220" i="62"/>
  <c r="J220" i="62"/>
  <c r="U220" i="62"/>
  <c r="Q220" i="62"/>
  <c r="M220" i="62"/>
  <c r="H220" i="62"/>
  <c r="X220" i="62" s="1"/>
  <c r="R220" i="62"/>
  <c r="U222" i="62"/>
  <c r="Q222" i="62"/>
  <c r="M222" i="62"/>
  <c r="H222" i="62"/>
  <c r="X222" i="62" s="1"/>
  <c r="S222" i="62"/>
  <c r="O222" i="62"/>
  <c r="J222" i="62"/>
  <c r="R222" i="62"/>
  <c r="N228" i="62"/>
  <c r="W228" i="62" s="1"/>
  <c r="V228" i="62"/>
  <c r="N230" i="62"/>
  <c r="W230" i="62" s="1"/>
  <c r="V230" i="62"/>
  <c r="U245" i="62"/>
  <c r="Q245" i="62"/>
  <c r="M245" i="62"/>
  <c r="H245" i="62"/>
  <c r="X245" i="62" s="1"/>
  <c r="S245" i="62"/>
  <c r="O245" i="62"/>
  <c r="J245" i="62"/>
  <c r="R245" i="62"/>
  <c r="N251" i="62"/>
  <c r="W251" i="62" s="1"/>
  <c r="V251" i="62"/>
  <c r="N253" i="62"/>
  <c r="W253" i="62" s="1"/>
  <c r="V253" i="62"/>
  <c r="S259" i="62"/>
  <c r="O259" i="62"/>
  <c r="J259" i="62"/>
  <c r="U259" i="62"/>
  <c r="Q259" i="62"/>
  <c r="M259" i="62"/>
  <c r="H259" i="62"/>
  <c r="X259" i="62" s="1"/>
  <c r="R259" i="62"/>
  <c r="N278" i="62"/>
  <c r="W278" i="62" s="1"/>
  <c r="V278" i="62"/>
  <c r="N280" i="62"/>
  <c r="W280" i="62" s="1"/>
  <c r="V280" i="62"/>
  <c r="S286" i="62"/>
  <c r="O286" i="62"/>
  <c r="J286" i="62"/>
  <c r="U286" i="62"/>
  <c r="Q286" i="62"/>
  <c r="M286" i="62"/>
  <c r="H286" i="62"/>
  <c r="X286" i="62" s="1"/>
  <c r="R286" i="62"/>
  <c r="U288" i="62"/>
  <c r="Q288" i="62"/>
  <c r="M288" i="62"/>
  <c r="H288" i="62"/>
  <c r="X288" i="62" s="1"/>
  <c r="S288" i="62"/>
  <c r="O288" i="62"/>
  <c r="J288" i="62"/>
  <c r="R288" i="62"/>
  <c r="U309" i="62"/>
  <c r="Q309" i="62"/>
  <c r="M309" i="62"/>
  <c r="H309" i="62"/>
  <c r="X309" i="62" s="1"/>
  <c r="S309" i="62"/>
  <c r="O309" i="62"/>
  <c r="J309" i="62"/>
  <c r="P309" i="62"/>
  <c r="T309" i="62"/>
  <c r="L309" i="62"/>
  <c r="R332" i="62"/>
  <c r="U340" i="62"/>
  <c r="Q340" i="62"/>
  <c r="M340" i="62"/>
  <c r="H340" i="62"/>
  <c r="X340" i="62" s="1"/>
  <c r="S340" i="62"/>
  <c r="O340" i="62"/>
  <c r="J340" i="62"/>
  <c r="T340" i="62"/>
  <c r="L340" i="62"/>
  <c r="P340" i="62"/>
  <c r="N200" i="62"/>
  <c r="W200" i="62" s="1"/>
  <c r="R200" i="62"/>
  <c r="V200" i="62"/>
  <c r="N204" i="62"/>
  <c r="W204" i="62" s="1"/>
  <c r="R204" i="62"/>
  <c r="V204" i="62"/>
  <c r="N219" i="62"/>
  <c r="W219" i="62" s="1"/>
  <c r="R219" i="62"/>
  <c r="V219" i="62"/>
  <c r="N223" i="62"/>
  <c r="W223" i="62" s="1"/>
  <c r="R223" i="62"/>
  <c r="V223" i="62"/>
  <c r="N227" i="62"/>
  <c r="W227" i="62" s="1"/>
  <c r="R227" i="62"/>
  <c r="V227" i="62"/>
  <c r="N231" i="62"/>
  <c r="W231" i="62" s="1"/>
  <c r="R231" i="62"/>
  <c r="V231" i="62"/>
  <c r="N246" i="62"/>
  <c r="W246" i="62" s="1"/>
  <c r="R246" i="62"/>
  <c r="V246" i="62"/>
  <c r="N250" i="62"/>
  <c r="W250" i="62" s="1"/>
  <c r="R250" i="62"/>
  <c r="V250" i="62"/>
  <c r="N254" i="62"/>
  <c r="W254" i="62" s="1"/>
  <c r="R254" i="62"/>
  <c r="V254" i="62"/>
  <c r="N258" i="62"/>
  <c r="W258" i="62" s="1"/>
  <c r="R258" i="62"/>
  <c r="V258" i="62"/>
  <c r="N277" i="62"/>
  <c r="W277" i="62" s="1"/>
  <c r="R277" i="62"/>
  <c r="V277" i="62"/>
  <c r="N281" i="62"/>
  <c r="W281" i="62" s="1"/>
  <c r="R281" i="62"/>
  <c r="V281" i="62"/>
  <c r="N285" i="62"/>
  <c r="W285" i="62" s="1"/>
  <c r="R285" i="62"/>
  <c r="V285" i="62"/>
  <c r="S311" i="62"/>
  <c r="O311" i="62"/>
  <c r="J311" i="62"/>
  <c r="U311" i="62"/>
  <c r="Q311" i="62"/>
  <c r="M311" i="62"/>
  <c r="H311" i="62"/>
  <c r="X311" i="62" s="1"/>
  <c r="R311" i="62"/>
  <c r="U313" i="62"/>
  <c r="Q313" i="62"/>
  <c r="M313" i="62"/>
  <c r="H313" i="62"/>
  <c r="X313" i="62" s="1"/>
  <c r="S313" i="62"/>
  <c r="O313" i="62"/>
  <c r="J313" i="62"/>
  <c r="R313" i="62"/>
  <c r="S334" i="62"/>
  <c r="O334" i="62"/>
  <c r="J334" i="62"/>
  <c r="U334" i="62"/>
  <c r="Q334" i="62"/>
  <c r="M334" i="62"/>
  <c r="H334" i="62"/>
  <c r="X334" i="62" s="1"/>
  <c r="R334" i="62"/>
  <c r="U336" i="62"/>
  <c r="Q336" i="62"/>
  <c r="M336" i="62"/>
  <c r="H336" i="62"/>
  <c r="X336" i="62" s="1"/>
  <c r="S336" i="62"/>
  <c r="O336" i="62"/>
  <c r="J336" i="62"/>
  <c r="R336" i="62"/>
  <c r="S361" i="62"/>
  <c r="O361" i="62"/>
  <c r="J361" i="62"/>
  <c r="U361" i="62"/>
  <c r="Q361" i="62"/>
  <c r="M361" i="62"/>
  <c r="H361" i="62"/>
  <c r="X361" i="62" s="1"/>
  <c r="R361" i="62"/>
  <c r="V363" i="62"/>
  <c r="R363" i="62"/>
  <c r="T363" i="62"/>
  <c r="P363" i="62"/>
  <c r="L363" i="62"/>
  <c r="U363" i="62"/>
  <c r="N363" i="62"/>
  <c r="W363" i="62" s="1"/>
  <c r="H363" i="62"/>
  <c r="X363" i="62" s="1"/>
  <c r="Q363" i="62"/>
  <c r="J363" i="62"/>
  <c r="N198" i="62"/>
  <c r="W198" i="62" s="1"/>
  <c r="R198" i="62"/>
  <c r="L200" i="62"/>
  <c r="P200" i="62"/>
  <c r="N202" i="62"/>
  <c r="W202" i="62" s="1"/>
  <c r="R202" i="62"/>
  <c r="L204" i="62"/>
  <c r="P204" i="62"/>
  <c r="N217" i="62"/>
  <c r="W217" i="62" s="1"/>
  <c r="R217" i="62"/>
  <c r="L219" i="62"/>
  <c r="P219" i="62"/>
  <c r="N221" i="62"/>
  <c r="W221" i="62" s="1"/>
  <c r="R221" i="62"/>
  <c r="L223" i="62"/>
  <c r="P223" i="62"/>
  <c r="N225" i="62"/>
  <c r="W225" i="62" s="1"/>
  <c r="R225" i="62"/>
  <c r="L227" i="62"/>
  <c r="P227" i="62"/>
  <c r="N229" i="62"/>
  <c r="W229" i="62" s="1"/>
  <c r="R229" i="62"/>
  <c r="L231" i="62"/>
  <c r="P231" i="62"/>
  <c r="L246" i="62"/>
  <c r="P246" i="62"/>
  <c r="N248" i="62"/>
  <c r="W248" i="62" s="1"/>
  <c r="R248" i="62"/>
  <c r="L250" i="62"/>
  <c r="P250" i="62"/>
  <c r="N252" i="62"/>
  <c r="W252" i="62" s="1"/>
  <c r="R252" i="62"/>
  <c r="L254" i="62"/>
  <c r="P254" i="62"/>
  <c r="N256" i="62"/>
  <c r="W256" i="62" s="1"/>
  <c r="R256" i="62"/>
  <c r="L258" i="62"/>
  <c r="P258" i="62"/>
  <c r="N260" i="62"/>
  <c r="W260" i="62" s="1"/>
  <c r="R260" i="62"/>
  <c r="N275" i="62"/>
  <c r="W275" i="62" s="1"/>
  <c r="R275" i="62"/>
  <c r="L277" i="62"/>
  <c r="P277" i="62"/>
  <c r="N279" i="62"/>
  <c r="W279" i="62" s="1"/>
  <c r="R279" i="62"/>
  <c r="L281" i="62"/>
  <c r="P281" i="62"/>
  <c r="N283" i="62"/>
  <c r="W283" i="62" s="1"/>
  <c r="R283" i="62"/>
  <c r="L285" i="62"/>
  <c r="P285" i="62"/>
  <c r="N287" i="62"/>
  <c r="W287" i="62" s="1"/>
  <c r="R287" i="62"/>
  <c r="S303" i="62"/>
  <c r="O303" i="62"/>
  <c r="J303" i="62"/>
  <c r="U303" i="62"/>
  <c r="Q303" i="62"/>
  <c r="M303" i="62"/>
  <c r="H303" i="62"/>
  <c r="X303" i="62" s="1"/>
  <c r="R303" i="62"/>
  <c r="U305" i="62"/>
  <c r="Q305" i="62"/>
  <c r="M305" i="62"/>
  <c r="H305" i="62"/>
  <c r="X305" i="62" s="1"/>
  <c r="S305" i="62"/>
  <c r="O305" i="62"/>
  <c r="J305" i="62"/>
  <c r="R305" i="62"/>
  <c r="N311" i="62"/>
  <c r="W311" i="62" s="1"/>
  <c r="V311" i="62"/>
  <c r="N313" i="62"/>
  <c r="W313" i="62" s="1"/>
  <c r="V313" i="62"/>
  <c r="N334" i="62"/>
  <c r="W334" i="62" s="1"/>
  <c r="V334" i="62"/>
  <c r="N336" i="62"/>
  <c r="W336" i="62" s="1"/>
  <c r="V336" i="62"/>
  <c r="S342" i="62"/>
  <c r="O342" i="62"/>
  <c r="J342" i="62"/>
  <c r="U342" i="62"/>
  <c r="Q342" i="62"/>
  <c r="M342" i="62"/>
  <c r="H342" i="62"/>
  <c r="X342" i="62" s="1"/>
  <c r="R342" i="62"/>
  <c r="U344" i="62"/>
  <c r="Q344" i="62"/>
  <c r="M344" i="62"/>
  <c r="H344" i="62"/>
  <c r="X344" i="62" s="1"/>
  <c r="S344" i="62"/>
  <c r="O344" i="62"/>
  <c r="J344" i="62"/>
  <c r="R344" i="62"/>
  <c r="N361" i="62"/>
  <c r="W361" i="62" s="1"/>
  <c r="V361" i="62"/>
  <c r="O363" i="62"/>
  <c r="N306" i="62"/>
  <c r="W306" i="62" s="1"/>
  <c r="R306" i="62"/>
  <c r="V306" i="62"/>
  <c r="N310" i="62"/>
  <c r="W310" i="62" s="1"/>
  <c r="R310" i="62"/>
  <c r="V310" i="62"/>
  <c r="N314" i="62"/>
  <c r="W314" i="62" s="1"/>
  <c r="R314" i="62"/>
  <c r="V314" i="62"/>
  <c r="N333" i="62"/>
  <c r="W333" i="62" s="1"/>
  <c r="R333" i="62"/>
  <c r="V333" i="62"/>
  <c r="N337" i="62"/>
  <c r="W337" i="62" s="1"/>
  <c r="R337" i="62"/>
  <c r="V337" i="62"/>
  <c r="N341" i="62"/>
  <c r="W341" i="62" s="1"/>
  <c r="R341" i="62"/>
  <c r="V341" i="62"/>
  <c r="U368" i="62"/>
  <c r="Q368" i="62"/>
  <c r="M368" i="62"/>
  <c r="H368" i="62"/>
  <c r="X368" i="62" s="1"/>
  <c r="S368" i="62"/>
  <c r="O368" i="62"/>
  <c r="J368" i="62"/>
  <c r="R368" i="62"/>
  <c r="S397" i="62"/>
  <c r="O397" i="62"/>
  <c r="J397" i="62"/>
  <c r="U397" i="62"/>
  <c r="Q397" i="62"/>
  <c r="M397" i="62"/>
  <c r="H397" i="62"/>
  <c r="X397" i="62" s="1"/>
  <c r="R397" i="62"/>
  <c r="S422" i="62"/>
  <c r="O422" i="62"/>
  <c r="J422" i="62"/>
  <c r="U422" i="62"/>
  <c r="Q422" i="62"/>
  <c r="M422" i="62"/>
  <c r="H422" i="62"/>
  <c r="P422" i="62"/>
  <c r="T422" i="62"/>
  <c r="L422" i="62"/>
  <c r="S426" i="62"/>
  <c r="O426" i="62"/>
  <c r="J426" i="62"/>
  <c r="U426" i="62"/>
  <c r="Q426" i="62"/>
  <c r="M426" i="62"/>
  <c r="H426" i="62"/>
  <c r="X426" i="62" s="1"/>
  <c r="T426" i="62"/>
  <c r="L426" i="62"/>
  <c r="P426" i="62"/>
  <c r="N304" i="62"/>
  <c r="W304" i="62" s="1"/>
  <c r="R304" i="62"/>
  <c r="L306" i="62"/>
  <c r="P306" i="62"/>
  <c r="N308" i="62"/>
  <c r="W308" i="62" s="1"/>
  <c r="R308" i="62"/>
  <c r="L310" i="62"/>
  <c r="P310" i="62"/>
  <c r="N312" i="62"/>
  <c r="W312" i="62" s="1"/>
  <c r="R312" i="62"/>
  <c r="L314" i="62"/>
  <c r="P314" i="62"/>
  <c r="N316" i="62"/>
  <c r="W316" i="62" s="1"/>
  <c r="R316" i="62"/>
  <c r="L333" i="62"/>
  <c r="P333" i="62"/>
  <c r="N335" i="62"/>
  <c r="W335" i="62" s="1"/>
  <c r="R335" i="62"/>
  <c r="L337" i="62"/>
  <c r="P337" i="62"/>
  <c r="N339" i="62"/>
  <c r="W339" i="62" s="1"/>
  <c r="R339" i="62"/>
  <c r="L341" i="62"/>
  <c r="P341" i="62"/>
  <c r="N343" i="62"/>
  <c r="W343" i="62" s="1"/>
  <c r="R343" i="62"/>
  <c r="N362" i="62"/>
  <c r="W362" i="62" s="1"/>
  <c r="R362" i="62"/>
  <c r="U364" i="62"/>
  <c r="Q364" i="62"/>
  <c r="M364" i="62"/>
  <c r="H364" i="62"/>
  <c r="X364" i="62" s="1"/>
  <c r="S364" i="62"/>
  <c r="O364" i="62"/>
  <c r="J364" i="62"/>
  <c r="R364" i="62"/>
  <c r="N368" i="62"/>
  <c r="W368" i="62" s="1"/>
  <c r="V368" i="62"/>
  <c r="U372" i="62"/>
  <c r="Q372" i="62"/>
  <c r="M372" i="62"/>
  <c r="H372" i="62"/>
  <c r="X372" i="62" s="1"/>
  <c r="S372" i="62"/>
  <c r="O372" i="62"/>
  <c r="J372" i="62"/>
  <c r="R372" i="62"/>
  <c r="S393" i="62"/>
  <c r="O393" i="62"/>
  <c r="J393" i="62"/>
  <c r="U393" i="62"/>
  <c r="Q393" i="62"/>
  <c r="M393" i="62"/>
  <c r="H393" i="62"/>
  <c r="X393" i="62" s="1"/>
  <c r="R393" i="62"/>
  <c r="N397" i="62"/>
  <c r="W397" i="62" s="1"/>
  <c r="V397" i="62"/>
  <c r="R422" i="62"/>
  <c r="R426" i="62"/>
  <c r="N365" i="62"/>
  <c r="W365" i="62" s="1"/>
  <c r="R365" i="62"/>
  <c r="V365" i="62"/>
  <c r="L367" i="62"/>
  <c r="P367" i="62"/>
  <c r="T367" i="62"/>
  <c r="N369" i="62"/>
  <c r="W369" i="62" s="1"/>
  <c r="R369" i="62"/>
  <c r="V369" i="62"/>
  <c r="L371" i="62"/>
  <c r="P371" i="62"/>
  <c r="T371" i="62"/>
  <c r="L390" i="62"/>
  <c r="P390" i="62"/>
  <c r="T390" i="62"/>
  <c r="N392" i="62"/>
  <c r="W392" i="62" s="1"/>
  <c r="R392" i="62"/>
  <c r="V392" i="62"/>
  <c r="L394" i="62"/>
  <c r="P394" i="62"/>
  <c r="T394" i="62"/>
  <c r="N396" i="62"/>
  <c r="W396" i="62" s="1"/>
  <c r="R396" i="62"/>
  <c r="V396" i="62"/>
  <c r="L398" i="62"/>
  <c r="P398" i="62"/>
  <c r="T398" i="62"/>
  <c r="N400" i="62"/>
  <c r="W400" i="62" s="1"/>
  <c r="R400" i="62"/>
  <c r="V400" i="62"/>
  <c r="U424" i="62"/>
  <c r="Q424" i="62"/>
  <c r="M424" i="62"/>
  <c r="H424" i="62"/>
  <c r="X424" i="62" s="1"/>
  <c r="S424" i="62"/>
  <c r="O424" i="62"/>
  <c r="J424" i="62"/>
  <c r="R424" i="62"/>
  <c r="N428" i="62"/>
  <c r="L365" i="62"/>
  <c r="P365" i="62"/>
  <c r="N367" i="62"/>
  <c r="W367" i="62" s="1"/>
  <c r="R367" i="62"/>
  <c r="L369" i="62"/>
  <c r="P369" i="62"/>
  <c r="N371" i="62"/>
  <c r="W371" i="62" s="1"/>
  <c r="R371" i="62"/>
  <c r="N390" i="62"/>
  <c r="W390" i="62" s="1"/>
  <c r="R390" i="62"/>
  <c r="L392" i="62"/>
  <c r="P392" i="62"/>
  <c r="N394" i="62"/>
  <c r="W394" i="62" s="1"/>
  <c r="R394" i="62"/>
  <c r="L396" i="62"/>
  <c r="P396" i="62"/>
  <c r="N398" i="62"/>
  <c r="W398" i="62" s="1"/>
  <c r="R398" i="62"/>
  <c r="P400" i="62"/>
  <c r="U420" i="62"/>
  <c r="Q420" i="62"/>
  <c r="M420" i="62"/>
  <c r="H420" i="62"/>
  <c r="S420" i="62"/>
  <c r="O420" i="62"/>
  <c r="J420" i="62"/>
  <c r="R420" i="62"/>
  <c r="N424" i="62"/>
  <c r="V424" i="62"/>
  <c r="U428" i="62"/>
  <c r="Q428" i="62"/>
  <c r="M428" i="62"/>
  <c r="H428" i="62"/>
  <c r="S428" i="62"/>
  <c r="O428" i="62"/>
  <c r="J428" i="62"/>
  <c r="R428" i="62"/>
  <c r="L419" i="62"/>
  <c r="P419" i="62"/>
  <c r="T419" i="62"/>
  <c r="N421" i="62"/>
  <c r="R421" i="62"/>
  <c r="V421" i="62"/>
  <c r="L423" i="62"/>
  <c r="P423" i="62"/>
  <c r="T423" i="62"/>
  <c r="N425" i="62"/>
  <c r="W425" i="62" s="1"/>
  <c r="R425" i="62"/>
  <c r="V425" i="62"/>
  <c r="L427" i="62"/>
  <c r="P427" i="62"/>
  <c r="T427" i="62"/>
  <c r="N419" i="62"/>
  <c r="W419" i="62" s="1"/>
  <c r="R419" i="62"/>
  <c r="L421" i="62"/>
  <c r="P421" i="62"/>
  <c r="N423" i="62"/>
  <c r="W423" i="62" s="1"/>
  <c r="R423" i="62"/>
  <c r="L425" i="62"/>
  <c r="P425" i="62"/>
  <c r="N427" i="62"/>
  <c r="W427" i="62" s="1"/>
  <c r="R427" i="62"/>
  <c r="W165" i="62"/>
  <c r="X73" i="62"/>
  <c r="I39" i="62"/>
  <c r="W78" i="62"/>
  <c r="W86" i="62"/>
  <c r="X260" i="62"/>
  <c r="X44" i="62"/>
  <c r="W44" i="62"/>
  <c r="X47" i="62"/>
  <c r="W47" i="62"/>
  <c r="W97" i="62"/>
  <c r="W161" i="62"/>
  <c r="X308" i="62"/>
  <c r="X250" i="62"/>
  <c r="W372" i="62"/>
  <c r="W103" i="62"/>
  <c r="W115" i="62"/>
  <c r="W119" i="62"/>
  <c r="W121" i="62"/>
  <c r="W222" i="62"/>
  <c r="X421" i="62"/>
  <c r="W421" i="62"/>
  <c r="W188" i="62"/>
  <c r="X422" i="62"/>
  <c r="W422" i="62"/>
  <c r="X420" i="62"/>
  <c r="W420" i="62"/>
  <c r="X423" i="62"/>
  <c r="W424" i="62"/>
  <c r="X428" i="62"/>
  <c r="W428" i="62"/>
  <c r="I249" i="61"/>
  <c r="I231" i="61"/>
  <c r="I213" i="61"/>
  <c r="G220" i="61"/>
  <c r="G238" i="61" s="1"/>
  <c r="G256" i="61" s="1"/>
  <c r="G229" i="61"/>
  <c r="G247" i="61" s="1"/>
  <c r="G265" i="61" s="1"/>
  <c r="G228" i="61"/>
  <c r="G246" i="61" s="1"/>
  <c r="G264" i="61" s="1"/>
  <c r="G227" i="61"/>
  <c r="G245" i="61" s="1"/>
  <c r="G263" i="61" s="1"/>
  <c r="G226" i="61"/>
  <c r="G244" i="61" s="1"/>
  <c r="G262" i="61" s="1"/>
  <c r="G225" i="61"/>
  <c r="G243" i="61" s="1"/>
  <c r="G261" i="61" s="1"/>
  <c r="G224" i="61"/>
  <c r="G242" i="61" s="1"/>
  <c r="G260" i="61" s="1"/>
  <c r="G223" i="61"/>
  <c r="G241" i="61" s="1"/>
  <c r="G259" i="61" s="1"/>
  <c r="G222" i="61"/>
  <c r="G240" i="61" s="1"/>
  <c r="G258" i="61" s="1"/>
  <c r="G221" i="61"/>
  <c r="G239" i="61" s="1"/>
  <c r="G257" i="61" s="1"/>
  <c r="G219" i="61"/>
  <c r="G237" i="61" s="1"/>
  <c r="G255" i="61" s="1"/>
  <c r="G218" i="61"/>
  <c r="G236" i="61" s="1"/>
  <c r="G254" i="61" s="1"/>
  <c r="H240" i="60"/>
  <c r="W240" i="60" s="1"/>
  <c r="G240" i="60"/>
  <c r="E240" i="60"/>
  <c r="C240" i="60"/>
  <c r="H239" i="60"/>
  <c r="R239" i="60" s="1"/>
  <c r="G239" i="60"/>
  <c r="E239" i="60"/>
  <c r="C239" i="60"/>
  <c r="H238" i="60"/>
  <c r="G238" i="60"/>
  <c r="E238" i="60"/>
  <c r="C238" i="60"/>
  <c r="H237" i="60"/>
  <c r="U237" i="60" s="1"/>
  <c r="G237" i="60"/>
  <c r="E237" i="60"/>
  <c r="C237" i="60"/>
  <c r="H236" i="60"/>
  <c r="G236" i="60"/>
  <c r="E236" i="60"/>
  <c r="C236" i="60"/>
  <c r="H235" i="60"/>
  <c r="V235" i="60" s="1"/>
  <c r="G235" i="60"/>
  <c r="E235" i="60"/>
  <c r="C235" i="60"/>
  <c r="H234" i="60"/>
  <c r="G234" i="60"/>
  <c r="E234" i="60"/>
  <c r="C234" i="60"/>
  <c r="H233" i="60"/>
  <c r="P233" i="60" s="1"/>
  <c r="G233" i="60"/>
  <c r="E233" i="60"/>
  <c r="C233" i="60"/>
  <c r="H232" i="60"/>
  <c r="P232" i="60" s="1"/>
  <c r="G232" i="60"/>
  <c r="E232" i="60"/>
  <c r="C232" i="60"/>
  <c r="H231" i="60"/>
  <c r="G231" i="60"/>
  <c r="E231" i="60"/>
  <c r="C231" i="60"/>
  <c r="H230" i="60"/>
  <c r="N230" i="60" s="1"/>
  <c r="G230" i="60"/>
  <c r="E230" i="60"/>
  <c r="C230" i="60"/>
  <c r="H229" i="60"/>
  <c r="G229" i="60"/>
  <c r="E229" i="60"/>
  <c r="C229" i="60"/>
  <c r="H225" i="60"/>
  <c r="O225" i="60" s="1"/>
  <c r="G225" i="60"/>
  <c r="E225" i="60"/>
  <c r="C225" i="60"/>
  <c r="H224" i="60"/>
  <c r="G224" i="60"/>
  <c r="E224" i="60"/>
  <c r="C224" i="60"/>
  <c r="H223" i="60"/>
  <c r="O223" i="60" s="1"/>
  <c r="G223" i="60"/>
  <c r="E223" i="60"/>
  <c r="C223" i="60"/>
  <c r="H222" i="60"/>
  <c r="P222" i="60" s="1"/>
  <c r="G222" i="60"/>
  <c r="E222" i="60"/>
  <c r="C222" i="60"/>
  <c r="H221" i="60"/>
  <c r="J221" i="60" s="1"/>
  <c r="G221" i="60"/>
  <c r="E221" i="60"/>
  <c r="C221" i="60"/>
  <c r="H220" i="60"/>
  <c r="G220" i="60"/>
  <c r="E220" i="60"/>
  <c r="C220" i="60"/>
  <c r="H219" i="60"/>
  <c r="T219" i="60" s="1"/>
  <c r="G219" i="60"/>
  <c r="E219" i="60"/>
  <c r="C219" i="60"/>
  <c r="H218" i="60"/>
  <c r="G218" i="60"/>
  <c r="E218" i="60"/>
  <c r="C218" i="60"/>
  <c r="H217" i="60"/>
  <c r="T217" i="60" s="1"/>
  <c r="G217" i="60"/>
  <c r="E217" i="60"/>
  <c r="C217" i="60"/>
  <c r="H216" i="60"/>
  <c r="G216" i="60"/>
  <c r="E216" i="60"/>
  <c r="C216" i="60"/>
  <c r="H215" i="60"/>
  <c r="G215" i="60"/>
  <c r="E215" i="60"/>
  <c r="C215" i="60"/>
  <c r="H214" i="60"/>
  <c r="G214" i="60"/>
  <c r="E214" i="60"/>
  <c r="C214" i="60"/>
  <c r="H210" i="60"/>
  <c r="O210" i="60" s="1"/>
  <c r="G210" i="60"/>
  <c r="E210" i="60"/>
  <c r="C210" i="60"/>
  <c r="H209" i="60"/>
  <c r="S209" i="60" s="1"/>
  <c r="G209" i="60"/>
  <c r="E209" i="60"/>
  <c r="C209" i="60"/>
  <c r="H208" i="60"/>
  <c r="T208" i="60" s="1"/>
  <c r="G208" i="60"/>
  <c r="E208" i="60"/>
  <c r="C208" i="60"/>
  <c r="H207" i="60"/>
  <c r="P207" i="60" s="1"/>
  <c r="G207" i="60"/>
  <c r="E207" i="60"/>
  <c r="C207" i="60"/>
  <c r="H206" i="60"/>
  <c r="G206" i="60"/>
  <c r="E206" i="60"/>
  <c r="C206" i="60"/>
  <c r="H205" i="60"/>
  <c r="U205" i="60" s="1"/>
  <c r="G205" i="60"/>
  <c r="E205" i="60"/>
  <c r="C205" i="60"/>
  <c r="H204" i="60"/>
  <c r="U204" i="60" s="1"/>
  <c r="G204" i="60"/>
  <c r="E204" i="60"/>
  <c r="C204" i="60"/>
  <c r="H203" i="60"/>
  <c r="G203" i="60"/>
  <c r="E203" i="60"/>
  <c r="C203" i="60"/>
  <c r="H202" i="60"/>
  <c r="K202" i="60" s="1"/>
  <c r="G202" i="60"/>
  <c r="E202" i="60"/>
  <c r="C202" i="60"/>
  <c r="H201" i="60"/>
  <c r="G201" i="60"/>
  <c r="E201" i="60"/>
  <c r="C201" i="60"/>
  <c r="H200" i="60"/>
  <c r="G200" i="60"/>
  <c r="E200" i="60"/>
  <c r="C200" i="60"/>
  <c r="H199" i="60"/>
  <c r="G199" i="60"/>
  <c r="E199" i="60"/>
  <c r="C199" i="60"/>
  <c r="H195" i="60"/>
  <c r="G195" i="60"/>
  <c r="E195" i="60"/>
  <c r="C195" i="60"/>
  <c r="H194" i="60"/>
  <c r="S194" i="60" s="1"/>
  <c r="G194" i="60"/>
  <c r="E194" i="60"/>
  <c r="C194" i="60"/>
  <c r="H193" i="60"/>
  <c r="M193" i="60" s="1"/>
  <c r="G193" i="60"/>
  <c r="E193" i="60"/>
  <c r="C193" i="60"/>
  <c r="H192" i="60"/>
  <c r="G192" i="60"/>
  <c r="E192" i="60"/>
  <c r="C192" i="60"/>
  <c r="H191" i="60"/>
  <c r="O191" i="60" s="1"/>
  <c r="G191" i="60"/>
  <c r="E191" i="60"/>
  <c r="C191" i="60"/>
  <c r="H190" i="60"/>
  <c r="J190" i="60" s="1"/>
  <c r="G190" i="60"/>
  <c r="E190" i="60"/>
  <c r="C190" i="60"/>
  <c r="H189" i="60"/>
  <c r="S189" i="60" s="1"/>
  <c r="G189" i="60"/>
  <c r="E189" i="60"/>
  <c r="C189" i="60"/>
  <c r="H188" i="60"/>
  <c r="J188" i="60" s="1"/>
  <c r="G188" i="60"/>
  <c r="E188" i="60"/>
  <c r="C188" i="60"/>
  <c r="H187" i="60"/>
  <c r="G187" i="60"/>
  <c r="E187" i="60"/>
  <c r="C187" i="60"/>
  <c r="H186" i="60"/>
  <c r="J186" i="60" s="1"/>
  <c r="G186" i="60"/>
  <c r="E186" i="60"/>
  <c r="C186" i="60"/>
  <c r="H185" i="60"/>
  <c r="G185" i="60"/>
  <c r="E185" i="60"/>
  <c r="C185" i="60"/>
  <c r="H184" i="60"/>
  <c r="G184" i="60"/>
  <c r="E184" i="60"/>
  <c r="C184" i="60"/>
  <c r="H180" i="60"/>
  <c r="G180" i="60"/>
  <c r="E180" i="60"/>
  <c r="C180" i="60"/>
  <c r="H179" i="60"/>
  <c r="S179" i="60" s="1"/>
  <c r="G179" i="60"/>
  <c r="E179" i="60"/>
  <c r="C179" i="60"/>
  <c r="H178" i="60"/>
  <c r="G178" i="60"/>
  <c r="E178" i="60"/>
  <c r="C178" i="60"/>
  <c r="H177" i="60"/>
  <c r="G177" i="60"/>
  <c r="E177" i="60"/>
  <c r="C177" i="60"/>
  <c r="H176" i="60"/>
  <c r="G176" i="60"/>
  <c r="E176" i="60"/>
  <c r="C176" i="60"/>
  <c r="H175" i="60"/>
  <c r="U175" i="60" s="1"/>
  <c r="G175" i="60"/>
  <c r="E175" i="60"/>
  <c r="C175" i="60"/>
  <c r="H174" i="60"/>
  <c r="G174" i="60"/>
  <c r="E174" i="60"/>
  <c r="C174" i="60"/>
  <c r="H173" i="60"/>
  <c r="G173" i="60"/>
  <c r="E173" i="60"/>
  <c r="C173" i="60"/>
  <c r="H172" i="60"/>
  <c r="G172" i="60"/>
  <c r="E172" i="60"/>
  <c r="C172" i="60"/>
  <c r="H171" i="60"/>
  <c r="S171" i="60" s="1"/>
  <c r="G171" i="60"/>
  <c r="E171" i="60"/>
  <c r="C171" i="60"/>
  <c r="H170" i="60"/>
  <c r="O170" i="60" s="1"/>
  <c r="G170" i="60"/>
  <c r="E170" i="60"/>
  <c r="C170" i="60"/>
  <c r="H169" i="60"/>
  <c r="G169" i="60"/>
  <c r="E169" i="60"/>
  <c r="C169" i="60"/>
  <c r="H165" i="60"/>
  <c r="G165" i="60"/>
  <c r="E165" i="60"/>
  <c r="C165" i="60"/>
  <c r="H164" i="60"/>
  <c r="G164" i="60"/>
  <c r="E164" i="60"/>
  <c r="C164" i="60"/>
  <c r="H163" i="60"/>
  <c r="R163" i="60" s="1"/>
  <c r="G163" i="60"/>
  <c r="E163" i="60"/>
  <c r="C163" i="60"/>
  <c r="H162" i="60"/>
  <c r="G162" i="60"/>
  <c r="E162" i="60"/>
  <c r="C162" i="60"/>
  <c r="H161" i="60"/>
  <c r="G161" i="60"/>
  <c r="E161" i="60"/>
  <c r="C161" i="60"/>
  <c r="H160" i="60"/>
  <c r="S160" i="60" s="1"/>
  <c r="G160" i="60"/>
  <c r="E160" i="60"/>
  <c r="C160" i="60"/>
  <c r="H159" i="60"/>
  <c r="R159" i="60" s="1"/>
  <c r="G159" i="60"/>
  <c r="E159" i="60"/>
  <c r="C159" i="60"/>
  <c r="H158" i="60"/>
  <c r="O158" i="60" s="1"/>
  <c r="G158" i="60"/>
  <c r="E158" i="60"/>
  <c r="C158" i="60"/>
  <c r="H157" i="60"/>
  <c r="J157" i="60" s="1"/>
  <c r="G157" i="60"/>
  <c r="E157" i="60"/>
  <c r="C157" i="60"/>
  <c r="H156" i="60"/>
  <c r="G156" i="60"/>
  <c r="E156" i="60"/>
  <c r="C156" i="60"/>
  <c r="H155" i="60"/>
  <c r="R155" i="60" s="1"/>
  <c r="G155" i="60"/>
  <c r="E155" i="60"/>
  <c r="C155" i="60"/>
  <c r="H154" i="60"/>
  <c r="G154" i="60"/>
  <c r="E154" i="60"/>
  <c r="C154" i="60"/>
  <c r="H150" i="60"/>
  <c r="G150" i="60"/>
  <c r="E150" i="60"/>
  <c r="C150" i="60"/>
  <c r="H149" i="60"/>
  <c r="G149" i="60"/>
  <c r="E149" i="60"/>
  <c r="C149" i="60"/>
  <c r="H148" i="60"/>
  <c r="G148" i="60"/>
  <c r="E148" i="60"/>
  <c r="C148" i="60"/>
  <c r="H147" i="60"/>
  <c r="G147" i="60"/>
  <c r="E147" i="60"/>
  <c r="C147" i="60"/>
  <c r="H146" i="60"/>
  <c r="G146" i="60"/>
  <c r="E146" i="60"/>
  <c r="C146" i="60"/>
  <c r="H145" i="60"/>
  <c r="G145" i="60"/>
  <c r="E145" i="60"/>
  <c r="C145" i="60"/>
  <c r="H144" i="60"/>
  <c r="G144" i="60"/>
  <c r="E144" i="60"/>
  <c r="C144" i="60"/>
  <c r="H143" i="60"/>
  <c r="U143" i="60" s="1"/>
  <c r="G143" i="60"/>
  <c r="E143" i="60"/>
  <c r="C143" i="60"/>
  <c r="H142" i="60"/>
  <c r="G142" i="60"/>
  <c r="E142" i="60"/>
  <c r="C142" i="60"/>
  <c r="H141" i="60"/>
  <c r="U141" i="60" s="1"/>
  <c r="G141" i="60"/>
  <c r="E141" i="60"/>
  <c r="C141" i="60"/>
  <c r="H140" i="60"/>
  <c r="G140" i="60"/>
  <c r="E140" i="60"/>
  <c r="C140" i="60"/>
  <c r="H139" i="60"/>
  <c r="G139" i="60"/>
  <c r="E139" i="60"/>
  <c r="H135" i="60"/>
  <c r="G135" i="60"/>
  <c r="E135" i="60"/>
  <c r="C135" i="60"/>
  <c r="H134" i="60"/>
  <c r="Q134" i="60" s="1"/>
  <c r="G134" i="60"/>
  <c r="E134" i="60"/>
  <c r="C134" i="60"/>
  <c r="H133" i="60"/>
  <c r="U133" i="60" s="1"/>
  <c r="G133" i="60"/>
  <c r="E133" i="60"/>
  <c r="C133" i="60"/>
  <c r="H132" i="60"/>
  <c r="G132" i="60"/>
  <c r="E132" i="60"/>
  <c r="C132" i="60"/>
  <c r="H131" i="60"/>
  <c r="Q131" i="60" s="1"/>
  <c r="G131" i="60"/>
  <c r="E131" i="60"/>
  <c r="C131" i="60"/>
  <c r="H130" i="60"/>
  <c r="G130" i="60"/>
  <c r="E130" i="60"/>
  <c r="C130" i="60"/>
  <c r="H129" i="60"/>
  <c r="U129" i="60" s="1"/>
  <c r="G129" i="60"/>
  <c r="E129" i="60"/>
  <c r="C129" i="60"/>
  <c r="H128" i="60"/>
  <c r="K128" i="60" s="1"/>
  <c r="G128" i="60"/>
  <c r="E128" i="60"/>
  <c r="C128" i="60"/>
  <c r="H127" i="60"/>
  <c r="Q127" i="60" s="1"/>
  <c r="G127" i="60"/>
  <c r="E127" i="60"/>
  <c r="C127" i="60"/>
  <c r="H126" i="60"/>
  <c r="Q126" i="60" s="1"/>
  <c r="G126" i="60"/>
  <c r="E126" i="60"/>
  <c r="C126" i="60"/>
  <c r="H125" i="60"/>
  <c r="U125" i="60" s="1"/>
  <c r="G125" i="60"/>
  <c r="E125" i="60"/>
  <c r="C125" i="60"/>
  <c r="H124" i="60"/>
  <c r="G124" i="60"/>
  <c r="E124" i="60"/>
  <c r="C124" i="60"/>
  <c r="H120" i="60"/>
  <c r="Q120" i="60" s="1"/>
  <c r="G120" i="60"/>
  <c r="E120" i="60"/>
  <c r="C120" i="60"/>
  <c r="H119" i="60"/>
  <c r="U119" i="60" s="1"/>
  <c r="G119" i="60"/>
  <c r="E119" i="60"/>
  <c r="C119" i="60"/>
  <c r="H118" i="60"/>
  <c r="U118" i="60" s="1"/>
  <c r="G118" i="60"/>
  <c r="E118" i="60"/>
  <c r="C118" i="60"/>
  <c r="H117" i="60"/>
  <c r="Q117" i="60" s="1"/>
  <c r="G117" i="60"/>
  <c r="E117" i="60"/>
  <c r="C117" i="60"/>
  <c r="H116" i="60"/>
  <c r="Q116" i="60" s="1"/>
  <c r="G116" i="60"/>
  <c r="E116" i="60"/>
  <c r="C116" i="60"/>
  <c r="H115" i="60"/>
  <c r="G115" i="60"/>
  <c r="E115" i="60"/>
  <c r="C115" i="60"/>
  <c r="H114" i="60"/>
  <c r="U114" i="60" s="1"/>
  <c r="G114" i="60"/>
  <c r="E114" i="60"/>
  <c r="C114" i="60"/>
  <c r="H113" i="60"/>
  <c r="G113" i="60"/>
  <c r="E113" i="60"/>
  <c r="C113" i="60"/>
  <c r="H112" i="60"/>
  <c r="Q112" i="60" s="1"/>
  <c r="G112" i="60"/>
  <c r="E112" i="60"/>
  <c r="C112" i="60"/>
  <c r="H111" i="60"/>
  <c r="G111" i="60"/>
  <c r="E111" i="60"/>
  <c r="C111" i="60"/>
  <c r="H110" i="60"/>
  <c r="U110" i="60" s="1"/>
  <c r="G110" i="60"/>
  <c r="E110" i="60"/>
  <c r="C110" i="60"/>
  <c r="H109" i="60"/>
  <c r="G109" i="60"/>
  <c r="E109" i="60"/>
  <c r="C109" i="60"/>
  <c r="H105" i="60"/>
  <c r="Q105" i="60" s="1"/>
  <c r="G105" i="60"/>
  <c r="E105" i="60"/>
  <c r="C105" i="60"/>
  <c r="H104" i="60"/>
  <c r="U104" i="60" s="1"/>
  <c r="G104" i="60"/>
  <c r="E104" i="60"/>
  <c r="C104" i="60"/>
  <c r="H103" i="60"/>
  <c r="U103" i="60" s="1"/>
  <c r="G103" i="60"/>
  <c r="E103" i="60"/>
  <c r="C103" i="60"/>
  <c r="H102" i="60"/>
  <c r="G102" i="60"/>
  <c r="E102" i="60"/>
  <c r="C102" i="60"/>
  <c r="H101" i="60"/>
  <c r="Q101" i="60" s="1"/>
  <c r="G101" i="60"/>
  <c r="E101" i="60"/>
  <c r="C101" i="60"/>
  <c r="H100" i="60"/>
  <c r="G100" i="60"/>
  <c r="E100" i="60"/>
  <c r="C100" i="60"/>
  <c r="H99" i="60"/>
  <c r="U99" i="60" s="1"/>
  <c r="G99" i="60"/>
  <c r="E99" i="60"/>
  <c r="C99" i="60"/>
  <c r="H98" i="60"/>
  <c r="Q98" i="60" s="1"/>
  <c r="G98" i="60"/>
  <c r="E98" i="60"/>
  <c r="C98" i="60"/>
  <c r="H97" i="60"/>
  <c r="G97" i="60"/>
  <c r="E97" i="60"/>
  <c r="C97" i="60"/>
  <c r="H96" i="60"/>
  <c r="Q96" i="60" s="1"/>
  <c r="G96" i="60"/>
  <c r="E96" i="60"/>
  <c r="C96" i="60"/>
  <c r="H95" i="60"/>
  <c r="U95" i="60" s="1"/>
  <c r="G95" i="60"/>
  <c r="E95" i="60"/>
  <c r="C95" i="60"/>
  <c r="H94" i="60"/>
  <c r="G94" i="60"/>
  <c r="E94" i="60"/>
  <c r="C94" i="60"/>
  <c r="H90" i="60"/>
  <c r="Q90" i="60" s="1"/>
  <c r="G90" i="60"/>
  <c r="E90" i="60"/>
  <c r="C90" i="60"/>
  <c r="H89" i="60"/>
  <c r="G89" i="60"/>
  <c r="E89" i="60"/>
  <c r="C89" i="60"/>
  <c r="H88" i="60"/>
  <c r="U88" i="60" s="1"/>
  <c r="G88" i="60"/>
  <c r="E88" i="60"/>
  <c r="C88" i="60"/>
  <c r="H87" i="60"/>
  <c r="Q87" i="60" s="1"/>
  <c r="G87" i="60"/>
  <c r="E87" i="60"/>
  <c r="C87" i="60"/>
  <c r="H86" i="60"/>
  <c r="Q86" i="60" s="1"/>
  <c r="G86" i="60"/>
  <c r="E86" i="60"/>
  <c r="C86" i="60"/>
  <c r="H85" i="60"/>
  <c r="G85" i="60"/>
  <c r="E85" i="60"/>
  <c r="C85" i="60"/>
  <c r="H84" i="60"/>
  <c r="K84" i="60" s="1"/>
  <c r="G84" i="60"/>
  <c r="E84" i="60"/>
  <c r="C84" i="60"/>
  <c r="H83" i="60"/>
  <c r="N83" i="60" s="1"/>
  <c r="G83" i="60"/>
  <c r="E83" i="60"/>
  <c r="C83" i="60"/>
  <c r="H82" i="60"/>
  <c r="J82" i="60" s="1"/>
  <c r="G82" i="60"/>
  <c r="E82" i="60"/>
  <c r="C82" i="60"/>
  <c r="H81" i="60"/>
  <c r="N81" i="60" s="1"/>
  <c r="G81" i="60"/>
  <c r="E81" i="60"/>
  <c r="C81" i="60"/>
  <c r="H80" i="60"/>
  <c r="G80" i="60"/>
  <c r="E80" i="60"/>
  <c r="C80" i="60"/>
  <c r="H79" i="60"/>
  <c r="G79" i="60"/>
  <c r="E79" i="60"/>
  <c r="C79" i="60"/>
  <c r="H72" i="60"/>
  <c r="G72" i="60"/>
  <c r="E72" i="60"/>
  <c r="C72" i="60"/>
  <c r="H71" i="60"/>
  <c r="N71" i="60" s="1"/>
  <c r="G71" i="60"/>
  <c r="E71" i="60"/>
  <c r="C71" i="60"/>
  <c r="H70" i="60"/>
  <c r="O70" i="60" s="1"/>
  <c r="G70" i="60"/>
  <c r="E70" i="60"/>
  <c r="C70" i="60"/>
  <c r="H69" i="60"/>
  <c r="R69" i="60" s="1"/>
  <c r="G69" i="60"/>
  <c r="E69" i="60"/>
  <c r="C69" i="60"/>
  <c r="H68" i="60"/>
  <c r="N68" i="60" s="1"/>
  <c r="G68" i="60"/>
  <c r="E68" i="60"/>
  <c r="C68" i="60"/>
  <c r="H67" i="60"/>
  <c r="G67" i="60"/>
  <c r="E67" i="60"/>
  <c r="C67" i="60"/>
  <c r="H54" i="60"/>
  <c r="G54" i="60"/>
  <c r="E54" i="60"/>
  <c r="C54" i="60"/>
  <c r="H53" i="60"/>
  <c r="I53" i="60" s="1"/>
  <c r="G53" i="60"/>
  <c r="E53" i="60"/>
  <c r="C53" i="60"/>
  <c r="H52" i="60"/>
  <c r="P52" i="60" s="1"/>
  <c r="G52" i="60"/>
  <c r="E52" i="60"/>
  <c r="C52" i="60"/>
  <c r="H51" i="60"/>
  <c r="U51" i="60" s="1"/>
  <c r="G51" i="60"/>
  <c r="E51" i="60"/>
  <c r="C51" i="60"/>
  <c r="H50" i="60"/>
  <c r="S50" i="60" s="1"/>
  <c r="G50" i="60"/>
  <c r="E50" i="60"/>
  <c r="C50" i="60"/>
  <c r="H49" i="60"/>
  <c r="P49" i="60" s="1"/>
  <c r="G49" i="60"/>
  <c r="E49" i="60"/>
  <c r="C49" i="60"/>
  <c r="H48" i="60"/>
  <c r="P48" i="60" s="1"/>
  <c r="G48" i="60"/>
  <c r="E48" i="60"/>
  <c r="C48" i="60"/>
  <c r="H47" i="60"/>
  <c r="U47" i="60" s="1"/>
  <c r="G47" i="60"/>
  <c r="E47" i="60"/>
  <c r="C47" i="60"/>
  <c r="H46" i="60"/>
  <c r="S46" i="60" s="1"/>
  <c r="G46" i="60"/>
  <c r="E46" i="60"/>
  <c r="C46" i="60"/>
  <c r="H45" i="60"/>
  <c r="J45" i="60" s="1"/>
  <c r="G45" i="60"/>
  <c r="E45" i="60"/>
  <c r="C45" i="60"/>
  <c r="H44" i="60"/>
  <c r="O44" i="60" s="1"/>
  <c r="G44" i="60"/>
  <c r="E44" i="60"/>
  <c r="C44" i="60"/>
  <c r="H43" i="60"/>
  <c r="R43" i="60" s="1"/>
  <c r="G43" i="60"/>
  <c r="E43" i="60"/>
  <c r="C43" i="60"/>
  <c r="H39" i="60"/>
  <c r="G39" i="60"/>
  <c r="E39" i="60"/>
  <c r="C39" i="60"/>
  <c r="H38" i="60"/>
  <c r="U38" i="60" s="1"/>
  <c r="G38" i="60"/>
  <c r="E38" i="60"/>
  <c r="C38" i="60"/>
  <c r="H37" i="60"/>
  <c r="J37" i="60" s="1"/>
  <c r="G37" i="60"/>
  <c r="E37" i="60"/>
  <c r="C37" i="60"/>
  <c r="H36" i="60"/>
  <c r="U36" i="60" s="1"/>
  <c r="G36" i="60"/>
  <c r="E36" i="60"/>
  <c r="C36" i="60"/>
  <c r="H35" i="60"/>
  <c r="R35" i="60" s="1"/>
  <c r="G35" i="60"/>
  <c r="E35" i="60"/>
  <c r="C35" i="60"/>
  <c r="H34" i="60"/>
  <c r="N34" i="60" s="1"/>
  <c r="G34" i="60"/>
  <c r="E34" i="60"/>
  <c r="C34" i="60"/>
  <c r="H24" i="60"/>
  <c r="P24" i="60" s="1"/>
  <c r="G24" i="60"/>
  <c r="E24" i="60"/>
  <c r="C24" i="60"/>
  <c r="H23" i="60"/>
  <c r="N23" i="60" s="1"/>
  <c r="G23" i="60"/>
  <c r="E23" i="60"/>
  <c r="C23" i="60"/>
  <c r="H22" i="60"/>
  <c r="P22" i="60" s="1"/>
  <c r="G22" i="60"/>
  <c r="E22" i="60"/>
  <c r="C22" i="60"/>
  <c r="H21" i="60"/>
  <c r="M21" i="60" s="1"/>
  <c r="G21" i="60"/>
  <c r="E21" i="60"/>
  <c r="C21" i="60"/>
  <c r="H20" i="60"/>
  <c r="P20" i="60" s="1"/>
  <c r="G20" i="60"/>
  <c r="E20" i="60"/>
  <c r="C20" i="60"/>
  <c r="H19" i="60"/>
  <c r="G19" i="60"/>
  <c r="E19" i="60"/>
  <c r="C19" i="60"/>
  <c r="H18" i="60"/>
  <c r="P18" i="60" s="1"/>
  <c r="G18" i="60"/>
  <c r="E18" i="60"/>
  <c r="C18" i="60"/>
  <c r="H17" i="60"/>
  <c r="G17" i="60"/>
  <c r="E17" i="60"/>
  <c r="C17" i="60"/>
  <c r="H16" i="60"/>
  <c r="P16" i="60" s="1"/>
  <c r="G16" i="60"/>
  <c r="E16" i="60"/>
  <c r="C16" i="60"/>
  <c r="H15" i="60"/>
  <c r="N15" i="60" s="1"/>
  <c r="G15" i="60"/>
  <c r="E15" i="60"/>
  <c r="C15" i="60"/>
  <c r="H14" i="60"/>
  <c r="P14" i="60" s="1"/>
  <c r="G14" i="60"/>
  <c r="E14" i="60"/>
  <c r="C14" i="60"/>
  <c r="H13" i="60"/>
  <c r="M13" i="60" s="1"/>
  <c r="G13" i="60"/>
  <c r="E13" i="60"/>
  <c r="C13" i="60"/>
  <c r="F43" i="60"/>
  <c r="F39" i="60"/>
  <c r="F54" i="60" s="1"/>
  <c r="F72" i="60" s="1"/>
  <c r="F90" i="60" s="1"/>
  <c r="F105" i="60" s="1"/>
  <c r="F120" i="60" s="1"/>
  <c r="F38" i="60"/>
  <c r="F53" i="60" s="1"/>
  <c r="F71" i="60" s="1"/>
  <c r="F89" i="60" s="1"/>
  <c r="F104" i="60" s="1"/>
  <c r="F119" i="60" s="1"/>
  <c r="F37" i="60"/>
  <c r="F52" i="60" s="1"/>
  <c r="F70" i="60" s="1"/>
  <c r="F88" i="60" s="1"/>
  <c r="F103" i="60" s="1"/>
  <c r="F118" i="60" s="1"/>
  <c r="F36" i="60"/>
  <c r="F51" i="60" s="1"/>
  <c r="F69" i="60" s="1"/>
  <c r="F87" i="60" s="1"/>
  <c r="F102" i="60" s="1"/>
  <c r="F117" i="60" s="1"/>
  <c r="F35" i="60"/>
  <c r="F50" i="60" s="1"/>
  <c r="F68" i="60" s="1"/>
  <c r="F86" i="60" s="1"/>
  <c r="F101" i="60" s="1"/>
  <c r="F116" i="60" s="1"/>
  <c r="F34" i="60"/>
  <c r="F49" i="60" s="1"/>
  <c r="F67" i="60" s="1"/>
  <c r="F85" i="60" s="1"/>
  <c r="F100" i="60" s="1"/>
  <c r="F115" i="60" s="1"/>
  <c r="F48" i="60"/>
  <c r="F47" i="60"/>
  <c r="F46" i="60"/>
  <c r="F45" i="60"/>
  <c r="F44" i="60"/>
  <c r="D34" i="60"/>
  <c r="D267" i="60" s="1"/>
  <c r="BB19" i="60"/>
  <c r="BC19" i="60" s="1"/>
  <c r="BD19" i="60" s="1"/>
  <c r="BE19" i="60" s="1"/>
  <c r="BF19" i="60" s="1"/>
  <c r="BG19" i="60" s="1"/>
  <c r="BH19" i="60" s="1"/>
  <c r="BI19" i="60" s="1"/>
  <c r="BJ19" i="60" s="1"/>
  <c r="BK19" i="60" s="1"/>
  <c r="BL19" i="60" s="1"/>
  <c r="BB18" i="60"/>
  <c r="BC18" i="60" s="1"/>
  <c r="BD18" i="60" s="1"/>
  <c r="BE18" i="60" s="1"/>
  <c r="BF18" i="60" s="1"/>
  <c r="BG18" i="60" s="1"/>
  <c r="BH18" i="60" s="1"/>
  <c r="BI18" i="60" s="1"/>
  <c r="BJ18" i="60" s="1"/>
  <c r="BK18" i="60" s="1"/>
  <c r="BL18" i="60" s="1"/>
  <c r="BB17" i="60"/>
  <c r="BC17" i="60" s="1"/>
  <c r="BD17" i="60" s="1"/>
  <c r="BE17" i="60" s="1"/>
  <c r="BF17" i="60" s="1"/>
  <c r="BG17" i="60" s="1"/>
  <c r="BH17" i="60" s="1"/>
  <c r="BI17" i="60" s="1"/>
  <c r="BJ17" i="60" s="1"/>
  <c r="BK17" i="60" s="1"/>
  <c r="BL17" i="60" s="1"/>
  <c r="BB16" i="60"/>
  <c r="BC16" i="60" s="1"/>
  <c r="BD16" i="60" s="1"/>
  <c r="BE16" i="60" s="1"/>
  <c r="BF16" i="60" s="1"/>
  <c r="BG16" i="60" s="1"/>
  <c r="BH16" i="60" s="1"/>
  <c r="BI16" i="60" s="1"/>
  <c r="BJ16" i="60" s="1"/>
  <c r="BK16" i="60" s="1"/>
  <c r="BL16" i="60" s="1"/>
  <c r="BB15" i="60"/>
  <c r="BC15" i="60" s="1"/>
  <c r="BD15" i="60" s="1"/>
  <c r="BE15" i="60" s="1"/>
  <c r="BF15" i="60" s="1"/>
  <c r="BG15" i="60" s="1"/>
  <c r="BH15" i="60" s="1"/>
  <c r="BI15" i="60" s="1"/>
  <c r="BJ15" i="60" s="1"/>
  <c r="BK15" i="60" s="1"/>
  <c r="BL15" i="60" s="1"/>
  <c r="BB14" i="60"/>
  <c r="BC14" i="60" s="1"/>
  <c r="BD14" i="60" s="1"/>
  <c r="BE14" i="60" s="1"/>
  <c r="BF14" i="60" s="1"/>
  <c r="BG14" i="60" s="1"/>
  <c r="BH14" i="60" s="1"/>
  <c r="BI14" i="60" s="1"/>
  <c r="BJ14" i="60" s="1"/>
  <c r="BK14" i="60" s="1"/>
  <c r="BL14" i="60" s="1"/>
  <c r="BB13" i="60"/>
  <c r="BC13" i="60" s="1"/>
  <c r="BD13" i="60" s="1"/>
  <c r="BE13" i="60" s="1"/>
  <c r="BF13" i="60" s="1"/>
  <c r="BG13" i="60" s="1"/>
  <c r="BH13" i="60" s="1"/>
  <c r="BI13" i="60" s="1"/>
  <c r="BJ13" i="60" s="1"/>
  <c r="BK13" i="60" s="1"/>
  <c r="BL13" i="60" s="1"/>
  <c r="BB9" i="60"/>
  <c r="BC9" i="60" s="1"/>
  <c r="BD9" i="60" s="1"/>
  <c r="BE9" i="60" s="1"/>
  <c r="BF9" i="60" s="1"/>
  <c r="BG9" i="60" s="1"/>
  <c r="BH9" i="60" s="1"/>
  <c r="BI9" i="60" s="1"/>
  <c r="BJ9" i="60" s="1"/>
  <c r="BK9" i="60" s="1"/>
  <c r="BL9" i="60" s="1"/>
  <c r="BB8" i="60"/>
  <c r="BC8" i="60" s="1"/>
  <c r="BD8" i="60" s="1"/>
  <c r="BE8" i="60" s="1"/>
  <c r="BF8" i="60" s="1"/>
  <c r="BG8" i="60" s="1"/>
  <c r="BH8" i="60" s="1"/>
  <c r="BI8" i="60" s="1"/>
  <c r="BJ8" i="60" s="1"/>
  <c r="BK8" i="60" s="1"/>
  <c r="BL8" i="60" s="1"/>
  <c r="BB7" i="60"/>
  <c r="BC7" i="60" s="1"/>
  <c r="BD7" i="60" s="1"/>
  <c r="BE7" i="60" s="1"/>
  <c r="BF7" i="60" s="1"/>
  <c r="BG7" i="60" s="1"/>
  <c r="BH7" i="60" s="1"/>
  <c r="BI7" i="60" s="1"/>
  <c r="BJ7" i="60" s="1"/>
  <c r="BK7" i="60" s="1"/>
  <c r="BL7" i="60" s="1"/>
  <c r="BB6" i="60"/>
  <c r="BC6" i="60" s="1"/>
  <c r="BD6" i="60" s="1"/>
  <c r="BE6" i="60" s="1"/>
  <c r="BF6" i="60" s="1"/>
  <c r="BG6" i="60" s="1"/>
  <c r="BH6" i="60" s="1"/>
  <c r="BI6" i="60" s="1"/>
  <c r="BJ6" i="60" s="1"/>
  <c r="BK6" i="60" s="1"/>
  <c r="BL6" i="60" s="1"/>
  <c r="BB5" i="60"/>
  <c r="BC5" i="60" s="1"/>
  <c r="BD5" i="60" s="1"/>
  <c r="BE5" i="60" s="1"/>
  <c r="BF5" i="60" s="1"/>
  <c r="BG5" i="60" s="1"/>
  <c r="BH5" i="60" s="1"/>
  <c r="BI5" i="60" s="1"/>
  <c r="BJ5" i="60" s="1"/>
  <c r="BK5" i="60" s="1"/>
  <c r="BL5" i="60" s="1"/>
  <c r="BB4" i="60"/>
  <c r="BC4" i="60" s="1"/>
  <c r="BD4" i="60" s="1"/>
  <c r="BE4" i="60" s="1"/>
  <c r="BF4" i="60" s="1"/>
  <c r="BG4" i="60" s="1"/>
  <c r="BH4" i="60" s="1"/>
  <c r="BI4" i="60" s="1"/>
  <c r="BJ4" i="60" s="1"/>
  <c r="BK4" i="60" s="1"/>
  <c r="BL4" i="60" s="1"/>
  <c r="AZ4" i="60"/>
  <c r="AZ5" i="60" s="1"/>
  <c r="AZ6" i="60" s="1"/>
  <c r="AZ7" i="60" s="1"/>
  <c r="AZ8" i="60" s="1"/>
  <c r="AZ9" i="60" s="1"/>
  <c r="AZ13" i="60" s="1"/>
  <c r="AZ14" i="60" s="1"/>
  <c r="AZ15" i="60" s="1"/>
  <c r="AZ16" i="60" s="1"/>
  <c r="AZ17" i="60" s="1"/>
  <c r="AZ18" i="60" s="1"/>
  <c r="AZ19" i="60" s="1"/>
  <c r="BB3" i="60"/>
  <c r="BC3" i="60" s="1"/>
  <c r="BD3" i="60" s="1"/>
  <c r="BE3" i="60" s="1"/>
  <c r="BF3" i="60" s="1"/>
  <c r="BG3" i="60" s="1"/>
  <c r="BH3" i="60" s="1"/>
  <c r="BI3" i="60" s="1"/>
  <c r="BJ3" i="60" s="1"/>
  <c r="BK3" i="60" s="1"/>
  <c r="BL3" i="60" s="1"/>
  <c r="K42" i="62" l="1"/>
  <c r="K41" i="62"/>
  <c r="H227" i="60"/>
  <c r="T214" i="60"/>
  <c r="H212" i="60"/>
  <c r="S199" i="60"/>
  <c r="H197" i="60"/>
  <c r="S184" i="60"/>
  <c r="H182" i="60"/>
  <c r="H167" i="60"/>
  <c r="H107" i="60"/>
  <c r="H122" i="60"/>
  <c r="Q139" i="60"/>
  <c r="H137" i="60"/>
  <c r="H92" i="60"/>
  <c r="O154" i="60"/>
  <c r="H152" i="60"/>
  <c r="N79" i="60"/>
  <c r="H74" i="60"/>
  <c r="F132" i="60"/>
  <c r="F344" i="60"/>
  <c r="F133" i="60"/>
  <c r="F345" i="60"/>
  <c r="F130" i="60"/>
  <c r="F342" i="60"/>
  <c r="F134" i="60"/>
  <c r="F346" i="60"/>
  <c r="F131" i="60"/>
  <c r="F343" i="60"/>
  <c r="F135" i="60"/>
  <c r="F347" i="60"/>
  <c r="K53" i="62"/>
  <c r="K18" i="62"/>
  <c r="K37" i="62"/>
  <c r="W232" i="60"/>
  <c r="R67" i="60"/>
  <c r="H56" i="60"/>
  <c r="F64" i="60"/>
  <c r="F82" i="60" s="1"/>
  <c r="F97" i="60" s="1"/>
  <c r="F112" i="60" s="1"/>
  <c r="F65" i="60"/>
  <c r="F83" i="60" s="1"/>
  <c r="F98" i="60" s="1"/>
  <c r="F113" i="60" s="1"/>
  <c r="F61" i="60"/>
  <c r="F79" i="60" s="1"/>
  <c r="F94" i="60" s="1"/>
  <c r="F109" i="60" s="1"/>
  <c r="F62" i="60"/>
  <c r="F80" i="60" s="1"/>
  <c r="F95" i="60" s="1"/>
  <c r="F110" i="60" s="1"/>
  <c r="F66" i="60"/>
  <c r="F84" i="60" s="1"/>
  <c r="F99" i="60" s="1"/>
  <c r="F114" i="60" s="1"/>
  <c r="F63" i="60"/>
  <c r="F81" i="60" s="1"/>
  <c r="F96" i="60" s="1"/>
  <c r="F111" i="60" s="1"/>
  <c r="W180" i="60"/>
  <c r="W102" i="60"/>
  <c r="W132" i="60"/>
  <c r="W177" i="60"/>
  <c r="D35" i="60"/>
  <c r="D268" i="60" s="1"/>
  <c r="W176" i="60"/>
  <c r="W206" i="60"/>
  <c r="W234" i="60"/>
  <c r="U70" i="60"/>
  <c r="W210" i="60"/>
  <c r="O234" i="60"/>
  <c r="W191" i="60"/>
  <c r="J210" i="60"/>
  <c r="W159" i="60"/>
  <c r="N13" i="60"/>
  <c r="W179" i="60"/>
  <c r="W223" i="60"/>
  <c r="W154" i="60"/>
  <c r="M232" i="60"/>
  <c r="K27" i="62"/>
  <c r="O159" i="60"/>
  <c r="N21" i="60"/>
  <c r="P217" i="60"/>
  <c r="I38" i="60"/>
  <c r="S155" i="60"/>
  <c r="W201" i="60"/>
  <c r="K51" i="62"/>
  <c r="K63" i="62"/>
  <c r="U84" i="60"/>
  <c r="I12" i="61"/>
  <c r="Q5" i="61" s="1"/>
  <c r="K44" i="62"/>
  <c r="K47" i="62"/>
  <c r="W127" i="60"/>
  <c r="W254" i="61"/>
  <c r="W116" i="60"/>
  <c r="W117" i="60"/>
  <c r="O53" i="60"/>
  <c r="W172" i="60"/>
  <c r="W184" i="60"/>
  <c r="K60" i="62"/>
  <c r="K56" i="62"/>
  <c r="N50" i="60"/>
  <c r="I67" i="60"/>
  <c r="K117" i="60"/>
  <c r="V117" i="60" s="1"/>
  <c r="J184" i="60"/>
  <c r="W219" i="60"/>
  <c r="N67" i="60"/>
  <c r="Q189" i="60"/>
  <c r="W231" i="60"/>
  <c r="K58" i="62"/>
  <c r="K45" i="62"/>
  <c r="K25" i="62"/>
  <c r="K54" i="62"/>
  <c r="W131" i="60"/>
  <c r="K98" i="60"/>
  <c r="V98" i="60" s="1"/>
  <c r="K139" i="60"/>
  <c r="V139" i="60" s="1"/>
  <c r="S163" i="60"/>
  <c r="T191" i="60"/>
  <c r="J233" i="60"/>
  <c r="K33" i="62"/>
  <c r="K21" i="62"/>
  <c r="K17" i="62"/>
  <c r="K49" i="62"/>
  <c r="K35" i="62"/>
  <c r="K26" i="62"/>
  <c r="K19" i="62"/>
  <c r="K13" i="62"/>
  <c r="K65" i="62"/>
  <c r="K32" i="62"/>
  <c r="K16" i="62"/>
  <c r="K23" i="62"/>
  <c r="W38" i="60"/>
  <c r="M15" i="60"/>
  <c r="M34" i="60"/>
  <c r="P45" i="60"/>
  <c r="M68" i="60"/>
  <c r="U98" i="60"/>
  <c r="K204" i="60"/>
  <c r="V204" i="60" s="1"/>
  <c r="O219" i="60"/>
  <c r="K57" i="62"/>
  <c r="K61" i="62"/>
  <c r="K29" i="62"/>
  <c r="K34" i="62"/>
  <c r="K28" i="62"/>
  <c r="K64" i="62"/>
  <c r="K62" i="62"/>
  <c r="K55" i="62"/>
  <c r="K48" i="62"/>
  <c r="K46" i="62"/>
  <c r="K22" i="62"/>
  <c r="W143" i="60"/>
  <c r="W204" i="60"/>
  <c r="W98" i="60"/>
  <c r="K59" i="62"/>
  <c r="K52" i="62"/>
  <c r="K50" i="62"/>
  <c r="K43" i="62"/>
  <c r="K36" i="62"/>
  <c r="K31" i="62"/>
  <c r="K20" i="62"/>
  <c r="K15" i="62"/>
  <c r="K30" i="62"/>
  <c r="K24" i="62"/>
  <c r="K14" i="62"/>
  <c r="W87" i="60"/>
  <c r="W230" i="60"/>
  <c r="W239" i="60"/>
  <c r="M23" i="60"/>
  <c r="J38" i="60"/>
  <c r="I48" i="60"/>
  <c r="M67" i="60"/>
  <c r="S68" i="60"/>
  <c r="K87" i="60"/>
  <c r="V87" i="60" s="1"/>
  <c r="W187" i="60"/>
  <c r="J194" i="60"/>
  <c r="I208" i="60"/>
  <c r="I237" i="60"/>
  <c r="P194" i="60"/>
  <c r="N208" i="60"/>
  <c r="J237" i="60"/>
  <c r="W45" i="60"/>
  <c r="J49" i="60"/>
  <c r="T67" i="60"/>
  <c r="O155" i="60"/>
  <c r="W157" i="60"/>
  <c r="W158" i="60"/>
  <c r="J163" i="60"/>
  <c r="P179" i="60"/>
  <c r="U194" i="60"/>
  <c r="O230" i="60"/>
  <c r="N239" i="60"/>
  <c r="R162" i="60"/>
  <c r="O162" i="60"/>
  <c r="M51" i="60"/>
  <c r="W51" i="60"/>
  <c r="W105" i="60"/>
  <c r="M37" i="60"/>
  <c r="T38" i="60"/>
  <c r="R47" i="60"/>
  <c r="U48" i="60"/>
  <c r="M48" i="60"/>
  <c r="U53" i="60"/>
  <c r="T53" i="60"/>
  <c r="Q82" i="60"/>
  <c r="Q128" i="60"/>
  <c r="U128" i="60"/>
  <c r="K145" i="60"/>
  <c r="V145" i="60" s="1"/>
  <c r="U145" i="60"/>
  <c r="U201" i="60"/>
  <c r="Q201" i="60"/>
  <c r="U217" i="60"/>
  <c r="M217" i="60"/>
  <c r="I217" i="60"/>
  <c r="U232" i="60"/>
  <c r="T232" i="60"/>
  <c r="J232" i="60"/>
  <c r="R232" i="60"/>
  <c r="I232" i="60"/>
  <c r="T234" i="60"/>
  <c r="N234" i="60"/>
  <c r="I234" i="60"/>
  <c r="U188" i="60"/>
  <c r="Q188" i="60"/>
  <c r="U192" i="60"/>
  <c r="P192" i="60"/>
  <c r="U236" i="60"/>
  <c r="P236" i="60"/>
  <c r="M236" i="60"/>
  <c r="U240" i="60"/>
  <c r="P240" i="60"/>
  <c r="M240" i="60"/>
  <c r="W24" i="60"/>
  <c r="W162" i="60"/>
  <c r="W225" i="60"/>
  <c r="J44" i="60"/>
  <c r="N46" i="60"/>
  <c r="T70" i="60"/>
  <c r="I70" i="60"/>
  <c r="K104" i="60"/>
  <c r="V104" i="60" s="1"/>
  <c r="J162" i="60"/>
  <c r="U214" i="60"/>
  <c r="J214" i="60"/>
  <c r="I214" i="60"/>
  <c r="P218" i="60"/>
  <c r="J218" i="60"/>
  <c r="R225" i="60"/>
  <c r="U229" i="60"/>
  <c r="O229" i="60"/>
  <c r="I229" i="60"/>
  <c r="J236" i="60"/>
  <c r="J240" i="60"/>
  <c r="W37" i="60"/>
  <c r="W68" i="60"/>
  <c r="W90" i="60"/>
  <c r="W236" i="60"/>
  <c r="V240" i="60"/>
  <c r="R14" i="60"/>
  <c r="O38" i="60"/>
  <c r="M47" i="60"/>
  <c r="T48" i="60"/>
  <c r="R51" i="60"/>
  <c r="U52" i="60"/>
  <c r="J52" i="60"/>
  <c r="J70" i="60"/>
  <c r="U184" i="60"/>
  <c r="K184" i="60"/>
  <c r="V184" i="60" s="1"/>
  <c r="M184" i="60"/>
  <c r="O214" i="60"/>
  <c r="R221" i="60"/>
  <c r="O221" i="60"/>
  <c r="T229" i="60"/>
  <c r="W14" i="61"/>
  <c r="S67" i="60"/>
  <c r="W113" i="60"/>
  <c r="W139" i="60"/>
  <c r="W155" i="60"/>
  <c r="O208" i="60"/>
  <c r="O237" i="60"/>
  <c r="W128" i="60"/>
  <c r="T237" i="60"/>
  <c r="Q109" i="60"/>
  <c r="K109" i="60"/>
  <c r="V109" i="60" s="1"/>
  <c r="R148" i="60"/>
  <c r="K148" i="60"/>
  <c r="V148" i="60" s="1"/>
  <c r="U173" i="60"/>
  <c r="Q173" i="60"/>
  <c r="J173" i="60"/>
  <c r="N224" i="60"/>
  <c r="W109" i="60"/>
  <c r="U17" i="60"/>
  <c r="T17" i="60"/>
  <c r="Q85" i="60"/>
  <c r="O149" i="60"/>
  <c r="J149" i="60"/>
  <c r="R149" i="60"/>
  <c r="W114" i="60"/>
  <c r="W224" i="60"/>
  <c r="U13" i="60"/>
  <c r="T13" i="60"/>
  <c r="N17" i="60"/>
  <c r="U21" i="60"/>
  <c r="T21" i="60"/>
  <c r="R36" i="60"/>
  <c r="U37" i="60"/>
  <c r="R37" i="60"/>
  <c r="I37" i="60"/>
  <c r="U44" i="60"/>
  <c r="M44" i="60"/>
  <c r="P44" i="60"/>
  <c r="I44" i="60"/>
  <c r="U49" i="60"/>
  <c r="T49" i="60"/>
  <c r="I49" i="60"/>
  <c r="O49" i="60"/>
  <c r="J79" i="60"/>
  <c r="I79" i="60"/>
  <c r="O82" i="60"/>
  <c r="R82" i="60"/>
  <c r="I82" i="60"/>
  <c r="K82" i="60"/>
  <c r="V82" i="60" s="1"/>
  <c r="U96" i="60"/>
  <c r="K96" i="60"/>
  <c r="V96" i="60" s="1"/>
  <c r="U149" i="60"/>
  <c r="R154" i="60"/>
  <c r="J154" i="60"/>
  <c r="S154" i="60"/>
  <c r="R158" i="60"/>
  <c r="S158" i="60"/>
  <c r="J158" i="60"/>
  <c r="K177" i="60"/>
  <c r="V177" i="60" s="1"/>
  <c r="U177" i="60"/>
  <c r="U210" i="60"/>
  <c r="P210" i="60"/>
  <c r="I210" i="60"/>
  <c r="T210" i="60"/>
  <c r="M210" i="60"/>
  <c r="U233" i="60"/>
  <c r="O233" i="60"/>
  <c r="T233" i="60"/>
  <c r="I233" i="60"/>
  <c r="T238" i="60"/>
  <c r="O238" i="60"/>
  <c r="U19" i="60"/>
  <c r="T19" i="60"/>
  <c r="U69" i="60"/>
  <c r="P69" i="60"/>
  <c r="I69" i="60"/>
  <c r="T69" i="60"/>
  <c r="M69" i="60"/>
  <c r="Q80" i="60"/>
  <c r="O80" i="60"/>
  <c r="I80" i="60"/>
  <c r="U85" i="60"/>
  <c r="K85" i="60"/>
  <c r="V85" i="60" s="1"/>
  <c r="Q97" i="60"/>
  <c r="W97" i="60"/>
  <c r="U126" i="60"/>
  <c r="K126" i="60"/>
  <c r="V126" i="60" s="1"/>
  <c r="U134" i="60"/>
  <c r="K134" i="60"/>
  <c r="V134" i="60" s="1"/>
  <c r="S185" i="60"/>
  <c r="Q185" i="60"/>
  <c r="M231" i="60"/>
  <c r="R231" i="60"/>
  <c r="W69" i="60"/>
  <c r="W147" i="60"/>
  <c r="M19" i="60"/>
  <c r="J69" i="60"/>
  <c r="K80" i="60"/>
  <c r="V80" i="60" s="1"/>
  <c r="U109" i="60"/>
  <c r="U115" i="60"/>
  <c r="K115" i="60"/>
  <c r="V115" i="60" s="1"/>
  <c r="Q135" i="60"/>
  <c r="N148" i="60"/>
  <c r="R169" i="60"/>
  <c r="J169" i="60"/>
  <c r="M173" i="60"/>
  <c r="O195" i="60"/>
  <c r="P199" i="60"/>
  <c r="K199" i="60"/>
  <c r="V199" i="60" s="1"/>
  <c r="U199" i="60"/>
  <c r="J199" i="60"/>
  <c r="U207" i="60"/>
  <c r="O207" i="60"/>
  <c r="T207" i="60"/>
  <c r="I207" i="60"/>
  <c r="N220" i="60"/>
  <c r="W220" i="60"/>
  <c r="U222" i="60"/>
  <c r="O222" i="60"/>
  <c r="T222" i="60"/>
  <c r="I222" i="60"/>
  <c r="R224" i="60"/>
  <c r="U225" i="60"/>
  <c r="T225" i="60"/>
  <c r="M225" i="60"/>
  <c r="P225" i="60"/>
  <c r="I225" i="60"/>
  <c r="N231" i="60"/>
  <c r="W21" i="60"/>
  <c r="W79" i="60"/>
  <c r="W112" i="60"/>
  <c r="W135" i="60"/>
  <c r="W205" i="60"/>
  <c r="U15" i="60"/>
  <c r="T15" i="60"/>
  <c r="M17" i="60"/>
  <c r="N19" i="60"/>
  <c r="U23" i="60"/>
  <c r="T23" i="60"/>
  <c r="U34" i="60"/>
  <c r="T34" i="60"/>
  <c r="W34" i="60"/>
  <c r="M36" i="60"/>
  <c r="P37" i="60"/>
  <c r="U43" i="60"/>
  <c r="M43" i="60"/>
  <c r="W43" i="60"/>
  <c r="R44" i="60"/>
  <c r="U45" i="60"/>
  <c r="T45" i="60"/>
  <c r="I45" i="60"/>
  <c r="O45" i="60"/>
  <c r="O69" i="60"/>
  <c r="U80" i="60"/>
  <c r="Q81" i="60"/>
  <c r="J81" i="60"/>
  <c r="U82" i="60"/>
  <c r="Q84" i="60"/>
  <c r="O84" i="60"/>
  <c r="I84" i="60"/>
  <c r="Q115" i="60"/>
  <c r="K149" i="60"/>
  <c r="V149" i="60" s="1"/>
  <c r="O169" i="60"/>
  <c r="R170" i="60"/>
  <c r="S170" i="60"/>
  <c r="J170" i="60"/>
  <c r="S173" i="60"/>
  <c r="S174" i="60"/>
  <c r="Q174" i="60"/>
  <c r="M199" i="60"/>
  <c r="J207" i="60"/>
  <c r="R210" i="60"/>
  <c r="M216" i="60"/>
  <c r="R216" i="60"/>
  <c r="W216" i="60"/>
  <c r="U218" i="60"/>
  <c r="T218" i="60"/>
  <c r="I218" i="60"/>
  <c r="O218" i="60"/>
  <c r="R220" i="60"/>
  <c r="U221" i="60"/>
  <c r="P221" i="60"/>
  <c r="I221" i="60"/>
  <c r="M221" i="60"/>
  <c r="J222" i="60"/>
  <c r="J225" i="60"/>
  <c r="W15" i="60"/>
  <c r="P38" i="60"/>
  <c r="J48" i="60"/>
  <c r="R48" i="60"/>
  <c r="M52" i="60"/>
  <c r="J53" i="60"/>
  <c r="P70" i="60"/>
  <c r="U87" i="60"/>
  <c r="Q104" i="60"/>
  <c r="U117" i="60"/>
  <c r="U139" i="60"/>
  <c r="S159" i="60"/>
  <c r="O163" i="60"/>
  <c r="U179" i="60"/>
  <c r="Q184" i="60"/>
  <c r="M188" i="60"/>
  <c r="P214" i="60"/>
  <c r="J217" i="60"/>
  <c r="R217" i="60"/>
  <c r="J229" i="60"/>
  <c r="O232" i="60"/>
  <c r="R236" i="60"/>
  <c r="P237" i="60"/>
  <c r="R240" i="60"/>
  <c r="O48" i="60"/>
  <c r="R52" i="60"/>
  <c r="P53" i="60"/>
  <c r="W83" i="60"/>
  <c r="S188" i="60"/>
  <c r="O217" i="60"/>
  <c r="P229" i="60"/>
  <c r="U39" i="60"/>
  <c r="R39" i="60"/>
  <c r="M39" i="60"/>
  <c r="W39" i="60"/>
  <c r="P39" i="60"/>
  <c r="J39" i="60"/>
  <c r="T39" i="60"/>
  <c r="O39" i="60"/>
  <c r="I39" i="60"/>
  <c r="U54" i="60"/>
  <c r="R54" i="60"/>
  <c r="M54" i="60"/>
  <c r="T54" i="60"/>
  <c r="O54" i="60"/>
  <c r="I54" i="60"/>
  <c r="P54" i="60"/>
  <c r="J54" i="60"/>
  <c r="W54" i="60"/>
  <c r="R72" i="60"/>
  <c r="J72" i="60"/>
  <c r="U72" i="60"/>
  <c r="K72" i="60"/>
  <c r="V72" i="60" s="1"/>
  <c r="Q72" i="60"/>
  <c r="W72" i="60"/>
  <c r="I72" i="60"/>
  <c r="O72" i="60"/>
  <c r="U215" i="60"/>
  <c r="P215" i="60"/>
  <c r="J215" i="60"/>
  <c r="R215" i="60"/>
  <c r="M215" i="60"/>
  <c r="O215" i="60"/>
  <c r="N215" i="60"/>
  <c r="T215" i="60"/>
  <c r="I215" i="60"/>
  <c r="N39" i="60"/>
  <c r="N54" i="60"/>
  <c r="S215" i="60"/>
  <c r="U16" i="60"/>
  <c r="N16" i="60"/>
  <c r="I16" i="60"/>
  <c r="T16" i="60"/>
  <c r="M16" i="60"/>
  <c r="R16" i="60"/>
  <c r="U18" i="60"/>
  <c r="N18" i="60"/>
  <c r="R18" i="60"/>
  <c r="I18" i="60"/>
  <c r="T18" i="60"/>
  <c r="M18" i="60"/>
  <c r="U20" i="60"/>
  <c r="N20" i="60"/>
  <c r="T20" i="60"/>
  <c r="M20" i="60"/>
  <c r="W20" i="60"/>
  <c r="R20" i="60"/>
  <c r="I20" i="60"/>
  <c r="U22" i="60"/>
  <c r="N22" i="60"/>
  <c r="R22" i="60"/>
  <c r="I22" i="60"/>
  <c r="T22" i="60"/>
  <c r="M22" i="60"/>
  <c r="U24" i="60"/>
  <c r="N24" i="60"/>
  <c r="R24" i="60"/>
  <c r="T24" i="60"/>
  <c r="M24" i="60"/>
  <c r="I24" i="60"/>
  <c r="P35" i="60"/>
  <c r="O35" i="60"/>
  <c r="W35" i="60"/>
  <c r="T35" i="60"/>
  <c r="I35" i="60"/>
  <c r="M35" i="60"/>
  <c r="U46" i="60"/>
  <c r="R46" i="60"/>
  <c r="M46" i="60"/>
  <c r="P46" i="60"/>
  <c r="J46" i="60"/>
  <c r="T46" i="60"/>
  <c r="O46" i="60"/>
  <c r="I46" i="60"/>
  <c r="U50" i="60"/>
  <c r="R50" i="60"/>
  <c r="M50" i="60"/>
  <c r="T50" i="60"/>
  <c r="O50" i="60"/>
  <c r="I50" i="60"/>
  <c r="P50" i="60"/>
  <c r="J50" i="60"/>
  <c r="W50" i="60"/>
  <c r="U209" i="60"/>
  <c r="T209" i="60"/>
  <c r="O209" i="60"/>
  <c r="I209" i="60"/>
  <c r="P209" i="60"/>
  <c r="J209" i="60"/>
  <c r="R209" i="60"/>
  <c r="W209" i="60"/>
  <c r="N209" i="60"/>
  <c r="M209" i="60"/>
  <c r="Q94" i="60"/>
  <c r="K94" i="60"/>
  <c r="V94" i="60" s="1"/>
  <c r="U94" i="60"/>
  <c r="W94" i="60"/>
  <c r="R142" i="60"/>
  <c r="J142" i="60"/>
  <c r="O142" i="60"/>
  <c r="U142" i="60"/>
  <c r="Q142" i="60"/>
  <c r="I142" i="60"/>
  <c r="R164" i="60"/>
  <c r="J164" i="60"/>
  <c r="O164" i="60"/>
  <c r="S164" i="60"/>
  <c r="O176" i="60"/>
  <c r="U235" i="60"/>
  <c r="T235" i="60"/>
  <c r="O235" i="60"/>
  <c r="I235" i="60"/>
  <c r="P235" i="60"/>
  <c r="J235" i="60"/>
  <c r="R235" i="60"/>
  <c r="N235" i="60"/>
  <c r="W235" i="60"/>
  <c r="M235" i="60"/>
  <c r="U14" i="60"/>
  <c r="N14" i="60"/>
  <c r="T14" i="60"/>
  <c r="M14" i="60"/>
  <c r="S144" i="60"/>
  <c r="N144" i="60"/>
  <c r="S178" i="60"/>
  <c r="Q178" i="60"/>
  <c r="M178" i="60"/>
  <c r="S235" i="60"/>
  <c r="I14" i="60"/>
  <c r="S39" i="60"/>
  <c r="S54" i="60"/>
  <c r="K111" i="60"/>
  <c r="V111" i="60" s="1"/>
  <c r="Q111" i="60"/>
  <c r="U111" i="60"/>
  <c r="Q132" i="60"/>
  <c r="K132" i="60"/>
  <c r="V132" i="60" s="1"/>
  <c r="U132" i="60"/>
  <c r="R146" i="60"/>
  <c r="J146" i="60"/>
  <c r="O146" i="60"/>
  <c r="U146" i="60"/>
  <c r="I146" i="60"/>
  <c r="Q146" i="60"/>
  <c r="R172" i="60"/>
  <c r="O172" i="60"/>
  <c r="T172" i="60"/>
  <c r="J172" i="60"/>
  <c r="S36" i="60"/>
  <c r="N43" i="60"/>
  <c r="N47" i="60"/>
  <c r="S47" i="60"/>
  <c r="K100" i="60"/>
  <c r="V100" i="60" s="1"/>
  <c r="Q100" i="60"/>
  <c r="Q141" i="60"/>
  <c r="I141" i="60"/>
  <c r="R141" i="60"/>
  <c r="J141" i="60"/>
  <c r="R165" i="60"/>
  <c r="O165" i="60"/>
  <c r="S165" i="60"/>
  <c r="S216" i="60"/>
  <c r="S219" i="60"/>
  <c r="U223" i="60"/>
  <c r="P223" i="60"/>
  <c r="J223" i="60"/>
  <c r="R223" i="60"/>
  <c r="M223" i="60"/>
  <c r="S238" i="60"/>
  <c r="W36" i="60"/>
  <c r="W195" i="60"/>
  <c r="W238" i="60"/>
  <c r="P13" i="60"/>
  <c r="P15" i="60"/>
  <c r="P17" i="60"/>
  <c r="P19" i="60"/>
  <c r="P21" i="60"/>
  <c r="P23" i="60"/>
  <c r="P34" i="60"/>
  <c r="I36" i="60"/>
  <c r="O36" i="60"/>
  <c r="T36" i="60"/>
  <c r="N37" i="60"/>
  <c r="S37" i="60"/>
  <c r="M38" i="60"/>
  <c r="R38" i="60"/>
  <c r="I43" i="60"/>
  <c r="O43" i="60"/>
  <c r="T43" i="60"/>
  <c r="N44" i="60"/>
  <c r="S44" i="60"/>
  <c r="M45" i="60"/>
  <c r="R45" i="60"/>
  <c r="I47" i="60"/>
  <c r="O47" i="60"/>
  <c r="T47" i="60"/>
  <c r="N48" i="60"/>
  <c r="S48" i="60"/>
  <c r="M49" i="60"/>
  <c r="R49" i="60"/>
  <c r="I51" i="60"/>
  <c r="O51" i="60"/>
  <c r="T51" i="60"/>
  <c r="N52" i="60"/>
  <c r="S52" i="60"/>
  <c r="M53" i="60"/>
  <c r="R53" i="60"/>
  <c r="U68" i="60"/>
  <c r="T68" i="60"/>
  <c r="O68" i="60"/>
  <c r="I68" i="60"/>
  <c r="P68" i="60"/>
  <c r="K89" i="60"/>
  <c r="V89" i="60" s="1"/>
  <c r="Q89" i="60"/>
  <c r="U100" i="60"/>
  <c r="Q113" i="60"/>
  <c r="K113" i="60"/>
  <c r="V113" i="60" s="1"/>
  <c r="U113" i="60"/>
  <c r="K130" i="60"/>
  <c r="V130" i="60" s="1"/>
  <c r="Q130" i="60"/>
  <c r="K141" i="60"/>
  <c r="V141" i="60" s="1"/>
  <c r="R156" i="60"/>
  <c r="J156" i="60"/>
  <c r="O156" i="60"/>
  <c r="R161" i="60"/>
  <c r="O161" i="60"/>
  <c r="S161" i="60"/>
  <c r="J165" i="60"/>
  <c r="S175" i="60"/>
  <c r="K175" i="60"/>
  <c r="V175" i="60" s="1"/>
  <c r="P175" i="60"/>
  <c r="Q192" i="60"/>
  <c r="J192" i="60"/>
  <c r="S192" i="60"/>
  <c r="M192" i="60"/>
  <c r="T200" i="60"/>
  <c r="M200" i="60"/>
  <c r="Q200" i="60"/>
  <c r="Q205" i="60"/>
  <c r="K206" i="60"/>
  <c r="V206" i="60" s="1"/>
  <c r="Q206" i="60"/>
  <c r="I219" i="60"/>
  <c r="U220" i="60"/>
  <c r="T220" i="60"/>
  <c r="O220" i="60"/>
  <c r="I220" i="60"/>
  <c r="P220" i="60"/>
  <c r="J220" i="60"/>
  <c r="S220" i="60"/>
  <c r="I223" i="60"/>
  <c r="T223" i="60"/>
  <c r="U224" i="60"/>
  <c r="T224" i="60"/>
  <c r="O224" i="60"/>
  <c r="I224" i="60"/>
  <c r="P224" i="60"/>
  <c r="J224" i="60"/>
  <c r="S224" i="60"/>
  <c r="U230" i="60"/>
  <c r="P230" i="60"/>
  <c r="J230" i="60"/>
  <c r="R230" i="60"/>
  <c r="M230" i="60"/>
  <c r="S230" i="60"/>
  <c r="I238" i="60"/>
  <c r="U239" i="60"/>
  <c r="T239" i="60"/>
  <c r="O239" i="60"/>
  <c r="I239" i="60"/>
  <c r="P239" i="60"/>
  <c r="J239" i="60"/>
  <c r="S239" i="60"/>
  <c r="N36" i="60"/>
  <c r="S43" i="60"/>
  <c r="N51" i="60"/>
  <c r="S51" i="60"/>
  <c r="Q124" i="60"/>
  <c r="K124" i="60"/>
  <c r="V124" i="60" s="1"/>
  <c r="U124" i="60"/>
  <c r="W140" i="60"/>
  <c r="Q145" i="60"/>
  <c r="I145" i="60"/>
  <c r="R145" i="60"/>
  <c r="J145" i="60"/>
  <c r="O150" i="60"/>
  <c r="J150" i="60"/>
  <c r="K150" i="60"/>
  <c r="V150" i="60" s="1"/>
  <c r="R160" i="60"/>
  <c r="J160" i="60"/>
  <c r="O160" i="60"/>
  <c r="Q177" i="60"/>
  <c r="J177" i="60"/>
  <c r="S177" i="60"/>
  <c r="M177" i="60"/>
  <c r="S186" i="60"/>
  <c r="P186" i="60"/>
  <c r="U186" i="60"/>
  <c r="S193" i="60"/>
  <c r="Q193" i="60"/>
  <c r="U216" i="60"/>
  <c r="T216" i="60"/>
  <c r="O216" i="60"/>
  <c r="I216" i="60"/>
  <c r="P216" i="60"/>
  <c r="J216" i="60"/>
  <c r="U219" i="60"/>
  <c r="P219" i="60"/>
  <c r="J219" i="60"/>
  <c r="R219" i="60"/>
  <c r="M219" i="60"/>
  <c r="S223" i="60"/>
  <c r="U238" i="60"/>
  <c r="P238" i="60"/>
  <c r="J238" i="60"/>
  <c r="R238" i="60"/>
  <c r="M238" i="60"/>
  <c r="W47" i="60"/>
  <c r="W124" i="60"/>
  <c r="W150" i="60"/>
  <c r="W165" i="60"/>
  <c r="I13" i="60"/>
  <c r="R13" i="60"/>
  <c r="I15" i="60"/>
  <c r="R15" i="60"/>
  <c r="I17" i="60"/>
  <c r="R17" i="60"/>
  <c r="I19" i="60"/>
  <c r="R19" i="60"/>
  <c r="I21" i="60"/>
  <c r="R21" i="60"/>
  <c r="I23" i="60"/>
  <c r="R23" i="60"/>
  <c r="I34" i="60"/>
  <c r="R34" i="60"/>
  <c r="J36" i="60"/>
  <c r="P36" i="60"/>
  <c r="O37" i="60"/>
  <c r="T37" i="60"/>
  <c r="N38" i="60"/>
  <c r="S38" i="60"/>
  <c r="J43" i="60"/>
  <c r="P43" i="60"/>
  <c r="T44" i="60"/>
  <c r="N45" i="60"/>
  <c r="S45" i="60"/>
  <c r="W46" i="60"/>
  <c r="J47" i="60"/>
  <c r="P47" i="60"/>
  <c r="N49" i="60"/>
  <c r="S49" i="60"/>
  <c r="J51" i="60"/>
  <c r="P51" i="60"/>
  <c r="I52" i="60"/>
  <c r="O52" i="60"/>
  <c r="T52" i="60"/>
  <c r="N53" i="60"/>
  <c r="S53" i="60"/>
  <c r="U67" i="60"/>
  <c r="P67" i="60"/>
  <c r="J67" i="60"/>
  <c r="O67" i="60"/>
  <c r="J68" i="60"/>
  <c r="R68" i="60"/>
  <c r="U89" i="60"/>
  <c r="Q102" i="60"/>
  <c r="K102" i="60"/>
  <c r="V102" i="60" s="1"/>
  <c r="U102" i="60"/>
  <c r="K119" i="60"/>
  <c r="V119" i="60" s="1"/>
  <c r="Q119" i="60"/>
  <c r="U130" i="60"/>
  <c r="O141" i="60"/>
  <c r="N143" i="60"/>
  <c r="I143" i="60"/>
  <c r="O143" i="60"/>
  <c r="O145" i="60"/>
  <c r="N147" i="60"/>
  <c r="S147" i="60"/>
  <c r="S156" i="60"/>
  <c r="R157" i="60"/>
  <c r="O157" i="60"/>
  <c r="S157" i="60"/>
  <c r="J161" i="60"/>
  <c r="R171" i="60"/>
  <c r="J171" i="60"/>
  <c r="O171" i="60"/>
  <c r="J175" i="60"/>
  <c r="P177" i="60"/>
  <c r="O180" i="60"/>
  <c r="T180" i="60"/>
  <c r="S190" i="60"/>
  <c r="P190" i="60"/>
  <c r="U190" i="60"/>
  <c r="K192" i="60"/>
  <c r="V192" i="60" s="1"/>
  <c r="Q202" i="60"/>
  <c r="U202" i="60"/>
  <c r="U208" i="60"/>
  <c r="P208" i="60"/>
  <c r="J208" i="60"/>
  <c r="R208" i="60"/>
  <c r="M208" i="60"/>
  <c r="S208" i="60"/>
  <c r="N216" i="60"/>
  <c r="N219" i="60"/>
  <c r="M220" i="60"/>
  <c r="N223" i="60"/>
  <c r="M224" i="60"/>
  <c r="I230" i="60"/>
  <c r="T230" i="60"/>
  <c r="U231" i="60"/>
  <c r="T231" i="60"/>
  <c r="O231" i="60"/>
  <c r="I231" i="60"/>
  <c r="P231" i="60"/>
  <c r="J231" i="60"/>
  <c r="S231" i="60"/>
  <c r="U234" i="60"/>
  <c r="P234" i="60"/>
  <c r="J234" i="60"/>
  <c r="R234" i="60"/>
  <c r="M234" i="60"/>
  <c r="S234" i="60"/>
  <c r="N238" i="60"/>
  <c r="M239" i="60"/>
  <c r="N70" i="60"/>
  <c r="S70" i="60"/>
  <c r="I149" i="60"/>
  <c r="Q149" i="60"/>
  <c r="J155" i="60"/>
  <c r="J159" i="60"/>
  <c r="P173" i="60"/>
  <c r="M174" i="60"/>
  <c r="J179" i="60"/>
  <c r="P184" i="60"/>
  <c r="M185" i="60"/>
  <c r="P188" i="60"/>
  <c r="M189" i="60"/>
  <c r="Q199" i="60"/>
  <c r="N207" i="60"/>
  <c r="S207" i="60"/>
  <c r="N214" i="60"/>
  <c r="S214" i="60"/>
  <c r="N218" i="60"/>
  <c r="S218" i="60"/>
  <c r="T221" i="60"/>
  <c r="N222" i="60"/>
  <c r="S222" i="60"/>
  <c r="N229" i="60"/>
  <c r="S229" i="60"/>
  <c r="N233" i="60"/>
  <c r="S233" i="60"/>
  <c r="I236" i="60"/>
  <c r="O236" i="60"/>
  <c r="T236" i="60"/>
  <c r="N237" i="60"/>
  <c r="S237" i="60"/>
  <c r="I240" i="60"/>
  <c r="O240" i="60"/>
  <c r="T240" i="60"/>
  <c r="N69" i="60"/>
  <c r="S69" i="60"/>
  <c r="M70" i="60"/>
  <c r="R70" i="60"/>
  <c r="S79" i="60"/>
  <c r="R80" i="60"/>
  <c r="R84" i="60"/>
  <c r="S162" i="60"/>
  <c r="S169" i="60"/>
  <c r="K173" i="60"/>
  <c r="V173" i="60" s="1"/>
  <c r="K188" i="60"/>
  <c r="V188" i="60" s="1"/>
  <c r="M207" i="60"/>
  <c r="R207" i="60"/>
  <c r="N210" i="60"/>
  <c r="S210" i="60"/>
  <c r="M214" i="60"/>
  <c r="R214" i="60"/>
  <c r="N217" i="60"/>
  <c r="S217" i="60"/>
  <c r="M218" i="60"/>
  <c r="R218" i="60"/>
  <c r="N221" i="60"/>
  <c r="S221" i="60"/>
  <c r="M222" i="60"/>
  <c r="R222" i="60"/>
  <c r="N225" i="60"/>
  <c r="S225" i="60"/>
  <c r="M229" i="60"/>
  <c r="R229" i="60"/>
  <c r="N232" i="60"/>
  <c r="S232" i="60"/>
  <c r="M233" i="60"/>
  <c r="R233" i="60"/>
  <c r="N236" i="60"/>
  <c r="S236" i="60"/>
  <c r="M237" i="60"/>
  <c r="R237" i="60"/>
  <c r="N240" i="60"/>
  <c r="S240" i="60"/>
  <c r="V236" i="61"/>
  <c r="V254" i="61"/>
  <c r="V14" i="61"/>
  <c r="W218" i="61"/>
  <c r="V218" i="61"/>
  <c r="W236" i="61"/>
  <c r="W95" i="60"/>
  <c r="W99" i="60"/>
  <c r="K71" i="60"/>
  <c r="V71" i="60" s="1"/>
  <c r="S71" i="60"/>
  <c r="T83" i="60"/>
  <c r="P83" i="60"/>
  <c r="M83" i="60"/>
  <c r="U83" i="60"/>
  <c r="O83" i="60"/>
  <c r="I83" i="60"/>
  <c r="R83" i="60"/>
  <c r="K83" i="60"/>
  <c r="V83" i="60" s="1"/>
  <c r="S83" i="60"/>
  <c r="T86" i="60"/>
  <c r="P86" i="60"/>
  <c r="M86" i="60"/>
  <c r="S86" i="60"/>
  <c r="O86" i="60"/>
  <c r="J86" i="60"/>
  <c r="R86" i="60"/>
  <c r="I86" i="60"/>
  <c r="N86" i="60"/>
  <c r="Q88" i="60"/>
  <c r="T90" i="60"/>
  <c r="P90" i="60"/>
  <c r="M90" i="60"/>
  <c r="S90" i="60"/>
  <c r="O90" i="60"/>
  <c r="J90" i="60"/>
  <c r="R90" i="60"/>
  <c r="I90" i="60"/>
  <c r="N90" i="60"/>
  <c r="Q95" i="60"/>
  <c r="T97" i="60"/>
  <c r="P97" i="60"/>
  <c r="M97" i="60"/>
  <c r="S97" i="60"/>
  <c r="O97" i="60"/>
  <c r="J97" i="60"/>
  <c r="R97" i="60"/>
  <c r="I97" i="60"/>
  <c r="N97" i="60"/>
  <c r="Q99" i="60"/>
  <c r="T101" i="60"/>
  <c r="P101" i="60"/>
  <c r="M101" i="60"/>
  <c r="S101" i="60"/>
  <c r="O101" i="60"/>
  <c r="J101" i="60"/>
  <c r="R101" i="60"/>
  <c r="I101" i="60"/>
  <c r="N101" i="60"/>
  <c r="Q103" i="60"/>
  <c r="T105" i="60"/>
  <c r="P105" i="60"/>
  <c r="M105" i="60"/>
  <c r="S105" i="60"/>
  <c r="O105" i="60"/>
  <c r="J105" i="60"/>
  <c r="R105" i="60"/>
  <c r="I105" i="60"/>
  <c r="N105" i="60"/>
  <c r="Q110" i="60"/>
  <c r="T112" i="60"/>
  <c r="P112" i="60"/>
  <c r="M112" i="60"/>
  <c r="S112" i="60"/>
  <c r="O112" i="60"/>
  <c r="J112" i="60"/>
  <c r="R112" i="60"/>
  <c r="I112" i="60"/>
  <c r="N112" i="60"/>
  <c r="Q114" i="60"/>
  <c r="T116" i="60"/>
  <c r="P116" i="60"/>
  <c r="M116" i="60"/>
  <c r="S116" i="60"/>
  <c r="O116" i="60"/>
  <c r="J116" i="60"/>
  <c r="R116" i="60"/>
  <c r="I116" i="60"/>
  <c r="N116" i="60"/>
  <c r="Q118" i="60"/>
  <c r="T120" i="60"/>
  <c r="P120" i="60"/>
  <c r="M120" i="60"/>
  <c r="S120" i="60"/>
  <c r="O120" i="60"/>
  <c r="J120" i="60"/>
  <c r="R120" i="60"/>
  <c r="I120" i="60"/>
  <c r="N120" i="60"/>
  <c r="Q125" i="60"/>
  <c r="T127" i="60"/>
  <c r="P127" i="60"/>
  <c r="M127" i="60"/>
  <c r="S127" i="60"/>
  <c r="O127" i="60"/>
  <c r="J127" i="60"/>
  <c r="R127" i="60"/>
  <c r="I127" i="60"/>
  <c r="N127" i="60"/>
  <c r="Q129" i="60"/>
  <c r="T131" i="60"/>
  <c r="P131" i="60"/>
  <c r="M131" i="60"/>
  <c r="S131" i="60"/>
  <c r="O131" i="60"/>
  <c r="J131" i="60"/>
  <c r="R131" i="60"/>
  <c r="I131" i="60"/>
  <c r="N131" i="60"/>
  <c r="Q133" i="60"/>
  <c r="T135" i="60"/>
  <c r="P135" i="60"/>
  <c r="M135" i="60"/>
  <c r="S135" i="60"/>
  <c r="O135" i="60"/>
  <c r="J135" i="60"/>
  <c r="R135" i="60"/>
  <c r="I135" i="60"/>
  <c r="N135" i="60"/>
  <c r="R140" i="60"/>
  <c r="W13" i="60"/>
  <c r="W14" i="60"/>
  <c r="W16" i="60"/>
  <c r="W23" i="60"/>
  <c r="W133" i="60"/>
  <c r="J13" i="60"/>
  <c r="O13" i="60"/>
  <c r="S13" i="60"/>
  <c r="J14" i="60"/>
  <c r="O14" i="60"/>
  <c r="S14" i="60"/>
  <c r="J15" i="60"/>
  <c r="O15" i="60"/>
  <c r="S15" i="60"/>
  <c r="J16" i="60"/>
  <c r="O16" i="60"/>
  <c r="S16" i="60"/>
  <c r="J17" i="60"/>
  <c r="O17" i="60"/>
  <c r="S17" i="60"/>
  <c r="J18" i="60"/>
  <c r="O18" i="60"/>
  <c r="S18" i="60"/>
  <c r="J19" i="60"/>
  <c r="O19" i="60"/>
  <c r="S19" i="60"/>
  <c r="J20" i="60"/>
  <c r="O20" i="60"/>
  <c r="S20" i="60"/>
  <c r="J21" i="60"/>
  <c r="O21" i="60"/>
  <c r="S21" i="60"/>
  <c r="J22" i="60"/>
  <c r="O22" i="60"/>
  <c r="S22" i="60"/>
  <c r="J23" i="60"/>
  <c r="O23" i="60"/>
  <c r="S23" i="60"/>
  <c r="J24" i="60"/>
  <c r="O24" i="60"/>
  <c r="S24" i="60"/>
  <c r="J34" i="60"/>
  <c r="O34" i="60"/>
  <c r="S34" i="60"/>
  <c r="J35" i="60"/>
  <c r="T81" i="60"/>
  <c r="P81" i="60"/>
  <c r="M81" i="60"/>
  <c r="R81" i="60"/>
  <c r="K81" i="60"/>
  <c r="V81" i="60" s="1"/>
  <c r="U81" i="60"/>
  <c r="O81" i="60"/>
  <c r="I81" i="60"/>
  <c r="S81" i="60"/>
  <c r="J83" i="60"/>
  <c r="T85" i="60"/>
  <c r="P85" i="60"/>
  <c r="M85" i="60"/>
  <c r="S85" i="60"/>
  <c r="O85" i="60"/>
  <c r="J85" i="60"/>
  <c r="N85" i="60"/>
  <c r="R85" i="60"/>
  <c r="I85" i="60"/>
  <c r="K86" i="60"/>
  <c r="V86" i="60" s="1"/>
  <c r="T89" i="60"/>
  <c r="P89" i="60"/>
  <c r="M89" i="60"/>
  <c r="S89" i="60"/>
  <c r="O89" i="60"/>
  <c r="J89" i="60"/>
  <c r="N89" i="60"/>
  <c r="R89" i="60"/>
  <c r="I89" i="60"/>
  <c r="K90" i="60"/>
  <c r="V90" i="60" s="1"/>
  <c r="T96" i="60"/>
  <c r="P96" i="60"/>
  <c r="M96" i="60"/>
  <c r="S96" i="60"/>
  <c r="O96" i="60"/>
  <c r="J96" i="60"/>
  <c r="N96" i="60"/>
  <c r="R96" i="60"/>
  <c r="I96" i="60"/>
  <c r="K97" i="60"/>
  <c r="V97" i="60" s="1"/>
  <c r="T100" i="60"/>
  <c r="P100" i="60"/>
  <c r="M100" i="60"/>
  <c r="S100" i="60"/>
  <c r="O100" i="60"/>
  <c r="J100" i="60"/>
  <c r="N100" i="60"/>
  <c r="R100" i="60"/>
  <c r="I100" i="60"/>
  <c r="K101" i="60"/>
  <c r="V101" i="60" s="1"/>
  <c r="T104" i="60"/>
  <c r="P104" i="60"/>
  <c r="M104" i="60"/>
  <c r="S104" i="60"/>
  <c r="O104" i="60"/>
  <c r="J104" i="60"/>
  <c r="N104" i="60"/>
  <c r="R104" i="60"/>
  <c r="I104" i="60"/>
  <c r="K105" i="60"/>
  <c r="V105" i="60" s="1"/>
  <c r="T111" i="60"/>
  <c r="P111" i="60"/>
  <c r="M111" i="60"/>
  <c r="S111" i="60"/>
  <c r="O111" i="60"/>
  <c r="J111" i="60"/>
  <c r="N111" i="60"/>
  <c r="R111" i="60"/>
  <c r="I111" i="60"/>
  <c r="K112" i="60"/>
  <c r="V112" i="60" s="1"/>
  <c r="T115" i="60"/>
  <c r="P115" i="60"/>
  <c r="M115" i="60"/>
  <c r="S115" i="60"/>
  <c r="O115" i="60"/>
  <c r="J115" i="60"/>
  <c r="N115" i="60"/>
  <c r="R115" i="60"/>
  <c r="I115" i="60"/>
  <c r="K116" i="60"/>
  <c r="V116" i="60" s="1"/>
  <c r="T119" i="60"/>
  <c r="P119" i="60"/>
  <c r="M119" i="60"/>
  <c r="S119" i="60"/>
  <c r="O119" i="60"/>
  <c r="J119" i="60"/>
  <c r="N119" i="60"/>
  <c r="R119" i="60"/>
  <c r="I119" i="60"/>
  <c r="K120" i="60"/>
  <c r="V120" i="60" s="1"/>
  <c r="T126" i="60"/>
  <c r="P126" i="60"/>
  <c r="M126" i="60"/>
  <c r="S126" i="60"/>
  <c r="O126" i="60"/>
  <c r="J126" i="60"/>
  <c r="N126" i="60"/>
  <c r="R126" i="60"/>
  <c r="I126" i="60"/>
  <c r="K127" i="60"/>
  <c r="V127" i="60" s="1"/>
  <c r="T130" i="60"/>
  <c r="P130" i="60"/>
  <c r="M130" i="60"/>
  <c r="S130" i="60"/>
  <c r="O130" i="60"/>
  <c r="J130" i="60"/>
  <c r="N130" i="60"/>
  <c r="R130" i="60"/>
  <c r="I130" i="60"/>
  <c r="K131" i="60"/>
  <c r="V131" i="60" s="1"/>
  <c r="T134" i="60"/>
  <c r="P134" i="60"/>
  <c r="M134" i="60"/>
  <c r="S134" i="60"/>
  <c r="O134" i="60"/>
  <c r="J134" i="60"/>
  <c r="N134" i="60"/>
  <c r="R134" i="60"/>
  <c r="I134" i="60"/>
  <c r="K135" i="60"/>
  <c r="V135" i="60" s="1"/>
  <c r="T147" i="60"/>
  <c r="P147" i="60"/>
  <c r="M147" i="60"/>
  <c r="R147" i="60"/>
  <c r="K147" i="60"/>
  <c r="V147" i="60" s="1"/>
  <c r="Q147" i="60"/>
  <c r="J147" i="60"/>
  <c r="O147" i="60"/>
  <c r="U147" i="60"/>
  <c r="I147" i="60"/>
  <c r="T71" i="60"/>
  <c r="P71" i="60"/>
  <c r="M71" i="60"/>
  <c r="U71" i="60"/>
  <c r="O71" i="60"/>
  <c r="I71" i="60"/>
  <c r="Q71" i="60"/>
  <c r="T88" i="60"/>
  <c r="P88" i="60"/>
  <c r="M88" i="60"/>
  <c r="S88" i="60"/>
  <c r="O88" i="60"/>
  <c r="J88" i="60"/>
  <c r="R88" i="60"/>
  <c r="I88" i="60"/>
  <c r="N88" i="60"/>
  <c r="T95" i="60"/>
  <c r="P95" i="60"/>
  <c r="M95" i="60"/>
  <c r="S95" i="60"/>
  <c r="O95" i="60"/>
  <c r="J95" i="60"/>
  <c r="R95" i="60"/>
  <c r="I95" i="60"/>
  <c r="N95" i="60"/>
  <c r="T99" i="60"/>
  <c r="P99" i="60"/>
  <c r="M99" i="60"/>
  <c r="S99" i="60"/>
  <c r="O99" i="60"/>
  <c r="J99" i="60"/>
  <c r="R99" i="60"/>
  <c r="I99" i="60"/>
  <c r="N99" i="60"/>
  <c r="T103" i="60"/>
  <c r="P103" i="60"/>
  <c r="M103" i="60"/>
  <c r="S103" i="60"/>
  <c r="O103" i="60"/>
  <c r="J103" i="60"/>
  <c r="R103" i="60"/>
  <c r="I103" i="60"/>
  <c r="N103" i="60"/>
  <c r="T110" i="60"/>
  <c r="P110" i="60"/>
  <c r="M110" i="60"/>
  <c r="S110" i="60"/>
  <c r="O110" i="60"/>
  <c r="J110" i="60"/>
  <c r="R110" i="60"/>
  <c r="I110" i="60"/>
  <c r="N110" i="60"/>
  <c r="T114" i="60"/>
  <c r="P114" i="60"/>
  <c r="M114" i="60"/>
  <c r="S114" i="60"/>
  <c r="O114" i="60"/>
  <c r="J114" i="60"/>
  <c r="R114" i="60"/>
  <c r="I114" i="60"/>
  <c r="N114" i="60"/>
  <c r="T118" i="60"/>
  <c r="P118" i="60"/>
  <c r="M118" i="60"/>
  <c r="S118" i="60"/>
  <c r="O118" i="60"/>
  <c r="J118" i="60"/>
  <c r="R118" i="60"/>
  <c r="I118" i="60"/>
  <c r="N118" i="60"/>
  <c r="T125" i="60"/>
  <c r="P125" i="60"/>
  <c r="M125" i="60"/>
  <c r="S125" i="60"/>
  <c r="O125" i="60"/>
  <c r="J125" i="60"/>
  <c r="R125" i="60"/>
  <c r="I125" i="60"/>
  <c r="N125" i="60"/>
  <c r="T129" i="60"/>
  <c r="P129" i="60"/>
  <c r="M129" i="60"/>
  <c r="S129" i="60"/>
  <c r="O129" i="60"/>
  <c r="J129" i="60"/>
  <c r="R129" i="60"/>
  <c r="I129" i="60"/>
  <c r="N129" i="60"/>
  <c r="T133" i="60"/>
  <c r="P133" i="60"/>
  <c r="M133" i="60"/>
  <c r="S133" i="60"/>
  <c r="O133" i="60"/>
  <c r="J133" i="60"/>
  <c r="R133" i="60"/>
  <c r="I133" i="60"/>
  <c r="N133" i="60"/>
  <c r="T140" i="60"/>
  <c r="P140" i="60"/>
  <c r="Q140" i="60"/>
  <c r="M140" i="60"/>
  <c r="U140" i="60"/>
  <c r="O140" i="60"/>
  <c r="J140" i="60"/>
  <c r="S140" i="60"/>
  <c r="I140" i="60"/>
  <c r="N140" i="60"/>
  <c r="W118" i="60"/>
  <c r="K13" i="60"/>
  <c r="V13" i="60" s="1"/>
  <c r="Q13" i="60"/>
  <c r="K14" i="60"/>
  <c r="V14" i="60" s="1"/>
  <c r="Q14" i="60"/>
  <c r="K15" i="60"/>
  <c r="V15" i="60" s="1"/>
  <c r="Q15" i="60"/>
  <c r="K16" i="60"/>
  <c r="V16" i="60" s="1"/>
  <c r="Q16" i="60"/>
  <c r="K17" i="60"/>
  <c r="V17" i="60" s="1"/>
  <c r="Q17" i="60"/>
  <c r="K18" i="60"/>
  <c r="V18" i="60" s="1"/>
  <c r="Q18" i="60"/>
  <c r="K19" i="60"/>
  <c r="V19" i="60" s="1"/>
  <c r="Q19" i="60"/>
  <c r="K20" i="60"/>
  <c r="V20" i="60" s="1"/>
  <c r="Q20" i="60"/>
  <c r="K21" i="60"/>
  <c r="V21" i="60" s="1"/>
  <c r="Q21" i="60"/>
  <c r="K22" i="60"/>
  <c r="V22" i="60" s="1"/>
  <c r="Q22" i="60"/>
  <c r="K23" i="60"/>
  <c r="V23" i="60" s="1"/>
  <c r="Q23" i="60"/>
  <c r="K24" i="60"/>
  <c r="V24" i="60" s="1"/>
  <c r="Q24" i="60"/>
  <c r="K34" i="60"/>
  <c r="V34" i="60" s="1"/>
  <c r="Q34" i="60"/>
  <c r="U35" i="60"/>
  <c r="Q35" i="60"/>
  <c r="K35" i="60"/>
  <c r="V35" i="60" s="1"/>
  <c r="N35" i="60"/>
  <c r="S35" i="60"/>
  <c r="J71" i="60"/>
  <c r="R71" i="60"/>
  <c r="T79" i="60"/>
  <c r="P79" i="60"/>
  <c r="M79" i="60"/>
  <c r="U79" i="60"/>
  <c r="O79" i="60"/>
  <c r="R79" i="60"/>
  <c r="K79" i="60"/>
  <c r="V79" i="60" s="1"/>
  <c r="Q79" i="60"/>
  <c r="Q83" i="60"/>
  <c r="U86" i="60"/>
  <c r="T87" i="60"/>
  <c r="P87" i="60"/>
  <c r="M87" i="60"/>
  <c r="S87" i="60"/>
  <c r="O87" i="60"/>
  <c r="J87" i="60"/>
  <c r="N87" i="60"/>
  <c r="R87" i="60"/>
  <c r="I87" i="60"/>
  <c r="K88" i="60"/>
  <c r="V88" i="60" s="1"/>
  <c r="U90" i="60"/>
  <c r="T94" i="60"/>
  <c r="P94" i="60"/>
  <c r="M94" i="60"/>
  <c r="S94" i="60"/>
  <c r="O94" i="60"/>
  <c r="J94" i="60"/>
  <c r="N94" i="60"/>
  <c r="R94" i="60"/>
  <c r="I94" i="60"/>
  <c r="K95" i="60"/>
  <c r="V95" i="60" s="1"/>
  <c r="U97" i="60"/>
  <c r="T98" i="60"/>
  <c r="P98" i="60"/>
  <c r="M98" i="60"/>
  <c r="S98" i="60"/>
  <c r="O98" i="60"/>
  <c r="J98" i="60"/>
  <c r="N98" i="60"/>
  <c r="R98" i="60"/>
  <c r="I98" i="60"/>
  <c r="K99" i="60"/>
  <c r="V99" i="60" s="1"/>
  <c r="U101" i="60"/>
  <c r="T102" i="60"/>
  <c r="P102" i="60"/>
  <c r="M102" i="60"/>
  <c r="S102" i="60"/>
  <c r="O102" i="60"/>
  <c r="J102" i="60"/>
  <c r="N102" i="60"/>
  <c r="R102" i="60"/>
  <c r="I102" i="60"/>
  <c r="K103" i="60"/>
  <c r="V103" i="60" s="1"/>
  <c r="U105" i="60"/>
  <c r="T109" i="60"/>
  <c r="P109" i="60"/>
  <c r="M109" i="60"/>
  <c r="S109" i="60"/>
  <c r="O109" i="60"/>
  <c r="J109" i="60"/>
  <c r="N109" i="60"/>
  <c r="R109" i="60"/>
  <c r="I109" i="60"/>
  <c r="K110" i="60"/>
  <c r="V110" i="60" s="1"/>
  <c r="U112" i="60"/>
  <c r="T113" i="60"/>
  <c r="P113" i="60"/>
  <c r="M113" i="60"/>
  <c r="S113" i="60"/>
  <c r="O113" i="60"/>
  <c r="J113" i="60"/>
  <c r="N113" i="60"/>
  <c r="R113" i="60"/>
  <c r="I113" i="60"/>
  <c r="K114" i="60"/>
  <c r="V114" i="60" s="1"/>
  <c r="U116" i="60"/>
  <c r="T117" i="60"/>
  <c r="P117" i="60"/>
  <c r="M117" i="60"/>
  <c r="S117" i="60"/>
  <c r="O117" i="60"/>
  <c r="J117" i="60"/>
  <c r="N117" i="60"/>
  <c r="R117" i="60"/>
  <c r="I117" i="60"/>
  <c r="K118" i="60"/>
  <c r="V118" i="60" s="1"/>
  <c r="U120" i="60"/>
  <c r="T124" i="60"/>
  <c r="P124" i="60"/>
  <c r="M124" i="60"/>
  <c r="S124" i="60"/>
  <c r="O124" i="60"/>
  <c r="J124" i="60"/>
  <c r="N124" i="60"/>
  <c r="R124" i="60"/>
  <c r="I124" i="60"/>
  <c r="K125" i="60"/>
  <c r="V125" i="60" s="1"/>
  <c r="U127" i="60"/>
  <c r="T128" i="60"/>
  <c r="P128" i="60"/>
  <c r="M128" i="60"/>
  <c r="S128" i="60"/>
  <c r="O128" i="60"/>
  <c r="J128" i="60"/>
  <c r="N128" i="60"/>
  <c r="R128" i="60"/>
  <c r="I128" i="60"/>
  <c r="K129" i="60"/>
  <c r="V129" i="60" s="1"/>
  <c r="U131" i="60"/>
  <c r="T132" i="60"/>
  <c r="P132" i="60"/>
  <c r="M132" i="60"/>
  <c r="S132" i="60"/>
  <c r="O132" i="60"/>
  <c r="J132" i="60"/>
  <c r="N132" i="60"/>
  <c r="R132" i="60"/>
  <c r="I132" i="60"/>
  <c r="K133" i="60"/>
  <c r="V133" i="60" s="1"/>
  <c r="U135" i="60"/>
  <c r="T139" i="60"/>
  <c r="P139" i="60"/>
  <c r="M139" i="60"/>
  <c r="S139" i="60"/>
  <c r="O139" i="60"/>
  <c r="J139" i="60"/>
  <c r="N139" i="60"/>
  <c r="R139" i="60"/>
  <c r="I139" i="60"/>
  <c r="K140" i="60"/>
  <c r="V140" i="60" s="1"/>
  <c r="T144" i="60"/>
  <c r="P144" i="60"/>
  <c r="M144" i="60"/>
  <c r="Q144" i="60"/>
  <c r="J144" i="60"/>
  <c r="U144" i="60"/>
  <c r="O144" i="60"/>
  <c r="I144" i="60"/>
  <c r="R144" i="60"/>
  <c r="K144" i="60"/>
  <c r="V144" i="60" s="1"/>
  <c r="R187" i="60"/>
  <c r="N187" i="60"/>
  <c r="I187" i="60"/>
  <c r="S187" i="60"/>
  <c r="K187" i="60"/>
  <c r="V187" i="60" s="1"/>
  <c r="Q187" i="60"/>
  <c r="M187" i="60"/>
  <c r="U187" i="60"/>
  <c r="P187" i="60"/>
  <c r="J187" i="60"/>
  <c r="T187" i="60"/>
  <c r="O187" i="60"/>
  <c r="K36" i="60"/>
  <c r="V36" i="60" s="1"/>
  <c r="Q36" i="60"/>
  <c r="K37" i="60"/>
  <c r="V37" i="60" s="1"/>
  <c r="Q37" i="60"/>
  <c r="K38" i="60"/>
  <c r="V38" i="60" s="1"/>
  <c r="Q38" i="60"/>
  <c r="K39" i="60"/>
  <c r="V39" i="60" s="1"/>
  <c r="Q39" i="60"/>
  <c r="K43" i="60"/>
  <c r="V43" i="60" s="1"/>
  <c r="Q43" i="60"/>
  <c r="K44" i="60"/>
  <c r="V44" i="60" s="1"/>
  <c r="Q44" i="60"/>
  <c r="K45" i="60"/>
  <c r="V45" i="60" s="1"/>
  <c r="Q45" i="60"/>
  <c r="K46" i="60"/>
  <c r="V46" i="60" s="1"/>
  <c r="Q46" i="60"/>
  <c r="K47" i="60"/>
  <c r="V47" i="60" s="1"/>
  <c r="Q47" i="60"/>
  <c r="K48" i="60"/>
  <c r="V48" i="60" s="1"/>
  <c r="Q48" i="60"/>
  <c r="K49" i="60"/>
  <c r="V49" i="60" s="1"/>
  <c r="Q49" i="60"/>
  <c r="K50" i="60"/>
  <c r="V50" i="60" s="1"/>
  <c r="Q50" i="60"/>
  <c r="K51" i="60"/>
  <c r="V51" i="60" s="1"/>
  <c r="Q51" i="60"/>
  <c r="K52" i="60"/>
  <c r="V52" i="60" s="1"/>
  <c r="Q52" i="60"/>
  <c r="K53" i="60"/>
  <c r="V53" i="60" s="1"/>
  <c r="Q53" i="60"/>
  <c r="K54" i="60"/>
  <c r="V54" i="60" s="1"/>
  <c r="Q54" i="60"/>
  <c r="K67" i="60"/>
  <c r="V67" i="60" s="1"/>
  <c r="Q67" i="60"/>
  <c r="K68" i="60"/>
  <c r="V68" i="60" s="1"/>
  <c r="Q68" i="60"/>
  <c r="K69" i="60"/>
  <c r="V69" i="60" s="1"/>
  <c r="Q69" i="60"/>
  <c r="K70" i="60"/>
  <c r="V70" i="60" s="1"/>
  <c r="Q70" i="60"/>
  <c r="T72" i="60"/>
  <c r="P72" i="60"/>
  <c r="M72" i="60"/>
  <c r="N72" i="60"/>
  <c r="S72" i="60"/>
  <c r="J80" i="60"/>
  <c r="T82" i="60"/>
  <c r="P82" i="60"/>
  <c r="M82" i="60"/>
  <c r="N82" i="60"/>
  <c r="S82" i="60"/>
  <c r="J84" i="60"/>
  <c r="T148" i="60"/>
  <c r="P148" i="60"/>
  <c r="M148" i="60"/>
  <c r="Q148" i="60"/>
  <c r="J148" i="60"/>
  <c r="U148" i="60"/>
  <c r="O148" i="60"/>
  <c r="I148" i="60"/>
  <c r="S148" i="60"/>
  <c r="R195" i="60"/>
  <c r="N195" i="60"/>
  <c r="I195" i="60"/>
  <c r="S195" i="60"/>
  <c r="K195" i="60"/>
  <c r="V195" i="60" s="1"/>
  <c r="Q195" i="60"/>
  <c r="M195" i="60"/>
  <c r="U195" i="60"/>
  <c r="P195" i="60"/>
  <c r="J195" i="60"/>
  <c r="T195" i="60"/>
  <c r="T80" i="60"/>
  <c r="P80" i="60"/>
  <c r="M80" i="60"/>
  <c r="N80" i="60"/>
  <c r="S80" i="60"/>
  <c r="T84" i="60"/>
  <c r="P84" i="60"/>
  <c r="M84" i="60"/>
  <c r="N84" i="60"/>
  <c r="S84" i="60"/>
  <c r="T143" i="60"/>
  <c r="P143" i="60"/>
  <c r="M143" i="60"/>
  <c r="R143" i="60"/>
  <c r="K143" i="60"/>
  <c r="V143" i="60" s="1"/>
  <c r="Q143" i="60"/>
  <c r="J143" i="60"/>
  <c r="S143" i="60"/>
  <c r="R176" i="60"/>
  <c r="N176" i="60"/>
  <c r="I176" i="60"/>
  <c r="S176" i="60"/>
  <c r="K176" i="60"/>
  <c r="V176" i="60" s="1"/>
  <c r="Q176" i="60"/>
  <c r="M176" i="60"/>
  <c r="U176" i="60"/>
  <c r="P176" i="60"/>
  <c r="J176" i="60"/>
  <c r="T176" i="60"/>
  <c r="T141" i="60"/>
  <c r="P141" i="60"/>
  <c r="M141" i="60"/>
  <c r="N141" i="60"/>
  <c r="S141" i="60"/>
  <c r="K142" i="60"/>
  <c r="V142" i="60" s="1"/>
  <c r="T145" i="60"/>
  <c r="P145" i="60"/>
  <c r="M145" i="60"/>
  <c r="N145" i="60"/>
  <c r="S145" i="60"/>
  <c r="K146" i="60"/>
  <c r="V146" i="60" s="1"/>
  <c r="T149" i="60"/>
  <c r="P149" i="60"/>
  <c r="M149" i="60"/>
  <c r="N149" i="60"/>
  <c r="S149" i="60"/>
  <c r="R180" i="60"/>
  <c r="N180" i="60"/>
  <c r="I180" i="60"/>
  <c r="S180" i="60"/>
  <c r="K180" i="60"/>
  <c r="V180" i="60" s="1"/>
  <c r="Q180" i="60"/>
  <c r="M180" i="60"/>
  <c r="U180" i="60"/>
  <c r="P180" i="60"/>
  <c r="J180" i="60"/>
  <c r="R191" i="60"/>
  <c r="N191" i="60"/>
  <c r="I191" i="60"/>
  <c r="S191" i="60"/>
  <c r="K191" i="60"/>
  <c r="V191" i="60" s="1"/>
  <c r="Q191" i="60"/>
  <c r="M191" i="60"/>
  <c r="U191" i="60"/>
  <c r="P191" i="60"/>
  <c r="J191" i="60"/>
  <c r="T142" i="60"/>
  <c r="P142" i="60"/>
  <c r="M142" i="60"/>
  <c r="N142" i="60"/>
  <c r="S142" i="60"/>
  <c r="T146" i="60"/>
  <c r="P146" i="60"/>
  <c r="M146" i="60"/>
  <c r="N146" i="60"/>
  <c r="S146" i="60"/>
  <c r="R150" i="60"/>
  <c r="N150" i="60"/>
  <c r="I150" i="60"/>
  <c r="U150" i="60"/>
  <c r="Q150" i="60"/>
  <c r="T150" i="60"/>
  <c r="P150" i="60"/>
  <c r="M150" i="60"/>
  <c r="S150" i="60"/>
  <c r="T203" i="60"/>
  <c r="P203" i="60"/>
  <c r="M203" i="60"/>
  <c r="S203" i="60"/>
  <c r="O203" i="60"/>
  <c r="J203" i="60"/>
  <c r="R203" i="60"/>
  <c r="N203" i="60"/>
  <c r="I203" i="60"/>
  <c r="U203" i="60"/>
  <c r="Q203" i="60"/>
  <c r="K203" i="60"/>
  <c r="V203" i="60" s="1"/>
  <c r="M154" i="60"/>
  <c r="P154" i="60"/>
  <c r="T154" i="60"/>
  <c r="M155" i="60"/>
  <c r="P155" i="60"/>
  <c r="T155" i="60"/>
  <c r="M156" i="60"/>
  <c r="P156" i="60"/>
  <c r="T156" i="60"/>
  <c r="M157" i="60"/>
  <c r="P157" i="60"/>
  <c r="T157" i="60"/>
  <c r="M158" i="60"/>
  <c r="P158" i="60"/>
  <c r="T158" i="60"/>
  <c r="M159" i="60"/>
  <c r="P159" i="60"/>
  <c r="T159" i="60"/>
  <c r="M160" i="60"/>
  <c r="P160" i="60"/>
  <c r="T160" i="60"/>
  <c r="M161" i="60"/>
  <c r="P161" i="60"/>
  <c r="T161" i="60"/>
  <c r="M162" i="60"/>
  <c r="P162" i="60"/>
  <c r="T162" i="60"/>
  <c r="M163" i="60"/>
  <c r="P163" i="60"/>
  <c r="T163" i="60"/>
  <c r="M164" i="60"/>
  <c r="P164" i="60"/>
  <c r="T164" i="60"/>
  <c r="M165" i="60"/>
  <c r="P165" i="60"/>
  <c r="T165" i="60"/>
  <c r="M169" i="60"/>
  <c r="P169" i="60"/>
  <c r="T169" i="60"/>
  <c r="M170" i="60"/>
  <c r="P170" i="60"/>
  <c r="T170" i="60"/>
  <c r="M171" i="60"/>
  <c r="P171" i="60"/>
  <c r="T171" i="60"/>
  <c r="M172" i="60"/>
  <c r="P172" i="60"/>
  <c r="U172" i="60"/>
  <c r="R173" i="60"/>
  <c r="N173" i="60"/>
  <c r="I173" i="60"/>
  <c r="O173" i="60"/>
  <c r="T173" i="60"/>
  <c r="K174" i="60"/>
  <c r="V174" i="60" s="1"/>
  <c r="M175" i="60"/>
  <c r="Q175" i="60"/>
  <c r="R177" i="60"/>
  <c r="N177" i="60"/>
  <c r="I177" i="60"/>
  <c r="O177" i="60"/>
  <c r="T177" i="60"/>
  <c r="K178" i="60"/>
  <c r="V178" i="60" s="1"/>
  <c r="M179" i="60"/>
  <c r="Q179" i="60"/>
  <c r="R184" i="60"/>
  <c r="N184" i="60"/>
  <c r="I184" i="60"/>
  <c r="O184" i="60"/>
  <c r="T184" i="60"/>
  <c r="K185" i="60"/>
  <c r="V185" i="60" s="1"/>
  <c r="M186" i="60"/>
  <c r="Q186" i="60"/>
  <c r="R188" i="60"/>
  <c r="N188" i="60"/>
  <c r="I188" i="60"/>
  <c r="O188" i="60"/>
  <c r="T188" i="60"/>
  <c r="K189" i="60"/>
  <c r="V189" i="60" s="1"/>
  <c r="M190" i="60"/>
  <c r="Q190" i="60"/>
  <c r="R192" i="60"/>
  <c r="N192" i="60"/>
  <c r="I192" i="60"/>
  <c r="O192" i="60"/>
  <c r="T192" i="60"/>
  <c r="K193" i="60"/>
  <c r="V193" i="60" s="1"/>
  <c r="M194" i="60"/>
  <c r="Q194" i="60"/>
  <c r="R199" i="60"/>
  <c r="N199" i="60"/>
  <c r="I199" i="60"/>
  <c r="O199" i="60"/>
  <c r="T199" i="60"/>
  <c r="K200" i="60"/>
  <c r="V200" i="60" s="1"/>
  <c r="T202" i="60"/>
  <c r="P202" i="60"/>
  <c r="M202" i="60"/>
  <c r="S202" i="60"/>
  <c r="O202" i="60"/>
  <c r="J202" i="60"/>
  <c r="R202" i="60"/>
  <c r="N202" i="60"/>
  <c r="I202" i="60"/>
  <c r="Q204" i="60"/>
  <c r="U206" i="60"/>
  <c r="T206" i="60"/>
  <c r="P206" i="60"/>
  <c r="M206" i="60"/>
  <c r="S206" i="60"/>
  <c r="O206" i="60"/>
  <c r="J206" i="60"/>
  <c r="R206" i="60"/>
  <c r="N206" i="60"/>
  <c r="I206" i="60"/>
  <c r="K154" i="60"/>
  <c r="V154" i="60" s="1"/>
  <c r="Q154" i="60"/>
  <c r="U154" i="60"/>
  <c r="K155" i="60"/>
  <c r="V155" i="60" s="1"/>
  <c r="Q155" i="60"/>
  <c r="U155" i="60"/>
  <c r="K156" i="60"/>
  <c r="V156" i="60" s="1"/>
  <c r="Q156" i="60"/>
  <c r="U156" i="60"/>
  <c r="K157" i="60"/>
  <c r="V157" i="60" s="1"/>
  <c r="Q157" i="60"/>
  <c r="U157" i="60"/>
  <c r="K158" i="60"/>
  <c r="V158" i="60" s="1"/>
  <c r="Q158" i="60"/>
  <c r="U158" i="60"/>
  <c r="K159" i="60"/>
  <c r="V159" i="60" s="1"/>
  <c r="Q159" i="60"/>
  <c r="U159" i="60"/>
  <c r="K160" i="60"/>
  <c r="V160" i="60" s="1"/>
  <c r="Q160" i="60"/>
  <c r="U160" i="60"/>
  <c r="K161" i="60"/>
  <c r="V161" i="60" s="1"/>
  <c r="Q161" i="60"/>
  <c r="U161" i="60"/>
  <c r="K162" i="60"/>
  <c r="V162" i="60" s="1"/>
  <c r="Q162" i="60"/>
  <c r="U162" i="60"/>
  <c r="K163" i="60"/>
  <c r="V163" i="60" s="1"/>
  <c r="Q163" i="60"/>
  <c r="U163" i="60"/>
  <c r="K164" i="60"/>
  <c r="V164" i="60" s="1"/>
  <c r="Q164" i="60"/>
  <c r="U164" i="60"/>
  <c r="K165" i="60"/>
  <c r="V165" i="60" s="1"/>
  <c r="Q165" i="60"/>
  <c r="U165" i="60"/>
  <c r="K169" i="60"/>
  <c r="V169" i="60" s="1"/>
  <c r="Q169" i="60"/>
  <c r="U169" i="60"/>
  <c r="K170" i="60"/>
  <c r="V170" i="60" s="1"/>
  <c r="Q170" i="60"/>
  <c r="U170" i="60"/>
  <c r="K171" i="60"/>
  <c r="V171" i="60" s="1"/>
  <c r="Q171" i="60"/>
  <c r="U171" i="60"/>
  <c r="K172" i="60"/>
  <c r="V172" i="60" s="1"/>
  <c r="Q172" i="60"/>
  <c r="R174" i="60"/>
  <c r="N174" i="60"/>
  <c r="I174" i="60"/>
  <c r="O174" i="60"/>
  <c r="T174" i="60"/>
  <c r="R178" i="60"/>
  <c r="N178" i="60"/>
  <c r="I178" i="60"/>
  <c r="O178" i="60"/>
  <c r="T178" i="60"/>
  <c r="K179" i="60"/>
  <c r="V179" i="60" s="1"/>
  <c r="R185" i="60"/>
  <c r="N185" i="60"/>
  <c r="I185" i="60"/>
  <c r="O185" i="60"/>
  <c r="T185" i="60"/>
  <c r="K186" i="60"/>
  <c r="V186" i="60" s="1"/>
  <c r="R189" i="60"/>
  <c r="N189" i="60"/>
  <c r="I189" i="60"/>
  <c r="O189" i="60"/>
  <c r="T189" i="60"/>
  <c r="K190" i="60"/>
  <c r="V190" i="60" s="1"/>
  <c r="R193" i="60"/>
  <c r="N193" i="60"/>
  <c r="I193" i="60"/>
  <c r="O193" i="60"/>
  <c r="T193" i="60"/>
  <c r="K194" i="60"/>
  <c r="V194" i="60" s="1"/>
  <c r="S200" i="60"/>
  <c r="R200" i="60"/>
  <c r="N200" i="60"/>
  <c r="I200" i="60"/>
  <c r="O200" i="60"/>
  <c r="U200" i="60"/>
  <c r="T201" i="60"/>
  <c r="P201" i="60"/>
  <c r="M201" i="60"/>
  <c r="S201" i="60"/>
  <c r="O201" i="60"/>
  <c r="J201" i="60"/>
  <c r="R201" i="60"/>
  <c r="N201" i="60"/>
  <c r="I201" i="60"/>
  <c r="T205" i="60"/>
  <c r="P205" i="60"/>
  <c r="M205" i="60"/>
  <c r="S205" i="60"/>
  <c r="O205" i="60"/>
  <c r="J205" i="60"/>
  <c r="R205" i="60"/>
  <c r="N205" i="60"/>
  <c r="I205" i="60"/>
  <c r="I154" i="60"/>
  <c r="N154" i="60"/>
  <c r="I155" i="60"/>
  <c r="N155" i="60"/>
  <c r="I156" i="60"/>
  <c r="N156" i="60"/>
  <c r="I157" i="60"/>
  <c r="N157" i="60"/>
  <c r="I158" i="60"/>
  <c r="N158" i="60"/>
  <c r="I159" i="60"/>
  <c r="N159" i="60"/>
  <c r="I160" i="60"/>
  <c r="N160" i="60"/>
  <c r="I161" i="60"/>
  <c r="N161" i="60"/>
  <c r="I162" i="60"/>
  <c r="N162" i="60"/>
  <c r="I163" i="60"/>
  <c r="N163" i="60"/>
  <c r="I164" i="60"/>
  <c r="N164" i="60"/>
  <c r="I165" i="60"/>
  <c r="N165" i="60"/>
  <c r="I169" i="60"/>
  <c r="N169" i="60"/>
  <c r="I170" i="60"/>
  <c r="N170" i="60"/>
  <c r="I171" i="60"/>
  <c r="N171" i="60"/>
  <c r="I172" i="60"/>
  <c r="N172" i="60"/>
  <c r="S172" i="60"/>
  <c r="J174" i="60"/>
  <c r="P174" i="60"/>
  <c r="U174" i="60"/>
  <c r="R175" i="60"/>
  <c r="N175" i="60"/>
  <c r="I175" i="60"/>
  <c r="O175" i="60"/>
  <c r="T175" i="60"/>
  <c r="J178" i="60"/>
  <c r="P178" i="60"/>
  <c r="U178" i="60"/>
  <c r="R179" i="60"/>
  <c r="N179" i="60"/>
  <c r="I179" i="60"/>
  <c r="O179" i="60"/>
  <c r="T179" i="60"/>
  <c r="J185" i="60"/>
  <c r="P185" i="60"/>
  <c r="U185" i="60"/>
  <c r="R186" i="60"/>
  <c r="N186" i="60"/>
  <c r="I186" i="60"/>
  <c r="O186" i="60"/>
  <c r="T186" i="60"/>
  <c r="J189" i="60"/>
  <c r="P189" i="60"/>
  <c r="U189" i="60"/>
  <c r="R190" i="60"/>
  <c r="N190" i="60"/>
  <c r="I190" i="60"/>
  <c r="O190" i="60"/>
  <c r="T190" i="60"/>
  <c r="J193" i="60"/>
  <c r="P193" i="60"/>
  <c r="U193" i="60"/>
  <c r="R194" i="60"/>
  <c r="N194" i="60"/>
  <c r="I194" i="60"/>
  <c r="O194" i="60"/>
  <c r="T194" i="60"/>
  <c r="J200" i="60"/>
  <c r="P200" i="60"/>
  <c r="K201" i="60"/>
  <c r="V201" i="60" s="1"/>
  <c r="T204" i="60"/>
  <c r="P204" i="60"/>
  <c r="M204" i="60"/>
  <c r="S204" i="60"/>
  <c r="O204" i="60"/>
  <c r="J204" i="60"/>
  <c r="R204" i="60"/>
  <c r="N204" i="60"/>
  <c r="I204" i="60"/>
  <c r="K205" i="60"/>
  <c r="V205" i="60" s="1"/>
  <c r="K207" i="60"/>
  <c r="V207" i="60" s="1"/>
  <c r="Q207" i="60"/>
  <c r="K208" i="60"/>
  <c r="V208" i="60" s="1"/>
  <c r="Q208" i="60"/>
  <c r="K209" i="60"/>
  <c r="V209" i="60" s="1"/>
  <c r="Q209" i="60"/>
  <c r="K210" i="60"/>
  <c r="V210" i="60" s="1"/>
  <c r="Q210" i="60"/>
  <c r="K214" i="60"/>
  <c r="V214" i="60" s="1"/>
  <c r="Q214" i="60"/>
  <c r="K215" i="60"/>
  <c r="V215" i="60" s="1"/>
  <c r="Q215" i="60"/>
  <c r="K216" i="60"/>
  <c r="V216" i="60" s="1"/>
  <c r="Q216" i="60"/>
  <c r="K217" i="60"/>
  <c r="V217" i="60" s="1"/>
  <c r="Q217" i="60"/>
  <c r="K218" i="60"/>
  <c r="V218" i="60" s="1"/>
  <c r="Q218" i="60"/>
  <c r="K219" i="60"/>
  <c r="V219" i="60" s="1"/>
  <c r="Q219" i="60"/>
  <c r="K220" i="60"/>
  <c r="V220" i="60" s="1"/>
  <c r="Q220" i="60"/>
  <c r="K221" i="60"/>
  <c r="V221" i="60" s="1"/>
  <c r="Q221" i="60"/>
  <c r="K222" i="60"/>
  <c r="V222" i="60" s="1"/>
  <c r="Q222" i="60"/>
  <c r="K223" i="60"/>
  <c r="V223" i="60" s="1"/>
  <c r="Q223" i="60"/>
  <c r="K224" i="60"/>
  <c r="V224" i="60" s="1"/>
  <c r="Q224" i="60"/>
  <c r="K225" i="60"/>
  <c r="V225" i="60" s="1"/>
  <c r="Q225" i="60"/>
  <c r="K229" i="60"/>
  <c r="V229" i="60" s="1"/>
  <c r="Q229" i="60"/>
  <c r="K230" i="60"/>
  <c r="V230" i="60" s="1"/>
  <c r="Q230" i="60"/>
  <c r="K231" i="60"/>
  <c r="V231" i="60" s="1"/>
  <c r="Q231" i="60"/>
  <c r="K232" i="60"/>
  <c r="V232" i="60" s="1"/>
  <c r="Q232" i="60"/>
  <c r="K233" i="60"/>
  <c r="V233" i="60" s="1"/>
  <c r="Q233" i="60"/>
  <c r="K234" i="60"/>
  <c r="V234" i="60" s="1"/>
  <c r="Q234" i="60"/>
  <c r="K235" i="60"/>
  <c r="Q235" i="60"/>
  <c r="K236" i="60"/>
  <c r="V236" i="60" s="1"/>
  <c r="Q236" i="60"/>
  <c r="K237" i="60"/>
  <c r="V237" i="60" s="1"/>
  <c r="Q237" i="60"/>
  <c r="K238" i="60"/>
  <c r="V238" i="60" s="1"/>
  <c r="Q238" i="60"/>
  <c r="K239" i="60"/>
  <c r="V239" i="60" s="1"/>
  <c r="Q239" i="60"/>
  <c r="K240" i="60"/>
  <c r="Q240" i="60"/>
  <c r="W44" i="60"/>
  <c r="W53" i="60"/>
  <c r="W81" i="60"/>
  <c r="W144" i="60"/>
  <c r="W171" i="60"/>
  <c r="W190" i="60"/>
  <c r="W48" i="60"/>
  <c r="W70" i="60"/>
  <c r="W82" i="60"/>
  <c r="W88" i="60"/>
  <c r="W100" i="60"/>
  <c r="W101" i="60"/>
  <c r="W103" i="60"/>
  <c r="W125" i="60"/>
  <c r="W169" i="60"/>
  <c r="W170" i="60"/>
  <c r="W188" i="60"/>
  <c r="W189" i="60"/>
  <c r="W215" i="60"/>
  <c r="W217" i="60"/>
  <c r="W19" i="60"/>
  <c r="W52" i="60"/>
  <c r="W67" i="60"/>
  <c r="W80" i="60"/>
  <c r="W86" i="60"/>
  <c r="W96" i="60"/>
  <c r="W110" i="60"/>
  <c r="W129" i="60"/>
  <c r="W141" i="60"/>
  <c r="W142" i="60"/>
  <c r="W148" i="60"/>
  <c r="W160" i="60"/>
  <c r="W161" i="60"/>
  <c r="W164" i="60"/>
  <c r="W186" i="60"/>
  <c r="W208" i="60"/>
  <c r="W214" i="60"/>
  <c r="W233" i="60"/>
  <c r="W17" i="60"/>
  <c r="W18" i="60"/>
  <c r="W22" i="60"/>
  <c r="W49" i="60"/>
  <c r="W71" i="60"/>
  <c r="V84" i="60"/>
  <c r="W84" i="60"/>
  <c r="W115" i="60"/>
  <c r="W119" i="60"/>
  <c r="W120" i="60"/>
  <c r="W134" i="60"/>
  <c r="W146" i="60"/>
  <c r="W156" i="60"/>
  <c r="W163" i="60"/>
  <c r="W185" i="60"/>
  <c r="W199" i="60"/>
  <c r="V202" i="60"/>
  <c r="W202" i="60"/>
  <c r="W85" i="60"/>
  <c r="W104" i="60"/>
  <c r="W126" i="60"/>
  <c r="W145" i="60"/>
  <c r="W173" i="60"/>
  <c r="W175" i="60"/>
  <c r="W178" i="60"/>
  <c r="W203" i="60"/>
  <c r="W237" i="60"/>
  <c r="W89" i="60"/>
  <c r="W111" i="60"/>
  <c r="W130" i="60"/>
  <c r="W149" i="60"/>
  <c r="W192" i="60"/>
  <c r="W194" i="60"/>
  <c r="W200" i="60"/>
  <c r="W207" i="60"/>
  <c r="V128" i="60"/>
  <c r="W174" i="60"/>
  <c r="W193" i="60"/>
  <c r="W221" i="60"/>
  <c r="W218" i="60"/>
  <c r="W222" i="60"/>
  <c r="W229" i="60"/>
  <c r="F150" i="60" l="1"/>
  <c r="F165" i="60" s="1"/>
  <c r="F180" i="60" s="1"/>
  <c r="F195" i="60" s="1"/>
  <c r="F210" i="60" s="1"/>
  <c r="F225" i="60" s="1"/>
  <c r="F240" i="60" s="1"/>
  <c r="F257" i="60" s="1"/>
  <c r="F362" i="60"/>
  <c r="F377" i="60" s="1"/>
  <c r="F392" i="60" s="1"/>
  <c r="F407" i="60" s="1"/>
  <c r="F422" i="60" s="1"/>
  <c r="F437" i="60" s="1"/>
  <c r="F452" i="60" s="1"/>
  <c r="F467" i="60" s="1"/>
  <c r="F149" i="60"/>
  <c r="F164" i="60" s="1"/>
  <c r="F179" i="60" s="1"/>
  <c r="F194" i="60" s="1"/>
  <c r="F209" i="60" s="1"/>
  <c r="F224" i="60" s="1"/>
  <c r="F239" i="60" s="1"/>
  <c r="F256" i="60" s="1"/>
  <c r="F361" i="60"/>
  <c r="F376" i="60" s="1"/>
  <c r="F391" i="60" s="1"/>
  <c r="F406" i="60" s="1"/>
  <c r="F421" i="60" s="1"/>
  <c r="F436" i="60" s="1"/>
  <c r="F451" i="60" s="1"/>
  <c r="F466" i="60" s="1"/>
  <c r="F148" i="60"/>
  <c r="F163" i="60" s="1"/>
  <c r="F178" i="60" s="1"/>
  <c r="F193" i="60" s="1"/>
  <c r="F208" i="60" s="1"/>
  <c r="F223" i="60" s="1"/>
  <c r="F238" i="60" s="1"/>
  <c r="F255" i="60" s="1"/>
  <c r="F360" i="60"/>
  <c r="F375" i="60" s="1"/>
  <c r="F390" i="60" s="1"/>
  <c r="F405" i="60" s="1"/>
  <c r="F420" i="60" s="1"/>
  <c r="F435" i="60" s="1"/>
  <c r="F450" i="60" s="1"/>
  <c r="F465" i="60" s="1"/>
  <c r="F146" i="60"/>
  <c r="F161" i="60" s="1"/>
  <c r="F176" i="60" s="1"/>
  <c r="F191" i="60" s="1"/>
  <c r="F206" i="60" s="1"/>
  <c r="F221" i="60" s="1"/>
  <c r="F236" i="60" s="1"/>
  <c r="F253" i="60" s="1"/>
  <c r="F358" i="60"/>
  <c r="F373" i="60" s="1"/>
  <c r="F388" i="60" s="1"/>
  <c r="F403" i="60" s="1"/>
  <c r="F418" i="60" s="1"/>
  <c r="F433" i="60" s="1"/>
  <c r="F448" i="60" s="1"/>
  <c r="F463" i="60" s="1"/>
  <c r="F145" i="60"/>
  <c r="F160" i="60" s="1"/>
  <c r="F175" i="60" s="1"/>
  <c r="F190" i="60" s="1"/>
  <c r="F205" i="60" s="1"/>
  <c r="F220" i="60" s="1"/>
  <c r="F235" i="60" s="1"/>
  <c r="F252" i="60" s="1"/>
  <c r="F357" i="60"/>
  <c r="F372" i="60" s="1"/>
  <c r="F387" i="60" s="1"/>
  <c r="F402" i="60" s="1"/>
  <c r="F417" i="60" s="1"/>
  <c r="F432" i="60" s="1"/>
  <c r="F447" i="60" s="1"/>
  <c r="F462" i="60" s="1"/>
  <c r="F147" i="60"/>
  <c r="F162" i="60" s="1"/>
  <c r="F177" i="60" s="1"/>
  <c r="F192" i="60" s="1"/>
  <c r="F207" i="60" s="1"/>
  <c r="F222" i="60" s="1"/>
  <c r="F237" i="60" s="1"/>
  <c r="F254" i="60" s="1"/>
  <c r="F359" i="60"/>
  <c r="F374" i="60" s="1"/>
  <c r="F389" i="60" s="1"/>
  <c r="F404" i="60" s="1"/>
  <c r="F419" i="60" s="1"/>
  <c r="F434" i="60" s="1"/>
  <c r="F449" i="60" s="1"/>
  <c r="F464" i="60" s="1"/>
  <c r="F124" i="60"/>
  <c r="F336" i="60"/>
  <c r="F126" i="60"/>
  <c r="F338" i="60"/>
  <c r="F128" i="60"/>
  <c r="F340" i="60"/>
  <c r="F129" i="60"/>
  <c r="F341" i="60"/>
  <c r="F127" i="60"/>
  <c r="F339" i="60"/>
  <c r="F125" i="60"/>
  <c r="F337" i="60"/>
  <c r="D36" i="60"/>
  <c r="D269" i="60" s="1"/>
  <c r="F113" i="1"/>
  <c r="C113" i="1"/>
  <c r="B113" i="1"/>
  <c r="F112" i="1"/>
  <c r="L112" i="1" s="1"/>
  <c r="C112" i="1"/>
  <c r="B112" i="1"/>
  <c r="F111" i="1"/>
  <c r="C111" i="1"/>
  <c r="B111" i="1"/>
  <c r="F110" i="1"/>
  <c r="C110" i="1"/>
  <c r="B110" i="1"/>
  <c r="F109" i="1"/>
  <c r="L109" i="1" s="1"/>
  <c r="C109" i="1"/>
  <c r="B109" i="1"/>
  <c r="F108" i="1"/>
  <c r="C108" i="1"/>
  <c r="B108" i="1"/>
  <c r="F107" i="1"/>
  <c r="L107" i="1" s="1"/>
  <c r="C107" i="1"/>
  <c r="B107" i="1"/>
  <c r="F106" i="1"/>
  <c r="L106" i="1" s="1"/>
  <c r="C106" i="1"/>
  <c r="B106" i="1"/>
  <c r="F105" i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C100" i="1"/>
  <c r="B100" i="1"/>
  <c r="F99" i="1"/>
  <c r="L99" i="1" s="1"/>
  <c r="C99" i="1"/>
  <c r="B99" i="1"/>
  <c r="F98" i="1"/>
  <c r="C98" i="1"/>
  <c r="B98" i="1"/>
  <c r="F97" i="1"/>
  <c r="L97" i="1" s="1"/>
  <c r="C97" i="1"/>
  <c r="B97" i="1"/>
  <c r="F96" i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C86" i="1"/>
  <c r="B86" i="1"/>
  <c r="F85" i="1"/>
  <c r="L85" i="1" s="1"/>
  <c r="C85" i="1"/>
  <c r="B85" i="1"/>
  <c r="F84" i="1"/>
  <c r="C84" i="1"/>
  <c r="B84" i="1"/>
  <c r="F83" i="1"/>
  <c r="L83" i="1" s="1"/>
  <c r="C83" i="1"/>
  <c r="B83" i="1"/>
  <c r="F82" i="1"/>
  <c r="C82" i="1"/>
  <c r="B82" i="1"/>
  <c r="F81" i="1"/>
  <c r="L81" i="1" s="1"/>
  <c r="C81" i="1"/>
  <c r="B81" i="1"/>
  <c r="F80" i="1"/>
  <c r="C80" i="1"/>
  <c r="B80" i="1"/>
  <c r="F79" i="1"/>
  <c r="L79" i="1" s="1"/>
  <c r="C79" i="1"/>
  <c r="B79" i="1"/>
  <c r="F78" i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C73" i="1"/>
  <c r="B73" i="1"/>
  <c r="F72" i="1"/>
  <c r="L72" i="1" s="1"/>
  <c r="C72" i="1"/>
  <c r="B72" i="1"/>
  <c r="F71" i="1"/>
  <c r="L71" i="1" s="1"/>
  <c r="C71" i="1"/>
  <c r="B71" i="1"/>
  <c r="F70" i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C66" i="1"/>
  <c r="B66" i="1"/>
  <c r="F65" i="1"/>
  <c r="L65" i="1" s="1"/>
  <c r="C65" i="1"/>
  <c r="B65" i="1"/>
  <c r="F64" i="1"/>
  <c r="L64" i="1" s="1"/>
  <c r="C64" i="1"/>
  <c r="B64" i="1"/>
  <c r="F63" i="1"/>
  <c r="C63" i="1"/>
  <c r="B63" i="1"/>
  <c r="F11" i="1"/>
  <c r="F12" i="1"/>
  <c r="F13" i="1"/>
  <c r="L13" i="1" s="1"/>
  <c r="F14" i="1"/>
  <c r="L14" i="1" s="1"/>
  <c r="F15" i="1"/>
  <c r="L15" i="1" s="1"/>
  <c r="F16" i="1"/>
  <c r="L16" i="1" s="1"/>
  <c r="F17" i="1"/>
  <c r="L17" i="1" s="1"/>
  <c r="F18" i="1"/>
  <c r="L18" i="1" s="1"/>
  <c r="F19" i="1"/>
  <c r="L19" i="1" s="1"/>
  <c r="F20" i="1"/>
  <c r="F21" i="1"/>
  <c r="L21" i="1" s="1"/>
  <c r="F22" i="1"/>
  <c r="F23" i="1"/>
  <c r="L23" i="1" s="1"/>
  <c r="F24" i="1"/>
  <c r="F25" i="1"/>
  <c r="L25" i="1" s="1"/>
  <c r="F26" i="1"/>
  <c r="L26" i="1" s="1"/>
  <c r="F27" i="1"/>
  <c r="L27" i="1" s="1"/>
  <c r="F28" i="1"/>
  <c r="F29" i="1"/>
  <c r="L29" i="1" s="1"/>
  <c r="F30" i="1"/>
  <c r="F31" i="1"/>
  <c r="L31" i="1" s="1"/>
  <c r="F32" i="1"/>
  <c r="L32" i="1" s="1"/>
  <c r="F33" i="1"/>
  <c r="L33" i="1" s="1"/>
  <c r="F34" i="1"/>
  <c r="L34" i="1" s="1"/>
  <c r="F35" i="1"/>
  <c r="L35" i="1" s="1"/>
  <c r="F36" i="1"/>
  <c r="L36" i="1" s="1"/>
  <c r="F37" i="1"/>
  <c r="L37" i="1" s="1"/>
  <c r="F38" i="1"/>
  <c r="L38" i="1" s="1"/>
  <c r="F39" i="1"/>
  <c r="L39" i="1" s="1"/>
  <c r="F40" i="1"/>
  <c r="L40" i="1" s="1"/>
  <c r="F41" i="1"/>
  <c r="L41" i="1" s="1"/>
  <c r="F42" i="1"/>
  <c r="L42" i="1" s="1"/>
  <c r="F43" i="1"/>
  <c r="L43" i="1" s="1"/>
  <c r="F44" i="1"/>
  <c r="L44" i="1" s="1"/>
  <c r="F45" i="1"/>
  <c r="L45" i="1" s="1"/>
  <c r="F46" i="1"/>
  <c r="L46" i="1" s="1"/>
  <c r="F47" i="1"/>
  <c r="L47" i="1" s="1"/>
  <c r="F48" i="1"/>
  <c r="L48" i="1" s="1"/>
  <c r="F49" i="1"/>
  <c r="L49" i="1" s="1"/>
  <c r="F50" i="1"/>
  <c r="L50" i="1" s="1"/>
  <c r="F51" i="1"/>
  <c r="L51" i="1" s="1"/>
  <c r="AA52" i="1"/>
  <c r="AC53" i="1"/>
  <c r="AB58" i="1"/>
  <c r="H59" i="1"/>
  <c r="F61" i="1"/>
  <c r="L61" i="1" s="1"/>
  <c r="N45" i="1" l="1"/>
  <c r="O45" i="1"/>
  <c r="N88" i="1"/>
  <c r="O88" i="1"/>
  <c r="N19" i="1"/>
  <c r="O19" i="1"/>
  <c r="N61" i="1"/>
  <c r="O61" i="1"/>
  <c r="N48" i="1"/>
  <c r="O48" i="1"/>
  <c r="N32" i="1"/>
  <c r="O32" i="1"/>
  <c r="N16" i="1"/>
  <c r="O16" i="1"/>
  <c r="N71" i="1"/>
  <c r="O71" i="1"/>
  <c r="N79" i="1"/>
  <c r="O79" i="1"/>
  <c r="N87" i="1"/>
  <c r="O87" i="1"/>
  <c r="N95" i="1"/>
  <c r="O95" i="1"/>
  <c r="N103" i="1"/>
  <c r="O103" i="1"/>
  <c r="N21" i="1"/>
  <c r="O21" i="1"/>
  <c r="N35" i="1"/>
  <c r="O35" i="1"/>
  <c r="N47" i="1"/>
  <c r="O47" i="1"/>
  <c r="N39" i="1"/>
  <c r="O39" i="1"/>
  <c r="N31" i="1"/>
  <c r="O31" i="1"/>
  <c r="N23" i="1"/>
  <c r="O23" i="1"/>
  <c r="N15" i="1"/>
  <c r="O15" i="1"/>
  <c r="N74" i="1"/>
  <c r="O74" i="1"/>
  <c r="N90" i="1"/>
  <c r="O90" i="1"/>
  <c r="N106" i="1"/>
  <c r="O106" i="1"/>
  <c r="N13" i="1"/>
  <c r="O13" i="1"/>
  <c r="N43" i="1"/>
  <c r="O43" i="1"/>
  <c r="N46" i="1"/>
  <c r="O46" i="1"/>
  <c r="N38" i="1"/>
  <c r="O38" i="1"/>
  <c r="N14" i="1"/>
  <c r="O14" i="1"/>
  <c r="N69" i="1"/>
  <c r="O69" i="1"/>
  <c r="N77" i="1"/>
  <c r="O77" i="1"/>
  <c r="O85" i="1"/>
  <c r="N85" i="1"/>
  <c r="N93" i="1"/>
  <c r="O93" i="1"/>
  <c r="N101" i="1"/>
  <c r="O101" i="1"/>
  <c r="O109" i="1"/>
  <c r="N109" i="1"/>
  <c r="N112" i="1"/>
  <c r="O112" i="1"/>
  <c r="N64" i="1"/>
  <c r="O64" i="1"/>
  <c r="N104" i="1"/>
  <c r="O104" i="1"/>
  <c r="O44" i="1"/>
  <c r="N44" i="1"/>
  <c r="N67" i="1"/>
  <c r="O67" i="1"/>
  <c r="N75" i="1"/>
  <c r="O75" i="1"/>
  <c r="N83" i="1"/>
  <c r="O83" i="1"/>
  <c r="N91" i="1"/>
  <c r="O91" i="1"/>
  <c r="N99" i="1"/>
  <c r="O99" i="1"/>
  <c r="N107" i="1"/>
  <c r="O107" i="1"/>
  <c r="N94" i="1"/>
  <c r="O94" i="1"/>
  <c r="N102" i="1"/>
  <c r="O102" i="1"/>
  <c r="N37" i="1"/>
  <c r="O37" i="1"/>
  <c r="N72" i="1"/>
  <c r="O72" i="1"/>
  <c r="N51" i="1"/>
  <c r="O51" i="1"/>
  <c r="N50" i="1"/>
  <c r="O50" i="1"/>
  <c r="N42" i="1"/>
  <c r="O42" i="1"/>
  <c r="N26" i="1"/>
  <c r="O26" i="1"/>
  <c r="N18" i="1"/>
  <c r="O18" i="1"/>
  <c r="N65" i="1"/>
  <c r="O65" i="1"/>
  <c r="O81" i="1"/>
  <c r="N81" i="1"/>
  <c r="O89" i="1"/>
  <c r="N89" i="1"/>
  <c r="N97" i="1"/>
  <c r="O97" i="1"/>
  <c r="N29" i="1"/>
  <c r="O29" i="1"/>
  <c r="N27" i="1"/>
  <c r="O27" i="1"/>
  <c r="N49" i="1"/>
  <c r="O49" i="1"/>
  <c r="N41" i="1"/>
  <c r="O41" i="1"/>
  <c r="N33" i="1"/>
  <c r="O33" i="1"/>
  <c r="N25" i="1"/>
  <c r="O25" i="1"/>
  <c r="N17" i="1"/>
  <c r="O17" i="1"/>
  <c r="N68" i="1"/>
  <c r="O68" i="1"/>
  <c r="N76" i="1"/>
  <c r="O76" i="1"/>
  <c r="D63" i="1"/>
  <c r="L63" i="1"/>
  <c r="G58" i="1"/>
  <c r="L111" i="1"/>
  <c r="D66" i="1"/>
  <c r="L66" i="1"/>
  <c r="AC80" i="1"/>
  <c r="L80" i="1"/>
  <c r="AA96" i="1"/>
  <c r="L96" i="1"/>
  <c r="W98" i="1"/>
  <c r="L98" i="1"/>
  <c r="AA82" i="1"/>
  <c r="L82" i="1"/>
  <c r="AC70" i="1"/>
  <c r="L70" i="1"/>
  <c r="AA78" i="1"/>
  <c r="L78" i="1"/>
  <c r="W86" i="1"/>
  <c r="L86" i="1"/>
  <c r="G57" i="1"/>
  <c r="L110" i="1"/>
  <c r="AB73" i="1"/>
  <c r="L73" i="1"/>
  <c r="AA105" i="1"/>
  <c r="L105" i="1"/>
  <c r="X113" i="1"/>
  <c r="L113" i="1"/>
  <c r="AA84" i="1"/>
  <c r="L84" i="1"/>
  <c r="AA92" i="1"/>
  <c r="L92" i="1"/>
  <c r="AA100" i="1"/>
  <c r="L100" i="1"/>
  <c r="AB108" i="1"/>
  <c r="L108" i="1"/>
  <c r="U30" i="1"/>
  <c r="L30" i="1"/>
  <c r="J22" i="1"/>
  <c r="L22" i="1"/>
  <c r="S36" i="1"/>
  <c r="AA28" i="1"/>
  <c r="L28" i="1"/>
  <c r="S20" i="1"/>
  <c r="L20" i="1"/>
  <c r="S12" i="1"/>
  <c r="L12" i="1"/>
  <c r="H40" i="1"/>
  <c r="U11" i="1"/>
  <c r="L11" i="1"/>
  <c r="H34" i="1"/>
  <c r="S24" i="1"/>
  <c r="L24" i="1"/>
  <c r="F268" i="60"/>
  <c r="F283" i="60" s="1"/>
  <c r="F270" i="60"/>
  <c r="F285" i="60" s="1"/>
  <c r="F269" i="60"/>
  <c r="F284" i="60" s="1"/>
  <c r="F271" i="60"/>
  <c r="F286" i="60" s="1"/>
  <c r="F306" i="60" s="1"/>
  <c r="F323" i="60" s="1"/>
  <c r="F267" i="60"/>
  <c r="F282" i="60" s="1"/>
  <c r="F272" i="60"/>
  <c r="F287" i="60" s="1"/>
  <c r="F307" i="60" s="1"/>
  <c r="F324" i="60" s="1"/>
  <c r="X51" i="1"/>
  <c r="Y51" i="1"/>
  <c r="X48" i="1"/>
  <c r="Y48" i="1"/>
  <c r="X47" i="1"/>
  <c r="Y47" i="1"/>
  <c r="Y46" i="1"/>
  <c r="X46" i="1"/>
  <c r="Q50" i="1"/>
  <c r="Y50" i="1"/>
  <c r="X50" i="1"/>
  <c r="X49" i="1"/>
  <c r="Y49" i="1"/>
  <c r="X45" i="1"/>
  <c r="Y45" i="1"/>
  <c r="X43" i="1"/>
  <c r="Y43" i="1"/>
  <c r="Y44" i="1"/>
  <c r="X44" i="1"/>
  <c r="F140" i="60"/>
  <c r="F155" i="60" s="1"/>
  <c r="F170" i="60" s="1"/>
  <c r="F185" i="60" s="1"/>
  <c r="F200" i="60" s="1"/>
  <c r="F215" i="60" s="1"/>
  <c r="F230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44" i="60"/>
  <c r="F159" i="60" s="1"/>
  <c r="F174" i="60" s="1"/>
  <c r="F189" i="60" s="1"/>
  <c r="F204" i="60" s="1"/>
  <c r="F219" i="60" s="1"/>
  <c r="F234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1" i="60"/>
  <c r="F156" i="60" s="1"/>
  <c r="F171" i="60" s="1"/>
  <c r="F186" i="60" s="1"/>
  <c r="F201" i="60" s="1"/>
  <c r="F216" i="60" s="1"/>
  <c r="F231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42" i="60"/>
  <c r="F157" i="60" s="1"/>
  <c r="F172" i="60" s="1"/>
  <c r="F187" i="60" s="1"/>
  <c r="F202" i="60" s="1"/>
  <c r="F217" i="60" s="1"/>
  <c r="F232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3" i="60"/>
  <c r="F158" i="60" s="1"/>
  <c r="F173" i="60" s="1"/>
  <c r="F188" i="60" s="1"/>
  <c r="F203" i="60" s="1"/>
  <c r="F218" i="60" s="1"/>
  <c r="F233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39" i="60"/>
  <c r="F154" i="60" s="1"/>
  <c r="F169" i="60" s="1"/>
  <c r="F184" i="60" s="1"/>
  <c r="F199" i="60" s="1"/>
  <c r="F214" i="60" s="1"/>
  <c r="F229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D37" i="60"/>
  <c r="D270" i="60" s="1"/>
  <c r="W90" i="1"/>
  <c r="D91" i="1"/>
  <c r="U63" i="1"/>
  <c r="Q69" i="1"/>
  <c r="J92" i="1"/>
  <c r="Q48" i="1"/>
  <c r="J47" i="1"/>
  <c r="U26" i="1"/>
  <c r="H84" i="1"/>
  <c r="Q87" i="1"/>
  <c r="J105" i="1"/>
  <c r="Q110" i="1"/>
  <c r="R57" i="1" s="1"/>
  <c r="AC84" i="1"/>
  <c r="D84" i="1"/>
  <c r="D104" i="1"/>
  <c r="X66" i="1"/>
  <c r="Q73" i="1"/>
  <c r="S77" i="1"/>
  <c r="J80" i="1"/>
  <c r="W100" i="1"/>
  <c r="AB110" i="1"/>
  <c r="Y32" i="1"/>
  <c r="X80" i="1"/>
  <c r="X107" i="1"/>
  <c r="J31" i="1"/>
  <c r="H24" i="1"/>
  <c r="G14" i="1"/>
  <c r="J96" i="1"/>
  <c r="D107" i="1"/>
  <c r="S97" i="1"/>
  <c r="Q106" i="1"/>
  <c r="J32" i="1"/>
  <c r="J18" i="1"/>
  <c r="AD52" i="1"/>
  <c r="W55" i="1"/>
  <c r="S71" i="1"/>
  <c r="D80" i="1"/>
  <c r="Q81" i="1"/>
  <c r="J82" i="1"/>
  <c r="S85" i="1"/>
  <c r="D90" i="1"/>
  <c r="Q91" i="1"/>
  <c r="H99" i="1"/>
  <c r="Q104" i="1"/>
  <c r="Y106" i="1"/>
  <c r="W70" i="1"/>
  <c r="J55" i="1"/>
  <c r="H42" i="1"/>
  <c r="H20" i="1"/>
  <c r="G18" i="1"/>
  <c r="U50" i="1"/>
  <c r="AA20" i="1"/>
  <c r="D108" i="1"/>
  <c r="AC46" i="1"/>
  <c r="Q46" i="1"/>
  <c r="Q67" i="1"/>
  <c r="H51" i="1"/>
  <c r="H49" i="1"/>
  <c r="G36" i="1"/>
  <c r="W32" i="1"/>
  <c r="Q32" i="1"/>
  <c r="U32" i="1"/>
  <c r="Q31" i="1"/>
  <c r="S26" i="1"/>
  <c r="S22" i="1"/>
  <c r="AC22" i="1"/>
  <c r="U12" i="1"/>
  <c r="S52" i="1"/>
  <c r="S48" i="1"/>
  <c r="S40" i="1"/>
  <c r="Q18" i="1"/>
  <c r="AC59" i="1"/>
  <c r="W52" i="1"/>
  <c r="X22" i="1"/>
  <c r="W60" i="1"/>
  <c r="Y36" i="1"/>
  <c r="Q36" i="1"/>
  <c r="AA36" i="1"/>
  <c r="U36" i="1"/>
  <c r="U34" i="1"/>
  <c r="AB21" i="1"/>
  <c r="U14" i="1"/>
  <c r="Q14" i="1"/>
  <c r="G52" i="1"/>
  <c r="H50" i="1"/>
  <c r="J48" i="1"/>
  <c r="H47" i="1"/>
  <c r="G42" i="1"/>
  <c r="H35" i="1"/>
  <c r="H32" i="1"/>
  <c r="AC30" i="1"/>
  <c r="S30" i="1"/>
  <c r="J26" i="1"/>
  <c r="H22" i="1"/>
  <c r="U46" i="1"/>
  <c r="S42" i="1"/>
  <c r="S32" i="1"/>
  <c r="Q30" i="1"/>
  <c r="AD30" i="1" s="1"/>
  <c r="Q26" i="1"/>
  <c r="U22" i="1"/>
  <c r="Q11" i="1"/>
  <c r="AD11" i="1" s="1"/>
  <c r="W36" i="1"/>
  <c r="U67" i="1"/>
  <c r="S83" i="1"/>
  <c r="AA86" i="1"/>
  <c r="H86" i="1"/>
  <c r="D86" i="1"/>
  <c r="AC86" i="1"/>
  <c r="J86" i="1"/>
  <c r="AA103" i="1"/>
  <c r="AC103" i="1"/>
  <c r="W103" i="1"/>
  <c r="D103" i="1"/>
  <c r="X109" i="1"/>
  <c r="AC109" i="1"/>
  <c r="J111" i="1"/>
  <c r="X111" i="1"/>
  <c r="AC112" i="1"/>
  <c r="X112" i="1"/>
  <c r="G48" i="1"/>
  <c r="S44" i="1"/>
  <c r="W44" i="1"/>
  <c r="AC42" i="1"/>
  <c r="Q42" i="1"/>
  <c r="U42" i="1"/>
  <c r="AB37" i="1"/>
  <c r="H33" i="1"/>
  <c r="G32" i="1"/>
  <c r="H31" i="1"/>
  <c r="G26" i="1"/>
  <c r="G22" i="1"/>
  <c r="S18" i="1"/>
  <c r="J14" i="1"/>
  <c r="H12" i="1"/>
  <c r="U48" i="1"/>
  <c r="S46" i="1"/>
  <c r="Q34" i="1"/>
  <c r="Q22" i="1"/>
  <c r="U18" i="1"/>
  <c r="S14" i="1"/>
  <c r="AA57" i="1"/>
  <c r="X30" i="1"/>
  <c r="Y15" i="1"/>
  <c r="AA88" i="1"/>
  <c r="H88" i="1"/>
  <c r="J88" i="1"/>
  <c r="H95" i="1"/>
  <c r="S95" i="1"/>
  <c r="D95" i="1"/>
  <c r="Q95" i="1"/>
  <c r="S101" i="1"/>
  <c r="U112" i="1"/>
  <c r="X82" i="1"/>
  <c r="W105" i="1"/>
  <c r="AA70" i="1"/>
  <c r="S73" i="1"/>
  <c r="AB81" i="1"/>
  <c r="H82" i="1"/>
  <c r="AC82" i="1"/>
  <c r="AB87" i="1"/>
  <c r="S91" i="1"/>
  <c r="W92" i="1"/>
  <c r="J100" i="1"/>
  <c r="S104" i="1"/>
  <c r="H105" i="1"/>
  <c r="AC107" i="1"/>
  <c r="H113" i="1"/>
  <c r="D78" i="1"/>
  <c r="AC78" i="1"/>
  <c r="W82" i="1"/>
  <c r="AA90" i="1"/>
  <c r="W96" i="1"/>
  <c r="U110" i="1"/>
  <c r="V57" i="1" s="1"/>
  <c r="D113" i="1"/>
  <c r="G43" i="1"/>
  <c r="W43" i="1"/>
  <c r="AA43" i="1"/>
  <c r="AB43" i="1"/>
  <c r="AC43" i="1"/>
  <c r="S43" i="1"/>
  <c r="H43" i="1"/>
  <c r="Q43" i="1"/>
  <c r="U43" i="1"/>
  <c r="G61" i="1"/>
  <c r="AB61" i="1"/>
  <c r="Q61" i="1"/>
  <c r="U61" i="1"/>
  <c r="V61" i="1" s="1"/>
  <c r="S61" i="1"/>
  <c r="T61" i="1" s="1"/>
  <c r="J56" i="1"/>
  <c r="G45" i="1"/>
  <c r="AC45" i="1"/>
  <c r="W45" i="1"/>
  <c r="AA45" i="1"/>
  <c r="Q45" i="1"/>
  <c r="U45" i="1"/>
  <c r="S45" i="1"/>
  <c r="W38" i="1"/>
  <c r="Y38" i="1"/>
  <c r="AA38" i="1"/>
  <c r="AB38" i="1"/>
  <c r="W16" i="1"/>
  <c r="AB16" i="1"/>
  <c r="AC16" i="1"/>
  <c r="X16" i="1"/>
  <c r="AA16" i="1"/>
  <c r="J16" i="1"/>
  <c r="G16" i="1"/>
  <c r="S56" i="1"/>
  <c r="Q38" i="1"/>
  <c r="S16" i="1"/>
  <c r="Y61" i="1"/>
  <c r="Y16" i="1"/>
  <c r="AC60" i="1"/>
  <c r="G60" i="1"/>
  <c r="AB60" i="1"/>
  <c r="AA58" i="1"/>
  <c r="AC58" i="1"/>
  <c r="H56" i="1"/>
  <c r="G55" i="1"/>
  <c r="AB55" i="1"/>
  <c r="S55" i="1"/>
  <c r="H55" i="1"/>
  <c r="AC55" i="1"/>
  <c r="W50" i="1"/>
  <c r="AA50" i="1"/>
  <c r="AB50" i="1"/>
  <c r="AC50" i="1"/>
  <c r="G50" i="1"/>
  <c r="AB44" i="1"/>
  <c r="AC44" i="1"/>
  <c r="G44" i="1"/>
  <c r="AB40" i="1"/>
  <c r="X40" i="1"/>
  <c r="AC40" i="1"/>
  <c r="W40" i="1"/>
  <c r="J40" i="1"/>
  <c r="AA40" i="1"/>
  <c r="G40" i="1"/>
  <c r="G29" i="1"/>
  <c r="X29" i="1"/>
  <c r="AC29" i="1"/>
  <c r="Y29" i="1"/>
  <c r="W29" i="1"/>
  <c r="AA29" i="1"/>
  <c r="Q29" i="1"/>
  <c r="U29" i="1"/>
  <c r="S29" i="1"/>
  <c r="AB24" i="1"/>
  <c r="X24" i="1"/>
  <c r="AC24" i="1"/>
  <c r="W24" i="1"/>
  <c r="J24" i="1"/>
  <c r="AA24" i="1"/>
  <c r="G24" i="1"/>
  <c r="AB20" i="1"/>
  <c r="X20" i="1"/>
  <c r="AC20" i="1"/>
  <c r="G20" i="1"/>
  <c r="Y20" i="1"/>
  <c r="J20" i="1"/>
  <c r="W13" i="1"/>
  <c r="Y13" i="1"/>
  <c r="AA13" i="1"/>
  <c r="AB13" i="1"/>
  <c r="Q13" i="1"/>
  <c r="U13" i="1"/>
  <c r="AC13" i="1"/>
  <c r="S13" i="1"/>
  <c r="S50" i="1"/>
  <c r="U44" i="1"/>
  <c r="Q40" i="1"/>
  <c r="S34" i="1"/>
  <c r="U28" i="1"/>
  <c r="Q24" i="1"/>
  <c r="U20" i="1"/>
  <c r="Q16" i="1"/>
  <c r="AC61" i="1"/>
  <c r="X61" i="1"/>
  <c r="AA60" i="1"/>
  <c r="AC57" i="1"/>
  <c r="AA55" i="1"/>
  <c r="AB45" i="1"/>
  <c r="Y24" i="1"/>
  <c r="W20" i="1"/>
  <c r="AC56" i="1"/>
  <c r="AA56" i="1"/>
  <c r="G56" i="1"/>
  <c r="W56" i="1"/>
  <c r="W54" i="1"/>
  <c r="AA54" i="1"/>
  <c r="AC54" i="1"/>
  <c r="AB54" i="1"/>
  <c r="AB28" i="1"/>
  <c r="X28" i="1"/>
  <c r="AC28" i="1"/>
  <c r="Y28" i="1"/>
  <c r="G28" i="1"/>
  <c r="X17" i="1"/>
  <c r="AC17" i="1"/>
  <c r="W17" i="1"/>
  <c r="AA17" i="1"/>
  <c r="Y17" i="1"/>
  <c r="AB17" i="1"/>
  <c r="Q17" i="1"/>
  <c r="U17" i="1"/>
  <c r="S17" i="1"/>
  <c r="U38" i="1"/>
  <c r="S28" i="1"/>
  <c r="AA61" i="1"/>
  <c r="W61" i="1"/>
  <c r="AC38" i="1"/>
  <c r="W28" i="1"/>
  <c r="AB75" i="1"/>
  <c r="Q75" i="1"/>
  <c r="U75" i="1"/>
  <c r="S75" i="1"/>
  <c r="AA102" i="1"/>
  <c r="J102" i="1"/>
  <c r="W102" i="1"/>
  <c r="G59" i="1"/>
  <c r="AB59" i="1"/>
  <c r="W59" i="1"/>
  <c r="AA59" i="1"/>
  <c r="AB57" i="1"/>
  <c r="G41" i="1"/>
  <c r="X41" i="1"/>
  <c r="AC41" i="1"/>
  <c r="W41" i="1"/>
  <c r="AA41" i="1"/>
  <c r="Y41" i="1"/>
  <c r="Q41" i="1"/>
  <c r="U41" i="1"/>
  <c r="AB41" i="1"/>
  <c r="S41" i="1"/>
  <c r="H41" i="1"/>
  <c r="G39" i="1"/>
  <c r="W39" i="1"/>
  <c r="Y39" i="1"/>
  <c r="AA39" i="1"/>
  <c r="AB39" i="1"/>
  <c r="X39" i="1"/>
  <c r="AC39" i="1"/>
  <c r="S39" i="1"/>
  <c r="J39" i="1"/>
  <c r="Q39" i="1"/>
  <c r="U39" i="1"/>
  <c r="H39" i="1"/>
  <c r="W34" i="1"/>
  <c r="Y34" i="1"/>
  <c r="AA34" i="1"/>
  <c r="AB34" i="1"/>
  <c r="AC34" i="1"/>
  <c r="G34" i="1"/>
  <c r="X34" i="1"/>
  <c r="X25" i="1"/>
  <c r="AC25" i="1"/>
  <c r="W25" i="1"/>
  <c r="AA25" i="1"/>
  <c r="Y25" i="1"/>
  <c r="Q25" i="1"/>
  <c r="U25" i="1"/>
  <c r="AB25" i="1"/>
  <c r="S25" i="1"/>
  <c r="X21" i="1"/>
  <c r="AC21" i="1"/>
  <c r="Y21" i="1"/>
  <c r="W21" i="1"/>
  <c r="AA21" i="1"/>
  <c r="Q21" i="1"/>
  <c r="U21" i="1"/>
  <c r="S21" i="1"/>
  <c r="H16" i="1"/>
  <c r="W12" i="1"/>
  <c r="Y12" i="1"/>
  <c r="AA12" i="1"/>
  <c r="X12" i="1"/>
  <c r="AC12" i="1"/>
  <c r="AB12" i="1"/>
  <c r="G12" i="1"/>
  <c r="J12" i="1"/>
  <c r="S54" i="1"/>
  <c r="Q44" i="1"/>
  <c r="U40" i="1"/>
  <c r="S38" i="1"/>
  <c r="Q28" i="1"/>
  <c r="U24" i="1"/>
  <c r="Q20" i="1"/>
  <c r="U16" i="1"/>
  <c r="Q12" i="1"/>
  <c r="AB56" i="1"/>
  <c r="AA44" i="1"/>
  <c r="Y40" i="1"/>
  <c r="X38" i="1"/>
  <c r="AB29" i="1"/>
  <c r="X13" i="1"/>
  <c r="U79" i="1"/>
  <c r="S79" i="1"/>
  <c r="AB79" i="1"/>
  <c r="Q79" i="1"/>
  <c r="AB52" i="1"/>
  <c r="AC52" i="1"/>
  <c r="G49" i="1"/>
  <c r="AC49" i="1"/>
  <c r="W49" i="1"/>
  <c r="AA49" i="1"/>
  <c r="AB48" i="1"/>
  <c r="AC48" i="1"/>
  <c r="G47" i="1"/>
  <c r="W47" i="1"/>
  <c r="AA47" i="1"/>
  <c r="AB47" i="1"/>
  <c r="AC47" i="1"/>
  <c r="G37" i="1"/>
  <c r="X37" i="1"/>
  <c r="AC37" i="1"/>
  <c r="Y37" i="1"/>
  <c r="W37" i="1"/>
  <c r="AA37" i="1"/>
  <c r="G35" i="1"/>
  <c r="W35" i="1"/>
  <c r="Y35" i="1"/>
  <c r="AA35" i="1"/>
  <c r="AB35" i="1"/>
  <c r="X35" i="1"/>
  <c r="AC35" i="1"/>
  <c r="W30" i="1"/>
  <c r="Y30" i="1"/>
  <c r="AA30" i="1"/>
  <c r="AB30" i="1"/>
  <c r="W27" i="1"/>
  <c r="Y27" i="1"/>
  <c r="AA27" i="1"/>
  <c r="AB27" i="1"/>
  <c r="X27" i="1"/>
  <c r="AC27" i="1"/>
  <c r="W26" i="1"/>
  <c r="Y26" i="1"/>
  <c r="AA26" i="1"/>
  <c r="AB26" i="1"/>
  <c r="W19" i="1"/>
  <c r="Y19" i="1"/>
  <c r="AA19" i="1"/>
  <c r="AB19" i="1"/>
  <c r="X19" i="1"/>
  <c r="AC19" i="1"/>
  <c r="W18" i="1"/>
  <c r="Y18" i="1"/>
  <c r="AA18" i="1"/>
  <c r="AB18" i="1"/>
  <c r="H14" i="1"/>
  <c r="Y11" i="1"/>
  <c r="AC11" i="1"/>
  <c r="AB11" i="1"/>
  <c r="W11" i="1"/>
  <c r="X11" i="1"/>
  <c r="S53" i="1"/>
  <c r="U51" i="1"/>
  <c r="Q51" i="1"/>
  <c r="S49" i="1"/>
  <c r="U47" i="1"/>
  <c r="Q47" i="1"/>
  <c r="S37" i="1"/>
  <c r="U35" i="1"/>
  <c r="Q35" i="1"/>
  <c r="S33" i="1"/>
  <c r="U31" i="1"/>
  <c r="U27" i="1"/>
  <c r="Q27" i="1"/>
  <c r="U23" i="1"/>
  <c r="Q23" i="1"/>
  <c r="U19" i="1"/>
  <c r="Q19" i="1"/>
  <c r="U15" i="1"/>
  <c r="Q15" i="1"/>
  <c r="S11" i="1"/>
  <c r="W48" i="1"/>
  <c r="AC26" i="1"/>
  <c r="X18" i="1"/>
  <c r="AA11" i="1"/>
  <c r="AC74" i="1"/>
  <c r="W74" i="1"/>
  <c r="J74" i="1"/>
  <c r="AA74" i="1"/>
  <c r="G53" i="1"/>
  <c r="W53" i="1"/>
  <c r="AB53" i="1"/>
  <c r="G51" i="1"/>
  <c r="W51" i="1"/>
  <c r="AA51" i="1"/>
  <c r="AB51" i="1"/>
  <c r="AC51" i="1"/>
  <c r="H48" i="1"/>
  <c r="W46" i="1"/>
  <c r="AA46" i="1"/>
  <c r="AB46" i="1"/>
  <c r="W42" i="1"/>
  <c r="Y42" i="1"/>
  <c r="AA42" i="1"/>
  <c r="AB42" i="1"/>
  <c r="AB36" i="1"/>
  <c r="X36" i="1"/>
  <c r="AC36" i="1"/>
  <c r="G33" i="1"/>
  <c r="X33" i="1"/>
  <c r="AC33" i="1"/>
  <c r="W33" i="1"/>
  <c r="AA33" i="1"/>
  <c r="Y33" i="1"/>
  <c r="AB32" i="1"/>
  <c r="X32" i="1"/>
  <c r="AC32" i="1"/>
  <c r="G31" i="1"/>
  <c r="W31" i="1"/>
  <c r="Y31" i="1"/>
  <c r="AA31" i="1"/>
  <c r="AB31" i="1"/>
  <c r="X31" i="1"/>
  <c r="AC31" i="1"/>
  <c r="H26" i="1"/>
  <c r="W23" i="1"/>
  <c r="Y23" i="1"/>
  <c r="AA23" i="1"/>
  <c r="AB23" i="1"/>
  <c r="X23" i="1"/>
  <c r="AC23" i="1"/>
  <c r="W22" i="1"/>
  <c r="Y22" i="1"/>
  <c r="AA22" i="1"/>
  <c r="AB22" i="1"/>
  <c r="H18" i="1"/>
  <c r="X15" i="1"/>
  <c r="AC15" i="1"/>
  <c r="W15" i="1"/>
  <c r="AA15" i="1"/>
  <c r="AB15" i="1"/>
  <c r="AB14" i="1"/>
  <c r="X14" i="1"/>
  <c r="AC14" i="1"/>
  <c r="Y14" i="1"/>
  <c r="AA14" i="1"/>
  <c r="W14" i="1"/>
  <c r="S51" i="1"/>
  <c r="U49" i="1"/>
  <c r="Q49" i="1"/>
  <c r="S47" i="1"/>
  <c r="U37" i="1"/>
  <c r="Q37" i="1"/>
  <c r="S35" i="1"/>
  <c r="U33" i="1"/>
  <c r="Q33" i="1"/>
  <c r="S31" i="1"/>
  <c r="S27" i="1"/>
  <c r="S23" i="1"/>
  <c r="S19" i="1"/>
  <c r="S15" i="1"/>
  <c r="AA53" i="1"/>
  <c r="AB49" i="1"/>
  <c r="AA48" i="1"/>
  <c r="X42" i="1"/>
  <c r="AB33" i="1"/>
  <c r="AA32" i="1"/>
  <c r="X26" i="1"/>
  <c r="AC18" i="1"/>
  <c r="X108" i="1"/>
  <c r="U108" i="1"/>
  <c r="AC108" i="1"/>
  <c r="Q108" i="1"/>
  <c r="H108" i="1"/>
  <c r="S108" i="1"/>
  <c r="AB65" i="1"/>
  <c r="Q65" i="1"/>
  <c r="U65" i="1"/>
  <c r="S65" i="1"/>
  <c r="AB63" i="1"/>
  <c r="Q63" i="1"/>
  <c r="H63" i="1"/>
  <c r="S67" i="1"/>
  <c r="H67" i="1"/>
  <c r="D67" i="1"/>
  <c r="AB67" i="1"/>
  <c r="U71" i="1"/>
  <c r="D77" i="1"/>
  <c r="U77" i="1"/>
  <c r="U83" i="1"/>
  <c r="U85" i="1"/>
  <c r="S63" i="1"/>
  <c r="AC66" i="1"/>
  <c r="H66" i="1"/>
  <c r="Q71" i="1"/>
  <c r="AB71" i="1"/>
  <c r="U73" i="1"/>
  <c r="Q77" i="1"/>
  <c r="AB77" i="1"/>
  <c r="U81" i="1"/>
  <c r="H81" i="1"/>
  <c r="D81" i="1"/>
  <c r="S81" i="1"/>
  <c r="Q83" i="1"/>
  <c r="AB83" i="1"/>
  <c r="Q85" i="1"/>
  <c r="AB85" i="1"/>
  <c r="AB93" i="1"/>
  <c r="Q93" i="1"/>
  <c r="U93" i="1"/>
  <c r="S93" i="1"/>
  <c r="X99" i="1"/>
  <c r="U99" i="1"/>
  <c r="AC99" i="1"/>
  <c r="S99" i="1"/>
  <c r="D99" i="1"/>
  <c r="Q99" i="1"/>
  <c r="AB99" i="1"/>
  <c r="AB69" i="1"/>
  <c r="X78" i="1"/>
  <c r="AA80" i="1"/>
  <c r="D82" i="1"/>
  <c r="X84" i="1"/>
  <c r="X91" i="1"/>
  <c r="U91" i="1"/>
  <c r="AC91" i="1"/>
  <c r="AB91" i="1"/>
  <c r="AA94" i="1"/>
  <c r="J94" i="1"/>
  <c r="AB97" i="1"/>
  <c r="Q97" i="1"/>
  <c r="U97" i="1"/>
  <c r="AC104" i="1"/>
  <c r="X104" i="1"/>
  <c r="U104" i="1"/>
  <c r="AB104" i="1"/>
  <c r="D109" i="1"/>
  <c r="H109" i="1"/>
  <c r="U69" i="1"/>
  <c r="J70" i="1"/>
  <c r="H78" i="1"/>
  <c r="H80" i="1"/>
  <c r="W80" i="1"/>
  <c r="H91" i="1"/>
  <c r="W94" i="1"/>
  <c r="X95" i="1"/>
  <c r="U95" i="1"/>
  <c r="AC95" i="1"/>
  <c r="AB95" i="1"/>
  <c r="AA98" i="1"/>
  <c r="J98" i="1"/>
  <c r="AB101" i="1"/>
  <c r="Q101" i="1"/>
  <c r="U101" i="1"/>
  <c r="H104" i="1"/>
  <c r="D111" i="1"/>
  <c r="AC111" i="1"/>
  <c r="W111" i="1"/>
  <c r="H111" i="1"/>
  <c r="AA111" i="1"/>
  <c r="X86" i="1"/>
  <c r="S87" i="1"/>
  <c r="S88" i="1"/>
  <c r="J90" i="1"/>
  <c r="Y90" i="1"/>
  <c r="J103" i="1"/>
  <c r="X103" i="1"/>
  <c r="D105" i="1"/>
  <c r="J107" i="1"/>
  <c r="D112" i="1"/>
  <c r="H112" i="1"/>
  <c r="S112" i="1"/>
  <c r="T59" i="1" s="1"/>
  <c r="AC113" i="1"/>
  <c r="D88" i="1"/>
  <c r="W88" i="1"/>
  <c r="U90" i="1"/>
  <c r="U103" i="1"/>
  <c r="S105" i="1"/>
  <c r="X105" i="1"/>
  <c r="S110" i="1"/>
  <c r="T57" i="1" s="1"/>
  <c r="Q112" i="1"/>
  <c r="R59" i="1" s="1"/>
  <c r="AB112" i="1"/>
  <c r="J64" i="1"/>
  <c r="W64" i="1"/>
  <c r="Y64" i="1"/>
  <c r="AA64" i="1"/>
  <c r="J68" i="1"/>
  <c r="W68" i="1"/>
  <c r="Y68" i="1"/>
  <c r="AA68" i="1"/>
  <c r="S72" i="1"/>
  <c r="AB72" i="1"/>
  <c r="U72" i="1"/>
  <c r="Q72" i="1"/>
  <c r="Y72" i="1"/>
  <c r="S76" i="1"/>
  <c r="AB76" i="1"/>
  <c r="U76" i="1"/>
  <c r="Q76" i="1"/>
  <c r="Y76" i="1"/>
  <c r="AC89" i="1"/>
  <c r="X89" i="1"/>
  <c r="H89" i="1"/>
  <c r="D89" i="1"/>
  <c r="W89" i="1"/>
  <c r="S89" i="1"/>
  <c r="AA89" i="1"/>
  <c r="U89" i="1"/>
  <c r="J89" i="1"/>
  <c r="AB89" i="1"/>
  <c r="J63" i="1"/>
  <c r="W63" i="1"/>
  <c r="Y63" i="1"/>
  <c r="AA63" i="1"/>
  <c r="Q64" i="1"/>
  <c r="U64" i="1"/>
  <c r="V11" i="1" s="1"/>
  <c r="AB64" i="1"/>
  <c r="D65" i="1"/>
  <c r="H65" i="1"/>
  <c r="X65" i="1"/>
  <c r="AC65" i="1"/>
  <c r="S66" i="1"/>
  <c r="J67" i="1"/>
  <c r="W67" i="1"/>
  <c r="Y67" i="1"/>
  <c r="AA67" i="1"/>
  <c r="Q68" i="1"/>
  <c r="U68" i="1"/>
  <c r="AB68" i="1"/>
  <c r="D69" i="1"/>
  <c r="H69" i="1"/>
  <c r="S69" i="1"/>
  <c r="D70" i="1"/>
  <c r="X70" i="1"/>
  <c r="H72" i="1"/>
  <c r="D74" i="1"/>
  <c r="X74" i="1"/>
  <c r="H76" i="1"/>
  <c r="J78" i="1"/>
  <c r="W78" i="1"/>
  <c r="S80" i="1"/>
  <c r="AB80" i="1"/>
  <c r="U80" i="1"/>
  <c r="Q80" i="1"/>
  <c r="Y80" i="1"/>
  <c r="AB82" i="1"/>
  <c r="U82" i="1"/>
  <c r="Q82" i="1"/>
  <c r="S82" i="1"/>
  <c r="Y82" i="1"/>
  <c r="J84" i="1"/>
  <c r="W84" i="1"/>
  <c r="AB86" i="1"/>
  <c r="U86" i="1"/>
  <c r="Q86" i="1"/>
  <c r="S86" i="1"/>
  <c r="Y86" i="1"/>
  <c r="AB92" i="1"/>
  <c r="U92" i="1"/>
  <c r="Q92" i="1"/>
  <c r="S92" i="1"/>
  <c r="H92" i="1"/>
  <c r="AC92" i="1"/>
  <c r="X92" i="1"/>
  <c r="D92" i="1"/>
  <c r="Y92" i="1"/>
  <c r="AB96" i="1"/>
  <c r="U96" i="1"/>
  <c r="Q96" i="1"/>
  <c r="S96" i="1"/>
  <c r="H96" i="1"/>
  <c r="AC96" i="1"/>
  <c r="X96" i="1"/>
  <c r="D96" i="1"/>
  <c r="Y96" i="1"/>
  <c r="AB100" i="1"/>
  <c r="U100" i="1"/>
  <c r="Q100" i="1"/>
  <c r="S100" i="1"/>
  <c r="H100" i="1"/>
  <c r="AC100" i="1"/>
  <c r="X100" i="1"/>
  <c r="D100" i="1"/>
  <c r="Y100" i="1"/>
  <c r="D64" i="1"/>
  <c r="H64" i="1"/>
  <c r="X64" i="1"/>
  <c r="AC64" i="1"/>
  <c r="J66" i="1"/>
  <c r="W66" i="1"/>
  <c r="Y66" i="1"/>
  <c r="AA66" i="1"/>
  <c r="D68" i="1"/>
  <c r="H68" i="1"/>
  <c r="X68" i="1"/>
  <c r="AC68" i="1"/>
  <c r="AB70" i="1"/>
  <c r="U70" i="1"/>
  <c r="Q70" i="1"/>
  <c r="S70" i="1"/>
  <c r="Y70" i="1"/>
  <c r="J72" i="1"/>
  <c r="W72" i="1"/>
  <c r="AA72" i="1"/>
  <c r="AB74" i="1"/>
  <c r="U74" i="1"/>
  <c r="Q74" i="1"/>
  <c r="S74" i="1"/>
  <c r="Y74" i="1"/>
  <c r="J76" i="1"/>
  <c r="W76" i="1"/>
  <c r="AA76" i="1"/>
  <c r="Q89" i="1"/>
  <c r="Y89" i="1"/>
  <c r="X63" i="1"/>
  <c r="AC63" i="1"/>
  <c r="S64" i="1"/>
  <c r="J65" i="1"/>
  <c r="W65" i="1"/>
  <c r="Y65" i="1"/>
  <c r="AA65" i="1"/>
  <c r="Q66" i="1"/>
  <c r="U66" i="1"/>
  <c r="AB66" i="1"/>
  <c r="X67" i="1"/>
  <c r="AC67" i="1"/>
  <c r="S68" i="1"/>
  <c r="AA69" i="1"/>
  <c r="Y69" i="1"/>
  <c r="W69" i="1"/>
  <c r="AC69" i="1"/>
  <c r="X69" i="1"/>
  <c r="J69" i="1"/>
  <c r="H70" i="1"/>
  <c r="D72" i="1"/>
  <c r="X72" i="1"/>
  <c r="AC72" i="1"/>
  <c r="H74" i="1"/>
  <c r="D76" i="1"/>
  <c r="X76" i="1"/>
  <c r="AC76" i="1"/>
  <c r="AB78" i="1"/>
  <c r="U78" i="1"/>
  <c r="Q78" i="1"/>
  <c r="S78" i="1"/>
  <c r="Y78" i="1"/>
  <c r="S84" i="1"/>
  <c r="AB84" i="1"/>
  <c r="U84" i="1"/>
  <c r="Q84" i="1"/>
  <c r="Y84" i="1"/>
  <c r="S94" i="1"/>
  <c r="AB94" i="1"/>
  <c r="U94" i="1"/>
  <c r="Q94" i="1"/>
  <c r="AC94" i="1"/>
  <c r="X94" i="1"/>
  <c r="D94" i="1"/>
  <c r="H94" i="1"/>
  <c r="Y94" i="1"/>
  <c r="S98" i="1"/>
  <c r="AB98" i="1"/>
  <c r="U98" i="1"/>
  <c r="Q98" i="1"/>
  <c r="AC98" i="1"/>
  <c r="X98" i="1"/>
  <c r="D98" i="1"/>
  <c r="H98" i="1"/>
  <c r="Y98" i="1"/>
  <c r="S102" i="1"/>
  <c r="AB102" i="1"/>
  <c r="U102" i="1"/>
  <c r="Q102" i="1"/>
  <c r="AC102" i="1"/>
  <c r="X102" i="1"/>
  <c r="D102" i="1"/>
  <c r="H102" i="1"/>
  <c r="Y102" i="1"/>
  <c r="AC106" i="1"/>
  <c r="X106" i="1"/>
  <c r="H106" i="1"/>
  <c r="D106" i="1"/>
  <c r="W106" i="1"/>
  <c r="S106" i="1"/>
  <c r="AA106" i="1"/>
  <c r="U106" i="1"/>
  <c r="J106" i="1"/>
  <c r="AB106" i="1"/>
  <c r="J71" i="1"/>
  <c r="W71" i="1"/>
  <c r="Y71" i="1"/>
  <c r="AA71" i="1"/>
  <c r="D73" i="1"/>
  <c r="H73" i="1"/>
  <c r="X73" i="1"/>
  <c r="AC73" i="1"/>
  <c r="J75" i="1"/>
  <c r="W75" i="1"/>
  <c r="Y75" i="1"/>
  <c r="AA75" i="1"/>
  <c r="H77" i="1"/>
  <c r="X77" i="1"/>
  <c r="AC77" i="1"/>
  <c r="J79" i="1"/>
  <c r="W79" i="1"/>
  <c r="Y79" i="1"/>
  <c r="AA79" i="1"/>
  <c r="X81" i="1"/>
  <c r="AC81" i="1"/>
  <c r="J83" i="1"/>
  <c r="W83" i="1"/>
  <c r="Y83" i="1"/>
  <c r="AA83" i="1"/>
  <c r="D85" i="1"/>
  <c r="H85" i="1"/>
  <c r="X85" i="1"/>
  <c r="AC85" i="1"/>
  <c r="AA87" i="1"/>
  <c r="Y87" i="1"/>
  <c r="W87" i="1"/>
  <c r="J87" i="1"/>
  <c r="U87" i="1"/>
  <c r="X87" i="1"/>
  <c r="X88" i="1"/>
  <c r="S90" i="1"/>
  <c r="AB90" i="1"/>
  <c r="Q90" i="1"/>
  <c r="D71" i="1"/>
  <c r="H71" i="1"/>
  <c r="X71" i="1"/>
  <c r="AC71" i="1"/>
  <c r="J73" i="1"/>
  <c r="W73" i="1"/>
  <c r="Y73" i="1"/>
  <c r="AA73" i="1"/>
  <c r="D75" i="1"/>
  <c r="H75" i="1"/>
  <c r="X75" i="1"/>
  <c r="AC75" i="1"/>
  <c r="J77" i="1"/>
  <c r="W77" i="1"/>
  <c r="Y77" i="1"/>
  <c r="AA77" i="1"/>
  <c r="D79" i="1"/>
  <c r="H79" i="1"/>
  <c r="X79" i="1"/>
  <c r="AC79" i="1"/>
  <c r="J81" i="1"/>
  <c r="W81" i="1"/>
  <c r="Y81" i="1"/>
  <c r="AA81" i="1"/>
  <c r="D83" i="1"/>
  <c r="H83" i="1"/>
  <c r="X83" i="1"/>
  <c r="AC83" i="1"/>
  <c r="J85" i="1"/>
  <c r="W85" i="1"/>
  <c r="Y85" i="1"/>
  <c r="AA85" i="1"/>
  <c r="D87" i="1"/>
  <c r="H87" i="1"/>
  <c r="AC87" i="1"/>
  <c r="AB88" i="1"/>
  <c r="U88" i="1"/>
  <c r="Q88" i="1"/>
  <c r="Y88" i="1"/>
  <c r="AC88" i="1"/>
  <c r="H90" i="1"/>
  <c r="X90" i="1"/>
  <c r="AC90" i="1"/>
  <c r="J93" i="1"/>
  <c r="W93" i="1"/>
  <c r="Y93" i="1"/>
  <c r="AA93" i="1"/>
  <c r="J97" i="1"/>
  <c r="W97" i="1"/>
  <c r="Y97" i="1"/>
  <c r="AA97" i="1"/>
  <c r="J101" i="1"/>
  <c r="W101" i="1"/>
  <c r="Y101" i="1"/>
  <c r="AA101" i="1"/>
  <c r="S103" i="1"/>
  <c r="Q103" i="1"/>
  <c r="Y103" i="1"/>
  <c r="AB103" i="1"/>
  <c r="S107" i="1"/>
  <c r="AB107" i="1"/>
  <c r="U107" i="1"/>
  <c r="Q107" i="1"/>
  <c r="W107" i="1"/>
  <c r="AA107" i="1"/>
  <c r="AB109" i="1"/>
  <c r="U109" i="1"/>
  <c r="Q109" i="1"/>
  <c r="S109" i="1"/>
  <c r="Y109" i="1"/>
  <c r="AB113" i="1"/>
  <c r="U113" i="1"/>
  <c r="Q113" i="1"/>
  <c r="R60" i="1" s="1"/>
  <c r="S113" i="1"/>
  <c r="T60" i="1" s="1"/>
  <c r="Y113" i="1"/>
  <c r="J91" i="1"/>
  <c r="W91" i="1"/>
  <c r="Y91" i="1"/>
  <c r="AA91" i="1"/>
  <c r="D93" i="1"/>
  <c r="H93" i="1"/>
  <c r="X93" i="1"/>
  <c r="AC93" i="1"/>
  <c r="J95" i="1"/>
  <c r="W95" i="1"/>
  <c r="Y95" i="1"/>
  <c r="AA95" i="1"/>
  <c r="D97" i="1"/>
  <c r="H97" i="1"/>
  <c r="X97" i="1"/>
  <c r="AC97" i="1"/>
  <c r="J99" i="1"/>
  <c r="W99" i="1"/>
  <c r="Y99" i="1"/>
  <c r="AA99" i="1"/>
  <c r="D101" i="1"/>
  <c r="H101" i="1"/>
  <c r="X101" i="1"/>
  <c r="AC101" i="1"/>
  <c r="H103" i="1"/>
  <c r="AB105" i="1"/>
  <c r="U105" i="1"/>
  <c r="Q105" i="1"/>
  <c r="Y105" i="1"/>
  <c r="AC105" i="1"/>
  <c r="H107" i="1"/>
  <c r="Y107" i="1"/>
  <c r="J109" i="1"/>
  <c r="W109" i="1"/>
  <c r="AA109" i="1"/>
  <c r="S111" i="1"/>
  <c r="T58" i="1" s="1"/>
  <c r="AB111" i="1"/>
  <c r="U111" i="1"/>
  <c r="V58" i="1" s="1"/>
  <c r="Q111" i="1"/>
  <c r="R58" i="1" s="1"/>
  <c r="Y111" i="1"/>
  <c r="J113" i="1"/>
  <c r="W113" i="1"/>
  <c r="AA113" i="1"/>
  <c r="J110" i="1"/>
  <c r="W110" i="1"/>
  <c r="Y110" i="1"/>
  <c r="AA110" i="1"/>
  <c r="J104" i="1"/>
  <c r="W104" i="1"/>
  <c r="Y104" i="1"/>
  <c r="AA104" i="1"/>
  <c r="J108" i="1"/>
  <c r="W108" i="1"/>
  <c r="Y108" i="1"/>
  <c r="AA108" i="1"/>
  <c r="D110" i="1"/>
  <c r="H110" i="1"/>
  <c r="X110" i="1"/>
  <c r="AC110" i="1"/>
  <c r="J112" i="1"/>
  <c r="W112" i="1"/>
  <c r="Y112" i="1"/>
  <c r="AA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H60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T36" i="1" l="1"/>
  <c r="V30" i="1"/>
  <c r="T24" i="1"/>
  <c r="N34" i="1"/>
  <c r="O34" i="1"/>
  <c r="N20" i="1"/>
  <c r="O20" i="1"/>
  <c r="N30" i="1"/>
  <c r="O30" i="1"/>
  <c r="N84" i="1"/>
  <c r="O84" i="1"/>
  <c r="N110" i="1"/>
  <c r="O110" i="1"/>
  <c r="N82" i="1"/>
  <c r="O82" i="1"/>
  <c r="N66" i="1"/>
  <c r="O66" i="1"/>
  <c r="O113" i="1"/>
  <c r="N113" i="1"/>
  <c r="N108" i="1"/>
  <c r="O108" i="1"/>
  <c r="N40" i="1"/>
  <c r="O40" i="1"/>
  <c r="N36" i="1"/>
  <c r="O36" i="1"/>
  <c r="N100" i="1"/>
  <c r="O100" i="1"/>
  <c r="O105" i="1"/>
  <c r="N105" i="1"/>
  <c r="N78" i="1"/>
  <c r="O78" i="1"/>
  <c r="N96" i="1"/>
  <c r="O96" i="1"/>
  <c r="O63" i="1"/>
  <c r="N63" i="1"/>
  <c r="N28" i="1"/>
  <c r="O28" i="1"/>
  <c r="N111" i="1"/>
  <c r="O111" i="1"/>
  <c r="N98" i="1"/>
  <c r="O98" i="1"/>
  <c r="O24" i="1"/>
  <c r="N24" i="1"/>
  <c r="N12" i="1"/>
  <c r="O12" i="1"/>
  <c r="N22" i="1"/>
  <c r="O22" i="1"/>
  <c r="N92" i="1"/>
  <c r="O92" i="1"/>
  <c r="N73" i="1"/>
  <c r="O73" i="1"/>
  <c r="N70" i="1"/>
  <c r="O70" i="1"/>
  <c r="N80" i="1"/>
  <c r="O80" i="1"/>
  <c r="N11" i="1"/>
  <c r="O11" i="1"/>
  <c r="N86" i="1"/>
  <c r="O86" i="1"/>
  <c r="R50" i="1"/>
  <c r="AD50" i="1"/>
  <c r="F299" i="60"/>
  <c r="F316" i="60" s="1"/>
  <c r="F263" i="60"/>
  <c r="F278" i="60" s="1"/>
  <c r="F295" i="60" s="1"/>
  <c r="F312" i="60" s="1"/>
  <c r="F329" i="60" s="1"/>
  <c r="F291" i="60"/>
  <c r="F308" i="60" s="1"/>
  <c r="F325" i="60" s="1"/>
  <c r="F300" i="60"/>
  <c r="F317" i="60" s="1"/>
  <c r="F264" i="60"/>
  <c r="F279" i="60" s="1"/>
  <c r="F296" i="60" s="1"/>
  <c r="F313" i="60" s="1"/>
  <c r="F330" i="60" s="1"/>
  <c r="F261" i="60"/>
  <c r="F276" i="60" s="1"/>
  <c r="F293" i="60" s="1"/>
  <c r="F310" i="60" s="1"/>
  <c r="F327" i="60" s="1"/>
  <c r="F302" i="60"/>
  <c r="F322" i="60" s="1"/>
  <c r="F266" i="60"/>
  <c r="F281" i="60" s="1"/>
  <c r="F298" i="60" s="1"/>
  <c r="F315" i="60" s="1"/>
  <c r="F332" i="60" s="1"/>
  <c r="F292" i="60"/>
  <c r="F309" i="60" s="1"/>
  <c r="F326" i="60" s="1"/>
  <c r="F301" i="60"/>
  <c r="F321" i="60" s="1"/>
  <c r="F265" i="60"/>
  <c r="F280" i="60" s="1"/>
  <c r="F297" i="60" s="1"/>
  <c r="F314" i="60" s="1"/>
  <c r="F331" i="60" s="1"/>
  <c r="F262" i="60"/>
  <c r="F277" i="60" s="1"/>
  <c r="F294" i="60" s="1"/>
  <c r="F311" i="60" s="1"/>
  <c r="F328" i="60" s="1"/>
  <c r="AD61" i="1"/>
  <c r="R61" i="1"/>
  <c r="D38" i="60"/>
  <c r="D271" i="60" s="1"/>
  <c r="AD113" i="1"/>
  <c r="AD60" i="1"/>
  <c r="V60" i="1"/>
  <c r="AD112" i="1"/>
  <c r="AD104" i="1"/>
  <c r="AD56" i="1"/>
  <c r="AD110" i="1"/>
  <c r="V59" i="1"/>
  <c r="T55" i="1"/>
  <c r="AD109" i="1"/>
  <c r="AD111" i="1"/>
  <c r="AD59" i="1"/>
  <c r="AD58" i="1"/>
  <c r="AD57" i="1"/>
  <c r="T56" i="1"/>
  <c r="V56" i="1"/>
  <c r="R56" i="1"/>
  <c r="R55" i="1"/>
  <c r="AD106" i="1"/>
  <c r="T51" i="1"/>
  <c r="V55" i="1"/>
  <c r="R53" i="1"/>
  <c r="AD108" i="1"/>
  <c r="AD55" i="1"/>
  <c r="T54" i="1"/>
  <c r="AD54" i="1"/>
  <c r="AD107" i="1"/>
  <c r="R51" i="1"/>
  <c r="T53" i="1"/>
  <c r="R54" i="1"/>
  <c r="AD53" i="1"/>
  <c r="V54" i="1"/>
  <c r="T46" i="1"/>
  <c r="V53" i="1"/>
  <c r="T52" i="1"/>
  <c r="R49" i="1"/>
  <c r="AD105" i="1"/>
  <c r="V52" i="1"/>
  <c r="V42" i="1"/>
  <c r="AD51" i="1"/>
  <c r="V51" i="1"/>
  <c r="V45" i="1"/>
  <c r="R52" i="1"/>
  <c r="AD102" i="1"/>
  <c r="V50" i="1"/>
  <c r="AD101" i="1"/>
  <c r="T50" i="1"/>
  <c r="V49" i="1"/>
  <c r="AD46" i="1"/>
  <c r="AD100" i="1"/>
  <c r="V48" i="1"/>
  <c r="AD48" i="1"/>
  <c r="AD103" i="1"/>
  <c r="T49" i="1"/>
  <c r="T48" i="1"/>
  <c r="R36" i="1"/>
  <c r="AD49" i="1"/>
  <c r="T43" i="1"/>
  <c r="V41" i="1"/>
  <c r="R47" i="1"/>
  <c r="AD97" i="1"/>
  <c r="T47" i="1"/>
  <c r="V47" i="1"/>
  <c r="R48" i="1"/>
  <c r="AD47" i="1"/>
  <c r="T44" i="1"/>
  <c r="AD99" i="1"/>
  <c r="R46" i="1"/>
  <c r="T32" i="1"/>
  <c r="AD87" i="1"/>
  <c r="V46" i="1"/>
  <c r="R45" i="1"/>
  <c r="R43" i="1"/>
  <c r="AD45" i="1"/>
  <c r="AD43" i="1"/>
  <c r="AD98" i="1"/>
  <c r="T45" i="1"/>
  <c r="AD44" i="1"/>
  <c r="R44" i="1"/>
  <c r="AD96" i="1"/>
  <c r="V44" i="1"/>
  <c r="AD95" i="1"/>
  <c r="R42" i="1"/>
  <c r="T42" i="1"/>
  <c r="R39" i="1"/>
  <c r="V43" i="1"/>
  <c r="AD42" i="1"/>
  <c r="R40" i="1"/>
  <c r="T40" i="1"/>
  <c r="AD35" i="1"/>
  <c r="R41" i="1"/>
  <c r="AD40" i="1"/>
  <c r="T41" i="1"/>
  <c r="AD94" i="1"/>
  <c r="AD92" i="1"/>
  <c r="AD93" i="1"/>
  <c r="AD39" i="1"/>
  <c r="R38" i="1"/>
  <c r="AD88" i="1"/>
  <c r="AD37" i="1"/>
  <c r="T37" i="1"/>
  <c r="T38" i="1"/>
  <c r="T39" i="1"/>
  <c r="AD36" i="1"/>
  <c r="V40" i="1"/>
  <c r="AD91" i="1"/>
  <c r="AD41" i="1"/>
  <c r="V38" i="1"/>
  <c r="T35" i="1"/>
  <c r="AD90" i="1"/>
  <c r="R37" i="1"/>
  <c r="AD38" i="1"/>
  <c r="V37" i="1"/>
  <c r="V39" i="1"/>
  <c r="AD89" i="1"/>
  <c r="T34" i="1"/>
  <c r="V36" i="1"/>
  <c r="R35" i="1"/>
  <c r="R34" i="1"/>
  <c r="V35" i="1"/>
  <c r="AD34" i="1"/>
  <c r="V34" i="1"/>
  <c r="AD85" i="1"/>
  <c r="T33" i="1"/>
  <c r="R30" i="1"/>
  <c r="AD33" i="1"/>
  <c r="R28" i="1"/>
  <c r="R32" i="1"/>
  <c r="R33" i="1"/>
  <c r="AD32" i="1"/>
  <c r="V32" i="1"/>
  <c r="AD86" i="1"/>
  <c r="V33" i="1"/>
  <c r="T31" i="1"/>
  <c r="AD31" i="1"/>
  <c r="R31" i="1"/>
  <c r="AD84" i="1"/>
  <c r="V31" i="1"/>
  <c r="T30" i="1"/>
  <c r="AD29" i="1"/>
  <c r="R29" i="1"/>
  <c r="V29" i="1"/>
  <c r="AD83" i="1"/>
  <c r="T26" i="1"/>
  <c r="T29" i="1"/>
  <c r="AD82" i="1"/>
  <c r="R20" i="1"/>
  <c r="AD79" i="1"/>
  <c r="T28" i="1"/>
  <c r="AD28" i="1"/>
  <c r="AD74" i="1"/>
  <c r="AD80" i="1"/>
  <c r="AD25" i="1"/>
  <c r="V28" i="1"/>
  <c r="AD81" i="1"/>
  <c r="R22" i="1"/>
  <c r="V26" i="1"/>
  <c r="T27" i="1"/>
  <c r="R27" i="1"/>
  <c r="V27" i="1"/>
  <c r="AD22" i="1"/>
  <c r="AD26" i="1"/>
  <c r="T25" i="1"/>
  <c r="AD77" i="1"/>
  <c r="R26" i="1"/>
  <c r="AD27" i="1"/>
  <c r="R25" i="1"/>
  <c r="AD23" i="1"/>
  <c r="AD75" i="1"/>
  <c r="AD78" i="1"/>
  <c r="V25" i="1"/>
  <c r="R24" i="1"/>
  <c r="V24" i="1"/>
  <c r="AD24" i="1"/>
  <c r="AD76" i="1"/>
  <c r="V22" i="1"/>
  <c r="T23" i="1"/>
  <c r="T22" i="1"/>
  <c r="R23" i="1"/>
  <c r="V23" i="1"/>
  <c r="V21" i="1"/>
  <c r="AD21" i="1"/>
  <c r="T21" i="1"/>
  <c r="R21" i="1"/>
  <c r="AD20" i="1"/>
  <c r="V20" i="1"/>
  <c r="AD73" i="1"/>
  <c r="T20" i="1"/>
  <c r="AD72" i="1"/>
  <c r="T19" i="1"/>
  <c r="V19" i="1"/>
  <c r="AD18" i="1"/>
  <c r="R14" i="1"/>
  <c r="R19" i="1"/>
  <c r="R18" i="1"/>
  <c r="AD71" i="1"/>
  <c r="AD19" i="1"/>
  <c r="T18" i="1"/>
  <c r="R16" i="1"/>
  <c r="V18" i="1"/>
  <c r="AD70" i="1"/>
  <c r="AD16" i="1"/>
  <c r="T17" i="1"/>
  <c r="AD17" i="1"/>
  <c r="T16" i="1"/>
  <c r="R17" i="1"/>
  <c r="V17" i="1"/>
  <c r="AD69" i="1"/>
  <c r="V16" i="1"/>
  <c r="AD15" i="1"/>
  <c r="R15" i="1"/>
  <c r="T15" i="1"/>
  <c r="V15" i="1"/>
  <c r="AD63" i="1"/>
  <c r="V14" i="1"/>
  <c r="AD67" i="1"/>
  <c r="R12" i="1"/>
  <c r="AD68" i="1"/>
  <c r="T14" i="1"/>
  <c r="T11" i="1"/>
  <c r="AD14" i="1"/>
  <c r="T13" i="1"/>
  <c r="V12" i="1"/>
  <c r="R13" i="1"/>
  <c r="AD12" i="1"/>
  <c r="AD13" i="1"/>
  <c r="AD66" i="1"/>
  <c r="R11" i="1"/>
  <c r="V13" i="1"/>
  <c r="T12" i="1"/>
  <c r="AD65" i="1"/>
  <c r="AD64" i="1"/>
  <c r="D39" i="60" l="1"/>
  <c r="D272" i="60" s="1"/>
  <c r="B12" i="51"/>
  <c r="C12" i="51"/>
  <c r="D12" i="51" s="1"/>
  <c r="E12" i="51"/>
  <c r="Y12" i="51"/>
  <c r="Z12" i="51"/>
  <c r="AA12" i="51"/>
  <c r="AC12" i="51"/>
  <c r="AD12" i="51"/>
  <c r="AE12" i="51"/>
  <c r="AF12" i="51"/>
  <c r="AG12" i="51"/>
  <c r="AH12" i="51"/>
  <c r="B13" i="51"/>
  <c r="C13" i="51"/>
  <c r="D13" i="51" s="1"/>
  <c r="E13" i="51"/>
  <c r="Y13" i="51"/>
  <c r="Z13" i="51"/>
  <c r="AA13" i="51"/>
  <c r="AC13" i="51"/>
  <c r="AD13" i="51"/>
  <c r="AE13" i="51"/>
  <c r="AF13" i="51"/>
  <c r="AG13" i="51"/>
  <c r="AH13" i="51"/>
  <c r="B14" i="51"/>
  <c r="C14" i="51"/>
  <c r="D14" i="51" s="1"/>
  <c r="E14" i="51"/>
  <c r="Y14" i="51"/>
  <c r="Z14" i="51"/>
  <c r="AA14" i="51"/>
  <c r="AC14" i="51"/>
  <c r="AD14" i="51"/>
  <c r="AE14" i="51"/>
  <c r="AF14" i="51"/>
  <c r="AG14" i="51"/>
  <c r="AH14" i="51"/>
  <c r="B15" i="51"/>
  <c r="C15" i="51"/>
  <c r="D15" i="51" s="1"/>
  <c r="E15" i="51"/>
  <c r="Y15" i="51"/>
  <c r="Z15" i="51"/>
  <c r="AA15" i="51"/>
  <c r="AC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C16" i="51"/>
  <c r="AD16" i="51"/>
  <c r="AE16" i="51"/>
  <c r="AF16" i="51"/>
  <c r="AG16" i="51"/>
  <c r="AH16" i="51"/>
  <c r="B26" i="51"/>
  <c r="C26" i="51"/>
  <c r="D26" i="51" s="1"/>
  <c r="E26" i="51"/>
  <c r="F26" i="51" s="1"/>
  <c r="G26" i="51"/>
  <c r="H26" i="51" s="1"/>
  <c r="I26" i="51"/>
  <c r="J26" i="51" s="1"/>
  <c r="K26" i="51"/>
  <c r="V26" i="51"/>
  <c r="X26" i="51"/>
  <c r="O26" i="51"/>
  <c r="P26" i="51" s="1"/>
  <c r="Y26" i="51"/>
  <c r="Z26" i="51"/>
  <c r="AA26" i="51"/>
  <c r="AC26" i="51"/>
  <c r="AD26" i="51"/>
  <c r="AE26" i="51"/>
  <c r="AF26" i="51"/>
  <c r="AG26" i="51"/>
  <c r="AH26" i="51"/>
  <c r="B27" i="51"/>
  <c r="C27" i="51"/>
  <c r="D27" i="51" s="1"/>
  <c r="E27" i="51"/>
  <c r="F27" i="51" s="1"/>
  <c r="H12" i="51"/>
  <c r="J12" i="51"/>
  <c r="W12" i="51"/>
  <c r="P12" i="51"/>
  <c r="Y27" i="51"/>
  <c r="Z27" i="51"/>
  <c r="AA27" i="51"/>
  <c r="AC27" i="51"/>
  <c r="AD27" i="51"/>
  <c r="AE27" i="51"/>
  <c r="AF27" i="51"/>
  <c r="AG27" i="51"/>
  <c r="AH27" i="51"/>
  <c r="B28" i="51"/>
  <c r="C28" i="51"/>
  <c r="D28" i="51" s="1"/>
  <c r="E28" i="51"/>
  <c r="F28" i="51" s="1"/>
  <c r="H13" i="51"/>
  <c r="J13" i="51"/>
  <c r="W13" i="51"/>
  <c r="P13" i="51"/>
  <c r="Y28" i="51"/>
  <c r="Z28" i="51"/>
  <c r="AA28" i="51"/>
  <c r="AC28" i="51"/>
  <c r="AD28" i="51"/>
  <c r="AE28" i="51"/>
  <c r="AF28" i="51"/>
  <c r="AG28" i="51"/>
  <c r="AH28" i="51"/>
  <c r="B29" i="51"/>
  <c r="C29" i="51"/>
  <c r="D29" i="51" s="1"/>
  <c r="E29" i="51"/>
  <c r="F29" i="51" s="1"/>
  <c r="H14" i="51"/>
  <c r="J14" i="51"/>
  <c r="W14" i="51"/>
  <c r="P14" i="51"/>
  <c r="Y29" i="51"/>
  <c r="Z29" i="51"/>
  <c r="AA29" i="51"/>
  <c r="AC29" i="51"/>
  <c r="AD29" i="51"/>
  <c r="AE29" i="51"/>
  <c r="AF29" i="51"/>
  <c r="AG29" i="51"/>
  <c r="AH29" i="51"/>
  <c r="B30" i="51"/>
  <c r="C30" i="51"/>
  <c r="D30" i="51" s="1"/>
  <c r="E30" i="51"/>
  <c r="F30" i="51" s="1"/>
  <c r="H15" i="51"/>
  <c r="J15" i="51"/>
  <c r="W15" i="51"/>
  <c r="P15" i="51"/>
  <c r="Y30" i="51"/>
  <c r="Z30" i="51"/>
  <c r="AA30" i="51"/>
  <c r="AC30" i="51"/>
  <c r="AD30" i="51"/>
  <c r="AE30" i="51"/>
  <c r="AF30" i="51"/>
  <c r="AG30" i="51"/>
  <c r="AH30" i="51"/>
  <c r="B31" i="51"/>
  <c r="C31" i="51"/>
  <c r="D31" i="51" s="1"/>
  <c r="E31" i="51"/>
  <c r="F31" i="51" s="1"/>
  <c r="H16" i="51"/>
  <c r="J16" i="51"/>
  <c r="W16" i="51"/>
  <c r="P16" i="51"/>
  <c r="Y31" i="51"/>
  <c r="Z31" i="51"/>
  <c r="AA31" i="51"/>
  <c r="AC31" i="51"/>
  <c r="AD31" i="51"/>
  <c r="AE31" i="51"/>
  <c r="AF31" i="51"/>
  <c r="AG31" i="51"/>
  <c r="AH31" i="51"/>
  <c r="AH11" i="51"/>
  <c r="AG11" i="51"/>
  <c r="AF11" i="51"/>
  <c r="AE11" i="51"/>
  <c r="AD11" i="51"/>
  <c r="AC11" i="51"/>
  <c r="AA11" i="51"/>
  <c r="Z11" i="51"/>
  <c r="Y11" i="51"/>
  <c r="O11" i="51"/>
  <c r="X11" i="51"/>
  <c r="K11" i="51"/>
  <c r="I11" i="51"/>
  <c r="G11" i="51"/>
  <c r="E11" i="51"/>
  <c r="C11" i="51"/>
  <c r="D11" i="51" s="1"/>
  <c r="B11" i="51"/>
  <c r="F22" i="47"/>
  <c r="AC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42" i="50"/>
  <c r="Y42" i="50"/>
  <c r="X42" i="50"/>
  <c r="W42" i="50"/>
  <c r="V42" i="50"/>
  <c r="U42" i="50"/>
  <c r="T42" i="50"/>
  <c r="S42" i="50"/>
  <c r="R42" i="50"/>
  <c r="J42" i="50"/>
  <c r="H42" i="50"/>
  <c r="G42" i="50"/>
  <c r="E42" i="50"/>
  <c r="C42" i="50"/>
  <c r="B42" i="50"/>
  <c r="Z41" i="50"/>
  <c r="Y41" i="50"/>
  <c r="X41" i="50"/>
  <c r="W41" i="50"/>
  <c r="V41" i="50"/>
  <c r="U41" i="50"/>
  <c r="T41" i="50"/>
  <c r="S41" i="50"/>
  <c r="R41" i="50"/>
  <c r="J41" i="50"/>
  <c r="H41" i="50"/>
  <c r="G41" i="50"/>
  <c r="E41" i="50"/>
  <c r="C41" i="50"/>
  <c r="B41" i="50"/>
  <c r="Z40" i="50"/>
  <c r="Y40" i="50"/>
  <c r="X40" i="50"/>
  <c r="W40" i="50"/>
  <c r="V40" i="50"/>
  <c r="U40" i="50"/>
  <c r="T40" i="50"/>
  <c r="S40" i="50"/>
  <c r="R40" i="50"/>
  <c r="J40" i="50"/>
  <c r="H40" i="50"/>
  <c r="G40" i="50"/>
  <c r="E40" i="50"/>
  <c r="C40" i="50"/>
  <c r="B40" i="50"/>
  <c r="Z39" i="50"/>
  <c r="Y39" i="50"/>
  <c r="X39" i="50"/>
  <c r="W39" i="50"/>
  <c r="V39" i="50"/>
  <c r="U39" i="50"/>
  <c r="T39" i="50"/>
  <c r="S39" i="50"/>
  <c r="R39" i="50"/>
  <c r="J39" i="50"/>
  <c r="H39" i="50"/>
  <c r="G39" i="50"/>
  <c r="E39" i="50"/>
  <c r="C39" i="50"/>
  <c r="B39" i="50"/>
  <c r="Z38" i="50"/>
  <c r="Y38" i="50"/>
  <c r="X38" i="50"/>
  <c r="W38" i="50"/>
  <c r="V38" i="50"/>
  <c r="U38" i="50"/>
  <c r="T38" i="50"/>
  <c r="S38" i="50"/>
  <c r="R38" i="50"/>
  <c r="J38" i="50"/>
  <c r="H38" i="50"/>
  <c r="G38" i="50"/>
  <c r="E38" i="50"/>
  <c r="C38" i="50"/>
  <c r="B38" i="50"/>
  <c r="Z37" i="50"/>
  <c r="Y37" i="50"/>
  <c r="X37" i="50"/>
  <c r="W37" i="50"/>
  <c r="V37" i="50"/>
  <c r="U37" i="50"/>
  <c r="T37" i="50"/>
  <c r="S37" i="50"/>
  <c r="R37" i="50"/>
  <c r="J37" i="50"/>
  <c r="H37" i="50"/>
  <c r="G37" i="50"/>
  <c r="E37" i="50"/>
  <c r="C37" i="50"/>
  <c r="B37" i="50"/>
  <c r="Z36" i="50"/>
  <c r="Y36" i="50"/>
  <c r="X36" i="50"/>
  <c r="W36" i="50"/>
  <c r="V36" i="50"/>
  <c r="U36" i="50"/>
  <c r="T36" i="50"/>
  <c r="S36" i="50"/>
  <c r="R36" i="50"/>
  <c r="J36" i="50"/>
  <c r="H36" i="50"/>
  <c r="G36" i="50"/>
  <c r="E36" i="50"/>
  <c r="C36" i="50"/>
  <c r="B36" i="50"/>
  <c r="Z35" i="50"/>
  <c r="Y35" i="50"/>
  <c r="X35" i="50"/>
  <c r="W35" i="50"/>
  <c r="V35" i="50"/>
  <c r="U35" i="50"/>
  <c r="T35" i="50"/>
  <c r="S35" i="50"/>
  <c r="R35" i="50"/>
  <c r="J35" i="50"/>
  <c r="H35" i="50"/>
  <c r="G35" i="50"/>
  <c r="E35" i="50"/>
  <c r="C35" i="50"/>
  <c r="B35" i="50"/>
  <c r="Z34" i="50"/>
  <c r="Y34" i="50"/>
  <c r="X34" i="50"/>
  <c r="W34" i="50"/>
  <c r="V34" i="50"/>
  <c r="U34" i="50"/>
  <c r="T34" i="50"/>
  <c r="S34" i="50"/>
  <c r="R34" i="50"/>
  <c r="J34" i="50"/>
  <c r="H34" i="50"/>
  <c r="G34" i="50"/>
  <c r="E34" i="50"/>
  <c r="C34" i="50"/>
  <c r="B34" i="50"/>
  <c r="Z33" i="50"/>
  <c r="Y33" i="50"/>
  <c r="X33" i="50"/>
  <c r="W33" i="50"/>
  <c r="V33" i="50"/>
  <c r="U33" i="50"/>
  <c r="T33" i="50"/>
  <c r="S33" i="50"/>
  <c r="R33" i="50"/>
  <c r="J33" i="50"/>
  <c r="H33" i="50"/>
  <c r="G33" i="50"/>
  <c r="E33" i="50"/>
  <c r="C33" i="50"/>
  <c r="B33" i="50"/>
  <c r="Z32" i="50"/>
  <c r="Y32" i="50"/>
  <c r="X32" i="50"/>
  <c r="W32" i="50"/>
  <c r="V32" i="50"/>
  <c r="U32" i="50"/>
  <c r="T32" i="50"/>
  <c r="S32" i="50"/>
  <c r="R32" i="50"/>
  <c r="J32" i="50"/>
  <c r="H32" i="50"/>
  <c r="G32" i="50"/>
  <c r="E32" i="50"/>
  <c r="C32" i="50"/>
  <c r="B32" i="50"/>
  <c r="Z31" i="50"/>
  <c r="Y31" i="50"/>
  <c r="X31" i="50"/>
  <c r="W31" i="50"/>
  <c r="V31" i="50"/>
  <c r="U31" i="50"/>
  <c r="T31" i="50"/>
  <c r="S31" i="50"/>
  <c r="R31" i="50"/>
  <c r="J31" i="50"/>
  <c r="H31" i="50"/>
  <c r="G31" i="50"/>
  <c r="E31" i="50"/>
  <c r="C31" i="50"/>
  <c r="B31" i="50"/>
  <c r="Z30" i="50"/>
  <c r="Y30" i="50"/>
  <c r="X30" i="50"/>
  <c r="W30" i="50"/>
  <c r="V30" i="50"/>
  <c r="U30" i="50"/>
  <c r="T30" i="50"/>
  <c r="S30" i="50"/>
  <c r="R30" i="50"/>
  <c r="J30" i="50"/>
  <c r="H30" i="50"/>
  <c r="G30" i="50"/>
  <c r="E30" i="50"/>
  <c r="C30" i="50"/>
  <c r="B30" i="50"/>
  <c r="Z29" i="50"/>
  <c r="Y29" i="50"/>
  <c r="X29" i="50"/>
  <c r="W29" i="50"/>
  <c r="V29" i="50"/>
  <c r="U29" i="50"/>
  <c r="T29" i="50"/>
  <c r="S29" i="50"/>
  <c r="R29" i="50"/>
  <c r="J29" i="50"/>
  <c r="H29" i="50"/>
  <c r="G29" i="50"/>
  <c r="E29" i="50"/>
  <c r="C29" i="50"/>
  <c r="B29" i="50"/>
  <c r="Z28" i="50"/>
  <c r="Y28" i="50"/>
  <c r="X28" i="50"/>
  <c r="W28" i="50"/>
  <c r="V28" i="50"/>
  <c r="U28" i="50"/>
  <c r="T28" i="50"/>
  <c r="S28" i="50"/>
  <c r="R28" i="50"/>
  <c r="J28" i="50"/>
  <c r="H28" i="50"/>
  <c r="G28" i="50"/>
  <c r="E28" i="50"/>
  <c r="C28" i="50"/>
  <c r="B28" i="50"/>
  <c r="Z27" i="50"/>
  <c r="Y27" i="50"/>
  <c r="X27" i="50"/>
  <c r="W27" i="50"/>
  <c r="V27" i="50"/>
  <c r="U27" i="50"/>
  <c r="T27" i="50"/>
  <c r="S27" i="50"/>
  <c r="R27" i="50"/>
  <c r="J27" i="50"/>
  <c r="H27" i="50"/>
  <c r="G27" i="50"/>
  <c r="E27" i="50"/>
  <c r="C27" i="50"/>
  <c r="B27" i="50"/>
  <c r="Z25" i="50"/>
  <c r="Y25" i="50"/>
  <c r="X25" i="50"/>
  <c r="W25" i="50"/>
  <c r="V25" i="50"/>
  <c r="U25" i="50"/>
  <c r="T25" i="50"/>
  <c r="S25" i="50"/>
  <c r="R25" i="50"/>
  <c r="J25" i="50"/>
  <c r="H25" i="50"/>
  <c r="G25" i="50"/>
  <c r="E25" i="50"/>
  <c r="C25" i="50"/>
  <c r="B25" i="50"/>
  <c r="Z24" i="50"/>
  <c r="Y24" i="50"/>
  <c r="X24" i="50"/>
  <c r="W24" i="50"/>
  <c r="V24" i="50"/>
  <c r="U24" i="50"/>
  <c r="T24" i="50"/>
  <c r="S24" i="50"/>
  <c r="R24" i="50"/>
  <c r="J24" i="50"/>
  <c r="H24" i="50"/>
  <c r="G24" i="50"/>
  <c r="E24" i="50"/>
  <c r="C24" i="50"/>
  <c r="B24" i="50"/>
  <c r="Z23" i="50"/>
  <c r="Y23" i="50"/>
  <c r="X23" i="50"/>
  <c r="W23" i="50"/>
  <c r="V23" i="50"/>
  <c r="U23" i="50"/>
  <c r="T23" i="50"/>
  <c r="S23" i="50"/>
  <c r="R23" i="50"/>
  <c r="J23" i="50"/>
  <c r="H23" i="50"/>
  <c r="G23" i="50"/>
  <c r="E23" i="50"/>
  <c r="C23" i="50"/>
  <c r="B23" i="50"/>
  <c r="Z22" i="50"/>
  <c r="Y22" i="50"/>
  <c r="X22" i="50"/>
  <c r="W22" i="50"/>
  <c r="V22" i="50"/>
  <c r="U22" i="50"/>
  <c r="T22" i="50"/>
  <c r="S22" i="50"/>
  <c r="R22" i="50"/>
  <c r="J22" i="50"/>
  <c r="H22" i="50"/>
  <c r="G22" i="50"/>
  <c r="E22" i="50"/>
  <c r="C22" i="50"/>
  <c r="B22" i="50"/>
  <c r="Z21" i="50"/>
  <c r="Y21" i="50"/>
  <c r="X21" i="50"/>
  <c r="W21" i="50"/>
  <c r="V21" i="50"/>
  <c r="U21" i="50"/>
  <c r="T21" i="50"/>
  <c r="S21" i="50"/>
  <c r="R21" i="50"/>
  <c r="J21" i="50"/>
  <c r="H21" i="50"/>
  <c r="G21" i="50"/>
  <c r="E21" i="50"/>
  <c r="C21" i="50"/>
  <c r="B21" i="50"/>
  <c r="Z20" i="50"/>
  <c r="Y20" i="50"/>
  <c r="X20" i="50"/>
  <c r="W20" i="50"/>
  <c r="V20" i="50"/>
  <c r="U20" i="50"/>
  <c r="T20" i="50"/>
  <c r="S20" i="50"/>
  <c r="R20" i="50"/>
  <c r="J20" i="50"/>
  <c r="H20" i="50"/>
  <c r="G20" i="50"/>
  <c r="E20" i="50"/>
  <c r="C20" i="50"/>
  <c r="B20" i="50"/>
  <c r="Z19" i="50"/>
  <c r="Y19" i="50"/>
  <c r="X19" i="50"/>
  <c r="W19" i="50"/>
  <c r="V19" i="50"/>
  <c r="U19" i="50"/>
  <c r="T19" i="50"/>
  <c r="S19" i="50"/>
  <c r="R19" i="50"/>
  <c r="J19" i="50"/>
  <c r="H19" i="50"/>
  <c r="G19" i="50"/>
  <c r="E19" i="50"/>
  <c r="C19" i="50"/>
  <c r="B19" i="50"/>
  <c r="B12" i="50"/>
  <c r="C12" i="50"/>
  <c r="E12" i="50"/>
  <c r="G12" i="50"/>
  <c r="H12" i="50"/>
  <c r="J12" i="50"/>
  <c r="R12" i="50"/>
  <c r="S12" i="50"/>
  <c r="T12" i="50"/>
  <c r="U12" i="50"/>
  <c r="V12" i="50"/>
  <c r="W12" i="50"/>
  <c r="X12" i="50"/>
  <c r="Y12" i="50"/>
  <c r="Z12" i="50"/>
  <c r="B13" i="50"/>
  <c r="C13" i="50"/>
  <c r="E13" i="50"/>
  <c r="G13" i="50"/>
  <c r="H13" i="50"/>
  <c r="J13" i="50"/>
  <c r="R13" i="50"/>
  <c r="S13" i="50"/>
  <c r="T13" i="50"/>
  <c r="U13" i="50"/>
  <c r="V13" i="50"/>
  <c r="W13" i="50"/>
  <c r="X13" i="50"/>
  <c r="Y13" i="50"/>
  <c r="Z13" i="50"/>
  <c r="B14" i="50"/>
  <c r="C14" i="50"/>
  <c r="E14" i="50"/>
  <c r="G14" i="50"/>
  <c r="H14" i="50"/>
  <c r="J14" i="50"/>
  <c r="R14" i="50"/>
  <c r="S14" i="50"/>
  <c r="T14" i="50"/>
  <c r="U14" i="50"/>
  <c r="V14" i="50"/>
  <c r="W14" i="50"/>
  <c r="X14" i="50"/>
  <c r="Y14" i="50"/>
  <c r="Z14" i="50"/>
  <c r="B15" i="50"/>
  <c r="C15" i="50"/>
  <c r="E15" i="50"/>
  <c r="G15" i="50"/>
  <c r="H15" i="50"/>
  <c r="J15" i="50"/>
  <c r="R15" i="50"/>
  <c r="S15" i="50"/>
  <c r="T15" i="50"/>
  <c r="U15" i="50"/>
  <c r="V15" i="50"/>
  <c r="W15" i="50"/>
  <c r="X15" i="50"/>
  <c r="Y15" i="50"/>
  <c r="Z15" i="50"/>
  <c r="B16" i="50"/>
  <c r="C16" i="50"/>
  <c r="E16" i="50"/>
  <c r="G16" i="50"/>
  <c r="H16" i="50"/>
  <c r="J16" i="50"/>
  <c r="R16" i="50"/>
  <c r="S16" i="50"/>
  <c r="T16" i="50"/>
  <c r="U16" i="50"/>
  <c r="V16" i="50"/>
  <c r="W16" i="50"/>
  <c r="X16" i="50"/>
  <c r="Y16" i="50"/>
  <c r="Z16" i="50"/>
  <c r="B17" i="50"/>
  <c r="C17" i="50"/>
  <c r="E17" i="50"/>
  <c r="G17" i="50"/>
  <c r="H17" i="50"/>
  <c r="J17" i="50"/>
  <c r="R17" i="50"/>
  <c r="S17" i="50"/>
  <c r="T17" i="50"/>
  <c r="U17" i="50"/>
  <c r="V17" i="50"/>
  <c r="W17" i="50"/>
  <c r="X17" i="50"/>
  <c r="Y17" i="50"/>
  <c r="Z17" i="50"/>
  <c r="Z11" i="50"/>
  <c r="Y11" i="50"/>
  <c r="X11" i="50"/>
  <c r="W11" i="50"/>
  <c r="V11" i="50"/>
  <c r="U11" i="50"/>
  <c r="T11" i="50"/>
  <c r="S11" i="50"/>
  <c r="R11" i="50"/>
  <c r="J11" i="50"/>
  <c r="H11" i="50"/>
  <c r="G11" i="50"/>
  <c r="E11" i="50"/>
  <c r="C11" i="50"/>
  <c r="B11" i="50"/>
  <c r="T56" i="49"/>
  <c r="S56" i="49"/>
  <c r="R56" i="49"/>
  <c r="P56" i="49"/>
  <c r="O56" i="49"/>
  <c r="L56" i="49"/>
  <c r="J56" i="49"/>
  <c r="I56" i="49"/>
  <c r="G56" i="49"/>
  <c r="F56" i="49"/>
  <c r="E56" i="49"/>
  <c r="C56" i="49"/>
  <c r="B56" i="49"/>
  <c r="T55" i="49"/>
  <c r="S55" i="49"/>
  <c r="R55" i="49"/>
  <c r="P55" i="49"/>
  <c r="O55" i="49"/>
  <c r="L55" i="49"/>
  <c r="J55" i="49"/>
  <c r="I55" i="49"/>
  <c r="G55" i="49"/>
  <c r="F55" i="49"/>
  <c r="E55" i="49"/>
  <c r="C55" i="49"/>
  <c r="B55" i="49"/>
  <c r="T54" i="49"/>
  <c r="S54" i="49"/>
  <c r="R54" i="49"/>
  <c r="P54" i="49"/>
  <c r="O54" i="49"/>
  <c r="L54" i="49"/>
  <c r="J54" i="49"/>
  <c r="I54" i="49"/>
  <c r="G54" i="49"/>
  <c r="F54" i="49"/>
  <c r="E54" i="49"/>
  <c r="C54" i="49"/>
  <c r="B54" i="49"/>
  <c r="T53" i="49"/>
  <c r="S53" i="49"/>
  <c r="R53" i="49"/>
  <c r="P53" i="49"/>
  <c r="O53" i="49"/>
  <c r="L53" i="49"/>
  <c r="J53" i="49"/>
  <c r="I53" i="49"/>
  <c r="G53" i="49"/>
  <c r="F53" i="49"/>
  <c r="E53" i="49"/>
  <c r="C53" i="49"/>
  <c r="B53" i="49"/>
  <c r="T52" i="49"/>
  <c r="S52" i="49"/>
  <c r="R52" i="49"/>
  <c r="P52" i="49"/>
  <c r="O52" i="49"/>
  <c r="L52" i="49"/>
  <c r="J52" i="49"/>
  <c r="I52" i="49"/>
  <c r="G52" i="49"/>
  <c r="F52" i="49"/>
  <c r="E52" i="49"/>
  <c r="C52" i="49"/>
  <c r="B52" i="49"/>
  <c r="T51" i="49"/>
  <c r="S51" i="49"/>
  <c r="R51" i="49"/>
  <c r="P51" i="49"/>
  <c r="O51" i="49"/>
  <c r="L51" i="49"/>
  <c r="J51" i="49"/>
  <c r="I51" i="49"/>
  <c r="G51" i="49"/>
  <c r="F51" i="49"/>
  <c r="E51" i="49"/>
  <c r="C51" i="49"/>
  <c r="B51" i="49"/>
  <c r="T50" i="49"/>
  <c r="S50" i="49"/>
  <c r="R50" i="49"/>
  <c r="P50" i="49"/>
  <c r="O50" i="49"/>
  <c r="L50" i="49"/>
  <c r="J50" i="49"/>
  <c r="I50" i="49"/>
  <c r="G50" i="49"/>
  <c r="F50" i="49"/>
  <c r="E50" i="49"/>
  <c r="C50" i="49"/>
  <c r="B50" i="49"/>
  <c r="T49" i="49"/>
  <c r="S49" i="49"/>
  <c r="R49" i="49"/>
  <c r="P49" i="49"/>
  <c r="O49" i="49"/>
  <c r="L49" i="49"/>
  <c r="J49" i="49"/>
  <c r="I49" i="49"/>
  <c r="G49" i="49"/>
  <c r="F49" i="49"/>
  <c r="E49" i="49"/>
  <c r="C49" i="49"/>
  <c r="B49" i="49"/>
  <c r="T48" i="49"/>
  <c r="S48" i="49"/>
  <c r="R48" i="49"/>
  <c r="P48" i="49"/>
  <c r="O48" i="49"/>
  <c r="L48" i="49"/>
  <c r="J48" i="49"/>
  <c r="I48" i="49"/>
  <c r="G48" i="49"/>
  <c r="F48" i="49"/>
  <c r="E48" i="49"/>
  <c r="C48" i="49"/>
  <c r="B48" i="49"/>
  <c r="T47" i="49"/>
  <c r="S47" i="49"/>
  <c r="R47" i="49"/>
  <c r="P47" i="49"/>
  <c r="O47" i="49"/>
  <c r="L47" i="49"/>
  <c r="J47" i="49"/>
  <c r="I47" i="49"/>
  <c r="G47" i="49"/>
  <c r="F47" i="49"/>
  <c r="E47" i="49"/>
  <c r="C47" i="49"/>
  <c r="B47" i="49"/>
  <c r="T46" i="49"/>
  <c r="S46" i="49"/>
  <c r="R46" i="49"/>
  <c r="P46" i="49"/>
  <c r="O46" i="49"/>
  <c r="L46" i="49"/>
  <c r="J46" i="49"/>
  <c r="I46" i="49"/>
  <c r="G46" i="49"/>
  <c r="F46" i="49"/>
  <c r="E46" i="49"/>
  <c r="C46" i="49"/>
  <c r="B46" i="49"/>
  <c r="T45" i="49"/>
  <c r="S45" i="49"/>
  <c r="R45" i="49"/>
  <c r="P45" i="49"/>
  <c r="O45" i="49"/>
  <c r="L45" i="49"/>
  <c r="J45" i="49"/>
  <c r="I45" i="49"/>
  <c r="G45" i="49"/>
  <c r="F45" i="49"/>
  <c r="E45" i="49"/>
  <c r="C45" i="49"/>
  <c r="B45" i="49"/>
  <c r="T44" i="49"/>
  <c r="S44" i="49"/>
  <c r="R44" i="49"/>
  <c r="P44" i="49"/>
  <c r="O44" i="49"/>
  <c r="L44" i="49"/>
  <c r="J44" i="49"/>
  <c r="I44" i="49"/>
  <c r="G44" i="49"/>
  <c r="F44" i="49"/>
  <c r="E44" i="49"/>
  <c r="C44" i="49"/>
  <c r="B44" i="49"/>
  <c r="T43" i="49"/>
  <c r="S43" i="49"/>
  <c r="R43" i="49"/>
  <c r="P43" i="49"/>
  <c r="O43" i="49"/>
  <c r="L43" i="49"/>
  <c r="J43" i="49"/>
  <c r="I43" i="49"/>
  <c r="G43" i="49"/>
  <c r="F43" i="49"/>
  <c r="E43" i="49"/>
  <c r="C43" i="49"/>
  <c r="B43" i="49"/>
  <c r="T42" i="49"/>
  <c r="S42" i="49"/>
  <c r="R42" i="49"/>
  <c r="P42" i="49"/>
  <c r="O42" i="49"/>
  <c r="L42" i="49"/>
  <c r="J42" i="49"/>
  <c r="I42" i="49"/>
  <c r="G42" i="49"/>
  <c r="F42" i="49"/>
  <c r="E42" i="49"/>
  <c r="C42" i="49"/>
  <c r="B42" i="49"/>
  <c r="T40" i="49"/>
  <c r="S40" i="49"/>
  <c r="R40" i="49"/>
  <c r="P40" i="49"/>
  <c r="O40" i="49"/>
  <c r="L40" i="49"/>
  <c r="J40" i="49"/>
  <c r="I40" i="49"/>
  <c r="G40" i="49"/>
  <c r="F40" i="49"/>
  <c r="E40" i="49"/>
  <c r="C40" i="49"/>
  <c r="D40" i="49" s="1"/>
  <c r="B40" i="49"/>
  <c r="T39" i="49"/>
  <c r="S39" i="49"/>
  <c r="R39" i="49"/>
  <c r="P39" i="49"/>
  <c r="O39" i="49"/>
  <c r="L39" i="49"/>
  <c r="J39" i="49"/>
  <c r="I39" i="49"/>
  <c r="G39" i="49"/>
  <c r="F39" i="49"/>
  <c r="E39" i="49"/>
  <c r="C39" i="49"/>
  <c r="D39" i="49" s="1"/>
  <c r="B39" i="49"/>
  <c r="T38" i="49"/>
  <c r="S38" i="49"/>
  <c r="R38" i="49"/>
  <c r="P38" i="49"/>
  <c r="O38" i="49"/>
  <c r="L38" i="49"/>
  <c r="J38" i="49"/>
  <c r="I38" i="49"/>
  <c r="G38" i="49"/>
  <c r="F38" i="49"/>
  <c r="E38" i="49"/>
  <c r="C38" i="49"/>
  <c r="D38" i="49" s="1"/>
  <c r="B38" i="49"/>
  <c r="T37" i="49"/>
  <c r="S37" i="49"/>
  <c r="R37" i="49"/>
  <c r="P37" i="49"/>
  <c r="O37" i="49"/>
  <c r="L37" i="49"/>
  <c r="J37" i="49"/>
  <c r="I37" i="49"/>
  <c r="G37" i="49"/>
  <c r="F37" i="49"/>
  <c r="E37" i="49"/>
  <c r="C37" i="49"/>
  <c r="D37" i="49" s="1"/>
  <c r="B37" i="49"/>
  <c r="T36" i="49"/>
  <c r="S36" i="49"/>
  <c r="R36" i="49"/>
  <c r="P36" i="49"/>
  <c r="O36" i="49"/>
  <c r="L36" i="49"/>
  <c r="J36" i="49"/>
  <c r="I36" i="49"/>
  <c r="G36" i="49"/>
  <c r="F36" i="49"/>
  <c r="E36" i="49"/>
  <c r="C36" i="49"/>
  <c r="D36" i="49" s="1"/>
  <c r="B36" i="49"/>
  <c r="T35" i="49"/>
  <c r="S35" i="49"/>
  <c r="R35" i="49"/>
  <c r="P35" i="49"/>
  <c r="O35" i="49"/>
  <c r="L35" i="49"/>
  <c r="J35" i="49"/>
  <c r="I35" i="49"/>
  <c r="G35" i="49"/>
  <c r="F35" i="49"/>
  <c r="E35" i="49"/>
  <c r="C35" i="49"/>
  <c r="D35" i="49" s="1"/>
  <c r="B35" i="49"/>
  <c r="T34" i="49"/>
  <c r="S34" i="49"/>
  <c r="R34" i="49"/>
  <c r="P34" i="49"/>
  <c r="O34" i="49"/>
  <c r="L34" i="49"/>
  <c r="J34" i="49"/>
  <c r="I34" i="49"/>
  <c r="G34" i="49"/>
  <c r="F34" i="49"/>
  <c r="E34" i="49"/>
  <c r="C34" i="49"/>
  <c r="D34" i="49" s="1"/>
  <c r="B34" i="49"/>
  <c r="T33" i="49"/>
  <c r="S33" i="49"/>
  <c r="R33" i="49"/>
  <c r="P33" i="49"/>
  <c r="O33" i="49"/>
  <c r="L33" i="49"/>
  <c r="J33" i="49"/>
  <c r="I33" i="49"/>
  <c r="G33" i="49"/>
  <c r="F33" i="49"/>
  <c r="E33" i="49"/>
  <c r="C33" i="49"/>
  <c r="D33" i="49" s="1"/>
  <c r="B33" i="49"/>
  <c r="T32" i="49"/>
  <c r="S32" i="49"/>
  <c r="R32" i="49"/>
  <c r="P32" i="49"/>
  <c r="O32" i="49"/>
  <c r="L32" i="49"/>
  <c r="J32" i="49"/>
  <c r="I32" i="49"/>
  <c r="G32" i="49"/>
  <c r="F32" i="49"/>
  <c r="E32" i="49"/>
  <c r="C32" i="49"/>
  <c r="D32" i="49" s="1"/>
  <c r="B32" i="49"/>
  <c r="T31" i="49"/>
  <c r="S31" i="49"/>
  <c r="R31" i="49"/>
  <c r="P31" i="49"/>
  <c r="O31" i="49"/>
  <c r="L31" i="49"/>
  <c r="J31" i="49"/>
  <c r="I31" i="49"/>
  <c r="G31" i="49"/>
  <c r="F31" i="49"/>
  <c r="E31" i="49"/>
  <c r="C31" i="49"/>
  <c r="D31" i="49" s="1"/>
  <c r="B31" i="49"/>
  <c r="T30" i="49"/>
  <c r="S30" i="49"/>
  <c r="R30" i="49"/>
  <c r="P30" i="49"/>
  <c r="O30" i="49"/>
  <c r="L30" i="49"/>
  <c r="J30" i="49"/>
  <c r="I30" i="49"/>
  <c r="G30" i="49"/>
  <c r="F30" i="49"/>
  <c r="E30" i="49"/>
  <c r="C30" i="49"/>
  <c r="D30" i="49" s="1"/>
  <c r="B30" i="49"/>
  <c r="T29" i="49"/>
  <c r="S29" i="49"/>
  <c r="R29" i="49"/>
  <c r="P29" i="49"/>
  <c r="O29" i="49"/>
  <c r="L29" i="49"/>
  <c r="M27" i="61" s="1"/>
  <c r="J29" i="49"/>
  <c r="I29" i="49"/>
  <c r="G29" i="49"/>
  <c r="F29" i="49"/>
  <c r="E29" i="49"/>
  <c r="C29" i="49"/>
  <c r="D29" i="49" s="1"/>
  <c r="B29" i="49"/>
  <c r="T28" i="49"/>
  <c r="S28" i="49"/>
  <c r="R28" i="49"/>
  <c r="P28" i="49"/>
  <c r="O28" i="49"/>
  <c r="L28" i="49"/>
  <c r="J28" i="49"/>
  <c r="I28" i="49"/>
  <c r="G28" i="49"/>
  <c r="F28" i="49"/>
  <c r="E28" i="49"/>
  <c r="C28" i="49"/>
  <c r="D28" i="49" s="1"/>
  <c r="B28" i="49"/>
  <c r="T27" i="49"/>
  <c r="S27" i="49"/>
  <c r="R27" i="49"/>
  <c r="P27" i="49"/>
  <c r="O27" i="49"/>
  <c r="L27" i="49"/>
  <c r="J27" i="49"/>
  <c r="I27" i="49"/>
  <c r="G27" i="49"/>
  <c r="F27" i="49"/>
  <c r="E27" i="49"/>
  <c r="C27" i="49"/>
  <c r="D27" i="49" s="1"/>
  <c r="B27" i="49"/>
  <c r="T26" i="49"/>
  <c r="S26" i="49"/>
  <c r="R26" i="49"/>
  <c r="P26" i="49"/>
  <c r="O26" i="49"/>
  <c r="L26" i="49"/>
  <c r="J26" i="49"/>
  <c r="I26" i="49"/>
  <c r="G26" i="49"/>
  <c r="F26" i="49"/>
  <c r="E26" i="49"/>
  <c r="C26" i="49"/>
  <c r="D26" i="49" s="1"/>
  <c r="B26" i="49"/>
  <c r="B11" i="49"/>
  <c r="E11" i="49"/>
  <c r="F11" i="49"/>
  <c r="G11" i="49"/>
  <c r="I11" i="49"/>
  <c r="J11" i="49"/>
  <c r="L11" i="49"/>
  <c r="O11" i="49"/>
  <c r="P11" i="49"/>
  <c r="R11" i="49"/>
  <c r="S11" i="49"/>
  <c r="T11" i="49"/>
  <c r="B12" i="49"/>
  <c r="E12" i="49"/>
  <c r="F12" i="49"/>
  <c r="G12" i="49"/>
  <c r="I12" i="49"/>
  <c r="J12" i="49"/>
  <c r="L12" i="49"/>
  <c r="M42" i="61" s="1"/>
  <c r="O12" i="49"/>
  <c r="P12" i="49"/>
  <c r="R12" i="49"/>
  <c r="S12" i="49"/>
  <c r="T12" i="49"/>
  <c r="B13" i="49"/>
  <c r="E13" i="49"/>
  <c r="F13" i="49"/>
  <c r="G13" i="49"/>
  <c r="I13" i="49"/>
  <c r="J13" i="49"/>
  <c r="L13" i="49"/>
  <c r="M57" i="61" s="1"/>
  <c r="O13" i="49"/>
  <c r="P13" i="49"/>
  <c r="R13" i="49"/>
  <c r="S13" i="49"/>
  <c r="T13" i="49"/>
  <c r="B14" i="49"/>
  <c r="E14" i="49"/>
  <c r="F14" i="49"/>
  <c r="G14" i="49"/>
  <c r="I14" i="49"/>
  <c r="J14" i="49"/>
  <c r="L14" i="49"/>
  <c r="M72" i="61" s="1"/>
  <c r="O14" i="49"/>
  <c r="P14" i="49"/>
  <c r="R14" i="49"/>
  <c r="S14" i="49"/>
  <c r="T14" i="49"/>
  <c r="B15" i="49"/>
  <c r="E15" i="49"/>
  <c r="F15" i="49"/>
  <c r="G15" i="49"/>
  <c r="I15" i="49"/>
  <c r="J15" i="49"/>
  <c r="L15" i="49"/>
  <c r="M87" i="61" s="1"/>
  <c r="O15" i="49"/>
  <c r="P15" i="49"/>
  <c r="R15" i="49"/>
  <c r="S15" i="49"/>
  <c r="T15" i="49"/>
  <c r="B16" i="49"/>
  <c r="E16" i="49"/>
  <c r="F16" i="49"/>
  <c r="G16" i="49"/>
  <c r="I16" i="49"/>
  <c r="J16" i="49"/>
  <c r="L16" i="49"/>
  <c r="M105" i="61" s="1"/>
  <c r="O16" i="49"/>
  <c r="P16" i="49"/>
  <c r="R16" i="49"/>
  <c r="S16" i="49"/>
  <c r="T16" i="49"/>
  <c r="B17" i="49"/>
  <c r="E17" i="49"/>
  <c r="F17" i="49"/>
  <c r="G17" i="49"/>
  <c r="I17" i="49"/>
  <c r="J17" i="49"/>
  <c r="L17" i="49"/>
  <c r="M123" i="61" s="1"/>
  <c r="O17" i="49"/>
  <c r="P17" i="49"/>
  <c r="R17" i="49"/>
  <c r="S17" i="49"/>
  <c r="T17" i="49"/>
  <c r="B18" i="49"/>
  <c r="E18" i="49"/>
  <c r="F18" i="49"/>
  <c r="G18" i="49"/>
  <c r="I18" i="49"/>
  <c r="J18" i="49"/>
  <c r="L18" i="49"/>
  <c r="M141" i="61" s="1"/>
  <c r="O18" i="49"/>
  <c r="P18" i="49"/>
  <c r="R18" i="49"/>
  <c r="S18" i="49"/>
  <c r="T18" i="49"/>
  <c r="B19" i="49"/>
  <c r="E19" i="49"/>
  <c r="F19" i="49"/>
  <c r="G19" i="49"/>
  <c r="I19" i="49"/>
  <c r="J19" i="49"/>
  <c r="L19" i="49"/>
  <c r="M159" i="61" s="1"/>
  <c r="O19" i="49"/>
  <c r="P19" i="49"/>
  <c r="R19" i="49"/>
  <c r="S19" i="49"/>
  <c r="T19" i="49"/>
  <c r="B20" i="49"/>
  <c r="E20" i="49"/>
  <c r="F20" i="49"/>
  <c r="G20" i="49"/>
  <c r="I20" i="49"/>
  <c r="J20" i="49"/>
  <c r="L20" i="49"/>
  <c r="M177" i="61" s="1"/>
  <c r="O20" i="49"/>
  <c r="P20" i="49"/>
  <c r="R20" i="49"/>
  <c r="S20" i="49"/>
  <c r="T20" i="49"/>
  <c r="B21" i="49"/>
  <c r="E21" i="49"/>
  <c r="F21" i="49"/>
  <c r="G21" i="49"/>
  <c r="I21" i="49"/>
  <c r="J21" i="49"/>
  <c r="L21" i="49"/>
  <c r="M195" i="61" s="1"/>
  <c r="O21" i="49"/>
  <c r="P21" i="49"/>
  <c r="R21" i="49"/>
  <c r="S21" i="49"/>
  <c r="T21" i="49"/>
  <c r="B22" i="49"/>
  <c r="E22" i="49"/>
  <c r="F22" i="49"/>
  <c r="G22" i="49"/>
  <c r="I22" i="49"/>
  <c r="J22" i="49"/>
  <c r="L22" i="49"/>
  <c r="M213" i="61" s="1"/>
  <c r="O22" i="49"/>
  <c r="P22" i="49"/>
  <c r="R22" i="49"/>
  <c r="S22" i="49"/>
  <c r="T22" i="49"/>
  <c r="B23" i="49"/>
  <c r="E23" i="49"/>
  <c r="F23" i="49"/>
  <c r="G23" i="49"/>
  <c r="I23" i="49"/>
  <c r="J23" i="49"/>
  <c r="L23" i="49"/>
  <c r="M231" i="61" s="1"/>
  <c r="O23" i="49"/>
  <c r="P23" i="49"/>
  <c r="R23" i="49"/>
  <c r="S23" i="49"/>
  <c r="T23" i="49"/>
  <c r="B24" i="49"/>
  <c r="E24" i="49"/>
  <c r="F24" i="49"/>
  <c r="G24" i="49"/>
  <c r="I24" i="49"/>
  <c r="J24" i="49"/>
  <c r="L24" i="49"/>
  <c r="M249" i="61" s="1"/>
  <c r="O24" i="49"/>
  <c r="P24" i="49"/>
  <c r="R24" i="49"/>
  <c r="S24" i="49"/>
  <c r="T24" i="49"/>
  <c r="T10" i="49"/>
  <c r="S10" i="49"/>
  <c r="R10" i="49"/>
  <c r="P10" i="49"/>
  <c r="O10" i="49"/>
  <c r="L10" i="49"/>
  <c r="J10" i="49"/>
  <c r="I10" i="49"/>
  <c r="G10" i="49"/>
  <c r="F10" i="49"/>
  <c r="E10" i="49"/>
  <c r="B10" i="49"/>
  <c r="B38" i="46"/>
  <c r="C38" i="46"/>
  <c r="D38" i="46" s="1"/>
  <c r="AB316" i="48"/>
  <c r="AA316" i="48"/>
  <c r="Z316" i="48"/>
  <c r="X316" i="48"/>
  <c r="W316" i="48"/>
  <c r="V316" i="48"/>
  <c r="T316" i="48"/>
  <c r="R316" i="48"/>
  <c r="L316" i="48"/>
  <c r="M316" i="48" s="1"/>
  <c r="I316" i="48"/>
  <c r="G316" i="48"/>
  <c r="H316" i="48" s="1"/>
  <c r="F316" i="48"/>
  <c r="E316" i="48"/>
  <c r="C316" i="48"/>
  <c r="B316" i="48"/>
  <c r="AB315" i="48"/>
  <c r="AA315" i="48"/>
  <c r="Z315" i="48"/>
  <c r="X315" i="48"/>
  <c r="W315" i="48"/>
  <c r="V315" i="48"/>
  <c r="T315" i="48"/>
  <c r="R315" i="48"/>
  <c r="S315" i="48" s="1"/>
  <c r="L315" i="48"/>
  <c r="M315" i="48" s="1"/>
  <c r="I315" i="48"/>
  <c r="G315" i="48"/>
  <c r="H315" i="48" s="1"/>
  <c r="F315" i="48"/>
  <c r="E315" i="48"/>
  <c r="C315" i="48"/>
  <c r="B315" i="48"/>
  <c r="AB314" i="48"/>
  <c r="AA314" i="48"/>
  <c r="Z314" i="48"/>
  <c r="X314" i="48"/>
  <c r="W314" i="48"/>
  <c r="V314" i="48"/>
  <c r="T314" i="48"/>
  <c r="R314" i="48"/>
  <c r="S314" i="48" s="1"/>
  <c r="L314" i="48"/>
  <c r="M314" i="48" s="1"/>
  <c r="I314" i="48"/>
  <c r="G314" i="48"/>
  <c r="H314" i="48" s="1"/>
  <c r="F314" i="48"/>
  <c r="E314" i="48"/>
  <c r="C314" i="48"/>
  <c r="B314" i="48"/>
  <c r="AB313" i="48"/>
  <c r="AA313" i="48"/>
  <c r="Z313" i="48"/>
  <c r="X313" i="48"/>
  <c r="W313" i="48"/>
  <c r="V313" i="48"/>
  <c r="T313" i="48"/>
  <c r="R313" i="48"/>
  <c r="S313" i="48" s="1"/>
  <c r="L313" i="48"/>
  <c r="M313" i="48" s="1"/>
  <c r="I313" i="48"/>
  <c r="G313" i="48"/>
  <c r="H313" i="48" s="1"/>
  <c r="F313" i="48"/>
  <c r="E313" i="48"/>
  <c r="C313" i="48"/>
  <c r="B313" i="48"/>
  <c r="AB312" i="48"/>
  <c r="AA312" i="48"/>
  <c r="Z312" i="48"/>
  <c r="X312" i="48"/>
  <c r="W312" i="48"/>
  <c r="V312" i="48"/>
  <c r="T312" i="48"/>
  <c r="R312" i="48"/>
  <c r="S312" i="48" s="1"/>
  <c r="L312" i="48"/>
  <c r="M312" i="48" s="1"/>
  <c r="I312" i="48"/>
  <c r="G312" i="48"/>
  <c r="H312" i="48" s="1"/>
  <c r="F312" i="48"/>
  <c r="E312" i="48"/>
  <c r="C312" i="48"/>
  <c r="B312" i="48"/>
  <c r="AB311" i="48"/>
  <c r="AA311" i="48"/>
  <c r="Z311" i="48"/>
  <c r="X311" i="48"/>
  <c r="W311" i="48"/>
  <c r="V311" i="48"/>
  <c r="T311" i="48"/>
  <c r="R311" i="48"/>
  <c r="S311" i="48" s="1"/>
  <c r="L311" i="48"/>
  <c r="M311" i="48" s="1"/>
  <c r="I311" i="48"/>
  <c r="G311" i="48"/>
  <c r="H311" i="48" s="1"/>
  <c r="F311" i="48"/>
  <c r="E311" i="48"/>
  <c r="C311" i="48"/>
  <c r="B311" i="48"/>
  <c r="AB310" i="48"/>
  <c r="AA310" i="48"/>
  <c r="Z310" i="48"/>
  <c r="X310" i="48"/>
  <c r="W310" i="48"/>
  <c r="V310" i="48"/>
  <c r="T310" i="48"/>
  <c r="R310" i="48"/>
  <c r="S310" i="48" s="1"/>
  <c r="L310" i="48"/>
  <c r="M310" i="48" s="1"/>
  <c r="I310" i="48"/>
  <c r="G310" i="48"/>
  <c r="H310" i="48" s="1"/>
  <c r="F310" i="48"/>
  <c r="E310" i="48"/>
  <c r="C310" i="48"/>
  <c r="B310" i="48"/>
  <c r="AB309" i="48"/>
  <c r="AA309" i="48"/>
  <c r="Z309" i="48"/>
  <c r="X309" i="48"/>
  <c r="W309" i="48"/>
  <c r="V309" i="48"/>
  <c r="T309" i="48"/>
  <c r="R309" i="48"/>
  <c r="S309" i="48" s="1"/>
  <c r="L309" i="48"/>
  <c r="M309" i="48" s="1"/>
  <c r="I309" i="48"/>
  <c r="G309" i="48"/>
  <c r="H309" i="48" s="1"/>
  <c r="F309" i="48"/>
  <c r="E309" i="48"/>
  <c r="C309" i="48"/>
  <c r="B309" i="48"/>
  <c r="AB308" i="48"/>
  <c r="AA308" i="48"/>
  <c r="Z308" i="48"/>
  <c r="X308" i="48"/>
  <c r="W308" i="48"/>
  <c r="V308" i="48"/>
  <c r="T308" i="48"/>
  <c r="R308" i="48"/>
  <c r="S308" i="48" s="1"/>
  <c r="L308" i="48"/>
  <c r="M308" i="48" s="1"/>
  <c r="I308" i="48"/>
  <c r="G308" i="48"/>
  <c r="H308" i="48" s="1"/>
  <c r="F308" i="48"/>
  <c r="E308" i="48"/>
  <c r="C308" i="48"/>
  <c r="B308" i="48"/>
  <c r="AB307" i="48"/>
  <c r="AA307" i="48"/>
  <c r="Z307" i="48"/>
  <c r="X307" i="48"/>
  <c r="W307" i="48"/>
  <c r="V307" i="48"/>
  <c r="T307" i="48"/>
  <c r="R307" i="48"/>
  <c r="S307" i="48" s="1"/>
  <c r="L307" i="48"/>
  <c r="M307" i="48" s="1"/>
  <c r="I307" i="48"/>
  <c r="G307" i="48"/>
  <c r="H307" i="48" s="1"/>
  <c r="F307" i="48"/>
  <c r="E307" i="48"/>
  <c r="C307" i="48"/>
  <c r="B307" i="48"/>
  <c r="AB306" i="48"/>
  <c r="AA306" i="48"/>
  <c r="Z306" i="48"/>
  <c r="X306" i="48"/>
  <c r="W306" i="48"/>
  <c r="V306" i="48"/>
  <c r="T306" i="48"/>
  <c r="R306" i="48"/>
  <c r="S306" i="48" s="1"/>
  <c r="L306" i="48"/>
  <c r="M306" i="48" s="1"/>
  <c r="I306" i="48"/>
  <c r="G306" i="48"/>
  <c r="H306" i="48" s="1"/>
  <c r="F306" i="48"/>
  <c r="E306" i="48"/>
  <c r="C306" i="48"/>
  <c r="B306" i="48"/>
  <c r="AB305" i="48"/>
  <c r="AA305" i="48"/>
  <c r="Z305" i="48"/>
  <c r="X305" i="48"/>
  <c r="W305" i="48"/>
  <c r="V305" i="48"/>
  <c r="T305" i="48"/>
  <c r="R305" i="48"/>
  <c r="S305" i="48" s="1"/>
  <c r="L305" i="48"/>
  <c r="M305" i="48" s="1"/>
  <c r="I305" i="48"/>
  <c r="G305" i="48"/>
  <c r="H305" i="48" s="1"/>
  <c r="F305" i="48"/>
  <c r="E305" i="48"/>
  <c r="C305" i="48"/>
  <c r="B305" i="48"/>
  <c r="AB304" i="48"/>
  <c r="AA304" i="48"/>
  <c r="Z304" i="48"/>
  <c r="X304" i="48"/>
  <c r="W304" i="48"/>
  <c r="V304" i="48"/>
  <c r="T304" i="48"/>
  <c r="R304" i="48"/>
  <c r="L304" i="48"/>
  <c r="M304" i="48" s="1"/>
  <c r="I304" i="48"/>
  <c r="G304" i="48"/>
  <c r="H304" i="48" s="1"/>
  <c r="F304" i="48"/>
  <c r="E304" i="48"/>
  <c r="C304" i="48"/>
  <c r="B304" i="48"/>
  <c r="AB303" i="48"/>
  <c r="AA303" i="48"/>
  <c r="Z303" i="48"/>
  <c r="X303" i="48"/>
  <c r="W303" i="48"/>
  <c r="V303" i="48"/>
  <c r="T303" i="48"/>
  <c r="R303" i="48"/>
  <c r="S303" i="48" s="1"/>
  <c r="L303" i="48"/>
  <c r="I303" i="48"/>
  <c r="G303" i="48"/>
  <c r="F303" i="48"/>
  <c r="E303" i="48"/>
  <c r="C303" i="48"/>
  <c r="B303" i="48"/>
  <c r="AB302" i="48"/>
  <c r="AA302" i="48"/>
  <c r="Z302" i="48"/>
  <c r="X302" i="48"/>
  <c r="W302" i="48"/>
  <c r="V302" i="48"/>
  <c r="T302" i="48"/>
  <c r="R302" i="48"/>
  <c r="S302" i="48" s="1"/>
  <c r="L302" i="48"/>
  <c r="M302" i="48" s="1"/>
  <c r="I302" i="48"/>
  <c r="G302" i="48"/>
  <c r="H302" i="48" s="1"/>
  <c r="F302" i="48"/>
  <c r="E302" i="48"/>
  <c r="C302" i="48"/>
  <c r="B302" i="48"/>
  <c r="AB301" i="48"/>
  <c r="AA301" i="48"/>
  <c r="Z301" i="48"/>
  <c r="X301" i="48"/>
  <c r="W301" i="48"/>
  <c r="V301" i="48"/>
  <c r="T301" i="48"/>
  <c r="R301" i="48"/>
  <c r="L301" i="48"/>
  <c r="I301" i="48"/>
  <c r="G301" i="48"/>
  <c r="F301" i="48"/>
  <c r="E301" i="48"/>
  <c r="C301" i="48"/>
  <c r="B301" i="48"/>
  <c r="AB300" i="48"/>
  <c r="AA300" i="48"/>
  <c r="Z300" i="48"/>
  <c r="X300" i="48"/>
  <c r="W300" i="48"/>
  <c r="V300" i="48"/>
  <c r="T300" i="48"/>
  <c r="R300" i="48"/>
  <c r="L300" i="48"/>
  <c r="I300" i="48"/>
  <c r="G300" i="48"/>
  <c r="F300" i="48"/>
  <c r="E300" i="48"/>
  <c r="C300" i="48"/>
  <c r="B300" i="48"/>
  <c r="AB299" i="48"/>
  <c r="AA299" i="48"/>
  <c r="Z299" i="48"/>
  <c r="X299" i="48"/>
  <c r="W299" i="48"/>
  <c r="V299" i="48"/>
  <c r="T299" i="48"/>
  <c r="R299" i="48"/>
  <c r="L299" i="48"/>
  <c r="I299" i="48"/>
  <c r="G299" i="48"/>
  <c r="F299" i="48"/>
  <c r="E299" i="48"/>
  <c r="C299" i="48"/>
  <c r="B299" i="48"/>
  <c r="AB298" i="48"/>
  <c r="AA298" i="48"/>
  <c r="Z298" i="48"/>
  <c r="X298" i="48"/>
  <c r="W298" i="48"/>
  <c r="V298" i="48"/>
  <c r="T298" i="48"/>
  <c r="R298" i="48"/>
  <c r="L298" i="48"/>
  <c r="I298" i="48"/>
  <c r="G298" i="48"/>
  <c r="F298" i="48"/>
  <c r="E298" i="48"/>
  <c r="C298" i="48"/>
  <c r="B298" i="48"/>
  <c r="AB297" i="48"/>
  <c r="AA297" i="48"/>
  <c r="Z297" i="48"/>
  <c r="X297" i="48"/>
  <c r="W297" i="48"/>
  <c r="V297" i="48"/>
  <c r="T297" i="48"/>
  <c r="R297" i="48"/>
  <c r="L297" i="48"/>
  <c r="I297" i="48"/>
  <c r="G297" i="48"/>
  <c r="F297" i="48"/>
  <c r="E297" i="48"/>
  <c r="C297" i="48"/>
  <c r="B297" i="48"/>
  <c r="AB296" i="48"/>
  <c r="AA296" i="48"/>
  <c r="Z296" i="48"/>
  <c r="X296" i="48"/>
  <c r="W296" i="48"/>
  <c r="V296" i="48"/>
  <c r="T296" i="48"/>
  <c r="R296" i="48"/>
  <c r="L296" i="48"/>
  <c r="I296" i="48"/>
  <c r="G296" i="48"/>
  <c r="F296" i="48"/>
  <c r="E296" i="48"/>
  <c r="C296" i="48"/>
  <c r="B296" i="48"/>
  <c r="AB295" i="48"/>
  <c r="AA295" i="48"/>
  <c r="Z295" i="48"/>
  <c r="X295" i="48"/>
  <c r="W295" i="48"/>
  <c r="V295" i="48"/>
  <c r="T295" i="48"/>
  <c r="R295" i="48"/>
  <c r="L295" i="48"/>
  <c r="I295" i="48"/>
  <c r="G295" i="48"/>
  <c r="F295" i="48"/>
  <c r="E295" i="48"/>
  <c r="C295" i="48"/>
  <c r="B295" i="48"/>
  <c r="AB294" i="48"/>
  <c r="AA294" i="48"/>
  <c r="Z294" i="48"/>
  <c r="X294" i="48"/>
  <c r="W294" i="48"/>
  <c r="V294" i="48"/>
  <c r="T294" i="48"/>
  <c r="R294" i="48"/>
  <c r="L294" i="48"/>
  <c r="I294" i="48"/>
  <c r="G294" i="48"/>
  <c r="F294" i="48"/>
  <c r="E294" i="48"/>
  <c r="C294" i="48"/>
  <c r="B294" i="48"/>
  <c r="AB293" i="48"/>
  <c r="AA293" i="48"/>
  <c r="Z293" i="48"/>
  <c r="X293" i="48"/>
  <c r="W293" i="48"/>
  <c r="V293" i="48"/>
  <c r="T293" i="48"/>
  <c r="R293" i="48"/>
  <c r="L293" i="48"/>
  <c r="I293" i="48"/>
  <c r="G293" i="48"/>
  <c r="F293" i="48"/>
  <c r="E293" i="48"/>
  <c r="C293" i="48"/>
  <c r="B293" i="48"/>
  <c r="AB292" i="48"/>
  <c r="AA292" i="48"/>
  <c r="Z292" i="48"/>
  <c r="X292" i="48"/>
  <c r="W292" i="48"/>
  <c r="V292" i="48"/>
  <c r="T292" i="48"/>
  <c r="R292" i="48"/>
  <c r="L292" i="48"/>
  <c r="I292" i="48"/>
  <c r="G292" i="48"/>
  <c r="F292" i="48"/>
  <c r="E292" i="48"/>
  <c r="C292" i="48"/>
  <c r="B292" i="48"/>
  <c r="AB291" i="48"/>
  <c r="AA291" i="48"/>
  <c r="Z291" i="48"/>
  <c r="X291" i="48"/>
  <c r="W291" i="48"/>
  <c r="V291" i="48"/>
  <c r="T291" i="48"/>
  <c r="R291" i="48"/>
  <c r="L291" i="48"/>
  <c r="I291" i="48"/>
  <c r="G291" i="48"/>
  <c r="F291" i="48"/>
  <c r="E291" i="48"/>
  <c r="C291" i="48"/>
  <c r="B291" i="48"/>
  <c r="AB290" i="48"/>
  <c r="AA290" i="48"/>
  <c r="Z290" i="48"/>
  <c r="X290" i="48"/>
  <c r="W290" i="48"/>
  <c r="V290" i="48"/>
  <c r="T290" i="48"/>
  <c r="R290" i="48"/>
  <c r="L290" i="48"/>
  <c r="I290" i="48"/>
  <c r="G290" i="48"/>
  <c r="F290" i="48"/>
  <c r="E290" i="48"/>
  <c r="C290" i="48"/>
  <c r="B290" i="48"/>
  <c r="AB289" i="48"/>
  <c r="AA289" i="48"/>
  <c r="Z289" i="48"/>
  <c r="X289" i="48"/>
  <c r="W289" i="48"/>
  <c r="V289" i="48"/>
  <c r="T289" i="48"/>
  <c r="R289" i="48"/>
  <c r="L289" i="48"/>
  <c r="I289" i="48"/>
  <c r="G289" i="48"/>
  <c r="F289" i="48"/>
  <c r="E289" i="48"/>
  <c r="C289" i="48"/>
  <c r="B289" i="48"/>
  <c r="AB288" i="48"/>
  <c r="AA288" i="48"/>
  <c r="Z288" i="48"/>
  <c r="X288" i="48"/>
  <c r="W288" i="48"/>
  <c r="V288" i="48"/>
  <c r="T288" i="48"/>
  <c r="R288" i="48"/>
  <c r="L288" i="48"/>
  <c r="I288" i="48"/>
  <c r="G288" i="48"/>
  <c r="F288" i="48"/>
  <c r="E288" i="48"/>
  <c r="C288" i="48"/>
  <c r="B288" i="48"/>
  <c r="AB287" i="48"/>
  <c r="AA287" i="48"/>
  <c r="Z287" i="48"/>
  <c r="X287" i="48"/>
  <c r="W287" i="48"/>
  <c r="V287" i="48"/>
  <c r="T287" i="48"/>
  <c r="R287" i="48"/>
  <c r="L287" i="48"/>
  <c r="I287" i="48"/>
  <c r="G287" i="48"/>
  <c r="F287" i="48"/>
  <c r="E287" i="48"/>
  <c r="C287" i="48"/>
  <c r="B287" i="48"/>
  <c r="AB286" i="48"/>
  <c r="AA286" i="48"/>
  <c r="Z286" i="48"/>
  <c r="X286" i="48"/>
  <c r="W286" i="48"/>
  <c r="V286" i="48"/>
  <c r="T286" i="48"/>
  <c r="R286" i="48"/>
  <c r="L286" i="48"/>
  <c r="I286" i="48"/>
  <c r="G286" i="48"/>
  <c r="F286" i="48"/>
  <c r="E286" i="48"/>
  <c r="C286" i="48"/>
  <c r="B286" i="48"/>
  <c r="AB285" i="48"/>
  <c r="AA285" i="48"/>
  <c r="Z285" i="48"/>
  <c r="X285" i="48"/>
  <c r="W285" i="48"/>
  <c r="V285" i="48"/>
  <c r="T285" i="48"/>
  <c r="R285" i="48"/>
  <c r="L285" i="48"/>
  <c r="K274" i="60" s="1"/>
  <c r="V274" i="60" s="1"/>
  <c r="I285" i="48"/>
  <c r="G285" i="48"/>
  <c r="F285" i="48"/>
  <c r="E285" i="48"/>
  <c r="C285" i="48"/>
  <c r="B285" i="48"/>
  <c r="AB284" i="48"/>
  <c r="AA284" i="48"/>
  <c r="Z284" i="48"/>
  <c r="X284" i="48"/>
  <c r="W284" i="48"/>
  <c r="V284" i="48"/>
  <c r="T284" i="48"/>
  <c r="R284" i="48"/>
  <c r="L284" i="48"/>
  <c r="I284" i="48"/>
  <c r="G284" i="48"/>
  <c r="F284" i="48"/>
  <c r="E284" i="48"/>
  <c r="C284" i="48"/>
  <c r="B284" i="48"/>
  <c r="AB283" i="48"/>
  <c r="AA283" i="48"/>
  <c r="Z283" i="48"/>
  <c r="X283" i="48"/>
  <c r="W283" i="48"/>
  <c r="V283" i="48"/>
  <c r="T283" i="48"/>
  <c r="R283" i="48"/>
  <c r="L283" i="48"/>
  <c r="I283" i="48"/>
  <c r="G283" i="48"/>
  <c r="F283" i="48"/>
  <c r="E283" i="48"/>
  <c r="C283" i="48"/>
  <c r="B283" i="48"/>
  <c r="AB282" i="48"/>
  <c r="AA282" i="48"/>
  <c r="Z282" i="48"/>
  <c r="X282" i="48"/>
  <c r="W282" i="48"/>
  <c r="V282" i="48"/>
  <c r="T282" i="48"/>
  <c r="R282" i="48"/>
  <c r="L282" i="48"/>
  <c r="I282" i="48"/>
  <c r="G282" i="48"/>
  <c r="F282" i="48"/>
  <c r="E282" i="48"/>
  <c r="C282" i="48"/>
  <c r="B282" i="48"/>
  <c r="AB281" i="48"/>
  <c r="AA281" i="48"/>
  <c r="Z281" i="48"/>
  <c r="X281" i="48"/>
  <c r="W281" i="48"/>
  <c r="V281" i="48"/>
  <c r="T281" i="48"/>
  <c r="R281" i="48"/>
  <c r="L281" i="48"/>
  <c r="I281" i="48"/>
  <c r="G281" i="48"/>
  <c r="F281" i="48"/>
  <c r="E281" i="48"/>
  <c r="C281" i="48"/>
  <c r="B281" i="48"/>
  <c r="AB280" i="48"/>
  <c r="AA280" i="48"/>
  <c r="Z280" i="48"/>
  <c r="X280" i="48"/>
  <c r="W280" i="48"/>
  <c r="V280" i="48"/>
  <c r="T280" i="48"/>
  <c r="R280" i="48"/>
  <c r="L280" i="48"/>
  <c r="I280" i="48"/>
  <c r="G280" i="48"/>
  <c r="F280" i="48"/>
  <c r="E280" i="48"/>
  <c r="C280" i="48"/>
  <c r="B280" i="48"/>
  <c r="AB279" i="48"/>
  <c r="AA279" i="48"/>
  <c r="Z279" i="48"/>
  <c r="X279" i="48"/>
  <c r="W279" i="48"/>
  <c r="V279" i="48"/>
  <c r="T279" i="48"/>
  <c r="R279" i="48"/>
  <c r="L279" i="48"/>
  <c r="I279" i="48"/>
  <c r="G279" i="48"/>
  <c r="F279" i="48"/>
  <c r="E279" i="48"/>
  <c r="C279" i="48"/>
  <c r="B279" i="48"/>
  <c r="AB278" i="48"/>
  <c r="AA278" i="48"/>
  <c r="Z278" i="48"/>
  <c r="X278" i="48"/>
  <c r="W278" i="48"/>
  <c r="V278" i="48"/>
  <c r="T278" i="48"/>
  <c r="R278" i="48"/>
  <c r="L278" i="48"/>
  <c r="I278" i="48"/>
  <c r="G278" i="48"/>
  <c r="F278" i="48"/>
  <c r="E278" i="48"/>
  <c r="C278" i="48"/>
  <c r="B278" i="48"/>
  <c r="AB277" i="48"/>
  <c r="AA277" i="48"/>
  <c r="Z277" i="48"/>
  <c r="X277" i="48"/>
  <c r="W277" i="48"/>
  <c r="V277" i="48"/>
  <c r="T277" i="48"/>
  <c r="R277" i="48"/>
  <c r="L277" i="48"/>
  <c r="I277" i="48"/>
  <c r="G277" i="48"/>
  <c r="F277" i="48"/>
  <c r="E277" i="48"/>
  <c r="C277" i="48"/>
  <c r="B277" i="48"/>
  <c r="AB276" i="48"/>
  <c r="AA276" i="48"/>
  <c r="Z276" i="48"/>
  <c r="X276" i="48"/>
  <c r="W276" i="48"/>
  <c r="V276" i="48"/>
  <c r="T276" i="48"/>
  <c r="R276" i="48"/>
  <c r="L276" i="48"/>
  <c r="I276" i="48"/>
  <c r="G276" i="48"/>
  <c r="F276" i="48"/>
  <c r="E276" i="48"/>
  <c r="C276" i="48"/>
  <c r="B276" i="48"/>
  <c r="AB275" i="48"/>
  <c r="AA275" i="48"/>
  <c r="Z275" i="48"/>
  <c r="X275" i="48"/>
  <c r="W275" i="48"/>
  <c r="V275" i="48"/>
  <c r="T275" i="48"/>
  <c r="R275" i="48"/>
  <c r="L275" i="48"/>
  <c r="I275" i="48"/>
  <c r="G275" i="48"/>
  <c r="F275" i="48"/>
  <c r="E275" i="48"/>
  <c r="C275" i="48"/>
  <c r="B275" i="48"/>
  <c r="AB274" i="48"/>
  <c r="AA274" i="48"/>
  <c r="Z274" i="48"/>
  <c r="X274" i="48"/>
  <c r="W274" i="48"/>
  <c r="V274" i="48"/>
  <c r="T274" i="48"/>
  <c r="R274" i="48"/>
  <c r="L274" i="48"/>
  <c r="I274" i="48"/>
  <c r="G274" i="48"/>
  <c r="F274" i="48"/>
  <c r="E274" i="48"/>
  <c r="C274" i="48"/>
  <c r="B274" i="48"/>
  <c r="AB273" i="48"/>
  <c r="AA273" i="48"/>
  <c r="Z273" i="48"/>
  <c r="X273" i="48"/>
  <c r="W273" i="48"/>
  <c r="V273" i="48"/>
  <c r="T273" i="48"/>
  <c r="R273" i="48"/>
  <c r="L273" i="48"/>
  <c r="I273" i="48"/>
  <c r="G273" i="48"/>
  <c r="F273" i="48"/>
  <c r="E273" i="48"/>
  <c r="C273" i="48"/>
  <c r="B273" i="48"/>
  <c r="AB272" i="48"/>
  <c r="AA272" i="48"/>
  <c r="Z272" i="48"/>
  <c r="X272" i="48"/>
  <c r="W272" i="48"/>
  <c r="V272" i="48"/>
  <c r="T272" i="48"/>
  <c r="R272" i="48"/>
  <c r="L272" i="48"/>
  <c r="I272" i="48"/>
  <c r="G272" i="48"/>
  <c r="F272" i="48"/>
  <c r="E272" i="48"/>
  <c r="C272" i="48"/>
  <c r="B272" i="48"/>
  <c r="AB271" i="48"/>
  <c r="AA271" i="48"/>
  <c r="Z271" i="48"/>
  <c r="X271" i="48"/>
  <c r="W271" i="48"/>
  <c r="V271" i="48"/>
  <c r="T271" i="48"/>
  <c r="R271" i="48"/>
  <c r="L271" i="48"/>
  <c r="I271" i="48"/>
  <c r="G271" i="48"/>
  <c r="F271" i="48"/>
  <c r="E271" i="48"/>
  <c r="C271" i="48"/>
  <c r="B271" i="48"/>
  <c r="AB270" i="48"/>
  <c r="AA270" i="48"/>
  <c r="Z270" i="48"/>
  <c r="X270" i="48"/>
  <c r="W270" i="48"/>
  <c r="V270" i="48"/>
  <c r="T270" i="48"/>
  <c r="R270" i="48"/>
  <c r="L270" i="48"/>
  <c r="I270" i="48"/>
  <c r="G270" i="48"/>
  <c r="F270" i="48"/>
  <c r="E270" i="48"/>
  <c r="C270" i="48"/>
  <c r="B270" i="48"/>
  <c r="AB269" i="48"/>
  <c r="AA269" i="48"/>
  <c r="Z269" i="48"/>
  <c r="X269" i="48"/>
  <c r="W269" i="48"/>
  <c r="V269" i="48"/>
  <c r="T269" i="48"/>
  <c r="R269" i="48"/>
  <c r="L269" i="48"/>
  <c r="I269" i="48"/>
  <c r="G269" i="48"/>
  <c r="F269" i="48"/>
  <c r="E269" i="48"/>
  <c r="C269" i="48"/>
  <c r="B269" i="48"/>
  <c r="AB268" i="48"/>
  <c r="AA268" i="48"/>
  <c r="Z268" i="48"/>
  <c r="X268" i="48"/>
  <c r="W268" i="48"/>
  <c r="V268" i="48"/>
  <c r="T268" i="48"/>
  <c r="R268" i="48"/>
  <c r="L268" i="48"/>
  <c r="I268" i="48"/>
  <c r="G268" i="48"/>
  <c r="F268" i="48"/>
  <c r="E268" i="48"/>
  <c r="C268" i="48"/>
  <c r="B268" i="48"/>
  <c r="AB267" i="48"/>
  <c r="AA267" i="48"/>
  <c r="Z267" i="48"/>
  <c r="X267" i="48"/>
  <c r="W267" i="48"/>
  <c r="V267" i="48"/>
  <c r="T267" i="48"/>
  <c r="R267" i="48"/>
  <c r="L267" i="48"/>
  <c r="K259" i="60" s="1"/>
  <c r="V259" i="60" s="1"/>
  <c r="I267" i="48"/>
  <c r="G267" i="48"/>
  <c r="F267" i="48"/>
  <c r="E267" i="48"/>
  <c r="C267" i="48"/>
  <c r="B267" i="48"/>
  <c r="AB266" i="48"/>
  <c r="AA266" i="48"/>
  <c r="Z266" i="48"/>
  <c r="X266" i="48"/>
  <c r="W266" i="48"/>
  <c r="V266" i="48"/>
  <c r="T266" i="48"/>
  <c r="R266" i="48"/>
  <c r="L266" i="48"/>
  <c r="I266" i="48"/>
  <c r="G266" i="48"/>
  <c r="F266" i="48"/>
  <c r="E266" i="48"/>
  <c r="C266" i="48"/>
  <c r="B266" i="48"/>
  <c r="AB265" i="48"/>
  <c r="AA265" i="48"/>
  <c r="Z265" i="48"/>
  <c r="X265" i="48"/>
  <c r="W265" i="48"/>
  <c r="V265" i="48"/>
  <c r="T265" i="48"/>
  <c r="R265" i="48"/>
  <c r="L265" i="48"/>
  <c r="I265" i="48"/>
  <c r="G265" i="48"/>
  <c r="F265" i="48"/>
  <c r="E265" i="48"/>
  <c r="C265" i="48"/>
  <c r="B265" i="48"/>
  <c r="AB264" i="48"/>
  <c r="AA264" i="48"/>
  <c r="Z264" i="48"/>
  <c r="X264" i="48"/>
  <c r="W264" i="48"/>
  <c r="V264" i="48"/>
  <c r="T264" i="48"/>
  <c r="R264" i="48"/>
  <c r="L264" i="48"/>
  <c r="I264" i="48"/>
  <c r="G264" i="48"/>
  <c r="F264" i="48"/>
  <c r="E264" i="48"/>
  <c r="C264" i="48"/>
  <c r="B264" i="48"/>
  <c r="AB263" i="48"/>
  <c r="AA263" i="48"/>
  <c r="Z263" i="48"/>
  <c r="X263" i="48"/>
  <c r="W263" i="48"/>
  <c r="V263" i="48"/>
  <c r="T263" i="48"/>
  <c r="R263" i="48"/>
  <c r="L263" i="48"/>
  <c r="I263" i="48"/>
  <c r="G263" i="48"/>
  <c r="F263" i="48"/>
  <c r="E263" i="48"/>
  <c r="C263" i="48"/>
  <c r="B263" i="48"/>
  <c r="AB262" i="48"/>
  <c r="AA262" i="48"/>
  <c r="Z262" i="48"/>
  <c r="X262" i="48"/>
  <c r="W262" i="48"/>
  <c r="V262" i="48"/>
  <c r="T262" i="48"/>
  <c r="R262" i="48"/>
  <c r="L262" i="48"/>
  <c r="I262" i="48"/>
  <c r="G262" i="48"/>
  <c r="F262" i="48"/>
  <c r="E262" i="48"/>
  <c r="C262" i="48"/>
  <c r="B262" i="48"/>
  <c r="AB261" i="48"/>
  <c r="AA261" i="48"/>
  <c r="Z261" i="48"/>
  <c r="X261" i="48"/>
  <c r="W261" i="48"/>
  <c r="V261" i="48"/>
  <c r="T261" i="48"/>
  <c r="R261" i="48"/>
  <c r="L261" i="48"/>
  <c r="I261" i="48"/>
  <c r="G261" i="48"/>
  <c r="F261" i="48"/>
  <c r="E261" i="48"/>
  <c r="C261" i="48"/>
  <c r="B261" i="48"/>
  <c r="AB260" i="48"/>
  <c r="AA260" i="48"/>
  <c r="Z260" i="48"/>
  <c r="X260" i="48"/>
  <c r="W260" i="48"/>
  <c r="V260" i="48"/>
  <c r="T260" i="48"/>
  <c r="R260" i="48"/>
  <c r="L260" i="48"/>
  <c r="I260" i="48"/>
  <c r="G260" i="48"/>
  <c r="F260" i="48"/>
  <c r="E260" i="48"/>
  <c r="C260" i="48"/>
  <c r="B260" i="48"/>
  <c r="AB259" i="48"/>
  <c r="AA259" i="48"/>
  <c r="Z259" i="48"/>
  <c r="X259" i="48"/>
  <c r="W259" i="48"/>
  <c r="V259" i="48"/>
  <c r="T259" i="48"/>
  <c r="R259" i="48"/>
  <c r="L259" i="48"/>
  <c r="I259" i="48"/>
  <c r="G259" i="48"/>
  <c r="F259" i="48"/>
  <c r="E259" i="48"/>
  <c r="C259" i="48"/>
  <c r="B259" i="48"/>
  <c r="AB258" i="48"/>
  <c r="AA258" i="48"/>
  <c r="Z258" i="48"/>
  <c r="X258" i="48"/>
  <c r="W258" i="48"/>
  <c r="V258" i="48"/>
  <c r="T258" i="48"/>
  <c r="R258" i="48"/>
  <c r="L258" i="48"/>
  <c r="I258" i="48"/>
  <c r="G258" i="48"/>
  <c r="F258" i="48"/>
  <c r="E258" i="48"/>
  <c r="C258" i="48"/>
  <c r="B258" i="48"/>
  <c r="AB257" i="48"/>
  <c r="AA257" i="48"/>
  <c r="Z257" i="48"/>
  <c r="X257" i="48"/>
  <c r="W257" i="48"/>
  <c r="V257" i="48"/>
  <c r="T257" i="48"/>
  <c r="R257" i="48"/>
  <c r="L257" i="48"/>
  <c r="I257" i="48"/>
  <c r="G257" i="48"/>
  <c r="F257" i="48"/>
  <c r="E257" i="48"/>
  <c r="C257" i="48"/>
  <c r="B257" i="48"/>
  <c r="AB256" i="48"/>
  <c r="AA256" i="48"/>
  <c r="Z256" i="48"/>
  <c r="X256" i="48"/>
  <c r="W256" i="48"/>
  <c r="V256" i="48"/>
  <c r="T256" i="48"/>
  <c r="R256" i="48"/>
  <c r="L256" i="48"/>
  <c r="I256" i="48"/>
  <c r="G256" i="48"/>
  <c r="F256" i="48"/>
  <c r="E256" i="48"/>
  <c r="C256" i="48"/>
  <c r="B256" i="48"/>
  <c r="AB255" i="48"/>
  <c r="AA255" i="48"/>
  <c r="Z255" i="48"/>
  <c r="X255" i="48"/>
  <c r="W255" i="48"/>
  <c r="V255" i="48"/>
  <c r="T255" i="48"/>
  <c r="R255" i="48"/>
  <c r="L255" i="48"/>
  <c r="I255" i="48"/>
  <c r="G255" i="48"/>
  <c r="F255" i="48"/>
  <c r="E255" i="48"/>
  <c r="C255" i="48"/>
  <c r="B255" i="48"/>
  <c r="AB254" i="48"/>
  <c r="AA254" i="48"/>
  <c r="Z254" i="48"/>
  <c r="X254" i="48"/>
  <c r="W254" i="48"/>
  <c r="V254" i="48"/>
  <c r="T254" i="48"/>
  <c r="R254" i="48"/>
  <c r="L254" i="48"/>
  <c r="I254" i="48"/>
  <c r="G254" i="48"/>
  <c r="F254" i="48"/>
  <c r="E254" i="48"/>
  <c r="C254" i="48"/>
  <c r="B254" i="48"/>
  <c r="AB253" i="48"/>
  <c r="AA253" i="48"/>
  <c r="Z253" i="48"/>
  <c r="X253" i="48"/>
  <c r="W253" i="48"/>
  <c r="V253" i="48"/>
  <c r="T253" i="48"/>
  <c r="R253" i="48"/>
  <c r="L253" i="48"/>
  <c r="I253" i="48"/>
  <c r="G253" i="48"/>
  <c r="F253" i="48"/>
  <c r="E253" i="48"/>
  <c r="C253" i="48"/>
  <c r="B253" i="48"/>
  <c r="AB252" i="48"/>
  <c r="AA252" i="48"/>
  <c r="Z252" i="48"/>
  <c r="X252" i="48"/>
  <c r="W252" i="48"/>
  <c r="V252" i="48"/>
  <c r="T252" i="48"/>
  <c r="R252" i="48"/>
  <c r="L252" i="48"/>
  <c r="I252" i="48"/>
  <c r="G252" i="48"/>
  <c r="F252" i="48"/>
  <c r="E252" i="48"/>
  <c r="C252" i="48"/>
  <c r="B252" i="48"/>
  <c r="AB251" i="48"/>
  <c r="AA251" i="48"/>
  <c r="Z251" i="48"/>
  <c r="X251" i="48"/>
  <c r="W251" i="48"/>
  <c r="V251" i="48"/>
  <c r="T251" i="48"/>
  <c r="R251" i="48"/>
  <c r="L251" i="48"/>
  <c r="I251" i="48"/>
  <c r="G251" i="48"/>
  <c r="F251" i="48"/>
  <c r="E251" i="48"/>
  <c r="C251" i="48"/>
  <c r="B251" i="48"/>
  <c r="AB250" i="48"/>
  <c r="AA250" i="48"/>
  <c r="Z250" i="48"/>
  <c r="X250" i="48"/>
  <c r="W250" i="48"/>
  <c r="V250" i="48"/>
  <c r="T250" i="48"/>
  <c r="R250" i="48"/>
  <c r="L250" i="48"/>
  <c r="I250" i="48"/>
  <c r="G250" i="48"/>
  <c r="F250" i="48"/>
  <c r="E250" i="48"/>
  <c r="C250" i="48"/>
  <c r="B250" i="48"/>
  <c r="AB249" i="48"/>
  <c r="AA249" i="48"/>
  <c r="Z249" i="48"/>
  <c r="X249" i="48"/>
  <c r="W249" i="48"/>
  <c r="V249" i="48"/>
  <c r="T249" i="48"/>
  <c r="R249" i="48"/>
  <c r="L249" i="48"/>
  <c r="K244" i="60" s="1"/>
  <c r="V244" i="60" s="1"/>
  <c r="I249" i="48"/>
  <c r="G249" i="48"/>
  <c r="F249" i="48"/>
  <c r="E249" i="48"/>
  <c r="C249" i="48"/>
  <c r="B249" i="48"/>
  <c r="AB248" i="48"/>
  <c r="AA248" i="48"/>
  <c r="Z248" i="48"/>
  <c r="X248" i="48"/>
  <c r="W248" i="48"/>
  <c r="V248" i="48"/>
  <c r="T248" i="48"/>
  <c r="R248" i="48"/>
  <c r="L248" i="48"/>
  <c r="I248" i="48"/>
  <c r="G248" i="48"/>
  <c r="F248" i="48"/>
  <c r="E248" i="48"/>
  <c r="C248" i="48"/>
  <c r="B248" i="48"/>
  <c r="AB247" i="48"/>
  <c r="AA247" i="48"/>
  <c r="Z247" i="48"/>
  <c r="X247" i="48"/>
  <c r="W247" i="48"/>
  <c r="V247" i="48"/>
  <c r="T247" i="48"/>
  <c r="R247" i="48"/>
  <c r="L247" i="48"/>
  <c r="I247" i="48"/>
  <c r="G247" i="48"/>
  <c r="F247" i="48"/>
  <c r="E247" i="48"/>
  <c r="C247" i="48"/>
  <c r="B247" i="48"/>
  <c r="AB246" i="48"/>
  <c r="AA246" i="48"/>
  <c r="Z246" i="48"/>
  <c r="X246" i="48"/>
  <c r="W246" i="48"/>
  <c r="V246" i="48"/>
  <c r="T246" i="48"/>
  <c r="R246" i="48"/>
  <c r="L246" i="48"/>
  <c r="I246" i="48"/>
  <c r="G246" i="48"/>
  <c r="F246" i="48"/>
  <c r="E246" i="48"/>
  <c r="C246" i="48"/>
  <c r="B246" i="48"/>
  <c r="AB245" i="48"/>
  <c r="AA245" i="48"/>
  <c r="Z245" i="48"/>
  <c r="X245" i="48"/>
  <c r="W245" i="48"/>
  <c r="V245" i="48"/>
  <c r="T245" i="48"/>
  <c r="R245" i="48"/>
  <c r="L245" i="48"/>
  <c r="I245" i="48"/>
  <c r="G245" i="48"/>
  <c r="F245" i="48"/>
  <c r="E245" i="48"/>
  <c r="C245" i="48"/>
  <c r="B245" i="48"/>
  <c r="AB244" i="48"/>
  <c r="AA244" i="48"/>
  <c r="Z244" i="48"/>
  <c r="X244" i="48"/>
  <c r="W244" i="48"/>
  <c r="V244" i="48"/>
  <c r="T244" i="48"/>
  <c r="R244" i="48"/>
  <c r="L244" i="48"/>
  <c r="I244" i="48"/>
  <c r="G244" i="48"/>
  <c r="F244" i="48"/>
  <c r="E244" i="48"/>
  <c r="C244" i="48"/>
  <c r="B244" i="48"/>
  <c r="AB243" i="48"/>
  <c r="AA243" i="48"/>
  <c r="Z243" i="48"/>
  <c r="X243" i="48"/>
  <c r="W243" i="48"/>
  <c r="V243" i="48"/>
  <c r="T243" i="48"/>
  <c r="R243" i="48"/>
  <c r="L243" i="48"/>
  <c r="I243" i="48"/>
  <c r="G243" i="48"/>
  <c r="F243" i="48"/>
  <c r="E243" i="48"/>
  <c r="C243" i="48"/>
  <c r="B243" i="48"/>
  <c r="AB242" i="48"/>
  <c r="AA242" i="48"/>
  <c r="Z242" i="48"/>
  <c r="X242" i="48"/>
  <c r="W242" i="48"/>
  <c r="V242" i="48"/>
  <c r="T242" i="48"/>
  <c r="R242" i="48"/>
  <c r="L242" i="48"/>
  <c r="I242" i="48"/>
  <c r="G242" i="48"/>
  <c r="F242" i="48"/>
  <c r="E242" i="48"/>
  <c r="C242" i="48"/>
  <c r="B242" i="48"/>
  <c r="AB241" i="48"/>
  <c r="AA241" i="48"/>
  <c r="Z241" i="48"/>
  <c r="X241" i="48"/>
  <c r="W241" i="48"/>
  <c r="V241" i="48"/>
  <c r="T241" i="48"/>
  <c r="R241" i="48"/>
  <c r="L241" i="48"/>
  <c r="I241" i="48"/>
  <c r="G241" i="48"/>
  <c r="F241" i="48"/>
  <c r="E241" i="48"/>
  <c r="C241" i="48"/>
  <c r="B241" i="48"/>
  <c r="AB240" i="48"/>
  <c r="AA240" i="48"/>
  <c r="Z240" i="48"/>
  <c r="X240" i="48"/>
  <c r="W240" i="48"/>
  <c r="V240" i="48"/>
  <c r="T240" i="48"/>
  <c r="R240" i="48"/>
  <c r="L240" i="48"/>
  <c r="I240" i="48"/>
  <c r="G240" i="48"/>
  <c r="F240" i="48"/>
  <c r="E240" i="48"/>
  <c r="C240" i="48"/>
  <c r="B240" i="48"/>
  <c r="AB239" i="48"/>
  <c r="AA239" i="48"/>
  <c r="Z239" i="48"/>
  <c r="X239" i="48"/>
  <c r="W239" i="48"/>
  <c r="V239" i="48"/>
  <c r="T239" i="48"/>
  <c r="R239" i="48"/>
  <c r="L239" i="48"/>
  <c r="I239" i="48"/>
  <c r="G239" i="48"/>
  <c r="F239" i="48"/>
  <c r="E239" i="48"/>
  <c r="C239" i="48"/>
  <c r="B239" i="48"/>
  <c r="AB238" i="48"/>
  <c r="AA238" i="48"/>
  <c r="Z238" i="48"/>
  <c r="X238" i="48"/>
  <c r="W238" i="48"/>
  <c r="V238" i="48"/>
  <c r="T238" i="48"/>
  <c r="R238" i="48"/>
  <c r="L238" i="48"/>
  <c r="I238" i="48"/>
  <c r="G238" i="48"/>
  <c r="F238" i="48"/>
  <c r="E238" i="48"/>
  <c r="C238" i="48"/>
  <c r="B238" i="48"/>
  <c r="AB237" i="48"/>
  <c r="AA237" i="48"/>
  <c r="Z237" i="48"/>
  <c r="X237" i="48"/>
  <c r="W237" i="48"/>
  <c r="V237" i="48"/>
  <c r="T237" i="48"/>
  <c r="R237" i="48"/>
  <c r="L237" i="48"/>
  <c r="I237" i="48"/>
  <c r="G237" i="48"/>
  <c r="F237" i="48"/>
  <c r="E237" i="48"/>
  <c r="C237" i="48"/>
  <c r="B237" i="48"/>
  <c r="AB236" i="48"/>
  <c r="AA236" i="48"/>
  <c r="Z236" i="48"/>
  <c r="X236" i="48"/>
  <c r="W236" i="48"/>
  <c r="V236" i="48"/>
  <c r="T236" i="48"/>
  <c r="R236" i="48"/>
  <c r="L236" i="48"/>
  <c r="I236" i="48"/>
  <c r="G236" i="48"/>
  <c r="F236" i="48"/>
  <c r="E236" i="48"/>
  <c r="C236" i="48"/>
  <c r="B236" i="48"/>
  <c r="AB235" i="48"/>
  <c r="AA235" i="48"/>
  <c r="Z235" i="48"/>
  <c r="X235" i="48"/>
  <c r="W235" i="48"/>
  <c r="V235" i="48"/>
  <c r="T235" i="48"/>
  <c r="R235" i="48"/>
  <c r="L235" i="48"/>
  <c r="I235" i="48"/>
  <c r="G235" i="48"/>
  <c r="F235" i="48"/>
  <c r="E235" i="48"/>
  <c r="C235" i="48"/>
  <c r="B235" i="48"/>
  <c r="AB234" i="48"/>
  <c r="AA234" i="48"/>
  <c r="Z234" i="48"/>
  <c r="X234" i="48"/>
  <c r="W234" i="48"/>
  <c r="V234" i="48"/>
  <c r="T234" i="48"/>
  <c r="R234" i="48"/>
  <c r="L234" i="48"/>
  <c r="I234" i="48"/>
  <c r="G234" i="48"/>
  <c r="F234" i="48"/>
  <c r="E234" i="48"/>
  <c r="C234" i="48"/>
  <c r="B234" i="48"/>
  <c r="AB233" i="48"/>
  <c r="AA233" i="48"/>
  <c r="Z233" i="48"/>
  <c r="X233" i="48"/>
  <c r="W233" i="48"/>
  <c r="V233" i="48"/>
  <c r="T233" i="48"/>
  <c r="R233" i="48"/>
  <c r="L233" i="48"/>
  <c r="I233" i="48"/>
  <c r="G233" i="48"/>
  <c r="F233" i="48"/>
  <c r="E233" i="48"/>
  <c r="C233" i="48"/>
  <c r="B233" i="48"/>
  <c r="AB232" i="48"/>
  <c r="AA232" i="48"/>
  <c r="Z232" i="48"/>
  <c r="X232" i="48"/>
  <c r="W232" i="48"/>
  <c r="V232" i="48"/>
  <c r="T232" i="48"/>
  <c r="R232" i="48"/>
  <c r="L232" i="48"/>
  <c r="I232" i="48"/>
  <c r="G232" i="48"/>
  <c r="F232" i="48"/>
  <c r="E232" i="48"/>
  <c r="C232" i="48"/>
  <c r="B232" i="48"/>
  <c r="AB231" i="48"/>
  <c r="AA231" i="48"/>
  <c r="Z231" i="48"/>
  <c r="X231" i="48"/>
  <c r="W231" i="48"/>
  <c r="V231" i="48"/>
  <c r="T231" i="48"/>
  <c r="R231" i="48"/>
  <c r="L231" i="48"/>
  <c r="I231" i="48"/>
  <c r="G231" i="48"/>
  <c r="F231" i="48"/>
  <c r="E231" i="48"/>
  <c r="C231" i="48"/>
  <c r="B231" i="48"/>
  <c r="AB230" i="48"/>
  <c r="AA230" i="48"/>
  <c r="Z230" i="48"/>
  <c r="X230" i="48"/>
  <c r="W230" i="48"/>
  <c r="V230" i="48"/>
  <c r="T230" i="48"/>
  <c r="R230" i="48"/>
  <c r="L230" i="48"/>
  <c r="I230" i="48"/>
  <c r="G230" i="48"/>
  <c r="F230" i="48"/>
  <c r="E230" i="48"/>
  <c r="C230" i="48"/>
  <c r="B230" i="48"/>
  <c r="AB229" i="48"/>
  <c r="AA229" i="48"/>
  <c r="Z229" i="48"/>
  <c r="X229" i="48"/>
  <c r="W229" i="48"/>
  <c r="V229" i="48"/>
  <c r="T229" i="48"/>
  <c r="R229" i="48"/>
  <c r="L229" i="48"/>
  <c r="I229" i="48"/>
  <c r="G229" i="48"/>
  <c r="F229" i="48"/>
  <c r="E229" i="48"/>
  <c r="C229" i="48"/>
  <c r="B229" i="48"/>
  <c r="AB228" i="48"/>
  <c r="AA228" i="48"/>
  <c r="Z228" i="48"/>
  <c r="X228" i="48"/>
  <c r="W228" i="48"/>
  <c r="V228" i="48"/>
  <c r="T228" i="48"/>
  <c r="R228" i="48"/>
  <c r="L228" i="48"/>
  <c r="K227" i="60" s="1"/>
  <c r="V227" i="60" s="1"/>
  <c r="I228" i="48"/>
  <c r="G228" i="48"/>
  <c r="F228" i="48"/>
  <c r="E228" i="48"/>
  <c r="C228" i="48"/>
  <c r="B228" i="48"/>
  <c r="AB227" i="48"/>
  <c r="AA227" i="48"/>
  <c r="Z227" i="48"/>
  <c r="X227" i="48"/>
  <c r="W227" i="48"/>
  <c r="V227" i="48"/>
  <c r="T227" i="48"/>
  <c r="R227" i="48"/>
  <c r="L227" i="48"/>
  <c r="I227" i="48"/>
  <c r="G227" i="48"/>
  <c r="F227" i="48"/>
  <c r="E227" i="48"/>
  <c r="C227" i="48"/>
  <c r="B227" i="48"/>
  <c r="AB226" i="48"/>
  <c r="AA226" i="48"/>
  <c r="Z226" i="48"/>
  <c r="X226" i="48"/>
  <c r="W226" i="48"/>
  <c r="V226" i="48"/>
  <c r="T226" i="48"/>
  <c r="R226" i="48"/>
  <c r="L226" i="48"/>
  <c r="I226" i="48"/>
  <c r="G226" i="48"/>
  <c r="F226" i="48"/>
  <c r="E226" i="48"/>
  <c r="C226" i="48"/>
  <c r="B226" i="48"/>
  <c r="AB225" i="48"/>
  <c r="AA225" i="48"/>
  <c r="Z225" i="48"/>
  <c r="X225" i="48"/>
  <c r="W225" i="48"/>
  <c r="V225" i="48"/>
  <c r="T225" i="48"/>
  <c r="R225" i="48"/>
  <c r="L225" i="48"/>
  <c r="I225" i="48"/>
  <c r="G225" i="48"/>
  <c r="F225" i="48"/>
  <c r="E225" i="48"/>
  <c r="C225" i="48"/>
  <c r="B225" i="48"/>
  <c r="AB224" i="48"/>
  <c r="AA224" i="48"/>
  <c r="Z224" i="48"/>
  <c r="X224" i="48"/>
  <c r="W224" i="48"/>
  <c r="V224" i="48"/>
  <c r="T224" i="48"/>
  <c r="R224" i="48"/>
  <c r="L224" i="48"/>
  <c r="I224" i="48"/>
  <c r="G224" i="48"/>
  <c r="F224" i="48"/>
  <c r="E224" i="48"/>
  <c r="C224" i="48"/>
  <c r="B224" i="48"/>
  <c r="AB223" i="48"/>
  <c r="AA223" i="48"/>
  <c r="Z223" i="48"/>
  <c r="X223" i="48"/>
  <c r="W223" i="48"/>
  <c r="V223" i="48"/>
  <c r="T223" i="48"/>
  <c r="R223" i="48"/>
  <c r="L223" i="48"/>
  <c r="I223" i="48"/>
  <c r="G223" i="48"/>
  <c r="F223" i="48"/>
  <c r="E223" i="48"/>
  <c r="C223" i="48"/>
  <c r="B223" i="48"/>
  <c r="AB222" i="48"/>
  <c r="AA222" i="48"/>
  <c r="Z222" i="48"/>
  <c r="X222" i="48"/>
  <c r="W222" i="48"/>
  <c r="V222" i="48"/>
  <c r="T222" i="48"/>
  <c r="R222" i="48"/>
  <c r="L222" i="48"/>
  <c r="I222" i="48"/>
  <c r="G222" i="48"/>
  <c r="F222" i="48"/>
  <c r="E222" i="48"/>
  <c r="C222" i="48"/>
  <c r="B222" i="48"/>
  <c r="AB221" i="48"/>
  <c r="AA221" i="48"/>
  <c r="Z221" i="48"/>
  <c r="X221" i="48"/>
  <c r="W221" i="48"/>
  <c r="V221" i="48"/>
  <c r="T221" i="48"/>
  <c r="R221" i="48"/>
  <c r="L221" i="48"/>
  <c r="I221" i="48"/>
  <c r="G221" i="48"/>
  <c r="F221" i="48"/>
  <c r="E221" i="48"/>
  <c r="C221" i="48"/>
  <c r="B221" i="48"/>
  <c r="AB220" i="48"/>
  <c r="AA220" i="48"/>
  <c r="Z220" i="48"/>
  <c r="X220" i="48"/>
  <c r="W220" i="48"/>
  <c r="V220" i="48"/>
  <c r="T220" i="48"/>
  <c r="R220" i="48"/>
  <c r="L220" i="48"/>
  <c r="I220" i="48"/>
  <c r="G220" i="48"/>
  <c r="F220" i="48"/>
  <c r="E220" i="48"/>
  <c r="C220" i="48"/>
  <c r="B220" i="48"/>
  <c r="AB219" i="48"/>
  <c r="AA219" i="48"/>
  <c r="Z219" i="48"/>
  <c r="X219" i="48"/>
  <c r="W219" i="48"/>
  <c r="V219" i="48"/>
  <c r="T219" i="48"/>
  <c r="R219" i="48"/>
  <c r="L219" i="48"/>
  <c r="I219" i="48"/>
  <c r="G219" i="48"/>
  <c r="F219" i="48"/>
  <c r="E219" i="48"/>
  <c r="C219" i="48"/>
  <c r="B219" i="48"/>
  <c r="AB218" i="48"/>
  <c r="AA218" i="48"/>
  <c r="Z218" i="48"/>
  <c r="X218" i="48"/>
  <c r="W218" i="48"/>
  <c r="V218" i="48"/>
  <c r="T218" i="48"/>
  <c r="R218" i="48"/>
  <c r="L218" i="48"/>
  <c r="I218" i="48"/>
  <c r="G218" i="48"/>
  <c r="F218" i="48"/>
  <c r="E218" i="48"/>
  <c r="C218" i="48"/>
  <c r="B218" i="48"/>
  <c r="AB217" i="48"/>
  <c r="AA217" i="48"/>
  <c r="Z217" i="48"/>
  <c r="X217" i="48"/>
  <c r="W217" i="48"/>
  <c r="V217" i="48"/>
  <c r="T217" i="48"/>
  <c r="R217" i="48"/>
  <c r="L217" i="48"/>
  <c r="I217" i="48"/>
  <c r="G217" i="48"/>
  <c r="F217" i="48"/>
  <c r="E217" i="48"/>
  <c r="C217" i="48"/>
  <c r="B217" i="48"/>
  <c r="AB216" i="48"/>
  <c r="AA216" i="48"/>
  <c r="Z216" i="48"/>
  <c r="X216" i="48"/>
  <c r="W216" i="48"/>
  <c r="V216" i="48"/>
  <c r="T216" i="48"/>
  <c r="R216" i="48"/>
  <c r="L216" i="48"/>
  <c r="I216" i="48"/>
  <c r="G216" i="48"/>
  <c r="F216" i="48"/>
  <c r="E216" i="48"/>
  <c r="C216" i="48"/>
  <c r="B216" i="48"/>
  <c r="AB215" i="48"/>
  <c r="AA215" i="48"/>
  <c r="Z215" i="48"/>
  <c r="X215" i="48"/>
  <c r="W215" i="48"/>
  <c r="V215" i="48"/>
  <c r="T215" i="48"/>
  <c r="R215" i="48"/>
  <c r="L215" i="48"/>
  <c r="I215" i="48"/>
  <c r="G215" i="48"/>
  <c r="F215" i="48"/>
  <c r="E215" i="48"/>
  <c r="C215" i="48"/>
  <c r="B215" i="48"/>
  <c r="AB214" i="48"/>
  <c r="AA214" i="48"/>
  <c r="Z214" i="48"/>
  <c r="X214" i="48"/>
  <c r="W214" i="48"/>
  <c r="V214" i="48"/>
  <c r="T214" i="48"/>
  <c r="R214" i="48"/>
  <c r="L214" i="48"/>
  <c r="I214" i="48"/>
  <c r="G214" i="48"/>
  <c r="F214" i="48"/>
  <c r="E214" i="48"/>
  <c r="C214" i="48"/>
  <c r="B214" i="48"/>
  <c r="AB213" i="48"/>
  <c r="AA213" i="48"/>
  <c r="Z213" i="48"/>
  <c r="X213" i="48"/>
  <c r="W213" i="48"/>
  <c r="V213" i="48"/>
  <c r="T213" i="48"/>
  <c r="R213" i="48"/>
  <c r="L213" i="48"/>
  <c r="I213" i="48"/>
  <c r="G213" i="48"/>
  <c r="F213" i="48"/>
  <c r="E213" i="48"/>
  <c r="C213" i="48"/>
  <c r="B213" i="48"/>
  <c r="AB212" i="48"/>
  <c r="AA212" i="48"/>
  <c r="Z212" i="48"/>
  <c r="X212" i="48"/>
  <c r="W212" i="48"/>
  <c r="V212" i="48"/>
  <c r="T212" i="48"/>
  <c r="R212" i="48"/>
  <c r="L212" i="48"/>
  <c r="I212" i="48"/>
  <c r="G212" i="48"/>
  <c r="F212" i="48"/>
  <c r="E212" i="48"/>
  <c r="C212" i="48"/>
  <c r="B212" i="48"/>
  <c r="AB211" i="48"/>
  <c r="AA211" i="48"/>
  <c r="Z211" i="48"/>
  <c r="X211" i="48"/>
  <c r="W211" i="48"/>
  <c r="V211" i="48"/>
  <c r="T211" i="48"/>
  <c r="R211" i="48"/>
  <c r="L211" i="48"/>
  <c r="I211" i="48"/>
  <c r="G211" i="48"/>
  <c r="F211" i="48"/>
  <c r="E211" i="48"/>
  <c r="C211" i="48"/>
  <c r="B211" i="48"/>
  <c r="AB210" i="48"/>
  <c r="AA210" i="48"/>
  <c r="Z210" i="48"/>
  <c r="X210" i="48"/>
  <c r="W210" i="48"/>
  <c r="V210" i="48"/>
  <c r="T210" i="48"/>
  <c r="R210" i="48"/>
  <c r="L210" i="48"/>
  <c r="K212" i="60" s="1"/>
  <c r="V212" i="60" s="1"/>
  <c r="I210" i="48"/>
  <c r="G210" i="48"/>
  <c r="F210" i="48"/>
  <c r="E210" i="48"/>
  <c r="C210" i="48"/>
  <c r="B210" i="48"/>
  <c r="AB209" i="48"/>
  <c r="AA209" i="48"/>
  <c r="Z209" i="48"/>
  <c r="X209" i="48"/>
  <c r="W209" i="48"/>
  <c r="V209" i="48"/>
  <c r="T209" i="48"/>
  <c r="R209" i="48"/>
  <c r="L209" i="48"/>
  <c r="I209" i="48"/>
  <c r="G209" i="48"/>
  <c r="F209" i="48"/>
  <c r="E209" i="48"/>
  <c r="C209" i="48"/>
  <c r="B209" i="48"/>
  <c r="AB208" i="48"/>
  <c r="AA208" i="48"/>
  <c r="Z208" i="48"/>
  <c r="X208" i="48"/>
  <c r="W208" i="48"/>
  <c r="V208" i="48"/>
  <c r="T208" i="48"/>
  <c r="R208" i="48"/>
  <c r="L208" i="48"/>
  <c r="I208" i="48"/>
  <c r="G208" i="48"/>
  <c r="F208" i="48"/>
  <c r="E208" i="48"/>
  <c r="C208" i="48"/>
  <c r="B208" i="48"/>
  <c r="AB207" i="48"/>
  <c r="AA207" i="48"/>
  <c r="Z207" i="48"/>
  <c r="X207" i="48"/>
  <c r="W207" i="48"/>
  <c r="V207" i="48"/>
  <c r="T207" i="48"/>
  <c r="R207" i="48"/>
  <c r="L207" i="48"/>
  <c r="I207" i="48"/>
  <c r="G207" i="48"/>
  <c r="F207" i="48"/>
  <c r="E207" i="48"/>
  <c r="C207" i="48"/>
  <c r="B207" i="48"/>
  <c r="AB206" i="48"/>
  <c r="AA206" i="48"/>
  <c r="Z206" i="48"/>
  <c r="X206" i="48"/>
  <c r="W206" i="48"/>
  <c r="V206" i="48"/>
  <c r="T206" i="48"/>
  <c r="R206" i="48"/>
  <c r="L206" i="48"/>
  <c r="I206" i="48"/>
  <c r="G206" i="48"/>
  <c r="F206" i="48"/>
  <c r="E206" i="48"/>
  <c r="C206" i="48"/>
  <c r="B206" i="48"/>
  <c r="AB205" i="48"/>
  <c r="AA205" i="48"/>
  <c r="Z205" i="48"/>
  <c r="X205" i="48"/>
  <c r="W205" i="48"/>
  <c r="V205" i="48"/>
  <c r="T205" i="48"/>
  <c r="R205" i="48"/>
  <c r="L205" i="48"/>
  <c r="I205" i="48"/>
  <c r="G205" i="48"/>
  <c r="F205" i="48"/>
  <c r="E205" i="48"/>
  <c r="C205" i="48"/>
  <c r="B205" i="48"/>
  <c r="AB204" i="48"/>
  <c r="AA204" i="48"/>
  <c r="Z204" i="48"/>
  <c r="X204" i="48"/>
  <c r="W204" i="48"/>
  <c r="V204" i="48"/>
  <c r="T204" i="48"/>
  <c r="R204" i="48"/>
  <c r="L204" i="48"/>
  <c r="I204" i="48"/>
  <c r="G204" i="48"/>
  <c r="F204" i="48"/>
  <c r="E204" i="48"/>
  <c r="C204" i="48"/>
  <c r="B204" i="48"/>
  <c r="AB203" i="48"/>
  <c r="AA203" i="48"/>
  <c r="Z203" i="48"/>
  <c r="X203" i="48"/>
  <c r="W203" i="48"/>
  <c r="V203" i="48"/>
  <c r="T203" i="48"/>
  <c r="R203" i="48"/>
  <c r="L203" i="48"/>
  <c r="I203" i="48"/>
  <c r="G203" i="48"/>
  <c r="F203" i="48"/>
  <c r="E203" i="48"/>
  <c r="C203" i="48"/>
  <c r="B203" i="48"/>
  <c r="AB202" i="48"/>
  <c r="AA202" i="48"/>
  <c r="Z202" i="48"/>
  <c r="X202" i="48"/>
  <c r="W202" i="48"/>
  <c r="V202" i="48"/>
  <c r="T202" i="48"/>
  <c r="R202" i="48"/>
  <c r="L202" i="48"/>
  <c r="I202" i="48"/>
  <c r="G202" i="48"/>
  <c r="F202" i="48"/>
  <c r="E202" i="48"/>
  <c r="C202" i="48"/>
  <c r="B202" i="48"/>
  <c r="AB201" i="48"/>
  <c r="AA201" i="48"/>
  <c r="Z201" i="48"/>
  <c r="X201" i="48"/>
  <c r="W201" i="48"/>
  <c r="V201" i="48"/>
  <c r="T201" i="48"/>
  <c r="R201" i="48"/>
  <c r="L201" i="48"/>
  <c r="I201" i="48"/>
  <c r="G201" i="48"/>
  <c r="F201" i="48"/>
  <c r="E201" i="48"/>
  <c r="C201" i="48"/>
  <c r="B201" i="48"/>
  <c r="AB200" i="48"/>
  <c r="AA200" i="48"/>
  <c r="Z200" i="48"/>
  <c r="X200" i="48"/>
  <c r="W200" i="48"/>
  <c r="V200" i="48"/>
  <c r="T200" i="48"/>
  <c r="R200" i="48"/>
  <c r="L200" i="48"/>
  <c r="I200" i="48"/>
  <c r="G200" i="48"/>
  <c r="F200" i="48"/>
  <c r="E200" i="48"/>
  <c r="C200" i="48"/>
  <c r="B200" i="48"/>
  <c r="AB199" i="48"/>
  <c r="AA199" i="48"/>
  <c r="Z199" i="48"/>
  <c r="X199" i="48"/>
  <c r="W199" i="48"/>
  <c r="V199" i="48"/>
  <c r="T199" i="48"/>
  <c r="R199" i="48"/>
  <c r="L199" i="48"/>
  <c r="I199" i="48"/>
  <c r="G199" i="48"/>
  <c r="F199" i="48"/>
  <c r="E199" i="48"/>
  <c r="C199" i="48"/>
  <c r="B199" i="48"/>
  <c r="AB198" i="48"/>
  <c r="AA198" i="48"/>
  <c r="Z198" i="48"/>
  <c r="X198" i="48"/>
  <c r="W198" i="48"/>
  <c r="V198" i="48"/>
  <c r="T198" i="48"/>
  <c r="R198" i="48"/>
  <c r="L198" i="48"/>
  <c r="I198" i="48"/>
  <c r="G198" i="48"/>
  <c r="F198" i="48"/>
  <c r="E198" i="48"/>
  <c r="C198" i="48"/>
  <c r="B198" i="48"/>
  <c r="AB197" i="48"/>
  <c r="AA197" i="48"/>
  <c r="Z197" i="48"/>
  <c r="X197" i="48"/>
  <c r="W197" i="48"/>
  <c r="V197" i="48"/>
  <c r="T197" i="48"/>
  <c r="R197" i="48"/>
  <c r="L197" i="48"/>
  <c r="I197" i="48"/>
  <c r="G197" i="48"/>
  <c r="F197" i="48"/>
  <c r="E197" i="48"/>
  <c r="C197" i="48"/>
  <c r="B197" i="48"/>
  <c r="AB196" i="48"/>
  <c r="AA196" i="48"/>
  <c r="Z196" i="48"/>
  <c r="X196" i="48"/>
  <c r="W196" i="48"/>
  <c r="V196" i="48"/>
  <c r="T196" i="48"/>
  <c r="R196" i="48"/>
  <c r="L196" i="48"/>
  <c r="I196" i="48"/>
  <c r="G196" i="48"/>
  <c r="F196" i="48"/>
  <c r="E196" i="48"/>
  <c r="C196" i="48"/>
  <c r="B196" i="48"/>
  <c r="AB195" i="48"/>
  <c r="AA195" i="48"/>
  <c r="Z195" i="48"/>
  <c r="X195" i="48"/>
  <c r="W195" i="48"/>
  <c r="V195" i="48"/>
  <c r="T195" i="48"/>
  <c r="R195" i="48"/>
  <c r="L195" i="48"/>
  <c r="I195" i="48"/>
  <c r="G195" i="48"/>
  <c r="F195" i="48"/>
  <c r="E195" i="48"/>
  <c r="C195" i="48"/>
  <c r="B195" i="48"/>
  <c r="AB194" i="48"/>
  <c r="AA194" i="48"/>
  <c r="Z194" i="48"/>
  <c r="X194" i="48"/>
  <c r="W194" i="48"/>
  <c r="V194" i="48"/>
  <c r="T194" i="48"/>
  <c r="R194" i="48"/>
  <c r="L194" i="48"/>
  <c r="I194" i="48"/>
  <c r="G194" i="48"/>
  <c r="F194" i="48"/>
  <c r="E194" i="48"/>
  <c r="C194" i="48"/>
  <c r="B194" i="48"/>
  <c r="AB193" i="48"/>
  <c r="AA193" i="48"/>
  <c r="Z193" i="48"/>
  <c r="X193" i="48"/>
  <c r="W193" i="48"/>
  <c r="V193" i="48"/>
  <c r="T193" i="48"/>
  <c r="R193" i="48"/>
  <c r="L193" i="48"/>
  <c r="I193" i="48"/>
  <c r="G193" i="48"/>
  <c r="F193" i="48"/>
  <c r="E193" i="48"/>
  <c r="C193" i="48"/>
  <c r="B193" i="48"/>
  <c r="AB192" i="48"/>
  <c r="AA192" i="48"/>
  <c r="Z192" i="48"/>
  <c r="X192" i="48"/>
  <c r="W192" i="48"/>
  <c r="V192" i="48"/>
  <c r="T192" i="48"/>
  <c r="R192" i="48"/>
  <c r="L192" i="48"/>
  <c r="V197" i="60" s="1"/>
  <c r="I192" i="48"/>
  <c r="G192" i="48"/>
  <c r="F192" i="48"/>
  <c r="E192" i="48"/>
  <c r="C192" i="48"/>
  <c r="B192" i="48"/>
  <c r="AB191" i="48"/>
  <c r="AA191" i="48"/>
  <c r="Z191" i="48"/>
  <c r="X191" i="48"/>
  <c r="W191" i="48"/>
  <c r="V191" i="48"/>
  <c r="T191" i="48"/>
  <c r="R191" i="48"/>
  <c r="L191" i="48"/>
  <c r="I191" i="48"/>
  <c r="G191" i="48"/>
  <c r="F191" i="48"/>
  <c r="E191" i="48"/>
  <c r="C191" i="48"/>
  <c r="B191" i="48"/>
  <c r="AB190" i="48"/>
  <c r="AA190" i="48"/>
  <c r="Z190" i="48"/>
  <c r="X190" i="48"/>
  <c r="W190" i="48"/>
  <c r="V190" i="48"/>
  <c r="T190" i="48"/>
  <c r="R190" i="48"/>
  <c r="L190" i="48"/>
  <c r="I190" i="48"/>
  <c r="G190" i="48"/>
  <c r="F190" i="48"/>
  <c r="E190" i="48"/>
  <c r="C190" i="48"/>
  <c r="B190" i="48"/>
  <c r="AB189" i="48"/>
  <c r="AA189" i="48"/>
  <c r="Z189" i="48"/>
  <c r="X189" i="48"/>
  <c r="W189" i="48"/>
  <c r="V189" i="48"/>
  <c r="T189" i="48"/>
  <c r="R189" i="48"/>
  <c r="L189" i="48"/>
  <c r="I189" i="48"/>
  <c r="G189" i="48"/>
  <c r="F189" i="48"/>
  <c r="E189" i="48"/>
  <c r="C189" i="48"/>
  <c r="B189" i="48"/>
  <c r="AB188" i="48"/>
  <c r="AA188" i="48"/>
  <c r="Z188" i="48"/>
  <c r="X188" i="48"/>
  <c r="W188" i="48"/>
  <c r="V188" i="48"/>
  <c r="T188" i="48"/>
  <c r="R188" i="48"/>
  <c r="L188" i="48"/>
  <c r="I188" i="48"/>
  <c r="G188" i="48"/>
  <c r="F188" i="48"/>
  <c r="E188" i="48"/>
  <c r="C188" i="48"/>
  <c r="B188" i="48"/>
  <c r="AB187" i="48"/>
  <c r="AA187" i="48"/>
  <c r="Z187" i="48"/>
  <c r="X187" i="48"/>
  <c r="W187" i="48"/>
  <c r="V187" i="48"/>
  <c r="T187" i="48"/>
  <c r="R187" i="48"/>
  <c r="L187" i="48"/>
  <c r="I187" i="48"/>
  <c r="G187" i="48"/>
  <c r="F187" i="48"/>
  <c r="E187" i="48"/>
  <c r="C187" i="48"/>
  <c r="B187" i="48"/>
  <c r="AB186" i="48"/>
  <c r="AA186" i="48"/>
  <c r="Z186" i="48"/>
  <c r="X186" i="48"/>
  <c r="W186" i="48"/>
  <c r="V186" i="48"/>
  <c r="T186" i="48"/>
  <c r="R186" i="48"/>
  <c r="L186" i="48"/>
  <c r="I186" i="48"/>
  <c r="G186" i="48"/>
  <c r="F186" i="48"/>
  <c r="E186" i="48"/>
  <c r="C186" i="48"/>
  <c r="B186" i="48"/>
  <c r="AB185" i="48"/>
  <c r="AA185" i="48"/>
  <c r="Z185" i="48"/>
  <c r="X185" i="48"/>
  <c r="W185" i="48"/>
  <c r="V185" i="48"/>
  <c r="T185" i="48"/>
  <c r="R185" i="48"/>
  <c r="L185" i="48"/>
  <c r="I185" i="48"/>
  <c r="G185" i="48"/>
  <c r="F185" i="48"/>
  <c r="E185" i="48"/>
  <c r="C185" i="48"/>
  <c r="B185" i="48"/>
  <c r="AB184" i="48"/>
  <c r="AA184" i="48"/>
  <c r="Z184" i="48"/>
  <c r="X184" i="48"/>
  <c r="W184" i="48"/>
  <c r="V184" i="48"/>
  <c r="T184" i="48"/>
  <c r="R184" i="48"/>
  <c r="L184" i="48"/>
  <c r="I184" i="48"/>
  <c r="G184" i="48"/>
  <c r="F184" i="48"/>
  <c r="E184" i="48"/>
  <c r="C184" i="48"/>
  <c r="B184" i="48"/>
  <c r="AB183" i="48"/>
  <c r="AA183" i="48"/>
  <c r="Z183" i="48"/>
  <c r="X183" i="48"/>
  <c r="W183" i="48"/>
  <c r="V183" i="48"/>
  <c r="T183" i="48"/>
  <c r="R183" i="48"/>
  <c r="L183" i="48"/>
  <c r="I183" i="48"/>
  <c r="G183" i="48"/>
  <c r="F183" i="48"/>
  <c r="E183" i="48"/>
  <c r="C183" i="48"/>
  <c r="B183" i="48"/>
  <c r="AB182" i="48"/>
  <c r="AA182" i="48"/>
  <c r="Z182" i="48"/>
  <c r="X182" i="48"/>
  <c r="W182" i="48"/>
  <c r="V182" i="48"/>
  <c r="T182" i="48"/>
  <c r="R182" i="48"/>
  <c r="L182" i="48"/>
  <c r="I182" i="48"/>
  <c r="G182" i="48"/>
  <c r="F182" i="48"/>
  <c r="E182" i="48"/>
  <c r="C182" i="48"/>
  <c r="B182" i="48"/>
  <c r="AB181" i="48"/>
  <c r="AA181" i="48"/>
  <c r="Z181" i="48"/>
  <c r="X181" i="48"/>
  <c r="W181" i="48"/>
  <c r="V181" i="48"/>
  <c r="T181" i="48"/>
  <c r="R181" i="48"/>
  <c r="L181" i="48"/>
  <c r="I181" i="48"/>
  <c r="G181" i="48"/>
  <c r="F181" i="48"/>
  <c r="E181" i="48"/>
  <c r="C181" i="48"/>
  <c r="B181" i="48"/>
  <c r="AB180" i="48"/>
  <c r="AA180" i="48"/>
  <c r="Z180" i="48"/>
  <c r="X180" i="48"/>
  <c r="W180" i="48"/>
  <c r="V180" i="48"/>
  <c r="T180" i="48"/>
  <c r="R180" i="48"/>
  <c r="L180" i="48"/>
  <c r="I180" i="48"/>
  <c r="G180" i="48"/>
  <c r="F180" i="48"/>
  <c r="E180" i="48"/>
  <c r="C180" i="48"/>
  <c r="B180" i="48"/>
  <c r="AB179" i="48"/>
  <c r="AA179" i="48"/>
  <c r="Z179" i="48"/>
  <c r="X179" i="48"/>
  <c r="W179" i="48"/>
  <c r="V179" i="48"/>
  <c r="T179" i="48"/>
  <c r="R179" i="48"/>
  <c r="L179" i="48"/>
  <c r="I179" i="48"/>
  <c r="G179" i="48"/>
  <c r="F179" i="48"/>
  <c r="E179" i="48"/>
  <c r="C179" i="48"/>
  <c r="B179" i="48"/>
  <c r="AB178" i="48"/>
  <c r="AA178" i="48"/>
  <c r="Z178" i="48"/>
  <c r="X178" i="48"/>
  <c r="W178" i="48"/>
  <c r="V178" i="48"/>
  <c r="T178" i="48"/>
  <c r="R178" i="48"/>
  <c r="L178" i="48"/>
  <c r="I178" i="48"/>
  <c r="G178" i="48"/>
  <c r="F178" i="48"/>
  <c r="E178" i="48"/>
  <c r="C178" i="48"/>
  <c r="B178" i="48"/>
  <c r="AB177" i="48"/>
  <c r="AA177" i="48"/>
  <c r="Z177" i="48"/>
  <c r="X177" i="48"/>
  <c r="W177" i="48"/>
  <c r="V177" i="48"/>
  <c r="T177" i="48"/>
  <c r="R177" i="48"/>
  <c r="L177" i="48"/>
  <c r="I177" i="48"/>
  <c r="G177" i="48"/>
  <c r="F177" i="48"/>
  <c r="E177" i="48"/>
  <c r="C177" i="48"/>
  <c r="B177" i="48"/>
  <c r="AB176" i="48"/>
  <c r="AA176" i="48"/>
  <c r="Z176" i="48"/>
  <c r="X176" i="48"/>
  <c r="W176" i="48"/>
  <c r="V176" i="48"/>
  <c r="T176" i="48"/>
  <c r="R176" i="48"/>
  <c r="L176" i="48"/>
  <c r="I176" i="48"/>
  <c r="G176" i="48"/>
  <c r="F176" i="48"/>
  <c r="E176" i="48"/>
  <c r="C176" i="48"/>
  <c r="B176" i="48"/>
  <c r="AB175" i="48"/>
  <c r="AA175" i="48"/>
  <c r="Z175" i="48"/>
  <c r="X175" i="48"/>
  <c r="W175" i="48"/>
  <c r="V175" i="48"/>
  <c r="T175" i="48"/>
  <c r="R175" i="48"/>
  <c r="L175" i="48"/>
  <c r="I175" i="48"/>
  <c r="G175" i="48"/>
  <c r="F175" i="48"/>
  <c r="E175" i="48"/>
  <c r="C175" i="48"/>
  <c r="B175" i="48"/>
  <c r="AB174" i="48"/>
  <c r="AA174" i="48"/>
  <c r="Z174" i="48"/>
  <c r="X174" i="48"/>
  <c r="W174" i="48"/>
  <c r="V174" i="48"/>
  <c r="T174" i="48"/>
  <c r="R174" i="48"/>
  <c r="L174" i="48"/>
  <c r="I174" i="48"/>
  <c r="G174" i="48"/>
  <c r="F174" i="48"/>
  <c r="E174" i="48"/>
  <c r="C174" i="48"/>
  <c r="B174" i="48"/>
  <c r="AB173" i="48"/>
  <c r="AA173" i="48"/>
  <c r="Z173" i="48"/>
  <c r="X173" i="48"/>
  <c r="W173" i="48"/>
  <c r="V173" i="48"/>
  <c r="T173" i="48"/>
  <c r="R173" i="48"/>
  <c r="L173" i="48"/>
  <c r="I173" i="48"/>
  <c r="G173" i="48"/>
  <c r="F173" i="48"/>
  <c r="E173" i="48"/>
  <c r="C173" i="48"/>
  <c r="B173" i="48"/>
  <c r="AB172" i="48"/>
  <c r="AA172" i="48"/>
  <c r="Z172" i="48"/>
  <c r="X172" i="48"/>
  <c r="W172" i="48"/>
  <c r="V172" i="48"/>
  <c r="T172" i="48"/>
  <c r="R172" i="48"/>
  <c r="L172" i="48"/>
  <c r="I172" i="48"/>
  <c r="G172" i="48"/>
  <c r="F172" i="48"/>
  <c r="E172" i="48"/>
  <c r="C172" i="48"/>
  <c r="B172" i="48"/>
  <c r="AB171" i="48"/>
  <c r="AA171" i="48"/>
  <c r="Z171" i="48"/>
  <c r="X171" i="48"/>
  <c r="W171" i="48"/>
  <c r="V171" i="48"/>
  <c r="T171" i="48"/>
  <c r="R171" i="48"/>
  <c r="L171" i="48"/>
  <c r="I171" i="48"/>
  <c r="G171" i="48"/>
  <c r="F171" i="48"/>
  <c r="E171" i="48"/>
  <c r="C171" i="48"/>
  <c r="B171" i="48"/>
  <c r="AB170" i="48"/>
  <c r="AA170" i="48"/>
  <c r="Z170" i="48"/>
  <c r="X170" i="48"/>
  <c r="W170" i="48"/>
  <c r="V170" i="48"/>
  <c r="T170" i="48"/>
  <c r="R170" i="48"/>
  <c r="L170" i="48"/>
  <c r="I170" i="48"/>
  <c r="G170" i="48"/>
  <c r="F170" i="48"/>
  <c r="E170" i="48"/>
  <c r="C170" i="48"/>
  <c r="B170" i="48"/>
  <c r="AB169" i="48"/>
  <c r="AA169" i="48"/>
  <c r="Z169" i="48"/>
  <c r="X169" i="48"/>
  <c r="W169" i="48"/>
  <c r="V169" i="48"/>
  <c r="T169" i="48"/>
  <c r="R169" i="48"/>
  <c r="L169" i="48"/>
  <c r="I169" i="48"/>
  <c r="G169" i="48"/>
  <c r="F169" i="48"/>
  <c r="E169" i="48"/>
  <c r="C169" i="48"/>
  <c r="B169" i="48"/>
  <c r="AB168" i="48"/>
  <c r="AA168" i="48"/>
  <c r="Z168" i="48"/>
  <c r="X168" i="48"/>
  <c r="W168" i="48"/>
  <c r="V168" i="48"/>
  <c r="T168" i="48"/>
  <c r="R168" i="48"/>
  <c r="L168" i="48"/>
  <c r="I168" i="48"/>
  <c r="G168" i="48"/>
  <c r="F168" i="48"/>
  <c r="E168" i="48"/>
  <c r="C168" i="48"/>
  <c r="B168" i="48"/>
  <c r="AB167" i="48"/>
  <c r="AA167" i="48"/>
  <c r="Z167" i="48"/>
  <c r="X167" i="48"/>
  <c r="W167" i="48"/>
  <c r="V167" i="48"/>
  <c r="T167" i="48"/>
  <c r="R167" i="48"/>
  <c r="L167" i="48"/>
  <c r="I167" i="48"/>
  <c r="G167" i="48"/>
  <c r="F167" i="48"/>
  <c r="E167" i="48"/>
  <c r="C167" i="48"/>
  <c r="B167" i="48"/>
  <c r="AB166" i="48"/>
  <c r="AA166" i="48"/>
  <c r="Z166" i="48"/>
  <c r="X166" i="48"/>
  <c r="W166" i="48"/>
  <c r="V166" i="48"/>
  <c r="T166" i="48"/>
  <c r="R166" i="48"/>
  <c r="L166" i="48"/>
  <c r="I166" i="48"/>
  <c r="G166" i="48"/>
  <c r="F166" i="48"/>
  <c r="E166" i="48"/>
  <c r="C166" i="48"/>
  <c r="B166" i="48"/>
  <c r="AB165" i="48"/>
  <c r="AA165" i="48"/>
  <c r="Z165" i="48"/>
  <c r="X165" i="48"/>
  <c r="W165" i="48"/>
  <c r="V165" i="48"/>
  <c r="T165" i="48"/>
  <c r="R165" i="48"/>
  <c r="L165" i="48"/>
  <c r="I165" i="48"/>
  <c r="G165" i="48"/>
  <c r="F165" i="48"/>
  <c r="E165" i="48"/>
  <c r="C165" i="48"/>
  <c r="B165" i="48"/>
  <c r="AB164" i="48"/>
  <c r="AA164" i="48"/>
  <c r="Z164" i="48"/>
  <c r="X164" i="48"/>
  <c r="W164" i="48"/>
  <c r="V164" i="48"/>
  <c r="T164" i="48"/>
  <c r="R164" i="48"/>
  <c r="L164" i="48"/>
  <c r="I164" i="48"/>
  <c r="G164" i="48"/>
  <c r="F164" i="48"/>
  <c r="E164" i="48"/>
  <c r="C164" i="48"/>
  <c r="B164" i="48"/>
  <c r="AB163" i="48"/>
  <c r="AA163" i="48"/>
  <c r="Z163" i="48"/>
  <c r="X163" i="48"/>
  <c r="W163" i="48"/>
  <c r="V163" i="48"/>
  <c r="T163" i="48"/>
  <c r="R163" i="48"/>
  <c r="L163" i="48"/>
  <c r="I163" i="48"/>
  <c r="G163" i="48"/>
  <c r="F163" i="48"/>
  <c r="E163" i="48"/>
  <c r="C163" i="48"/>
  <c r="B163" i="48"/>
  <c r="AB162" i="48"/>
  <c r="AA162" i="48"/>
  <c r="Z162" i="48"/>
  <c r="X162" i="48"/>
  <c r="W162" i="48"/>
  <c r="V162" i="48"/>
  <c r="T162" i="48"/>
  <c r="R162" i="48"/>
  <c r="L162" i="48"/>
  <c r="I162" i="48"/>
  <c r="G162" i="48"/>
  <c r="F162" i="48"/>
  <c r="E162" i="48"/>
  <c r="C162" i="48"/>
  <c r="B162" i="48"/>
  <c r="AB161" i="48"/>
  <c r="AA161" i="48"/>
  <c r="Z161" i="48"/>
  <c r="X161" i="48"/>
  <c r="W161" i="48"/>
  <c r="V161" i="48"/>
  <c r="T161" i="48"/>
  <c r="R161" i="48"/>
  <c r="L161" i="48"/>
  <c r="I161" i="48"/>
  <c r="G161" i="48"/>
  <c r="F161" i="48"/>
  <c r="E161" i="48"/>
  <c r="C161" i="48"/>
  <c r="B161" i="48"/>
  <c r="AB160" i="48"/>
  <c r="AA160" i="48"/>
  <c r="Z160" i="48"/>
  <c r="X160" i="48"/>
  <c r="W160" i="48"/>
  <c r="V160" i="48"/>
  <c r="T160" i="48"/>
  <c r="R160" i="48"/>
  <c r="L160" i="48"/>
  <c r="I160" i="48"/>
  <c r="G160" i="48"/>
  <c r="F160" i="48"/>
  <c r="E160" i="48"/>
  <c r="C160" i="48"/>
  <c r="B160" i="48"/>
  <c r="AB159" i="48"/>
  <c r="AA159" i="48"/>
  <c r="Z159" i="48"/>
  <c r="X159" i="48"/>
  <c r="W159" i="48"/>
  <c r="V159" i="48"/>
  <c r="T159" i="48"/>
  <c r="R159" i="48"/>
  <c r="L159" i="48"/>
  <c r="I159" i="48"/>
  <c r="G159" i="48"/>
  <c r="F159" i="48"/>
  <c r="E159" i="48"/>
  <c r="C159" i="48"/>
  <c r="B159" i="48"/>
  <c r="AB158" i="48"/>
  <c r="AA158" i="48"/>
  <c r="Z158" i="48"/>
  <c r="X158" i="48"/>
  <c r="W158" i="48"/>
  <c r="V158" i="48"/>
  <c r="T158" i="48"/>
  <c r="R158" i="48"/>
  <c r="L158" i="48"/>
  <c r="I158" i="48"/>
  <c r="G158" i="48"/>
  <c r="F158" i="48"/>
  <c r="E158" i="48"/>
  <c r="C158" i="48"/>
  <c r="B158" i="48"/>
  <c r="AB157" i="48"/>
  <c r="AA157" i="48"/>
  <c r="Z157" i="48"/>
  <c r="X157" i="48"/>
  <c r="W157" i="48"/>
  <c r="V157" i="48"/>
  <c r="T157" i="48"/>
  <c r="R157" i="48"/>
  <c r="L157" i="48"/>
  <c r="I157" i="48"/>
  <c r="G157" i="48"/>
  <c r="F157" i="48"/>
  <c r="E157" i="48"/>
  <c r="C157" i="48"/>
  <c r="B157" i="48"/>
  <c r="AB156" i="48"/>
  <c r="AA156" i="48"/>
  <c r="Z156" i="48"/>
  <c r="X156" i="48"/>
  <c r="W156" i="48"/>
  <c r="V156" i="48"/>
  <c r="T156" i="48"/>
  <c r="R156" i="48"/>
  <c r="L156" i="48"/>
  <c r="I156" i="48"/>
  <c r="G156" i="48"/>
  <c r="F156" i="48"/>
  <c r="E156" i="48"/>
  <c r="C156" i="48"/>
  <c r="B156" i="48"/>
  <c r="AB155" i="48"/>
  <c r="AA155" i="48"/>
  <c r="Z155" i="48"/>
  <c r="X155" i="48"/>
  <c r="W155" i="48"/>
  <c r="V155" i="48"/>
  <c r="T155" i="48"/>
  <c r="R155" i="48"/>
  <c r="L155" i="48"/>
  <c r="I155" i="48"/>
  <c r="G155" i="48"/>
  <c r="F155" i="48"/>
  <c r="E155" i="48"/>
  <c r="C155" i="48"/>
  <c r="B155" i="48"/>
  <c r="AB154" i="48"/>
  <c r="AA154" i="48"/>
  <c r="Z154" i="48"/>
  <c r="X154" i="48"/>
  <c r="W154" i="48"/>
  <c r="V154" i="48"/>
  <c r="T154" i="48"/>
  <c r="R154" i="48"/>
  <c r="L154" i="48"/>
  <c r="I154" i="48"/>
  <c r="G154" i="48"/>
  <c r="F154" i="48"/>
  <c r="E154" i="48"/>
  <c r="C154" i="48"/>
  <c r="B154" i="48"/>
  <c r="AB153" i="48"/>
  <c r="AA153" i="48"/>
  <c r="Z153" i="48"/>
  <c r="X153" i="48"/>
  <c r="W153" i="48"/>
  <c r="V153" i="48"/>
  <c r="T153" i="48"/>
  <c r="R153" i="48"/>
  <c r="L153" i="48"/>
  <c r="I153" i="48"/>
  <c r="G153" i="48"/>
  <c r="F153" i="48"/>
  <c r="E153" i="48"/>
  <c r="C153" i="48"/>
  <c r="B153" i="48"/>
  <c r="AB152" i="48"/>
  <c r="AA152" i="48"/>
  <c r="Z152" i="48"/>
  <c r="X152" i="48"/>
  <c r="W152" i="48"/>
  <c r="V152" i="48"/>
  <c r="T152" i="48"/>
  <c r="R152" i="48"/>
  <c r="L152" i="48"/>
  <c r="I152" i="48"/>
  <c r="G152" i="48"/>
  <c r="F152" i="48"/>
  <c r="E152" i="48"/>
  <c r="C152" i="48"/>
  <c r="B152" i="48"/>
  <c r="AB151" i="48"/>
  <c r="AA151" i="48"/>
  <c r="Z151" i="48"/>
  <c r="X151" i="48"/>
  <c r="W151" i="48"/>
  <c r="V151" i="48"/>
  <c r="T151" i="48"/>
  <c r="R151" i="48"/>
  <c r="L151" i="48"/>
  <c r="I151" i="48"/>
  <c r="G151" i="48"/>
  <c r="F151" i="48"/>
  <c r="E151" i="48"/>
  <c r="C151" i="48"/>
  <c r="B151" i="48"/>
  <c r="AB150" i="48"/>
  <c r="AA150" i="48"/>
  <c r="Z150" i="48"/>
  <c r="X150" i="48"/>
  <c r="W150" i="48"/>
  <c r="V150" i="48"/>
  <c r="T150" i="48"/>
  <c r="R150" i="48"/>
  <c r="L150" i="48"/>
  <c r="I150" i="48"/>
  <c r="G150" i="48"/>
  <c r="F150" i="48"/>
  <c r="E150" i="48"/>
  <c r="C150" i="48"/>
  <c r="B150" i="48"/>
  <c r="AB149" i="48"/>
  <c r="AA149" i="48"/>
  <c r="Z149" i="48"/>
  <c r="X149" i="48"/>
  <c r="W149" i="48"/>
  <c r="V149" i="48"/>
  <c r="T149" i="48"/>
  <c r="R149" i="48"/>
  <c r="L149" i="48"/>
  <c r="I149" i="48"/>
  <c r="G149" i="48"/>
  <c r="F149" i="48"/>
  <c r="E149" i="48"/>
  <c r="C149" i="48"/>
  <c r="B149" i="48"/>
  <c r="AB148" i="48"/>
  <c r="AA148" i="48"/>
  <c r="Z148" i="48"/>
  <c r="X148" i="48"/>
  <c r="W148" i="48"/>
  <c r="V148" i="48"/>
  <c r="T148" i="48"/>
  <c r="R148" i="48"/>
  <c r="L148" i="48"/>
  <c r="I148" i="48"/>
  <c r="G148" i="48"/>
  <c r="F148" i="48"/>
  <c r="E148" i="48"/>
  <c r="C148" i="48"/>
  <c r="B148" i="48"/>
  <c r="AB147" i="48"/>
  <c r="AA147" i="48"/>
  <c r="Z147" i="48"/>
  <c r="X147" i="48"/>
  <c r="W147" i="48"/>
  <c r="V147" i="48"/>
  <c r="T147" i="48"/>
  <c r="R147" i="48"/>
  <c r="L147" i="48"/>
  <c r="I147" i="48"/>
  <c r="G147" i="48"/>
  <c r="F147" i="48"/>
  <c r="E147" i="48"/>
  <c r="C147" i="48"/>
  <c r="B147" i="48"/>
  <c r="AB146" i="48"/>
  <c r="AA146" i="48"/>
  <c r="Z146" i="48"/>
  <c r="X146" i="48"/>
  <c r="W146" i="48"/>
  <c r="V146" i="48"/>
  <c r="T146" i="48"/>
  <c r="R146" i="48"/>
  <c r="L146" i="48"/>
  <c r="I146" i="48"/>
  <c r="G146" i="48"/>
  <c r="F146" i="48"/>
  <c r="E146" i="48"/>
  <c r="C146" i="48"/>
  <c r="B146" i="48"/>
  <c r="AB145" i="48"/>
  <c r="AA145" i="48"/>
  <c r="Z145" i="48"/>
  <c r="X145" i="48"/>
  <c r="W145" i="48"/>
  <c r="V145" i="48"/>
  <c r="T145" i="48"/>
  <c r="R145" i="48"/>
  <c r="L145" i="48"/>
  <c r="I145" i="48"/>
  <c r="G145" i="48"/>
  <c r="F145" i="48"/>
  <c r="E145" i="48"/>
  <c r="C145" i="48"/>
  <c r="B145" i="48"/>
  <c r="AB144" i="48"/>
  <c r="AA144" i="48"/>
  <c r="Z144" i="48"/>
  <c r="X144" i="48"/>
  <c r="W144" i="48"/>
  <c r="V144" i="48"/>
  <c r="T144" i="48"/>
  <c r="R144" i="48"/>
  <c r="L144" i="48"/>
  <c r="I144" i="48"/>
  <c r="G144" i="48"/>
  <c r="F144" i="48"/>
  <c r="E144" i="48"/>
  <c r="C144" i="48"/>
  <c r="B144" i="48"/>
  <c r="AB143" i="48"/>
  <c r="AA143" i="48"/>
  <c r="Z143" i="48"/>
  <c r="X143" i="48"/>
  <c r="W143" i="48"/>
  <c r="V143" i="48"/>
  <c r="T143" i="48"/>
  <c r="R143" i="48"/>
  <c r="L143" i="48"/>
  <c r="I143" i="48"/>
  <c r="G143" i="48"/>
  <c r="F143" i="48"/>
  <c r="E143" i="48"/>
  <c r="C143" i="48"/>
  <c r="B143" i="48"/>
  <c r="AB142" i="48"/>
  <c r="AA142" i="48"/>
  <c r="Z142" i="48"/>
  <c r="X142" i="48"/>
  <c r="W142" i="48"/>
  <c r="V142" i="48"/>
  <c r="T142" i="48"/>
  <c r="R142" i="48"/>
  <c r="L142" i="48"/>
  <c r="I142" i="48"/>
  <c r="G142" i="48"/>
  <c r="F142" i="48"/>
  <c r="E142" i="48"/>
  <c r="C142" i="48"/>
  <c r="B142" i="48"/>
  <c r="AB141" i="48"/>
  <c r="AA141" i="48"/>
  <c r="Z141" i="48"/>
  <c r="X141" i="48"/>
  <c r="W141" i="48"/>
  <c r="V141" i="48"/>
  <c r="T141" i="48"/>
  <c r="R141" i="48"/>
  <c r="L141" i="48"/>
  <c r="I141" i="48"/>
  <c r="G141" i="48"/>
  <c r="F141" i="48"/>
  <c r="E141" i="48"/>
  <c r="C141" i="48"/>
  <c r="B141" i="48"/>
  <c r="AB140" i="48"/>
  <c r="AA140" i="48"/>
  <c r="Z140" i="48"/>
  <c r="X140" i="48"/>
  <c r="W140" i="48"/>
  <c r="V140" i="48"/>
  <c r="T140" i="48"/>
  <c r="R140" i="48"/>
  <c r="L140" i="48"/>
  <c r="I140" i="48"/>
  <c r="G140" i="48"/>
  <c r="F140" i="48"/>
  <c r="E140" i="48"/>
  <c r="C140" i="48"/>
  <c r="B140" i="48"/>
  <c r="AB139" i="48"/>
  <c r="AA139" i="48"/>
  <c r="Z139" i="48"/>
  <c r="X139" i="48"/>
  <c r="W139" i="48"/>
  <c r="V139" i="48"/>
  <c r="T139" i="48"/>
  <c r="R139" i="48"/>
  <c r="L139" i="48"/>
  <c r="I139" i="48"/>
  <c r="G139" i="48"/>
  <c r="F139" i="48"/>
  <c r="E139" i="48"/>
  <c r="C139" i="48"/>
  <c r="B139" i="48"/>
  <c r="AB138" i="48"/>
  <c r="AA138" i="48"/>
  <c r="Z138" i="48"/>
  <c r="X138" i="48"/>
  <c r="W138" i="48"/>
  <c r="V138" i="48"/>
  <c r="T138" i="48"/>
  <c r="R138" i="48"/>
  <c r="L138" i="48"/>
  <c r="I138" i="48"/>
  <c r="G138" i="48"/>
  <c r="F138" i="48"/>
  <c r="E138" i="48"/>
  <c r="C138" i="48"/>
  <c r="B138" i="48"/>
  <c r="AB137" i="48"/>
  <c r="AA137" i="48"/>
  <c r="Z137" i="48"/>
  <c r="X137" i="48"/>
  <c r="W137" i="48"/>
  <c r="V137" i="48"/>
  <c r="T137" i="48"/>
  <c r="R137" i="48"/>
  <c r="L137" i="48"/>
  <c r="I137" i="48"/>
  <c r="G137" i="48"/>
  <c r="F137" i="48"/>
  <c r="E137" i="48"/>
  <c r="C137" i="48"/>
  <c r="B137" i="48"/>
  <c r="AB136" i="48"/>
  <c r="AA136" i="48"/>
  <c r="Z136" i="48"/>
  <c r="X136" i="48"/>
  <c r="W136" i="48"/>
  <c r="V136" i="48"/>
  <c r="T136" i="48"/>
  <c r="R136" i="48"/>
  <c r="L136" i="48"/>
  <c r="I136" i="48"/>
  <c r="G136" i="48"/>
  <c r="F136" i="48"/>
  <c r="E136" i="48"/>
  <c r="C136" i="48"/>
  <c r="B136" i="48"/>
  <c r="AB135" i="48"/>
  <c r="AA135" i="48"/>
  <c r="Z135" i="48"/>
  <c r="X135" i="48"/>
  <c r="W135" i="48"/>
  <c r="V135" i="48"/>
  <c r="T135" i="48"/>
  <c r="R135" i="48"/>
  <c r="L135" i="48"/>
  <c r="I135" i="48"/>
  <c r="G135" i="48"/>
  <c r="F135" i="48"/>
  <c r="E135" i="48"/>
  <c r="C135" i="48"/>
  <c r="B135" i="48"/>
  <c r="AB134" i="48"/>
  <c r="AA134" i="48"/>
  <c r="Z134" i="48"/>
  <c r="X134" i="48"/>
  <c r="W134" i="48"/>
  <c r="V134" i="48"/>
  <c r="T134" i="48"/>
  <c r="R134" i="48"/>
  <c r="L134" i="48"/>
  <c r="I134" i="48"/>
  <c r="G134" i="48"/>
  <c r="F134" i="48"/>
  <c r="E134" i="48"/>
  <c r="C134" i="48"/>
  <c r="B134" i="48"/>
  <c r="AB133" i="48"/>
  <c r="AA133" i="48"/>
  <c r="Z133" i="48"/>
  <c r="X133" i="48"/>
  <c r="W133" i="48"/>
  <c r="V133" i="48"/>
  <c r="T133" i="48"/>
  <c r="R133" i="48"/>
  <c r="L133" i="48"/>
  <c r="I133" i="48"/>
  <c r="G133" i="48"/>
  <c r="F133" i="48"/>
  <c r="E133" i="48"/>
  <c r="C133" i="48"/>
  <c r="B133" i="48"/>
  <c r="AB132" i="48"/>
  <c r="AA132" i="48"/>
  <c r="Z132" i="48"/>
  <c r="X132" i="48"/>
  <c r="W132" i="48"/>
  <c r="V132" i="48"/>
  <c r="T132" i="48"/>
  <c r="R132" i="48"/>
  <c r="L132" i="48"/>
  <c r="I132" i="48"/>
  <c r="G132" i="48"/>
  <c r="F132" i="48"/>
  <c r="E132" i="48"/>
  <c r="C132" i="48"/>
  <c r="B132" i="48"/>
  <c r="AB131" i="48"/>
  <c r="AA131" i="48"/>
  <c r="Z131" i="48"/>
  <c r="X131" i="48"/>
  <c r="W131" i="48"/>
  <c r="V131" i="48"/>
  <c r="T131" i="48"/>
  <c r="R131" i="48"/>
  <c r="L131" i="48"/>
  <c r="I131" i="48"/>
  <c r="G131" i="48"/>
  <c r="F131" i="48"/>
  <c r="E131" i="48"/>
  <c r="C131" i="48"/>
  <c r="B131" i="48"/>
  <c r="AB130" i="48"/>
  <c r="AA130" i="48"/>
  <c r="Z130" i="48"/>
  <c r="X130" i="48"/>
  <c r="W130" i="48"/>
  <c r="V130" i="48"/>
  <c r="T130" i="48"/>
  <c r="R130" i="48"/>
  <c r="L130" i="48"/>
  <c r="I130" i="48"/>
  <c r="G130" i="48"/>
  <c r="F130" i="48"/>
  <c r="E130" i="48"/>
  <c r="C130" i="48"/>
  <c r="B130" i="48"/>
  <c r="AB129" i="48"/>
  <c r="AA129" i="48"/>
  <c r="Z129" i="48"/>
  <c r="X129" i="48"/>
  <c r="W129" i="48"/>
  <c r="V129" i="48"/>
  <c r="T129" i="48"/>
  <c r="R129" i="48"/>
  <c r="L129" i="48"/>
  <c r="I129" i="48"/>
  <c r="G129" i="48"/>
  <c r="F129" i="48"/>
  <c r="E129" i="48"/>
  <c r="C129" i="48"/>
  <c r="B129" i="48"/>
  <c r="AB128" i="48"/>
  <c r="AA128" i="48"/>
  <c r="Z128" i="48"/>
  <c r="X128" i="48"/>
  <c r="W128" i="48"/>
  <c r="V128" i="48"/>
  <c r="T128" i="48"/>
  <c r="R128" i="48"/>
  <c r="L128" i="48"/>
  <c r="I128" i="48"/>
  <c r="G128" i="48"/>
  <c r="F128" i="48"/>
  <c r="E128" i="48"/>
  <c r="C128" i="48"/>
  <c r="B128" i="48"/>
  <c r="AB127" i="48"/>
  <c r="AA127" i="48"/>
  <c r="Z127" i="48"/>
  <c r="X127" i="48"/>
  <c r="W127" i="48"/>
  <c r="V127" i="48"/>
  <c r="T127" i="48"/>
  <c r="R127" i="48"/>
  <c r="L127" i="48"/>
  <c r="I127" i="48"/>
  <c r="G127" i="48"/>
  <c r="F127" i="48"/>
  <c r="E127" i="48"/>
  <c r="C127" i="48"/>
  <c r="B127" i="48"/>
  <c r="AB126" i="48"/>
  <c r="AA126" i="48"/>
  <c r="Z126" i="48"/>
  <c r="X126" i="48"/>
  <c r="W126" i="48"/>
  <c r="V126" i="48"/>
  <c r="T126" i="48"/>
  <c r="R126" i="48"/>
  <c r="L126" i="48"/>
  <c r="I126" i="48"/>
  <c r="G126" i="48"/>
  <c r="F126" i="48"/>
  <c r="E126" i="48"/>
  <c r="C126" i="48"/>
  <c r="B126" i="48"/>
  <c r="AB125" i="48"/>
  <c r="AA125" i="48"/>
  <c r="Z125" i="48"/>
  <c r="X125" i="48"/>
  <c r="W125" i="48"/>
  <c r="V125" i="48"/>
  <c r="T125" i="48"/>
  <c r="R125" i="48"/>
  <c r="L125" i="48"/>
  <c r="I125" i="48"/>
  <c r="G125" i="48"/>
  <c r="F125" i="48"/>
  <c r="E125" i="48"/>
  <c r="C125" i="48"/>
  <c r="B125" i="48"/>
  <c r="AB124" i="48"/>
  <c r="AA124" i="48"/>
  <c r="Z124" i="48"/>
  <c r="X124" i="48"/>
  <c r="W124" i="48"/>
  <c r="V124" i="48"/>
  <c r="T124" i="48"/>
  <c r="R124" i="48"/>
  <c r="L124" i="48"/>
  <c r="I124" i="48"/>
  <c r="G124" i="48"/>
  <c r="F124" i="48"/>
  <c r="E124" i="48"/>
  <c r="C124" i="48"/>
  <c r="B124" i="48"/>
  <c r="AB123" i="48"/>
  <c r="AA123" i="48"/>
  <c r="Z123" i="48"/>
  <c r="X123" i="48"/>
  <c r="W123" i="48"/>
  <c r="V123" i="48"/>
  <c r="T123" i="48"/>
  <c r="R123" i="48"/>
  <c r="L123" i="48"/>
  <c r="I123" i="48"/>
  <c r="G123" i="48"/>
  <c r="F123" i="48"/>
  <c r="E123" i="48"/>
  <c r="C123" i="48"/>
  <c r="B123" i="48"/>
  <c r="AB122" i="48"/>
  <c r="AA122" i="48"/>
  <c r="Z122" i="48"/>
  <c r="X122" i="48"/>
  <c r="W122" i="48"/>
  <c r="V122" i="48"/>
  <c r="T122" i="48"/>
  <c r="R122" i="48"/>
  <c r="L122" i="48"/>
  <c r="I122" i="48"/>
  <c r="G122" i="48"/>
  <c r="F122" i="48"/>
  <c r="E122" i="48"/>
  <c r="C122" i="48"/>
  <c r="B122" i="48"/>
  <c r="AB121" i="48"/>
  <c r="AA121" i="48"/>
  <c r="Z121" i="48"/>
  <c r="X121" i="48"/>
  <c r="W121" i="48"/>
  <c r="V121" i="48"/>
  <c r="T121" i="48"/>
  <c r="R121" i="48"/>
  <c r="L121" i="48"/>
  <c r="I121" i="48"/>
  <c r="G121" i="48"/>
  <c r="F121" i="48"/>
  <c r="E121" i="48"/>
  <c r="C121" i="48"/>
  <c r="B121" i="48"/>
  <c r="AB120" i="48"/>
  <c r="AA120" i="48"/>
  <c r="Z120" i="48"/>
  <c r="X120" i="48"/>
  <c r="W120" i="48"/>
  <c r="V120" i="48"/>
  <c r="T120" i="48"/>
  <c r="R120" i="48"/>
  <c r="L120" i="48"/>
  <c r="I120" i="48"/>
  <c r="G120" i="48"/>
  <c r="F120" i="48"/>
  <c r="E120" i="48"/>
  <c r="C120" i="48"/>
  <c r="B120" i="48"/>
  <c r="AB119" i="48"/>
  <c r="AA119" i="48"/>
  <c r="Z119" i="48"/>
  <c r="X119" i="48"/>
  <c r="W119" i="48"/>
  <c r="V119" i="48"/>
  <c r="T119" i="48"/>
  <c r="R119" i="48"/>
  <c r="L119" i="48"/>
  <c r="I119" i="48"/>
  <c r="G119" i="48"/>
  <c r="F119" i="48"/>
  <c r="E119" i="48"/>
  <c r="C119" i="48"/>
  <c r="B119" i="48"/>
  <c r="AB118" i="48"/>
  <c r="AA118" i="48"/>
  <c r="Z118" i="48"/>
  <c r="X118" i="48"/>
  <c r="W118" i="48"/>
  <c r="V118" i="48"/>
  <c r="T118" i="48"/>
  <c r="R118" i="48"/>
  <c r="L118" i="48"/>
  <c r="I118" i="48"/>
  <c r="G118" i="48"/>
  <c r="F118" i="48"/>
  <c r="E118" i="48"/>
  <c r="C118" i="48"/>
  <c r="B118" i="48"/>
  <c r="AB117" i="48"/>
  <c r="AA117" i="48"/>
  <c r="Z117" i="48"/>
  <c r="X117" i="48"/>
  <c r="W117" i="48"/>
  <c r="V117" i="48"/>
  <c r="T117" i="48"/>
  <c r="R117" i="48"/>
  <c r="L117" i="48"/>
  <c r="I117" i="48"/>
  <c r="G117" i="48"/>
  <c r="F117" i="48"/>
  <c r="E117" i="48"/>
  <c r="C117" i="48"/>
  <c r="B117" i="48"/>
  <c r="AB116" i="48"/>
  <c r="AA116" i="48"/>
  <c r="Z116" i="48"/>
  <c r="X116" i="48"/>
  <c r="W116" i="48"/>
  <c r="V116" i="48"/>
  <c r="T116" i="48"/>
  <c r="R116" i="48"/>
  <c r="L116" i="48"/>
  <c r="I116" i="48"/>
  <c r="G116" i="48"/>
  <c r="F116" i="48"/>
  <c r="E116" i="48"/>
  <c r="C116" i="48"/>
  <c r="B116" i="48"/>
  <c r="AB115" i="48"/>
  <c r="AA115" i="48"/>
  <c r="Z115" i="48"/>
  <c r="X115" i="48"/>
  <c r="W115" i="48"/>
  <c r="V115" i="48"/>
  <c r="T115" i="48"/>
  <c r="R115" i="48"/>
  <c r="L115" i="48"/>
  <c r="I115" i="48"/>
  <c r="G115" i="48"/>
  <c r="F115" i="48"/>
  <c r="E115" i="48"/>
  <c r="C115" i="48"/>
  <c r="B115" i="48"/>
  <c r="AB114" i="48"/>
  <c r="AA114" i="48"/>
  <c r="Z114" i="48"/>
  <c r="X114" i="48"/>
  <c r="W114" i="48"/>
  <c r="V114" i="48"/>
  <c r="T114" i="48"/>
  <c r="R114" i="48"/>
  <c r="L114" i="48"/>
  <c r="I114" i="48"/>
  <c r="G114" i="48"/>
  <c r="F114" i="48"/>
  <c r="E114" i="48"/>
  <c r="C114" i="48"/>
  <c r="B114" i="48"/>
  <c r="AB113" i="48"/>
  <c r="AA113" i="48"/>
  <c r="Z113" i="48"/>
  <c r="X113" i="48"/>
  <c r="W113" i="48"/>
  <c r="V113" i="48"/>
  <c r="T113" i="48"/>
  <c r="R113" i="48"/>
  <c r="L113" i="48"/>
  <c r="I113" i="48"/>
  <c r="G113" i="48"/>
  <c r="F113" i="48"/>
  <c r="E113" i="48"/>
  <c r="C113" i="48"/>
  <c r="B113" i="48"/>
  <c r="AB112" i="48"/>
  <c r="AA112" i="48"/>
  <c r="Z112" i="48"/>
  <c r="X112" i="48"/>
  <c r="W112" i="48"/>
  <c r="V112" i="48"/>
  <c r="T112" i="48"/>
  <c r="R112" i="48"/>
  <c r="L112" i="48"/>
  <c r="I112" i="48"/>
  <c r="G112" i="48"/>
  <c r="F112" i="48"/>
  <c r="E112" i="48"/>
  <c r="C112" i="48"/>
  <c r="B112" i="48"/>
  <c r="AB111" i="48"/>
  <c r="AA111" i="48"/>
  <c r="Z111" i="48"/>
  <c r="X111" i="48"/>
  <c r="W111" i="48"/>
  <c r="V111" i="48"/>
  <c r="T111" i="48"/>
  <c r="R111" i="48"/>
  <c r="L111" i="48"/>
  <c r="I111" i="48"/>
  <c r="G111" i="48"/>
  <c r="F111" i="48"/>
  <c r="E111" i="48"/>
  <c r="C111" i="48"/>
  <c r="B111" i="48"/>
  <c r="AB110" i="48"/>
  <c r="AA110" i="48"/>
  <c r="Z110" i="48"/>
  <c r="X110" i="48"/>
  <c r="W110" i="48"/>
  <c r="V110" i="48"/>
  <c r="T110" i="48"/>
  <c r="R110" i="48"/>
  <c r="L110" i="48"/>
  <c r="I110" i="48"/>
  <c r="G110" i="48"/>
  <c r="F110" i="48"/>
  <c r="E110" i="48"/>
  <c r="C110" i="48"/>
  <c r="B110" i="48"/>
  <c r="AB109" i="48"/>
  <c r="AA109" i="48"/>
  <c r="Z109" i="48"/>
  <c r="X109" i="48"/>
  <c r="W109" i="48"/>
  <c r="V109" i="48"/>
  <c r="T109" i="48"/>
  <c r="R109" i="48"/>
  <c r="L109" i="48"/>
  <c r="I109" i="48"/>
  <c r="G109" i="48"/>
  <c r="F109" i="48"/>
  <c r="E109" i="48"/>
  <c r="C109" i="48"/>
  <c r="B109" i="48"/>
  <c r="AB108" i="48"/>
  <c r="AA108" i="48"/>
  <c r="Z108" i="48"/>
  <c r="X108" i="48"/>
  <c r="W108" i="48"/>
  <c r="V108" i="48"/>
  <c r="T108" i="48"/>
  <c r="R108" i="48"/>
  <c r="L108" i="48"/>
  <c r="K122" i="60" s="1"/>
  <c r="V122" i="60" s="1"/>
  <c r="I108" i="48"/>
  <c r="G108" i="48"/>
  <c r="F108" i="48"/>
  <c r="E108" i="48"/>
  <c r="C108" i="48"/>
  <c r="B108" i="48"/>
  <c r="AB107" i="48"/>
  <c r="AA107" i="48"/>
  <c r="Z107" i="48"/>
  <c r="X107" i="48"/>
  <c r="W107" i="48"/>
  <c r="V107" i="48"/>
  <c r="T107" i="48"/>
  <c r="R107" i="48"/>
  <c r="L107" i="48"/>
  <c r="I107" i="48"/>
  <c r="G107" i="48"/>
  <c r="F107" i="48"/>
  <c r="E107" i="48"/>
  <c r="C107" i="48"/>
  <c r="B107" i="48"/>
  <c r="AB106" i="48"/>
  <c r="AA106" i="48"/>
  <c r="Z106" i="48"/>
  <c r="X106" i="48"/>
  <c r="W106" i="48"/>
  <c r="V106" i="48"/>
  <c r="T106" i="48"/>
  <c r="R106" i="48"/>
  <c r="L106" i="48"/>
  <c r="I106" i="48"/>
  <c r="G106" i="48"/>
  <c r="F106" i="48"/>
  <c r="E106" i="48"/>
  <c r="C106" i="48"/>
  <c r="B106" i="48"/>
  <c r="AB105" i="48"/>
  <c r="AA105" i="48"/>
  <c r="Z105" i="48"/>
  <c r="X105" i="48"/>
  <c r="W105" i="48"/>
  <c r="V105" i="48"/>
  <c r="T105" i="48"/>
  <c r="R105" i="48"/>
  <c r="L105" i="48"/>
  <c r="I105" i="48"/>
  <c r="G105" i="48"/>
  <c r="F105" i="48"/>
  <c r="E105" i="48"/>
  <c r="C105" i="48"/>
  <c r="B105" i="48"/>
  <c r="AB104" i="48"/>
  <c r="AA104" i="48"/>
  <c r="Z104" i="48"/>
  <c r="X104" i="48"/>
  <c r="W104" i="48"/>
  <c r="V104" i="48"/>
  <c r="T104" i="48"/>
  <c r="R104" i="48"/>
  <c r="L104" i="48"/>
  <c r="I104" i="48"/>
  <c r="G104" i="48"/>
  <c r="F104" i="48"/>
  <c r="E104" i="48"/>
  <c r="C104" i="48"/>
  <c r="B104" i="48"/>
  <c r="AB103" i="48"/>
  <c r="AA103" i="48"/>
  <c r="Z103" i="48"/>
  <c r="X103" i="48"/>
  <c r="W103" i="48"/>
  <c r="V103" i="48"/>
  <c r="T103" i="48"/>
  <c r="R103" i="48"/>
  <c r="L103" i="48"/>
  <c r="I103" i="48"/>
  <c r="G103" i="48"/>
  <c r="F103" i="48"/>
  <c r="E103" i="48"/>
  <c r="C103" i="48"/>
  <c r="B103" i="48"/>
  <c r="AB102" i="48"/>
  <c r="AA102" i="48"/>
  <c r="Z102" i="48"/>
  <c r="X102" i="48"/>
  <c r="W102" i="48"/>
  <c r="V102" i="48"/>
  <c r="T102" i="48"/>
  <c r="R102" i="48"/>
  <c r="L102" i="48"/>
  <c r="I102" i="48"/>
  <c r="G102" i="48"/>
  <c r="F102" i="48"/>
  <c r="E102" i="48"/>
  <c r="C102" i="48"/>
  <c r="B102" i="48"/>
  <c r="AB101" i="48"/>
  <c r="AA101" i="48"/>
  <c r="Z101" i="48"/>
  <c r="X101" i="48"/>
  <c r="W101" i="48"/>
  <c r="V101" i="48"/>
  <c r="T101" i="48"/>
  <c r="R101" i="48"/>
  <c r="L101" i="48"/>
  <c r="I101" i="48"/>
  <c r="G101" i="48"/>
  <c r="F101" i="48"/>
  <c r="E101" i="48"/>
  <c r="C101" i="48"/>
  <c r="B101" i="48"/>
  <c r="AB100" i="48"/>
  <c r="AA100" i="48"/>
  <c r="Z100" i="48"/>
  <c r="X100" i="48"/>
  <c r="W100" i="48"/>
  <c r="V100" i="48"/>
  <c r="T100" i="48"/>
  <c r="R100" i="48"/>
  <c r="L100" i="48"/>
  <c r="I100" i="48"/>
  <c r="G100" i="48"/>
  <c r="F100" i="48"/>
  <c r="E100" i="48"/>
  <c r="C100" i="48"/>
  <c r="B100" i="48"/>
  <c r="AB99" i="48"/>
  <c r="AA99" i="48"/>
  <c r="Z99" i="48"/>
  <c r="X99" i="48"/>
  <c r="W99" i="48"/>
  <c r="V99" i="48"/>
  <c r="T99" i="48"/>
  <c r="R99" i="48"/>
  <c r="L99" i="48"/>
  <c r="I99" i="48"/>
  <c r="G99" i="48"/>
  <c r="F99" i="48"/>
  <c r="E99" i="48"/>
  <c r="C99" i="48"/>
  <c r="B99" i="48"/>
  <c r="AB98" i="48"/>
  <c r="AA98" i="48"/>
  <c r="Z98" i="48"/>
  <c r="X98" i="48"/>
  <c r="W98" i="48"/>
  <c r="V98" i="48"/>
  <c r="T98" i="48"/>
  <c r="R98" i="48"/>
  <c r="L98" i="48"/>
  <c r="I98" i="48"/>
  <c r="G98" i="48"/>
  <c r="F98" i="48"/>
  <c r="E98" i="48"/>
  <c r="C98" i="48"/>
  <c r="B98" i="48"/>
  <c r="AB97" i="48"/>
  <c r="AA97" i="48"/>
  <c r="Z97" i="48"/>
  <c r="X97" i="48"/>
  <c r="W97" i="48"/>
  <c r="V97" i="48"/>
  <c r="T97" i="48"/>
  <c r="R97" i="48"/>
  <c r="L97" i="48"/>
  <c r="I97" i="48"/>
  <c r="G97" i="48"/>
  <c r="F97" i="48"/>
  <c r="E97" i="48"/>
  <c r="C97" i="48"/>
  <c r="B97" i="48"/>
  <c r="AB96" i="48"/>
  <c r="AA96" i="48"/>
  <c r="Z96" i="48"/>
  <c r="X96" i="48"/>
  <c r="W96" i="48"/>
  <c r="V96" i="48"/>
  <c r="T96" i="48"/>
  <c r="R96" i="48"/>
  <c r="L96" i="48"/>
  <c r="I96" i="48"/>
  <c r="G96" i="48"/>
  <c r="F96" i="48"/>
  <c r="E96" i="48"/>
  <c r="C96" i="48"/>
  <c r="B96" i="48"/>
  <c r="AB95" i="48"/>
  <c r="AA95" i="48"/>
  <c r="Z95" i="48"/>
  <c r="X95" i="48"/>
  <c r="W95" i="48"/>
  <c r="V95" i="48"/>
  <c r="T95" i="48"/>
  <c r="R95" i="48"/>
  <c r="L95" i="48"/>
  <c r="I95" i="48"/>
  <c r="G95" i="48"/>
  <c r="F95" i="48"/>
  <c r="E95" i="48"/>
  <c r="C95" i="48"/>
  <c r="B95" i="48"/>
  <c r="AB94" i="48"/>
  <c r="AA94" i="48"/>
  <c r="Z94" i="48"/>
  <c r="X94" i="48"/>
  <c r="W94" i="48"/>
  <c r="V94" i="48"/>
  <c r="T94" i="48"/>
  <c r="R94" i="48"/>
  <c r="L94" i="48"/>
  <c r="I94" i="48"/>
  <c r="G94" i="48"/>
  <c r="F94" i="48"/>
  <c r="E94" i="48"/>
  <c r="C94" i="48"/>
  <c r="B94" i="48"/>
  <c r="AB93" i="48"/>
  <c r="AA93" i="48"/>
  <c r="Z93" i="48"/>
  <c r="X93" i="48"/>
  <c r="W93" i="48"/>
  <c r="V93" i="48"/>
  <c r="T93" i="48"/>
  <c r="R93" i="48"/>
  <c r="L93" i="48"/>
  <c r="I93" i="48"/>
  <c r="G93" i="48"/>
  <c r="F93" i="48"/>
  <c r="E93" i="48"/>
  <c r="C93" i="48"/>
  <c r="B93" i="48"/>
  <c r="AB92" i="48"/>
  <c r="AA92" i="48"/>
  <c r="Z92" i="48"/>
  <c r="X92" i="48"/>
  <c r="W92" i="48"/>
  <c r="V92" i="48"/>
  <c r="T92" i="48"/>
  <c r="R92" i="48"/>
  <c r="L92" i="48"/>
  <c r="I92" i="48"/>
  <c r="G92" i="48"/>
  <c r="F92" i="48"/>
  <c r="E92" i="48"/>
  <c r="C92" i="48"/>
  <c r="B92" i="48"/>
  <c r="AB91" i="48"/>
  <c r="AA91" i="48"/>
  <c r="Z91" i="48"/>
  <c r="X91" i="48"/>
  <c r="W91" i="48"/>
  <c r="V91" i="48"/>
  <c r="T91" i="48"/>
  <c r="R91" i="48"/>
  <c r="L91" i="48"/>
  <c r="I91" i="48"/>
  <c r="G91" i="48"/>
  <c r="F91" i="48"/>
  <c r="E91" i="48"/>
  <c r="C91" i="48"/>
  <c r="B91" i="48"/>
  <c r="AB90" i="48"/>
  <c r="AA90" i="48"/>
  <c r="Z90" i="48"/>
  <c r="X90" i="48"/>
  <c r="W90" i="48"/>
  <c r="V90" i="48"/>
  <c r="T90" i="48"/>
  <c r="R90" i="48"/>
  <c r="L90" i="48"/>
  <c r="K107" i="60" s="1"/>
  <c r="V107" i="60" s="1"/>
  <c r="I90" i="48"/>
  <c r="G90" i="48"/>
  <c r="F90" i="48"/>
  <c r="E90" i="48"/>
  <c r="C90" i="48"/>
  <c r="B90" i="48"/>
  <c r="AB89" i="48"/>
  <c r="AA89" i="48"/>
  <c r="Z89" i="48"/>
  <c r="X89" i="48"/>
  <c r="W89" i="48"/>
  <c r="V89" i="48"/>
  <c r="T89" i="48"/>
  <c r="R89" i="48"/>
  <c r="L89" i="48"/>
  <c r="I89" i="48"/>
  <c r="G89" i="48"/>
  <c r="F89" i="48"/>
  <c r="E89" i="48"/>
  <c r="C89" i="48"/>
  <c r="B89" i="48"/>
  <c r="AB88" i="48"/>
  <c r="AA88" i="48"/>
  <c r="Z88" i="48"/>
  <c r="X88" i="48"/>
  <c r="W88" i="48"/>
  <c r="V88" i="48"/>
  <c r="T88" i="48"/>
  <c r="R88" i="48"/>
  <c r="L88" i="48"/>
  <c r="I88" i="48"/>
  <c r="G88" i="48"/>
  <c r="F88" i="48"/>
  <c r="E88" i="48"/>
  <c r="C88" i="48"/>
  <c r="B88" i="48"/>
  <c r="AB87" i="48"/>
  <c r="AA87" i="48"/>
  <c r="Z87" i="48"/>
  <c r="X87" i="48"/>
  <c r="W87" i="48"/>
  <c r="V87" i="48"/>
  <c r="T87" i="48"/>
  <c r="R87" i="48"/>
  <c r="L87" i="48"/>
  <c r="I87" i="48"/>
  <c r="G87" i="48"/>
  <c r="F87" i="48"/>
  <c r="E87" i="48"/>
  <c r="C87" i="48"/>
  <c r="B87" i="48"/>
  <c r="AB86" i="48"/>
  <c r="AA86" i="48"/>
  <c r="Z86" i="48"/>
  <c r="X86" i="48"/>
  <c r="W86" i="48"/>
  <c r="V86" i="48"/>
  <c r="T86" i="48"/>
  <c r="R86" i="48"/>
  <c r="L86" i="48"/>
  <c r="I86" i="48"/>
  <c r="G86" i="48"/>
  <c r="F86" i="48"/>
  <c r="E86" i="48"/>
  <c r="C86" i="48"/>
  <c r="B86" i="48"/>
  <c r="AB85" i="48"/>
  <c r="AA85" i="48"/>
  <c r="Z85" i="48"/>
  <c r="X85" i="48"/>
  <c r="W85" i="48"/>
  <c r="V85" i="48"/>
  <c r="T85" i="48"/>
  <c r="R85" i="48"/>
  <c r="L85" i="48"/>
  <c r="I85" i="48"/>
  <c r="G85" i="48"/>
  <c r="F85" i="48"/>
  <c r="E85" i="48"/>
  <c r="C85" i="48"/>
  <c r="B85" i="48"/>
  <c r="AB84" i="48"/>
  <c r="AA84" i="48"/>
  <c r="Z84" i="48"/>
  <c r="X84" i="48"/>
  <c r="W84" i="48"/>
  <c r="V84" i="48"/>
  <c r="T84" i="48"/>
  <c r="R84" i="48"/>
  <c r="L84" i="48"/>
  <c r="I84" i="48"/>
  <c r="G84" i="48"/>
  <c r="F84" i="48"/>
  <c r="E84" i="48"/>
  <c r="C84" i="48"/>
  <c r="B84" i="48"/>
  <c r="AB83" i="48"/>
  <c r="AA83" i="48"/>
  <c r="Z83" i="48"/>
  <c r="X83" i="48"/>
  <c r="W83" i="48"/>
  <c r="V83" i="48"/>
  <c r="T83" i="48"/>
  <c r="R83" i="48"/>
  <c r="L83" i="48"/>
  <c r="I83" i="48"/>
  <c r="G83" i="48"/>
  <c r="F83" i="48"/>
  <c r="E83" i="48"/>
  <c r="C83" i="48"/>
  <c r="B83" i="48"/>
  <c r="AB82" i="48"/>
  <c r="AA82" i="48"/>
  <c r="Z82" i="48"/>
  <c r="X82" i="48"/>
  <c r="W82" i="48"/>
  <c r="V82" i="48"/>
  <c r="T82" i="48"/>
  <c r="R82" i="48"/>
  <c r="L82" i="48"/>
  <c r="I82" i="48"/>
  <c r="G82" i="48"/>
  <c r="F82" i="48"/>
  <c r="E82" i="48"/>
  <c r="C82" i="48"/>
  <c r="B82" i="48"/>
  <c r="AB81" i="48"/>
  <c r="AA81" i="48"/>
  <c r="Z81" i="48"/>
  <c r="X81" i="48"/>
  <c r="W81" i="48"/>
  <c r="V81" i="48"/>
  <c r="T81" i="48"/>
  <c r="R81" i="48"/>
  <c r="L81" i="48"/>
  <c r="I81" i="48"/>
  <c r="G81" i="48"/>
  <c r="F81" i="48"/>
  <c r="E81" i="48"/>
  <c r="C81" i="48"/>
  <c r="B81" i="48"/>
  <c r="AB80" i="48"/>
  <c r="AA80" i="48"/>
  <c r="Z80" i="48"/>
  <c r="X80" i="48"/>
  <c r="W80" i="48"/>
  <c r="V80" i="48"/>
  <c r="T80" i="48"/>
  <c r="R80" i="48"/>
  <c r="L80" i="48"/>
  <c r="I80" i="48"/>
  <c r="G80" i="48"/>
  <c r="F80" i="48"/>
  <c r="E80" i="48"/>
  <c r="C80" i="48"/>
  <c r="B80" i="48"/>
  <c r="AB79" i="48"/>
  <c r="AA79" i="48"/>
  <c r="Z79" i="48"/>
  <c r="X79" i="48"/>
  <c r="W79" i="48"/>
  <c r="V79" i="48"/>
  <c r="T79" i="48"/>
  <c r="R79" i="48"/>
  <c r="L79" i="48"/>
  <c r="I79" i="48"/>
  <c r="G79" i="48"/>
  <c r="F79" i="48"/>
  <c r="E79" i="48"/>
  <c r="C79" i="48"/>
  <c r="B79" i="48"/>
  <c r="AB78" i="48"/>
  <c r="AA78" i="48"/>
  <c r="Z78" i="48"/>
  <c r="X78" i="48"/>
  <c r="W78" i="48"/>
  <c r="V78" i="48"/>
  <c r="T78" i="48"/>
  <c r="R78" i="48"/>
  <c r="L78" i="48"/>
  <c r="I78" i="48"/>
  <c r="G78" i="48"/>
  <c r="F78" i="48"/>
  <c r="E78" i="48"/>
  <c r="C78" i="48"/>
  <c r="B78" i="48"/>
  <c r="AB77" i="48"/>
  <c r="AA77" i="48"/>
  <c r="Z77" i="48"/>
  <c r="X77" i="48"/>
  <c r="W77" i="48"/>
  <c r="V77" i="48"/>
  <c r="T77" i="48"/>
  <c r="R77" i="48"/>
  <c r="L77" i="48"/>
  <c r="I77" i="48"/>
  <c r="G77" i="48"/>
  <c r="F77" i="48"/>
  <c r="E77" i="48"/>
  <c r="C77" i="48"/>
  <c r="B77" i="48"/>
  <c r="AB76" i="48"/>
  <c r="AA76" i="48"/>
  <c r="Z76" i="48"/>
  <c r="X76" i="48"/>
  <c r="W76" i="48"/>
  <c r="V76" i="48"/>
  <c r="T76" i="48"/>
  <c r="R76" i="48"/>
  <c r="L76" i="48"/>
  <c r="I76" i="48"/>
  <c r="G76" i="48"/>
  <c r="F76" i="48"/>
  <c r="E76" i="48"/>
  <c r="C76" i="48"/>
  <c r="B76" i="48"/>
  <c r="AB75" i="48"/>
  <c r="AA75" i="48"/>
  <c r="Z75" i="48"/>
  <c r="X75" i="48"/>
  <c r="W75" i="48"/>
  <c r="V75" i="48"/>
  <c r="T75" i="48"/>
  <c r="R75" i="48"/>
  <c r="L75" i="48"/>
  <c r="I75" i="48"/>
  <c r="G75" i="48"/>
  <c r="F75" i="48"/>
  <c r="E75" i="48"/>
  <c r="C75" i="48"/>
  <c r="B75" i="48"/>
  <c r="AB74" i="48"/>
  <c r="AA74" i="48"/>
  <c r="Z74" i="48"/>
  <c r="X74" i="48"/>
  <c r="W74" i="48"/>
  <c r="V74" i="48"/>
  <c r="T74" i="48"/>
  <c r="R74" i="48"/>
  <c r="L74" i="48"/>
  <c r="I74" i="48"/>
  <c r="G74" i="48"/>
  <c r="F74" i="48"/>
  <c r="E74" i="48"/>
  <c r="C74" i="48"/>
  <c r="B74" i="48"/>
  <c r="AB73" i="48"/>
  <c r="AA73" i="48"/>
  <c r="Z73" i="48"/>
  <c r="X73" i="48"/>
  <c r="W73" i="48"/>
  <c r="V73" i="48"/>
  <c r="T73" i="48"/>
  <c r="R73" i="48"/>
  <c r="L73" i="48"/>
  <c r="I73" i="48"/>
  <c r="G73" i="48"/>
  <c r="F73" i="48"/>
  <c r="E73" i="48"/>
  <c r="C73" i="48"/>
  <c r="B73" i="48"/>
  <c r="AB72" i="48"/>
  <c r="AA72" i="48"/>
  <c r="Z72" i="48"/>
  <c r="X72" i="48"/>
  <c r="W72" i="48"/>
  <c r="V72" i="48"/>
  <c r="T72" i="48"/>
  <c r="R72" i="48"/>
  <c r="L72" i="48"/>
  <c r="K92" i="60" s="1"/>
  <c r="V92" i="60" s="1"/>
  <c r="I72" i="48"/>
  <c r="G72" i="48"/>
  <c r="F72" i="48"/>
  <c r="E72" i="48"/>
  <c r="C72" i="48"/>
  <c r="B72" i="48"/>
  <c r="AB71" i="48"/>
  <c r="AA71" i="48"/>
  <c r="Z71" i="48"/>
  <c r="X71" i="48"/>
  <c r="W71" i="48"/>
  <c r="V71" i="48"/>
  <c r="T71" i="48"/>
  <c r="R71" i="48"/>
  <c r="L71" i="48"/>
  <c r="I71" i="48"/>
  <c r="G71" i="48"/>
  <c r="F71" i="48"/>
  <c r="E71" i="48"/>
  <c r="C71" i="48"/>
  <c r="B71" i="48"/>
  <c r="AB70" i="48"/>
  <c r="AA70" i="48"/>
  <c r="Z70" i="48"/>
  <c r="X70" i="48"/>
  <c r="W70" i="48"/>
  <c r="V70" i="48"/>
  <c r="T70" i="48"/>
  <c r="R70" i="48"/>
  <c r="L70" i="48"/>
  <c r="I70" i="48"/>
  <c r="G70" i="48"/>
  <c r="F70" i="48"/>
  <c r="E70" i="48"/>
  <c r="C70" i="48"/>
  <c r="B70" i="48"/>
  <c r="AB69" i="48"/>
  <c r="AA69" i="48"/>
  <c r="Z69" i="48"/>
  <c r="X69" i="48"/>
  <c r="W69" i="48"/>
  <c r="V69" i="48"/>
  <c r="T69" i="48"/>
  <c r="R69" i="48"/>
  <c r="L69" i="48"/>
  <c r="I69" i="48"/>
  <c r="G69" i="48"/>
  <c r="F69" i="48"/>
  <c r="E69" i="48"/>
  <c r="C69" i="48"/>
  <c r="B69" i="48"/>
  <c r="AB68" i="48"/>
  <c r="AA68" i="48"/>
  <c r="Z68" i="48"/>
  <c r="X68" i="48"/>
  <c r="W68" i="48"/>
  <c r="V68" i="48"/>
  <c r="T68" i="48"/>
  <c r="R68" i="48"/>
  <c r="L68" i="48"/>
  <c r="I68" i="48"/>
  <c r="G68" i="48"/>
  <c r="F68" i="48"/>
  <c r="E68" i="48"/>
  <c r="C68" i="48"/>
  <c r="B68" i="48"/>
  <c r="AB67" i="48"/>
  <c r="AA67" i="48"/>
  <c r="Z67" i="48"/>
  <c r="X67" i="48"/>
  <c r="W67" i="48"/>
  <c r="V67" i="48"/>
  <c r="T67" i="48"/>
  <c r="R67" i="48"/>
  <c r="L67" i="48"/>
  <c r="I67" i="48"/>
  <c r="G67" i="48"/>
  <c r="F67" i="48"/>
  <c r="E67" i="48"/>
  <c r="C67" i="48"/>
  <c r="B67" i="48"/>
  <c r="AB66" i="48"/>
  <c r="AA66" i="48"/>
  <c r="Z66" i="48"/>
  <c r="X66" i="48"/>
  <c r="W66" i="48"/>
  <c r="V66" i="48"/>
  <c r="T66" i="48"/>
  <c r="R66" i="48"/>
  <c r="L66" i="48"/>
  <c r="I66" i="48"/>
  <c r="G66" i="48"/>
  <c r="F66" i="48"/>
  <c r="E66" i="48"/>
  <c r="C66" i="48"/>
  <c r="B66" i="48"/>
  <c r="AB65" i="48"/>
  <c r="AA65" i="48"/>
  <c r="Z65" i="48"/>
  <c r="X65" i="48"/>
  <c r="W65" i="48"/>
  <c r="V65" i="48"/>
  <c r="T65" i="48"/>
  <c r="R65" i="48"/>
  <c r="L65" i="48"/>
  <c r="I65" i="48"/>
  <c r="G65" i="48"/>
  <c r="F65" i="48"/>
  <c r="E65" i="48"/>
  <c r="C65" i="48"/>
  <c r="B65" i="48"/>
  <c r="AB64" i="48"/>
  <c r="AA64" i="48"/>
  <c r="Z64" i="48"/>
  <c r="X64" i="48"/>
  <c r="W64" i="48"/>
  <c r="V64" i="48"/>
  <c r="T64" i="48"/>
  <c r="R64" i="48"/>
  <c r="L64" i="48"/>
  <c r="I64" i="48"/>
  <c r="G64" i="48"/>
  <c r="F64" i="48"/>
  <c r="E64" i="48"/>
  <c r="C64" i="48"/>
  <c r="B64" i="48"/>
  <c r="AB63" i="48"/>
  <c r="AA63" i="48"/>
  <c r="Z63" i="48"/>
  <c r="X63" i="48"/>
  <c r="W63" i="48"/>
  <c r="V63" i="48"/>
  <c r="T63" i="48"/>
  <c r="R63" i="48"/>
  <c r="L63" i="48"/>
  <c r="I63" i="48"/>
  <c r="G63" i="48"/>
  <c r="F63" i="48"/>
  <c r="E63" i="48"/>
  <c r="C63" i="48"/>
  <c r="B63" i="48"/>
  <c r="AB62" i="48"/>
  <c r="AA62" i="48"/>
  <c r="Z62" i="48"/>
  <c r="X62" i="48"/>
  <c r="W62" i="48"/>
  <c r="V62" i="48"/>
  <c r="T62" i="48"/>
  <c r="R62" i="48"/>
  <c r="S45" i="48" s="1"/>
  <c r="L62" i="48"/>
  <c r="M45" i="48" s="1"/>
  <c r="I62" i="48"/>
  <c r="G62" i="48"/>
  <c r="H45" i="48" s="1"/>
  <c r="F62" i="48"/>
  <c r="E62" i="48"/>
  <c r="C62" i="48"/>
  <c r="B62" i="48"/>
  <c r="AB61" i="48"/>
  <c r="AA61" i="48"/>
  <c r="Z61" i="48"/>
  <c r="X61" i="48"/>
  <c r="W61" i="48"/>
  <c r="V61" i="48"/>
  <c r="T61" i="48"/>
  <c r="R61" i="48"/>
  <c r="S43" i="48" s="1"/>
  <c r="L61" i="48"/>
  <c r="I61" i="48"/>
  <c r="G61" i="48"/>
  <c r="H43" i="48" s="1"/>
  <c r="F61" i="48"/>
  <c r="E61" i="48"/>
  <c r="C61" i="48"/>
  <c r="B61" i="48"/>
  <c r="AB60" i="48"/>
  <c r="AA60" i="48"/>
  <c r="Z60" i="48"/>
  <c r="X60" i="48"/>
  <c r="W60" i="48"/>
  <c r="V60" i="48"/>
  <c r="T60" i="48"/>
  <c r="R60" i="48"/>
  <c r="L60" i="48"/>
  <c r="I60" i="48"/>
  <c r="G60" i="48"/>
  <c r="F60" i="48"/>
  <c r="E60" i="48"/>
  <c r="C60" i="48"/>
  <c r="B60" i="48"/>
  <c r="AB59" i="48"/>
  <c r="AA59" i="48"/>
  <c r="Z59" i="48"/>
  <c r="X59" i="48"/>
  <c r="W59" i="48"/>
  <c r="V59" i="48"/>
  <c r="T59" i="48"/>
  <c r="R59" i="48"/>
  <c r="L59" i="48"/>
  <c r="I59" i="48"/>
  <c r="G59" i="48"/>
  <c r="F59" i="48"/>
  <c r="E59" i="48"/>
  <c r="C59" i="48"/>
  <c r="B59" i="48"/>
  <c r="AB58" i="48"/>
  <c r="AA58" i="48"/>
  <c r="Z58" i="48"/>
  <c r="X58" i="48"/>
  <c r="W58" i="48"/>
  <c r="V58" i="48"/>
  <c r="T58" i="48"/>
  <c r="R58" i="48"/>
  <c r="L58" i="48"/>
  <c r="I58" i="48"/>
  <c r="G58" i="48"/>
  <c r="F58" i="48"/>
  <c r="E58" i="48"/>
  <c r="C58" i="48"/>
  <c r="B58" i="48"/>
  <c r="AB57" i="48"/>
  <c r="AA57" i="48"/>
  <c r="Z57" i="48"/>
  <c r="X57" i="48"/>
  <c r="W57" i="48"/>
  <c r="V57" i="48"/>
  <c r="T57" i="48"/>
  <c r="R57" i="48"/>
  <c r="L57" i="48"/>
  <c r="I57" i="48"/>
  <c r="G57" i="48"/>
  <c r="F57" i="48"/>
  <c r="E57" i="48"/>
  <c r="C57" i="48"/>
  <c r="B57" i="48"/>
  <c r="AB56" i="48"/>
  <c r="AA56" i="48"/>
  <c r="Z56" i="48"/>
  <c r="X56" i="48"/>
  <c r="W56" i="48"/>
  <c r="V56" i="48"/>
  <c r="T56" i="48"/>
  <c r="R56" i="48"/>
  <c r="L56" i="48"/>
  <c r="I56" i="48"/>
  <c r="G56" i="48"/>
  <c r="F56" i="48"/>
  <c r="E56" i="48"/>
  <c r="C56" i="48"/>
  <c r="B56" i="48"/>
  <c r="AB55" i="48"/>
  <c r="AA55" i="48"/>
  <c r="Z55" i="48"/>
  <c r="X55" i="48"/>
  <c r="W55" i="48"/>
  <c r="V55" i="48"/>
  <c r="T55" i="48"/>
  <c r="R55" i="48"/>
  <c r="L55" i="48"/>
  <c r="I55" i="48"/>
  <c r="G55" i="48"/>
  <c r="F55" i="48"/>
  <c r="E55" i="48"/>
  <c r="C55" i="48"/>
  <c r="B55" i="48"/>
  <c r="AB54" i="48"/>
  <c r="AA54" i="48"/>
  <c r="Z54" i="48"/>
  <c r="X54" i="48"/>
  <c r="W54" i="48"/>
  <c r="V54" i="48"/>
  <c r="T54" i="48"/>
  <c r="R54" i="48"/>
  <c r="L54" i="48"/>
  <c r="K74" i="60" s="1"/>
  <c r="V74" i="60" s="1"/>
  <c r="I54" i="48"/>
  <c r="G54" i="48"/>
  <c r="F54" i="48"/>
  <c r="E54" i="48"/>
  <c r="C54" i="48"/>
  <c r="B54" i="48"/>
  <c r="AB53" i="48"/>
  <c r="AA53" i="48"/>
  <c r="Z53" i="48"/>
  <c r="X53" i="48"/>
  <c r="W53" i="48"/>
  <c r="V53" i="48"/>
  <c r="T53" i="48"/>
  <c r="R53" i="48"/>
  <c r="L53" i="48"/>
  <c r="I53" i="48"/>
  <c r="G53" i="48"/>
  <c r="F53" i="48"/>
  <c r="E53" i="48"/>
  <c r="C53" i="48"/>
  <c r="B53" i="48"/>
  <c r="AB52" i="48"/>
  <c r="AA52" i="48"/>
  <c r="Z52" i="48"/>
  <c r="X52" i="48"/>
  <c r="W52" i="48"/>
  <c r="V52" i="48"/>
  <c r="T52" i="48"/>
  <c r="R52" i="48"/>
  <c r="L52" i="48"/>
  <c r="I52" i="48"/>
  <c r="G52" i="48"/>
  <c r="F52" i="48"/>
  <c r="E52" i="48"/>
  <c r="C52" i="48"/>
  <c r="B52" i="48"/>
  <c r="AB51" i="48"/>
  <c r="AA51" i="48"/>
  <c r="Z51" i="48"/>
  <c r="X51" i="48"/>
  <c r="W51" i="48"/>
  <c r="V51" i="48"/>
  <c r="T51" i="48"/>
  <c r="R51" i="48"/>
  <c r="L51" i="48"/>
  <c r="I51" i="48"/>
  <c r="G51" i="48"/>
  <c r="F51" i="48"/>
  <c r="E51" i="48"/>
  <c r="C51" i="48"/>
  <c r="B51" i="48"/>
  <c r="AB50" i="48"/>
  <c r="AA50" i="48"/>
  <c r="Z50" i="48"/>
  <c r="X50" i="48"/>
  <c r="W50" i="48"/>
  <c r="V50" i="48"/>
  <c r="T50" i="48"/>
  <c r="R50" i="48"/>
  <c r="L50" i="48"/>
  <c r="I50" i="48"/>
  <c r="G50" i="48"/>
  <c r="F50" i="48"/>
  <c r="E50" i="48"/>
  <c r="C50" i="48"/>
  <c r="B50" i="48"/>
  <c r="AB49" i="48"/>
  <c r="AA49" i="48"/>
  <c r="Z49" i="48"/>
  <c r="X49" i="48"/>
  <c r="W49" i="48"/>
  <c r="V49" i="48"/>
  <c r="T49" i="48"/>
  <c r="R49" i="48"/>
  <c r="L49" i="48"/>
  <c r="I49" i="48"/>
  <c r="G49" i="48"/>
  <c r="F49" i="48"/>
  <c r="E49" i="48"/>
  <c r="C49" i="48"/>
  <c r="B49" i="48"/>
  <c r="AB48" i="48"/>
  <c r="AA48" i="48"/>
  <c r="Z48" i="48"/>
  <c r="X48" i="48"/>
  <c r="W48" i="48"/>
  <c r="V48" i="48"/>
  <c r="T48" i="48"/>
  <c r="R48" i="48"/>
  <c r="L48" i="48"/>
  <c r="I48" i="48"/>
  <c r="G48" i="48"/>
  <c r="F48" i="48"/>
  <c r="E48" i="48"/>
  <c r="C48" i="48"/>
  <c r="B48" i="48"/>
  <c r="AB47" i="48"/>
  <c r="AA47" i="48"/>
  <c r="Z47" i="48"/>
  <c r="X47" i="48"/>
  <c r="W47" i="48"/>
  <c r="V47" i="48"/>
  <c r="T47" i="48"/>
  <c r="R47" i="48"/>
  <c r="L47" i="48"/>
  <c r="I47" i="48"/>
  <c r="G47" i="48"/>
  <c r="F47" i="48"/>
  <c r="E47" i="48"/>
  <c r="C47" i="48"/>
  <c r="B47" i="48"/>
  <c r="S25" i="48"/>
  <c r="M25" i="48"/>
  <c r="H25" i="48"/>
  <c r="AB42" i="48"/>
  <c r="AA42" i="48"/>
  <c r="Z42" i="48"/>
  <c r="X42" i="48"/>
  <c r="W42" i="48"/>
  <c r="V42" i="48"/>
  <c r="T42" i="48"/>
  <c r="R42" i="48"/>
  <c r="L42" i="48"/>
  <c r="I42" i="48"/>
  <c r="G42" i="48"/>
  <c r="F42" i="48"/>
  <c r="E42" i="48"/>
  <c r="C42" i="48"/>
  <c r="D42" i="48" s="1"/>
  <c r="B42" i="48"/>
  <c r="AB41" i="48"/>
  <c r="AA41" i="48"/>
  <c r="Z41" i="48"/>
  <c r="X41" i="48"/>
  <c r="W41" i="48"/>
  <c r="V41" i="48"/>
  <c r="T41" i="48"/>
  <c r="R41" i="48"/>
  <c r="L41" i="48"/>
  <c r="I41" i="48"/>
  <c r="G41" i="48"/>
  <c r="F41" i="48"/>
  <c r="E41" i="48"/>
  <c r="C41" i="48"/>
  <c r="D41" i="48" s="1"/>
  <c r="B41" i="48"/>
  <c r="AB40" i="48"/>
  <c r="AA40" i="48"/>
  <c r="Z40" i="48"/>
  <c r="X40" i="48"/>
  <c r="W40" i="48"/>
  <c r="V40" i="48"/>
  <c r="T40" i="48"/>
  <c r="R40" i="48"/>
  <c r="L40" i="48"/>
  <c r="I40" i="48"/>
  <c r="G40" i="48"/>
  <c r="F40" i="48"/>
  <c r="E40" i="48"/>
  <c r="C40" i="48"/>
  <c r="D40" i="48" s="1"/>
  <c r="B40" i="48"/>
  <c r="AB39" i="48"/>
  <c r="AA39" i="48"/>
  <c r="Z39" i="48"/>
  <c r="X39" i="48"/>
  <c r="W39" i="48"/>
  <c r="V39" i="48"/>
  <c r="T39" i="48"/>
  <c r="R39" i="48"/>
  <c r="L39" i="48"/>
  <c r="I39" i="48"/>
  <c r="G39" i="48"/>
  <c r="F39" i="48"/>
  <c r="E39" i="48"/>
  <c r="C39" i="48"/>
  <c r="D39" i="48" s="1"/>
  <c r="B39" i="48"/>
  <c r="AB38" i="48"/>
  <c r="AA38" i="48"/>
  <c r="Z38" i="48"/>
  <c r="X38" i="48"/>
  <c r="W38" i="48"/>
  <c r="V38" i="48"/>
  <c r="T38" i="48"/>
  <c r="R38" i="48"/>
  <c r="L38" i="48"/>
  <c r="I38" i="48"/>
  <c r="G38" i="48"/>
  <c r="F38" i="48"/>
  <c r="E38" i="48"/>
  <c r="C38" i="48"/>
  <c r="D38" i="48" s="1"/>
  <c r="B38" i="48"/>
  <c r="AB37" i="48"/>
  <c r="AA37" i="48"/>
  <c r="Z37" i="48"/>
  <c r="X37" i="48"/>
  <c r="W37" i="48"/>
  <c r="V37" i="48"/>
  <c r="T37" i="48"/>
  <c r="R37" i="48"/>
  <c r="L37" i="48"/>
  <c r="I37" i="48"/>
  <c r="G37" i="48"/>
  <c r="F37" i="48"/>
  <c r="E37" i="48"/>
  <c r="C37" i="48"/>
  <c r="D37" i="48" s="1"/>
  <c r="B37" i="48"/>
  <c r="AB36" i="48"/>
  <c r="AA36" i="48"/>
  <c r="Z36" i="48"/>
  <c r="X36" i="48"/>
  <c r="W36" i="48"/>
  <c r="V36" i="48"/>
  <c r="T36" i="48"/>
  <c r="R36" i="48"/>
  <c r="L36" i="48"/>
  <c r="I36" i="48"/>
  <c r="G36" i="48"/>
  <c r="F36" i="48"/>
  <c r="E36" i="48"/>
  <c r="C36" i="48"/>
  <c r="D36" i="48" s="1"/>
  <c r="B36" i="48"/>
  <c r="AB35" i="48"/>
  <c r="AA35" i="48"/>
  <c r="Z35" i="48"/>
  <c r="X35" i="48"/>
  <c r="W35" i="48"/>
  <c r="V35" i="48"/>
  <c r="T35" i="48"/>
  <c r="R35" i="48"/>
  <c r="L35" i="48"/>
  <c r="I35" i="48"/>
  <c r="G35" i="48"/>
  <c r="F35" i="48"/>
  <c r="E35" i="48"/>
  <c r="C35" i="48"/>
  <c r="D35" i="48" s="1"/>
  <c r="B35" i="48"/>
  <c r="AB34" i="48"/>
  <c r="AA34" i="48"/>
  <c r="Z34" i="48"/>
  <c r="X34" i="48"/>
  <c r="W34" i="48"/>
  <c r="V34" i="48"/>
  <c r="T34" i="48"/>
  <c r="R34" i="48"/>
  <c r="L34" i="48"/>
  <c r="K56" i="60" s="1"/>
  <c r="V56" i="60" s="1"/>
  <c r="I34" i="48"/>
  <c r="G34" i="48"/>
  <c r="F34" i="48"/>
  <c r="E34" i="48"/>
  <c r="C34" i="48"/>
  <c r="D34" i="48" s="1"/>
  <c r="B34" i="48"/>
  <c r="AB33" i="48"/>
  <c r="AA33" i="48"/>
  <c r="Z33" i="48"/>
  <c r="X33" i="48"/>
  <c r="W33" i="48"/>
  <c r="V33" i="48"/>
  <c r="T33" i="48"/>
  <c r="R33" i="48"/>
  <c r="L33" i="48"/>
  <c r="I33" i="48"/>
  <c r="G33" i="48"/>
  <c r="F33" i="48"/>
  <c r="E33" i="48"/>
  <c r="C33" i="48"/>
  <c r="D33" i="48" s="1"/>
  <c r="B33" i="48"/>
  <c r="AB32" i="48"/>
  <c r="AA32" i="48"/>
  <c r="Z32" i="48"/>
  <c r="X32" i="48"/>
  <c r="W32" i="48"/>
  <c r="V32" i="48"/>
  <c r="T32" i="48"/>
  <c r="R32" i="48"/>
  <c r="L32" i="48"/>
  <c r="I32" i="48"/>
  <c r="G32" i="48"/>
  <c r="F32" i="48"/>
  <c r="E32" i="48"/>
  <c r="C32" i="48"/>
  <c r="D32" i="48" s="1"/>
  <c r="B32" i="48"/>
  <c r="AB31" i="48"/>
  <c r="AA31" i="48"/>
  <c r="Z31" i="48"/>
  <c r="X31" i="48"/>
  <c r="W31" i="48"/>
  <c r="V31" i="48"/>
  <c r="T31" i="48"/>
  <c r="R31" i="48"/>
  <c r="L31" i="48"/>
  <c r="I31" i="48"/>
  <c r="G31" i="48"/>
  <c r="F31" i="48"/>
  <c r="E31" i="48"/>
  <c r="C31" i="48"/>
  <c r="D31" i="48" s="1"/>
  <c r="B31" i="48"/>
  <c r="AB30" i="48"/>
  <c r="AA30" i="48"/>
  <c r="Z30" i="48"/>
  <c r="X30" i="48"/>
  <c r="W30" i="48"/>
  <c r="V30" i="48"/>
  <c r="T30" i="48"/>
  <c r="R30" i="48"/>
  <c r="L30" i="48"/>
  <c r="I30" i="48"/>
  <c r="G30" i="48"/>
  <c r="F30" i="48"/>
  <c r="E30" i="48"/>
  <c r="C30" i="48"/>
  <c r="D30" i="48" s="1"/>
  <c r="B30" i="48"/>
  <c r="AB29" i="48"/>
  <c r="AA29" i="48"/>
  <c r="Z29" i="48"/>
  <c r="X29" i="48"/>
  <c r="W29" i="48"/>
  <c r="V29" i="48"/>
  <c r="T29" i="48"/>
  <c r="R29" i="48"/>
  <c r="L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H26" i="60" s="1"/>
  <c r="G12" i="48"/>
  <c r="I12" i="48"/>
  <c r="L12" i="48"/>
  <c r="R12" i="48"/>
  <c r="T12" i="48"/>
  <c r="V12" i="48"/>
  <c r="W12" i="48"/>
  <c r="X12" i="48"/>
  <c r="Z12" i="48"/>
  <c r="AA12" i="48"/>
  <c r="AB12" i="48"/>
  <c r="B13" i="48"/>
  <c r="C13" i="48"/>
  <c r="D13" i="48" s="1"/>
  <c r="E13" i="48"/>
  <c r="F13" i="48"/>
  <c r="H41" i="60" s="1"/>
  <c r="G13" i="48"/>
  <c r="I13" i="48"/>
  <c r="L13" i="48"/>
  <c r="R13" i="48"/>
  <c r="T13" i="48"/>
  <c r="V13" i="48"/>
  <c r="W13" i="48"/>
  <c r="X13" i="48"/>
  <c r="Z13" i="48"/>
  <c r="AA13" i="48"/>
  <c r="AB13" i="48"/>
  <c r="B14" i="48"/>
  <c r="C14" i="48"/>
  <c r="D14" i="48" s="1"/>
  <c r="E14" i="48"/>
  <c r="F14" i="48"/>
  <c r="G14" i="48"/>
  <c r="I14" i="48"/>
  <c r="L14" i="48"/>
  <c r="N95" i="62" s="1"/>
  <c r="R14" i="48"/>
  <c r="T14" i="48"/>
  <c r="V14" i="48"/>
  <c r="W14" i="48"/>
  <c r="X14" i="48"/>
  <c r="Z14" i="48"/>
  <c r="AA14" i="48"/>
  <c r="AB14" i="48"/>
  <c r="B15" i="48"/>
  <c r="C15" i="48"/>
  <c r="D15" i="48" s="1"/>
  <c r="E15" i="48"/>
  <c r="F15" i="48"/>
  <c r="G15" i="48"/>
  <c r="I15" i="48"/>
  <c r="L15" i="48"/>
  <c r="N123" i="62" s="1"/>
  <c r="R15" i="48"/>
  <c r="T15" i="48"/>
  <c r="V15" i="48"/>
  <c r="W15" i="48"/>
  <c r="X15" i="48"/>
  <c r="Z15" i="48"/>
  <c r="AA15" i="48"/>
  <c r="AB15" i="48"/>
  <c r="B16" i="48"/>
  <c r="C16" i="48"/>
  <c r="D16" i="48" s="1"/>
  <c r="E16" i="48"/>
  <c r="F16" i="48"/>
  <c r="G16" i="48"/>
  <c r="H16" i="48" s="1"/>
  <c r="I16" i="48"/>
  <c r="L16" i="48"/>
  <c r="N151" i="62" s="1"/>
  <c r="R16" i="48"/>
  <c r="T16" i="48"/>
  <c r="V16" i="48"/>
  <c r="W16" i="48"/>
  <c r="X16" i="48"/>
  <c r="Z16" i="48"/>
  <c r="AA16" i="48"/>
  <c r="AB16" i="48"/>
  <c r="B17" i="48"/>
  <c r="C17" i="48"/>
  <c r="D17" i="48" s="1"/>
  <c r="E17" i="48"/>
  <c r="F17" i="48"/>
  <c r="G17" i="48"/>
  <c r="I17" i="48"/>
  <c r="L17" i="48"/>
  <c r="N179" i="62" s="1"/>
  <c r="R17" i="48"/>
  <c r="T17" i="48"/>
  <c r="V17" i="48"/>
  <c r="W17" i="48"/>
  <c r="X17" i="48"/>
  <c r="Z17" i="48"/>
  <c r="AA17" i="48"/>
  <c r="AB17" i="48"/>
  <c r="B18" i="48"/>
  <c r="C18" i="48"/>
  <c r="D18" i="48" s="1"/>
  <c r="E18" i="48"/>
  <c r="F18" i="48"/>
  <c r="G18" i="48"/>
  <c r="I18" i="48"/>
  <c r="L18" i="48"/>
  <c r="N206" i="62" s="1"/>
  <c r="R18" i="48"/>
  <c r="T18" i="48"/>
  <c r="V18" i="48"/>
  <c r="W18" i="48"/>
  <c r="X18" i="48"/>
  <c r="Z18" i="48"/>
  <c r="AA18" i="48"/>
  <c r="AB18" i="48"/>
  <c r="B19" i="48"/>
  <c r="C19" i="48"/>
  <c r="D19" i="48" s="1"/>
  <c r="E19" i="48"/>
  <c r="F19" i="48"/>
  <c r="G19" i="48"/>
  <c r="I19" i="48"/>
  <c r="L19" i="48"/>
  <c r="K137" i="60" s="1"/>
  <c r="R19" i="48"/>
  <c r="S19" i="48" s="1"/>
  <c r="T19" i="48"/>
  <c r="V19" i="48"/>
  <c r="W19" i="48"/>
  <c r="X19" i="48"/>
  <c r="Z19" i="48"/>
  <c r="AA19" i="48"/>
  <c r="AB19" i="48"/>
  <c r="B20" i="48"/>
  <c r="C20" i="48"/>
  <c r="D20" i="48" s="1"/>
  <c r="E20" i="48"/>
  <c r="F20" i="48"/>
  <c r="G20" i="48"/>
  <c r="I20" i="48"/>
  <c r="L20" i="48"/>
  <c r="R20" i="48"/>
  <c r="T20" i="48"/>
  <c r="V20" i="48"/>
  <c r="W20" i="48"/>
  <c r="X20" i="48"/>
  <c r="Z20" i="48"/>
  <c r="AA20" i="48"/>
  <c r="AB20" i="48"/>
  <c r="B21" i="48"/>
  <c r="C21" i="48"/>
  <c r="D21" i="48" s="1"/>
  <c r="E21" i="48"/>
  <c r="F21" i="48"/>
  <c r="G21" i="48"/>
  <c r="I21" i="48"/>
  <c r="L21" i="48"/>
  <c r="R21" i="48"/>
  <c r="T21" i="48"/>
  <c r="V21" i="48"/>
  <c r="W21" i="48"/>
  <c r="X21" i="48"/>
  <c r="Z21" i="48"/>
  <c r="AA21" i="48"/>
  <c r="AB21" i="48"/>
  <c r="B22" i="48"/>
  <c r="C22" i="48"/>
  <c r="D22" i="48" s="1"/>
  <c r="E22" i="48"/>
  <c r="F22" i="48"/>
  <c r="G22" i="48"/>
  <c r="I22" i="48"/>
  <c r="L22" i="48"/>
  <c r="R22" i="48"/>
  <c r="T22" i="48"/>
  <c r="V22" i="48"/>
  <c r="W22" i="48"/>
  <c r="X22" i="48"/>
  <c r="Z22" i="48"/>
  <c r="AA22" i="48"/>
  <c r="AB22" i="48"/>
  <c r="B23" i="48"/>
  <c r="C23" i="48"/>
  <c r="D23" i="48" s="1"/>
  <c r="E23" i="48"/>
  <c r="F23" i="48"/>
  <c r="G23" i="48"/>
  <c r="I23" i="48"/>
  <c r="L23" i="48"/>
  <c r="N346" i="62" s="1"/>
  <c r="R23" i="48"/>
  <c r="T23" i="48"/>
  <c r="V23" i="48"/>
  <c r="W23" i="48"/>
  <c r="X23" i="48"/>
  <c r="Z23" i="48"/>
  <c r="AA23" i="48"/>
  <c r="AB23" i="48"/>
  <c r="B24" i="48"/>
  <c r="C24" i="48"/>
  <c r="D24" i="48" s="1"/>
  <c r="E24" i="48"/>
  <c r="F24" i="48"/>
  <c r="G24" i="48"/>
  <c r="I24" i="48"/>
  <c r="L24" i="48"/>
  <c r="R24" i="48"/>
  <c r="T24" i="48"/>
  <c r="V24" i="48"/>
  <c r="W24" i="48"/>
  <c r="X24" i="48"/>
  <c r="Z24" i="48"/>
  <c r="AA24" i="48"/>
  <c r="AB24" i="48"/>
  <c r="N402" i="62"/>
  <c r="AB11" i="48"/>
  <c r="AA11" i="48"/>
  <c r="Z11" i="48"/>
  <c r="X11" i="48"/>
  <c r="W11" i="48"/>
  <c r="V11" i="48"/>
  <c r="T11" i="48"/>
  <c r="R11" i="48"/>
  <c r="L11" i="48"/>
  <c r="I11" i="48"/>
  <c r="G11" i="48"/>
  <c r="F11" i="48"/>
  <c r="H11" i="60" s="1"/>
  <c r="E11" i="48"/>
  <c r="C11" i="48"/>
  <c r="D11" i="48" s="1"/>
  <c r="B11" i="48"/>
  <c r="F17" i="51" l="1"/>
  <c r="M43" i="48"/>
  <c r="D128" i="62"/>
  <c r="D321" i="62"/>
  <c r="D209" i="62"/>
  <c r="D410" i="62"/>
  <c r="D389" i="62"/>
  <c r="D358" i="62"/>
  <c r="D294" i="62"/>
  <c r="D186" i="62"/>
  <c r="D387" i="62"/>
  <c r="D360" i="62"/>
  <c r="D155" i="62"/>
  <c r="D295" i="62"/>
  <c r="D409" i="62"/>
  <c r="D359" i="62"/>
  <c r="D329" i="62"/>
  <c r="D153" i="62"/>
  <c r="D151" i="62" s="1"/>
  <c r="D354" i="62"/>
  <c r="D238" i="62"/>
  <c r="D302" i="62"/>
  <c r="D381" i="62"/>
  <c r="D350" i="62"/>
  <c r="D352" i="62"/>
  <c r="D213" i="62"/>
  <c r="D379" i="62"/>
  <c r="D386" i="62"/>
  <c r="D181" i="62"/>
  <c r="D179" i="62" s="1"/>
  <c r="D293" i="62"/>
  <c r="D292" i="62"/>
  <c r="D290" i="62" s="1"/>
  <c r="D351" i="62"/>
  <c r="D300" i="62"/>
  <c r="D417" i="62"/>
  <c r="D214" i="62"/>
  <c r="D388" i="62"/>
  <c r="D268" i="62"/>
  <c r="D296" i="62"/>
  <c r="D157" i="62"/>
  <c r="D384" i="62"/>
  <c r="D378" i="62"/>
  <c r="D242" i="62"/>
  <c r="D414" i="62"/>
  <c r="D413" i="62"/>
  <c r="D208" i="62"/>
  <c r="D206" i="62" s="1"/>
  <c r="D331" i="62"/>
  <c r="D125" i="62"/>
  <c r="D123" i="62" s="1"/>
  <c r="D385" i="62"/>
  <c r="D418" i="62"/>
  <c r="D297" i="62"/>
  <c r="D243" i="62"/>
  <c r="D380" i="62"/>
  <c r="D324" i="62"/>
  <c r="D327" i="62"/>
  <c r="D183" i="62"/>
  <c r="D376" i="62"/>
  <c r="D330" i="62"/>
  <c r="D272" i="62"/>
  <c r="D406" i="62"/>
  <c r="D69" i="62"/>
  <c r="D237" i="62"/>
  <c r="D323" i="62"/>
  <c r="D184" i="62"/>
  <c r="D377" i="62"/>
  <c r="D182" i="62"/>
  <c r="D70" i="62"/>
  <c r="D415" i="62"/>
  <c r="D407" i="62"/>
  <c r="D357" i="62"/>
  <c r="D405" i="62"/>
  <c r="D210" i="62"/>
  <c r="D411" i="62"/>
  <c r="D322" i="62"/>
  <c r="D264" i="62"/>
  <c r="D262" i="62" s="1"/>
  <c r="D185" i="62"/>
  <c r="D215" i="62"/>
  <c r="D267" i="62"/>
  <c r="D356" i="62"/>
  <c r="D211" i="62"/>
  <c r="D412" i="62"/>
  <c r="D156" i="62"/>
  <c r="D270" i="62"/>
  <c r="D355" i="62"/>
  <c r="D298" i="62"/>
  <c r="D273" i="62"/>
  <c r="D71" i="62"/>
  <c r="D349" i="62"/>
  <c r="D154" i="62"/>
  <c r="D239" i="62"/>
  <c r="D126" i="62"/>
  <c r="D416" i="62"/>
  <c r="D328" i="62"/>
  <c r="D212" i="62"/>
  <c r="D236" i="62"/>
  <c r="D234" i="62" s="1"/>
  <c r="D301" i="62"/>
  <c r="D348" i="62"/>
  <c r="D240" i="62"/>
  <c r="D404" i="62"/>
  <c r="D402" i="62" s="1"/>
  <c r="D265" i="62"/>
  <c r="D383" i="62"/>
  <c r="D244" i="62"/>
  <c r="D269" i="62"/>
  <c r="D241" i="62"/>
  <c r="D408" i="62"/>
  <c r="D320" i="62"/>
  <c r="D271" i="62"/>
  <c r="D266" i="62"/>
  <c r="D299" i="62"/>
  <c r="D382" i="62"/>
  <c r="D325" i="62"/>
  <c r="D353" i="62"/>
  <c r="D326" i="62"/>
  <c r="D127" i="62"/>
  <c r="D42" i="62"/>
  <c r="D41" i="62"/>
  <c r="N262" i="62"/>
  <c r="K152" i="60"/>
  <c r="V152" i="60" s="1"/>
  <c r="N318" i="62"/>
  <c r="K182" i="60"/>
  <c r="V182" i="60" s="1"/>
  <c r="N290" i="62"/>
  <c r="K167" i="60"/>
  <c r="V167" i="60" s="1"/>
  <c r="N234" i="62"/>
  <c r="V137" i="60"/>
  <c r="M303" i="48"/>
  <c r="K289" i="60"/>
  <c r="Q4" i="60"/>
  <c r="P11" i="51"/>
  <c r="J11" i="51"/>
  <c r="D99" i="62"/>
  <c r="D37" i="62"/>
  <c r="D98" i="62"/>
  <c r="D27" i="62"/>
  <c r="D24" i="62"/>
  <c r="D23" i="62"/>
  <c r="D44" i="62"/>
  <c r="D53" i="62"/>
  <c r="D62" i="62"/>
  <c r="D76" i="62"/>
  <c r="D85" i="62"/>
  <c r="D97" i="62"/>
  <c r="D95" i="62" s="1"/>
  <c r="D167" i="62"/>
  <c r="D177" i="62"/>
  <c r="D193" i="62"/>
  <c r="D203" i="62"/>
  <c r="D219" i="62"/>
  <c r="D228" i="62"/>
  <c r="D255" i="62"/>
  <c r="D276" i="62"/>
  <c r="D280" i="62"/>
  <c r="D285" i="62"/>
  <c r="D306" i="62"/>
  <c r="D310" i="62"/>
  <c r="D314" i="62"/>
  <c r="D335" i="62"/>
  <c r="D339" i="62"/>
  <c r="D343" i="62"/>
  <c r="D364" i="62"/>
  <c r="D368" i="62"/>
  <c r="D372" i="62"/>
  <c r="D393" i="62"/>
  <c r="D397" i="62"/>
  <c r="D422" i="62"/>
  <c r="D426" i="62"/>
  <c r="D43" i="62"/>
  <c r="D50" i="62"/>
  <c r="D58" i="62"/>
  <c r="D65" i="62"/>
  <c r="D77" i="62"/>
  <c r="D84" i="62"/>
  <c r="D92" i="62"/>
  <c r="D102" i="62"/>
  <c r="D106" i="62"/>
  <c r="D111" i="62"/>
  <c r="D115" i="62"/>
  <c r="D119" i="62"/>
  <c r="D132" i="62"/>
  <c r="D136" i="62"/>
  <c r="D140" i="62"/>
  <c r="D144" i="62"/>
  <c r="D161" i="62"/>
  <c r="D168" i="62"/>
  <c r="D174" i="62"/>
  <c r="D192" i="62"/>
  <c r="D199" i="62"/>
  <c r="D217" i="62"/>
  <c r="D224" i="62"/>
  <c r="D230" i="62"/>
  <c r="D248" i="62"/>
  <c r="D254" i="62"/>
  <c r="D260" i="62"/>
  <c r="D15" i="62"/>
  <c r="D22" i="62"/>
  <c r="D31" i="62"/>
  <c r="D28" i="62"/>
  <c r="D21" i="62"/>
  <c r="D46" i="62"/>
  <c r="D55" i="62"/>
  <c r="D64" i="62"/>
  <c r="D78" i="62"/>
  <c r="D87" i="62"/>
  <c r="D107" i="62"/>
  <c r="D159" i="62"/>
  <c r="D169" i="62"/>
  <c r="D196" i="62"/>
  <c r="D221" i="62"/>
  <c r="D231" i="62"/>
  <c r="D246" i="62"/>
  <c r="D258" i="62"/>
  <c r="D277" i="62"/>
  <c r="D281" i="62"/>
  <c r="D286" i="62"/>
  <c r="D303" i="62"/>
  <c r="D307" i="62"/>
  <c r="D311" i="62"/>
  <c r="D315" i="62"/>
  <c r="D332" i="62"/>
  <c r="D336" i="62"/>
  <c r="D340" i="62"/>
  <c r="D344" i="62"/>
  <c r="D361" i="62"/>
  <c r="D346" i="62" s="1"/>
  <c r="D365" i="62"/>
  <c r="D369" i="62"/>
  <c r="D390" i="62"/>
  <c r="D374" i="62" s="1"/>
  <c r="D394" i="62"/>
  <c r="D398" i="62"/>
  <c r="D419" i="62"/>
  <c r="D423" i="62"/>
  <c r="D427" i="62"/>
  <c r="D19" i="62"/>
  <c r="D45" i="62"/>
  <c r="D52" i="62"/>
  <c r="D59" i="62"/>
  <c r="D79" i="62"/>
  <c r="D86" i="62"/>
  <c r="D93" i="62"/>
  <c r="D103" i="62"/>
  <c r="D108" i="62"/>
  <c r="D112" i="62"/>
  <c r="D116" i="62"/>
  <c r="D120" i="62"/>
  <c r="D129" i="62"/>
  <c r="D133" i="62"/>
  <c r="D137" i="62"/>
  <c r="D141" i="62"/>
  <c r="D145" i="62"/>
  <c r="D163" i="62"/>
  <c r="D170" i="62"/>
  <c r="D176" i="62"/>
  <c r="D187" i="62"/>
  <c r="D194" i="62"/>
  <c r="D200" i="62"/>
  <c r="D218" i="62"/>
  <c r="D226" i="62"/>
  <c r="D232" i="62"/>
  <c r="D250" i="62"/>
  <c r="D256" i="62"/>
  <c r="D283" i="62"/>
  <c r="D16" i="62"/>
  <c r="D26" i="62"/>
  <c r="D35" i="62"/>
  <c r="D32" i="62"/>
  <c r="D33" i="62"/>
  <c r="D48" i="62"/>
  <c r="D57" i="62"/>
  <c r="D72" i="62"/>
  <c r="D80" i="62"/>
  <c r="D89" i="62"/>
  <c r="D146" i="62"/>
  <c r="D162" i="62"/>
  <c r="D172" i="62"/>
  <c r="D188" i="62"/>
  <c r="D198" i="62"/>
  <c r="D223" i="62"/>
  <c r="D249" i="62"/>
  <c r="D274" i="62"/>
  <c r="D278" i="62"/>
  <c r="D282" i="62"/>
  <c r="D287" i="62"/>
  <c r="D304" i="62"/>
  <c r="D308" i="62"/>
  <c r="D312" i="62"/>
  <c r="D316" i="62"/>
  <c r="D333" i="62"/>
  <c r="D337" i="62"/>
  <c r="D341" i="62"/>
  <c r="D362" i="62"/>
  <c r="D366" i="62"/>
  <c r="D370" i="62"/>
  <c r="D391" i="62"/>
  <c r="D395" i="62"/>
  <c r="D399" i="62"/>
  <c r="D420" i="62"/>
  <c r="D424" i="62"/>
  <c r="D428" i="62"/>
  <c r="D25" i="62"/>
  <c r="D47" i="62"/>
  <c r="D54" i="62"/>
  <c r="D61" i="62"/>
  <c r="D73" i="62"/>
  <c r="D81" i="62"/>
  <c r="D88" i="62"/>
  <c r="D100" i="62"/>
  <c r="D104" i="62"/>
  <c r="D109" i="62"/>
  <c r="D113" i="62"/>
  <c r="D117" i="62"/>
  <c r="D121" i="62"/>
  <c r="D130" i="62"/>
  <c r="D134" i="62"/>
  <c r="D138" i="62"/>
  <c r="D142" i="62"/>
  <c r="D147" i="62"/>
  <c r="D158" i="62"/>
  <c r="D165" i="62"/>
  <c r="D171" i="62"/>
  <c r="D189" i="62"/>
  <c r="D195" i="62"/>
  <c r="D202" i="62"/>
  <c r="D220" i="62"/>
  <c r="D227" i="62"/>
  <c r="D245" i="62"/>
  <c r="D251" i="62"/>
  <c r="D257" i="62"/>
  <c r="D13" i="62"/>
  <c r="D11" i="62" s="1"/>
  <c r="D17" i="62"/>
  <c r="D30" i="62"/>
  <c r="D20" i="62"/>
  <c r="D36" i="62"/>
  <c r="D51" i="62"/>
  <c r="D60" i="62"/>
  <c r="D74" i="62"/>
  <c r="D82" i="62"/>
  <c r="D91" i="62"/>
  <c r="D148" i="62"/>
  <c r="D164" i="62"/>
  <c r="D175" i="62"/>
  <c r="D190" i="62"/>
  <c r="D201" i="62"/>
  <c r="D216" i="62"/>
  <c r="D225" i="62"/>
  <c r="D252" i="62"/>
  <c r="D275" i="62"/>
  <c r="D279" i="62"/>
  <c r="D284" i="62"/>
  <c r="D288" i="62"/>
  <c r="D305" i="62"/>
  <c r="D309" i="62"/>
  <c r="D313" i="62"/>
  <c r="D334" i="62"/>
  <c r="D338" i="62"/>
  <c r="D342" i="62"/>
  <c r="D363" i="62"/>
  <c r="D367" i="62"/>
  <c r="D371" i="62"/>
  <c r="D392" i="62"/>
  <c r="D396" i="62"/>
  <c r="D400" i="62"/>
  <c r="D421" i="62"/>
  <c r="D425" i="62"/>
  <c r="D29" i="62"/>
  <c r="D49" i="62"/>
  <c r="D56" i="62"/>
  <c r="D63" i="62"/>
  <c r="D75" i="62"/>
  <c r="D83" i="62"/>
  <c r="D90" i="62"/>
  <c r="D101" i="62"/>
  <c r="D105" i="62"/>
  <c r="D110" i="62"/>
  <c r="D114" i="62"/>
  <c r="D118" i="62"/>
  <c r="D131" i="62"/>
  <c r="D135" i="62"/>
  <c r="D139" i="62"/>
  <c r="D143" i="62"/>
  <c r="D149" i="62"/>
  <c r="D160" i="62"/>
  <c r="D166" i="62"/>
  <c r="D173" i="62"/>
  <c r="D191" i="62"/>
  <c r="D197" i="62"/>
  <c r="D204" i="62"/>
  <c r="D222" i="62"/>
  <c r="D229" i="62"/>
  <c r="D247" i="62"/>
  <c r="D253" i="62"/>
  <c r="D259" i="62"/>
  <c r="D14" i="62"/>
  <c r="D18" i="62"/>
  <c r="D34" i="62"/>
  <c r="F11" i="51"/>
  <c r="W26" i="51"/>
  <c r="W11" i="51"/>
  <c r="F13" i="51"/>
  <c r="F16" i="51"/>
  <c r="F12" i="51"/>
  <c r="F15" i="51"/>
  <c r="H11" i="51"/>
  <c r="Z5" i="51"/>
  <c r="F14" i="51"/>
  <c r="K10" i="49"/>
  <c r="K27" i="49"/>
  <c r="H29" i="49"/>
  <c r="K31" i="49"/>
  <c r="H33" i="49"/>
  <c r="K35" i="49"/>
  <c r="H37" i="49"/>
  <c r="K39" i="49"/>
  <c r="K29" i="49"/>
  <c r="K33" i="49"/>
  <c r="H35" i="49"/>
  <c r="K37" i="49"/>
  <c r="H26" i="49"/>
  <c r="K28" i="49"/>
  <c r="K32" i="49"/>
  <c r="H34" i="49"/>
  <c r="K36" i="49"/>
  <c r="K40" i="49"/>
  <c r="K26" i="49"/>
  <c r="K30" i="49"/>
  <c r="H32" i="49"/>
  <c r="K34" i="49"/>
  <c r="K38" i="49"/>
  <c r="H40" i="49"/>
  <c r="H12" i="48"/>
  <c r="AA14" i="47"/>
  <c r="G13" i="47"/>
  <c r="K13" i="47" s="1"/>
  <c r="G12" i="47"/>
  <c r="K12" i="47" s="1"/>
  <c r="AB15" i="47"/>
  <c r="N67" i="62"/>
  <c r="K41" i="60"/>
  <c r="V41" i="60" s="1"/>
  <c r="U11" i="47"/>
  <c r="AA5" i="47"/>
  <c r="N11" i="62"/>
  <c r="V11" i="60"/>
  <c r="K11" i="60"/>
  <c r="N39" i="62"/>
  <c r="K26" i="60"/>
  <c r="V26" i="60" s="1"/>
  <c r="M10" i="49"/>
  <c r="M12" i="61"/>
  <c r="M24" i="48"/>
  <c r="N374" i="62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H268" i="48"/>
  <c r="S266" i="48"/>
  <c r="S278" i="48"/>
  <c r="H265" i="48"/>
  <c r="M295" i="48"/>
  <c r="M208" i="48"/>
  <c r="M264" i="48"/>
  <c r="S267" i="48"/>
  <c r="M276" i="48"/>
  <c r="S299" i="48"/>
  <c r="S264" i="48"/>
  <c r="H267" i="48"/>
  <c r="H279" i="48"/>
  <c r="H287" i="48"/>
  <c r="H291" i="48"/>
  <c r="AJ15" i="51"/>
  <c r="H260" i="48"/>
  <c r="H264" i="48"/>
  <c r="AC280" i="48"/>
  <c r="H283" i="48"/>
  <c r="AB35" i="50"/>
  <c r="AB12" i="47"/>
  <c r="S78" i="48"/>
  <c r="H93" i="48"/>
  <c r="S94" i="48"/>
  <c r="M95" i="48"/>
  <c r="H97" i="48"/>
  <c r="S98" i="48"/>
  <c r="H101" i="48"/>
  <c r="S102" i="48"/>
  <c r="H105" i="48"/>
  <c r="S106" i="48"/>
  <c r="M107" i="48"/>
  <c r="S110" i="48"/>
  <c r="M111" i="48"/>
  <c r="H117" i="48"/>
  <c r="H121" i="48"/>
  <c r="S122" i="48"/>
  <c r="AC126" i="48"/>
  <c r="S126" i="48"/>
  <c r="M127" i="48"/>
  <c r="S134" i="48"/>
  <c r="H137" i="48"/>
  <c r="S138" i="48"/>
  <c r="H141" i="48"/>
  <c r="AC142" i="48"/>
  <c r="S142" i="48"/>
  <c r="H145" i="48"/>
  <c r="S146" i="48"/>
  <c r="M147" i="48"/>
  <c r="H149" i="48"/>
  <c r="S150" i="48"/>
  <c r="M151" i="48"/>
  <c r="S154" i="48"/>
  <c r="M155" i="48"/>
  <c r="H157" i="48"/>
  <c r="M159" i="48"/>
  <c r="H161" i="48"/>
  <c r="AC162" i="48"/>
  <c r="AC170" i="48"/>
  <c r="H193" i="48"/>
  <c r="H197" i="48"/>
  <c r="AC202" i="48"/>
  <c r="AC210" i="48"/>
  <c r="S210" i="48"/>
  <c r="H213" i="48"/>
  <c r="S218" i="48"/>
  <c r="M21" i="48"/>
  <c r="H19" i="48"/>
  <c r="M13" i="48"/>
  <c r="M17" i="48"/>
  <c r="H15" i="48"/>
  <c r="AC23" i="48"/>
  <c r="AC19" i="48"/>
  <c r="AB15" i="50"/>
  <c r="M140" i="48"/>
  <c r="H146" i="48"/>
  <c r="M148" i="48"/>
  <c r="H225" i="48"/>
  <c r="S226" i="48"/>
  <c r="M227" i="48"/>
  <c r="S230" i="48"/>
  <c r="H233" i="48"/>
  <c r="S234" i="48"/>
  <c r="H237" i="48"/>
  <c r="H241" i="48"/>
  <c r="S242" i="48"/>
  <c r="M243" i="48"/>
  <c r="S250" i="48"/>
  <c r="M251" i="48"/>
  <c r="H253" i="48"/>
  <c r="H257" i="48"/>
  <c r="M259" i="48"/>
  <c r="H284" i="48"/>
  <c r="H22" i="49"/>
  <c r="H21" i="49"/>
  <c r="H16" i="49"/>
  <c r="H14" i="49"/>
  <c r="M132" i="48"/>
  <c r="M136" i="48"/>
  <c r="H150" i="48"/>
  <c r="H87" i="48"/>
  <c r="M89" i="48"/>
  <c r="M93" i="48"/>
  <c r="H95" i="48"/>
  <c r="H103" i="48"/>
  <c r="M141" i="48"/>
  <c r="M165" i="48"/>
  <c r="H179" i="48"/>
  <c r="H199" i="48"/>
  <c r="M224" i="48"/>
  <c r="I19" i="50"/>
  <c r="S135" i="48"/>
  <c r="S147" i="48"/>
  <c r="S151" i="48"/>
  <c r="S159" i="48"/>
  <c r="S179" i="48"/>
  <c r="S203" i="48"/>
  <c r="H221" i="48"/>
  <c r="M223" i="48"/>
  <c r="H79" i="48"/>
  <c r="H83" i="48"/>
  <c r="M85" i="48"/>
  <c r="S88" i="48"/>
  <c r="H91" i="48"/>
  <c r="H135" i="48"/>
  <c r="H143" i="48"/>
  <c r="M157" i="48"/>
  <c r="S164" i="48"/>
  <c r="H167" i="48"/>
  <c r="M181" i="48"/>
  <c r="S223" i="48"/>
  <c r="M248" i="48"/>
  <c r="M252" i="48"/>
  <c r="S255" i="48"/>
  <c r="M256" i="48"/>
  <c r="M279" i="48"/>
  <c r="H300" i="48"/>
  <c r="M15" i="48"/>
  <c r="V18" i="49"/>
  <c r="V14" i="49"/>
  <c r="V39" i="49"/>
  <c r="V40" i="49"/>
  <c r="I24" i="50"/>
  <c r="AI29" i="51"/>
  <c r="AI13" i="51"/>
  <c r="H136" i="48"/>
  <c r="H148" i="48"/>
  <c r="H152" i="48"/>
  <c r="H156" i="48"/>
  <c r="H223" i="48"/>
  <c r="H247" i="48"/>
  <c r="H251" i="48"/>
  <c r="H259" i="48"/>
  <c r="M261" i="48"/>
  <c r="AC316" i="48"/>
  <c r="Z13" i="47"/>
  <c r="AA12" i="47"/>
  <c r="W12" i="47"/>
  <c r="S12" i="47"/>
  <c r="E12" i="47"/>
  <c r="AF12" i="47" s="1"/>
  <c r="AC218" i="48"/>
  <c r="AA16" i="50"/>
  <c r="AD12" i="47"/>
  <c r="Z12" i="47"/>
  <c r="V12" i="47"/>
  <c r="Q12" i="47"/>
  <c r="R12" i="47" s="1"/>
  <c r="AC258" i="48"/>
  <c r="AC313" i="48"/>
  <c r="AC12" i="47"/>
  <c r="Y12" i="47"/>
  <c r="U12" i="47"/>
  <c r="I12" i="47"/>
  <c r="O12" i="47" s="1"/>
  <c r="AC21" i="48"/>
  <c r="AC17" i="48"/>
  <c r="H17" i="48"/>
  <c r="M37" i="48"/>
  <c r="M48" i="48"/>
  <c r="S55" i="48"/>
  <c r="M56" i="48"/>
  <c r="S63" i="48"/>
  <c r="M64" i="48"/>
  <c r="S71" i="48"/>
  <c r="M72" i="48"/>
  <c r="S75" i="48"/>
  <c r="M76" i="48"/>
  <c r="H78" i="48"/>
  <c r="S79" i="48"/>
  <c r="H82" i="48"/>
  <c r="S83" i="48"/>
  <c r="M84" i="48"/>
  <c r="H86" i="48"/>
  <c r="S87" i="48"/>
  <c r="M88" i="48"/>
  <c r="M92" i="48"/>
  <c r="H94" i="48"/>
  <c r="S95" i="48"/>
  <c r="M96" i="48"/>
  <c r="H98" i="48"/>
  <c r="M100" i="48"/>
  <c r="H102" i="48"/>
  <c r="S103" i="48"/>
  <c r="M104" i="48"/>
  <c r="H164" i="48"/>
  <c r="AC177" i="48"/>
  <c r="S183" i="48"/>
  <c r="M192" i="48"/>
  <c r="M213" i="48"/>
  <c r="H219" i="48"/>
  <c r="H280" i="48"/>
  <c r="V24" i="49"/>
  <c r="AJ16" i="51"/>
  <c r="H201" i="48"/>
  <c r="S204" i="48"/>
  <c r="H207" i="48"/>
  <c r="S208" i="48"/>
  <c r="M209" i="48"/>
  <c r="S215" i="48"/>
  <c r="H296" i="48"/>
  <c r="H299" i="48"/>
  <c r="M300" i="48"/>
  <c r="AI28" i="51"/>
  <c r="AC22" i="48"/>
  <c r="AC18" i="48"/>
  <c r="AC13" i="48"/>
  <c r="S89" i="48"/>
  <c r="H92" i="48"/>
  <c r="S97" i="48"/>
  <c r="H100" i="48"/>
  <c r="H104" i="48"/>
  <c r="H108" i="48"/>
  <c r="H112" i="48"/>
  <c r="H120" i="48"/>
  <c r="H124" i="48"/>
  <c r="H128" i="48"/>
  <c r="AC144" i="48"/>
  <c r="S167" i="48"/>
  <c r="H180" i="48"/>
  <c r="AC182" i="48"/>
  <c r="H196" i="48"/>
  <c r="M198" i="48"/>
  <c r="H204" i="48"/>
  <c r="AC213" i="48"/>
  <c r="M214" i="48"/>
  <c r="M217" i="48"/>
  <c r="AC219" i="48"/>
  <c r="AC222" i="48"/>
  <c r="H232" i="48"/>
  <c r="H244" i="48"/>
  <c r="AC261" i="48"/>
  <c r="H263" i="48"/>
  <c r="AC283" i="48"/>
  <c r="M284" i="48"/>
  <c r="M292" i="48"/>
  <c r="S298" i="48"/>
  <c r="M301" i="48"/>
  <c r="AB23" i="50"/>
  <c r="AA24" i="50"/>
  <c r="AD13" i="47"/>
  <c r="S14" i="48"/>
  <c r="S29" i="48"/>
  <c r="M30" i="48"/>
  <c r="H75" i="48"/>
  <c r="M77" i="48"/>
  <c r="M112" i="48"/>
  <c r="M116" i="48"/>
  <c r="S119" i="48"/>
  <c r="S123" i="48"/>
  <c r="S127" i="48"/>
  <c r="M161" i="48"/>
  <c r="M31" i="48"/>
  <c r="H37" i="48"/>
  <c r="S38" i="48"/>
  <c r="M50" i="48"/>
  <c r="H88" i="48"/>
  <c r="S112" i="48"/>
  <c r="H115" i="48"/>
  <c r="M204" i="48"/>
  <c r="S207" i="48"/>
  <c r="S231" i="48"/>
  <c r="M232" i="48"/>
  <c r="M236" i="48"/>
  <c r="AC251" i="48"/>
  <c r="AC266" i="48"/>
  <c r="AC285" i="48"/>
  <c r="AC288" i="48"/>
  <c r="H13" i="49"/>
  <c r="AC12" i="48"/>
  <c r="AC29" i="48"/>
  <c r="S33" i="48"/>
  <c r="H51" i="48"/>
  <c r="S52" i="48"/>
  <c r="H55" i="48"/>
  <c r="H63" i="48"/>
  <c r="H71" i="48"/>
  <c r="S111" i="48"/>
  <c r="M120" i="48"/>
  <c r="H163" i="48"/>
  <c r="M23" i="48"/>
  <c r="M19" i="48"/>
  <c r="S18" i="48"/>
  <c r="M35" i="48"/>
  <c r="AC38" i="48"/>
  <c r="M39" i="48"/>
  <c r="H23" i="48"/>
  <c r="S42" i="48"/>
  <c r="H48" i="48"/>
  <c r="S49" i="48"/>
  <c r="H52" i="48"/>
  <c r="AC102" i="48"/>
  <c r="S15" i="48"/>
  <c r="AC15" i="48"/>
  <c r="H30" i="48"/>
  <c r="S31" i="48"/>
  <c r="M32" i="48"/>
  <c r="H34" i="48"/>
  <c r="S35" i="48"/>
  <c r="M36" i="48"/>
  <c r="H38" i="48"/>
  <c r="M22" i="48"/>
  <c r="M47" i="48"/>
  <c r="H49" i="48"/>
  <c r="H53" i="48"/>
  <c r="AC54" i="48"/>
  <c r="S54" i="48"/>
  <c r="M55" i="48"/>
  <c r="H57" i="48"/>
  <c r="AC58" i="48"/>
  <c r="S58" i="48"/>
  <c r="M59" i="48"/>
  <c r="AC62" i="48"/>
  <c r="S62" i="48"/>
  <c r="M63" i="48"/>
  <c r="H65" i="48"/>
  <c r="AC66" i="48"/>
  <c r="S66" i="48"/>
  <c r="M67" i="48"/>
  <c r="AC70" i="48"/>
  <c r="S70" i="48"/>
  <c r="M71" i="48"/>
  <c r="H73" i="48"/>
  <c r="AC74" i="48"/>
  <c r="S74" i="48"/>
  <c r="M75" i="48"/>
  <c r="AC78" i="48"/>
  <c r="H81" i="48"/>
  <c r="AC82" i="48"/>
  <c r="S82" i="48"/>
  <c r="M83" i="48"/>
  <c r="AC86" i="48"/>
  <c r="S86" i="48"/>
  <c r="H89" i="48"/>
  <c r="AC90" i="48"/>
  <c r="S90" i="48"/>
  <c r="M91" i="48"/>
  <c r="H99" i="48"/>
  <c r="S178" i="48"/>
  <c r="H191" i="48"/>
  <c r="H176" i="48"/>
  <c r="S192" i="48"/>
  <c r="M197" i="48"/>
  <c r="AC208" i="48"/>
  <c r="H227" i="48"/>
  <c r="H212" i="48"/>
  <c r="M229" i="48"/>
  <c r="H231" i="48"/>
  <c r="S232" i="48"/>
  <c r="H235" i="48"/>
  <c r="S236" i="48"/>
  <c r="M237" i="48"/>
  <c r="H243" i="48"/>
  <c r="M245" i="48"/>
  <c r="H106" i="48"/>
  <c r="S107" i="48"/>
  <c r="M121" i="48"/>
  <c r="AC128" i="48"/>
  <c r="H116" i="48"/>
  <c r="AC140" i="48"/>
  <c r="H160" i="48"/>
  <c r="H185" i="48"/>
  <c r="AC186" i="48"/>
  <c r="M172" i="48"/>
  <c r="AC190" i="48"/>
  <c r="AC194" i="48"/>
  <c r="H208" i="48"/>
  <c r="AC223" i="48"/>
  <c r="M226" i="48"/>
  <c r="M230" i="48"/>
  <c r="AC245" i="48"/>
  <c r="H240" i="48"/>
  <c r="H278" i="48"/>
  <c r="M283" i="48"/>
  <c r="H295" i="48"/>
  <c r="M296" i="48"/>
  <c r="H17" i="49"/>
  <c r="V56" i="49"/>
  <c r="I12" i="50"/>
  <c r="AB21" i="50"/>
  <c r="AA34" i="50"/>
  <c r="S100" i="48"/>
  <c r="M101" i="48"/>
  <c r="M105" i="48"/>
  <c r="H107" i="48"/>
  <c r="M108" i="48"/>
  <c r="H140" i="48"/>
  <c r="M145" i="48"/>
  <c r="H132" i="48"/>
  <c r="S148" i="48"/>
  <c r="M149" i="48"/>
  <c r="H151" i="48"/>
  <c r="H165" i="48"/>
  <c r="S166" i="48"/>
  <c r="H169" i="48"/>
  <c r="S177" i="48"/>
  <c r="M178" i="48"/>
  <c r="S199" i="48"/>
  <c r="H205" i="48"/>
  <c r="S220" i="48"/>
  <c r="M221" i="48"/>
  <c r="AC242" i="48"/>
  <c r="H256" i="48"/>
  <c r="H275" i="48"/>
  <c r="M277" i="48"/>
  <c r="M280" i="48"/>
  <c r="S283" i="48"/>
  <c r="V22" i="49"/>
  <c r="AA13" i="50"/>
  <c r="AA20" i="50"/>
  <c r="AA28" i="50"/>
  <c r="AA32" i="50"/>
  <c r="AA38" i="50"/>
  <c r="AA41" i="50"/>
  <c r="V13" i="47"/>
  <c r="T12" i="47"/>
  <c r="AI16" i="51"/>
  <c r="AJ28" i="51"/>
  <c r="M160" i="48"/>
  <c r="S59" i="48"/>
  <c r="AC110" i="48"/>
  <c r="AC129" i="48"/>
  <c r="H131" i="48"/>
  <c r="AC154" i="48"/>
  <c r="H159" i="48"/>
  <c r="H183" i="48"/>
  <c r="AC197" i="48"/>
  <c r="H220" i="48"/>
  <c r="AC221" i="48"/>
  <c r="AC40" i="48"/>
  <c r="M41" i="48"/>
  <c r="S47" i="48"/>
  <c r="AC50" i="48"/>
  <c r="M53" i="48"/>
  <c r="S56" i="48"/>
  <c r="M57" i="48"/>
  <c r="S60" i="48"/>
  <c r="M61" i="48"/>
  <c r="S64" i="48"/>
  <c r="M65" i="48"/>
  <c r="S68" i="48"/>
  <c r="M69" i="48"/>
  <c r="M73" i="48"/>
  <c r="AC105" i="48"/>
  <c r="AC122" i="48"/>
  <c r="M143" i="48"/>
  <c r="S155" i="48"/>
  <c r="AC161" i="48"/>
  <c r="M169" i="48"/>
  <c r="H171" i="48"/>
  <c r="M173" i="48"/>
  <c r="H178" i="48"/>
  <c r="M182" i="48"/>
  <c r="AC188" i="48"/>
  <c r="S188" i="48"/>
  <c r="M193" i="48"/>
  <c r="M201" i="48"/>
  <c r="AC209" i="48"/>
  <c r="H20" i="48"/>
  <c r="AC14" i="48"/>
  <c r="M29" i="48"/>
  <c r="AC31" i="48"/>
  <c r="H33" i="48"/>
  <c r="M34" i="48"/>
  <c r="S37" i="48"/>
  <c r="M38" i="48"/>
  <c r="H40" i="48"/>
  <c r="S41" i="48"/>
  <c r="M42" i="48"/>
  <c r="H47" i="48"/>
  <c r="AC48" i="48"/>
  <c r="S48" i="48"/>
  <c r="H56" i="48"/>
  <c r="S57" i="48"/>
  <c r="M58" i="48"/>
  <c r="H60" i="48"/>
  <c r="H64" i="48"/>
  <c r="S65" i="48"/>
  <c r="M66" i="48"/>
  <c r="H68" i="48"/>
  <c r="H72" i="48"/>
  <c r="S73" i="48"/>
  <c r="M74" i="48"/>
  <c r="H76" i="48"/>
  <c r="H80" i="48"/>
  <c r="H84" i="48"/>
  <c r="M87" i="48"/>
  <c r="AC89" i="48"/>
  <c r="S91" i="48"/>
  <c r="H96" i="48"/>
  <c r="M97" i="48"/>
  <c r="M109" i="48"/>
  <c r="H113" i="48"/>
  <c r="AC117" i="48"/>
  <c r="H122" i="48"/>
  <c r="M123" i="48"/>
  <c r="M113" i="48"/>
  <c r="H133" i="48"/>
  <c r="M137" i="48"/>
  <c r="S139" i="48"/>
  <c r="M144" i="48"/>
  <c r="AC149" i="48"/>
  <c r="M153" i="48"/>
  <c r="H155" i="48"/>
  <c r="AC164" i="48"/>
  <c r="M164" i="48"/>
  <c r="M167" i="48"/>
  <c r="H168" i="48"/>
  <c r="H172" i="48"/>
  <c r="S176" i="48"/>
  <c r="M177" i="48"/>
  <c r="H181" i="48"/>
  <c r="H184" i="48"/>
  <c r="H188" i="48"/>
  <c r="M190" i="48"/>
  <c r="H192" i="48"/>
  <c r="S193" i="48"/>
  <c r="M194" i="48"/>
  <c r="H195" i="48"/>
  <c r="AC196" i="48"/>
  <c r="AC198" i="48"/>
  <c r="M199" i="48"/>
  <c r="AC207" i="48"/>
  <c r="S209" i="48"/>
  <c r="M210" i="48"/>
  <c r="S212" i="48"/>
  <c r="H217" i="48"/>
  <c r="M205" i="48"/>
  <c r="H228" i="48"/>
  <c r="AC229" i="48"/>
  <c r="AC235" i="48"/>
  <c r="M235" i="48"/>
  <c r="S222" i="48"/>
  <c r="AC241" i="48"/>
  <c r="S244" i="48"/>
  <c r="H246" i="48"/>
  <c r="AC247" i="48"/>
  <c r="M247" i="48"/>
  <c r="H249" i="48"/>
  <c r="AC250" i="48"/>
  <c r="H252" i="48"/>
  <c r="AC253" i="48"/>
  <c r="AC257" i="48"/>
  <c r="S260" i="48"/>
  <c r="H262" i="48"/>
  <c r="AC263" i="48"/>
  <c r="M263" i="48"/>
  <c r="M268" i="48"/>
  <c r="AC271" i="48"/>
  <c r="S271" i="48"/>
  <c r="M272" i="48"/>
  <c r="AC275" i="48"/>
  <c r="M275" i="48"/>
  <c r="AC277" i="48"/>
  <c r="AC282" i="48"/>
  <c r="S282" i="48"/>
  <c r="H272" i="48"/>
  <c r="S287" i="48"/>
  <c r="M288" i="48"/>
  <c r="S291" i="48"/>
  <c r="AC294" i="48"/>
  <c r="M297" i="48"/>
  <c r="V23" i="49"/>
  <c r="V35" i="49"/>
  <c r="V36" i="49"/>
  <c r="V37" i="49"/>
  <c r="V52" i="49"/>
  <c r="V53" i="49"/>
  <c r="AB22" i="50"/>
  <c r="AB29" i="50"/>
  <c r="AB33" i="50"/>
  <c r="AB39" i="50"/>
  <c r="Y11" i="47"/>
  <c r="I11" i="47"/>
  <c r="G11" i="47"/>
  <c r="K11" i="47" s="1"/>
  <c r="AC11" i="47"/>
  <c r="T11" i="47"/>
  <c r="H20" i="49"/>
  <c r="V14" i="47"/>
  <c r="W14" i="47"/>
  <c r="T14" i="47"/>
  <c r="AD14" i="47"/>
  <c r="H24" i="48"/>
  <c r="M68" i="48"/>
  <c r="AC112" i="48"/>
  <c r="AC124" i="48"/>
  <c r="AC132" i="48"/>
  <c r="AC148" i="48"/>
  <c r="M163" i="48"/>
  <c r="AC200" i="48"/>
  <c r="AC239" i="48"/>
  <c r="M240" i="48"/>
  <c r="AC243" i="48"/>
  <c r="AC248" i="48"/>
  <c r="AC255" i="48"/>
  <c r="AC259" i="48"/>
  <c r="AC264" i="48"/>
  <c r="AC267" i="48"/>
  <c r="AC269" i="48"/>
  <c r="AC273" i="48"/>
  <c r="AC278" i="48"/>
  <c r="H292" i="48"/>
  <c r="M293" i="48"/>
  <c r="AC298" i="48"/>
  <c r="AC312" i="48"/>
  <c r="V15" i="49"/>
  <c r="V28" i="49"/>
  <c r="V29" i="49"/>
  <c r="H38" i="49"/>
  <c r="V46" i="49"/>
  <c r="H54" i="48"/>
  <c r="M60" i="48"/>
  <c r="S67" i="48"/>
  <c r="H70" i="48"/>
  <c r="M80" i="48"/>
  <c r="AC138" i="48"/>
  <c r="H144" i="48"/>
  <c r="H147" i="48"/>
  <c r="AC157" i="48"/>
  <c r="M188" i="48"/>
  <c r="M206" i="48"/>
  <c r="S36" i="48"/>
  <c r="S40" i="48"/>
  <c r="H59" i="48"/>
  <c r="H67" i="48"/>
  <c r="S72" i="48"/>
  <c r="M81" i="48"/>
  <c r="H110" i="48"/>
  <c r="AC113" i="48"/>
  <c r="AC116" i="48"/>
  <c r="H119" i="48"/>
  <c r="M125" i="48"/>
  <c r="H129" i="48"/>
  <c r="AC133" i="48"/>
  <c r="M139" i="48"/>
  <c r="AC158" i="48"/>
  <c r="AC166" i="48"/>
  <c r="S168" i="48"/>
  <c r="S172" i="48"/>
  <c r="AC192" i="48"/>
  <c r="H203" i="48"/>
  <c r="AC217" i="48"/>
  <c r="M218" i="48"/>
  <c r="M219" i="48"/>
  <c r="M222" i="48"/>
  <c r="AC234" i="48"/>
  <c r="H236" i="48"/>
  <c r="AC237" i="48"/>
  <c r="H239" i="48"/>
  <c r="AC246" i="48"/>
  <c r="S246" i="48"/>
  <c r="H248" i="48"/>
  <c r="AC262" i="48"/>
  <c r="S262" i="48"/>
  <c r="H269" i="48"/>
  <c r="H273" i="48"/>
  <c r="AC274" i="48"/>
  <c r="H276" i="48"/>
  <c r="AC279" i="48"/>
  <c r="AC290" i="48"/>
  <c r="S293" i="48"/>
  <c r="M294" i="48"/>
  <c r="AC296" i="48"/>
  <c r="H298" i="48"/>
  <c r="AC301" i="48"/>
  <c r="H288" i="48"/>
  <c r="AC309" i="48"/>
  <c r="AC315" i="48"/>
  <c r="V19" i="49"/>
  <c r="V48" i="49"/>
  <c r="V49" i="49"/>
  <c r="AA19" i="50"/>
  <c r="AA30" i="50"/>
  <c r="AA36" i="50"/>
  <c r="AA40" i="50"/>
  <c r="AB14" i="50"/>
  <c r="AB20" i="50"/>
  <c r="I22" i="50"/>
  <c r="AA22" i="50"/>
  <c r="AB24" i="50"/>
  <c r="AB31" i="50"/>
  <c r="AB41" i="50"/>
  <c r="AI31" i="51"/>
  <c r="AI15" i="51"/>
  <c r="AI27" i="51"/>
  <c r="AI12" i="51"/>
  <c r="H138" i="48"/>
  <c r="H123" i="48"/>
  <c r="S158" i="48"/>
  <c r="S143" i="48"/>
  <c r="E15" i="47"/>
  <c r="AF15" i="47" s="1"/>
  <c r="G15" i="47"/>
  <c r="K15" i="47" s="1"/>
  <c r="Z15" i="47"/>
  <c r="S15" i="47"/>
  <c r="I15" i="47"/>
  <c r="O15" i="47" s="1"/>
  <c r="W15" i="47"/>
  <c r="AD15" i="47"/>
  <c r="AC24" i="48"/>
  <c r="AC34" i="48"/>
  <c r="AC41" i="48"/>
  <c r="S50" i="48"/>
  <c r="AC53" i="48"/>
  <c r="AC77" i="48"/>
  <c r="AC85" i="48"/>
  <c r="AC88" i="48"/>
  <c r="M99" i="48"/>
  <c r="AC104" i="48"/>
  <c r="AC114" i="48"/>
  <c r="AC121" i="48"/>
  <c r="S130" i="48"/>
  <c r="AC137" i="48"/>
  <c r="M253" i="48"/>
  <c r="H12" i="49"/>
  <c r="AA15" i="47"/>
  <c r="S23" i="48"/>
  <c r="AC16" i="48"/>
  <c r="S30" i="48"/>
  <c r="H32" i="48"/>
  <c r="AC33" i="48"/>
  <c r="AC35" i="48"/>
  <c r="H21" i="48"/>
  <c r="S39" i="48"/>
  <c r="M40" i="48"/>
  <c r="AC42" i="48"/>
  <c r="AC47" i="48"/>
  <c r="AC52" i="48"/>
  <c r="AC57" i="48"/>
  <c r="AC60" i="48"/>
  <c r="AC65" i="48"/>
  <c r="AC68" i="48"/>
  <c r="AC73" i="48"/>
  <c r="AC76" i="48"/>
  <c r="AC81" i="48"/>
  <c r="AC84" i="48"/>
  <c r="H90" i="48"/>
  <c r="AC92" i="48"/>
  <c r="AC94" i="48"/>
  <c r="AC96" i="48"/>
  <c r="AC98" i="48"/>
  <c r="AC100" i="48"/>
  <c r="S104" i="48"/>
  <c r="S115" i="48"/>
  <c r="M124" i="48"/>
  <c r="H126" i="48"/>
  <c r="H111" i="48"/>
  <c r="M129" i="48"/>
  <c r="S131" i="48"/>
  <c r="H142" i="48"/>
  <c r="H127" i="48"/>
  <c r="AC150" i="48"/>
  <c r="M152" i="48"/>
  <c r="S162" i="48"/>
  <c r="AC173" i="48"/>
  <c r="H175" i="48"/>
  <c r="M185" i="48"/>
  <c r="M189" i="48"/>
  <c r="M202" i="48"/>
  <c r="AC204" i="48"/>
  <c r="H216" i="48"/>
  <c r="M220" i="48"/>
  <c r="S227" i="48"/>
  <c r="M228" i="48"/>
  <c r="AC230" i="48"/>
  <c r="S235" i="48"/>
  <c r="M244" i="48"/>
  <c r="S251" i="48"/>
  <c r="M260" i="48"/>
  <c r="H271" i="48"/>
  <c r="AC272" i="48"/>
  <c r="M285" i="48"/>
  <c r="S294" i="48"/>
  <c r="H303" i="48"/>
  <c r="AC304" i="48"/>
  <c r="AC314" i="48"/>
  <c r="I20" i="50"/>
  <c r="AB25" i="50"/>
  <c r="AB27" i="50"/>
  <c r="AB37" i="50"/>
  <c r="T15" i="47"/>
  <c r="H154" i="48"/>
  <c r="H139" i="48"/>
  <c r="S258" i="48"/>
  <c r="S243" i="48"/>
  <c r="I13" i="50"/>
  <c r="I21" i="50"/>
  <c r="M18" i="48"/>
  <c r="H29" i="48"/>
  <c r="H13" i="48"/>
  <c r="AC36" i="48"/>
  <c r="H42" i="48"/>
  <c r="H50" i="48"/>
  <c r="M51" i="48"/>
  <c r="AC56" i="48"/>
  <c r="AC61" i="48"/>
  <c r="AC64" i="48"/>
  <c r="AC69" i="48"/>
  <c r="AC72" i="48"/>
  <c r="AC80" i="48"/>
  <c r="S114" i="48"/>
  <c r="AC130" i="48"/>
  <c r="AC146" i="48"/>
  <c r="AC153" i="48"/>
  <c r="S211" i="48"/>
  <c r="S239" i="48"/>
  <c r="S224" i="48"/>
  <c r="S274" i="48"/>
  <c r="S259" i="48"/>
  <c r="S22" i="48"/>
  <c r="AC20" i="48"/>
  <c r="M14" i="48"/>
  <c r="AC30" i="48"/>
  <c r="AC32" i="48"/>
  <c r="S32" i="48"/>
  <c r="M33" i="48"/>
  <c r="S16" i="48"/>
  <c r="H36" i="48"/>
  <c r="AC37" i="48"/>
  <c r="AC39" i="48"/>
  <c r="H41" i="48"/>
  <c r="AC49" i="48"/>
  <c r="M49" i="48"/>
  <c r="AC51" i="48"/>
  <c r="S51" i="48"/>
  <c r="M52" i="48"/>
  <c r="S53" i="48"/>
  <c r="M54" i="48"/>
  <c r="H58" i="48"/>
  <c r="H61" i="48"/>
  <c r="S61" i="48"/>
  <c r="M62" i="48"/>
  <c r="H66" i="48"/>
  <c r="H69" i="48"/>
  <c r="S69" i="48"/>
  <c r="M70" i="48"/>
  <c r="H74" i="48"/>
  <c r="M78" i="48"/>
  <c r="H85" i="48"/>
  <c r="AC93" i="48"/>
  <c r="AC97" i="48"/>
  <c r="S99" i="48"/>
  <c r="AC101" i="48"/>
  <c r="AC106" i="48"/>
  <c r="AC108" i="48"/>
  <c r="AC118" i="48"/>
  <c r="S118" i="48"/>
  <c r="M128" i="48"/>
  <c r="AC134" i="48"/>
  <c r="S175" i="48"/>
  <c r="H177" i="48"/>
  <c r="AC178" i="48"/>
  <c r="AC193" i="48"/>
  <c r="S195" i="48"/>
  <c r="H200" i="48"/>
  <c r="AC206" i="48"/>
  <c r="H218" i="48"/>
  <c r="S219" i="48"/>
  <c r="H224" i="48"/>
  <c r="M225" i="48"/>
  <c r="H229" i="48"/>
  <c r="AC240" i="48"/>
  <c r="H255" i="48"/>
  <c r="AC256" i="48"/>
  <c r="M269" i="48"/>
  <c r="S290" i="48"/>
  <c r="S275" i="48"/>
  <c r="V45" i="49"/>
  <c r="I14" i="50"/>
  <c r="V15" i="47"/>
  <c r="H109" i="48"/>
  <c r="M115" i="48"/>
  <c r="M117" i="48"/>
  <c r="M119" i="48"/>
  <c r="H125" i="48"/>
  <c r="M131" i="48"/>
  <c r="M133" i="48"/>
  <c r="M135" i="48"/>
  <c r="AC145" i="48"/>
  <c r="H162" i="48"/>
  <c r="H166" i="48"/>
  <c r="AC168" i="48"/>
  <c r="AC181" i="48"/>
  <c r="AC185" i="48"/>
  <c r="S187" i="48"/>
  <c r="S196" i="48"/>
  <c r="AC201" i="48"/>
  <c r="H209" i="48"/>
  <c r="AC212" i="48"/>
  <c r="AC214" i="48"/>
  <c r="H222" i="48"/>
  <c r="AC225" i="48"/>
  <c r="AC227" i="48"/>
  <c r="AC231" i="48"/>
  <c r="M233" i="48"/>
  <c r="M239" i="48"/>
  <c r="M249" i="48"/>
  <c r="M255" i="48"/>
  <c r="M265" i="48"/>
  <c r="M281" i="48"/>
  <c r="M287" i="48"/>
  <c r="AC289" i="48"/>
  <c r="AC293" i="48"/>
  <c r="AC305" i="48"/>
  <c r="AC307" i="48"/>
  <c r="H39" i="49"/>
  <c r="H24" i="49"/>
  <c r="V42" i="49"/>
  <c r="AA17" i="50"/>
  <c r="AB16" i="50"/>
  <c r="AB13" i="50"/>
  <c r="I15" i="50"/>
  <c r="I23" i="50"/>
  <c r="AA27" i="50"/>
  <c r="AA29" i="50"/>
  <c r="AA31" i="50"/>
  <c r="AA33" i="50"/>
  <c r="AA35" i="50"/>
  <c r="AA37" i="50"/>
  <c r="AA39" i="50"/>
  <c r="AB42" i="50"/>
  <c r="AD11" i="47"/>
  <c r="AB11" i="47"/>
  <c r="W11" i="47"/>
  <c r="Q11" i="47"/>
  <c r="E11" i="47"/>
  <c r="AA11" i="47"/>
  <c r="AC109" i="48"/>
  <c r="H114" i="48"/>
  <c r="H118" i="48"/>
  <c r="AC120" i="48"/>
  <c r="AC125" i="48"/>
  <c r="H130" i="48"/>
  <c r="H134" i="48"/>
  <c r="AC136" i="48"/>
  <c r="AC141" i="48"/>
  <c r="AC152" i="48"/>
  <c r="H153" i="48"/>
  <c r="AC156" i="48"/>
  <c r="M156" i="48"/>
  <c r="H170" i="48"/>
  <c r="S171" i="48"/>
  <c r="H173" i="48"/>
  <c r="S173" i="48"/>
  <c r="M174" i="48"/>
  <c r="AC176" i="48"/>
  <c r="M176" i="48"/>
  <c r="S180" i="48"/>
  <c r="S184" i="48"/>
  <c r="AC189" i="48"/>
  <c r="AC191" i="48"/>
  <c r="S191" i="48"/>
  <c r="S200" i="48"/>
  <c r="AC216" i="48"/>
  <c r="H226" i="48"/>
  <c r="AC228" i="48"/>
  <c r="H234" i="48"/>
  <c r="AC236" i="48"/>
  <c r="AC238" i="48"/>
  <c r="S238" i="48"/>
  <c r="S240" i="48"/>
  <c r="M241" i="48"/>
  <c r="H250" i="48"/>
  <c r="AC252" i="48"/>
  <c r="AC254" i="48"/>
  <c r="S254" i="48"/>
  <c r="M257" i="48"/>
  <c r="AC268" i="48"/>
  <c r="AC270" i="48"/>
  <c r="S270" i="48"/>
  <c r="M273" i="48"/>
  <c r="H282" i="48"/>
  <c r="AC284" i="48"/>
  <c r="AC286" i="48"/>
  <c r="S286" i="48"/>
  <c r="M289" i="48"/>
  <c r="S292" i="48"/>
  <c r="H294" i="48"/>
  <c r="AC300" i="48"/>
  <c r="AC302" i="48"/>
  <c r="AC308" i="48"/>
  <c r="AC311" i="48"/>
  <c r="V16" i="49"/>
  <c r="V13" i="49"/>
  <c r="V12" i="49"/>
  <c r="V31" i="49"/>
  <c r="V32" i="49"/>
  <c r="V54" i="49"/>
  <c r="I16" i="50"/>
  <c r="AA14" i="50"/>
  <c r="I17" i="50"/>
  <c r="I25" i="50"/>
  <c r="I14" i="47"/>
  <c r="O14" i="47" s="1"/>
  <c r="G14" i="47"/>
  <c r="K14" i="47" s="1"/>
  <c r="Z14" i="47"/>
  <c r="AJ13" i="51"/>
  <c r="H158" i="48"/>
  <c r="AC160" i="48"/>
  <c r="S163" i="48"/>
  <c r="AC165" i="48"/>
  <c r="M166" i="48"/>
  <c r="AC169" i="48"/>
  <c r="M170" i="48"/>
  <c r="AC172" i="48"/>
  <c r="AC174" i="48"/>
  <c r="AC184" i="48"/>
  <c r="S170" i="48"/>
  <c r="M186" i="48"/>
  <c r="H187" i="48"/>
  <c r="H189" i="48"/>
  <c r="S189" i="48"/>
  <c r="AC205" i="48"/>
  <c r="H206" i="48"/>
  <c r="H210" i="48"/>
  <c r="M211" i="48"/>
  <c r="M215" i="48"/>
  <c r="S216" i="48"/>
  <c r="AC226" i="48"/>
  <c r="S228" i="48"/>
  <c r="AC233" i="48"/>
  <c r="H238" i="48"/>
  <c r="H242" i="48"/>
  <c r="AC244" i="48"/>
  <c r="H245" i="48"/>
  <c r="S247" i="48"/>
  <c r="AC249" i="48"/>
  <c r="H254" i="48"/>
  <c r="H258" i="48"/>
  <c r="AC260" i="48"/>
  <c r="H261" i="48"/>
  <c r="S263" i="48"/>
  <c r="AC265" i="48"/>
  <c r="AC276" i="48"/>
  <c r="H277" i="48"/>
  <c r="S279" i="48"/>
  <c r="AC281" i="48"/>
  <c r="H286" i="48"/>
  <c r="H290" i="48"/>
  <c r="AC292" i="48"/>
  <c r="S295" i="48"/>
  <c r="AC297" i="48"/>
  <c r="AC310" i="48"/>
  <c r="V21" i="49"/>
  <c r="V20" i="49"/>
  <c r="V17" i="49"/>
  <c r="V11" i="49"/>
  <c r="V27" i="49"/>
  <c r="H30" i="49"/>
  <c r="V33" i="49"/>
  <c r="V44" i="49"/>
  <c r="V50" i="49"/>
  <c r="AB17" i="50"/>
  <c r="AA15" i="50"/>
  <c r="AA12" i="50"/>
  <c r="AB12" i="50"/>
  <c r="AB19" i="50"/>
  <c r="AA21" i="50"/>
  <c r="AA23" i="50"/>
  <c r="AA25" i="50"/>
  <c r="AB28" i="50"/>
  <c r="AB30" i="50"/>
  <c r="AB32" i="50"/>
  <c r="AB34" i="50"/>
  <c r="AB36" i="50"/>
  <c r="AB38" i="50"/>
  <c r="AB40" i="50"/>
  <c r="AA42" i="50"/>
  <c r="AJ12" i="51"/>
  <c r="AI30" i="51"/>
  <c r="AJ30" i="51"/>
  <c r="AJ29" i="51"/>
  <c r="AI26" i="51"/>
  <c r="AJ26" i="51"/>
  <c r="AI14" i="51"/>
  <c r="AJ31" i="51"/>
  <c r="AJ27" i="51"/>
  <c r="AJ14" i="51"/>
  <c r="V22" i="47"/>
  <c r="AD22" i="47"/>
  <c r="G22" i="47"/>
  <c r="K22" i="47" s="1"/>
  <c r="I22" i="47"/>
  <c r="O22" i="47" s="1"/>
  <c r="AB22" i="47"/>
  <c r="S22" i="47"/>
  <c r="Z22" i="47"/>
  <c r="T22" i="47"/>
  <c r="W22" i="47"/>
  <c r="AA22" i="47"/>
  <c r="E22" i="47"/>
  <c r="AF22" i="47" s="1"/>
  <c r="Q22" i="47"/>
  <c r="U22" i="47"/>
  <c r="Y22" i="47"/>
  <c r="S13" i="47"/>
  <c r="S14" i="47"/>
  <c r="AC13" i="47"/>
  <c r="AC14" i="47"/>
  <c r="Y14" i="47"/>
  <c r="U14" i="47"/>
  <c r="Q14" i="47"/>
  <c r="R14" i="47" s="1"/>
  <c r="E14" i="47"/>
  <c r="AF14" i="47" s="1"/>
  <c r="AB13" i="47"/>
  <c r="I13" i="47"/>
  <c r="O13" i="47" s="1"/>
  <c r="Y13" i="47"/>
  <c r="U13" i="47"/>
  <c r="Q13" i="47"/>
  <c r="R13" i="47" s="1"/>
  <c r="E13" i="47"/>
  <c r="AF13" i="47" s="1"/>
  <c r="AC15" i="47"/>
  <c r="Y15" i="47"/>
  <c r="U15" i="47"/>
  <c r="Q15" i="47"/>
  <c r="R15" i="47" s="1"/>
  <c r="AB14" i="47"/>
  <c r="AA13" i="47"/>
  <c r="W13" i="47"/>
  <c r="T13" i="47"/>
  <c r="S11" i="47"/>
  <c r="V11" i="47"/>
  <c r="Z11" i="47"/>
  <c r="H27" i="49"/>
  <c r="H11" i="49"/>
  <c r="H19" i="49"/>
  <c r="V30" i="49"/>
  <c r="V38" i="49"/>
  <c r="V47" i="49"/>
  <c r="V55" i="49"/>
  <c r="H28" i="49"/>
  <c r="H36" i="49"/>
  <c r="H23" i="49"/>
  <c r="V26" i="49"/>
  <c r="V34" i="49"/>
  <c r="V43" i="49"/>
  <c r="V51" i="49"/>
  <c r="H31" i="49"/>
  <c r="H15" i="49"/>
  <c r="H18" i="49"/>
  <c r="M195" i="48"/>
  <c r="M180" i="48"/>
  <c r="S20" i="48"/>
  <c r="S12" i="48"/>
  <c r="H31" i="48"/>
  <c r="S34" i="48"/>
  <c r="H35" i="48"/>
  <c r="S85" i="48"/>
  <c r="S93" i="48"/>
  <c r="S108" i="48"/>
  <c r="S109" i="48"/>
  <c r="S124" i="48"/>
  <c r="S156" i="48"/>
  <c r="S217" i="48"/>
  <c r="S202" i="48"/>
  <c r="S233" i="48"/>
  <c r="S248" i="48"/>
  <c r="S21" i="48"/>
  <c r="AC55" i="48"/>
  <c r="AC59" i="48"/>
  <c r="AC63" i="48"/>
  <c r="AC67" i="48"/>
  <c r="AC71" i="48"/>
  <c r="AC75" i="48"/>
  <c r="AC79" i="48"/>
  <c r="M82" i="48"/>
  <c r="AC83" i="48"/>
  <c r="M86" i="48"/>
  <c r="S77" i="48"/>
  <c r="S92" i="48"/>
  <c r="M183" i="48"/>
  <c r="M168" i="48"/>
  <c r="H230" i="48"/>
  <c r="H215" i="48"/>
  <c r="S205" i="48"/>
  <c r="S190" i="48"/>
  <c r="S24" i="48"/>
  <c r="H39" i="48"/>
  <c r="H62" i="48"/>
  <c r="H77" i="48"/>
  <c r="S81" i="48"/>
  <c r="S96" i="48"/>
  <c r="S101" i="48"/>
  <c r="S116" i="48"/>
  <c r="S117" i="48"/>
  <c r="S132" i="48"/>
  <c r="S125" i="48"/>
  <c r="S140" i="48"/>
  <c r="M184" i="48"/>
  <c r="S185" i="48"/>
  <c r="AC195" i="48"/>
  <c r="S265" i="48"/>
  <c r="S280" i="48"/>
  <c r="S281" i="48"/>
  <c r="S296" i="48"/>
  <c r="S17" i="48"/>
  <c r="S13" i="48"/>
  <c r="H22" i="48"/>
  <c r="M20" i="48"/>
  <c r="H18" i="48"/>
  <c r="M16" i="48"/>
  <c r="H14" i="48"/>
  <c r="M12" i="48"/>
  <c r="S76" i="48"/>
  <c r="S80" i="48"/>
  <c r="S84" i="48"/>
  <c r="S105" i="48"/>
  <c r="S120" i="48"/>
  <c r="S113" i="48"/>
  <c r="S128" i="48"/>
  <c r="S121" i="48"/>
  <c r="S136" i="48"/>
  <c r="S129" i="48"/>
  <c r="S144" i="48"/>
  <c r="S137" i="48"/>
  <c r="S152" i="48"/>
  <c r="S145" i="48"/>
  <c r="S160" i="48"/>
  <c r="H174" i="48"/>
  <c r="S174" i="48"/>
  <c r="M200" i="48"/>
  <c r="S201" i="48"/>
  <c r="S186" i="48"/>
  <c r="AC211" i="48"/>
  <c r="AC87" i="48"/>
  <c r="M90" i="48"/>
  <c r="AC91" i="48"/>
  <c r="M79" i="48"/>
  <c r="M94" i="48"/>
  <c r="AC95" i="48"/>
  <c r="M98" i="48"/>
  <c r="AC99" i="48"/>
  <c r="M102" i="48"/>
  <c r="AC103" i="48"/>
  <c r="M106" i="48"/>
  <c r="AC107" i="48"/>
  <c r="M110" i="48"/>
  <c r="AC111" i="48"/>
  <c r="M114" i="48"/>
  <c r="AC115" i="48"/>
  <c r="M103" i="48"/>
  <c r="M118" i="48"/>
  <c r="AC119" i="48"/>
  <c r="M122" i="48"/>
  <c r="AC123" i="48"/>
  <c r="M126" i="48"/>
  <c r="AC127" i="48"/>
  <c r="M130" i="48"/>
  <c r="AC131" i="48"/>
  <c r="M134" i="48"/>
  <c r="AC135" i="48"/>
  <c r="M138" i="48"/>
  <c r="AC139" i="48"/>
  <c r="M142" i="48"/>
  <c r="AC143" i="48"/>
  <c r="M146" i="48"/>
  <c r="AC147" i="48"/>
  <c r="M150" i="48"/>
  <c r="AC151" i="48"/>
  <c r="M154" i="48"/>
  <c r="AC155" i="48"/>
  <c r="M158" i="48"/>
  <c r="AC159" i="48"/>
  <c r="M162" i="48"/>
  <c r="AC163" i="48"/>
  <c r="AC167" i="48"/>
  <c r="AC171" i="48"/>
  <c r="M171" i="48"/>
  <c r="AC175" i="48"/>
  <c r="M175" i="48"/>
  <c r="AC179" i="48"/>
  <c r="M179" i="48"/>
  <c r="S181" i="48"/>
  <c r="AC187" i="48"/>
  <c r="M191" i="48"/>
  <c r="M196" i="48"/>
  <c r="S197" i="48"/>
  <c r="S182" i="48"/>
  <c r="AC203" i="48"/>
  <c r="M207" i="48"/>
  <c r="M212" i="48"/>
  <c r="S213" i="48"/>
  <c r="S198" i="48"/>
  <c r="AC224" i="48"/>
  <c r="S133" i="48"/>
  <c r="S141" i="48"/>
  <c r="S149" i="48"/>
  <c r="S153" i="48"/>
  <c r="S157" i="48"/>
  <c r="S161" i="48"/>
  <c r="S165" i="48"/>
  <c r="S169" i="48"/>
  <c r="AC183" i="48"/>
  <c r="M187" i="48"/>
  <c r="AC199" i="48"/>
  <c r="M203" i="48"/>
  <c r="AC215" i="48"/>
  <c r="S221" i="48"/>
  <c r="S206" i="48"/>
  <c r="S241" i="48"/>
  <c r="S256" i="48"/>
  <c r="S257" i="48"/>
  <c r="S272" i="48"/>
  <c r="S273" i="48"/>
  <c r="S288" i="48"/>
  <c r="S289" i="48"/>
  <c r="S304" i="48"/>
  <c r="H211" i="48"/>
  <c r="AC220" i="48"/>
  <c r="S229" i="48"/>
  <c r="S214" i="48"/>
  <c r="AC306" i="48"/>
  <c r="AC180" i="48"/>
  <c r="H182" i="48"/>
  <c r="H186" i="48"/>
  <c r="H190" i="48"/>
  <c r="H194" i="48"/>
  <c r="S194" i="48"/>
  <c r="H198" i="48"/>
  <c r="H202" i="48"/>
  <c r="H214" i="48"/>
  <c r="S225" i="48"/>
  <c r="M231" i="48"/>
  <c r="M216" i="48"/>
  <c r="S237" i="48"/>
  <c r="S252" i="48"/>
  <c r="S253" i="48"/>
  <c r="S268" i="48"/>
  <c r="S261" i="48"/>
  <c r="S276" i="48"/>
  <c r="S269" i="48"/>
  <c r="S284" i="48"/>
  <c r="S285" i="48"/>
  <c r="S300" i="48"/>
  <c r="M234" i="48"/>
  <c r="M238" i="48"/>
  <c r="M242" i="48"/>
  <c r="M246" i="48"/>
  <c r="M250" i="48"/>
  <c r="M254" i="48"/>
  <c r="M258" i="48"/>
  <c r="M262" i="48"/>
  <c r="M266" i="48"/>
  <c r="M270" i="48"/>
  <c r="M274" i="48"/>
  <c r="M278" i="48"/>
  <c r="M267" i="48"/>
  <c r="M282" i="48"/>
  <c r="M271" i="48"/>
  <c r="M286" i="48"/>
  <c r="AC287" i="48"/>
  <c r="M290" i="48"/>
  <c r="AC291" i="48"/>
  <c r="M291" i="48"/>
  <c r="AC295" i="48"/>
  <c r="M298" i="48"/>
  <c r="AC299" i="48"/>
  <c r="M299" i="48"/>
  <c r="AC303" i="48"/>
  <c r="AC232" i="48"/>
  <c r="S245" i="48"/>
  <c r="S249" i="48"/>
  <c r="S277" i="48"/>
  <c r="H266" i="48"/>
  <c r="H281" i="48"/>
  <c r="H270" i="48"/>
  <c r="H285" i="48"/>
  <c r="H274" i="48"/>
  <c r="H289" i="48"/>
  <c r="H293" i="48"/>
  <c r="H297" i="48"/>
  <c r="S297" i="48"/>
  <c r="H301" i="48"/>
  <c r="S301" i="48"/>
  <c r="S316" i="48"/>
  <c r="O11" i="47" l="1"/>
  <c r="M11" i="47"/>
  <c r="H14" i="47"/>
  <c r="M14" i="47" s="1"/>
  <c r="H13" i="47"/>
  <c r="M13" i="47" s="1"/>
  <c r="H15" i="47"/>
  <c r="M15" i="47" s="1"/>
  <c r="H12" i="47"/>
  <c r="M12" i="47" s="1"/>
  <c r="I318" i="62"/>
  <c r="R4" i="62" s="1"/>
  <c r="R11" i="47"/>
  <c r="H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F46" i="35"/>
  <c r="X46" i="35" s="1"/>
  <c r="C46" i="35"/>
  <c r="F45" i="35"/>
  <c r="V45" i="35" s="1"/>
  <c r="C45" i="35"/>
  <c r="F44" i="35"/>
  <c r="J44" i="35" s="1"/>
  <c r="C44" i="35"/>
  <c r="F43" i="35"/>
  <c r="C43" i="35"/>
  <c r="F42" i="35"/>
  <c r="AB42" i="35" s="1"/>
  <c r="C42" i="35"/>
  <c r="F41" i="35"/>
  <c r="C41" i="35"/>
  <c r="F40" i="35"/>
  <c r="J40" i="35" s="1"/>
  <c r="C40" i="35"/>
  <c r="F39" i="35"/>
  <c r="C39" i="35"/>
  <c r="F38" i="35"/>
  <c r="D38" i="35" s="1"/>
  <c r="C38" i="35"/>
  <c r="F37" i="35"/>
  <c r="AC37" i="35" s="1"/>
  <c r="C37" i="35"/>
  <c r="F36" i="35"/>
  <c r="J36" i="35" s="1"/>
  <c r="C36" i="35"/>
  <c r="F35" i="35"/>
  <c r="C35" i="35"/>
  <c r="F33" i="35"/>
  <c r="C33" i="35"/>
  <c r="F32" i="35"/>
  <c r="C32" i="35"/>
  <c r="F31" i="35"/>
  <c r="C31" i="35"/>
  <c r="F30" i="35"/>
  <c r="L30" i="35" s="1"/>
  <c r="C30" i="35"/>
  <c r="F29" i="35"/>
  <c r="C29" i="35"/>
  <c r="F28" i="35"/>
  <c r="C28" i="35"/>
  <c r="F27" i="35"/>
  <c r="C27" i="35"/>
  <c r="F26" i="35"/>
  <c r="L26" i="35" s="1"/>
  <c r="C26" i="35"/>
  <c r="F25" i="35"/>
  <c r="C25" i="35"/>
  <c r="F24" i="35"/>
  <c r="C24" i="35"/>
  <c r="F23" i="35"/>
  <c r="C23" i="35"/>
  <c r="F22" i="35"/>
  <c r="L22" i="35" s="1"/>
  <c r="C22" i="35"/>
  <c r="O10" i="1" l="1"/>
  <c r="N10" i="1"/>
  <c r="P30" i="35"/>
  <c r="R30" i="35"/>
  <c r="P22" i="35"/>
  <c r="R22" i="35"/>
  <c r="P26" i="35"/>
  <c r="R26" i="35"/>
  <c r="AE29" i="35"/>
  <c r="L29" i="35"/>
  <c r="AE23" i="35"/>
  <c r="L23" i="35"/>
  <c r="AE27" i="35"/>
  <c r="L27" i="35"/>
  <c r="AE31" i="35"/>
  <c r="L31" i="35"/>
  <c r="AE25" i="35"/>
  <c r="L25" i="35"/>
  <c r="AE33" i="35"/>
  <c r="L33" i="35"/>
  <c r="AE28" i="35"/>
  <c r="L28" i="35"/>
  <c r="AE32" i="35"/>
  <c r="L32" i="35"/>
  <c r="AE24" i="35"/>
  <c r="L24" i="35"/>
  <c r="X29" i="35"/>
  <c r="AA10" i="1"/>
  <c r="W10" i="1"/>
  <c r="H10" i="1"/>
  <c r="AC10" i="1"/>
  <c r="Y10" i="1"/>
  <c r="U10" i="1"/>
  <c r="V10" i="1" s="1"/>
  <c r="J10" i="1"/>
  <c r="D10" i="1"/>
  <c r="E10" i="1" s="1"/>
  <c r="X10" i="1"/>
  <c r="S10" i="1"/>
  <c r="T10" i="1" s="1"/>
  <c r="Q10" i="1"/>
  <c r="R10" i="1" s="1"/>
  <c r="G10" i="1"/>
  <c r="AB10" i="1"/>
  <c r="D24" i="35"/>
  <c r="D23" i="35"/>
  <c r="Z23" i="35"/>
  <c r="V25" i="35"/>
  <c r="Z31" i="35"/>
  <c r="AC33" i="35"/>
  <c r="J23" i="35"/>
  <c r="V23" i="35"/>
  <c r="V33" i="35"/>
  <c r="AE37" i="35"/>
  <c r="D45" i="35"/>
  <c r="D46" i="35"/>
  <c r="H28" i="35"/>
  <c r="D29" i="35"/>
  <c r="D31" i="35"/>
  <c r="AC24" i="35"/>
  <c r="Z28" i="35"/>
  <c r="G33" i="35"/>
  <c r="J37" i="35"/>
  <c r="Z29" i="35"/>
  <c r="H32" i="35"/>
  <c r="Z44" i="35"/>
  <c r="Y46" i="35"/>
  <c r="AC32" i="35"/>
  <c r="J24" i="35"/>
  <c r="AC25" i="35"/>
  <c r="H29" i="35"/>
  <c r="J31" i="35"/>
  <c r="J32" i="35"/>
  <c r="H46" i="35"/>
  <c r="AB46" i="35"/>
  <c r="J29" i="35"/>
  <c r="V31" i="35"/>
  <c r="D32" i="35"/>
  <c r="J46" i="35"/>
  <c r="Y24" i="35"/>
  <c r="H25" i="35"/>
  <c r="X25" i="35"/>
  <c r="J27" i="35"/>
  <c r="J28" i="35"/>
  <c r="AC28" i="35"/>
  <c r="AB29" i="35"/>
  <c r="Y32" i="35"/>
  <c r="H33" i="35"/>
  <c r="X33" i="35"/>
  <c r="D37" i="35"/>
  <c r="V37" i="35"/>
  <c r="AB38" i="35"/>
  <c r="AE40" i="35"/>
  <c r="J42" i="35"/>
  <c r="AE44" i="35"/>
  <c r="AE46" i="35"/>
  <c r="H24" i="35"/>
  <c r="Z24" i="35"/>
  <c r="D25" i="35"/>
  <c r="E25" i="35" s="1"/>
  <c r="J25" i="35"/>
  <c r="Z25" i="35"/>
  <c r="V27" i="35"/>
  <c r="D28" i="35"/>
  <c r="V29" i="35"/>
  <c r="AC29" i="35"/>
  <c r="Z32" i="35"/>
  <c r="D33" i="35"/>
  <c r="J33" i="35"/>
  <c r="Z33" i="35"/>
  <c r="D44" i="35"/>
  <c r="AB25" i="35"/>
  <c r="D27" i="35"/>
  <c r="Z27" i="35"/>
  <c r="Y28" i="35"/>
  <c r="AB33" i="35"/>
  <c r="D40" i="35"/>
  <c r="D42" i="35"/>
  <c r="Y42" i="35"/>
  <c r="Y41" i="35"/>
  <c r="H41" i="35"/>
  <c r="Z41" i="35"/>
  <c r="V36" i="35"/>
  <c r="Z38" i="35"/>
  <c r="V38" i="35"/>
  <c r="AC38" i="35"/>
  <c r="J41" i="35"/>
  <c r="AC41" i="35"/>
  <c r="Y45" i="35"/>
  <c r="H45" i="35"/>
  <c r="Z45" i="35"/>
  <c r="Z36" i="35"/>
  <c r="H38" i="35"/>
  <c r="X38" i="35"/>
  <c r="AE38" i="35"/>
  <c r="V40" i="35"/>
  <c r="AE41" i="35"/>
  <c r="Z42" i="35"/>
  <c r="V42" i="35"/>
  <c r="AC42" i="35"/>
  <c r="J45" i="35"/>
  <c r="AC45" i="35"/>
  <c r="D36" i="35"/>
  <c r="AE36" i="35"/>
  <c r="Y37" i="35"/>
  <c r="H37" i="35"/>
  <c r="Z37" i="35"/>
  <c r="J38" i="35"/>
  <c r="Y38" i="35"/>
  <c r="Z40" i="35"/>
  <c r="D41" i="35"/>
  <c r="V41" i="35"/>
  <c r="H42" i="35"/>
  <c r="X42" i="35"/>
  <c r="AE42" i="35"/>
  <c r="V44" i="35"/>
  <c r="AE45" i="35"/>
  <c r="Z46" i="35"/>
  <c r="V46" i="35"/>
  <c r="AC46" i="35"/>
  <c r="V24" i="35"/>
  <c r="Y25" i="35"/>
  <c r="V28" i="35"/>
  <c r="Y29" i="35"/>
  <c r="V32" i="35"/>
  <c r="Y33" i="35"/>
  <c r="AD35" i="35"/>
  <c r="T35" i="35"/>
  <c r="N35" i="35"/>
  <c r="AA35" i="35"/>
  <c r="AF35" i="35"/>
  <c r="AD39" i="35"/>
  <c r="T39" i="35"/>
  <c r="N39" i="35"/>
  <c r="AA39" i="35"/>
  <c r="AF39" i="35"/>
  <c r="AD43" i="35"/>
  <c r="T43" i="35"/>
  <c r="N43" i="35"/>
  <c r="AA43" i="35"/>
  <c r="AF43" i="35"/>
  <c r="X35" i="35"/>
  <c r="AB35" i="35"/>
  <c r="AD36" i="35"/>
  <c r="T36" i="35"/>
  <c r="N36" i="35"/>
  <c r="AA36" i="35"/>
  <c r="AF36" i="35"/>
  <c r="X39" i="35"/>
  <c r="AB39" i="35"/>
  <c r="AD40" i="35"/>
  <c r="T40" i="35"/>
  <c r="N40" i="35"/>
  <c r="AA40" i="35"/>
  <c r="AF40" i="35"/>
  <c r="X43" i="35"/>
  <c r="AB43" i="35"/>
  <c r="AD44" i="35"/>
  <c r="T44" i="35"/>
  <c r="N44" i="35"/>
  <c r="AA44" i="35"/>
  <c r="AF44" i="35"/>
  <c r="H35" i="35"/>
  <c r="Y35" i="35"/>
  <c r="AC35" i="35"/>
  <c r="X36" i="35"/>
  <c r="AB36" i="35"/>
  <c r="AD37" i="35"/>
  <c r="T37" i="35"/>
  <c r="N37" i="35"/>
  <c r="AA37" i="35"/>
  <c r="AF37" i="35"/>
  <c r="H39" i="35"/>
  <c r="Y39" i="35"/>
  <c r="AC39" i="35"/>
  <c r="X40" i="35"/>
  <c r="AB40" i="35"/>
  <c r="AD41" i="35"/>
  <c r="T41" i="35"/>
  <c r="N41" i="35"/>
  <c r="AA41" i="35"/>
  <c r="AF41" i="35"/>
  <c r="H43" i="35"/>
  <c r="Y43" i="35"/>
  <c r="AC43" i="35"/>
  <c r="X44" i="35"/>
  <c r="AB44" i="35"/>
  <c r="AD45" i="35"/>
  <c r="T45" i="35"/>
  <c r="N45" i="35"/>
  <c r="AG45" i="35" s="1"/>
  <c r="AA45" i="35"/>
  <c r="AF45" i="35"/>
  <c r="D35" i="35"/>
  <c r="J35" i="35"/>
  <c r="V35" i="35"/>
  <c r="Z35" i="35"/>
  <c r="AE35" i="35"/>
  <c r="H36" i="35"/>
  <c r="Y36" i="35"/>
  <c r="AC36" i="35"/>
  <c r="X37" i="35"/>
  <c r="AB37" i="35"/>
  <c r="AD38" i="35"/>
  <c r="T38" i="35"/>
  <c r="N38" i="35"/>
  <c r="AA38" i="35"/>
  <c r="AF38" i="35"/>
  <c r="D39" i="35"/>
  <c r="J39" i="35"/>
  <c r="V39" i="35"/>
  <c r="Z39" i="35"/>
  <c r="AE39" i="35"/>
  <c r="H40" i="35"/>
  <c r="Y40" i="35"/>
  <c r="AC40" i="35"/>
  <c r="X41" i="35"/>
  <c r="AB41" i="35"/>
  <c r="AD42" i="35"/>
  <c r="T42" i="35"/>
  <c r="N42" i="35"/>
  <c r="AA42" i="35"/>
  <c r="AF42" i="35"/>
  <c r="D43" i="35"/>
  <c r="J43" i="35"/>
  <c r="V43" i="35"/>
  <c r="Z43" i="35"/>
  <c r="AE43" i="35"/>
  <c r="H44" i="35"/>
  <c r="Y44" i="35"/>
  <c r="AC44" i="35"/>
  <c r="X45" i="35"/>
  <c r="AB45" i="35"/>
  <c r="AD46" i="35"/>
  <c r="T46" i="35"/>
  <c r="N46" i="35"/>
  <c r="AA46" i="35"/>
  <c r="AF46" i="35"/>
  <c r="AD22" i="35"/>
  <c r="T22" i="35"/>
  <c r="N22" i="35"/>
  <c r="AA22" i="35"/>
  <c r="AF22" i="35"/>
  <c r="AD26" i="35"/>
  <c r="T26" i="35"/>
  <c r="N26" i="35"/>
  <c r="AA26" i="35"/>
  <c r="AF26" i="35"/>
  <c r="AD30" i="35"/>
  <c r="T30" i="35"/>
  <c r="N30" i="35"/>
  <c r="AA30" i="35"/>
  <c r="AF30" i="35"/>
  <c r="X22" i="35"/>
  <c r="AB22" i="35"/>
  <c r="AD23" i="35"/>
  <c r="T23" i="35"/>
  <c r="N23" i="35"/>
  <c r="AA23" i="35"/>
  <c r="AF23" i="35"/>
  <c r="X26" i="35"/>
  <c r="AB26" i="35"/>
  <c r="AD27" i="35"/>
  <c r="T27" i="35"/>
  <c r="N27" i="35"/>
  <c r="AA27" i="35"/>
  <c r="AF27" i="35"/>
  <c r="X30" i="35"/>
  <c r="AB30" i="35"/>
  <c r="AD31" i="35"/>
  <c r="T31" i="35"/>
  <c r="N31" i="35"/>
  <c r="AA31" i="35"/>
  <c r="AF31" i="35"/>
  <c r="H22" i="35"/>
  <c r="Y22" i="35"/>
  <c r="AC22" i="35"/>
  <c r="X23" i="35"/>
  <c r="AB23" i="35"/>
  <c r="AD24" i="35"/>
  <c r="T24" i="35"/>
  <c r="N24" i="35"/>
  <c r="AA24" i="35"/>
  <c r="AF24" i="35"/>
  <c r="H26" i="35"/>
  <c r="Y26" i="35"/>
  <c r="AC26" i="35"/>
  <c r="X27" i="35"/>
  <c r="AB27" i="35"/>
  <c r="AD28" i="35"/>
  <c r="T28" i="35"/>
  <c r="N28" i="35"/>
  <c r="AA28" i="35"/>
  <c r="AF28" i="35"/>
  <c r="H30" i="35"/>
  <c r="Y30" i="35"/>
  <c r="AC30" i="35"/>
  <c r="X31" i="35"/>
  <c r="AB31" i="35"/>
  <c r="AD32" i="35"/>
  <c r="T32" i="35"/>
  <c r="N32" i="35"/>
  <c r="AA32" i="35"/>
  <c r="AF32" i="35"/>
  <c r="D22" i="35"/>
  <c r="J22" i="35"/>
  <c r="V22" i="35"/>
  <c r="Z22" i="35"/>
  <c r="AE22" i="35"/>
  <c r="H23" i="35"/>
  <c r="Y23" i="35"/>
  <c r="AC23" i="35"/>
  <c r="X24" i="35"/>
  <c r="AB24" i="35"/>
  <c r="AD25" i="35"/>
  <c r="T25" i="35"/>
  <c r="N25" i="35"/>
  <c r="AA25" i="35"/>
  <c r="AF25" i="35"/>
  <c r="D26" i="35"/>
  <c r="J26" i="35"/>
  <c r="V26" i="35"/>
  <c r="Z26" i="35"/>
  <c r="AE26" i="35"/>
  <c r="H27" i="35"/>
  <c r="Y27" i="35"/>
  <c r="AC27" i="35"/>
  <c r="X28" i="35"/>
  <c r="AB28" i="35"/>
  <c r="AD29" i="35"/>
  <c r="T29" i="35"/>
  <c r="N29" i="35"/>
  <c r="AA29" i="35"/>
  <c r="AF29" i="35"/>
  <c r="D30" i="35"/>
  <c r="J30" i="35"/>
  <c r="V30" i="35"/>
  <c r="Z30" i="35"/>
  <c r="AE30" i="35"/>
  <c r="H31" i="35"/>
  <c r="Y31" i="35"/>
  <c r="AC31" i="35"/>
  <c r="X32" i="35"/>
  <c r="AB32" i="35"/>
  <c r="AD33" i="35"/>
  <c r="T33" i="35"/>
  <c r="N33" i="35"/>
  <c r="AA33" i="35"/>
  <c r="AF33" i="35"/>
  <c r="P24" i="35" l="1"/>
  <c r="R24" i="35"/>
  <c r="P29" i="35"/>
  <c r="R29" i="35"/>
  <c r="P32" i="35"/>
  <c r="R32" i="35"/>
  <c r="P31" i="35"/>
  <c r="R31" i="35"/>
  <c r="R25" i="35"/>
  <c r="P25" i="35"/>
  <c r="P28" i="35"/>
  <c r="R28" i="35"/>
  <c r="P27" i="35"/>
  <c r="R27" i="35"/>
  <c r="R33" i="35"/>
  <c r="P33" i="35"/>
  <c r="P23" i="35"/>
  <c r="R23" i="35"/>
  <c r="W33" i="35"/>
  <c r="AG46" i="35"/>
  <c r="I33" i="35"/>
  <c r="E32" i="35"/>
  <c r="U33" i="35"/>
  <c r="E33" i="35"/>
  <c r="AG33" i="35"/>
  <c r="U32" i="35"/>
  <c r="AG32" i="35"/>
  <c r="E29" i="35"/>
  <c r="E31" i="35"/>
  <c r="W32" i="35"/>
  <c r="U30" i="35"/>
  <c r="AG44" i="35"/>
  <c r="U31" i="35"/>
  <c r="W31" i="35"/>
  <c r="E30" i="35"/>
  <c r="AG31" i="35"/>
  <c r="AG43" i="35"/>
  <c r="W30" i="35"/>
  <c r="AG30" i="35"/>
  <c r="E28" i="35"/>
  <c r="AG28" i="35"/>
  <c r="AG42" i="35"/>
  <c r="U28" i="35"/>
  <c r="U29" i="35"/>
  <c r="W29" i="35"/>
  <c r="AG40" i="35"/>
  <c r="AG29" i="35"/>
  <c r="W28" i="35"/>
  <c r="AG41" i="35"/>
  <c r="U27" i="35"/>
  <c r="E27" i="35"/>
  <c r="AG27" i="35"/>
  <c r="W27" i="35"/>
  <c r="U26" i="35"/>
  <c r="AG26" i="35"/>
  <c r="AG39" i="35"/>
  <c r="E26" i="35"/>
  <c r="W26" i="35"/>
  <c r="W25" i="35"/>
  <c r="E24" i="35"/>
  <c r="U25" i="35"/>
  <c r="AG38" i="35"/>
  <c r="AG25" i="35"/>
  <c r="AG36" i="35"/>
  <c r="AG37" i="35"/>
  <c r="U24" i="35"/>
  <c r="AG24" i="35"/>
  <c r="W24" i="35"/>
  <c r="W23" i="35"/>
  <c r="U23" i="35"/>
  <c r="AG23" i="35"/>
  <c r="E23" i="35"/>
  <c r="AD10" i="1"/>
  <c r="U22" i="35"/>
  <c r="AG35" i="35"/>
  <c r="E22" i="35"/>
  <c r="AG22" i="35"/>
  <c r="W22" i="35"/>
  <c r="V2" i="51" l="1"/>
  <c r="S2" i="50"/>
  <c r="L2" i="49"/>
  <c r="L2" i="48"/>
  <c r="K2" i="45"/>
  <c r="A10" i="46"/>
  <c r="U2" i="44"/>
  <c r="Q2" i="47"/>
  <c r="V38" i="46"/>
  <c r="W10" i="46" s="1"/>
  <c r="T38" i="46"/>
  <c r="U10" i="46" s="1"/>
  <c r="R38" i="46"/>
  <c r="S10" i="46" s="1"/>
  <c r="K38" i="46"/>
  <c r="G38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2" i="16"/>
  <c r="C32" i="16"/>
  <c r="E32" i="16"/>
  <c r="F33" i="16" s="1"/>
  <c r="G32" i="16"/>
  <c r="H33" i="16" s="1"/>
  <c r="I32" i="16"/>
  <c r="J33" i="16" s="1"/>
  <c r="K32" i="16"/>
  <c r="T32" i="16"/>
  <c r="U33" i="16" s="1"/>
  <c r="B27" i="2"/>
  <c r="G27" i="2"/>
  <c r="H28" i="2" s="1"/>
  <c r="I27" i="2"/>
  <c r="J28" i="2" s="1"/>
  <c r="P27" i="2"/>
  <c r="Q28" i="2" s="1"/>
  <c r="R27" i="2"/>
  <c r="V27" i="2"/>
  <c r="W27" i="2"/>
  <c r="X27" i="2"/>
  <c r="Y27" i="2"/>
  <c r="Z28" i="2" s="1"/>
  <c r="AC27" i="2"/>
  <c r="H10" i="46" l="1"/>
  <c r="E38" i="46"/>
  <c r="F10" i="46" s="1"/>
  <c r="K62" i="46"/>
  <c r="C28" i="2"/>
  <c r="AH32" i="16"/>
  <c r="AI32" i="16"/>
  <c r="AA27" i="2"/>
  <c r="AH38" i="46"/>
  <c r="I38" i="46"/>
  <c r="J12" i="46" s="1"/>
  <c r="AF38" i="46"/>
  <c r="AA38" i="46"/>
  <c r="AE38" i="46"/>
  <c r="Z38" i="46"/>
  <c r="AD38" i="46"/>
  <c r="X38" i="46"/>
  <c r="AB38" i="46"/>
  <c r="AD27" i="2"/>
  <c r="AB27" i="2"/>
  <c r="I62" i="46" l="1"/>
  <c r="AI38" i="46"/>
  <c r="B61" i="1"/>
  <c r="C61" i="1"/>
  <c r="I13" i="16" l="1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J32" i="16" s="1"/>
  <c r="I44" i="16"/>
  <c r="J45" i="16" s="1"/>
  <c r="J28" i="16" l="1"/>
  <c r="J16" i="16"/>
  <c r="J30" i="16"/>
  <c r="J26" i="16"/>
  <c r="J22" i="16"/>
  <c r="J18" i="16"/>
  <c r="J14" i="16"/>
  <c r="J29" i="16"/>
  <c r="J25" i="16"/>
  <c r="J21" i="16"/>
  <c r="J17" i="16"/>
  <c r="J31" i="16"/>
  <c r="J27" i="16"/>
  <c r="J23" i="16"/>
  <c r="J19" i="16"/>
  <c r="J15" i="16"/>
  <c r="J20" i="16"/>
  <c r="J24" i="16"/>
  <c r="K4" i="46"/>
  <c r="H4" i="46"/>
  <c r="B60" i="1" l="1"/>
  <c r="C60" i="1"/>
  <c r="B59" i="1" l="1"/>
  <c r="C59" i="1"/>
  <c r="B58" i="1" l="1"/>
  <c r="C58" i="1"/>
  <c r="C20" i="35"/>
  <c r="F20" i="35"/>
  <c r="H20" i="35" l="1"/>
  <c r="I20" i="35" s="1"/>
  <c r="T20" i="35"/>
  <c r="U20" i="35" s="1"/>
  <c r="N20" i="35"/>
  <c r="O20" i="35" s="1"/>
  <c r="G20" i="35"/>
  <c r="D20" i="35"/>
  <c r="E20" i="35" s="1"/>
  <c r="J20" i="35"/>
  <c r="V20" i="35"/>
  <c r="W20" i="35" s="1"/>
  <c r="AA20" i="35"/>
  <c r="X20" i="35"/>
  <c r="AC20" i="35"/>
  <c r="AB20" i="35"/>
  <c r="Z20" i="35"/>
  <c r="Y20" i="35"/>
  <c r="AD20" i="35"/>
  <c r="AF20" i="35"/>
  <c r="AE20" i="35"/>
  <c r="B57" i="1"/>
  <c r="C57" i="1"/>
  <c r="AG20" i="35" l="1"/>
  <c r="B56" i="1"/>
  <c r="C56" i="1"/>
  <c r="B55" i="1" l="1"/>
  <c r="C55" i="1"/>
  <c r="B54" i="1" l="1"/>
  <c r="C54" i="1"/>
  <c r="C19" i="35"/>
  <c r="F19" i="35"/>
  <c r="N19" i="35" l="1"/>
  <c r="O19" i="35" s="1"/>
  <c r="J19" i="35"/>
  <c r="G19" i="35"/>
  <c r="D19" i="35"/>
  <c r="E19" i="35" s="1"/>
  <c r="V19" i="35"/>
  <c r="W19" i="35" s="1"/>
  <c r="T19" i="35"/>
  <c r="U19" i="35" s="1"/>
  <c r="H19" i="35"/>
  <c r="I19" i="35" s="1"/>
  <c r="AA19" i="35"/>
  <c r="X19" i="35"/>
  <c r="AC19" i="35"/>
  <c r="Y19" i="35"/>
  <c r="AB19" i="35"/>
  <c r="Z19" i="35"/>
  <c r="AF19" i="35"/>
  <c r="AE19" i="35"/>
  <c r="AD19" i="35"/>
  <c r="B52" i="1"/>
  <c r="C52" i="1"/>
  <c r="B53" i="1"/>
  <c r="C53" i="1"/>
  <c r="AG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26" i="2" l="1"/>
  <c r="G26" i="2"/>
  <c r="H27" i="2" s="1"/>
  <c r="I26" i="2"/>
  <c r="J27" i="2" s="1"/>
  <c r="P26" i="2"/>
  <c r="Q27" i="2" s="1"/>
  <c r="R26" i="2"/>
  <c r="V26" i="2"/>
  <c r="W26" i="2"/>
  <c r="X26" i="2"/>
  <c r="Y26" i="2"/>
  <c r="AC26" i="2"/>
  <c r="Z27" i="2" l="1"/>
  <c r="C27" i="2"/>
  <c r="AD26" i="2"/>
  <c r="AB26" i="2"/>
  <c r="AA26" i="2"/>
  <c r="B8" i="2"/>
  <c r="G8" i="2"/>
  <c r="I8" i="2"/>
  <c r="P8" i="2"/>
  <c r="R8" i="2"/>
  <c r="V8" i="2"/>
  <c r="W8" i="2"/>
  <c r="X8" i="2"/>
  <c r="Y8" i="2"/>
  <c r="AC8" i="2"/>
  <c r="B9" i="2"/>
  <c r="G9" i="2"/>
  <c r="I9" i="2"/>
  <c r="P9" i="2"/>
  <c r="R9" i="2"/>
  <c r="V9" i="2"/>
  <c r="W9" i="2"/>
  <c r="X9" i="2"/>
  <c r="Y9" i="2"/>
  <c r="AC9" i="2"/>
  <c r="B10" i="2"/>
  <c r="G10" i="2"/>
  <c r="I10" i="2"/>
  <c r="P10" i="2"/>
  <c r="R10" i="2"/>
  <c r="V10" i="2"/>
  <c r="W10" i="2"/>
  <c r="X10" i="2"/>
  <c r="Y10" i="2"/>
  <c r="AC10" i="2"/>
  <c r="B11" i="2"/>
  <c r="G11" i="2"/>
  <c r="I11" i="2"/>
  <c r="P11" i="2"/>
  <c r="R11" i="2"/>
  <c r="V11" i="2"/>
  <c r="W11" i="2"/>
  <c r="X11" i="2"/>
  <c r="Y11" i="2"/>
  <c r="AC11" i="2"/>
  <c r="B12" i="2"/>
  <c r="G12" i="2"/>
  <c r="I12" i="2"/>
  <c r="P12" i="2"/>
  <c r="R12" i="2"/>
  <c r="V12" i="2"/>
  <c r="W12" i="2"/>
  <c r="X12" i="2"/>
  <c r="Y12" i="2"/>
  <c r="AC12" i="2"/>
  <c r="B13" i="2"/>
  <c r="G13" i="2"/>
  <c r="I13" i="2"/>
  <c r="P13" i="2"/>
  <c r="R13" i="2"/>
  <c r="V13" i="2"/>
  <c r="W13" i="2"/>
  <c r="X13" i="2"/>
  <c r="Y13" i="2"/>
  <c r="AC13" i="2"/>
  <c r="B14" i="2"/>
  <c r="G14" i="2"/>
  <c r="I14" i="2"/>
  <c r="P14" i="2"/>
  <c r="R14" i="2"/>
  <c r="V14" i="2"/>
  <c r="W14" i="2"/>
  <c r="X14" i="2"/>
  <c r="Y14" i="2"/>
  <c r="AC14" i="2"/>
  <c r="B15" i="2"/>
  <c r="G15" i="2"/>
  <c r="I15" i="2"/>
  <c r="P15" i="2"/>
  <c r="R15" i="2"/>
  <c r="V15" i="2"/>
  <c r="W15" i="2"/>
  <c r="X15" i="2"/>
  <c r="Y15" i="2"/>
  <c r="AC15" i="2"/>
  <c r="B16" i="2"/>
  <c r="G16" i="2"/>
  <c r="I16" i="2"/>
  <c r="P16" i="2"/>
  <c r="R16" i="2"/>
  <c r="V16" i="2"/>
  <c r="W16" i="2"/>
  <c r="X16" i="2"/>
  <c r="Y16" i="2"/>
  <c r="AC16" i="2"/>
  <c r="B17" i="2"/>
  <c r="G17" i="2"/>
  <c r="I17" i="2"/>
  <c r="P17" i="2"/>
  <c r="R17" i="2"/>
  <c r="V17" i="2"/>
  <c r="W17" i="2"/>
  <c r="X17" i="2"/>
  <c r="Y17" i="2"/>
  <c r="AC17" i="2"/>
  <c r="B18" i="2"/>
  <c r="G18" i="2"/>
  <c r="I18" i="2"/>
  <c r="P18" i="2"/>
  <c r="R18" i="2"/>
  <c r="V18" i="2"/>
  <c r="W18" i="2"/>
  <c r="X18" i="2"/>
  <c r="Y18" i="2"/>
  <c r="AC18" i="2"/>
  <c r="B19" i="2"/>
  <c r="G19" i="2"/>
  <c r="I19" i="2"/>
  <c r="P19" i="2"/>
  <c r="R19" i="2"/>
  <c r="V19" i="2"/>
  <c r="W19" i="2"/>
  <c r="X19" i="2"/>
  <c r="Y19" i="2"/>
  <c r="AC19" i="2"/>
  <c r="B20" i="2"/>
  <c r="G20" i="2"/>
  <c r="I20" i="2"/>
  <c r="P20" i="2"/>
  <c r="R20" i="2"/>
  <c r="V20" i="2"/>
  <c r="W20" i="2"/>
  <c r="X20" i="2"/>
  <c r="Y20" i="2"/>
  <c r="AC20" i="2"/>
  <c r="B21" i="2"/>
  <c r="G21" i="2"/>
  <c r="I21" i="2"/>
  <c r="P21" i="2"/>
  <c r="R21" i="2"/>
  <c r="V21" i="2"/>
  <c r="W21" i="2"/>
  <c r="X21" i="2"/>
  <c r="Y21" i="2"/>
  <c r="AC21" i="2"/>
  <c r="B22" i="2"/>
  <c r="G22" i="2"/>
  <c r="I22" i="2"/>
  <c r="P22" i="2"/>
  <c r="R22" i="2"/>
  <c r="V22" i="2"/>
  <c r="W22" i="2"/>
  <c r="X22" i="2"/>
  <c r="Y22" i="2"/>
  <c r="AC22" i="2"/>
  <c r="B23" i="2"/>
  <c r="G23" i="2"/>
  <c r="I23" i="2"/>
  <c r="P23" i="2"/>
  <c r="R23" i="2"/>
  <c r="V23" i="2"/>
  <c r="W23" i="2"/>
  <c r="X23" i="2"/>
  <c r="Y23" i="2"/>
  <c r="AC23" i="2"/>
  <c r="B24" i="2"/>
  <c r="G24" i="2"/>
  <c r="I24" i="2"/>
  <c r="P24" i="2"/>
  <c r="R24" i="2"/>
  <c r="V24" i="2"/>
  <c r="W24" i="2"/>
  <c r="X24" i="2"/>
  <c r="Y24" i="2"/>
  <c r="AC24" i="2"/>
  <c r="B25" i="2"/>
  <c r="G25" i="2"/>
  <c r="I25" i="2"/>
  <c r="P25" i="2"/>
  <c r="R25" i="2"/>
  <c r="V25" i="2"/>
  <c r="W25" i="2"/>
  <c r="X25" i="2"/>
  <c r="Y25" i="2"/>
  <c r="AC25" i="2"/>
  <c r="Z20" i="2" l="1"/>
  <c r="Z16" i="2"/>
  <c r="Z12" i="2"/>
  <c r="Z24" i="2"/>
  <c r="Z25" i="2"/>
  <c r="Z21" i="2"/>
  <c r="Z17" i="2"/>
  <c r="Z13" i="2"/>
  <c r="Z9" i="2"/>
  <c r="Z23" i="2"/>
  <c r="Z19" i="2"/>
  <c r="Z15" i="2"/>
  <c r="Z11" i="2"/>
  <c r="Z22" i="2"/>
  <c r="Z18" i="2"/>
  <c r="Z14" i="2"/>
  <c r="Z10" i="2"/>
  <c r="Z26" i="2"/>
  <c r="C22" i="2"/>
  <c r="C18" i="2"/>
  <c r="C10" i="2"/>
  <c r="C23" i="2"/>
  <c r="C19" i="2"/>
  <c r="C15" i="2"/>
  <c r="C11" i="2"/>
  <c r="C20" i="2"/>
  <c r="C12" i="2"/>
  <c r="C25" i="2"/>
  <c r="Q24" i="2"/>
  <c r="J23" i="2"/>
  <c r="C21" i="2"/>
  <c r="Q20" i="2"/>
  <c r="C17" i="2"/>
  <c r="Q16" i="2"/>
  <c r="J15" i="2"/>
  <c r="C13" i="2"/>
  <c r="J11" i="2"/>
  <c r="C9" i="2"/>
  <c r="C26" i="2"/>
  <c r="C24" i="2"/>
  <c r="C16" i="2"/>
  <c r="C14" i="2"/>
  <c r="Q23" i="2"/>
  <c r="Q15" i="2"/>
  <c r="Q11" i="2"/>
  <c r="Q12" i="2"/>
  <c r="Q21" i="2"/>
  <c r="Q17" i="2"/>
  <c r="Q9" i="2"/>
  <c r="Q22" i="2"/>
  <c r="Q18" i="2"/>
  <c r="Q14" i="2"/>
  <c r="Q10" i="2"/>
  <c r="Q25" i="2"/>
  <c r="Q13" i="2"/>
  <c r="Q19" i="2"/>
  <c r="Q26" i="2"/>
  <c r="J19" i="2"/>
  <c r="J24" i="2"/>
  <c r="J20" i="2"/>
  <c r="J16" i="2"/>
  <c r="J12" i="2"/>
  <c r="J25" i="2"/>
  <c r="J21" i="2"/>
  <c r="J17" i="2"/>
  <c r="J13" i="2"/>
  <c r="J9" i="2"/>
  <c r="J22" i="2"/>
  <c r="J18" i="2"/>
  <c r="J14" i="2"/>
  <c r="J10" i="2"/>
  <c r="J26" i="2"/>
  <c r="H23" i="2"/>
  <c r="H19" i="2"/>
  <c r="H15" i="2"/>
  <c r="H11" i="2"/>
  <c r="H22" i="2"/>
  <c r="H18" i="2"/>
  <c r="H14" i="2"/>
  <c r="H10" i="2"/>
  <c r="H20" i="2"/>
  <c r="H16" i="2"/>
  <c r="H25" i="2"/>
  <c r="H21" i="2"/>
  <c r="H17" i="2"/>
  <c r="H13" i="2"/>
  <c r="H9" i="2"/>
  <c r="H26" i="2"/>
  <c r="H24" i="2"/>
  <c r="H12" i="2"/>
  <c r="AD22" i="2"/>
  <c r="AD18" i="2"/>
  <c r="AD14" i="2"/>
  <c r="AD10" i="2"/>
  <c r="AD23" i="2"/>
  <c r="AD15" i="2"/>
  <c r="AD11" i="2"/>
  <c r="AD19" i="2"/>
  <c r="AD24" i="2"/>
  <c r="AD20" i="2"/>
  <c r="AD16" i="2"/>
  <c r="AD12" i="2"/>
  <c r="AD8" i="2"/>
  <c r="AD25" i="2"/>
  <c r="AD21" i="2"/>
  <c r="AD17" i="2"/>
  <c r="AD13" i="2"/>
  <c r="AD9" i="2"/>
  <c r="AA22" i="2"/>
  <c r="AA18" i="2"/>
  <c r="AA14" i="2"/>
  <c r="AB25" i="2"/>
  <c r="AA24" i="2"/>
  <c r="AB24" i="2"/>
  <c r="AA23" i="2"/>
  <c r="AB21" i="2"/>
  <c r="AA20" i="2"/>
  <c r="AB17" i="2"/>
  <c r="AA16" i="2"/>
  <c r="AB16" i="2"/>
  <c r="AA15" i="2"/>
  <c r="AB13" i="2"/>
  <c r="AA12" i="2"/>
  <c r="AA11" i="2"/>
  <c r="AB8" i="2"/>
  <c r="AB22" i="2"/>
  <c r="AA21" i="2"/>
  <c r="AB18" i="2"/>
  <c r="AB14" i="2"/>
  <c r="AA13" i="2"/>
  <c r="AB10" i="2"/>
  <c r="AA8" i="2"/>
  <c r="AA19" i="2"/>
  <c r="AB19" i="2"/>
  <c r="AB11" i="2"/>
  <c r="AA25" i="2"/>
  <c r="AB20" i="2"/>
  <c r="AA17" i="2"/>
  <c r="AB12" i="2"/>
  <c r="AA9" i="2"/>
  <c r="AB23" i="2"/>
  <c r="AB15" i="2"/>
  <c r="AA10" i="2"/>
  <c r="AB9" i="2"/>
  <c r="I11" i="50" l="1"/>
  <c r="H10" i="49"/>
  <c r="S11" i="48" l="1"/>
  <c r="M11" i="48"/>
  <c r="H11" i="48"/>
  <c r="K9" i="46"/>
  <c r="G9" i="46"/>
  <c r="J9" i="46" s="1"/>
  <c r="B9" i="46"/>
  <c r="AF30" i="45"/>
  <c r="AE30" i="45"/>
  <c r="AD30" i="45"/>
  <c r="AC30" i="45"/>
  <c r="AB30" i="45"/>
  <c r="AA30" i="45"/>
  <c r="Z30" i="45"/>
  <c r="Y30" i="45"/>
  <c r="X30" i="45"/>
  <c r="V30" i="45"/>
  <c r="N30" i="45"/>
  <c r="T30" i="45"/>
  <c r="Q30" i="45"/>
  <c r="L30" i="45"/>
  <c r="J30" i="45"/>
  <c r="H30" i="45"/>
  <c r="F30" i="45"/>
  <c r="C30" i="45"/>
  <c r="B30" i="45"/>
  <c r="AF29" i="45"/>
  <c r="AE29" i="45"/>
  <c r="AD29" i="45"/>
  <c r="AC29" i="45"/>
  <c r="AB29" i="45"/>
  <c r="AA29" i="45"/>
  <c r="Z29" i="45"/>
  <c r="Y29" i="45"/>
  <c r="X29" i="45"/>
  <c r="V29" i="45"/>
  <c r="N29" i="45"/>
  <c r="T29" i="45"/>
  <c r="Q29" i="45"/>
  <c r="L29" i="45"/>
  <c r="J29" i="45"/>
  <c r="H29" i="45"/>
  <c r="F29" i="45"/>
  <c r="C29" i="45"/>
  <c r="B29" i="45"/>
  <c r="AF28" i="45"/>
  <c r="AE28" i="45"/>
  <c r="AD28" i="45"/>
  <c r="AC28" i="45"/>
  <c r="AB28" i="45"/>
  <c r="AA28" i="45"/>
  <c r="Z28" i="45"/>
  <c r="Y28" i="45"/>
  <c r="X28" i="45"/>
  <c r="V28" i="45"/>
  <c r="N28" i="45"/>
  <c r="T28" i="45"/>
  <c r="Q28" i="45"/>
  <c r="L28" i="45"/>
  <c r="J28" i="45"/>
  <c r="H28" i="45"/>
  <c r="F28" i="45"/>
  <c r="C28" i="45"/>
  <c r="B28" i="45"/>
  <c r="AF27" i="45"/>
  <c r="AE27" i="45"/>
  <c r="AD27" i="45"/>
  <c r="AC27" i="45"/>
  <c r="AB27" i="45"/>
  <c r="AA27" i="45"/>
  <c r="Z27" i="45"/>
  <c r="Y27" i="45"/>
  <c r="X27" i="45"/>
  <c r="V27" i="45"/>
  <c r="N27" i="45"/>
  <c r="T27" i="45"/>
  <c r="Q27" i="45"/>
  <c r="L27" i="45"/>
  <c r="J27" i="45"/>
  <c r="H27" i="45"/>
  <c r="F27" i="45"/>
  <c r="C27" i="45"/>
  <c r="B27" i="45"/>
  <c r="AF26" i="45"/>
  <c r="AE26" i="45"/>
  <c r="AD26" i="45"/>
  <c r="AC26" i="45"/>
  <c r="AB26" i="45"/>
  <c r="AA26" i="45"/>
  <c r="Z26" i="45"/>
  <c r="Y26" i="45"/>
  <c r="X26" i="45"/>
  <c r="V26" i="45"/>
  <c r="N26" i="45"/>
  <c r="T26" i="45"/>
  <c r="Q26" i="45"/>
  <c r="L26" i="45"/>
  <c r="J26" i="45"/>
  <c r="H26" i="45"/>
  <c r="F26" i="45"/>
  <c r="C26" i="45"/>
  <c r="B26" i="45"/>
  <c r="AF25" i="45"/>
  <c r="AE25" i="45"/>
  <c r="AD25" i="45"/>
  <c r="AC25" i="45"/>
  <c r="AB25" i="45"/>
  <c r="AA25" i="45"/>
  <c r="Z25" i="45"/>
  <c r="Y25" i="45"/>
  <c r="X25" i="45"/>
  <c r="V25" i="45"/>
  <c r="N25" i="45"/>
  <c r="T25" i="45"/>
  <c r="Q25" i="45"/>
  <c r="L25" i="45"/>
  <c r="J25" i="45"/>
  <c r="H25" i="45"/>
  <c r="F25" i="45"/>
  <c r="C25" i="45"/>
  <c r="B25" i="45"/>
  <c r="AF23" i="45"/>
  <c r="AE23" i="45"/>
  <c r="AD23" i="45"/>
  <c r="AC23" i="45"/>
  <c r="AB23" i="45"/>
  <c r="AA23" i="45"/>
  <c r="Z23" i="45"/>
  <c r="Y23" i="45"/>
  <c r="X23" i="45"/>
  <c r="V23" i="45"/>
  <c r="N23" i="45"/>
  <c r="T23" i="45"/>
  <c r="Q23" i="45"/>
  <c r="L23" i="45"/>
  <c r="J23" i="45"/>
  <c r="H23" i="45"/>
  <c r="F23" i="45"/>
  <c r="C23" i="45"/>
  <c r="B23" i="45"/>
  <c r="AF22" i="45"/>
  <c r="AE22" i="45"/>
  <c r="AD22" i="45"/>
  <c r="AC22" i="45"/>
  <c r="AB22" i="45"/>
  <c r="AA22" i="45"/>
  <c r="Z22" i="45"/>
  <c r="Y22" i="45"/>
  <c r="X22" i="45"/>
  <c r="V22" i="45"/>
  <c r="N22" i="45"/>
  <c r="T22" i="45"/>
  <c r="Q22" i="45"/>
  <c r="L22" i="45"/>
  <c r="J22" i="45"/>
  <c r="H22" i="45"/>
  <c r="F22" i="45"/>
  <c r="C22" i="45"/>
  <c r="B22" i="45"/>
  <c r="AF21" i="45"/>
  <c r="AE21" i="45"/>
  <c r="AD21" i="45"/>
  <c r="AC21" i="45"/>
  <c r="AB21" i="45"/>
  <c r="AA21" i="45"/>
  <c r="Z21" i="45"/>
  <c r="Y21" i="45"/>
  <c r="X21" i="45"/>
  <c r="V21" i="45"/>
  <c r="N21" i="45"/>
  <c r="T21" i="45"/>
  <c r="Q21" i="45"/>
  <c r="L21" i="45"/>
  <c r="J21" i="45"/>
  <c r="H21" i="45"/>
  <c r="F21" i="45"/>
  <c r="C21" i="45"/>
  <c r="B21" i="45"/>
  <c r="AF20" i="45"/>
  <c r="AE20" i="45"/>
  <c r="AD20" i="45"/>
  <c r="AC20" i="45"/>
  <c r="AB20" i="45"/>
  <c r="AA20" i="45"/>
  <c r="Z20" i="45"/>
  <c r="Y20" i="45"/>
  <c r="X20" i="45"/>
  <c r="V20" i="45"/>
  <c r="N20" i="45"/>
  <c r="T20" i="45"/>
  <c r="Q20" i="45"/>
  <c r="L20" i="45"/>
  <c r="J20" i="45"/>
  <c r="H20" i="45"/>
  <c r="F20" i="45"/>
  <c r="C20" i="45"/>
  <c r="B20" i="45"/>
  <c r="AF19" i="45"/>
  <c r="AE19" i="45"/>
  <c r="AD19" i="45"/>
  <c r="AC19" i="45"/>
  <c r="AB19" i="45"/>
  <c r="AA19" i="45"/>
  <c r="Z19" i="45"/>
  <c r="Y19" i="45"/>
  <c r="X19" i="45"/>
  <c r="V19" i="45"/>
  <c r="N19" i="45"/>
  <c r="T19" i="45"/>
  <c r="Q19" i="45"/>
  <c r="L19" i="45"/>
  <c r="J19" i="45"/>
  <c r="H19" i="45"/>
  <c r="F19" i="45"/>
  <c r="C19" i="45"/>
  <c r="B19" i="45"/>
  <c r="AF18" i="45"/>
  <c r="AE18" i="45"/>
  <c r="AD18" i="45"/>
  <c r="AC18" i="45"/>
  <c r="AB18" i="45"/>
  <c r="AA18" i="45"/>
  <c r="Z18" i="45"/>
  <c r="Y18" i="45"/>
  <c r="X18" i="45"/>
  <c r="V18" i="45"/>
  <c r="N18" i="45"/>
  <c r="T18" i="45"/>
  <c r="Q18" i="45"/>
  <c r="L18" i="45"/>
  <c r="J18" i="45"/>
  <c r="H18" i="45"/>
  <c r="F18" i="45"/>
  <c r="C18" i="45"/>
  <c r="B18" i="45"/>
  <c r="AF16" i="45"/>
  <c r="AE16" i="45"/>
  <c r="AD16" i="45"/>
  <c r="AC16" i="45"/>
  <c r="AB16" i="45"/>
  <c r="AA16" i="45"/>
  <c r="Z16" i="45"/>
  <c r="Y16" i="45"/>
  <c r="X16" i="45"/>
  <c r="V16" i="45"/>
  <c r="N16" i="45"/>
  <c r="T16" i="45"/>
  <c r="Q16" i="45"/>
  <c r="L16" i="45"/>
  <c r="J16" i="45"/>
  <c r="H16" i="45"/>
  <c r="F16" i="45"/>
  <c r="C16" i="45"/>
  <c r="B16" i="45"/>
  <c r="AF15" i="45"/>
  <c r="AE15" i="45"/>
  <c r="AD15" i="45"/>
  <c r="AC15" i="45"/>
  <c r="AB15" i="45"/>
  <c r="AA15" i="45"/>
  <c r="Z15" i="45"/>
  <c r="Y15" i="45"/>
  <c r="X15" i="45"/>
  <c r="V15" i="45"/>
  <c r="N15" i="45"/>
  <c r="T15" i="45"/>
  <c r="Q15" i="45"/>
  <c r="L15" i="45"/>
  <c r="J15" i="45"/>
  <c r="H15" i="45"/>
  <c r="F15" i="45"/>
  <c r="C15" i="45"/>
  <c r="B15" i="45"/>
  <c r="AF14" i="45"/>
  <c r="AE14" i="45"/>
  <c r="AD14" i="45"/>
  <c r="AC14" i="45"/>
  <c r="AB14" i="45"/>
  <c r="AA14" i="45"/>
  <c r="Z14" i="45"/>
  <c r="Y14" i="45"/>
  <c r="X14" i="45"/>
  <c r="V14" i="45"/>
  <c r="N14" i="45"/>
  <c r="T14" i="45"/>
  <c r="Q14" i="45"/>
  <c r="L14" i="45"/>
  <c r="J14" i="45"/>
  <c r="H14" i="45"/>
  <c r="F14" i="45"/>
  <c r="C14" i="45"/>
  <c r="B14" i="45"/>
  <c r="AF13" i="45"/>
  <c r="AE13" i="45"/>
  <c r="AD13" i="45"/>
  <c r="AC13" i="45"/>
  <c r="AB13" i="45"/>
  <c r="AA13" i="45"/>
  <c r="Z13" i="45"/>
  <c r="Y13" i="45"/>
  <c r="X13" i="45"/>
  <c r="V13" i="45"/>
  <c r="N13" i="45"/>
  <c r="T13" i="45"/>
  <c r="Q13" i="45"/>
  <c r="L13" i="45"/>
  <c r="J13" i="45"/>
  <c r="H13" i="45"/>
  <c r="F13" i="45"/>
  <c r="C13" i="45"/>
  <c r="B13" i="45"/>
  <c r="AF12" i="45"/>
  <c r="AE12" i="45"/>
  <c r="AD12" i="45"/>
  <c r="AC12" i="45"/>
  <c r="AB12" i="45"/>
  <c r="AA12" i="45"/>
  <c r="Z12" i="45"/>
  <c r="Y12" i="45"/>
  <c r="X12" i="45"/>
  <c r="V12" i="45"/>
  <c r="N12" i="45"/>
  <c r="T12" i="45"/>
  <c r="Q12" i="45"/>
  <c r="L12" i="45"/>
  <c r="J12" i="45"/>
  <c r="H12" i="45"/>
  <c r="F12" i="45"/>
  <c r="C12" i="45"/>
  <c r="B12" i="45"/>
  <c r="AF11" i="45"/>
  <c r="AE11" i="45"/>
  <c r="AD11" i="45"/>
  <c r="AC11" i="45"/>
  <c r="AB11" i="45"/>
  <c r="AA11" i="45"/>
  <c r="Z11" i="45"/>
  <c r="Y11" i="45"/>
  <c r="X11" i="45"/>
  <c r="V11" i="45"/>
  <c r="N11" i="45"/>
  <c r="T11" i="45"/>
  <c r="Q11" i="45"/>
  <c r="L11" i="45"/>
  <c r="J11" i="45"/>
  <c r="H11" i="45"/>
  <c r="F11" i="45"/>
  <c r="C11" i="45"/>
  <c r="B11" i="45"/>
  <c r="AJ35" i="44"/>
  <c r="AI35" i="44"/>
  <c r="AH35" i="44"/>
  <c r="AG35" i="44"/>
  <c r="AF35" i="44"/>
  <c r="AE35" i="44"/>
  <c r="AD35" i="44"/>
  <c r="AB35" i="44"/>
  <c r="AA35" i="44"/>
  <c r="Y35" i="44"/>
  <c r="O35" i="44"/>
  <c r="W35" i="44"/>
  <c r="U35" i="44"/>
  <c r="M35" i="44"/>
  <c r="K35" i="44"/>
  <c r="I35" i="44"/>
  <c r="G35" i="44"/>
  <c r="E35" i="44"/>
  <c r="C35" i="44"/>
  <c r="B35" i="44"/>
  <c r="AJ34" i="44"/>
  <c r="AI34" i="44"/>
  <c r="AH34" i="44"/>
  <c r="AG34" i="44"/>
  <c r="AF34" i="44"/>
  <c r="AE34" i="44"/>
  <c r="AD34" i="44"/>
  <c r="AB34" i="44"/>
  <c r="AA34" i="44"/>
  <c r="Y34" i="44"/>
  <c r="O34" i="44"/>
  <c r="W34" i="44"/>
  <c r="U34" i="44"/>
  <c r="M34" i="44"/>
  <c r="K34" i="44"/>
  <c r="I34" i="44"/>
  <c r="G34" i="44"/>
  <c r="E34" i="44"/>
  <c r="C34" i="44"/>
  <c r="B34" i="44"/>
  <c r="AJ33" i="44"/>
  <c r="AI33" i="44"/>
  <c r="AH33" i="44"/>
  <c r="AG33" i="44"/>
  <c r="AF33" i="44"/>
  <c r="AE33" i="44"/>
  <c r="AD33" i="44"/>
  <c r="AB33" i="44"/>
  <c r="AA33" i="44"/>
  <c r="Y33" i="44"/>
  <c r="O33" i="44"/>
  <c r="W33" i="44"/>
  <c r="U33" i="44"/>
  <c r="M33" i="44"/>
  <c r="K33" i="44"/>
  <c r="I33" i="44"/>
  <c r="G33" i="44"/>
  <c r="E33" i="44"/>
  <c r="C33" i="44"/>
  <c r="B33" i="44"/>
  <c r="AJ32" i="44"/>
  <c r="AI32" i="44"/>
  <c r="AH32" i="44"/>
  <c r="AG32" i="44"/>
  <c r="AF32" i="44"/>
  <c r="AE32" i="44"/>
  <c r="AD32" i="44"/>
  <c r="AB32" i="44"/>
  <c r="AA32" i="44"/>
  <c r="Y32" i="44"/>
  <c r="O32" i="44"/>
  <c r="W32" i="44"/>
  <c r="U32" i="44"/>
  <c r="M32" i="44"/>
  <c r="K32" i="44"/>
  <c r="I32" i="44"/>
  <c r="G32" i="44"/>
  <c r="E32" i="44"/>
  <c r="C32" i="44"/>
  <c r="B32" i="44"/>
  <c r="AJ31" i="44"/>
  <c r="AI31" i="44"/>
  <c r="AH31" i="44"/>
  <c r="AG31" i="44"/>
  <c r="AF31" i="44"/>
  <c r="AE31" i="44"/>
  <c r="AD31" i="44"/>
  <c r="AB31" i="44"/>
  <c r="AA31" i="44"/>
  <c r="Y31" i="44"/>
  <c r="O31" i="44"/>
  <c r="W31" i="44"/>
  <c r="U31" i="44"/>
  <c r="M31" i="44"/>
  <c r="K31" i="44"/>
  <c r="I31" i="44"/>
  <c r="G31" i="44"/>
  <c r="E31" i="44"/>
  <c r="C31" i="44"/>
  <c r="B31" i="44"/>
  <c r="AJ30" i="44"/>
  <c r="AI30" i="44"/>
  <c r="AH30" i="44"/>
  <c r="AG30" i="44"/>
  <c r="AF30" i="44"/>
  <c r="AE30" i="44"/>
  <c r="AD30" i="44"/>
  <c r="AB30" i="44"/>
  <c r="AA30" i="44"/>
  <c r="Y30" i="44"/>
  <c r="O30" i="44"/>
  <c r="W30" i="44"/>
  <c r="U30" i="44"/>
  <c r="M30" i="44"/>
  <c r="K30" i="44"/>
  <c r="I30" i="44"/>
  <c r="G30" i="44"/>
  <c r="E30" i="44"/>
  <c r="C30" i="44"/>
  <c r="B30" i="44"/>
  <c r="AJ29" i="44"/>
  <c r="AI29" i="44"/>
  <c r="AH29" i="44"/>
  <c r="AG29" i="44"/>
  <c r="AF29" i="44"/>
  <c r="AE29" i="44"/>
  <c r="AD29" i="44"/>
  <c r="AB29" i="44"/>
  <c r="AA29" i="44"/>
  <c r="Y29" i="44"/>
  <c r="O29" i="44"/>
  <c r="W29" i="44"/>
  <c r="U29" i="44"/>
  <c r="M29" i="44"/>
  <c r="K29" i="44"/>
  <c r="I29" i="44"/>
  <c r="G29" i="44"/>
  <c r="E29" i="44"/>
  <c r="C29" i="44"/>
  <c r="B29" i="44"/>
  <c r="AJ28" i="44"/>
  <c r="AI28" i="44"/>
  <c r="AH28" i="44"/>
  <c r="AG28" i="44"/>
  <c r="AF28" i="44"/>
  <c r="AE28" i="44"/>
  <c r="AD28" i="44"/>
  <c r="AB28" i="44"/>
  <c r="AA28" i="44"/>
  <c r="Y28" i="44"/>
  <c r="O28" i="44"/>
  <c r="W28" i="44"/>
  <c r="U28" i="44"/>
  <c r="M28" i="44"/>
  <c r="K28" i="44"/>
  <c r="I28" i="44"/>
  <c r="G28" i="44"/>
  <c r="E28" i="44"/>
  <c r="C28" i="44"/>
  <c r="B28" i="44"/>
  <c r="AJ26" i="44"/>
  <c r="AI26" i="44"/>
  <c r="AH26" i="44"/>
  <c r="AG26" i="44"/>
  <c r="AF26" i="44"/>
  <c r="AE26" i="44"/>
  <c r="AD26" i="44"/>
  <c r="AB26" i="44"/>
  <c r="AA26" i="44"/>
  <c r="Y26" i="44"/>
  <c r="O26" i="44"/>
  <c r="W26" i="44"/>
  <c r="U26" i="44"/>
  <c r="M26" i="44"/>
  <c r="K26" i="44"/>
  <c r="I26" i="44"/>
  <c r="G26" i="44"/>
  <c r="E26" i="44"/>
  <c r="C26" i="44"/>
  <c r="B26" i="44"/>
  <c r="AJ25" i="44"/>
  <c r="AI25" i="44"/>
  <c r="AH25" i="44"/>
  <c r="AG25" i="44"/>
  <c r="AF25" i="44"/>
  <c r="AE25" i="44"/>
  <c r="AD25" i="44"/>
  <c r="AB25" i="44"/>
  <c r="AA25" i="44"/>
  <c r="Y25" i="44"/>
  <c r="O25" i="44"/>
  <c r="W25" i="44"/>
  <c r="U25" i="44"/>
  <c r="M25" i="44"/>
  <c r="K25" i="44"/>
  <c r="I25" i="44"/>
  <c r="G25" i="44"/>
  <c r="E25" i="44"/>
  <c r="C25" i="44"/>
  <c r="B25" i="44"/>
  <c r="AJ24" i="44"/>
  <c r="AI24" i="44"/>
  <c r="AH24" i="44"/>
  <c r="AG24" i="44"/>
  <c r="AF24" i="44"/>
  <c r="AE24" i="44"/>
  <c r="AD24" i="44"/>
  <c r="AB24" i="44"/>
  <c r="AA24" i="44"/>
  <c r="Y24" i="44"/>
  <c r="O24" i="44"/>
  <c r="W24" i="44"/>
  <c r="U24" i="44"/>
  <c r="M24" i="44"/>
  <c r="K24" i="44"/>
  <c r="I24" i="44"/>
  <c r="G24" i="44"/>
  <c r="E24" i="44"/>
  <c r="C24" i="44"/>
  <c r="B24" i="44"/>
  <c r="AJ23" i="44"/>
  <c r="AI23" i="44"/>
  <c r="AH23" i="44"/>
  <c r="AG23" i="44"/>
  <c r="AF23" i="44"/>
  <c r="AE23" i="44"/>
  <c r="AD23" i="44"/>
  <c r="AB23" i="44"/>
  <c r="AA23" i="44"/>
  <c r="Y23" i="44"/>
  <c r="O23" i="44"/>
  <c r="W23" i="44"/>
  <c r="U23" i="44"/>
  <c r="M23" i="44"/>
  <c r="K23" i="44"/>
  <c r="I23" i="44"/>
  <c r="G23" i="44"/>
  <c r="E23" i="44"/>
  <c r="C23" i="44"/>
  <c r="B23" i="44"/>
  <c r="AJ22" i="44"/>
  <c r="AI22" i="44"/>
  <c r="AH22" i="44"/>
  <c r="AG22" i="44"/>
  <c r="AF22" i="44"/>
  <c r="AE22" i="44"/>
  <c r="AD22" i="44"/>
  <c r="AB22" i="44"/>
  <c r="AA22" i="44"/>
  <c r="Y22" i="44"/>
  <c r="O22" i="44"/>
  <c r="W22" i="44"/>
  <c r="U22" i="44"/>
  <c r="M22" i="44"/>
  <c r="K22" i="44"/>
  <c r="I22" i="44"/>
  <c r="G22" i="44"/>
  <c r="E22" i="44"/>
  <c r="C22" i="44"/>
  <c r="B22" i="44"/>
  <c r="AJ21" i="44"/>
  <c r="AI21" i="44"/>
  <c r="AH21" i="44"/>
  <c r="AG21" i="44"/>
  <c r="AF21" i="44"/>
  <c r="AE21" i="44"/>
  <c r="AD21" i="44"/>
  <c r="AB21" i="44"/>
  <c r="AA21" i="44"/>
  <c r="Y21" i="44"/>
  <c r="O21" i="44"/>
  <c r="W21" i="44"/>
  <c r="U21" i="44"/>
  <c r="M21" i="44"/>
  <c r="K21" i="44"/>
  <c r="I21" i="44"/>
  <c r="G21" i="44"/>
  <c r="E21" i="44"/>
  <c r="C21" i="44"/>
  <c r="B21" i="44"/>
  <c r="AJ20" i="44"/>
  <c r="AI20" i="44"/>
  <c r="AH20" i="44"/>
  <c r="AG20" i="44"/>
  <c r="AF20" i="44"/>
  <c r="AE20" i="44"/>
  <c r="AD20" i="44"/>
  <c r="AB20" i="44"/>
  <c r="AA20" i="44"/>
  <c r="Y20" i="44"/>
  <c r="O20" i="44"/>
  <c r="W20" i="44"/>
  <c r="U20" i="44"/>
  <c r="M20" i="44"/>
  <c r="K20" i="44"/>
  <c r="I20" i="44"/>
  <c r="G20" i="44"/>
  <c r="E20" i="44"/>
  <c r="C20" i="44"/>
  <c r="B20" i="44"/>
  <c r="AJ19" i="44"/>
  <c r="AI19" i="44"/>
  <c r="AH19" i="44"/>
  <c r="AG19" i="44"/>
  <c r="AF19" i="44"/>
  <c r="AE19" i="44"/>
  <c r="AD19" i="44"/>
  <c r="AB19" i="44"/>
  <c r="AA19" i="44"/>
  <c r="Y19" i="44"/>
  <c r="O19" i="44"/>
  <c r="W19" i="44"/>
  <c r="U19" i="44"/>
  <c r="M19" i="44"/>
  <c r="K19" i="44"/>
  <c r="I19" i="44"/>
  <c r="G19" i="44"/>
  <c r="E19" i="44"/>
  <c r="C19" i="44"/>
  <c r="B19" i="44"/>
  <c r="AJ17" i="44"/>
  <c r="AI17" i="44"/>
  <c r="AH17" i="44"/>
  <c r="AG17" i="44"/>
  <c r="AF17" i="44"/>
  <c r="AE17" i="44"/>
  <c r="AD17" i="44"/>
  <c r="AB17" i="44"/>
  <c r="AA17" i="44"/>
  <c r="Y17" i="44"/>
  <c r="Z17" i="44" s="1"/>
  <c r="O17" i="44"/>
  <c r="P17" i="44" s="1"/>
  <c r="W17" i="44"/>
  <c r="X17" i="44" s="1"/>
  <c r="U17" i="44"/>
  <c r="V17" i="44" s="1"/>
  <c r="M17" i="44"/>
  <c r="K17" i="44"/>
  <c r="L17" i="44" s="1"/>
  <c r="I17" i="44"/>
  <c r="G17" i="44"/>
  <c r="H17" i="44" s="1"/>
  <c r="E17" i="44"/>
  <c r="C17" i="44"/>
  <c r="B17" i="44"/>
  <c r="AJ16" i="44"/>
  <c r="AI16" i="44"/>
  <c r="AH16" i="44"/>
  <c r="AG16" i="44"/>
  <c r="AF16" i="44"/>
  <c r="AE16" i="44"/>
  <c r="AD16" i="44"/>
  <c r="AB16" i="44"/>
  <c r="AA16" i="44"/>
  <c r="Y16" i="44"/>
  <c r="Z16" i="44" s="1"/>
  <c r="O16" i="44"/>
  <c r="P16" i="44" s="1"/>
  <c r="W16" i="44"/>
  <c r="X16" i="44" s="1"/>
  <c r="U16" i="44"/>
  <c r="V16" i="44" s="1"/>
  <c r="M16" i="44"/>
  <c r="K16" i="44"/>
  <c r="L16" i="44" s="1"/>
  <c r="I16" i="44"/>
  <c r="J16" i="44" s="1"/>
  <c r="G16" i="44"/>
  <c r="H16" i="44" s="1"/>
  <c r="E16" i="44"/>
  <c r="C16" i="44"/>
  <c r="B16" i="44"/>
  <c r="AJ15" i="44"/>
  <c r="AI15" i="44"/>
  <c r="AH15" i="44"/>
  <c r="AG15" i="44"/>
  <c r="AF15" i="44"/>
  <c r="AE15" i="44"/>
  <c r="AD15" i="44"/>
  <c r="AB15" i="44"/>
  <c r="AA15" i="44"/>
  <c r="Y15" i="44"/>
  <c r="Z15" i="44" s="1"/>
  <c r="O15" i="44"/>
  <c r="P15" i="44" s="1"/>
  <c r="W15" i="44"/>
  <c r="U15" i="44"/>
  <c r="V15" i="44" s="1"/>
  <c r="M15" i="44"/>
  <c r="K15" i="44"/>
  <c r="L15" i="44" s="1"/>
  <c r="I15" i="44"/>
  <c r="G15" i="44"/>
  <c r="H15" i="44" s="1"/>
  <c r="E15" i="44"/>
  <c r="C15" i="44"/>
  <c r="B15" i="44"/>
  <c r="AJ14" i="44"/>
  <c r="AI14" i="44"/>
  <c r="AH14" i="44"/>
  <c r="AG14" i="44"/>
  <c r="AF14" i="44"/>
  <c r="AE14" i="44"/>
  <c r="AD14" i="44"/>
  <c r="AB14" i="44"/>
  <c r="AA14" i="44"/>
  <c r="Y14" i="44"/>
  <c r="Z14" i="44" s="1"/>
  <c r="O14" i="44"/>
  <c r="P14" i="44" s="1"/>
  <c r="W14" i="44"/>
  <c r="X14" i="44" s="1"/>
  <c r="U14" i="44"/>
  <c r="V14" i="44" s="1"/>
  <c r="M14" i="44"/>
  <c r="K14" i="44"/>
  <c r="L14" i="44" s="1"/>
  <c r="I14" i="44"/>
  <c r="J14" i="44" s="1"/>
  <c r="G14" i="44"/>
  <c r="H14" i="44" s="1"/>
  <c r="E14" i="44"/>
  <c r="C14" i="44"/>
  <c r="B14" i="44"/>
  <c r="AJ13" i="44"/>
  <c r="AI13" i="44"/>
  <c r="AH13" i="44"/>
  <c r="AG13" i="44"/>
  <c r="AF13" i="44"/>
  <c r="AE13" i="44"/>
  <c r="AD13" i="44"/>
  <c r="AB13" i="44"/>
  <c r="AA13" i="44"/>
  <c r="Y13" i="44"/>
  <c r="O13" i="44"/>
  <c r="P13" i="44" s="1"/>
  <c r="W13" i="44"/>
  <c r="X13" i="44" s="1"/>
  <c r="U13" i="44"/>
  <c r="V13" i="44" s="1"/>
  <c r="M13" i="44"/>
  <c r="K13" i="44"/>
  <c r="L13" i="44" s="1"/>
  <c r="I13" i="44"/>
  <c r="J13" i="44" s="1"/>
  <c r="G13" i="44"/>
  <c r="H13" i="44" s="1"/>
  <c r="E13" i="44"/>
  <c r="C13" i="44"/>
  <c r="B13" i="44"/>
  <c r="AJ12" i="44"/>
  <c r="AI12" i="44"/>
  <c r="AH12" i="44"/>
  <c r="AG12" i="44"/>
  <c r="AF12" i="44"/>
  <c r="AE12" i="44"/>
  <c r="AD12" i="44"/>
  <c r="AB12" i="44"/>
  <c r="AA12" i="44"/>
  <c r="Y12" i="44"/>
  <c r="Z12" i="44" s="1"/>
  <c r="O12" i="44"/>
  <c r="P12" i="44" s="1"/>
  <c r="W12" i="44"/>
  <c r="X12" i="44" s="1"/>
  <c r="U12" i="44"/>
  <c r="V12" i="44" s="1"/>
  <c r="M12" i="44"/>
  <c r="K12" i="44"/>
  <c r="L12" i="44" s="1"/>
  <c r="I12" i="44"/>
  <c r="J12" i="44" s="1"/>
  <c r="G12" i="44"/>
  <c r="H12" i="44" s="1"/>
  <c r="E12" i="44"/>
  <c r="C12" i="44"/>
  <c r="B12" i="44"/>
  <c r="AJ11" i="44"/>
  <c r="AI11" i="44"/>
  <c r="AH11" i="44"/>
  <c r="AG11" i="44"/>
  <c r="AF11" i="44"/>
  <c r="AE11" i="44"/>
  <c r="AD11" i="44"/>
  <c r="AB11" i="44"/>
  <c r="AA11" i="44"/>
  <c r="Y11" i="44"/>
  <c r="Z11" i="44" s="1"/>
  <c r="O11" i="44"/>
  <c r="P11" i="44" s="1"/>
  <c r="W11" i="44"/>
  <c r="X11" i="44" s="1"/>
  <c r="U11" i="44"/>
  <c r="V11" i="44" s="1"/>
  <c r="M11" i="44"/>
  <c r="K11" i="44"/>
  <c r="L11" i="44" s="1"/>
  <c r="I11" i="44"/>
  <c r="J11" i="44" s="1"/>
  <c r="G11" i="44"/>
  <c r="E11" i="44"/>
  <c r="C11" i="44"/>
  <c r="B11" i="44"/>
  <c r="AA10" i="44"/>
  <c r="AB10" i="44"/>
  <c r="AD10" i="44"/>
  <c r="AE10" i="44"/>
  <c r="AF10" i="44"/>
  <c r="AG10" i="44"/>
  <c r="AH10" i="44"/>
  <c r="AI10" i="44"/>
  <c r="M10" i="44"/>
  <c r="K10" i="44"/>
  <c r="AJ10" i="44"/>
  <c r="Y10" i="44"/>
  <c r="O10" i="44"/>
  <c r="W10" i="44"/>
  <c r="U10" i="44"/>
  <c r="I10" i="44"/>
  <c r="J10" i="44" s="1"/>
  <c r="G10" i="44"/>
  <c r="H10" i="44" s="1"/>
  <c r="E10" i="44"/>
  <c r="C10" i="44"/>
  <c r="B10" i="44"/>
  <c r="F18" i="35"/>
  <c r="C18" i="35"/>
  <c r="F17" i="35"/>
  <c r="C17" i="35"/>
  <c r="F16" i="35"/>
  <c r="C16" i="35"/>
  <c r="F15" i="35"/>
  <c r="D15" i="35" s="1"/>
  <c r="C15" i="35"/>
  <c r="F14" i="35"/>
  <c r="C14" i="35"/>
  <c r="F13" i="35"/>
  <c r="C13" i="35"/>
  <c r="F12" i="35"/>
  <c r="C12" i="35"/>
  <c r="F11" i="35"/>
  <c r="C11" i="35"/>
  <c r="F10" i="35"/>
  <c r="C10" i="35"/>
  <c r="T44" i="16"/>
  <c r="K44" i="16"/>
  <c r="G44" i="16"/>
  <c r="H45" i="16" s="1"/>
  <c r="E44" i="16"/>
  <c r="F45" i="16" s="1"/>
  <c r="C44" i="16"/>
  <c r="B44" i="16"/>
  <c r="R32" i="16"/>
  <c r="W32" i="16"/>
  <c r="T31" i="16"/>
  <c r="K31" i="16"/>
  <c r="G31" i="16"/>
  <c r="E31" i="16"/>
  <c r="F32" i="16" s="1"/>
  <c r="C31" i="16"/>
  <c r="B31" i="16"/>
  <c r="T30" i="16"/>
  <c r="AH30" i="16" s="1"/>
  <c r="K30" i="16"/>
  <c r="G30" i="16"/>
  <c r="E30" i="16"/>
  <c r="C30" i="16"/>
  <c r="B30" i="16"/>
  <c r="T29" i="16"/>
  <c r="AH29" i="16" s="1"/>
  <c r="K29" i="16"/>
  <c r="G29" i="16"/>
  <c r="E29" i="16"/>
  <c r="C29" i="16"/>
  <c r="B29" i="16"/>
  <c r="T28" i="16"/>
  <c r="AH28" i="16" s="1"/>
  <c r="K28" i="16"/>
  <c r="G28" i="16"/>
  <c r="E28" i="16"/>
  <c r="C28" i="16"/>
  <c r="B28" i="16"/>
  <c r="T27" i="16"/>
  <c r="AH27" i="16" s="1"/>
  <c r="K27" i="16"/>
  <c r="G27" i="16"/>
  <c r="E27" i="16"/>
  <c r="C27" i="16"/>
  <c r="B27" i="16"/>
  <c r="T26" i="16"/>
  <c r="AH26" i="16" s="1"/>
  <c r="K26" i="16"/>
  <c r="G26" i="16"/>
  <c r="E26" i="16"/>
  <c r="C26" i="16"/>
  <c r="B26" i="16"/>
  <c r="T25" i="16"/>
  <c r="AH25" i="16" s="1"/>
  <c r="K25" i="16"/>
  <c r="G25" i="16"/>
  <c r="E25" i="16"/>
  <c r="C25" i="16"/>
  <c r="B25" i="16"/>
  <c r="T24" i="16"/>
  <c r="AH24" i="16" s="1"/>
  <c r="K24" i="16"/>
  <c r="G24" i="16"/>
  <c r="E24" i="16"/>
  <c r="C24" i="16"/>
  <c r="B24" i="16"/>
  <c r="T23" i="16"/>
  <c r="AH23" i="16" s="1"/>
  <c r="K23" i="16"/>
  <c r="G23" i="16"/>
  <c r="E23" i="16"/>
  <c r="C23" i="16"/>
  <c r="B23" i="16"/>
  <c r="T22" i="16"/>
  <c r="AH22" i="16" s="1"/>
  <c r="K22" i="16"/>
  <c r="G22" i="16"/>
  <c r="E22" i="16"/>
  <c r="C22" i="16"/>
  <c r="B22" i="16"/>
  <c r="T21" i="16"/>
  <c r="AH21" i="16" s="1"/>
  <c r="K21" i="16"/>
  <c r="G21" i="16"/>
  <c r="E21" i="16"/>
  <c r="C21" i="16"/>
  <c r="B21" i="16"/>
  <c r="T20" i="16"/>
  <c r="AH20" i="16" s="1"/>
  <c r="K20" i="16"/>
  <c r="G20" i="16"/>
  <c r="E20" i="16"/>
  <c r="C20" i="16"/>
  <c r="B20" i="16"/>
  <c r="T19" i="16"/>
  <c r="AH19" i="16" s="1"/>
  <c r="K19" i="16"/>
  <c r="G19" i="16"/>
  <c r="E19" i="16"/>
  <c r="C19" i="16"/>
  <c r="B19" i="16"/>
  <c r="T18" i="16"/>
  <c r="AH18" i="16" s="1"/>
  <c r="K18" i="16"/>
  <c r="G18" i="16"/>
  <c r="E18" i="16"/>
  <c r="C18" i="16"/>
  <c r="B18" i="16"/>
  <c r="T17" i="16"/>
  <c r="AH17" i="16" s="1"/>
  <c r="K17" i="16"/>
  <c r="G17" i="16"/>
  <c r="E17" i="16"/>
  <c r="C17" i="16"/>
  <c r="B17" i="16"/>
  <c r="T16" i="16"/>
  <c r="AH16" i="16" s="1"/>
  <c r="K16" i="16"/>
  <c r="G16" i="16"/>
  <c r="E16" i="16"/>
  <c r="C16" i="16"/>
  <c r="B16" i="16"/>
  <c r="T15" i="16"/>
  <c r="AH15" i="16" s="1"/>
  <c r="K15" i="16"/>
  <c r="G15" i="16"/>
  <c r="E15" i="16"/>
  <c r="C15" i="16"/>
  <c r="B15" i="16"/>
  <c r="T14" i="16"/>
  <c r="AH14" i="16" s="1"/>
  <c r="K14" i="16"/>
  <c r="G14" i="16"/>
  <c r="E14" i="16"/>
  <c r="C14" i="16"/>
  <c r="B14" i="16"/>
  <c r="J15" i="44" l="1"/>
  <c r="H11" i="44"/>
  <c r="F9" i="46"/>
  <c r="H9" i="46"/>
  <c r="AH44" i="16"/>
  <c r="U45" i="16"/>
  <c r="Z13" i="44"/>
  <c r="V9" i="46"/>
  <c r="W9" i="46" s="1"/>
  <c r="T9" i="46"/>
  <c r="U9" i="46" s="1"/>
  <c r="R9" i="46"/>
  <c r="S9" i="46" s="1"/>
  <c r="X15" i="44"/>
  <c r="AI44" i="16"/>
  <c r="AI15" i="16"/>
  <c r="AI17" i="16"/>
  <c r="AI19" i="16"/>
  <c r="AI21" i="16"/>
  <c r="AI23" i="16"/>
  <c r="AI14" i="16"/>
  <c r="AI16" i="16"/>
  <c r="AI18" i="16"/>
  <c r="AI20" i="16"/>
  <c r="AI22" i="16"/>
  <c r="AI24" i="16"/>
  <c r="AI26" i="16"/>
  <c r="AI25" i="16"/>
  <c r="AI27" i="16"/>
  <c r="AI28" i="16"/>
  <c r="AI30" i="16"/>
  <c r="U32" i="16"/>
  <c r="AH31" i="16"/>
  <c r="AI29" i="16"/>
  <c r="H32" i="16"/>
  <c r="AI31" i="16"/>
  <c r="W11" i="45"/>
  <c r="K12" i="45"/>
  <c r="O12" i="45"/>
  <c r="I13" i="45"/>
  <c r="U13" i="45"/>
  <c r="G14" i="45"/>
  <c r="R14" i="45"/>
  <c r="W15" i="45"/>
  <c r="K16" i="45"/>
  <c r="O16" i="45"/>
  <c r="G11" i="45"/>
  <c r="R11" i="45"/>
  <c r="W12" i="45"/>
  <c r="K13" i="45"/>
  <c r="O13" i="45"/>
  <c r="I14" i="45"/>
  <c r="G15" i="45"/>
  <c r="R15" i="45"/>
  <c r="W16" i="45"/>
  <c r="K11" i="45"/>
  <c r="O11" i="45"/>
  <c r="I12" i="45"/>
  <c r="U12" i="45"/>
  <c r="G13" i="45"/>
  <c r="R13" i="45"/>
  <c r="W14" i="45"/>
  <c r="K15" i="45"/>
  <c r="O15" i="45"/>
  <c r="I16" i="45"/>
  <c r="Z4" i="46"/>
  <c r="I11" i="45"/>
  <c r="U11" i="45"/>
  <c r="G12" i="45"/>
  <c r="R12" i="45"/>
  <c r="W13" i="45"/>
  <c r="K14" i="45"/>
  <c r="O14" i="45"/>
  <c r="I15" i="45"/>
  <c r="U15" i="45"/>
  <c r="G16" i="45"/>
  <c r="R16" i="45"/>
  <c r="U16" i="45"/>
  <c r="N11" i="35"/>
  <c r="O11" i="35" s="1"/>
  <c r="J11" i="35"/>
  <c r="V11" i="35"/>
  <c r="W11" i="35" s="1"/>
  <c r="T11" i="35"/>
  <c r="U11" i="35" s="1"/>
  <c r="H11" i="35"/>
  <c r="I11" i="35" s="1"/>
  <c r="G11" i="35"/>
  <c r="D11" i="35"/>
  <c r="E11" i="35" s="1"/>
  <c r="V17" i="35"/>
  <c r="W17" i="35" s="1"/>
  <c r="G17" i="35"/>
  <c r="J17" i="35"/>
  <c r="H17" i="35"/>
  <c r="I17" i="35" s="1"/>
  <c r="T17" i="35"/>
  <c r="U17" i="35" s="1"/>
  <c r="N17" i="35"/>
  <c r="O17" i="35" s="1"/>
  <c r="D17" i="35"/>
  <c r="E17" i="35" s="1"/>
  <c r="T10" i="35"/>
  <c r="U10" i="35" s="1"/>
  <c r="D10" i="35"/>
  <c r="E10" i="35" s="1"/>
  <c r="H10" i="35"/>
  <c r="I10" i="35" s="1"/>
  <c r="G10" i="35"/>
  <c r="N10" i="35"/>
  <c r="O10" i="35" s="1"/>
  <c r="V10" i="35"/>
  <c r="J10" i="35"/>
  <c r="H12" i="35"/>
  <c r="I12" i="35" s="1"/>
  <c r="J12" i="35"/>
  <c r="V12" i="35"/>
  <c r="W12" i="35" s="1"/>
  <c r="T12" i="35"/>
  <c r="U12" i="35" s="1"/>
  <c r="N12" i="35"/>
  <c r="O12" i="35" s="1"/>
  <c r="G12" i="35"/>
  <c r="D12" i="35"/>
  <c r="E12" i="35" s="1"/>
  <c r="T14" i="35"/>
  <c r="U14" i="35" s="1"/>
  <c r="D14" i="35"/>
  <c r="E14" i="35" s="1"/>
  <c r="G14" i="35"/>
  <c r="N14" i="35"/>
  <c r="O14" i="35" s="1"/>
  <c r="V14" i="35"/>
  <c r="W14" i="35" s="1"/>
  <c r="J14" i="35"/>
  <c r="H14" i="35"/>
  <c r="I14" i="35" s="1"/>
  <c r="H16" i="35"/>
  <c r="I16" i="35" s="1"/>
  <c r="V16" i="35"/>
  <c r="W16" i="35" s="1"/>
  <c r="T16" i="35"/>
  <c r="U16" i="35" s="1"/>
  <c r="N16" i="35"/>
  <c r="O16" i="35" s="1"/>
  <c r="G16" i="35"/>
  <c r="D16" i="35"/>
  <c r="E16" i="35" s="1"/>
  <c r="J16" i="35"/>
  <c r="T18" i="35"/>
  <c r="U18" i="35" s="1"/>
  <c r="D18" i="35"/>
  <c r="E18" i="35" s="1"/>
  <c r="N18" i="35"/>
  <c r="O18" i="35" s="1"/>
  <c r="V18" i="35"/>
  <c r="W18" i="35" s="1"/>
  <c r="J18" i="35"/>
  <c r="H18" i="35"/>
  <c r="I18" i="35" s="1"/>
  <c r="G18" i="35"/>
  <c r="N15" i="35"/>
  <c r="J15" i="35"/>
  <c r="T15" i="35"/>
  <c r="U15" i="35" s="1"/>
  <c r="H15" i="35"/>
  <c r="I15" i="35" s="1"/>
  <c r="G15" i="35"/>
  <c r="E15" i="35"/>
  <c r="V15" i="35"/>
  <c r="W15" i="35" s="1"/>
  <c r="V13" i="35"/>
  <c r="W13" i="35" s="1"/>
  <c r="G13" i="35"/>
  <c r="N13" i="35"/>
  <c r="O13" i="35" s="1"/>
  <c r="D13" i="35"/>
  <c r="E13" i="35" s="1"/>
  <c r="J13" i="35"/>
  <c r="H13" i="35"/>
  <c r="I13" i="35" s="1"/>
  <c r="T13" i="35"/>
  <c r="U13" i="35" s="1"/>
  <c r="U14" i="45"/>
  <c r="AA10" i="35"/>
  <c r="X10" i="35"/>
  <c r="AB10" i="35"/>
  <c r="Z10" i="35"/>
  <c r="AC10" i="35"/>
  <c r="Y10" i="35"/>
  <c r="AA11" i="35"/>
  <c r="X11" i="35"/>
  <c r="Z11" i="35"/>
  <c r="AC11" i="35"/>
  <c r="Y11" i="35"/>
  <c r="AB11" i="35"/>
  <c r="AA12" i="35"/>
  <c r="X12" i="35"/>
  <c r="AB12" i="35"/>
  <c r="Z12" i="35"/>
  <c r="AC12" i="35"/>
  <c r="Y12" i="35"/>
  <c r="AA13" i="35"/>
  <c r="X13" i="35"/>
  <c r="Z13" i="35"/>
  <c r="AC13" i="35"/>
  <c r="Y13" i="35"/>
  <c r="AB13" i="35"/>
  <c r="AA14" i="35"/>
  <c r="X14" i="35"/>
  <c r="AB14" i="35"/>
  <c r="Z14" i="35"/>
  <c r="Y14" i="35"/>
  <c r="AC14" i="35"/>
  <c r="AA15" i="35"/>
  <c r="X15" i="35"/>
  <c r="AC15" i="35"/>
  <c r="Y15" i="35"/>
  <c r="Z15" i="35"/>
  <c r="AB15" i="35"/>
  <c r="AA16" i="35"/>
  <c r="X16" i="35"/>
  <c r="Z16" i="35"/>
  <c r="Y16" i="35"/>
  <c r="AC16" i="35"/>
  <c r="AB16" i="35"/>
  <c r="AA17" i="35"/>
  <c r="X17" i="35"/>
  <c r="AC17" i="35"/>
  <c r="Y17" i="35"/>
  <c r="Z17" i="35"/>
  <c r="AB17" i="35"/>
  <c r="AA18" i="35"/>
  <c r="X18" i="35"/>
  <c r="Y18" i="35"/>
  <c r="AC18" i="35"/>
  <c r="AB18" i="35"/>
  <c r="Z18" i="35"/>
  <c r="AF10" i="35"/>
  <c r="AE10" i="35"/>
  <c r="AD10" i="35"/>
  <c r="AF11" i="35"/>
  <c r="AE11" i="35"/>
  <c r="AD11" i="35"/>
  <c r="AD12" i="35"/>
  <c r="AF12" i="35"/>
  <c r="AE12" i="35"/>
  <c r="AE13" i="35"/>
  <c r="AD13" i="35"/>
  <c r="AF13" i="35"/>
  <c r="AF14" i="35"/>
  <c r="AE14" i="35"/>
  <c r="AD14" i="35"/>
  <c r="AF15" i="35"/>
  <c r="AE15" i="35"/>
  <c r="AD15" i="35"/>
  <c r="AD16" i="35"/>
  <c r="AF16" i="35"/>
  <c r="AE16" i="35"/>
  <c r="AE17" i="35"/>
  <c r="AD17" i="35"/>
  <c r="AF17" i="35"/>
  <c r="AF18" i="35"/>
  <c r="AE18" i="35"/>
  <c r="AD18" i="35"/>
  <c r="I9" i="46"/>
  <c r="E9" i="46"/>
  <c r="AF9" i="46"/>
  <c r="AA9" i="46"/>
  <c r="AB9" i="46"/>
  <c r="AE9" i="46"/>
  <c r="Z9" i="46"/>
  <c r="AD9" i="46"/>
  <c r="X9" i="46"/>
  <c r="J17" i="44"/>
  <c r="U15" i="16"/>
  <c r="W16" i="16"/>
  <c r="H17" i="16"/>
  <c r="R17" i="16"/>
  <c r="U19" i="16"/>
  <c r="W20" i="16"/>
  <c r="H21" i="16"/>
  <c r="R21" i="16"/>
  <c r="U23" i="16"/>
  <c r="W24" i="16"/>
  <c r="H25" i="16"/>
  <c r="R25" i="16"/>
  <c r="U27" i="16"/>
  <c r="W28" i="16"/>
  <c r="H29" i="16"/>
  <c r="R29" i="16"/>
  <c r="W15" i="16"/>
  <c r="R16" i="16"/>
  <c r="W19" i="16"/>
  <c r="R20" i="16"/>
  <c r="W23" i="16"/>
  <c r="R24" i="16"/>
  <c r="W27" i="16"/>
  <c r="R28" i="16"/>
  <c r="W31" i="16"/>
  <c r="R15" i="16"/>
  <c r="W18" i="16"/>
  <c r="R19" i="16"/>
  <c r="W22" i="16"/>
  <c r="R23" i="16"/>
  <c r="W26" i="16"/>
  <c r="R27" i="16"/>
  <c r="W30" i="16"/>
  <c r="R31" i="16"/>
  <c r="U16" i="16"/>
  <c r="W17" i="16"/>
  <c r="R18" i="16"/>
  <c r="U20" i="16"/>
  <c r="W21" i="16"/>
  <c r="R22" i="16"/>
  <c r="U24" i="16"/>
  <c r="W25" i="16"/>
  <c r="R26" i="16"/>
  <c r="U28" i="16"/>
  <c r="W29" i="16"/>
  <c r="R30" i="16"/>
  <c r="U31" i="16"/>
  <c r="U18" i="16"/>
  <c r="U22" i="16"/>
  <c r="U26" i="16"/>
  <c r="U30" i="16"/>
  <c r="H15" i="16"/>
  <c r="U17" i="16"/>
  <c r="H19" i="16"/>
  <c r="U21" i="16"/>
  <c r="H23" i="16"/>
  <c r="U25" i="16"/>
  <c r="H27" i="16"/>
  <c r="U29" i="16"/>
  <c r="H16" i="16"/>
  <c r="H20" i="16"/>
  <c r="H24" i="16"/>
  <c r="H28" i="16"/>
  <c r="H31" i="16"/>
  <c r="H18" i="16"/>
  <c r="H22" i="16"/>
  <c r="H26" i="16"/>
  <c r="H30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P10" i="44"/>
  <c r="Z10" i="44"/>
  <c r="X10" i="44"/>
  <c r="V10" i="44"/>
  <c r="L10" i="44"/>
  <c r="AH22" i="45"/>
  <c r="AH30" i="45"/>
  <c r="AH27" i="45"/>
  <c r="AH12" i="45"/>
  <c r="AH14" i="45"/>
  <c r="AH16" i="45"/>
  <c r="AH21" i="45"/>
  <c r="AH13" i="45"/>
  <c r="AH18" i="45"/>
  <c r="AH29" i="45"/>
  <c r="AH20" i="45"/>
  <c r="AH23" i="45"/>
  <c r="AH26" i="45"/>
  <c r="AH15" i="45"/>
  <c r="AH19" i="45"/>
  <c r="AH25" i="45"/>
  <c r="AH28" i="45"/>
  <c r="K13" i="16"/>
  <c r="T13" i="16"/>
  <c r="U14" i="16" s="1"/>
  <c r="G13" i="16"/>
  <c r="H14" i="16" s="1"/>
  <c r="E13" i="16"/>
  <c r="F14" i="16" s="1"/>
  <c r="C13" i="16"/>
  <c r="B13" i="16"/>
  <c r="AH9" i="46" l="1"/>
  <c r="AG18" i="35"/>
  <c r="AG17" i="35"/>
  <c r="AG16" i="35"/>
  <c r="AG15" i="35"/>
  <c r="O15" i="35"/>
  <c r="AG14" i="35"/>
  <c r="AG13" i="35"/>
  <c r="AG11" i="35"/>
  <c r="AG12" i="35"/>
  <c r="AG10" i="35"/>
  <c r="W10" i="35"/>
  <c r="AI9" i="46"/>
  <c r="V114" i="1"/>
  <c r="T114" i="1"/>
  <c r="V113" i="1"/>
  <c r="T113" i="1"/>
  <c r="V112" i="1"/>
  <c r="T112" i="1"/>
  <c r="V111" i="1"/>
  <c r="T111" i="1"/>
  <c r="V110" i="1"/>
  <c r="T110" i="1"/>
  <c r="V109" i="1"/>
  <c r="T109" i="1"/>
  <c r="V108" i="1"/>
  <c r="T108" i="1"/>
  <c r="V107" i="1"/>
  <c r="T107" i="1"/>
  <c r="V106" i="1"/>
  <c r="T106" i="1"/>
  <c r="V105" i="1"/>
  <c r="T105" i="1"/>
  <c r="V104" i="1"/>
  <c r="T104" i="1"/>
  <c r="V103" i="1"/>
  <c r="T103" i="1"/>
  <c r="V102" i="1"/>
  <c r="T102" i="1"/>
  <c r="V86" i="1"/>
  <c r="T86" i="1"/>
  <c r="V85" i="1"/>
  <c r="T85" i="1"/>
  <c r="V84" i="1"/>
  <c r="T84" i="1"/>
  <c r="V83" i="1"/>
  <c r="T83" i="1"/>
  <c r="V82" i="1"/>
  <c r="T82" i="1"/>
  <c r="V81" i="1"/>
  <c r="T81" i="1"/>
  <c r="V80" i="1"/>
  <c r="T80" i="1"/>
  <c r="V79" i="1"/>
  <c r="T79" i="1"/>
  <c r="V78" i="1"/>
  <c r="T78" i="1"/>
  <c r="V77" i="1"/>
  <c r="T77" i="1"/>
  <c r="V76" i="1"/>
  <c r="T76" i="1"/>
  <c r="V75" i="1"/>
  <c r="T75" i="1"/>
  <c r="V74" i="1"/>
  <c r="T74" i="1"/>
  <c r="V73" i="1"/>
  <c r="T73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9" i="35" l="1"/>
  <c r="C9" i="35"/>
  <c r="V9" i="35" l="1"/>
  <c r="W9" i="35" s="1"/>
  <c r="H9" i="35"/>
  <c r="I9" i="35" s="1"/>
  <c r="T9" i="35"/>
  <c r="U9" i="35" s="1"/>
  <c r="N9" i="35"/>
  <c r="O9" i="35" s="1"/>
  <c r="D9" i="35"/>
  <c r="E9" i="35" s="1"/>
  <c r="J9" i="35"/>
  <c r="G9" i="35"/>
  <c r="Y9" i="35"/>
  <c r="Z9" i="35"/>
  <c r="X9" i="35"/>
  <c r="AE9" i="35"/>
  <c r="AA9" i="35"/>
  <c r="AD9" i="35"/>
  <c r="AC9" i="35"/>
  <c r="AF9" i="35"/>
  <c r="AB9" i="35"/>
  <c r="R14" i="16"/>
  <c r="AG9" i="35" l="1"/>
  <c r="AI10" i="6"/>
  <c r="W14" i="16" l="1"/>
  <c r="AA4" i="35" l="1"/>
  <c r="AJ11" i="51" l="1"/>
  <c r="F5" i="51"/>
  <c r="E5" i="50"/>
  <c r="F5" i="49"/>
  <c r="E5" i="48"/>
  <c r="G5" i="47"/>
  <c r="R5" i="45"/>
  <c r="F5" i="45"/>
  <c r="Q5" i="49" l="1"/>
  <c r="V10" i="49"/>
  <c r="AI11" i="51"/>
  <c r="W5" i="50"/>
  <c r="AA11" i="50"/>
  <c r="AB11" i="50"/>
  <c r="S5" i="48"/>
  <c r="AC11" i="48"/>
  <c r="AH11" i="45"/>
  <c r="J4" i="1"/>
  <c r="G4" i="35"/>
  <c r="AI13" i="16" l="1"/>
  <c r="AH13" i="16"/>
  <c r="G5" i="44"/>
  <c r="R5" i="44" l="1"/>
  <c r="K5" i="16" l="1"/>
  <c r="G5" i="6"/>
  <c r="Y4" i="1" l="1"/>
  <c r="AF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I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P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44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<sst xmlns="http://schemas.openxmlformats.org/spreadsheetml/2006/main" count="4481" uniqueCount="693">
  <si>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</si>
  <si>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</si>
  <si>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</si>
  <si>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</si>
  <si>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</si>
  <si>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</si>
  <si>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</si>
  <si>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</si>
  <si>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</si>
  <si>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</si>
  <si>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</si>
  <si>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</si>
  <si>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</si>
  <si>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</si>
  <si>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</si>
  <si>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</si>
  <si>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</si>
  <si>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</si>
  <si>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</si>
  <si>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</si>
  <si>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</si>
  <si>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</si>
  <si>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</si>
  <si>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</si>
  <si>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</si>
  <si>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</si>
  <si>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</si>
  <si>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</si>
  <si>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</si>
  <si>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</si>
  <si>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</si>
  <si>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</si>
  <si>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</si>
  <si>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</si>
  <si>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</si>
  <si>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</si>
  <si>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</si>
  <si>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</si>
  <si>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</si>
  <si>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</si>
  <si>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</si>
  <si>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</si>
  <si>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</si>
  <si>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</si>
  <si>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</si>
  <si>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</si>
  <si>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</si>
  <si>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</si>
  <si>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</si>
  <si>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</si>
  <si>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</si>
  <si>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</si>
  <si>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</si>
  <si>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</si>
  <si>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</si>
  <si>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</si>
  <si>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</si>
  <si>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</si>
  <si>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</si>
  <si>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</si>
  <si>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</si>
  <si>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</si>
  <si>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</si>
  <si>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</si>
  <si>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</si>
  <si>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</si>
  <si>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</si>
  <si>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</si>
  <si>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</si>
  <si>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</si>
  <si>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</si>
  <si>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</si>
  <si>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</si>
  <si>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</si>
  <si>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</si>
  <si>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</si>
  <si>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</si>
  <si>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</si>
  <si>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</si>
  <si>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</si>
  <si>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</si>
  <si>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</si>
  <si>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</si>
  <si>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</si>
  <si>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</si>
  <si>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</si>
  <si>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</si>
  <si>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</si>
  <si>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</si>
  <si>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</si>
  <si>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</si>
  <si>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</si>
  <si>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</si>
  <si>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</si>
  <si>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</si>
  <si>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</si>
  <si>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</si>
  <si>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</si>
  <si>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</si>
  <si>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</si>
  <si>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</si>
  <si>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</si>
  <si>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</si>
  <si>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</si>
  <si>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</si>
  <si>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</si>
  <si>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</si>
  <si>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</si>
  <si>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</si>
  <si>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</si>
  <si>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</si>
  <si>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</si>
  <si>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</si>
  <si>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</si>
  <si>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</si>
  <si>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</si>
  <si>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stjerne%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</si>
  <si>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</si>
  <si>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</si>
  <si>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</si>
  <si>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</si>
  <si>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</si>
  <si>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</si>
  <si>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</si>
  <si>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</si>
  <si>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</si>
  <si>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</si>
  <si>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</si>
  <si>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</si>
  <si>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</si>
  <si>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</si>
  <si>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</si>
  <si>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</si>
  <si>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</si>
  <si>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</si>
  <si>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</si>
  <si>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</si>
  <si>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</si>
  <si>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</si>
  <si>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</si>
  <si>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</si>
  <si>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</si>
  <si>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</si>
  <si>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</si>
  <si>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</si>
  <si>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</si>
  <si>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</si>
  <si>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</si>
  <si>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</si>
  <si>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</si>
  <si>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</si>
  <si>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</si>
  <si>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</si>
  <si>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</si>
  <si>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</si>
  <si>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</si>
  <si>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</si>
  <si>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</si>
  <si>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</si>
  <si>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</si>
  <si>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</si>
  <si>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</si>
  <si>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</si>
  <si>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</si>
  <si>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</si>
  <si>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</si>
  <si>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</si>
  <si>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</si>
  <si>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</si>
  <si>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</si>
  <si>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</si>
  <si>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</si>
  <si>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</si>
  <si>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</si>
  <si>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</si>
  <si>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</si>
  <si>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</si>
  <si>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</si>
  <si>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</si>
  <si>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</si>
  <si>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</si>
  <si>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</si>
  <si>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</si>
  <si>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</si>
  <si>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</si>
  <si>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</si>
  <si>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</si>
  <si>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</si>
  <si>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</si>
  <si>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</si>
  <si>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</si>
  <si>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</si>
  <si>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</si>
  <si>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</si>
  <si>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</si>
  <si>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</si>
  <si>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</si>
  <si>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</si>
  <si>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</si>
  <si>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</si>
  <si>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</si>
  <si>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</si>
  <si>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</si>
  <si>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</si>
  <si>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</si>
  <si>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</si>
  <si>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</si>
  <si>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</si>
  <si>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</si>
  <si>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</si>
  <si>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</si>
  <si>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</si>
  <si>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</si>
  <si>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</si>
  <si>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</si>
  <si>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</si>
  <si>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</si>
  <si>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</si>
  <si>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</si>
  <si>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</si>
  <si>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</si>
  <si>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</si>
  <si>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</si>
  <si>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</si>
  <si>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</si>
  <si>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</si>
  <si>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</si>
  <si>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</si>
  <si>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</si>
  <si>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</si>
  <si>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</si>
  <si>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</si>
  <si>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</si>
  <si>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</si>
  <si>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</si>
  <si>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</si>
  <si>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</si>
  <si>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</si>
  <si>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</si>
  <si>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</si>
  <si>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</si>
  <si>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</si>
  <si>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</si>
  <si>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</si>
  <si>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</si>
  <si>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</si>
  <si>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</si>
  <si>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</si>
  <si>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</si>
  <si>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</si>
  <si>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</si>
  <si>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</si>
  <si>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</si>
  <si>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</si>
  <si>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</si>
  <si>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</si>
  <si>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</si>
  <si>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</si>
  <si>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</si>
  <si>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</si>
  <si>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</si>
  <si>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</si>
  <si>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</si>
  <si>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</si>
  <si>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</si>
  <si>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</si>
  <si>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</si>
  <si>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</si>
  <si>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</si>
  <si>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</si>
  <si>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</si>
  <si>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</si>
  <si>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</si>
  <si>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</si>
  <si>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</si>
  <si>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</si>
  <si>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</si>
  <si>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</si>
  <si>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</si>
  <si>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</si>
  <si>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</si>
  <si>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</si>
  <si>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</si>
  <si>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</si>
  <si>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</si>
  <si>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</si>
  <si>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</si>
  <si>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</si>
  <si>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</si>
  <si>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</si>
  <si>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</si>
  <si>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</si>
  <si>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</si>
  <si>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</si>
  <si>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</si>
  <si>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</si>
  <si>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</si>
  <si>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</si>
  <si>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</si>
  <si>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</si>
  <si>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</si>
  <si>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</si>
  <si>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</si>
  <si>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</si>
  <si>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</si>
  <si>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</si>
  <si>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</si>
  <si>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</si>
  <si>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</si>
  <si>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</si>
  <si>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</si>
  <si>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</si>
  <si>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</si>
  <si>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</si>
  <si>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</si>
  <si>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</si>
  <si>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</si>
  <si>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</si>
  <si>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</si>
  <si>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</si>
  <si>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</si>
  <si>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</si>
  <si>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</si>
  <si>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</si>
  <si>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</si>
  <si>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</si>
  <si>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</si>
  <si>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</si>
  <si>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</si>
  <si>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</si>
  <si>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</si>
  <si>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</si>
  <si>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</si>
  <si>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</si>
  <si>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</si>
  <si>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</si>
  <si>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</si>
  <si>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</si>
  <si>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</si>
  <si>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</si>
  <si>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</si>
  <si>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</si>
  <si>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</si>
  <si>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</si>
  <si>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</si>
  <si>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</si>
  <si>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</si>
  <si>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</si>
  <si>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</si>
  <si>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</si>
  <si>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</si>
  <si>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</si>
  <si>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</si>
  <si>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</si>
  <si>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</si>
  <si>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</si>
  <si>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</si>
  <si>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</si>
  <si>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</si>
  <si>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</si>
  <si>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</si>
  <si>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</si>
  <si>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</si>
  <si>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</si>
  <si>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</si>
  <si>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</si>
  <si>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</si>
  <si>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</si>
  <si>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</si>
  <si>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</si>
  <si>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</si>
  <si>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</si>
  <si>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</si>
  <si>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</si>
  <si>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</si>
  <si>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</si>
  <si>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</si>
  <si>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</si>
  <si>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</si>
  <si>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</si>
  <si>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</si>
  <si>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</si>
  <si>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</si>
  <si>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</si>
  <si>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</si>
  <si>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</si>
  <si>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</si>
  <si>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</si>
  <si>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</si>
  <si>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</si>
  <si>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</si>
  <si>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</si>
  <si>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</si>
  <si>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</si>
  <si>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</si>
  <si>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</si>
  <si>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</si>
  <si>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</si>
  <si>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</si>
  <si>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</si>
  <si>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</si>
  <si>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</si>
  <si>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</si>
  <si>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</si>
  <si>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</si>
  <si>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</si>
  <si>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</si>
  <si>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</si>
  <si>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</si>
  <si>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</si>
  <si>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</si>
  <si>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</si>
  <si>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</si>
  <si>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</si>
  <si>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</si>
  <si>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</si>
  <si>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</si>
  <si>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</si>
  <si>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</si>
  <si>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</si>
  <si>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</si>
  <si>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</si>
  <si>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</si>
  <si>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</si>
  <si>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</si>
  <si>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</si>
  <si>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</si>
  <si>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</si>
  <si>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</si>
  <si>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Antalls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</si>
  <si>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</si>
  <si>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</si>
  <si>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</si>
  <si>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</si>
  <si>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</si>
  <si>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</si>
  <si>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</si>
  <si>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</si>
  <si>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</si>
  <si>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</si>
  <si>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</si>
  <si>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</si>
  <si>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</si>
  <si>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</si>
  <si>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</si>
  <si>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</si>
  <si>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</si>
  <si>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</si>
  <si>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</si>
  <si>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</si>
  <si>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</si>
  <si>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</si>
  <si>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</si>
  <si>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</si>
  <si>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</si>
  <si>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</si>
  <si>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</si>
  <si>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</si>
  <si>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</si>
  <si>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</si>
  <si>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</si>
  <si>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</si>
  <si>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</si>
  <si>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</si>
  <si>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</si>
  <si>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</si>
  <si>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</si>
  <si>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</si>
  <si>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</si>
  <si>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</si>
  <si>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</si>
  <si>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</si>
  <si>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</si>
  <si>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</si>
  <si>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</si>
  <si>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</si>
  <si>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</si>
  <si>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</si>
  <si>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</si>
  <si>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</si>
  <si>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</si>
  <si>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</si>
  <si>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</si>
  <si>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Ung sau</t>
  </si>
  <si>
    <t>Sau</t>
  </si>
  <si>
    <t>Dielam</t>
  </si>
  <si>
    <t>Lam</t>
  </si>
  <si>
    <t>Vær</t>
  </si>
  <si>
    <t>Prima</t>
  </si>
  <si>
    <t>Horten</t>
  </si>
  <si>
    <t>Suldal</t>
  </si>
  <si>
    <t>Vekt og</t>
  </si>
  <si>
    <t>Kategori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</si>
  <si>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</si>
  <si>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</si>
  <si>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</si>
  <si>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</si>
  <si>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</si>
  <si>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</si>
  <si>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</si>
  <si>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</si>
  <si>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</si>
  <si>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</si>
  <si>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</si>
  <si>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</si>
  <si>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</si>
  <si>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</si>
  <si>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</si>
  <si>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</si>
  <si>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</si>
  <si>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</si>
  <si>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</si>
  <si>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</si>
  <si>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</si>
  <si>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</si>
  <si>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Ant-</t>
  </si>
  <si>
    <t>Uke-</t>
  </si>
  <si>
    <t>nr</t>
  </si>
  <si>
    <t>Andelsprosent</t>
  </si>
  <si>
    <t>All sau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</si>
  <si>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</si>
  <si>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</si>
  <si>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</si>
  <si>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</si>
  <si>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</si>
  <si>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</si>
  <si>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</si>
  <si>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</si>
  <si>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</si>
  <si>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</si>
  <si>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</si>
  <si>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</si>
  <si>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</si>
  <si>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</si>
  <si>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</si>
  <si>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</si>
  <si>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</si>
  <si>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</si>
  <si>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Vekt over i kg</t>
  </si>
  <si>
    <t>&gt;23</t>
  </si>
  <si>
    <t>Standardavvik:</t>
  </si>
  <si>
    <t>Slakt</t>
  </si>
  <si>
    <t>grup.</t>
  </si>
  <si>
    <t>Organi-</t>
  </si>
  <si>
    <t>sasjon</t>
  </si>
  <si>
    <t>Strilalam</t>
  </si>
  <si>
    <t>&gt; 16 kg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</si>
  <si>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</si>
  <si>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</si>
  <si>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</si>
  <si>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</si>
  <si>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</si>
  <si>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</si>
  <si>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</si>
  <si>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</si>
  <si>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</si>
  <si>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</si>
  <si>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</si>
  <si>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</si>
  <si>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</si>
  <si>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</si>
  <si>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</si>
  <si>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</si>
  <si>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</si>
  <si>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</si>
  <si>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</si>
  <si>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</si>
  <si>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</si>
  <si>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</si>
  <si>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</si>
  <si>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</si>
  <si>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</si>
  <si>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</si>
  <si>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</si>
  <si>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</si>
  <si>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</si>
  <si>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</si>
  <si>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</si>
  <si>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</si>
  <si>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</si>
  <si>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</si>
  <si>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</si>
  <si>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INDIKATOR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</si>
  <si>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</si>
  <si>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</si>
  <si>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</si>
  <si>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</si>
  <si>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</si>
  <si>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</si>
  <si>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</si>
  <si>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</si>
  <si>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</si>
  <si>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</si>
  <si>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</si>
  <si>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</si>
  <si>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</si>
  <si>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</si>
  <si>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</si>
  <si>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</si>
  <si>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</si>
  <si>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</si>
  <si>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</si>
  <si>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</si>
  <si>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</si>
  <si>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</si>
  <si>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</si>
  <si>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</si>
  <si>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</si>
  <si>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</si>
  <si>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</si>
  <si>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</si>
  <si>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</si>
  <si>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</si>
  <si>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</si>
  <si>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</si>
  <si>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</si>
  <si>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</si>
  <si>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</si>
  <si>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</si>
  <si>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</si>
  <si>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</si>
  <si>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</si>
  <si>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</si>
  <si>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</si>
  <si>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</si>
  <si>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</si>
  <si>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</si>
  <si>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</si>
  <si>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</si>
  <si>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</si>
  <si>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</si>
  <si>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</si>
  <si>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</si>
  <si>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</si>
  <si>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</si>
  <si>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</si>
  <si>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</si>
  <si>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</si>
  <si>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</si>
  <si>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</si>
  <si>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</si>
  <si>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</si>
  <si>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</si>
  <si>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</si>
  <si>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</si>
  <si>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</si>
  <si>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</si>
  <si>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</si>
  <si>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</si>
  <si>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</si>
  <si>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</si>
  <si>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</si>
  <si>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</si>
  <si>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</si>
  <si>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</si>
  <si>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</si>
  <si>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</si>
  <si>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</si>
  <si>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</si>
  <si>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</si>
  <si>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</si>
  <si>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</si>
  <si>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</si>
  <si>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</si>
  <si>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Middel vekt:</t>
  </si>
  <si>
    <t>Slakthuset</t>
  </si>
  <si>
    <t>Dalpro</t>
  </si>
  <si>
    <t>DIELAM:</t>
  </si>
  <si>
    <t>MEANVK35</t>
  </si>
  <si>
    <t>ANTALL_LENGDE</t>
  </si>
  <si>
    <t>M_LENGD</t>
  </si>
  <si>
    <t>M_KFAKT</t>
  </si>
  <si>
    <t>Middel klasse 2023</t>
  </si>
  <si>
    <t>lengde</t>
  </si>
  <si>
    <t>K-faktor</t>
  </si>
  <si>
    <t>% av alle slakt er lengdemålte</t>
  </si>
  <si>
    <t>med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</si>
  <si>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</si>
  <si>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</si>
  <si>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</si>
  <si>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</si>
  <si>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</si>
  <si>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</si>
  <si>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</si>
  <si>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</si>
  <si>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</si>
  <si>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</si>
  <si>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2024</t>
  </si>
  <si>
    <t>Middel klasse 2024</t>
  </si>
  <si>
    <t>Middel fettgruppe 2024</t>
  </si>
  <si>
    <t>Antall slakt i 2024</t>
  </si>
  <si>
    <t>Lengde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</si>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</sst>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b/>
      <sz val="12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1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19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6" fillId="10" borderId="0" xfId="0" quotePrefix="1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0" fontId="6" fillId="14" borderId="0" xfId="0" applyFont="1" applyFill="1"/>
    <xf numFmtId="2" fontId="6" fillId="14" borderId="0" xfId="0" applyNumberFormat="1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6" fillId="9" borderId="0" xfId="0" applyNumberFormat="1" applyFont="1" applyFill="1"/>
    <xf numFmtId="164" fontId="6" fillId="14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7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" fontId="6" fillId="9" borderId="0" xfId="0" applyNumberFormat="1" applyFont="1" applyFill="1"/>
    <xf numFmtId="164" fontId="20" fillId="8" borderId="0" xfId="0" applyNumberFormat="1" applyFont="1" applyFill="1"/>
    <xf numFmtId="164" fontId="27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8" fillId="8" borderId="0" xfId="0" applyFont="1" applyFill="1"/>
    <xf numFmtId="0" fontId="19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0" fillId="3" borderId="0" xfId="0" applyFont="1" applyFill="1"/>
    <xf numFmtId="0" fontId="27" fillId="5" borderId="0" xfId="0" applyFont="1" applyFill="1"/>
    <xf numFmtId="1" fontId="21" fillId="8" borderId="0" xfId="0" applyNumberFormat="1" applyFont="1" applyFill="1"/>
    <xf numFmtId="1" fontId="6" fillId="14" borderId="0" xfId="0" applyNumberFormat="1" applyFont="1" applyFill="1"/>
    <xf numFmtId="1" fontId="27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9" fillId="8" borderId="0" xfId="0" applyFont="1" applyFill="1"/>
    <xf numFmtId="0" fontId="29" fillId="0" borderId="0" xfId="0" applyFont="1"/>
    <xf numFmtId="0" fontId="22" fillId="0" borderId="0" xfId="0" applyFont="1"/>
    <xf numFmtId="0" fontId="30" fillId="8" borderId="0" xfId="0" applyFont="1" applyFill="1"/>
    <xf numFmtId="2" fontId="22" fillId="0" borderId="0" xfId="0" applyNumberFormat="1" applyFont="1"/>
    <xf numFmtId="0" fontId="30" fillId="0" borderId="0" xfId="0" applyFont="1"/>
    <xf numFmtId="0" fontId="31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1" fillId="0" borderId="0" xfId="0" applyFont="1"/>
    <xf numFmtId="164" fontId="29" fillId="8" borderId="0" xfId="0" applyNumberFormat="1" applyFont="1" applyFill="1"/>
    <xf numFmtId="164" fontId="25" fillId="8" borderId="0" xfId="0" applyNumberFormat="1" applyFont="1" applyFill="1"/>
    <xf numFmtId="164" fontId="31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9" fillId="8" borderId="0" xfId="0" applyNumberFormat="1" applyFont="1" applyFill="1"/>
    <xf numFmtId="1" fontId="31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30" fillId="8" borderId="0" xfId="0" applyNumberFormat="1" applyFont="1" applyFill="1"/>
    <xf numFmtId="164" fontId="9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1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2" fillId="8" borderId="0" xfId="2" applyFont="1" applyFill="1"/>
    <xf numFmtId="0" fontId="22" fillId="0" borderId="0" xfId="2" applyFont="1"/>
    <xf numFmtId="164" fontId="30" fillId="8" borderId="0" xfId="2" applyNumberFormat="1" applyFont="1" applyFill="1"/>
    <xf numFmtId="1" fontId="30" fillId="8" borderId="0" xfId="2" applyNumberFormat="1" applyFont="1" applyFill="1"/>
    <xf numFmtId="2" fontId="22" fillId="0" borderId="0" xfId="2" applyNumberFormat="1" applyFont="1"/>
    <xf numFmtId="0" fontId="30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5" borderId="0" xfId="0" applyFill="1"/>
    <xf numFmtId="0" fontId="5" fillId="15" borderId="0" xfId="0" applyFont="1" applyFill="1"/>
    <xf numFmtId="1" fontId="0" fillId="15" borderId="0" xfId="0" applyNumberFormat="1" applyFill="1"/>
    <xf numFmtId="164" fontId="0" fillId="15" borderId="0" xfId="0" applyNumberFormat="1" applyFill="1"/>
    <xf numFmtId="164" fontId="5" fillId="15" borderId="0" xfId="0" applyNumberFormat="1" applyFont="1" applyFill="1"/>
    <xf numFmtId="2" fontId="0" fillId="15" borderId="0" xfId="0" applyNumberFormat="1" applyFill="1"/>
    <xf numFmtId="2" fontId="5" fillId="15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6" borderId="0" xfId="0" applyFont="1" applyFill="1" applyAlignment="1">
      <alignment horizontal="center"/>
    </xf>
    <xf numFmtId="0" fontId="5" fillId="16" borderId="0" xfId="0" applyFont="1" applyFill="1"/>
    <xf numFmtId="0" fontId="5" fillId="16" borderId="0" xfId="0" quotePrefix="1" applyFont="1" applyFill="1"/>
    <xf numFmtId="0" fontId="14" fillId="8" borderId="0" xfId="2" applyFont="1" applyFill="1"/>
    <xf numFmtId="0" fontId="9" fillId="0" borderId="0" xfId="2" applyFont="1"/>
    <xf numFmtId="164" fontId="35" fillId="8" borderId="0" xfId="2" applyNumberFormat="1" applyFont="1" applyFill="1"/>
    <xf numFmtId="0" fontId="35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0" fontId="6" fillId="5" borderId="0" xfId="0" applyFont="1" applyFill="1"/>
    <xf numFmtId="0" fontId="5" fillId="5" borderId="0" xfId="10" applyFont="1" applyFill="1"/>
    <xf numFmtId="0" fontId="5" fillId="5" borderId="0" xfId="10" quotePrefix="1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164" fontId="5" fillId="5" borderId="0" xfId="10" quotePrefix="1" applyNumberFormat="1" applyFont="1" applyFill="1"/>
    <xf numFmtId="2" fontId="5" fillId="17" borderId="0" xfId="0" applyNumberFormat="1" applyFont="1" applyFill="1"/>
    <xf numFmtId="164" fontId="5" fillId="17" borderId="0" xfId="0" applyNumberFormat="1" applyFont="1" applyFill="1"/>
    <xf numFmtId="1" fontId="5" fillId="18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8" borderId="0" xfId="0" applyNumberFormat="1" applyFont="1" applyFill="1"/>
    <xf numFmtId="164" fontId="5" fillId="8" borderId="0" xfId="10" quotePrefix="1" applyNumberFormat="1" applyFont="1" applyFill="1"/>
    <xf numFmtId="2" fontId="29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8" borderId="0" xfId="0" applyNumberFormat="1" applyFont="1" applyFill="1"/>
    <xf numFmtId="0" fontId="6" fillId="16" borderId="0" xfId="2" applyFill="1"/>
    <xf numFmtId="164" fontId="5" fillId="17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0" fontId="0" fillId="19" borderId="0" xfId="0" applyFill="1"/>
    <xf numFmtId="1" fontId="0" fillId="19" borderId="0" xfId="0" applyNumberFormat="1" applyFill="1"/>
    <xf numFmtId="164" fontId="6" fillId="19" borderId="0" xfId="0" quotePrefix="1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0" fontId="5" fillId="19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20" borderId="0" xfId="0" applyNumberFormat="1" applyFont="1" applyFill="1"/>
    <xf numFmtId="2" fontId="5" fillId="20" borderId="0" xfId="0" applyNumberFormat="1" applyFont="1" applyFill="1"/>
    <xf numFmtId="0" fontId="5" fillId="20" borderId="0" xfId="0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7" fillId="5" borderId="0" xfId="0" applyNumberFormat="1" applyFont="1" applyFill="1"/>
    <xf numFmtId="3" fontId="9" fillId="3" borderId="0" xfId="0" applyNumberFormat="1" applyFont="1" applyFill="1"/>
    <xf numFmtId="3" fontId="29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3" fontId="0" fillId="19" borderId="0" xfId="0" applyNumberFormat="1" applyFill="1"/>
    <xf numFmtId="0" fontId="5" fillId="12" borderId="0" xfId="2" applyFont="1" applyFill="1"/>
    <xf numFmtId="0" fontId="9" fillId="12" borderId="0" xfId="2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5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5" borderId="0" xfId="0" applyNumberForma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9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20" fillId="8" borderId="0" xfId="0" applyNumberFormat="1" applyFont="1" applyFill="1"/>
    <xf numFmtId="3" fontId="19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28" fillId="8" borderId="0" xfId="0" applyNumberFormat="1" applyFont="1" applyFill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164" fontId="14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6" fillId="3" borderId="0" xfId="0" applyNumberFormat="1" applyFont="1" applyFill="1"/>
    <xf numFmtId="164" fontId="8" fillId="3" borderId="0" xfId="0" applyNumberFormat="1" applyFont="1" applyFill="1"/>
    <xf numFmtId="164" fontId="8" fillId="6" borderId="0" xfId="0" applyNumberFormat="1" applyFont="1" applyFill="1"/>
    <xf numFmtId="164" fontId="15" fillId="0" borderId="0" xfId="6" applyNumberFormat="1"/>
    <xf numFmtId="164" fontId="16" fillId="0" borderId="0" xfId="8" applyNumberFormat="1"/>
    <xf numFmtId="3" fontId="0" fillId="6" borderId="0" xfId="0" applyNumberFormat="1" applyFill="1"/>
    <xf numFmtId="164" fontId="6" fillId="6" borderId="0" xfId="0" quotePrefix="1" applyNumberFormat="1" applyFont="1" applyFill="1"/>
    <xf numFmtId="1" fontId="5" fillId="6" borderId="0" xfId="10" applyNumberFormat="1" applyFont="1" applyFill="1"/>
    <xf numFmtId="0" fontId="5" fillId="6" borderId="0" xfId="10" applyFont="1" applyFill="1"/>
    <xf numFmtId="1" fontId="21" fillId="8" borderId="0" xfId="2" applyNumberFormat="1" applyFont="1" applyFill="1"/>
    <xf numFmtId="0" fontId="5" fillId="6" borderId="0" xfId="2" applyFont="1" applyFill="1"/>
    <xf numFmtId="1" fontId="5" fillId="0" borderId="0" xfId="0" quotePrefix="1" applyNumberFormat="1" applyFont="1"/>
    <xf numFmtId="2" fontId="8" fillId="0" borderId="0" xfId="0" applyNumberFormat="1" applyFont="1" applyAlignment="1">
      <alignment horizontal="center"/>
    </xf>
    <xf numFmtId="0" fontId="6" fillId="18" borderId="0" xfId="2" applyFill="1"/>
    <xf numFmtId="0" fontId="7" fillId="5" borderId="0" xfId="0" quotePrefix="1" applyFont="1" applyFill="1"/>
    <xf numFmtId="0" fontId="2" fillId="5" borderId="0" xfId="0" applyFont="1" applyFill="1"/>
    <xf numFmtId="0" fontId="37" fillId="5" borderId="0" xfId="0" applyFont="1" applyFill="1"/>
    <xf numFmtId="0" fontId="7" fillId="5" borderId="0" xfId="0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2" fontId="2" fillId="6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164" fontId="2" fillId="5" borderId="0" xfId="0" applyNumberFormat="1" applyFont="1" applyFill="1"/>
    <xf numFmtId="1" fontId="5" fillId="11" borderId="0" xfId="0" quotePrefix="1" applyNumberFormat="1" applyFont="1" applyFill="1"/>
    <xf numFmtId="1" fontId="25" fillId="5" borderId="0" xfId="0" applyNumberFormat="1" applyFont="1" applyFill="1"/>
    <xf numFmtId="1" fontId="5" fillId="5" borderId="0" xfId="0" quotePrefix="1" applyNumberFormat="1" applyFont="1" applyFill="1"/>
    <xf numFmtId="164" fontId="8" fillId="8" borderId="0" xfId="0" applyNumberFormat="1" applyFont="1" applyFill="1"/>
    <xf numFmtId="164" fontId="5" fillId="11" borderId="0" xfId="0" quotePrefix="1" applyNumberFormat="1" applyFont="1" applyFill="1"/>
    <xf numFmtId="3" fontId="8" fillId="0" borderId="0" xfId="0" applyNumberFormat="1" applyFont="1" applyAlignment="1">
      <alignment horizontal="center"/>
    </xf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1" fontId="6" fillId="19" borderId="0" xfId="0" quotePrefix="1" applyNumberFormat="1" applyFont="1" applyFill="1"/>
    <xf numFmtId="3" fontId="25" fillId="8" borderId="0" xfId="0" applyNumberFormat="1" applyFont="1" applyFill="1"/>
    <xf numFmtId="3" fontId="5" fillId="17" borderId="0" xfId="0" applyNumberFormat="1" applyFont="1" applyFill="1"/>
    <xf numFmtId="3" fontId="38" fillId="8" borderId="0" xfId="0" applyNumberFormat="1" applyFont="1" applyFill="1"/>
    <xf numFmtId="164" fontId="38" fillId="8" borderId="0" xfId="0" applyNumberFormat="1" applyFont="1" applyFill="1"/>
    <xf numFmtId="3" fontId="39" fillId="8" borderId="0" xfId="0" applyNumberFormat="1" applyFont="1" applyFill="1"/>
    <xf numFmtId="164" fontId="39" fillId="8" borderId="0" xfId="0" applyNumberFormat="1" applyFont="1" applyFill="1"/>
    <xf numFmtId="0" fontId="39" fillId="8" borderId="0" xfId="0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164" fontId="8" fillId="8" borderId="0" xfId="10" applyNumberFormat="1" applyFont="1" applyFill="1"/>
    <xf numFmtId="3" fontId="8" fillId="11" borderId="0" xfId="0" quotePrefix="1" applyNumberFormat="1" applyFont="1" applyFill="1"/>
    <xf numFmtId="164" fontId="8" fillId="11" borderId="0" xfId="0" quotePrefix="1" applyNumberFormat="1" applyFont="1" applyFill="1"/>
    <xf numFmtId="0" fontId="38" fillId="8" borderId="0" xfId="0" applyFont="1" applyFill="1"/>
    <xf numFmtId="3" fontId="38" fillId="10" borderId="0" xfId="0" quotePrefix="1" applyNumberFormat="1" applyFont="1" applyFill="1"/>
    <xf numFmtId="164" fontId="38" fillId="10" borderId="0" xfId="0" quotePrefix="1" applyNumberFormat="1" applyFont="1" applyFill="1"/>
    <xf numFmtId="3" fontId="38" fillId="0" borderId="0" xfId="0" applyNumberFormat="1" applyFont="1"/>
    <xf numFmtId="164" fontId="38" fillId="0" borderId="0" xfId="0" applyNumberFormat="1" applyFont="1"/>
    <xf numFmtId="3" fontId="38" fillId="0" borderId="0" xfId="3" applyNumberFormat="1" applyFont="1"/>
    <xf numFmtId="164" fontId="38" fillId="0" borderId="0" xfId="3" applyNumberFormat="1" applyFont="1"/>
    <xf numFmtId="3" fontId="38" fillId="0" borderId="0" xfId="7" applyNumberFormat="1" applyFont="1"/>
    <xf numFmtId="164" fontId="38" fillId="0" borderId="0" xfId="7" applyNumberFormat="1" applyFont="1"/>
    <xf numFmtId="0" fontId="8" fillId="8" borderId="0" xfId="0" applyFont="1" applyFill="1"/>
    <xf numFmtId="0" fontId="8" fillId="8" borderId="0" xfId="10" applyFont="1" applyFill="1"/>
    <xf numFmtId="1" fontId="38" fillId="8" borderId="0" xfId="0" applyNumberFormat="1" applyFont="1" applyFill="1"/>
    <xf numFmtId="1" fontId="8" fillId="8" borderId="0" xfId="0" applyNumberFormat="1" applyFont="1" applyFill="1"/>
    <xf numFmtId="0" fontId="38" fillId="0" borderId="0" xfId="0" applyFont="1"/>
    <xf numFmtId="0" fontId="8" fillId="0" borderId="0" xfId="0" applyFont="1"/>
    <xf numFmtId="1" fontId="8" fillId="8" borderId="0" xfId="10" applyNumberFormat="1" applyFont="1" applyFill="1"/>
    <xf numFmtId="2" fontId="38" fillId="0" borderId="0" xfId="0" applyNumberFormat="1" applyFont="1"/>
    <xf numFmtId="2" fontId="8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0" fontId="5" fillId="0" borderId="0" xfId="0" applyFont="1"/>
    <xf numFmtId="1" fontId="0" fillId="0" borderId="0" xfId="0" applyNumberFormat="1"/>
    <xf numFmtId="0" fontId="0" fillId="0" borderId="0" xfId="0"/>
    <xf numFmtId="0" fontId="5" fillId="0" borderId="0" xfId="0" applyFont="1"/>
    <xf numFmtId="1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6" fillId="8" borderId="0" xfId="2" applyFill="1"/>
    <xf numFmtId="0" fontId="6" fillId="0" borderId="0" xfId="2"/>
    <xf numFmtId="1" fontId="5" fillId="0" borderId="0" xfId="0" applyNumberFormat="1" applyFont="1"/>
    <xf numFmtId="0" fontId="0" fillId="0" borderId="0" xfId="0"/>
    <xf numFmtId="0" fontId="6" fillId="6" borderId="0" xfId="0" applyFont="1" applyFill="1"/>
    <xf numFmtId="3" fontId="6" fillId="6" borderId="0" xfId="0" applyNumberFormat="1" applyFont="1" applyFill="1"/>
    <xf numFmtId="164" fontId="6" fillId="6" borderId="0" xfId="0" applyNumberFormat="1" applyFont="1" applyFill="1"/>
    <xf numFmtId="1" fontId="5" fillId="6" borderId="0" xfId="10" quotePrefix="1" applyNumberFormat="1" applyFont="1" applyFill="1"/>
    <xf numFmtId="164" fontId="5" fillId="6" borderId="0" xfId="10" quotePrefix="1" applyNumberFormat="1" applyFont="1" applyFill="1"/>
    <xf numFmtId="2" fontId="6" fillId="6" borderId="0" xfId="0" applyNumberFormat="1" applyFont="1" applyFill="1"/>
    <xf numFmtId="0" fontId="0" fillId="0" borderId="0" xfId="0"/>
    <xf numFmtId="1" fontId="0" fillId="0" borderId="0" xfId="0" applyNumberFormat="1"/>
    <xf numFmtId="4" fontId="5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1" fontId="5" fillId="0" borderId="0" xfId="0" applyNumberFormat="1" applyFont="1"/>
    <xf numFmtId="2" fontId="0" fillId="0" borderId="0" xfId="0" applyNumberFormat="1" applyFill="1"/>
    <xf numFmtId="0" fontId="0" fillId="0" borderId="0" xfId="0"/>
    <xf numFmtId="1" fontId="0" fillId="0" borderId="0" xfId="0" applyNumberFormat="1"/>
    <xf numFmtId="0" fontId="6" fillId="8" borderId="0" xfId="2" applyFill="1"/>
    <xf numFmtId="0" fontId="6" fillId="0" borderId="0" xfId="2"/>
    <xf numFmtId="0" fontId="20" fillId="3" borderId="0" xfId="0" applyFont="1" applyFill="1"/>
    <xf numFmtId="0" fontId="27" fillId="0" borderId="0" xfId="0" applyFont="1"/>
    <xf numFmtId="166" fontId="25" fillId="0" borderId="0" xfId="0" applyNumberFormat="1" applyFont="1"/>
    <xf numFmtId="166" fontId="27" fillId="0" borderId="0" xfId="0" applyNumberFormat="1" applyFont="1"/>
    <xf numFmtId="166" fontId="0" fillId="0" borderId="0" xfId="0" applyNumberFormat="1"/>
    <xf numFmtId="0" fontId="0" fillId="0" borderId="0" xfId="0"/>
    <xf numFmtId="3" fontId="22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0" fontId="25" fillId="0" borderId="0" xfId="0" applyFont="1"/>
    <xf numFmtId="1" fontId="20" fillId="0" borderId="0" xfId="0" applyNumberFormat="1" applyFont="1"/>
    <xf numFmtId="0" fontId="20" fillId="0" borderId="0" xfId="0" applyFont="1"/>
    <xf numFmtId="0" fontId="5" fillId="0" borderId="0" xfId="0" applyFont="1"/>
    <xf numFmtId="3" fontId="20" fillId="0" borderId="0" xfId="0" applyNumberFormat="1" applyFont="1"/>
    <xf numFmtId="1" fontId="20" fillId="0" borderId="0" xfId="0" applyNumberFormat="1" applyFont="1" applyAlignment="1"/>
    <xf numFmtId="0" fontId="0" fillId="0" borderId="0" xfId="0" applyAlignment="1"/>
    <xf numFmtId="0" fontId="22" fillId="0" borderId="0" xfId="0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6" fillId="0" borderId="0" xfId="0" applyNumberFormat="1" applyFont="1"/>
    <xf numFmtId="3" fontId="9" fillId="0" borderId="0" xfId="0" applyNumberFormat="1" applyFont="1"/>
    <xf numFmtId="1" fontId="22" fillId="0" borderId="0" xfId="0" applyNumberFormat="1" applyFont="1"/>
    <xf numFmtId="1" fontId="5" fillId="0" borderId="0" xfId="0" applyNumberFormat="1" applyFont="1"/>
    <xf numFmtId="0" fontId="30" fillId="0" borderId="0" xfId="0" applyFont="1"/>
    <xf numFmtId="3" fontId="25" fillId="0" borderId="0" xfId="0" applyNumberFormat="1" applyFont="1"/>
    <xf numFmtId="164" fontId="0" fillId="0" borderId="0" xfId="0" applyNumberFormat="1" applyFill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8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CC"/>
      <color rgb="FFFFFF99"/>
      <color rgb="FFFFFFFF"/>
      <color rgb="FF99FF66"/>
      <color rgb="FFCCFFCC"/>
      <color rgb="FF66FF33"/>
      <color rgb="FF00FF00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</a:t>
            </a:r>
            <a:r>
              <a:rPr lang="nb-NO" sz="2800" baseline="0"/>
              <a:t>, antall SLAKT</a:t>
            </a:r>
            <a:r>
              <a:rPr lang="nb-NO" sz="2800"/>
              <a:t>, per år, per uke 51.2024:</a:t>
            </a:r>
          </a:p>
        </c:rich>
      </c:tx>
      <c:layout>
        <c:manualLayout>
          <c:xMode val="edge"/>
          <c:yMode val="edge"/>
          <c:x val="0.18559179667821135"/>
          <c:y val="2.91938747431029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42026840572819E-2"/>
          <c:y val="0.1466934388253083"/>
          <c:w val="0.89025953558276638"/>
          <c:h val="0.75754088558950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6436463650149158E-17"/>
                  <c:y val="-5.997593204301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9-419A-B71A-8730CA4F7A8D}"/>
                </c:ext>
              </c:extLst>
            </c:dLbl>
            <c:dLbl>
              <c:idx val="1"/>
              <c:layout>
                <c:manualLayout>
                  <c:x val="-1.6436463650149158E-17"/>
                  <c:y val="-5.99759320430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9-419A-B71A-8730CA4F7A8D}"/>
                </c:ext>
              </c:extLst>
            </c:dLbl>
            <c:dLbl>
              <c:idx val="2"/>
              <c:layout>
                <c:manualLayout>
                  <c:x val="-1.7930894755177986E-3"/>
                  <c:y val="-6.6401924761913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9-419A-B71A-8730CA4F7A8D}"/>
                </c:ext>
              </c:extLst>
            </c:dLbl>
            <c:dLbl>
              <c:idx val="3"/>
              <c:layout>
                <c:manualLayout>
                  <c:x val="-1.7930894755177986E-3"/>
                  <c:y val="-6.854392233487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9-419A-B71A-8730CA4F7A8D}"/>
                </c:ext>
              </c:extLst>
            </c:dLbl>
            <c:dLbl>
              <c:idx val="5"/>
              <c:layout>
                <c:manualLayout>
                  <c:x val="-3.2872927300298316E-17"/>
                  <c:y val="-4.2839951459299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9-41F5-8FB0-EBF4587E724C}"/>
                </c:ext>
              </c:extLst>
            </c:dLbl>
            <c:dLbl>
              <c:idx val="6"/>
              <c:layout>
                <c:manualLayout>
                  <c:x val="-3.5861789510355647E-3"/>
                  <c:y val="-7.282791748080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9-419A-B71A-8730CA4F7A8D}"/>
                </c:ext>
              </c:extLst>
            </c:dLbl>
            <c:dLbl>
              <c:idx val="7"/>
              <c:layout>
                <c:manualLayout>
                  <c:x val="8.9654473775886646E-4"/>
                  <c:y val="-5.3549939324123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9-41F5-8FB0-EBF4587E724C}"/>
                </c:ext>
              </c:extLst>
            </c:dLbl>
            <c:dLbl>
              <c:idx val="8"/>
              <c:layout>
                <c:manualLayout>
                  <c:x val="1.7930894755177986E-3"/>
                  <c:y val="-4.069795388633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8-427B-9C84-B7B62C1DEA0B}"/>
                </c:ext>
              </c:extLst>
            </c:dLbl>
            <c:dLbl>
              <c:idx val="14"/>
              <c:layout>
                <c:manualLayout>
                  <c:x val="-6.5745854600596633E-17"/>
                  <c:y val="-2.3561973302614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08-427B-9C84-B7B62C1DEA0B}"/>
                </c:ext>
              </c:extLst>
            </c:dLbl>
            <c:dLbl>
              <c:idx val="18"/>
              <c:layout>
                <c:manualLayout>
                  <c:x val="-1.3149170920119327E-16"/>
                  <c:y val="-5.9975932043018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9-41F5-8FB0-EBF4587E724C}"/>
                </c:ext>
              </c:extLst>
            </c:dLbl>
            <c:dLbl>
              <c:idx val="25"/>
              <c:layout>
                <c:manualLayout>
                  <c:x val="-8.9654473775889931E-4"/>
                  <c:y val="-7.7111912626738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08-427B-9C84-B7B62C1DE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2014</c:v>
                </c:pt>
                <c:pt idx="1">
                  <c:v>1917</c:v>
                </c:pt>
                <c:pt idx="2">
                  <c:v>1547</c:v>
                </c:pt>
                <c:pt idx="3">
                  <c:v>1644</c:v>
                </c:pt>
                <c:pt idx="4">
                  <c:v>2095</c:v>
                </c:pt>
                <c:pt idx="5">
                  <c:v>2316</c:v>
                </c:pt>
                <c:pt idx="6">
                  <c:v>2463</c:v>
                </c:pt>
                <c:pt idx="7">
                  <c:v>2208</c:v>
                </c:pt>
                <c:pt idx="8">
                  <c:v>2395</c:v>
                </c:pt>
                <c:pt idx="9">
                  <c:v>5028</c:v>
                </c:pt>
                <c:pt idx="10">
                  <c:v>6330</c:v>
                </c:pt>
                <c:pt idx="11">
                  <c:v>3643</c:v>
                </c:pt>
                <c:pt idx="12">
                  <c:v>6288</c:v>
                </c:pt>
                <c:pt idx="13">
                  <c:v>2014</c:v>
                </c:pt>
                <c:pt idx="14">
                  <c:v>1863</c:v>
                </c:pt>
                <c:pt idx="15">
                  <c:v>2078</c:v>
                </c:pt>
                <c:pt idx="16">
                  <c:v>2082</c:v>
                </c:pt>
                <c:pt idx="17">
                  <c:v>3339</c:v>
                </c:pt>
                <c:pt idx="18">
                  <c:v>4258</c:v>
                </c:pt>
                <c:pt idx="19">
                  <c:v>3797</c:v>
                </c:pt>
                <c:pt idx="20">
                  <c:v>5319</c:v>
                </c:pt>
                <c:pt idx="21">
                  <c:v>6105</c:v>
                </c:pt>
                <c:pt idx="22">
                  <c:v>19411</c:v>
                </c:pt>
                <c:pt idx="23">
                  <c:v>4322</c:v>
                </c:pt>
                <c:pt idx="24">
                  <c:v>3255</c:v>
                </c:pt>
                <c:pt idx="25">
                  <c:v>2277</c:v>
                </c:pt>
                <c:pt idx="26">
                  <c:v>2786</c:v>
                </c:pt>
                <c:pt idx="27">
                  <c:v>2766</c:v>
                </c:pt>
                <c:pt idx="28">
                  <c:v>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RNR!$B$2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År!$AL$8:$AL$36</c:f>
              <c:numCache>
                <c:formatCode>0</c:formatCode>
                <c:ptCount val="29"/>
                <c:pt idx="0">
                  <c:v>1903</c:v>
                </c:pt>
                <c:pt idx="1">
                  <c:v>1903</c:v>
                </c:pt>
                <c:pt idx="2">
                  <c:v>1903</c:v>
                </c:pt>
                <c:pt idx="3">
                  <c:v>1903</c:v>
                </c:pt>
                <c:pt idx="4">
                  <c:v>1903</c:v>
                </c:pt>
                <c:pt idx="5">
                  <c:v>1903</c:v>
                </c:pt>
                <c:pt idx="6">
                  <c:v>1903</c:v>
                </c:pt>
                <c:pt idx="7">
                  <c:v>1903</c:v>
                </c:pt>
                <c:pt idx="8">
                  <c:v>1903</c:v>
                </c:pt>
                <c:pt idx="9">
                  <c:v>1903</c:v>
                </c:pt>
                <c:pt idx="10">
                  <c:v>1903</c:v>
                </c:pt>
                <c:pt idx="11">
                  <c:v>1903</c:v>
                </c:pt>
                <c:pt idx="12">
                  <c:v>1903</c:v>
                </c:pt>
                <c:pt idx="13">
                  <c:v>1903</c:v>
                </c:pt>
                <c:pt idx="14">
                  <c:v>1903</c:v>
                </c:pt>
                <c:pt idx="15">
                  <c:v>1903</c:v>
                </c:pt>
                <c:pt idx="16">
                  <c:v>1903</c:v>
                </c:pt>
                <c:pt idx="17">
                  <c:v>1903</c:v>
                </c:pt>
                <c:pt idx="18">
                  <c:v>1903</c:v>
                </c:pt>
                <c:pt idx="19">
                  <c:v>1903</c:v>
                </c:pt>
                <c:pt idx="20">
                  <c:v>1903</c:v>
                </c:pt>
                <c:pt idx="21">
                  <c:v>1903</c:v>
                </c:pt>
                <c:pt idx="22">
                  <c:v>1903</c:v>
                </c:pt>
                <c:pt idx="23">
                  <c:v>1903</c:v>
                </c:pt>
                <c:pt idx="24">
                  <c:v>1903</c:v>
                </c:pt>
                <c:pt idx="25">
                  <c:v>1903</c:v>
                </c:pt>
                <c:pt idx="26">
                  <c:v>1903</c:v>
                </c:pt>
                <c:pt idx="27">
                  <c:v>1903</c:v>
                </c:pt>
                <c:pt idx="28">
                  <c:v>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76477348656011"/>
          <c:y val="0.31657206177386066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</a:t>
            </a:r>
            <a:r>
              <a:rPr lang="nb-NO" sz="2800" baseline="0"/>
              <a:t>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48322599261498E-2"/>
          <c:y val="0.14253773726202618"/>
          <c:w val="0.90765121634944201"/>
          <c:h val="0.7225935329982129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3.4</c:v>
                </c:pt>
                <c:pt idx="3">
                  <c:v>0</c:v>
                </c:pt>
                <c:pt idx="4">
                  <c:v>6.936298076923074</c:v>
                </c:pt>
                <c:pt idx="5">
                  <c:v>6.4350161117078404</c:v>
                </c:pt>
                <c:pt idx="6">
                  <c:v>5.0363636363636362</c:v>
                </c:pt>
                <c:pt idx="7">
                  <c:v>8</c:v>
                </c:pt>
                <c:pt idx="8">
                  <c:v>6</c:v>
                </c:pt>
                <c:pt idx="9">
                  <c:v>5.5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7.9696969696969697</c:v>
                </c:pt>
                <c:pt idx="4">
                  <c:v>7.2218543046357615</c:v>
                </c:pt>
                <c:pt idx="5">
                  <c:v>6.9018404907975448</c:v>
                </c:pt>
                <c:pt idx="6">
                  <c:v>6.5942028985507246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95399528056971"/>
          <c:y val="0.1979207721536895"/>
          <c:w val="9.0573967416679044E-2"/>
          <c:h val="0.21815961040928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mnd'!$K$43:$K$54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22.2</c:v>
                </c:pt>
                <c:pt idx="3">
                  <c:v>0</c:v>
                </c:pt>
                <c:pt idx="4">
                  <c:v>0</c:v>
                </c:pt>
                <c:pt idx="5">
                  <c:v>3.9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mnd'!$M$43:$M$54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mnd'!$I$61:$I$72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0.20449897750511245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mnd'!$K$61:$K$72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</c:v>
                </c:pt>
                <c:pt idx="6">
                  <c:v>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mnd'!$M$61:$M$72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mnd'!$I$79:$I$90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mnd'!$K$79:$K$90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7.375</c:v>
                </c:pt>
                <c:pt idx="6">
                  <c:v>8.1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mnd'!$M$79:$M$90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mnd'!$I$94:$I$105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0.16556291390728475</c:v>
                </c:pt>
                <c:pt idx="5">
                  <c:v>1.0224948875255622</c:v>
                </c:pt>
                <c:pt idx="6">
                  <c:v>1.8115942028985503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81876778357202E-2"/>
          <c:y val="0.15728215909421542"/>
          <c:w val="0.89637857432535994"/>
          <c:h val="0.70784905259496878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3.4</c:v>
                </c:pt>
                <c:pt idx="3">
                  <c:v>0</c:v>
                </c:pt>
                <c:pt idx="4">
                  <c:v>6.936298076923074</c:v>
                </c:pt>
                <c:pt idx="5">
                  <c:v>6.4350161117078404</c:v>
                </c:pt>
                <c:pt idx="6">
                  <c:v>5.0363636363636362</c:v>
                </c:pt>
                <c:pt idx="7">
                  <c:v>8</c:v>
                </c:pt>
                <c:pt idx="8">
                  <c:v>6</c:v>
                </c:pt>
                <c:pt idx="9">
                  <c:v>5.5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2-4B4F-8F38-9340F601CCC1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1.0348583478559813E-2"/>
                  <c:y val="-4.505420695135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3-435E-8C8B-8A6208E4B59B}"/>
                </c:ext>
              </c:extLst>
            </c:dLbl>
            <c:dLbl>
              <c:idx val="4"/>
              <c:layout>
                <c:manualLayout>
                  <c:x val="-9.3137251307038316E-3"/>
                  <c:y val="-6.6508591213905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35E-8C8B-8A6208E4B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7.9696969696969697</c:v>
                </c:pt>
                <c:pt idx="4">
                  <c:v>7.2218543046357615</c:v>
                </c:pt>
                <c:pt idx="5">
                  <c:v>6.9018404907975448</c:v>
                </c:pt>
                <c:pt idx="6">
                  <c:v>6.5942028985507246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B4F-8F38-9340F601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2699942170143"/>
          <c:y val="0.21816792194197429"/>
          <c:w val="0.10073131891229704"/>
          <c:h val="0.11412673162011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mnd'!$K$94:$K$105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</c:v>
                </c:pt>
                <c:pt idx="5">
                  <c:v>10.29</c:v>
                </c:pt>
                <c:pt idx="6">
                  <c:v>9.5199999999999978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mnd'!$M$94:$M$105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mnd'!$I$109:$I$120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1.6556291390728475</c:v>
                </c:pt>
                <c:pt idx="5">
                  <c:v>4.0899795501022487</c:v>
                </c:pt>
                <c:pt idx="6">
                  <c:v>3.6231884057971007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mnd'!$K$109:$K$120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17.600000000000001</c:v>
                </c:pt>
                <c:pt idx="4">
                  <c:v>10.52</c:v>
                </c:pt>
                <c:pt idx="5">
                  <c:v>14.065</c:v>
                </c:pt>
                <c:pt idx="6">
                  <c:v>11.47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mnd'!$M$109:$M$120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4.9000000000000004</c:v>
                </c:pt>
                <c:pt idx="5">
                  <c:v>5.375</c:v>
                </c:pt>
                <c:pt idx="6">
                  <c:v>5.2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mnd'!$I$124:$I$135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16.666666666666671</c:v>
                </c:pt>
                <c:pt idx="3">
                  <c:v>9.0909090909090917</c:v>
                </c:pt>
                <c:pt idx="4">
                  <c:v>7.6158940397351005</c:v>
                </c:pt>
                <c:pt idx="5">
                  <c:v>14.7239263803681</c:v>
                </c:pt>
                <c:pt idx="6">
                  <c:v>16.666666666666671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mnd'!$K$124:$K$135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15.4</c:v>
                </c:pt>
                <c:pt idx="3">
                  <c:v>15.733333333333338</c:v>
                </c:pt>
                <c:pt idx="4">
                  <c:v>12.767391304347829</c:v>
                </c:pt>
                <c:pt idx="5">
                  <c:v>14.585416666666662</c:v>
                </c:pt>
                <c:pt idx="6">
                  <c:v>12.780434782608696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mnd'!$M$124:$M$135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8.5</c:v>
                </c:pt>
                <c:pt idx="3">
                  <c:v>7</c:v>
                </c:pt>
                <c:pt idx="4">
                  <c:v>6.1521739130434794</c:v>
                </c:pt>
                <c:pt idx="5">
                  <c:v>6.2430555555555562</c:v>
                </c:pt>
                <c:pt idx="6">
                  <c:v>5.7173913043478253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mnd'!$I$139:$I$150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48.484848484848492</c:v>
                </c:pt>
                <c:pt idx="4">
                  <c:v>29.801324503311257</c:v>
                </c:pt>
                <c:pt idx="5">
                  <c:v>28.016359918200408</c:v>
                </c:pt>
                <c:pt idx="6">
                  <c:v>37.681159420289845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mnd'!$K$139:$K$150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18.388888888888889</c:v>
                </c:pt>
                <c:pt idx="3">
                  <c:v>15.4125</c:v>
                </c:pt>
                <c:pt idx="4">
                  <c:v>13.379444444444438</c:v>
                </c:pt>
                <c:pt idx="5">
                  <c:v>15.495255474452543</c:v>
                </c:pt>
                <c:pt idx="6">
                  <c:v>14.004807692307685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846000686334"/>
          <c:y val="8.49165203035446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20672697881605E-2"/>
          <c:y val="0.13030754118945631"/>
          <c:w val="0.92272658534026908"/>
          <c:h val="0.77902374670184693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Måned!$N$22:$N$33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5.5</c:v>
                </c:pt>
                <c:pt idx="3">
                  <c:v>0</c:v>
                </c:pt>
                <c:pt idx="4">
                  <c:v>9.1875</c:v>
                </c:pt>
                <c:pt idx="5">
                  <c:v>8.766917293233087</c:v>
                </c:pt>
                <c:pt idx="6">
                  <c:v>7.8727272727272739</c:v>
                </c:pt>
                <c:pt idx="7">
                  <c:v>8</c:v>
                </c:pt>
                <c:pt idx="8">
                  <c:v>8.5</c:v>
                </c:pt>
                <c:pt idx="9">
                  <c:v>8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B-42E6-B27C-0FA57ED8E10F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8.58175225528618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6-47EF-88C4-8C6C1E943D06}"/>
                </c:ext>
              </c:extLst>
            </c:dLbl>
            <c:dLbl>
              <c:idx val="4"/>
              <c:layout>
                <c:manualLayout>
                  <c:x val="-7.294489416993255E-2"/>
                  <c:y val="-2.3191298664582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6-47EF-88C4-8C6C1E943D06}"/>
                </c:ext>
              </c:extLst>
            </c:dLbl>
            <c:dLbl>
              <c:idx val="5"/>
              <c:layout>
                <c:manualLayout>
                  <c:x val="-1.8236223542483214E-2"/>
                  <c:y val="-7.168219587234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9-4479-9E32-8642ED239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Måned!$N$9:$N$20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9.3030303030303028</c:v>
                </c:pt>
                <c:pt idx="4">
                  <c:v>9.70860927152318</c:v>
                </c:pt>
                <c:pt idx="5">
                  <c:v>9.4488752556237205</c:v>
                </c:pt>
                <c:pt idx="6">
                  <c:v>9.1485507246376816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B-42E6-B27C-0FA57ED8E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10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86309486704776"/>
          <c:y val="0.2387382339850968"/>
          <c:w val="0.10319253009145817"/>
          <c:h val="0.15926563742141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mnd'!$M$139:$M$150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7.4375</c:v>
                </c:pt>
                <c:pt idx="4">
                  <c:v>6.7055555555555557</c:v>
                </c:pt>
                <c:pt idx="5">
                  <c:v>6.8065693430656946</c:v>
                </c:pt>
                <c:pt idx="6">
                  <c:v>6.5384615384615401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mnd'!$I$154:$I$165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33.333333333333343</c:v>
                </c:pt>
                <c:pt idx="4">
                  <c:v>40.231788079470206</c:v>
                </c:pt>
                <c:pt idx="5">
                  <c:v>30.981595092024538</c:v>
                </c:pt>
                <c:pt idx="6">
                  <c:v>27.173913043478262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mnd'!$K$154:$K$165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19.2</c:v>
                </c:pt>
                <c:pt idx="4">
                  <c:v>14.902057613168729</c:v>
                </c:pt>
                <c:pt idx="5">
                  <c:v>16.619471947194704</c:v>
                </c:pt>
                <c:pt idx="6">
                  <c:v>15.442666666666671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mnd'!$M$154:$M$165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8.6363636363636385</c:v>
                </c:pt>
                <c:pt idx="4">
                  <c:v>7.4938271604938302</c:v>
                </c:pt>
                <c:pt idx="5">
                  <c:v>7.2838283828382817</c:v>
                </c:pt>
                <c:pt idx="6">
                  <c:v>6.96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mnd'!$I$169:$I$180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19.536423841059602</c:v>
                </c:pt>
                <c:pt idx="5">
                  <c:v>17.484662576687121</c:v>
                </c:pt>
                <c:pt idx="6">
                  <c:v>10.869565217391305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mnd'!$K$169:$K$180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16.296610169491526</c:v>
                </c:pt>
                <c:pt idx="5">
                  <c:v>17.411695906432751</c:v>
                </c:pt>
                <c:pt idx="6">
                  <c:v>16.23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mnd'!$M$169:$M$180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10.5</c:v>
                </c:pt>
                <c:pt idx="4">
                  <c:v>8.0084745762711851</c:v>
                </c:pt>
                <c:pt idx="5">
                  <c:v>7.5204678362573105</c:v>
                </c:pt>
                <c:pt idx="6">
                  <c:v>8.3333333333333357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mnd'!$I$184:$I$195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0.99337748344370869</c:v>
                </c:pt>
                <c:pt idx="5">
                  <c:v>2.4539877300613497</c:v>
                </c:pt>
                <c:pt idx="6">
                  <c:v>0.72463768115942018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mnd'!$K$184:$K$195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16.266666666666662</c:v>
                </c:pt>
                <c:pt idx="5">
                  <c:v>18.479166666666671</c:v>
                </c:pt>
                <c:pt idx="6">
                  <c:v>19.950000000000003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mnd'!$M$184:$M$195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7.7916666666666687</c:v>
                </c:pt>
                <c:pt idx="6">
                  <c:v>10.5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40015813520161E-2"/>
          <c:y val="0.17738597002866946"/>
          <c:w val="0.86464755231674917"/>
          <c:h val="0.70633049119718183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1">
                  <c:v>18.600000000000001</c:v>
                </c:pt>
                <c:pt idx="2">
                  <c:v>9.5</c:v>
                </c:pt>
                <c:pt idx="4">
                  <c:v>16.071514423076902</c:v>
                </c:pt>
                <c:pt idx="5">
                  <c:v>14.893018259935578</c:v>
                </c:pt>
                <c:pt idx="6">
                  <c:v>12.501818181818184</c:v>
                </c:pt>
                <c:pt idx="7">
                  <c:v>21.5</c:v>
                </c:pt>
                <c:pt idx="8">
                  <c:v>19.200000000000003</c:v>
                </c:pt>
                <c:pt idx="9">
                  <c:v>18.45</c:v>
                </c:pt>
                <c:pt idx="10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0-4D4B-AE80-2B4E9E0CCA0E}"/>
            </c:ext>
          </c:extLst>
        </c:ser>
        <c:ser>
          <c:idx val="2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8.2842819855434395E-3"/>
                  <c:y val="-6.4450472602966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A60-8228-5794947B6E26}"/>
                </c:ext>
              </c:extLst>
            </c:dLbl>
            <c:dLbl>
              <c:idx val="4"/>
              <c:layout>
                <c:manualLayout>
                  <c:x val="-3.9350339431331337E-2"/>
                  <c:y val="0.1160108506853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C-43E5-8280-3044FDF0796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2">
                  <c:v>18.208333333333329</c:v>
                </c:pt>
                <c:pt idx="3">
                  <c:v>17.351515151515152</c:v>
                </c:pt>
                <c:pt idx="4">
                  <c:v>14.486754966887419</c:v>
                </c:pt>
                <c:pt idx="5">
                  <c:v>15.946625766871161</c:v>
                </c:pt>
                <c:pt idx="6">
                  <c:v>14.211231884057963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0-4D4B-AE80-2B4E9E0C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6210998554955911E-3"/>
              <c:y val="0.459854253512428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00847597831365"/>
          <c:y val="0.51936000849866604"/>
          <c:w val="9.0346699647241249E-2"/>
          <c:h val="0.134790635769234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mnd'!$D$199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mnd'!$I$199:$I$210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0.30674846625766872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mnd'!$D$199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mnd'!$K$199:$K$210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mnd'!$M$184:$M$195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7.7916666666666687</c:v>
                </c:pt>
                <c:pt idx="6">
                  <c:v>10.5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mnd'!$I$214:$I$225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mnd'!$K$214:$K$225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16.100000000000001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mnd'!$M$214:$M$225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mnd'!$I$229:$I$240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mnd'!$K$229:$K$240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mnd'!$M$229:$M$240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mnd'!$H$246:$H$257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77</c:v>
                </c:pt>
                <c:pt idx="4">
                  <c:v>423</c:v>
                </c:pt>
                <c:pt idx="5">
                  <c:v>2007</c:v>
                </c:pt>
                <c:pt idx="6">
                  <c:v>262</c:v>
                </c:pt>
                <c:pt idx="7">
                  <c:v>11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1">
                  <c:v>1</c:v>
                </c:pt>
                <c:pt idx="2">
                  <c:v>10</c:v>
                </c:pt>
                <c:pt idx="4">
                  <c:v>832</c:v>
                </c:pt>
                <c:pt idx="5">
                  <c:v>1862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2">
                  <c:v>12</c:v>
                </c:pt>
                <c:pt idx="3">
                  <c:v>33</c:v>
                </c:pt>
                <c:pt idx="4">
                  <c:v>604</c:v>
                </c:pt>
                <c:pt idx="5">
                  <c:v>978</c:v>
                </c:pt>
                <c:pt idx="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21677889767611"/>
          <c:y val="0.19754648396689173"/>
          <c:w val="0.11494418690627803"/>
          <c:h val="0.15785058258068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mnd'!$H$261:$H$272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mnd'!$H$276:$H$287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36456613136123"/>
          <c:y val="0.30278287156690836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mnd'!$H$291:$H$302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mnd'!$B$61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mnd'!$H$61:$H$72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47878005397112"/>
          <c:y val="0.20660395850083663"/>
          <c:w val="9.0068174975664994E-2"/>
          <c:h val="0.1104919908608377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mnd'!$H$306:$H$317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mnd'!$H$79:$H$90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7581233196914"/>
          <c:y val="0.3584497706611422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mnd'!$H$321:$H$332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mnd'!$H$94:$H$105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91775762072291"/>
          <c:y val="0.38071653029883568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mnd'!$H$336:$H$347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</c:v>
                </c:pt>
                <c:pt idx="5">
                  <c:v>81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mnd'!$H$109:$H$120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3392368507128"/>
          <c:y val="0.30055619560313901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mnd'!$H$351:$H$362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154</c:v>
                </c:pt>
                <c:pt idx="5">
                  <c:v>550</c:v>
                </c:pt>
                <c:pt idx="6">
                  <c:v>19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mnd'!$H$124:$H$135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46</c:v>
                </c:pt>
                <c:pt idx="5">
                  <c:v>144</c:v>
                </c:pt>
                <c:pt idx="6">
                  <c:v>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5894901435193"/>
          <c:y val="0.27160940807413742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mnd'!$H$366:$H$377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406</c:v>
                </c:pt>
                <c:pt idx="5">
                  <c:v>702</c:v>
                </c:pt>
                <c:pt idx="6">
                  <c:v>13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mnd'!$H$139:$H$150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16</c:v>
                </c:pt>
                <c:pt idx="4">
                  <c:v>180</c:v>
                </c:pt>
                <c:pt idx="5">
                  <c:v>274</c:v>
                </c:pt>
                <c:pt idx="6">
                  <c:v>104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44460665821029"/>
          <c:y val="0.30055619560313901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1.6227733897845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mnd'!$H$381:$H$392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173</c:v>
                </c:pt>
                <c:pt idx="5">
                  <c:v>319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mnd'!$H$154:$H$165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243</c:v>
                </c:pt>
                <c:pt idx="5">
                  <c:v>303</c:v>
                </c:pt>
                <c:pt idx="6">
                  <c:v>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7338072102687"/>
          <c:y val="0.29387616771183095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mnd'!$H$396:$H$407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</c:v>
                </c:pt>
                <c:pt idx="5">
                  <c:v>103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mnd'!$H$169:$H$180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118</c:v>
                </c:pt>
                <c:pt idx="5">
                  <c:v>171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372024301158161"/>
          <c:y val="0.33617405855501492"/>
          <c:w val="7.7431012612785108E-2"/>
          <c:h val="0.1221650864572691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middel LENGDE i cm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83198877781764"/>
          <c:y val="0.13373097355566044"/>
          <c:w val="0.84936973559378848"/>
          <c:h val="0.72368702331195744"/>
        </c:manualLayout>
      </c:layout>
      <c:lineChart>
        <c:grouping val="standard"/>
        <c:varyColors val="0"/>
        <c:ser>
          <c:idx val="3"/>
          <c:order val="0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6.5157748876733881E-3"/>
                  <c:y val="-3.4420294151226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A-4341-9C07-21D7BF9B6028}"/>
                </c:ext>
              </c:extLst>
            </c:dLbl>
            <c:dLbl>
              <c:idx val="3"/>
              <c:layout>
                <c:manualLayout>
                  <c:x val="-7.7103336170802311E-2"/>
                  <c:y val="-4.73279044579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A-4A2F-A442-9A280550814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Måned!$B$11:$B$15</c:f>
              <c:strCache>
                <c:ptCount val="5"/>
                <c:pt idx="0">
                  <c:v>Mar</c:v>
                </c:pt>
                <c:pt idx="1">
                  <c:v>Apr</c:v>
                </c:pt>
                <c:pt idx="2">
                  <c:v>Mai</c:v>
                </c:pt>
                <c:pt idx="3">
                  <c:v>Jun</c:v>
                </c:pt>
                <c:pt idx="4">
                  <c:v>Jul</c:v>
                </c:pt>
              </c:strCache>
            </c:strRef>
          </c:cat>
          <c:val>
            <c:numRef>
              <c:f>Måned!$P$11:$P$15</c:f>
              <c:numCache>
                <c:formatCode>0.0</c:formatCode>
                <c:ptCount val="5"/>
                <c:pt idx="0">
                  <c:v>90.141666666666637</c:v>
                </c:pt>
                <c:pt idx="1">
                  <c:v>88.454545454545467</c:v>
                </c:pt>
                <c:pt idx="2">
                  <c:v>82.917435897435851</c:v>
                </c:pt>
                <c:pt idx="3">
                  <c:v>86.477709611451942</c:v>
                </c:pt>
                <c:pt idx="4">
                  <c:v>84.611594202898601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A-4341-9C07-21D7BF9B6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7040"/>
        <c:axId val="374946648"/>
      </c:lineChart>
      <c:catAx>
        <c:axId val="374947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6648"/>
        <c:crosses val="autoZero"/>
        <c:auto val="1"/>
        <c:lblAlgn val="ctr"/>
        <c:lblOffset val="100"/>
        <c:noMultiLvlLbl val="0"/>
      </c:catAx>
      <c:valAx>
        <c:axId val="374946648"/>
        <c:scaling>
          <c:orientation val="minMax"/>
          <c:min val="8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8629989922781228E-2"/>
              <c:y val="0.398358666918269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704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2643685876378"/>
          <c:y val="0.24363046697430368"/>
          <c:w val="8.3126836569914805E-2"/>
          <c:h val="0.137570394752666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U+</a:t>
            </a:r>
            <a:endParaRPr lang="en-US" sz="2800"/>
          </a:p>
        </c:rich>
      </c:tx>
      <c:layout>
        <c:manualLayout>
          <c:xMode val="edge"/>
          <c:yMode val="edge"/>
          <c:x val="0.19109023606091788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mnd'!$H$411:$H$422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mnd'!$B$184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mnd'!$H$184:$H$195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24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60367454068242"/>
          <c:y val="0.26270270421906006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mnd'!$H$426:$H$437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mnd'!$H$199:$H$210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70563181706076"/>
          <c:y val="0.32059627927706319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mnd'!$H$441:$H$452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mnd'!$H$214:$H$225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mnd'!$H$456:$H$467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mnd'!$H$229:$H$240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7715067085145829E-2"/>
          <c:h val="0.137536534329004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56829828492874E-2"/>
          <c:y val="0.17828338660047385"/>
          <c:w val="0.90648036898155648"/>
          <c:h val="0.6579894797765198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mnd'!$I$246:$I$257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13332629903664"/>
          <c:y val="0.17363564947279664"/>
          <c:w val="0.11783194186153867"/>
          <c:h val="0.1459588446418569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961035999077E-2"/>
          <c:y val="0.17380012409773599"/>
          <c:w val="0.88886762697580501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mnd'!$B$261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mnd'!$I$261:$I$272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0.12298113036117747"/>
          <c:h val="0.1300210447177898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02393219366094E-2"/>
          <c:y val="0.16934677217019728"/>
          <c:w val="0.89243483453457206"/>
          <c:h val="0.666926094871474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mnd'!$I$276:$I$287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1.8181818181818179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67722003499562"/>
          <c:y val="0.17363564947279664"/>
          <c:w val="0.10928814887722368"/>
          <c:h val="0.1277349881767340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71304815830592E-2"/>
          <c:y val="0.18710683394485467"/>
          <c:w val="0.8878658689433484"/>
          <c:h val="0.649165998565598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mnd'!$I$291:$I$302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0.16111707841031148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mnd'!$B$61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mnd'!$I$61:$I$72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0.20449897750511245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47158435739462"/>
          <c:y val="0.20250527688544939"/>
          <c:w val="0.11411630554548882"/>
          <c:h val="0.123293503944615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mnd'!$I$306:$I$317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0.91299677765843168</c:v>
                </c:pt>
                <c:pt idx="6">
                  <c:v>1.8181818181818179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6-494B-BFFD-2D0679EEA3DB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mnd'!$I$79:$I$90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6-494B-BFFD-2D0679EE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0.11266408746723708"/>
          <c:h val="0.1278092635144749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mnd'!$B$321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mnd'!$I$321:$I$332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0.24038461538461528</c:v>
                </c:pt>
                <c:pt idx="5">
                  <c:v>3.4908700322234156</c:v>
                </c:pt>
                <c:pt idx="6">
                  <c:v>5.4545454545454541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E13-AC52-C334BBD24E2E}"/>
            </c:ext>
          </c:extLst>
        </c:ser>
        <c:ser>
          <c:idx val="0"/>
          <c:order val="1"/>
          <c:tx>
            <c:strRef>
              <c:f>'Klasse per mnd'!$B$94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mnd'!$I$94:$I$105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0.16556291390728475</c:v>
                </c:pt>
                <c:pt idx="5">
                  <c:v>1.0224948875255622</c:v>
                </c:pt>
                <c:pt idx="6">
                  <c:v>1.8115942028985503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E13-AC52-C334BBD2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99010068996851"/>
          <c:y val="0.27160940807413742"/>
          <c:w val="0.11280861790086458"/>
          <c:h val="0.112207637007635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middel K-FAKTOR i mg/ml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43372614676999"/>
          <c:y val="0.13588224194011209"/>
          <c:w val="0.84176799822483617"/>
          <c:h val="0.72153575492750566"/>
        </c:manualLayout>
      </c:layout>
      <c:lineChart>
        <c:grouping val="standard"/>
        <c:varyColors val="0"/>
        <c:ser>
          <c:idx val="3"/>
          <c:order val="0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6.5157748876733881E-3"/>
                  <c:y val="-3.4420294151226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D-466F-B0A5-1C32BC57B32F}"/>
                </c:ext>
              </c:extLst>
            </c:dLbl>
            <c:dLbl>
              <c:idx val="2"/>
              <c:layout>
                <c:manualLayout>
                  <c:x val="-3.3664836919646127E-2"/>
                  <c:y val="8.1748198609162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D-466F-B0A5-1C32BC57B3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Måned!$B$11:$B$15</c:f>
              <c:strCache>
                <c:ptCount val="5"/>
                <c:pt idx="0">
                  <c:v>Mar</c:v>
                </c:pt>
                <c:pt idx="1">
                  <c:v>Apr</c:v>
                </c:pt>
                <c:pt idx="2">
                  <c:v>Mai</c:v>
                </c:pt>
                <c:pt idx="3">
                  <c:v>Jun</c:v>
                </c:pt>
                <c:pt idx="4">
                  <c:v>Jul</c:v>
                </c:pt>
              </c:strCache>
            </c:strRef>
          </c:cat>
          <c:val>
            <c:numRef>
              <c:f>Måned!$R$11:$R$15</c:f>
              <c:numCache>
                <c:formatCode>0.00</c:formatCode>
                <c:ptCount val="5"/>
                <c:pt idx="0">
                  <c:v>25.064105790966273</c:v>
                </c:pt>
                <c:pt idx="1">
                  <c:v>24.683245814648721</c:v>
                </c:pt>
                <c:pt idx="2">
                  <c:v>25.354750353228155</c:v>
                </c:pt>
                <c:pt idx="3">
                  <c:v>24.608125946458593</c:v>
                </c:pt>
                <c:pt idx="4">
                  <c:v>23.328340476635248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D-466F-B0A5-1C32BC57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7040"/>
        <c:axId val="374946648"/>
      </c:lineChart>
      <c:catAx>
        <c:axId val="374947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800" b="1"/>
            </a:pPr>
            <a:endParaRPr lang="nb-NO"/>
          </a:p>
        </c:txPr>
        <c:crossAx val="374946648"/>
        <c:crosses val="autoZero"/>
        <c:auto val="1"/>
        <c:lblAlgn val="ctr"/>
        <c:lblOffset val="100"/>
        <c:noMultiLvlLbl val="0"/>
      </c:catAx>
      <c:valAx>
        <c:axId val="374946648"/>
        <c:scaling>
          <c:orientation val="minMax"/>
          <c:min val="2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2.8629989922781228E-2"/>
              <c:y val="0.398358666918269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704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36132280491272"/>
          <c:y val="0.42433701126824214"/>
          <c:w val="8.7470686495030425E-2"/>
          <c:h val="0.1246627844459569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mnd'!$I$336:$I$347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2.0432692307692313</c:v>
                </c:pt>
                <c:pt idx="5">
                  <c:v>4.3501611170784091</c:v>
                </c:pt>
                <c:pt idx="6">
                  <c:v>25.454545454545457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5-42C8-B99B-1A91B08BC7E9}"/>
            </c:ext>
          </c:extLst>
        </c:ser>
        <c:ser>
          <c:idx val="0"/>
          <c:order val="1"/>
          <c:tx>
            <c:strRef>
              <c:f>'Klasse per mnd'!$B$109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mnd'!$I$109:$I$120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1.6556291390728475</c:v>
                </c:pt>
                <c:pt idx="5">
                  <c:v>4.0899795501022487</c:v>
                </c:pt>
                <c:pt idx="6">
                  <c:v>3.6231884057971007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5-42C8-B99B-1A91B08B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33902701138738"/>
          <c:y val="0.27160940807413742"/>
          <c:w val="0.10145967236378917"/>
          <c:h val="0.1166609889351737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mnd'!$B$351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mnd'!$I$351:$I$362</c:f>
              <c:numCache>
                <c:formatCode>0.00</c:formatCode>
                <c:ptCount val="12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18.50961538461538</c:v>
                </c:pt>
                <c:pt idx="5">
                  <c:v>29.538131041890431</c:v>
                </c:pt>
                <c:pt idx="6">
                  <c:v>34.545454545454554</c:v>
                </c:pt>
                <c:pt idx="7">
                  <c:v>100</c:v>
                </c:pt>
                <c:pt idx="8">
                  <c:v>50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4-45BD-A2F2-FEA2013ACEE0}"/>
            </c:ext>
          </c:extLst>
        </c:ser>
        <c:ser>
          <c:idx val="0"/>
          <c:order val="1"/>
          <c:tx>
            <c:strRef>
              <c:f>'Klasse per mnd'!$B$124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mnd'!$I$124:$I$135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16.666666666666671</c:v>
                </c:pt>
                <c:pt idx="3">
                  <c:v>9.0909090909090917</c:v>
                </c:pt>
                <c:pt idx="4">
                  <c:v>7.6158940397351005</c:v>
                </c:pt>
                <c:pt idx="5">
                  <c:v>14.7239263803681</c:v>
                </c:pt>
                <c:pt idx="6">
                  <c:v>16.666666666666671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4-45BD-A2F2-FEA2013A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3466886714925"/>
          <c:y val="0.27160940807413742"/>
          <c:w val="6.6464032421479219E-2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mnd'!$I$366:$I$377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48.798076923076913</c:v>
                </c:pt>
                <c:pt idx="5">
                  <c:v>37.701396348012885</c:v>
                </c:pt>
                <c:pt idx="6">
                  <c:v>23.63636363636364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0-4094-8066-41F9C57C13AB}"/>
            </c:ext>
          </c:extLst>
        </c:ser>
        <c:ser>
          <c:idx val="0"/>
          <c:order val="1"/>
          <c:tx>
            <c:strRef>
              <c:f>'Klasse per mnd'!$B$139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mnd'!$I$139:$I$150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48.484848484848492</c:v>
                </c:pt>
                <c:pt idx="4">
                  <c:v>29.801324503311257</c:v>
                </c:pt>
                <c:pt idx="5">
                  <c:v>28.016359918200408</c:v>
                </c:pt>
                <c:pt idx="6">
                  <c:v>37.681159420289845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0-4094-8066-41F9C57C1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3466886714925"/>
          <c:y val="0.27160940807413742"/>
          <c:w val="6.6464032421479219E-2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mnd'!$I$381:$I$392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20.793269230769223</c:v>
                </c:pt>
                <c:pt idx="5">
                  <c:v>17.132116004296453</c:v>
                </c:pt>
                <c:pt idx="6">
                  <c:v>7.2727272727272716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C-4182-869D-A15569ED9FD0}"/>
            </c:ext>
          </c:extLst>
        </c:ser>
        <c:ser>
          <c:idx val="0"/>
          <c:order val="1"/>
          <c:tx>
            <c:strRef>
              <c:f>'Klasse per mnd'!$B$154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mnd'!$I$154:$I$165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33.333333333333343</c:v>
                </c:pt>
                <c:pt idx="4">
                  <c:v>40.231788079470206</c:v>
                </c:pt>
                <c:pt idx="5">
                  <c:v>30.981595092024538</c:v>
                </c:pt>
                <c:pt idx="6">
                  <c:v>27.173913043478262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C-4182-869D-A15569ED9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mnd'!$I$396:$I$407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7.6923076923076898</c:v>
                </c:pt>
                <c:pt idx="5">
                  <c:v>5.5316863587540279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A-40DF-9F08-862225387BDF}"/>
            </c:ext>
          </c:extLst>
        </c:ser>
        <c:ser>
          <c:idx val="0"/>
          <c:order val="1"/>
          <c:tx>
            <c:strRef>
              <c:f>'Klasse per mnd'!$B$169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mnd'!$I$169:$I$180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19.536423841059602</c:v>
                </c:pt>
                <c:pt idx="5">
                  <c:v>17.484662576687121</c:v>
                </c:pt>
                <c:pt idx="6">
                  <c:v>10.869565217391305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A-40DF-9F08-86222538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mnd'!$B$411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mnd'!$I$411:$I$422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1.8028846153846156</c:v>
                </c:pt>
                <c:pt idx="5">
                  <c:v>0.96670247046186897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2-4A58-9923-3733AB5A7DCB}"/>
            </c:ext>
          </c:extLst>
        </c:ser>
        <c:ser>
          <c:idx val="0"/>
          <c:order val="1"/>
          <c:tx>
            <c:strRef>
              <c:f>'Klasse per mnd'!$B$184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mnd'!$I$184:$I$195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0.99337748344370869</c:v>
                </c:pt>
                <c:pt idx="5">
                  <c:v>2.4539877300613497</c:v>
                </c:pt>
                <c:pt idx="6">
                  <c:v>0.72463768115942018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2-4A58-9923-3733AB5A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169232439914155"/>
          <c:h val="0.1373734792128884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Klasse_Slakteri!$I$41:$I$65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718173911692991"/>
          <c:h val="0.1052398028435745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Klasse_Slakteri!$I$69:$I$93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Klasse_Slakteri!$N$41:$N$65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DIELAM,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88</c:v>
                </c:pt>
                <c:pt idx="19">
                  <c:v>0</c:v>
                </c:pt>
                <c:pt idx="20">
                  <c:v>254</c:v>
                </c:pt>
                <c:pt idx="21">
                  <c:v>534</c:v>
                </c:pt>
                <c:pt idx="22">
                  <c:v>98</c:v>
                </c:pt>
                <c:pt idx="23">
                  <c:v>623</c:v>
                </c:pt>
                <c:pt idx="24">
                  <c:v>650</c:v>
                </c:pt>
                <c:pt idx="25">
                  <c:v>433</c:v>
                </c:pt>
                <c:pt idx="26">
                  <c:v>0</c:v>
                </c:pt>
                <c:pt idx="27">
                  <c:v>55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28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125</c:v>
                </c:pt>
                <c:pt idx="20">
                  <c:v>39</c:v>
                </c:pt>
                <c:pt idx="21">
                  <c:v>437</c:v>
                </c:pt>
                <c:pt idx="22">
                  <c:v>34</c:v>
                </c:pt>
                <c:pt idx="23">
                  <c:v>437</c:v>
                </c:pt>
                <c:pt idx="24">
                  <c:v>147</c:v>
                </c:pt>
                <c:pt idx="25">
                  <c:v>360</c:v>
                </c:pt>
                <c:pt idx="26">
                  <c:v>236</c:v>
                </c:pt>
                <c:pt idx="27">
                  <c:v>0</c:v>
                </c:pt>
                <c:pt idx="28">
                  <c:v>37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36065434619148"/>
          <c:y val="0.28507245652624136"/>
          <c:w val="8.6359752956449931E-2"/>
          <c:h val="0.12771674653282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Klasse_Slakteri!$M$41:$M$65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Klasse_Slakteri!$M$13:$M$37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Klasse_Slakteri!$N$13:$N$37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Klasse_Slakteri!$I$97:$I$121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9280349662483169E-2"/>
          <c:h val="0.132609174706404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Klasse_Slakteri!$J$100:$J$121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2.3809523809523818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Klasse_Slakteri!$N$69:$N$99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7.1800000000000015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Klasse_Slakteri!$N$100:$N$121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Klasse_Slakteri!$M$69:$M$99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Klasse_Slakteri!$M$100:$M$121</c:f>
              <c:numCache>
                <c:formatCode>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Klasse_Slakteri!$I$125:$I$149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8.5363995698710546E-2"/>
          <c:h val="0.132637131028936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17.045454545454547</c:v>
                </c:pt>
                <c:pt idx="19">
                  <c:v>0</c:v>
                </c:pt>
                <c:pt idx="20">
                  <c:v>5.1181102362204722</c:v>
                </c:pt>
                <c:pt idx="21">
                  <c:v>12.734082397003748</c:v>
                </c:pt>
                <c:pt idx="22">
                  <c:v>18.367346938775512</c:v>
                </c:pt>
                <c:pt idx="23">
                  <c:v>9.9518459069020881</c:v>
                </c:pt>
                <c:pt idx="24">
                  <c:v>8</c:v>
                </c:pt>
                <c:pt idx="25">
                  <c:v>5.5427251732101617</c:v>
                </c:pt>
                <c:pt idx="26">
                  <c:v>0</c:v>
                </c:pt>
                <c:pt idx="27">
                  <c:v>3.6363636363636358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12.820512820512819</c:v>
                </c:pt>
                <c:pt idx="21">
                  <c:v>16.704805491990847</c:v>
                </c:pt>
                <c:pt idx="22">
                  <c:v>32.352941176470594</c:v>
                </c:pt>
                <c:pt idx="23">
                  <c:v>7.09382151029748</c:v>
                </c:pt>
                <c:pt idx="24">
                  <c:v>14.285714285714288</c:v>
                </c:pt>
                <c:pt idx="25">
                  <c:v>8.8888888888888893</c:v>
                </c:pt>
                <c:pt idx="26">
                  <c:v>11.440677966101696</c:v>
                </c:pt>
                <c:pt idx="27">
                  <c:v>0</c:v>
                </c:pt>
                <c:pt idx="28">
                  <c:v>2.7027027027027031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Klasse_Slakteri!$I$153:$I$177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1204584328644311E-2"/>
          <c:h val="0.1351385688439430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Klasse_Slakteri!$I$181:$I$204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178438929311051"/>
          <c:h val="0.1374244770650206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Klasse_Slakteri!$I$208:$I$232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44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109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24017409216252"/>
          <c:y val="0.19640895510467832"/>
          <c:w val="0.12874172637702988"/>
          <c:h val="0.1489250824974678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Klasse_Slakteri!$I$236:$I$260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66</c:v>
                </c:pt>
                <c:pt idx="3">
                  <c:v>189</c:v>
                </c:pt>
                <c:pt idx="4">
                  <c:v>0</c:v>
                </c:pt>
                <c:pt idx="5">
                  <c:v>18</c:v>
                </c:pt>
                <c:pt idx="6">
                  <c:v>2</c:v>
                </c:pt>
                <c:pt idx="7">
                  <c:v>210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27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16611633223268"/>
          <c:y val="0.24026503401950788"/>
          <c:w val="0.10665813416432486"/>
          <c:h val="0.144244728029685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Klasse_Slakteri!$I$264:$I$288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41</c:v>
                </c:pt>
                <c:pt idx="3">
                  <c:v>236</c:v>
                </c:pt>
                <c:pt idx="4">
                  <c:v>0</c:v>
                </c:pt>
                <c:pt idx="5">
                  <c:v>67</c:v>
                </c:pt>
                <c:pt idx="6">
                  <c:v>8</c:v>
                </c:pt>
                <c:pt idx="7">
                  <c:v>194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26</c:v>
                </c:pt>
                <c:pt idx="13">
                  <c:v>0</c:v>
                </c:pt>
                <c:pt idx="14">
                  <c:v>0</c:v>
                </c:pt>
                <c:pt idx="15">
                  <c:v>29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0004619864312199E-2"/>
          <c:h val="0.1395617014219376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Klasse_Slakteri!#REF!</c15:sqref>
                  </c15:fullRef>
                </c:ext>
              </c:extLst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158</c:v>
                </c:pt>
                <c:pt idx="3">
                  <c:v>0</c:v>
                </c:pt>
                <c:pt idx="4">
                  <c:v>6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7007340433655068E-2"/>
          <c:h val="0.1326935695538057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Klasse_Slakteri!#REF!</c15:sqref>
                  </c15:fullRef>
                </c:ext>
              </c:extLst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9836878212641"/>
          <c:y val="0.25403921865536039"/>
          <c:w val="9.5981052051368851E-2"/>
          <c:h val="0.1395617014219376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Klasse_Slakteri!$I$348:$I$372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Klasse_Slakteri!#REF!</c15:sqref>
                  </c15:fullRef>
                </c:ext>
              </c:extLst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Klasse_Slakteri!$B$390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Klasse_Slakteri!$I$390:$I$418</c15:sqref>
                  </c15:fullRef>
                </c:ext>
              </c:extLst>
              <c:f>(Klasse_Slakteri!$I$390:$I$391,Klasse_Slakteri!$I$393:$I$394,Klasse_Slakteri!$I$396:$I$418)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(Klasse_Slakteri!$I$419:$I$420,Klasse_Slakteri!$I$422:$I$423,Klasse_Slakteri!$I$425:$I$429)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2.375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7.0714285714285694</c:v>
                </c:pt>
                <c:pt idx="18">
                  <c:v>7.1363636363636376</c:v>
                </c:pt>
                <c:pt idx="19">
                  <c:v>0</c:v>
                </c:pt>
                <c:pt idx="20">
                  <c:v>6.622047244094488</c:v>
                </c:pt>
                <c:pt idx="21">
                  <c:v>7.1161048689138564</c:v>
                </c:pt>
                <c:pt idx="22">
                  <c:v>7.2448979591836737</c:v>
                </c:pt>
                <c:pt idx="23">
                  <c:v>6.5313001605136405</c:v>
                </c:pt>
                <c:pt idx="24">
                  <c:v>6.2692307692307692</c:v>
                </c:pt>
                <c:pt idx="25">
                  <c:v>6.2124711316397212</c:v>
                </c:pt>
                <c:pt idx="26">
                  <c:v>0</c:v>
                </c:pt>
                <c:pt idx="27">
                  <c:v>5.0363636363636362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</c:v>
                </c:pt>
                <c:pt idx="34">
                  <c:v>0</c:v>
                </c:pt>
                <c:pt idx="35">
                  <c:v>7</c:v>
                </c:pt>
                <c:pt idx="36">
                  <c:v>0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7</c:v>
                </c:pt>
                <c:pt idx="41">
                  <c:v>0</c:v>
                </c:pt>
                <c:pt idx="42">
                  <c:v>4</c:v>
                </c:pt>
                <c:pt idx="43">
                  <c:v>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</c:v>
                </c:pt>
                <c:pt idx="10">
                  <c:v>0</c:v>
                </c:pt>
                <c:pt idx="11">
                  <c:v>8.6999999999999993</c:v>
                </c:pt>
                <c:pt idx="12">
                  <c:v>0</c:v>
                </c:pt>
                <c:pt idx="13">
                  <c:v>0</c:v>
                </c:pt>
                <c:pt idx="14">
                  <c:v>8.3928571428571388</c:v>
                </c:pt>
                <c:pt idx="15">
                  <c:v>0</c:v>
                </c:pt>
                <c:pt idx="16">
                  <c:v>0</c:v>
                </c:pt>
                <c:pt idx="17">
                  <c:v>5.875</c:v>
                </c:pt>
                <c:pt idx="18">
                  <c:v>0</c:v>
                </c:pt>
                <c:pt idx="19">
                  <c:v>6.5840000000000014</c:v>
                </c:pt>
                <c:pt idx="20">
                  <c:v>7.2307692307692291</c:v>
                </c:pt>
                <c:pt idx="21">
                  <c:v>7.4096109839816897</c:v>
                </c:pt>
                <c:pt idx="22">
                  <c:v>7.8529411764705888</c:v>
                </c:pt>
                <c:pt idx="23">
                  <c:v>6.9176201372997745</c:v>
                </c:pt>
                <c:pt idx="24">
                  <c:v>7.2040816326530601</c:v>
                </c:pt>
                <c:pt idx="25">
                  <c:v>6.6694444444444443</c:v>
                </c:pt>
                <c:pt idx="26">
                  <c:v>6.7669491525423719</c:v>
                </c:pt>
                <c:pt idx="27">
                  <c:v>0</c:v>
                </c:pt>
                <c:pt idx="28">
                  <c:v>5.621621621621621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0193746835242"/>
          <c:y val="0.12182397435748064"/>
          <c:w val="9.525091520885802E-2"/>
          <c:h val="0.124217927756137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Klasse_Slakteri!$J$69:$J$99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Klasse_Slakteri!$J$129:$J$157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0.79365079365079338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0.1506024096385542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DIELAM: 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Klasse_Slakteri!$J$158:$J$186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1.44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4.7619047619047636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0.70921985815602817</c:v>
                </c:pt>
                <c:pt idx="26">
                  <c:v>1.3554216867469879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Klasse_Slakteri!$J$187:$J$215</c:f>
              <c:numCache>
                <c:formatCode>0.0</c:formatCode>
                <c:ptCount val="29"/>
                <c:pt idx="0">
                  <c:v>0</c:v>
                </c:pt>
                <c:pt idx="1">
                  <c:v>5.44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11.90476190476191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2.4096385542168672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7.9365079365079394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12.765957446808516</c:v>
                </c:pt>
                <c:pt idx="24">
                  <c:v>6.6265060240963853</c:v>
                </c:pt>
                <c:pt idx="25">
                  <c:v>0</c:v>
                </c:pt>
                <c:pt idx="26">
                  <c:v>3.0534351145038183</c:v>
                </c:pt>
                <c:pt idx="27">
                  <c:v>0</c:v>
                </c:pt>
                <c:pt idx="28">
                  <c:v>17.440000000000001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Klasse_Slakteri!$J$216:$J$244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26.190476190476193</c:v>
                </c:pt>
                <c:pt idx="4">
                  <c:v>9.7222222222222232</c:v>
                </c:pt>
                <c:pt idx="5">
                  <c:v>0</c:v>
                </c:pt>
                <c:pt idx="6">
                  <c:v>0</c:v>
                </c:pt>
                <c:pt idx="7">
                  <c:v>24.096385542168672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22.222222222222225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46.808510638297882</c:v>
                </c:pt>
                <c:pt idx="23">
                  <c:v>28.463855421686752</c:v>
                </c:pt>
                <c:pt idx="24">
                  <c:v>0</c:v>
                </c:pt>
                <c:pt idx="25">
                  <c:v>13.74045801526718</c:v>
                </c:pt>
                <c:pt idx="26">
                  <c:v>11.111111111111112</c:v>
                </c:pt>
                <c:pt idx="27">
                  <c:v>33.6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Klasse_Slakteri!$J$245:$J$273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38.095238095238109</c:v>
                </c:pt>
                <c:pt idx="3">
                  <c:v>37.5</c:v>
                </c:pt>
                <c:pt idx="4">
                  <c:v>0</c:v>
                </c:pt>
                <c:pt idx="5">
                  <c:v>0</c:v>
                </c:pt>
                <c:pt idx="6">
                  <c:v>24.096385542168672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27.777777777777779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29.078014184397158</c:v>
                </c:pt>
                <c:pt idx="22">
                  <c:v>35.542168674698793</c:v>
                </c:pt>
                <c:pt idx="23">
                  <c:v>0</c:v>
                </c:pt>
                <c:pt idx="24">
                  <c:v>51.145038167938914</c:v>
                </c:pt>
                <c:pt idx="25">
                  <c:v>44.44444444444445</c:v>
                </c:pt>
                <c:pt idx="26">
                  <c:v>31.04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Klasse_Slakteri!$J$274:$J$302</c:f>
              <c:numCache>
                <c:formatCode>0.0</c:formatCode>
                <c:ptCount val="29"/>
                <c:pt idx="0">
                  <c:v>0</c:v>
                </c:pt>
                <c:pt idx="1">
                  <c:v>9.5238095238095273</c:v>
                </c:pt>
                <c:pt idx="2">
                  <c:v>36.111111111111114</c:v>
                </c:pt>
                <c:pt idx="3">
                  <c:v>0</c:v>
                </c:pt>
                <c:pt idx="4">
                  <c:v>0</c:v>
                </c:pt>
                <c:pt idx="5">
                  <c:v>34.939759036144579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21.428571428571423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10.638297872340427</c:v>
                </c:pt>
                <c:pt idx="21">
                  <c:v>23.795180722891558</c:v>
                </c:pt>
                <c:pt idx="22">
                  <c:v>0</c:v>
                </c:pt>
                <c:pt idx="23">
                  <c:v>30.534351145038183</c:v>
                </c:pt>
                <c:pt idx="24">
                  <c:v>33.333333333333343</c:v>
                </c:pt>
                <c:pt idx="25">
                  <c:v>9.4399999999999977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Klasse_Slakteri!$J$303:$J$331</c:f>
              <c:numCache>
                <c:formatCode>0.0</c:formatCode>
                <c:ptCount val="29"/>
                <c:pt idx="0">
                  <c:v>14.285714285714288</c:v>
                </c:pt>
                <c:pt idx="1">
                  <c:v>16.666666666666671</c:v>
                </c:pt>
                <c:pt idx="2">
                  <c:v>0</c:v>
                </c:pt>
                <c:pt idx="3">
                  <c:v>0</c:v>
                </c:pt>
                <c:pt idx="4">
                  <c:v>14.457831325301203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10.31746031746032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3.4638554216867479</c:v>
                </c:pt>
                <c:pt idx="21">
                  <c:v>0</c:v>
                </c:pt>
                <c:pt idx="22">
                  <c:v>1.5267175572519092</c:v>
                </c:pt>
                <c:pt idx="23">
                  <c:v>11.111111111111112</c:v>
                </c:pt>
                <c:pt idx="24">
                  <c:v>0.32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95638553348229E-2"/>
          <c:y val="0.15700298928162315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1.9983669751332787E-2"/>
                  <c:y val="-4.458105614660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F-406D-A9DF-B00B2A1ED125}"/>
                </c:ext>
              </c:extLst>
            </c:dLbl>
            <c:dLbl>
              <c:idx val="1"/>
              <c:layout>
                <c:manualLayout>
                  <c:x val="-2.3617064251575091E-2"/>
                  <c:y val="5.6739526004765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F-406D-A9DF-B00B2A1ED125}"/>
                </c:ext>
              </c:extLst>
            </c:dLbl>
            <c:dLbl>
              <c:idx val="5"/>
              <c:layout>
                <c:manualLayout>
                  <c:x val="-2.9067156001938575E-2"/>
                  <c:y val="-6.889799586292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F-4595-A2C9-1FF4DD5D8E47}"/>
                </c:ext>
              </c:extLst>
            </c:dLbl>
            <c:dLbl>
              <c:idx val="6"/>
              <c:layout>
                <c:manualLayout>
                  <c:x val="1.0900183500726931E-2"/>
                  <c:y val="-3.8501821217519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7-4551-B682-D81B5B9CFE55}"/>
                </c:ext>
              </c:extLst>
            </c:dLbl>
            <c:dLbl>
              <c:idx val="7"/>
              <c:layout>
                <c:manualLayout>
                  <c:x val="-2.0892018376393349E-2"/>
                  <c:y val="-7.092440750595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F-406D-A9DF-B00B2A1ED125}"/>
                </c:ext>
              </c:extLst>
            </c:dLbl>
            <c:dLbl>
              <c:idx val="10"/>
              <c:layout>
                <c:manualLayout>
                  <c:x val="-2.5433761501696253E-2"/>
                  <c:y val="4.8633879432655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F-4595-A2C9-1FF4DD5D8E47}"/>
                </c:ext>
              </c:extLst>
            </c:dLbl>
            <c:dLbl>
              <c:idx val="12"/>
              <c:layout>
                <c:manualLayout>
                  <c:x val="4.5417431253029017E-3"/>
                  <c:y val="-3.2422586288437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7-4551-B682-D81B5B9CFE55}"/>
                </c:ext>
              </c:extLst>
            </c:dLbl>
            <c:dLbl>
              <c:idx val="13"/>
              <c:layout>
                <c:manualLayout>
                  <c:x val="-5.540926612869547E-2"/>
                  <c:y val="1.8237704787245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F-406D-A9DF-B00B2A1ED125}"/>
                </c:ext>
              </c:extLst>
            </c:dLbl>
            <c:dLbl>
              <c:idx val="15"/>
              <c:layout>
                <c:manualLayout>
                  <c:x val="2.5433761501696184E-2"/>
                  <c:y val="-8.9162112293202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CF-4595-A2C9-1FF4DD5D8E47}"/>
                </c:ext>
              </c:extLst>
            </c:dLbl>
            <c:dLbl>
              <c:idx val="17"/>
              <c:layout>
                <c:manualLayout>
                  <c:x val="-5.6317614753756053E-2"/>
                  <c:y val="1.0132058215136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F-4595-A2C9-1FF4DD5D8E47}"/>
                </c:ext>
              </c:extLst>
            </c:dLbl>
            <c:dLbl>
              <c:idx val="18"/>
              <c:layout>
                <c:manualLayout>
                  <c:x val="-2.8158807376877992E-2"/>
                  <c:y val="4.2554644503573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F-4595-A2C9-1FF4DD5D8E47}"/>
                </c:ext>
              </c:extLst>
            </c:dLbl>
            <c:dLbl>
              <c:idx val="19"/>
              <c:layout>
                <c:manualLayout>
                  <c:x val="-2.2708715626514511E-2"/>
                  <c:y val="-7.4977230792011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7-4551-B682-D81B5B9CFE55}"/>
                </c:ext>
              </c:extLst>
            </c:dLbl>
            <c:dLbl>
              <c:idx val="23"/>
              <c:layout>
                <c:manualLayout>
                  <c:x val="-5.4500917503634956E-2"/>
                  <c:y val="-1.4184881501191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F-406D-A9DF-B00B2A1ED125}"/>
                </c:ext>
              </c:extLst>
            </c:dLbl>
            <c:dLbl>
              <c:idx val="24"/>
              <c:layout>
                <c:manualLayout>
                  <c:x val="-2.1800367001453928E-2"/>
                  <c:y val="-8.1056465721093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2A-466C-9359-DD5155274A96}"/>
                </c:ext>
              </c:extLst>
            </c:dLbl>
            <c:dLbl>
              <c:idx val="25"/>
              <c:layout>
                <c:manualLayout>
                  <c:x val="-2.8158807376878127E-2"/>
                  <c:y val="7.2950819148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F-4595-A2C9-1FF4DD5D8E47}"/>
                </c:ext>
              </c:extLst>
            </c:dLbl>
            <c:dLbl>
              <c:idx val="27"/>
              <c:layout>
                <c:manualLayout>
                  <c:x val="-2.9975504626999154E-2"/>
                  <c:y val="-6.4845172576874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90-4BFC-9A66-F532F3095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14.597964250248245</c:v>
                </c:pt>
                <c:pt idx="1">
                  <c:v>14.550965049556565</c:v>
                </c:pt>
                <c:pt idx="2">
                  <c:v>14.648674854557221</c:v>
                </c:pt>
                <c:pt idx="3">
                  <c:v>14.540997566909962</c:v>
                </c:pt>
                <c:pt idx="4">
                  <c:v>14.353508353221949</c:v>
                </c:pt>
                <c:pt idx="5">
                  <c:v>16.040544041450779</c:v>
                </c:pt>
                <c:pt idx="6">
                  <c:v>15.608241981323548</c:v>
                </c:pt>
                <c:pt idx="7">
                  <c:v>14.42019927536233</c:v>
                </c:pt>
                <c:pt idx="8">
                  <c:v>14.134864300626305</c:v>
                </c:pt>
                <c:pt idx="9">
                  <c:v>15.03884248210022</c:v>
                </c:pt>
                <c:pt idx="10">
                  <c:v>14.114691943127941</c:v>
                </c:pt>
                <c:pt idx="11">
                  <c:v>13.940021959923136</c:v>
                </c:pt>
                <c:pt idx="12">
                  <c:v>12.6345578880407</c:v>
                </c:pt>
                <c:pt idx="13">
                  <c:v>15.357994041708045</c:v>
                </c:pt>
                <c:pt idx="14">
                  <c:v>15.67928073000536</c:v>
                </c:pt>
                <c:pt idx="15">
                  <c:v>15.105630413859494</c:v>
                </c:pt>
                <c:pt idx="16">
                  <c:v>15.029538904899143</c:v>
                </c:pt>
                <c:pt idx="17">
                  <c:v>13.710542078466599</c:v>
                </c:pt>
                <c:pt idx="18">
                  <c:v>13.49126350399246</c:v>
                </c:pt>
                <c:pt idx="19">
                  <c:v>13.405504345535965</c:v>
                </c:pt>
                <c:pt idx="20">
                  <c:v>13.42000376010532</c:v>
                </c:pt>
                <c:pt idx="21">
                  <c:v>12.660016380016389</c:v>
                </c:pt>
                <c:pt idx="22">
                  <c:v>12.86043222914836</c:v>
                </c:pt>
                <c:pt idx="23">
                  <c:v>14.558109671448422</c:v>
                </c:pt>
                <c:pt idx="24">
                  <c:v>14.969235023041485</c:v>
                </c:pt>
                <c:pt idx="25">
                  <c:v>14.783447518664921</c:v>
                </c:pt>
                <c:pt idx="26">
                  <c:v>14.754881550610182</c:v>
                </c:pt>
                <c:pt idx="27">
                  <c:v>15.192986261749828</c:v>
                </c:pt>
                <c:pt idx="28">
                  <c:v>15.270204939569082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strRef>
              <c:f>RNR!$B$3</c:f>
              <c:strCache>
                <c:ptCount val="1"/>
                <c:pt idx="0">
                  <c:v>Middel vekt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0.00</c:formatCode>
                <c:ptCount val="29"/>
                <c:pt idx="0">
                  <c:v>15.270204939569082</c:v>
                </c:pt>
                <c:pt idx="1">
                  <c:v>15.270204939569082</c:v>
                </c:pt>
                <c:pt idx="2">
                  <c:v>15.270204939569082</c:v>
                </c:pt>
                <c:pt idx="3">
                  <c:v>15.270204939569082</c:v>
                </c:pt>
                <c:pt idx="4">
                  <c:v>15.270204939569082</c:v>
                </c:pt>
                <c:pt idx="5">
                  <c:v>15.270204939569082</c:v>
                </c:pt>
                <c:pt idx="6">
                  <c:v>15.270204939569082</c:v>
                </c:pt>
                <c:pt idx="7">
                  <c:v>15.270204939569082</c:v>
                </c:pt>
                <c:pt idx="8">
                  <c:v>15.270204939569082</c:v>
                </c:pt>
                <c:pt idx="9">
                  <c:v>15.270204939569082</c:v>
                </c:pt>
                <c:pt idx="10">
                  <c:v>15.270204939569082</c:v>
                </c:pt>
                <c:pt idx="11">
                  <c:v>15.270204939569082</c:v>
                </c:pt>
                <c:pt idx="12">
                  <c:v>15.270204939569082</c:v>
                </c:pt>
                <c:pt idx="13">
                  <c:v>15.270204939569082</c:v>
                </c:pt>
                <c:pt idx="14">
                  <c:v>15.270204939569082</c:v>
                </c:pt>
                <c:pt idx="15">
                  <c:v>15.270204939569082</c:v>
                </c:pt>
                <c:pt idx="16">
                  <c:v>15.270204939569082</c:v>
                </c:pt>
                <c:pt idx="17">
                  <c:v>15.270204939569082</c:v>
                </c:pt>
                <c:pt idx="18">
                  <c:v>15.270204939569082</c:v>
                </c:pt>
                <c:pt idx="19">
                  <c:v>15.270204939569082</c:v>
                </c:pt>
                <c:pt idx="20">
                  <c:v>15.270204939569082</c:v>
                </c:pt>
                <c:pt idx="21">
                  <c:v>15.270204939569082</c:v>
                </c:pt>
                <c:pt idx="22">
                  <c:v>15.270204939569082</c:v>
                </c:pt>
                <c:pt idx="23">
                  <c:v>15.270204939569082</c:v>
                </c:pt>
                <c:pt idx="24">
                  <c:v>15.270204939569082</c:v>
                </c:pt>
                <c:pt idx="25">
                  <c:v>15.270204939569082</c:v>
                </c:pt>
                <c:pt idx="26">
                  <c:v>15.270204939569082</c:v>
                </c:pt>
                <c:pt idx="27">
                  <c:v>15.270204939569082</c:v>
                </c:pt>
                <c:pt idx="28">
                  <c:v>15.270204939569082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047105386178"/>
          <c:y val="0.66140097484760429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  <c:pt idx="12">
                  <c:v>4.625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9.5714285714285694</c:v>
                </c:pt>
                <c:pt idx="18">
                  <c:v>8.9318181818181817</c:v>
                </c:pt>
                <c:pt idx="19">
                  <c:v>0</c:v>
                </c:pt>
                <c:pt idx="20">
                  <c:v>9.6062992125984241</c:v>
                </c:pt>
                <c:pt idx="21">
                  <c:v>8.947565543071164</c:v>
                </c:pt>
                <c:pt idx="22">
                  <c:v>8.7244897959183678</c:v>
                </c:pt>
                <c:pt idx="23">
                  <c:v>9.0642054574638813</c:v>
                </c:pt>
                <c:pt idx="24">
                  <c:v>8.7476923076923061</c:v>
                </c:pt>
                <c:pt idx="25">
                  <c:v>8.4110854503464196</c:v>
                </c:pt>
                <c:pt idx="26">
                  <c:v>0</c:v>
                </c:pt>
                <c:pt idx="27">
                  <c:v>7.8727272727272739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</c:v>
                </c:pt>
                <c:pt idx="34">
                  <c:v>0</c:v>
                </c:pt>
                <c:pt idx="35">
                  <c:v>9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0</c:v>
                </c:pt>
                <c:pt idx="40">
                  <c:v>8</c:v>
                </c:pt>
                <c:pt idx="41">
                  <c:v>0</c:v>
                </c:pt>
                <c:pt idx="42">
                  <c:v>8</c:v>
                </c:pt>
                <c:pt idx="43">
                  <c:v>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Uke!$Q$10:$Q$61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8.8000000000000007</c:v>
                </c:pt>
                <c:pt idx="12">
                  <c:v>0</c:v>
                </c:pt>
                <c:pt idx="13">
                  <c:v>0</c:v>
                </c:pt>
                <c:pt idx="14">
                  <c:v>9.3928571428571388</c:v>
                </c:pt>
                <c:pt idx="15">
                  <c:v>0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9.2560000000000002</c:v>
                </c:pt>
                <c:pt idx="20">
                  <c:v>9.6410256410256405</c:v>
                </c:pt>
                <c:pt idx="21">
                  <c:v>9.8466819221967974</c:v>
                </c:pt>
                <c:pt idx="22">
                  <c:v>8.705882352941174</c:v>
                </c:pt>
                <c:pt idx="23">
                  <c:v>9.7208237986270021</c:v>
                </c:pt>
                <c:pt idx="24">
                  <c:v>9.6258503401360507</c:v>
                </c:pt>
                <c:pt idx="25">
                  <c:v>9.1166666666666689</c:v>
                </c:pt>
                <c:pt idx="26">
                  <c:v>9.2330508474576263</c:v>
                </c:pt>
                <c:pt idx="27">
                  <c:v>0</c:v>
                </c:pt>
                <c:pt idx="28">
                  <c:v>8.675675675675679</c:v>
                </c:pt>
                <c:pt idx="29">
                  <c:v>8.3333333333333357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Klasse_Slakteri!$G$332:$G$360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</c:strCache>
            </c:strRef>
          </c:cat>
          <c:val>
            <c:numRef>
              <c:f>Klasse_Slakteri!$J$332:$J$360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2.3809523809523818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0.45180722891566255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Klasse_Slakteri!$J$361:$J$389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0.1506024096385542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Klasse_Slakteri!$J$390:$J$418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Klasse_Slakteri!$G$419:$G$429</c:f>
              <c:strCache>
                <c:ptCount val="1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</c:strCache>
            </c:strRef>
          </c:cat>
          <c:val>
            <c:numRef>
              <c:f>Klasse_Slakteri!$J$419:$J$429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Klasse_Slakteri!$N$129:$N$157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2">
                  <c:v>9.8687500000000004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7.4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Klasse_Slakteri!$N$158:$N$186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10.433333333333335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9.4333333333333353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13.116393442622952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10.822222222222223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Klasse_Slakteri!$N$187:$N$215</c:f>
              <c:numCache>
                <c:formatCode>0.0</c:formatCode>
                <c:ptCount val="29"/>
                <c:pt idx="0">
                  <c:v>0</c:v>
                </c:pt>
                <c:pt idx="1">
                  <c:v>14.20588235294117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10.050000000000001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11.56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9">
                  <c:v>13.914937759336111</c:v>
                </c:pt>
                <c:pt idx="21">
                  <c:v>0</c:v>
                </c:pt>
                <c:pt idx="22">
                  <c:v>0</c:v>
                </c:pt>
                <c:pt idx="23">
                  <c:v>13.083333333333336</c:v>
                </c:pt>
                <c:pt idx="24">
                  <c:v>11.886363636363638</c:v>
                </c:pt>
                <c:pt idx="25">
                  <c:v>0</c:v>
                </c:pt>
                <c:pt idx="26">
                  <c:v>15.025</c:v>
                </c:pt>
                <c:pt idx="27">
                  <c:v>0</c:v>
                </c:pt>
                <c:pt idx="28">
                  <c:v>15.387155963302757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Klasse_Slakteri!$N$216:$N$244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14.09090909090909</c:v>
                </c:pt>
                <c:pt idx="4">
                  <c:v>15.3</c:v>
                </c:pt>
                <c:pt idx="5">
                  <c:v>0</c:v>
                </c:pt>
                <c:pt idx="6">
                  <c:v>0</c:v>
                </c:pt>
                <c:pt idx="7">
                  <c:v>11.504999999999997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13.053571428571436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14.618524871355076</c:v>
                </c:pt>
                <c:pt idx="20">
                  <c:v>0</c:v>
                </c:pt>
                <c:pt idx="21">
                  <c:v>0</c:v>
                </c:pt>
                <c:pt idx="22">
                  <c:v>13.686363636363636</c:v>
                </c:pt>
                <c:pt idx="23">
                  <c:v>13.398412698412685</c:v>
                </c:pt>
                <c:pt idx="24">
                  <c:v>0</c:v>
                </c:pt>
                <c:pt idx="25">
                  <c:v>13.855555555555556</c:v>
                </c:pt>
                <c:pt idx="26">
                  <c:v>18.899999999999999</c:v>
                </c:pt>
                <c:pt idx="27">
                  <c:v>15.833333333333332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Klasse_Slakteri!$N$245:$N$273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17.681250000000006</c:v>
                </c:pt>
                <c:pt idx="3">
                  <c:v>16.477777777777781</c:v>
                </c:pt>
                <c:pt idx="4">
                  <c:v>0</c:v>
                </c:pt>
                <c:pt idx="5">
                  <c:v>0</c:v>
                </c:pt>
                <c:pt idx="6">
                  <c:v>12.365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14.277142857142859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15.864398734177245</c:v>
                </c:pt>
                <c:pt idx="19">
                  <c:v>0</c:v>
                </c:pt>
                <c:pt idx="20">
                  <c:v>0</c:v>
                </c:pt>
                <c:pt idx="21">
                  <c:v>14.670731707317081</c:v>
                </c:pt>
                <c:pt idx="22">
                  <c:v>15.205932203389841</c:v>
                </c:pt>
                <c:pt idx="23">
                  <c:v>0</c:v>
                </c:pt>
                <c:pt idx="24">
                  <c:v>14.659701492537316</c:v>
                </c:pt>
                <c:pt idx="25">
                  <c:v>17.6875</c:v>
                </c:pt>
                <c:pt idx="26">
                  <c:v>17.155154639175265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Klasse_Slakteri!$N$274:$N$302</c:f>
              <c:numCache>
                <c:formatCode>0.0</c:formatCode>
                <c:ptCount val="29"/>
                <c:pt idx="0">
                  <c:v>0</c:v>
                </c:pt>
                <c:pt idx="1">
                  <c:v>20.350000000000001</c:v>
                </c:pt>
                <c:pt idx="2">
                  <c:v>16.18461538461538</c:v>
                </c:pt>
                <c:pt idx="3">
                  <c:v>0</c:v>
                </c:pt>
                <c:pt idx="4">
                  <c:v>0</c:v>
                </c:pt>
                <c:pt idx="5">
                  <c:v>14.437931034482752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17.166666666666661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16.938629283489099</c:v>
                </c:pt>
                <c:pt idx="18">
                  <c:v>0</c:v>
                </c:pt>
                <c:pt idx="19">
                  <c:v>0</c:v>
                </c:pt>
                <c:pt idx="20">
                  <c:v>14.773333333333339</c:v>
                </c:pt>
                <c:pt idx="21">
                  <c:v>16.867088607594944</c:v>
                </c:pt>
                <c:pt idx="22">
                  <c:v>0</c:v>
                </c:pt>
                <c:pt idx="23">
                  <c:v>15.125</c:v>
                </c:pt>
                <c:pt idx="24">
                  <c:v>17.849999999999994</c:v>
                </c:pt>
                <c:pt idx="25">
                  <c:v>18.505084745762705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590891284589E-2"/>
          <c:y val="0.153822641434135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18.600000000000001</c:v>
                </c:pt>
                <c:pt idx="6">
                  <c:v>0</c:v>
                </c:pt>
                <c:pt idx="7">
                  <c:v>0</c:v>
                </c:pt>
                <c:pt idx="8">
                  <c:v>15.1</c:v>
                </c:pt>
                <c:pt idx="9">
                  <c:v>26.9</c:v>
                </c:pt>
                <c:pt idx="10">
                  <c:v>0</c:v>
                </c:pt>
                <c:pt idx="11">
                  <c:v>0</c:v>
                </c:pt>
                <c:pt idx="12">
                  <c:v>6.6249999999999982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16.428571428571423</c:v>
                </c:pt>
                <c:pt idx="18">
                  <c:v>15.03181818181818</c:v>
                </c:pt>
                <c:pt idx="19">
                  <c:v>0</c:v>
                </c:pt>
                <c:pt idx="20">
                  <c:v>14.520866141732283</c:v>
                </c:pt>
                <c:pt idx="21">
                  <c:v>16.914232209737836</c:v>
                </c:pt>
                <c:pt idx="22">
                  <c:v>15.74489795918368</c:v>
                </c:pt>
                <c:pt idx="23">
                  <c:v>15.139486356340294</c:v>
                </c:pt>
                <c:pt idx="24">
                  <c:v>14.427692307692316</c:v>
                </c:pt>
                <c:pt idx="25">
                  <c:v>14.95635103926096</c:v>
                </c:pt>
                <c:pt idx="26">
                  <c:v>0</c:v>
                </c:pt>
                <c:pt idx="27">
                  <c:v>12.501818181818184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21.5</c:v>
                </c:pt>
                <c:pt idx="34">
                  <c:v>0</c:v>
                </c:pt>
                <c:pt idx="35">
                  <c:v>21.6</c:v>
                </c:pt>
                <c:pt idx="36">
                  <c:v>0</c:v>
                </c:pt>
                <c:pt idx="37">
                  <c:v>16.8</c:v>
                </c:pt>
                <c:pt idx="38">
                  <c:v>0</c:v>
                </c:pt>
                <c:pt idx="39">
                  <c:v>0</c:v>
                </c:pt>
                <c:pt idx="40">
                  <c:v>19.7</c:v>
                </c:pt>
                <c:pt idx="41">
                  <c:v>0</c:v>
                </c:pt>
                <c:pt idx="42">
                  <c:v>17.2</c:v>
                </c:pt>
                <c:pt idx="43">
                  <c:v>23.5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24.7</c:v>
                </c:pt>
                <c:pt idx="10">
                  <c:v>0</c:v>
                </c:pt>
                <c:pt idx="11">
                  <c:v>16.91</c:v>
                </c:pt>
                <c:pt idx="12">
                  <c:v>0</c:v>
                </c:pt>
                <c:pt idx="13">
                  <c:v>0</c:v>
                </c:pt>
                <c:pt idx="14">
                  <c:v>18.132142857142846</c:v>
                </c:pt>
                <c:pt idx="15">
                  <c:v>0</c:v>
                </c:pt>
                <c:pt idx="16">
                  <c:v>0</c:v>
                </c:pt>
                <c:pt idx="17">
                  <c:v>13.225</c:v>
                </c:pt>
                <c:pt idx="18">
                  <c:v>0</c:v>
                </c:pt>
                <c:pt idx="19">
                  <c:v>12.743999999999998</c:v>
                </c:pt>
                <c:pt idx="20">
                  <c:v>16.107692307692304</c:v>
                </c:pt>
                <c:pt idx="21">
                  <c:v>14.84645308924487</c:v>
                </c:pt>
                <c:pt idx="22">
                  <c:v>14.141176470588244</c:v>
                </c:pt>
                <c:pt idx="23">
                  <c:v>16.04233409610984</c:v>
                </c:pt>
                <c:pt idx="24">
                  <c:v>16.346258503401355</c:v>
                </c:pt>
                <c:pt idx="25">
                  <c:v>15.83777777777777</c:v>
                </c:pt>
                <c:pt idx="26">
                  <c:v>14.042796610169487</c:v>
                </c:pt>
                <c:pt idx="27">
                  <c:v>0</c:v>
                </c:pt>
                <c:pt idx="28">
                  <c:v>15.243243243243247</c:v>
                </c:pt>
                <c:pt idx="29">
                  <c:v>14.733333333333338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ax val="27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16990922410837"/>
          <c:y val="9.5553569668283211E-2"/>
          <c:w val="8.4303276466282315E-2"/>
          <c:h val="0.106573089360079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Klasse_Slakteri!$N$303:$N$331</c:f>
              <c:numCache>
                <c:formatCode>0.0</c:formatCode>
                <c:ptCount val="29"/>
                <c:pt idx="0">
                  <c:v>18.116666666666671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15.166666666666663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18.469230769230762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18.15625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17.704347826086963</c:v>
                </c:pt>
                <c:pt idx="21">
                  <c:v>0</c:v>
                </c:pt>
                <c:pt idx="22">
                  <c:v>16.25</c:v>
                </c:pt>
                <c:pt idx="23">
                  <c:v>20.5</c:v>
                </c:pt>
                <c:pt idx="24">
                  <c:v>19.899999999999999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Klasse_Slakteri!$G$332:$G$360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</c:strCache>
            </c:strRef>
          </c:cat>
          <c:val>
            <c:numRef>
              <c:f>Klasse_Slakteri!$N$332:$N$360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20.166666666666671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17.5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Klasse_Slakteri!$N$361:$N$389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3">
                  <c:v>16.100000000000001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16.100000000000001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Klasse_Slakteri!$N$390:$N$418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12.3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Klasse_Slakteri!$G$419:$G$429</c:f>
              <c:strCache>
                <c:ptCount val="1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</c:strCache>
            </c:strRef>
          </c:cat>
          <c:val>
            <c:numRef>
              <c:f>Klasse_Slakteri!$N$419:$N$429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Klasse_Slakteri!$M$129:$M$157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Klasse_Slakteri!$M$158:$M$186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3.4444444444444442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</c:v>
                </c:pt>
                <c:pt idx="26">
                  <c:v>4.8888888888888884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Klasse_Slakteri!$M$187:$M$215</c:f>
              <c:numCache>
                <c:formatCode>0.00</c:formatCode>
                <c:ptCount val="29"/>
                <c:pt idx="0">
                  <c:v>0</c:v>
                </c:pt>
                <c:pt idx="1">
                  <c:v>5.2352941176470589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6.2222222222222223</c:v>
                </c:pt>
                <c:pt idx="24">
                  <c:v>5.9090909090909101</c:v>
                </c:pt>
                <c:pt idx="25">
                  <c:v>0</c:v>
                </c:pt>
                <c:pt idx="26">
                  <c:v>7.75</c:v>
                </c:pt>
                <c:pt idx="27">
                  <c:v>0</c:v>
                </c:pt>
                <c:pt idx="28">
                  <c:v>6.2385321100917421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Klasse_Slakteri!$M$216:$M$244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7.3636363636363615</c:v>
                </c:pt>
                <c:pt idx="4">
                  <c:v>7.7142857142857117</c:v>
                </c:pt>
                <c:pt idx="5">
                  <c:v>0</c:v>
                </c:pt>
                <c:pt idx="6">
                  <c:v>0</c:v>
                </c:pt>
                <c:pt idx="7">
                  <c:v>5.7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5.3928571428571441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6.3636363636363633</c:v>
                </c:pt>
                <c:pt idx="23">
                  <c:v>6.6084656084656084</c:v>
                </c:pt>
                <c:pt idx="24">
                  <c:v>0</c:v>
                </c:pt>
                <c:pt idx="25">
                  <c:v>6.166666666666667</c:v>
                </c:pt>
                <c:pt idx="26">
                  <c:v>6.5</c:v>
                </c:pt>
                <c:pt idx="27">
                  <c:v>6.8428571428571443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Klasse_Slakteri!$M$245:$M$273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8.125</c:v>
                </c:pt>
                <c:pt idx="3">
                  <c:v>8.0370370370370363</c:v>
                </c:pt>
                <c:pt idx="4">
                  <c:v>0</c:v>
                </c:pt>
                <c:pt idx="5">
                  <c:v>0</c:v>
                </c:pt>
                <c:pt idx="6">
                  <c:v>6.25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6.9714285714285742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7.2195121951219505</c:v>
                </c:pt>
                <c:pt idx="22">
                  <c:v>7.334745762711866</c:v>
                </c:pt>
                <c:pt idx="23">
                  <c:v>0</c:v>
                </c:pt>
                <c:pt idx="24">
                  <c:v>7.1343283582089549</c:v>
                </c:pt>
                <c:pt idx="25">
                  <c:v>9</c:v>
                </c:pt>
                <c:pt idx="26">
                  <c:v>7.4329896907216497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baseline="0"/>
              <a:t>M</a:t>
            </a:r>
            <a:r>
              <a:rPr lang="nb-NO"/>
              <a:t>iddel slaktevekt per KATEGORI</a:t>
            </a:r>
          </a:p>
        </c:rich>
      </c:tx>
      <c:layout>
        <c:manualLayout>
          <c:xMode val="edge"/>
          <c:yMode val="edge"/>
          <c:x val="9.5110757069763158E-2"/>
          <c:y val="5.5964995116351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24160849308455E-2"/>
          <c:y val="0.17930971949518537"/>
          <c:w val="0.89176577794641498"/>
          <c:h val="0.70318632334734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K!$AP$91:$AP$95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8-4223-9FBF-25E2003CE7A1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K!$AP$66:$AP$70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8-4223-9FBF-25E2003CE7A1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K!$AP$41:$AP$45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8-4223-9FBF-25E2003CE7A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K!$AP$16:$AP$20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8-4223-9FBF-25E2003CE7A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K!$AP$10:$AP$14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8-4223-9FBF-25E2003C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22376"/>
        <c:axId val="499624728"/>
      </c:barChart>
      <c:catAx>
        <c:axId val="49962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247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3956286377311"/>
          <c:y val="0.25992401362112932"/>
          <c:w val="4.7315175097276257E-2"/>
          <c:h val="0.24739662171858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Klasse_Slakteri!$M$274:$M$302</c:f>
              <c:numCache>
                <c:formatCode>0.00</c:formatCode>
                <c:ptCount val="29"/>
                <c:pt idx="0">
                  <c:v>0</c:v>
                </c:pt>
                <c:pt idx="1">
                  <c:v>8.25</c:v>
                </c:pt>
                <c:pt idx="2">
                  <c:v>7.9230769230769251</c:v>
                </c:pt>
                <c:pt idx="3">
                  <c:v>0</c:v>
                </c:pt>
                <c:pt idx="4">
                  <c:v>0</c:v>
                </c:pt>
                <c:pt idx="5">
                  <c:v>6.3448275862068995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7.5185185185185182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7.6666666666666687</c:v>
                </c:pt>
                <c:pt idx="21">
                  <c:v>7.7025316455696196</c:v>
                </c:pt>
                <c:pt idx="22">
                  <c:v>0</c:v>
                </c:pt>
                <c:pt idx="23">
                  <c:v>7.5250000000000004</c:v>
                </c:pt>
                <c:pt idx="24">
                  <c:v>8.3333333333333357</c:v>
                </c:pt>
                <c:pt idx="25">
                  <c:v>7.8135593220338988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Klasse_Slakteri!$M$303:$M$331</c:f>
              <c:numCache>
                <c:formatCode>0.00</c:formatCode>
                <c:ptCount val="29"/>
                <c:pt idx="0">
                  <c:v>7.8333333333333313</c:v>
                </c:pt>
                <c:pt idx="1">
                  <c:v>8.6666666666666643</c:v>
                </c:pt>
                <c:pt idx="2">
                  <c:v>0</c:v>
                </c:pt>
                <c:pt idx="3">
                  <c:v>0</c:v>
                </c:pt>
                <c:pt idx="4">
                  <c:v>6.6666666666666687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9.7692307692307718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7.8695652173913055</c:v>
                </c:pt>
                <c:pt idx="21">
                  <c:v>0</c:v>
                </c:pt>
                <c:pt idx="22">
                  <c:v>8</c:v>
                </c:pt>
                <c:pt idx="23">
                  <c:v>9</c:v>
                </c:pt>
                <c:pt idx="24">
                  <c:v>8.5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Klasse_Slakteri!$M$332:$M$360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7.6666666666666687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Klasse_Slakteri!$M$361:$M$389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Klasse_Slakteri!$M$390:$M$418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Klasse_Slakteri!$G$419:$G$429</c:f>
              <c:strCache>
                <c:ptCount val="1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</c:strCache>
            </c:strRef>
          </c:cat>
          <c:val>
            <c:numRef>
              <c:f>Klasse_Slakteri!$M$419:$M$429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FE!$AD$27:$AD$41</c:f>
              <c:numCache>
                <c:formatCode>0.0</c:formatCode>
                <c:ptCount val="15"/>
                <c:pt idx="0">
                  <c:v>0</c:v>
                </c:pt>
                <c:pt idx="1">
                  <c:v>0.93998553868402013</c:v>
                </c:pt>
                <c:pt idx="2">
                  <c:v>2.7476500361532898</c:v>
                </c:pt>
                <c:pt idx="3">
                  <c:v>6.5437454808387558</c:v>
                </c:pt>
                <c:pt idx="4">
                  <c:v>13.26825741142444</c:v>
                </c:pt>
                <c:pt idx="5">
                  <c:v>22.668112798264644</c:v>
                </c:pt>
                <c:pt idx="6">
                  <c:v>25.271149674620393</c:v>
                </c:pt>
                <c:pt idx="7">
                  <c:v>19.378163412870567</c:v>
                </c:pt>
                <c:pt idx="8">
                  <c:v>7.9898770788141729</c:v>
                </c:pt>
                <c:pt idx="9">
                  <c:v>0.93998553868402013</c:v>
                </c:pt>
                <c:pt idx="10">
                  <c:v>0.21691973969631231</c:v>
                </c:pt>
                <c:pt idx="11">
                  <c:v>3.6153289949385402E-2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FE!$AD$11:$AD$25</c:f>
              <c:numCache>
                <c:formatCode>0.0</c:formatCode>
                <c:ptCount val="15"/>
                <c:pt idx="0">
                  <c:v>0</c:v>
                </c:pt>
                <c:pt idx="1">
                  <c:v>0.21019442984760897</c:v>
                </c:pt>
                <c:pt idx="2">
                  <c:v>1.1035207566999472</c:v>
                </c:pt>
                <c:pt idx="3">
                  <c:v>3.1003678402522343</c:v>
                </c:pt>
                <c:pt idx="4">
                  <c:v>10.404624277456648</c:v>
                </c:pt>
                <c:pt idx="5">
                  <c:v>18.339464004203887</c:v>
                </c:pt>
                <c:pt idx="6">
                  <c:v>29.900157645822379</c:v>
                </c:pt>
                <c:pt idx="7">
                  <c:v>24.802942722017871</c:v>
                </c:pt>
                <c:pt idx="8">
                  <c:v>9.8265895953757187</c:v>
                </c:pt>
                <c:pt idx="9">
                  <c:v>1.6815554387808715</c:v>
                </c:pt>
                <c:pt idx="10">
                  <c:v>0.36784025223331568</c:v>
                </c:pt>
                <c:pt idx="11">
                  <c:v>0.21019442984760897</c:v>
                </c:pt>
                <c:pt idx="12">
                  <c:v>5.2548607461902243E-2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Dielam,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FE!$AS$252:$AS$266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269-96ED-1A0DC41E6924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FE!$AS$177:$AS$191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269-96ED-1A0DC41E6924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FE!$AS$102:$AS$116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E-4269-96ED-1A0DC41E6924}"/>
            </c:ext>
          </c:extLst>
        </c:ser>
        <c:ser>
          <c:idx val="2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FE!$AS$27:$AS$41</c:f>
              <c:numCache>
                <c:formatCode>0</c:formatCode>
                <c:ptCount val="15"/>
                <c:pt idx="0">
                  <c:v>0</c:v>
                </c:pt>
                <c:pt idx="1">
                  <c:v>1.8571428571428572</c:v>
                </c:pt>
                <c:pt idx="2">
                  <c:v>2.4516129032258065</c:v>
                </c:pt>
                <c:pt idx="3">
                  <c:v>2.5492957746478875</c:v>
                </c:pt>
                <c:pt idx="4">
                  <c:v>3.7070707070707072</c:v>
                </c:pt>
                <c:pt idx="5">
                  <c:v>4.354166666666667</c:v>
                </c:pt>
                <c:pt idx="6">
                  <c:v>4.341614906832298</c:v>
                </c:pt>
                <c:pt idx="7">
                  <c:v>4.0916030534351142</c:v>
                </c:pt>
                <c:pt idx="8">
                  <c:v>2.6626506024096384</c:v>
                </c:pt>
                <c:pt idx="9">
                  <c:v>1.625</c:v>
                </c:pt>
                <c:pt idx="10">
                  <c:v>1.2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E-4269-96ED-1A0DC41E6924}"/>
            </c:ext>
          </c:extLst>
        </c:ser>
        <c:ser>
          <c:idx val="3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FE!$AS$11:$AS$25</c:f>
              <c:numCache>
                <c:formatCode>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2.1</c:v>
                </c:pt>
                <c:pt idx="3">
                  <c:v>1.7352941176470589</c:v>
                </c:pt>
                <c:pt idx="4">
                  <c:v>2.6052631578947367</c:v>
                </c:pt>
                <c:pt idx="5">
                  <c:v>3.1160714285714284</c:v>
                </c:pt>
                <c:pt idx="6">
                  <c:v>4.1231884057971016</c:v>
                </c:pt>
                <c:pt idx="7">
                  <c:v>3.8373983739837398</c:v>
                </c:pt>
                <c:pt idx="8">
                  <c:v>2.4933333333333332</c:v>
                </c:pt>
                <c:pt idx="9">
                  <c:v>1.7777777777777777</c:v>
                </c:pt>
                <c:pt idx="10">
                  <c:v>1.4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E-4269-96ED-1A0DC41E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Dielam,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FE!$AS$27:$AS$41</c:f>
              <c:numCache>
                <c:formatCode>0</c:formatCode>
                <c:ptCount val="15"/>
                <c:pt idx="0">
                  <c:v>0</c:v>
                </c:pt>
                <c:pt idx="1">
                  <c:v>1.8571428571428572</c:v>
                </c:pt>
                <c:pt idx="2">
                  <c:v>2.4516129032258065</c:v>
                </c:pt>
                <c:pt idx="3">
                  <c:v>2.5492957746478875</c:v>
                </c:pt>
                <c:pt idx="4">
                  <c:v>3.7070707070707072</c:v>
                </c:pt>
                <c:pt idx="5">
                  <c:v>4.354166666666667</c:v>
                </c:pt>
                <c:pt idx="6">
                  <c:v>4.341614906832298</c:v>
                </c:pt>
                <c:pt idx="7">
                  <c:v>4.0916030534351142</c:v>
                </c:pt>
                <c:pt idx="8">
                  <c:v>2.6626506024096384</c:v>
                </c:pt>
                <c:pt idx="9">
                  <c:v>1.625</c:v>
                </c:pt>
                <c:pt idx="10">
                  <c:v>1.2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6-4109-86F2-7F66560F5BAA}"/>
            </c:ext>
          </c:extLst>
        </c:ser>
        <c:ser>
          <c:idx val="3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FE!$AS$11:$AS$25</c:f>
              <c:numCache>
                <c:formatCode>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2.1</c:v>
                </c:pt>
                <c:pt idx="3">
                  <c:v>1.7352941176470589</c:v>
                </c:pt>
                <c:pt idx="4">
                  <c:v>2.6052631578947367</c:v>
                </c:pt>
                <c:pt idx="5">
                  <c:v>3.1160714285714284</c:v>
                </c:pt>
                <c:pt idx="6">
                  <c:v>4.1231884057971016</c:v>
                </c:pt>
                <c:pt idx="7">
                  <c:v>3.8373983739837398</c:v>
                </c:pt>
                <c:pt idx="8">
                  <c:v>2.4933333333333332</c:v>
                </c:pt>
                <c:pt idx="9">
                  <c:v>1.7777777777777777</c:v>
                </c:pt>
                <c:pt idx="10">
                  <c:v>1.4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6-4109-86F2-7F66560F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0.12917393541086161"/>
          <c:w val="7.6212585193500604E-2"/>
          <c:h val="0.20335962502324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FE!$AB$252:$AB$266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2-477E-9A2E-BB98E7EA0F91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FE!$AB$177:$AB$191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2-477E-9A2E-BB98E7EA0F91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FE!$AB$102:$AB$116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2-477E-9A2E-BB98E7EA0F91}"/>
            </c:ext>
          </c:extLst>
        </c:ser>
        <c:ser>
          <c:idx val="2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FE!$AB$27:$AB$41</c:f>
              <c:numCache>
                <c:formatCode>General</c:formatCode>
                <c:ptCount val="15"/>
                <c:pt idx="0">
                  <c:v>0</c:v>
                </c:pt>
                <c:pt idx="1">
                  <c:v>14</c:v>
                </c:pt>
                <c:pt idx="2">
                  <c:v>31</c:v>
                </c:pt>
                <c:pt idx="3">
                  <c:v>71</c:v>
                </c:pt>
                <c:pt idx="4">
                  <c:v>99</c:v>
                </c:pt>
                <c:pt idx="5">
                  <c:v>144</c:v>
                </c:pt>
                <c:pt idx="6">
                  <c:v>161</c:v>
                </c:pt>
                <c:pt idx="7">
                  <c:v>131</c:v>
                </c:pt>
                <c:pt idx="8">
                  <c:v>83</c:v>
                </c:pt>
                <c:pt idx="9">
                  <c:v>16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2-477E-9A2E-BB98E7EA0F91}"/>
            </c:ext>
          </c:extLst>
        </c:ser>
        <c:ser>
          <c:idx val="3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FE!$AB$11:$AB$25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76</c:v>
                </c:pt>
                <c:pt idx="5">
                  <c:v>112</c:v>
                </c:pt>
                <c:pt idx="6">
                  <c:v>138</c:v>
                </c:pt>
                <c:pt idx="7">
                  <c:v>123</c:v>
                </c:pt>
                <c:pt idx="8">
                  <c:v>75</c:v>
                </c:pt>
                <c:pt idx="9">
                  <c:v>18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2-477E-9A2E-BB98E7E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0952"/>
        <c:axId val="530191344"/>
      </c:barChart>
      <c:catAx>
        <c:axId val="530190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1034147723821"/>
          <c:y val="0.1812816837611610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 per KATEGORI, hittil i år</a:t>
            </a:r>
          </a:p>
        </c:rich>
      </c:tx>
      <c:layout>
        <c:manualLayout>
          <c:xMode val="edge"/>
          <c:yMode val="edge"/>
          <c:x val="7.6198353726910903E-2"/>
          <c:y val="3.2922359064091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69368268030884E-2"/>
          <c:y val="0.12775865226149055"/>
          <c:w val="0.90357454178340779"/>
          <c:h val="0.71946545199291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K!$AL$91:$AL$95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7-48E0-B333-94A79F497CF1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K!$AL$66:$AL$70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7-48E0-B333-94A79F497CF1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K!$AL$41:$AL$45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7-48E0-B333-94A79F497CF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K!$AL$16:$AL$20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7-48E0-B333-94A79F497CF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K!$AL$10:$AL$14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7-48E0-B333-94A79F49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4144"/>
        <c:axId val="499610224"/>
      </c:barChart>
      <c:catAx>
        <c:axId val="4996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102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7796893245418"/>
          <c:y val="2.9093434709196574E-2"/>
          <c:w val="8.0526247568691256E-2"/>
          <c:h val="0.2162358735711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andel% over 23 kg per FETTGRUPPE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609699815800658"/>
          <c:h val="0.71109484758388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FE!$AM$252:$AM$266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0-4D84-A578-85A370630E17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FE!$AM$177:$AM$191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0-4D84-A578-85A370630E17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FE!$AM$102:$AM$116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30-4D84-A578-85A370630E17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FE!$AM$27:$AM$41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0.27247956403269757</c:v>
                </c:pt>
                <c:pt idx="5">
                  <c:v>0.63795853269537461</c:v>
                </c:pt>
                <c:pt idx="6">
                  <c:v>2.57510729613734</c:v>
                </c:pt>
                <c:pt idx="7">
                  <c:v>3.3582089552238825</c:v>
                </c:pt>
                <c:pt idx="8">
                  <c:v>4.9773755656108589</c:v>
                </c:pt>
                <c:pt idx="9">
                  <c:v>30.769230769230759</c:v>
                </c:pt>
                <c:pt idx="10">
                  <c:v>33.333333333333343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30-4D84-A578-85A370630E17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FE!$AM$11:$AM$25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1.6949152542372876</c:v>
                </c:pt>
                <c:pt idx="4">
                  <c:v>0.50505050505050508</c:v>
                </c:pt>
                <c:pt idx="5">
                  <c:v>0.28653295128939821</c:v>
                </c:pt>
                <c:pt idx="6">
                  <c:v>0.87873462214411246</c:v>
                </c:pt>
                <c:pt idx="7">
                  <c:v>1.4830508474576267</c:v>
                </c:pt>
                <c:pt idx="8">
                  <c:v>2.6737967914438503</c:v>
                </c:pt>
                <c:pt idx="9">
                  <c:v>3.125</c:v>
                </c:pt>
                <c:pt idx="10">
                  <c:v>14.285714285714288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30-4D84-A578-85A37063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9776"/>
        <c:axId val="530190168"/>
      </c:barChart>
      <c:catAx>
        <c:axId val="5301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0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977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KLASSE innen FETTGRUPPE</a:t>
            </a:r>
          </a:p>
        </c:rich>
      </c:tx>
      <c:layout>
        <c:manualLayout>
          <c:xMode val="edge"/>
          <c:yMode val="edge"/>
          <c:x val="0.12249632612310457"/>
          <c:y val="3.8909251532562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FE!$AG$252:$AG$266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9-4015-B62C-CE5504346A19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FE!$AG$177:$AG$191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9-4015-B62C-CE5504346A19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FE!$AG$102:$AG$116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FE!$AG$27:$AG$41</c:f>
              <c:numCache>
                <c:formatCode>0.00</c:formatCode>
                <c:ptCount val="15"/>
                <c:pt idx="0">
                  <c:v>0</c:v>
                </c:pt>
                <c:pt idx="1">
                  <c:v>6.4230769230769216</c:v>
                </c:pt>
                <c:pt idx="2">
                  <c:v>7.6184210526315779</c:v>
                </c:pt>
                <c:pt idx="3">
                  <c:v>8.0331491712707184</c:v>
                </c:pt>
                <c:pt idx="4">
                  <c:v>8.4795640326975494</c:v>
                </c:pt>
                <c:pt idx="5">
                  <c:v>8.8293460925039859</c:v>
                </c:pt>
                <c:pt idx="6">
                  <c:v>9.0758226037195993</c:v>
                </c:pt>
                <c:pt idx="7">
                  <c:v>9.2985074626865636</c:v>
                </c:pt>
                <c:pt idx="8">
                  <c:v>9.2217194570135703</c:v>
                </c:pt>
                <c:pt idx="9">
                  <c:v>9.1153846153846114</c:v>
                </c:pt>
                <c:pt idx="10">
                  <c:v>9.3333333333333357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FE!$AG$11:$AG$25</c:f>
              <c:numCache>
                <c:formatCode>0.00</c:formatCode>
                <c:ptCount val="15"/>
                <c:pt idx="0">
                  <c:v>0</c:v>
                </c:pt>
                <c:pt idx="1">
                  <c:v>5.25</c:v>
                </c:pt>
                <c:pt idx="2">
                  <c:v>5.761904761904761</c:v>
                </c:pt>
                <c:pt idx="3">
                  <c:v>8</c:v>
                </c:pt>
                <c:pt idx="4">
                  <c:v>8.5555555555555554</c:v>
                </c:pt>
                <c:pt idx="5">
                  <c:v>9.1776504297994244</c:v>
                </c:pt>
                <c:pt idx="6">
                  <c:v>9.6871704745166962</c:v>
                </c:pt>
                <c:pt idx="7">
                  <c:v>9.917372881355929</c:v>
                </c:pt>
                <c:pt idx="8">
                  <c:v>10.037433155080212</c:v>
                </c:pt>
                <c:pt idx="9">
                  <c:v>10.1875</c:v>
                </c:pt>
                <c:pt idx="10">
                  <c:v>10.714285714285712</c:v>
                </c:pt>
                <c:pt idx="11">
                  <c:v>11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7228791972959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FE!$AI$252:$AI$266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3-470E-A25C-6C751D396BBE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FE!$AI$177:$AI$191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3-470E-A25C-6C751D396BBE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FE!$AI$102:$AI$116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FE!$AI$27:$AI$41</c:f>
              <c:numCache>
                <c:formatCode>0.00</c:formatCode>
                <c:ptCount val="15"/>
                <c:pt idx="0">
                  <c:v>0</c:v>
                </c:pt>
                <c:pt idx="1">
                  <c:v>9.7384615384615358</c:v>
                </c:pt>
                <c:pt idx="2">
                  <c:v>11.514473684210531</c:v>
                </c:pt>
                <c:pt idx="3">
                  <c:v>12.581767955801102</c:v>
                </c:pt>
                <c:pt idx="4">
                  <c:v>13.41798365122615</c:v>
                </c:pt>
                <c:pt idx="5">
                  <c:v>14.881180223285478</c:v>
                </c:pt>
                <c:pt idx="6">
                  <c:v>15.915879828326181</c:v>
                </c:pt>
                <c:pt idx="7">
                  <c:v>16.339738805970132</c:v>
                </c:pt>
                <c:pt idx="8">
                  <c:v>17.234841628959277</c:v>
                </c:pt>
                <c:pt idx="9">
                  <c:v>20.176923076923071</c:v>
                </c:pt>
                <c:pt idx="10">
                  <c:v>21.850000000000005</c:v>
                </c:pt>
                <c:pt idx="11">
                  <c:v>15.4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FE!$AI$11:$AI$25</c:f>
              <c:numCache>
                <c:formatCode>0.00</c:formatCode>
                <c:ptCount val="15"/>
                <c:pt idx="0">
                  <c:v>0</c:v>
                </c:pt>
                <c:pt idx="1">
                  <c:v>6.55</c:v>
                </c:pt>
                <c:pt idx="2">
                  <c:v>9.1571428571428601</c:v>
                </c:pt>
                <c:pt idx="3">
                  <c:v>13.079661016949157</c:v>
                </c:pt>
                <c:pt idx="4">
                  <c:v>13.250505050505048</c:v>
                </c:pt>
                <c:pt idx="5">
                  <c:v>14.479942693409743</c:v>
                </c:pt>
                <c:pt idx="6">
                  <c:v>15.420738137082605</c:v>
                </c:pt>
                <c:pt idx="7">
                  <c:v>16.160805084745771</c:v>
                </c:pt>
                <c:pt idx="8">
                  <c:v>16.944385026737965</c:v>
                </c:pt>
                <c:pt idx="9">
                  <c:v>18.193750000000005</c:v>
                </c:pt>
                <c:pt idx="10">
                  <c:v>20.328571428571426</c:v>
                </c:pt>
                <c:pt idx="11">
                  <c:v>19.524999999999999</c:v>
                </c:pt>
                <c:pt idx="12">
                  <c:v>18.400000000000006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9.489691437618232E-2"/>
          <c:h val="0.1601504069238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FE!$AC$252:$AC$266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0-46DC-9743-061AF892AEFA}"/>
            </c:ext>
          </c:extLst>
        </c:ser>
        <c:ser>
          <c:idx val="4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FE!$AC$177:$AC$191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0-46DC-9743-061AF892AEFA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FE!$AC$102:$AC$116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6DC-9743-061AF892AEFA}"/>
            </c:ext>
          </c:extLst>
        </c:ser>
        <c:ser>
          <c:idx val="13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FE!$AC$27:$AC$41</c:f>
              <c:numCache>
                <c:formatCode>General</c:formatCode>
                <c:ptCount val="15"/>
                <c:pt idx="0">
                  <c:v>0</c:v>
                </c:pt>
                <c:pt idx="1">
                  <c:v>26</c:v>
                </c:pt>
                <c:pt idx="2">
                  <c:v>76</c:v>
                </c:pt>
                <c:pt idx="3">
                  <c:v>181</c:v>
                </c:pt>
                <c:pt idx="4">
                  <c:v>367</c:v>
                </c:pt>
                <c:pt idx="5">
                  <c:v>627</c:v>
                </c:pt>
                <c:pt idx="6">
                  <c:v>699</c:v>
                </c:pt>
                <c:pt idx="7">
                  <c:v>536</c:v>
                </c:pt>
                <c:pt idx="8">
                  <c:v>221</c:v>
                </c:pt>
                <c:pt idx="9">
                  <c:v>26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0-46DC-9743-061AF892AEFA}"/>
            </c:ext>
          </c:extLst>
        </c:ser>
        <c:ser>
          <c:idx val="1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FE!$AC$11:$AC$25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21</c:v>
                </c:pt>
                <c:pt idx="3">
                  <c:v>59</c:v>
                </c:pt>
                <c:pt idx="4">
                  <c:v>198</c:v>
                </c:pt>
                <c:pt idx="5">
                  <c:v>349</c:v>
                </c:pt>
                <c:pt idx="6">
                  <c:v>569</c:v>
                </c:pt>
                <c:pt idx="7">
                  <c:v>472</c:v>
                </c:pt>
                <c:pt idx="8">
                  <c:v>187</c:v>
                </c:pt>
                <c:pt idx="9">
                  <c:v>32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A0-46DC-9743-061AF892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FE!$AC$27:$AC$41</c:f>
              <c:numCache>
                <c:formatCode>General</c:formatCode>
                <c:ptCount val="15"/>
                <c:pt idx="0">
                  <c:v>0</c:v>
                </c:pt>
                <c:pt idx="1">
                  <c:v>26</c:v>
                </c:pt>
                <c:pt idx="2">
                  <c:v>76</c:v>
                </c:pt>
                <c:pt idx="3">
                  <c:v>181</c:v>
                </c:pt>
                <c:pt idx="4">
                  <c:v>367</c:v>
                </c:pt>
                <c:pt idx="5">
                  <c:v>627</c:v>
                </c:pt>
                <c:pt idx="6">
                  <c:v>699</c:v>
                </c:pt>
                <c:pt idx="7">
                  <c:v>536</c:v>
                </c:pt>
                <c:pt idx="8">
                  <c:v>221</c:v>
                </c:pt>
                <c:pt idx="9">
                  <c:v>26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8-422A-8759-441700D86BE9}"/>
            </c:ext>
          </c:extLst>
        </c:ser>
        <c:ser>
          <c:idx val="1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FE!$AC$11:$AC$25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21</c:v>
                </c:pt>
                <c:pt idx="3">
                  <c:v>59</c:v>
                </c:pt>
                <c:pt idx="4">
                  <c:v>198</c:v>
                </c:pt>
                <c:pt idx="5">
                  <c:v>349</c:v>
                </c:pt>
                <c:pt idx="6">
                  <c:v>569</c:v>
                </c:pt>
                <c:pt idx="7">
                  <c:v>472</c:v>
                </c:pt>
                <c:pt idx="8">
                  <c:v>187</c:v>
                </c:pt>
                <c:pt idx="9">
                  <c:v>32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8-422A-8759-441700D8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8.9715166019154358E-2"/>
          <c:h val="0.13824541010649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FE!$AD$252:$AD$266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4-4018-A103-3DC241A37891}"/>
            </c:ext>
          </c:extLst>
        </c:ser>
        <c:ser>
          <c:idx val="4"/>
          <c:order val="1"/>
          <c:tx>
            <c:strRef>
              <c:f>FE!$Y$177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FE!$AD$177:$AD$191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4-4018-A103-3DC241A37891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FE!$AD$102:$AD$116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4-4018-A103-3DC241A37891}"/>
            </c:ext>
          </c:extLst>
        </c:ser>
        <c:ser>
          <c:idx val="13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FE!$AD$27:$AD$41</c:f>
              <c:numCache>
                <c:formatCode>0.0</c:formatCode>
                <c:ptCount val="15"/>
                <c:pt idx="0">
                  <c:v>0</c:v>
                </c:pt>
                <c:pt idx="1">
                  <c:v>0.93998553868402013</c:v>
                </c:pt>
                <c:pt idx="2">
                  <c:v>2.7476500361532898</c:v>
                </c:pt>
                <c:pt idx="3">
                  <c:v>6.5437454808387558</c:v>
                </c:pt>
                <c:pt idx="4">
                  <c:v>13.26825741142444</c:v>
                </c:pt>
                <c:pt idx="5">
                  <c:v>22.668112798264644</c:v>
                </c:pt>
                <c:pt idx="6">
                  <c:v>25.271149674620393</c:v>
                </c:pt>
                <c:pt idx="7">
                  <c:v>19.378163412870567</c:v>
                </c:pt>
                <c:pt idx="8">
                  <c:v>7.9898770788141729</c:v>
                </c:pt>
                <c:pt idx="9">
                  <c:v>0.93998553868402013</c:v>
                </c:pt>
                <c:pt idx="10">
                  <c:v>0.21691973969631231</c:v>
                </c:pt>
                <c:pt idx="11">
                  <c:v>3.6153289949385402E-2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4-4018-A103-3DC241A37891}"/>
            </c:ext>
          </c:extLst>
        </c:ser>
        <c:ser>
          <c:idx val="1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FE!$AD$11:$AD$25</c:f>
              <c:numCache>
                <c:formatCode>0.0</c:formatCode>
                <c:ptCount val="15"/>
                <c:pt idx="0">
                  <c:v>0</c:v>
                </c:pt>
                <c:pt idx="1">
                  <c:v>0.21019442984760897</c:v>
                </c:pt>
                <c:pt idx="2">
                  <c:v>1.1035207566999472</c:v>
                </c:pt>
                <c:pt idx="3">
                  <c:v>3.1003678402522343</c:v>
                </c:pt>
                <c:pt idx="4">
                  <c:v>10.404624277456648</c:v>
                </c:pt>
                <c:pt idx="5">
                  <c:v>18.339464004203887</c:v>
                </c:pt>
                <c:pt idx="6">
                  <c:v>29.900157645822379</c:v>
                </c:pt>
                <c:pt idx="7">
                  <c:v>24.802942722017871</c:v>
                </c:pt>
                <c:pt idx="8">
                  <c:v>9.8265895953757187</c:v>
                </c:pt>
                <c:pt idx="9">
                  <c:v>1.6815554387808715</c:v>
                </c:pt>
                <c:pt idx="10">
                  <c:v>0.36784025223331568</c:v>
                </c:pt>
                <c:pt idx="11">
                  <c:v>0.21019442984760897</c:v>
                </c:pt>
                <c:pt idx="12">
                  <c:v>5.2548607461902243E-2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4-4018-A103-3DC241A3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B48-ADD2-AF107EA6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 per KATEGORI, hittil i år</a:t>
            </a:r>
          </a:p>
        </c:rich>
      </c:tx>
      <c:layout>
        <c:manualLayout>
          <c:xMode val="edge"/>
          <c:yMode val="edge"/>
          <c:x val="0.10901818596786074"/>
          <c:y val="3.4938584565418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9597769634905E-2"/>
          <c:y val="0.17649487763167282"/>
          <c:w val="0.89463353464244866"/>
          <c:h val="0.71552476943012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K!$AN$91:$AN$95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1-48A1-AABC-5D9B623EF46C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K!$AN$66:$AN$70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1-48A1-AABC-5D9B623EF46C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K!$AN$41:$AN$45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1-48A1-AABC-5D9B623EF46C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K!$AN$16:$AN$20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1-48A1-AABC-5D9B623EF46C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K!$AN$10:$AN$14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1-48A1-AABC-5D9B623E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1792"/>
        <c:axId val="499621592"/>
      </c:barChart>
      <c:catAx>
        <c:axId val="4996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5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65050237238623"/>
          <c:y val="0.19175081191436863"/>
          <c:w val="5.145446246096709E-2"/>
          <c:h val="0.273067579347499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6978191852389"/>
          <c:y val="0.19101787090188171"/>
          <c:w val="0.83876747565810661"/>
          <c:h val="0.64525490407724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F6D-B8FB-6B3653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12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0.33112582781456951</c:v>
                </c:pt>
                <c:pt idx="5">
                  <c:v>1.2269938650306749</c:v>
                </c:pt>
                <c:pt idx="6">
                  <c:v>2.5362318840579712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</c:v>
                </c:pt>
                <c:pt idx="5">
                  <c:v>9.6416666666666693</c:v>
                </c:pt>
                <c:pt idx="6">
                  <c:v>8.4000000000000021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7.5</c:v>
                </c:pt>
                <c:pt idx="5">
                  <c:v>5.6666666666666679</c:v>
                </c:pt>
                <c:pt idx="6">
                  <c:v>5.4285714285714306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15</c:v>
                </c:pt>
                <c:pt idx="5">
                  <c:v>32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2.4834437086092715</c:v>
                </c:pt>
                <c:pt idx="5">
                  <c:v>3.2719836400817992</c:v>
                </c:pt>
                <c:pt idx="6">
                  <c:v>3.985507246376812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Overfete slakt (fettgr.</a:t>
            </a:r>
            <a:r>
              <a:rPr lang="nb-NO" baseline="0"/>
              <a:t> 3- eller høyere)</a:t>
            </a:r>
            <a:r>
              <a:rPr lang="nb-NO"/>
              <a:t>, hittil i år, per</a:t>
            </a:r>
            <a:r>
              <a:rPr lang="nb-NO" baseline="0"/>
              <a:t> KATEGORI</a:t>
            </a:r>
            <a:endParaRPr lang="nb-NO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602111126641714"/>
          <c:w val="0.90112103575985814"/>
          <c:h val="0.70703588086992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K!$AT$91:$AT$95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4BE1-A577-1AF59D1148FF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K!$AT$66:$AT$70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8-4BE1-A577-1AF59D1148FF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K!$AT$41:$AT$45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8-4BE1-A577-1AF59D1148FF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K!$AT$16:$AT$20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8-4BE1-A577-1AF59D1148FF}"/>
            </c:ext>
          </c:extLst>
        </c:ser>
        <c:ser>
          <c:idx val="2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K!$AT$10:$AT$14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8-4BE1-A577-1AF59D1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8656"/>
        <c:axId val="499608264"/>
      </c:barChart>
      <c:catAx>
        <c:axId val="49960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8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71627987167432"/>
          <c:y val="0.19336722662785991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22.2</c:v>
                </c:pt>
                <c:pt idx="3">
                  <c:v>0</c:v>
                </c:pt>
                <c:pt idx="4">
                  <c:v>12.18</c:v>
                </c:pt>
                <c:pt idx="5">
                  <c:v>13.615625000000001</c:v>
                </c:pt>
                <c:pt idx="6">
                  <c:v>11.91818181818182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8.5333333333333314</c:v>
                </c:pt>
                <c:pt idx="5">
                  <c:v>7.90625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53</c:v>
                </c:pt>
                <c:pt idx="5">
                  <c:v>85</c:v>
                </c:pt>
                <c:pt idx="6">
                  <c:v>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12.121212121212123</c:v>
                </c:pt>
                <c:pt idx="4">
                  <c:v>8.7748344370860938</c:v>
                </c:pt>
                <c:pt idx="5">
                  <c:v>8.6912065439672812</c:v>
                </c:pt>
                <c:pt idx="6">
                  <c:v>19.927536231884059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27.2</c:v>
                </c:pt>
                <c:pt idx="3">
                  <c:v>14.175000000000001</c:v>
                </c:pt>
                <c:pt idx="4">
                  <c:v>11.175471698113212</c:v>
                </c:pt>
                <c:pt idx="5">
                  <c:v>14.454117647058823</c:v>
                </c:pt>
                <c:pt idx="6">
                  <c:v>13.069090909090916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8.75</c:v>
                </c:pt>
                <c:pt idx="4">
                  <c:v>8.6415094339622662</c:v>
                </c:pt>
                <c:pt idx="5">
                  <c:v>8.5176470588235293</c:v>
                </c:pt>
                <c:pt idx="6">
                  <c:v>8.5090909090909097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mnd'!$I$92:$I$103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75</c:v>
                </c:pt>
                <c:pt idx="5">
                  <c:v>204</c:v>
                </c:pt>
                <c:pt idx="6">
                  <c:v>68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mnd'!$J$92:$J$103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12.417218543046358</c:v>
                </c:pt>
                <c:pt idx="5">
                  <c:v>20.858895705521473</c:v>
                </c:pt>
                <c:pt idx="6">
                  <c:v>24.637681159420289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mnd'!$M$92:$M$103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13.8</c:v>
                </c:pt>
                <c:pt idx="4">
                  <c:v>13.463999999999999</c:v>
                </c:pt>
                <c:pt idx="5">
                  <c:v>14.926470588235295</c:v>
                </c:pt>
                <c:pt idx="6">
                  <c:v>14.28088235294118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mnd'!$L$92:$L$103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</c:v>
                </c:pt>
                <c:pt idx="4">
                  <c:v>9.3066666666666649</c:v>
                </c:pt>
                <c:pt idx="5">
                  <c:v>9.1421568627450966</c:v>
                </c:pt>
                <c:pt idx="6">
                  <c:v>9.132352941176471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</a:t>
            </a:r>
            <a:r>
              <a:rPr lang="nb-NO" sz="2400"/>
              <a:t>ntall produsenter av hver KATEGORI, hittil i år</a:t>
            </a:r>
          </a:p>
        </c:rich>
      </c:tx>
      <c:layout>
        <c:manualLayout>
          <c:xMode val="edge"/>
          <c:yMode val="edge"/>
          <c:x val="8.8729538736679991E-2"/>
          <c:y val="3.2338505763702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07134113806844E-2"/>
          <c:y val="0.18656761740034544"/>
          <c:w val="0.90450035197532141"/>
          <c:h val="0.68905640026527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K!$AE$91:$AE$95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9AB-9F71-20E3C6A58274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K!$AE$66:$AE$70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C-49AB-9F71-20E3C6A58274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K!$AE$41:$AE$45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C-49AB-9F71-20E3C6A58274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K!$AE$16:$AE$20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C-49AB-9F71-20E3C6A58274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K!$AE$10:$AE$14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C-49AB-9F71-20E3C6A58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696"/>
        <c:axId val="499605912"/>
      </c:barChart>
      <c:catAx>
        <c:axId val="49960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5912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499605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9566608547458"/>
          <c:y val="0.2089557519459207"/>
          <c:w val="6.7430160543812151E-2"/>
          <c:h val="0.25589157124590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mnd'!$I$110:$I$121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192</c:v>
                </c:pt>
                <c:pt idx="5">
                  <c:v>317</c:v>
                </c:pt>
                <c:pt idx="6">
                  <c:v>54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mnd'!$J$110:$J$121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18.181818181818183</c:v>
                </c:pt>
                <c:pt idx="4">
                  <c:v>31.788079470198674</c:v>
                </c:pt>
                <c:pt idx="5">
                  <c:v>32.41308793456033</c:v>
                </c:pt>
                <c:pt idx="6">
                  <c:v>19.565217391304348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mnd'!$M$110:$M$121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17.016666666666673</c:v>
                </c:pt>
                <c:pt idx="4">
                  <c:v>14.172395833333338</c:v>
                </c:pt>
                <c:pt idx="5">
                  <c:v>16.345110410094637</c:v>
                </c:pt>
                <c:pt idx="6">
                  <c:v>14.255555555555556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mnd'!$L$110:$L$121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8.6666666666666643</c:v>
                </c:pt>
                <c:pt idx="4">
                  <c:v>9.7135416666666643</c:v>
                </c:pt>
                <c:pt idx="5">
                  <c:v>9.7318611987381729</c:v>
                </c:pt>
                <c:pt idx="6">
                  <c:v>9.4444444444444446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mnd'!$I$128:$I$139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179</c:v>
                </c:pt>
                <c:pt idx="5">
                  <c:v>229</c:v>
                </c:pt>
                <c:pt idx="6">
                  <c:v>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mnd'!$J$128:$J$139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33.333333333333343</c:v>
                </c:pt>
                <c:pt idx="3">
                  <c:v>21.212121212121215</c:v>
                </c:pt>
                <c:pt idx="4">
                  <c:v>29.635761589403977</c:v>
                </c:pt>
                <c:pt idx="5">
                  <c:v>23.415132924335381</c:v>
                </c:pt>
                <c:pt idx="6">
                  <c:v>19.202898550724637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mnd'!$M$128:$M$139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16.274999999999999</c:v>
                </c:pt>
                <c:pt idx="3">
                  <c:v>16.057142857142853</c:v>
                </c:pt>
                <c:pt idx="4">
                  <c:v>15.471508379888272</c:v>
                </c:pt>
                <c:pt idx="5">
                  <c:v>16.881659388646288</c:v>
                </c:pt>
                <c:pt idx="6">
                  <c:v>15.379245283018873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mnd'!$L$128:$L$139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8.75</c:v>
                </c:pt>
                <c:pt idx="3">
                  <c:v>9.2857142857142883</c:v>
                </c:pt>
                <c:pt idx="4">
                  <c:v>9.9888268156424562</c:v>
                </c:pt>
                <c:pt idx="5">
                  <c:v>9.934497816593888</c:v>
                </c:pt>
                <c:pt idx="6">
                  <c:v>9.7735849056603765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mnd'!$I$146:$I$157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10</c:v>
                </c:pt>
                <c:pt idx="4">
                  <c:v>76</c:v>
                </c:pt>
                <c:pt idx="5">
                  <c:v>76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mnd'!$J$146:$J$157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41.666666666666657</c:v>
                </c:pt>
                <c:pt idx="3">
                  <c:v>30.303030303030305</c:v>
                </c:pt>
                <c:pt idx="4">
                  <c:v>12.582781456953642</c:v>
                </c:pt>
                <c:pt idx="5">
                  <c:v>7.7709611451942751</c:v>
                </c:pt>
                <c:pt idx="6">
                  <c:v>7.2463768115942013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Forholdet mellom vekt og klasse</a:t>
            </a:r>
            <a:r>
              <a:rPr lang="nb-NO" sz="2000" baseline="0"/>
              <a:t> per KATEGORI</a:t>
            </a:r>
            <a:r>
              <a:rPr lang="nb-NO" sz="2000"/>
              <a:t>, hittil i år</a:t>
            </a:r>
          </a:p>
        </c:rich>
      </c:tx>
      <c:layout>
        <c:manualLayout>
          <c:xMode val="edge"/>
          <c:yMode val="edge"/>
          <c:x val="0.12159716903091393"/>
          <c:y val="2.169203849518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83692196579812E-2"/>
          <c:y val="0.13229569265572255"/>
          <c:w val="0.90242271117979411"/>
          <c:h val="0.76141361073626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K!$BD$91:$BD$95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2-475E-9EF0-20D689BC1EE3}"/>
            </c:ext>
          </c:extLst>
        </c:ser>
        <c:ser>
          <c:idx val="9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K!$BD$66:$BD$70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2-475E-9EF0-20D689BC1EE3}"/>
            </c:ext>
          </c:extLst>
        </c:ser>
        <c:ser>
          <c:idx val="3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K!$BD$41:$BD$45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2-475E-9EF0-20D689BC1EE3}"/>
            </c:ext>
          </c:extLst>
        </c:ser>
        <c:ser>
          <c:idx val="6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K!$BD$16:$BD$20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E2-475E-9EF0-20D689BC1EE3}"/>
            </c:ext>
          </c:extLst>
        </c:ser>
        <c:ser>
          <c:idx val="1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K!$BD$10:$BD$14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2-475E-9EF0-20D689BC1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304"/>
        <c:axId val="499609832"/>
      </c:barChart>
      <c:catAx>
        <c:axId val="4996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9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7406681820277"/>
          <c:y val="0.15130138980106864"/>
          <c:w val="4.9909208819714612E-2"/>
          <c:h val="0.3015183727034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mnd'!$M$146:$M$157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16.52</c:v>
                </c:pt>
                <c:pt idx="3">
                  <c:v>16.329999999999998</c:v>
                </c:pt>
                <c:pt idx="4">
                  <c:v>16.372368421052624</c:v>
                </c:pt>
                <c:pt idx="5">
                  <c:v>17.923684210526321</c:v>
                </c:pt>
                <c:pt idx="6">
                  <c:v>15.810000000000004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mnd'!$L$146:$L$157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  <c:pt idx="3">
                  <c:v>9.6</c:v>
                </c:pt>
                <c:pt idx="4">
                  <c:v>10.315789473684212</c:v>
                </c:pt>
                <c:pt idx="5">
                  <c:v>9.9605263157894726</c:v>
                </c:pt>
                <c:pt idx="6">
                  <c:v>9.8000000000000007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11</c:v>
                </c:pt>
                <c:pt idx="5">
                  <c:v>15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6.0606060606060606</c:v>
                </c:pt>
                <c:pt idx="4">
                  <c:v>1.8211920529801324</c:v>
                </c:pt>
                <c:pt idx="5">
                  <c:v>1.5337423312883436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mnd'!$M$164:$M$175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21.400000000000006</c:v>
                </c:pt>
                <c:pt idx="3">
                  <c:v>26.5</c:v>
                </c:pt>
                <c:pt idx="4">
                  <c:v>17.281818181818181</c:v>
                </c:pt>
                <c:pt idx="5">
                  <c:v>17.539999999999996</c:v>
                </c:pt>
                <c:pt idx="6">
                  <c:v>18.2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mnd'!$L$164:$L$175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9.5</c:v>
                </c:pt>
                <c:pt idx="4">
                  <c:v>10.636363636363638</c:v>
                </c:pt>
                <c:pt idx="5">
                  <c:v>10.066666666666665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mnd'!$I$182:$I$193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mnd'!$J$182:$J$193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0.16556291390728475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mnd'!$M$182:$M$193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22.5</c:v>
                </c:pt>
                <c:pt idx="5">
                  <c:v>18</c:v>
                </c:pt>
                <c:pt idx="6">
                  <c:v>20.8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mnd'!$L$182:$L$193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11</c:v>
                </c:pt>
                <c:pt idx="5">
                  <c:v>10.5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SAU: Antall slakt per produsent, hittil i år</a:t>
            </a:r>
          </a:p>
        </c:rich>
      </c:tx>
      <c:layout>
        <c:manualLayout>
          <c:xMode val="edge"/>
          <c:yMode val="edge"/>
          <c:x val="0.10650881610018184"/>
          <c:y val="4.4015794322006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48898356252099E-2"/>
          <c:y val="0.17078059208116225"/>
          <c:w val="0.93607389418690623"/>
          <c:h val="0.71401204159824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K!$BF$91:$BF$95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3-4F20-B0DF-7D6764035046}"/>
            </c:ext>
          </c:extLst>
        </c:ser>
        <c:ser>
          <c:idx val="2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K!$BF$66:$BF$70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3-4F20-B0DF-7D6764035046}"/>
            </c:ext>
          </c:extLst>
        </c:ser>
        <c:ser>
          <c:idx val="6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K!$BF$41:$BF$45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3-4F20-B0DF-7D6764035046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K!$BF$16:$BF$20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3-4F20-B0DF-7D6764035046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K!$BF$10:$BF$14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23-4F20-B0DF-7D676403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9048"/>
        <c:axId val="499607872"/>
      </c:barChart>
      <c:catAx>
        <c:axId val="49960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7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002102234703"/>
          <c:y val="0.17112337431826249"/>
          <c:w val="4.8922156673989421E-2"/>
          <c:h val="0.2694290226433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mnd'!$I$200:$I$211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mnd'!$J$200:$J$211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0</c:v>
                </c:pt>
                <c:pt idx="5">
                  <c:v>0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mnd'!$M$200:$M$211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30.5</c:v>
                </c:pt>
                <c:pt idx="4">
                  <c:v>0</c:v>
                </c:pt>
                <c:pt idx="5">
                  <c:v>0</c:v>
                </c:pt>
                <c:pt idx="6">
                  <c:v>15.866666666666667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mnd'!$L$200:$L$211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mnd'!$I$218:$I$229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mnd'!$J$218:$J$229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mnd'!$M$218:$M$229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18.400000000000006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mnd'!$L$218:$L$229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mnd'!$I$236:$I$247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mnd'!$J$236:$J$247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Antalls% slakt per KATEGORI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K!$AI$91:$AI$95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A-4EDD-8E43-74B5810165B8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K!$AI$66:$AI$70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A-4EDD-8E43-74B5810165B8}"/>
            </c:ext>
          </c:extLst>
        </c:ser>
        <c:ser>
          <c:idx val="9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K!$AI$41:$AI$45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A-4EDD-8E43-74B5810165B8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K!$AI$16:$AI$20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A-4EDD-8E43-74B5810165B8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K!$AI$10:$AI$14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A-4EDD-8E43-74B58101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0616"/>
        <c:axId val="499611400"/>
      </c:barChart>
      <c:catAx>
        <c:axId val="49961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61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9635657708899"/>
          <c:y val="0.10229010217821648"/>
          <c:w val="7.3100333361680092E-2"/>
          <c:h val="0.23065075666722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mnd'!$M$236:$M$247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mnd'!$L$236:$L$247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mnd'!$I$254:$I$265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mnd'!$J$254:$J$265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mnd'!$M$254:$M$265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mnd'!$L$254:$L$265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Vektgrupper!$H$19:$H$25</c:f>
              <c:numCache>
                <c:formatCode>0.0</c:formatCode>
                <c:ptCount val="7"/>
                <c:pt idx="0">
                  <c:v>3.8528221922558253E-2</c:v>
                </c:pt>
                <c:pt idx="1">
                  <c:v>0.55865921787709516</c:v>
                </c:pt>
                <c:pt idx="2">
                  <c:v>2.9088807551531497</c:v>
                </c:pt>
                <c:pt idx="3">
                  <c:v>5.9526102870352551</c:v>
                </c:pt>
                <c:pt idx="4">
                  <c:v>5.6058562897322277</c:v>
                </c:pt>
                <c:pt idx="5">
                  <c:v>3.6409169716817567</c:v>
                </c:pt>
                <c:pt idx="6">
                  <c:v>6.5497977268349077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Vektgrupper!$H$11:$H$17</c:f>
              <c:numCache>
                <c:formatCode>0.0</c:formatCode>
                <c:ptCount val="7"/>
                <c:pt idx="0">
                  <c:v>0</c:v>
                </c:pt>
                <c:pt idx="1">
                  <c:v>0.67241017020382421</c:v>
                </c:pt>
                <c:pt idx="2">
                  <c:v>3.4040764866568609</c:v>
                </c:pt>
                <c:pt idx="3">
                  <c:v>6.408909434755202</c:v>
                </c:pt>
                <c:pt idx="4">
                  <c:v>4.7909224627022473</c:v>
                </c:pt>
                <c:pt idx="5">
                  <c:v>4.0134482034040762</c:v>
                </c:pt>
                <c:pt idx="6">
                  <c:v>6.4929607060306793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 slakt innen de ulike VEKTGRUPPENE</a:t>
            </a:r>
          </a:p>
        </c:rich>
      </c:tx>
      <c:layout>
        <c:manualLayout>
          <c:xMode val="edge"/>
          <c:yMode val="edge"/>
          <c:x val="7.7190089745875434E-2"/>
          <c:y val="4.1093913980612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VK!$AB$268:$AB$283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EBA-B91B-DD42AA468EC7}"/>
            </c:ext>
          </c:extLst>
        </c:ser>
        <c:ser>
          <c:idx val="4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VK!$AB$188:$AB$203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EBA-B91B-DD42AA468EC7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VK!$AB$108:$AB$123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5-4EBA-B91B-DD42AA468EC7}"/>
            </c:ext>
          </c:extLst>
        </c:ser>
        <c:ser>
          <c:idx val="13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VK!$AB$28:$AB$43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309</c:v>
                </c:pt>
                <c:pt idx="4">
                  <c:v>291</c:v>
                </c:pt>
                <c:pt idx="5">
                  <c:v>189</c:v>
                </c:pt>
                <c:pt idx="6">
                  <c:v>340</c:v>
                </c:pt>
                <c:pt idx="7">
                  <c:v>233</c:v>
                </c:pt>
                <c:pt idx="8">
                  <c:v>420</c:v>
                </c:pt>
                <c:pt idx="9">
                  <c:v>285</c:v>
                </c:pt>
                <c:pt idx="10">
                  <c:v>470</c:v>
                </c:pt>
                <c:pt idx="11">
                  <c:v>312</c:v>
                </c:pt>
                <c:pt idx="12">
                  <c:v>746</c:v>
                </c:pt>
                <c:pt idx="13">
                  <c:v>598</c:v>
                </c:pt>
                <c:pt idx="14">
                  <c:v>426</c:v>
                </c:pt>
                <c:pt idx="15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5-4EBA-B91B-DD42AA468EC7}"/>
            </c:ext>
          </c:extLst>
        </c:ser>
        <c:ser>
          <c:idx val="1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VK!$AB$11:$AB$26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162</c:v>
                </c:pt>
                <c:pt idx="3">
                  <c:v>305</c:v>
                </c:pt>
                <c:pt idx="4">
                  <c:v>228</c:v>
                </c:pt>
                <c:pt idx="5">
                  <c:v>191</c:v>
                </c:pt>
                <c:pt idx="6">
                  <c:v>309</c:v>
                </c:pt>
                <c:pt idx="7">
                  <c:v>206</c:v>
                </c:pt>
                <c:pt idx="8">
                  <c:v>367</c:v>
                </c:pt>
                <c:pt idx="9">
                  <c:v>239</c:v>
                </c:pt>
                <c:pt idx="10">
                  <c:v>432</c:v>
                </c:pt>
                <c:pt idx="11">
                  <c:v>285</c:v>
                </c:pt>
                <c:pt idx="12">
                  <c:v>661</c:v>
                </c:pt>
                <c:pt idx="13">
                  <c:v>551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5-4EBA-B91B-DD42AA46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VK!$AE$268:$AE$283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0-49AC-8A1D-0B5B76F8206C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VK!$AE$188:$AE$203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0-49AC-8A1D-0B5B76F8206C}"/>
            </c:ext>
          </c:extLst>
        </c:ser>
        <c:ser>
          <c:idx val="1"/>
          <c:order val="2"/>
          <c:tx>
            <c:strRef>
              <c:f>VK!$X$108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VK!$AE$108:$AE$123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0-49AC-8A1D-0B5B76F8206C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VK!$AE$28:$AE$43</c:f>
              <c:numCache>
                <c:formatCode>0.00</c:formatCode>
                <c:ptCount val="16"/>
                <c:pt idx="0">
                  <c:v>2.5</c:v>
                </c:pt>
                <c:pt idx="1">
                  <c:v>4.5517241379310338</c:v>
                </c:pt>
                <c:pt idx="2">
                  <c:v>5.5231788079470201</c:v>
                </c:pt>
                <c:pt idx="3">
                  <c:v>6.074433656957928</c:v>
                </c:pt>
                <c:pt idx="4">
                  <c:v>6.6151202749140889</c:v>
                </c:pt>
                <c:pt idx="5">
                  <c:v>6.3280423280423284</c:v>
                </c:pt>
                <c:pt idx="6">
                  <c:v>6.723529411764706</c:v>
                </c:pt>
                <c:pt idx="7">
                  <c:v>6.9442060085836914</c:v>
                </c:pt>
                <c:pt idx="8">
                  <c:v>7.3047619047619055</c:v>
                </c:pt>
                <c:pt idx="9">
                  <c:v>7.6842105263157903</c:v>
                </c:pt>
                <c:pt idx="10">
                  <c:v>7.9361702127659548</c:v>
                </c:pt>
                <c:pt idx="11">
                  <c:v>8.2147435897435912</c:v>
                </c:pt>
                <c:pt idx="12">
                  <c:v>8.6045576407506719</c:v>
                </c:pt>
                <c:pt idx="13">
                  <c:v>9.1187290969899646</c:v>
                </c:pt>
                <c:pt idx="14">
                  <c:v>9.71830985915493</c:v>
                </c:pt>
                <c:pt idx="15">
                  <c:v>10.320512820512818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0-49AC-8A1D-0B5B76F8206C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VK!$AE$11:$AE$26</c:f>
              <c:numCache>
                <c:formatCode>0.00</c:formatCode>
                <c:ptCount val="16"/>
                <c:pt idx="0">
                  <c:v>0</c:v>
                </c:pt>
                <c:pt idx="1">
                  <c:v>4.53125</c:v>
                </c:pt>
                <c:pt idx="2">
                  <c:v>5.2283950617283939</c:v>
                </c:pt>
                <c:pt idx="3">
                  <c:v>6.1049180327868848</c:v>
                </c:pt>
                <c:pt idx="4">
                  <c:v>6.5438596491228047</c:v>
                </c:pt>
                <c:pt idx="5">
                  <c:v>6.8272251308900547</c:v>
                </c:pt>
                <c:pt idx="6">
                  <c:v>6.9838187702265371</c:v>
                </c:pt>
                <c:pt idx="7">
                  <c:v>7.417475728155341</c:v>
                </c:pt>
                <c:pt idx="8">
                  <c:v>7.5258855585831057</c:v>
                </c:pt>
                <c:pt idx="9">
                  <c:v>7.97907949790795</c:v>
                </c:pt>
                <c:pt idx="10">
                  <c:v>8.0509259259259256</c:v>
                </c:pt>
                <c:pt idx="11">
                  <c:v>8.4315789473684184</c:v>
                </c:pt>
                <c:pt idx="12">
                  <c:v>8.8335854765506809</c:v>
                </c:pt>
                <c:pt idx="13">
                  <c:v>9.3647912885662485</c:v>
                </c:pt>
                <c:pt idx="14">
                  <c:v>9.8688946015424168</c:v>
                </c:pt>
                <c:pt idx="15">
                  <c:v>10.669154228855723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0-49AC-8A1D-0B5B76F8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54503476386043"/>
          <c:y val="0.28832499068769729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fettgruppe innen</a:t>
            </a:r>
            <a:r>
              <a:rPr lang="nb-NO" baseline="0"/>
              <a:t> VEKTGRUPPE</a:t>
            </a:r>
            <a:endParaRPr lang="nb-NO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VK!$AF$268:$AF$283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3-49B6-957D-44C87004AA5F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VK!$AF$188:$AF$203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3-49B6-957D-44C87004AA5F}"/>
            </c:ext>
          </c:extLst>
        </c:ser>
        <c:ser>
          <c:idx val="1"/>
          <c:order val="2"/>
          <c:tx>
            <c:strRef>
              <c:f>VK!$X$108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VK!$AF$108:$AF$123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3-49B6-957D-44C87004AA5F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VK!$AF$28:$AF$43</c:f>
              <c:numCache>
                <c:formatCode>0.00</c:formatCode>
                <c:ptCount val="16"/>
                <c:pt idx="0">
                  <c:v>2.5</c:v>
                </c:pt>
                <c:pt idx="1">
                  <c:v>4.7586206896551744</c:v>
                </c:pt>
                <c:pt idx="2">
                  <c:v>5.483443708609272</c:v>
                </c:pt>
                <c:pt idx="3">
                  <c:v>5.9061488673139149</c:v>
                </c:pt>
                <c:pt idx="4">
                  <c:v>6.4914089347079056</c:v>
                </c:pt>
                <c:pt idx="5">
                  <c:v>6.1481481481481488</c:v>
                </c:pt>
                <c:pt idx="6">
                  <c:v>6.2941176470588243</c:v>
                </c:pt>
                <c:pt idx="7">
                  <c:v>6.4463519313304705</c:v>
                </c:pt>
                <c:pt idx="8">
                  <c:v>6.7928571428571436</c:v>
                </c:pt>
                <c:pt idx="9">
                  <c:v>6.863157894736843</c:v>
                </c:pt>
                <c:pt idx="10">
                  <c:v>6.8765957446808512</c:v>
                </c:pt>
                <c:pt idx="11">
                  <c:v>7.1538461538461551</c:v>
                </c:pt>
                <c:pt idx="12">
                  <c:v>7.4235924932975887</c:v>
                </c:pt>
                <c:pt idx="13">
                  <c:v>7.6605351170568561</c:v>
                </c:pt>
                <c:pt idx="14">
                  <c:v>8.342723004694836</c:v>
                </c:pt>
                <c:pt idx="15">
                  <c:v>9.1846153846153822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3-49B6-957D-44C87004AA5F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VK!$AF$11:$AF$26</c:f>
              <c:numCache>
                <c:formatCode>0.00</c:formatCode>
                <c:ptCount val="16"/>
                <c:pt idx="0">
                  <c:v>0</c:v>
                </c:pt>
                <c:pt idx="1">
                  <c:v>4.34375</c:v>
                </c:pt>
                <c:pt idx="2">
                  <c:v>5.5555555555555562</c:v>
                </c:pt>
                <c:pt idx="3">
                  <c:v>6.1508196721311474</c:v>
                </c:pt>
                <c:pt idx="4">
                  <c:v>6.3421052631578956</c:v>
                </c:pt>
                <c:pt idx="5">
                  <c:v>6.4973821989528817</c:v>
                </c:pt>
                <c:pt idx="6">
                  <c:v>6.5598705501618113</c:v>
                </c:pt>
                <c:pt idx="7">
                  <c:v>6.9223300970873805</c:v>
                </c:pt>
                <c:pt idx="8">
                  <c:v>6.8256130790190737</c:v>
                </c:pt>
                <c:pt idx="9">
                  <c:v>6.7405857740585793</c:v>
                </c:pt>
                <c:pt idx="10">
                  <c:v>7.067129629629628</c:v>
                </c:pt>
                <c:pt idx="11">
                  <c:v>6.9859649122807026</c:v>
                </c:pt>
                <c:pt idx="12">
                  <c:v>7.3570347957639939</c:v>
                </c:pt>
                <c:pt idx="13">
                  <c:v>7.7858439201451901</c:v>
                </c:pt>
                <c:pt idx="14">
                  <c:v>8.0951156812339349</c:v>
                </c:pt>
                <c:pt idx="15">
                  <c:v>9.037313432835818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3-49B6-957D-44C87004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95110165953203"/>
          <c:y val="0.24107441023803755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2799822912716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6986615723048592E-2"/>
                  <c:y val="-6.950021139321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8-47B3-9487-ACD83102E7C0}"/>
                </c:ext>
              </c:extLst>
            </c:dLbl>
            <c:dLbl>
              <c:idx val="2"/>
              <c:layout>
                <c:manualLayout>
                  <c:x val="-1.8611459119343858E-2"/>
                  <c:y val="-5.560016911457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C-4011-86BE-08BA05997210}"/>
                </c:ext>
              </c:extLst>
            </c:dLbl>
            <c:dLbl>
              <c:idx val="3"/>
              <c:layout>
                <c:manualLayout>
                  <c:x val="-2.3264323899179821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8-47B3-9487-ACD83102E7C0}"/>
                </c:ext>
              </c:extLst>
            </c:dLbl>
            <c:dLbl>
              <c:idx val="5"/>
              <c:layout>
                <c:manualLayout>
                  <c:x val="-3.7222918238687751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A-40EF-BE63-5FEE187B90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A-40EF-BE63-5FEE187B9054}"/>
                </c:ext>
              </c:extLst>
            </c:dLbl>
            <c:dLbl>
              <c:idx val="7"/>
              <c:layout>
                <c:manualLayout>
                  <c:x val="-2.4194896855147013E-2"/>
                  <c:y val="8.340025367186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8-47B3-9487-ACD83102E7C0}"/>
                </c:ext>
              </c:extLst>
            </c:dLbl>
            <c:dLbl>
              <c:idx val="8"/>
              <c:layout>
                <c:manualLayout>
                  <c:x val="-2.8847761634982979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C-4011-86BE-08BA05997210}"/>
                </c:ext>
              </c:extLst>
            </c:dLbl>
            <c:dLbl>
              <c:idx val="9"/>
              <c:layout>
                <c:manualLayout>
                  <c:x val="-2.6056042767081469E-2"/>
                  <c:y val="6.950021139321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C-4011-86BE-08BA05997210}"/>
                </c:ext>
              </c:extLst>
            </c:dLbl>
            <c:dLbl>
              <c:idx val="11"/>
              <c:layout>
                <c:manualLayout>
                  <c:x val="-5.1181512578195677E-2"/>
                  <c:y val="-1.39000422786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8-47B3-9487-ACD83102E7C0}"/>
                </c:ext>
              </c:extLst>
            </c:dLbl>
            <c:dLbl>
              <c:idx val="13"/>
              <c:layout>
                <c:manualLayout>
                  <c:x val="-2.2333750943212695E-2"/>
                  <c:y val="-8.3400253671862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8-47B3-9487-ACD83102E7C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A-40EF-BE63-5FEE187B9054}"/>
                </c:ext>
              </c:extLst>
            </c:dLbl>
            <c:dLbl>
              <c:idx val="15"/>
              <c:layout>
                <c:manualLayout>
                  <c:x val="-3.0708907546917363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8AC-BD11-977750449CEE}"/>
                </c:ext>
              </c:extLst>
            </c:dLbl>
            <c:dLbl>
              <c:idx val="16"/>
              <c:layout>
                <c:manualLayout>
                  <c:x val="-2.2333750943212764E-2"/>
                  <c:y val="6.9500211393218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8AC-BD11-977750449CEE}"/>
                </c:ext>
              </c:extLst>
            </c:dLbl>
            <c:dLbl>
              <c:idx val="17"/>
              <c:layout>
                <c:manualLayout>
                  <c:x val="-9.305729559671929E-3"/>
                  <c:y val="5.5600169114575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A-40EF-BE63-5FEE187B9054}"/>
                </c:ext>
              </c:extLst>
            </c:dLbl>
            <c:dLbl>
              <c:idx val="18"/>
              <c:layout>
                <c:manualLayout>
                  <c:x val="-5.2112085534162939E-2"/>
                  <c:y val="-2.9785804882808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8AC-BD11-977750449CEE}"/>
                </c:ext>
              </c:extLst>
            </c:dLbl>
            <c:dLbl>
              <c:idx val="19"/>
              <c:layout>
                <c:manualLayout>
                  <c:x val="-2.5125469811114208E-2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8-47B3-9487-ACD83102E7C0}"/>
                </c:ext>
              </c:extLst>
            </c:dLbl>
            <c:dLbl>
              <c:idx val="20"/>
              <c:layout>
                <c:manualLayout>
                  <c:x val="-2.4194896855147151E-2"/>
                  <c:y val="-9.1343134973944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8-47B3-9487-ACD83102E7C0}"/>
                </c:ext>
              </c:extLst>
            </c:dLbl>
            <c:dLbl>
              <c:idx val="21"/>
              <c:layout>
                <c:manualLayout>
                  <c:x val="-2.2333750943212629E-2"/>
                  <c:y val="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8-47B3-9487-ACD83102E7C0}"/>
                </c:ext>
              </c:extLst>
            </c:dLbl>
            <c:dLbl>
              <c:idx val="22"/>
              <c:layout>
                <c:manualLayout>
                  <c:x val="-2.2333750943212629E-2"/>
                  <c:y val="-9.7300295950506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8-4F75-BE6D-C1F66ECD8858}"/>
                </c:ext>
              </c:extLst>
            </c:dLbl>
            <c:dLbl>
              <c:idx val="23"/>
              <c:layout>
                <c:manualLayout>
                  <c:x val="-2.4194896855147013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8-4F75-BE6D-C1F66ECD8858}"/>
                </c:ext>
              </c:extLst>
            </c:dLbl>
            <c:dLbl>
              <c:idx val="24"/>
              <c:layout>
                <c:manualLayout>
                  <c:x val="-2.2333750943212629E-2"/>
                  <c:y val="4.567156748697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C-4011-86BE-08BA05997210}"/>
                </c:ext>
              </c:extLst>
            </c:dLbl>
            <c:dLbl>
              <c:idx val="25"/>
              <c:layout>
                <c:manualLayout>
                  <c:x val="-2.5125469811114343E-2"/>
                  <c:y val="-4.7657287812493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8-47B3-9487-ACD83102E7C0}"/>
                </c:ext>
              </c:extLst>
            </c:dLbl>
            <c:dLbl>
              <c:idx val="26"/>
              <c:layout>
                <c:manualLayout>
                  <c:x val="-2.2333750943212629E-2"/>
                  <c:y val="8.1414533346342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8-47B3-9487-ACD83102E7C0}"/>
                </c:ext>
              </c:extLst>
            </c:dLbl>
            <c:dLbl>
              <c:idx val="27"/>
              <c:layout>
                <c:manualLayout>
                  <c:x val="-9.305729559671929E-3"/>
                  <c:y val="7.9428813020821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A-40EF-BE63-5FEE187B9054}"/>
                </c:ext>
              </c:extLst>
            </c:dLbl>
            <c:dLbl>
              <c:idx val="28"/>
              <c:layout>
                <c:manualLayout>
                  <c:x val="-2.4194896855147013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2-48AC-BD11-977750449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0.00</c:formatCode>
                <c:ptCount val="29"/>
                <c:pt idx="0">
                  <c:v>4.833167825223434</c:v>
                </c:pt>
                <c:pt idx="1">
                  <c:v>5.2149191444966085</c:v>
                </c:pt>
                <c:pt idx="2">
                  <c:v>5.8674854557207503</c:v>
                </c:pt>
                <c:pt idx="3">
                  <c:v>5.5857664233576649</c:v>
                </c:pt>
                <c:pt idx="4">
                  <c:v>5.7255369928400972</c:v>
                </c:pt>
                <c:pt idx="5">
                  <c:v>6.3989637305699478</c:v>
                </c:pt>
                <c:pt idx="6">
                  <c:v>6.2001624035728788</c:v>
                </c:pt>
                <c:pt idx="7">
                  <c:v>6.6675724637681153</c:v>
                </c:pt>
                <c:pt idx="8">
                  <c:v>7.4713987473903956</c:v>
                </c:pt>
                <c:pt idx="9">
                  <c:v>7.1099840891010349</c:v>
                </c:pt>
                <c:pt idx="10">
                  <c:v>7.2943127962085308</c:v>
                </c:pt>
                <c:pt idx="11">
                  <c:v>8.1619544331594813</c:v>
                </c:pt>
                <c:pt idx="12">
                  <c:v>7.8174300254452946</c:v>
                </c:pt>
                <c:pt idx="13">
                  <c:v>8.4553128103277064</c:v>
                </c:pt>
                <c:pt idx="14">
                  <c:v>8.7079978529253896</c:v>
                </c:pt>
                <c:pt idx="15">
                  <c:v>8.4951876804619815</c:v>
                </c:pt>
                <c:pt idx="16">
                  <c:v>8.4495677233429394</c:v>
                </c:pt>
                <c:pt idx="17">
                  <c:v>8.5741239892183287</c:v>
                </c:pt>
                <c:pt idx="18">
                  <c:v>8.2874589008924389</c:v>
                </c:pt>
                <c:pt idx="19">
                  <c:v>8.6054780089544352</c:v>
                </c:pt>
                <c:pt idx="20">
                  <c:v>8.4980259447264519</c:v>
                </c:pt>
                <c:pt idx="21">
                  <c:v>8.1714987714987739</c:v>
                </c:pt>
                <c:pt idx="22">
                  <c:v>8.6827571995260406</c:v>
                </c:pt>
                <c:pt idx="23">
                  <c:v>8.7221193891716791</c:v>
                </c:pt>
                <c:pt idx="24">
                  <c:v>8.5345622119815641</c:v>
                </c:pt>
                <c:pt idx="25">
                  <c:v>8.59068950373298</c:v>
                </c:pt>
                <c:pt idx="26">
                  <c:v>8.623474515434312</c:v>
                </c:pt>
                <c:pt idx="27">
                  <c:v>8.8626174981923356</c:v>
                </c:pt>
                <c:pt idx="28">
                  <c:v>9.4781923279033062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strRef>
              <c:f>RNR!$B$4</c:f>
              <c:strCache>
                <c:ptCount val="1"/>
                <c:pt idx="0">
                  <c:v>Middel klasse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9.4781923279033062</c:v>
                </c:pt>
                <c:pt idx="1">
                  <c:v>9.4781923279033062</c:v>
                </c:pt>
                <c:pt idx="2">
                  <c:v>9.4781923279033062</c:v>
                </c:pt>
                <c:pt idx="3">
                  <c:v>9.4781923279033062</c:v>
                </c:pt>
                <c:pt idx="4">
                  <c:v>9.4781923279033062</c:v>
                </c:pt>
                <c:pt idx="5">
                  <c:v>9.4781923279033062</c:v>
                </c:pt>
                <c:pt idx="6">
                  <c:v>9.4781923279033062</c:v>
                </c:pt>
                <c:pt idx="7">
                  <c:v>9.4781923279033062</c:v>
                </c:pt>
                <c:pt idx="8">
                  <c:v>9.4781923279033062</c:v>
                </c:pt>
                <c:pt idx="9">
                  <c:v>9.4781923279033062</c:v>
                </c:pt>
                <c:pt idx="10">
                  <c:v>9.4781923279033062</c:v>
                </c:pt>
                <c:pt idx="11">
                  <c:v>9.4781923279033062</c:v>
                </c:pt>
                <c:pt idx="12">
                  <c:v>9.4781923279033062</c:v>
                </c:pt>
                <c:pt idx="13">
                  <c:v>9.4781923279033062</c:v>
                </c:pt>
                <c:pt idx="14">
                  <c:v>9.4781923279033062</c:v>
                </c:pt>
                <c:pt idx="15">
                  <c:v>9.4781923279033062</c:v>
                </c:pt>
                <c:pt idx="16">
                  <c:v>9.4781923279033062</c:v>
                </c:pt>
                <c:pt idx="17">
                  <c:v>9.4781923279033062</c:v>
                </c:pt>
                <c:pt idx="18">
                  <c:v>9.4781923279033062</c:v>
                </c:pt>
                <c:pt idx="19">
                  <c:v>9.4781923279033062</c:v>
                </c:pt>
                <c:pt idx="20">
                  <c:v>9.4781923279033062</c:v>
                </c:pt>
                <c:pt idx="21">
                  <c:v>9.4781923279033062</c:v>
                </c:pt>
                <c:pt idx="22">
                  <c:v>9.4781923279033062</c:v>
                </c:pt>
                <c:pt idx="23">
                  <c:v>9.4781923279033062</c:v>
                </c:pt>
                <c:pt idx="24">
                  <c:v>9.4781923279033062</c:v>
                </c:pt>
                <c:pt idx="25">
                  <c:v>9.4781923279033062</c:v>
                </c:pt>
                <c:pt idx="26">
                  <c:v>9.4781923279033062</c:v>
                </c:pt>
                <c:pt idx="27">
                  <c:v>9.4781923279033062</c:v>
                </c:pt>
                <c:pt idx="28">
                  <c:v>9.4781923279033062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46510402706549"/>
          <c:y val="0.2113428722959805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00340274577109E-2"/>
          <c:y val="0.16865112043325356"/>
          <c:w val="0.87140915212161085"/>
          <c:h val="0.724750548573904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C3-43FC-9496-E73C815E6836}"/>
            </c:ext>
          </c:extLst>
        </c:ser>
        <c:ser>
          <c:idx val="4"/>
          <c:order val="1"/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5C3-43FC-9496-E73C815E6836}"/>
            </c:ext>
          </c:extLst>
        </c:ser>
        <c:ser>
          <c:idx val="0"/>
          <c:order val="2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9A7-413D-99A4-8849A1E1264B}"/>
            </c:ext>
          </c:extLst>
        </c:ser>
        <c:ser>
          <c:idx val="5"/>
          <c:order val="3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9A7-413D-99A4-8849A1E1264B}"/>
            </c:ext>
          </c:extLst>
        </c:ser>
        <c:ser>
          <c:idx val="9"/>
          <c:order val="4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9A7-413D-99A4-8849A1E1264B}"/>
            </c:ext>
          </c:extLst>
        </c:ser>
        <c:ser>
          <c:idx val="2"/>
          <c:order val="5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9A7-413D-99A4-8849A1E1264B}"/>
            </c:ext>
          </c:extLst>
        </c:ser>
        <c:ser>
          <c:idx val="3"/>
          <c:order val="6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9A7-413D-99A4-8849A1E1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5.662722689745936E-2"/>
          <c:h val="0.350936633317651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VK!$AH$268:$AH$283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6F6-8938-A11515547EA5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VK!$AH$188:$AH$203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A-46F6-8938-A11515547EA5}"/>
            </c:ext>
          </c:extLst>
        </c:ser>
        <c:ser>
          <c:idx val="1"/>
          <c:order val="2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A-46F6-8938-A11515547EA5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VK!$AH$28:$AH$43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3.9735099337748343</c:v>
                </c:pt>
                <c:pt idx="3">
                  <c:v>7.1197411003236244</c:v>
                </c:pt>
                <c:pt idx="4">
                  <c:v>11.68384879725086</c:v>
                </c:pt>
                <c:pt idx="5">
                  <c:v>10.582010582010582</c:v>
                </c:pt>
                <c:pt idx="6">
                  <c:v>12.647058823529411</c:v>
                </c:pt>
                <c:pt idx="7">
                  <c:v>10.30042918454936</c:v>
                </c:pt>
                <c:pt idx="8">
                  <c:v>18.333333333333329</c:v>
                </c:pt>
                <c:pt idx="9">
                  <c:v>15.789473684210527</c:v>
                </c:pt>
                <c:pt idx="10">
                  <c:v>17.446808510638306</c:v>
                </c:pt>
                <c:pt idx="11">
                  <c:v>17.948717948717952</c:v>
                </c:pt>
                <c:pt idx="12">
                  <c:v>23.056300268096518</c:v>
                </c:pt>
                <c:pt idx="13">
                  <c:v>26.755852842809368</c:v>
                </c:pt>
                <c:pt idx="14">
                  <c:v>41.784037558685448</c:v>
                </c:pt>
                <c:pt idx="1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A-46F6-8938-A11515547EA5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VK!$AH$11:$AH$26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3.7037037037037042</c:v>
                </c:pt>
                <c:pt idx="3">
                  <c:v>5.9016393442622954</c:v>
                </c:pt>
                <c:pt idx="4">
                  <c:v>14.035087719298245</c:v>
                </c:pt>
                <c:pt idx="5">
                  <c:v>15.706806282722509</c:v>
                </c:pt>
                <c:pt idx="6">
                  <c:v>14.239482200647251</c:v>
                </c:pt>
                <c:pt idx="7">
                  <c:v>17.475728155339812</c:v>
                </c:pt>
                <c:pt idx="8">
                  <c:v>16.348773841961862</c:v>
                </c:pt>
                <c:pt idx="9">
                  <c:v>18.828451882845187</c:v>
                </c:pt>
                <c:pt idx="10">
                  <c:v>21.990740740740737</c:v>
                </c:pt>
                <c:pt idx="11">
                  <c:v>17.543859649122805</c:v>
                </c:pt>
                <c:pt idx="12">
                  <c:v>23.7518910741301</c:v>
                </c:pt>
                <c:pt idx="13">
                  <c:v>29.764065335753177</c:v>
                </c:pt>
                <c:pt idx="14">
                  <c:v>35.989717223650381</c:v>
                </c:pt>
                <c:pt idx="15">
                  <c:v>58.706467661691541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4A-46F6-8938-A115155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83319642127006E-2"/>
          <c:y val="0.15952080527684426"/>
          <c:w val="0.87365568614541778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VK!$AA$268:$AA$283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0-4EC4-8D60-F367C50DFF24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VK!$AA$188:$AA$203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0-4EC4-8D60-F367C50DFF24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VK!$AA$108:$AA$123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0-4EC4-8D60-F367C50DFF24}"/>
            </c:ext>
          </c:extLst>
        </c:ser>
        <c:ser>
          <c:idx val="2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VK!$AA$28:$AA$43</c:f>
              <c:numCache>
                <c:formatCode>General</c:formatCode>
                <c:ptCount val="16"/>
                <c:pt idx="0">
                  <c:v>2</c:v>
                </c:pt>
                <c:pt idx="1">
                  <c:v>21</c:v>
                </c:pt>
                <c:pt idx="2">
                  <c:v>114</c:v>
                </c:pt>
                <c:pt idx="3">
                  <c:v>258</c:v>
                </c:pt>
                <c:pt idx="4">
                  <c:v>254</c:v>
                </c:pt>
                <c:pt idx="5">
                  <c:v>177</c:v>
                </c:pt>
                <c:pt idx="6">
                  <c:v>316</c:v>
                </c:pt>
                <c:pt idx="7">
                  <c:v>224</c:v>
                </c:pt>
                <c:pt idx="8">
                  <c:v>390</c:v>
                </c:pt>
                <c:pt idx="9">
                  <c:v>273</c:v>
                </c:pt>
                <c:pt idx="10">
                  <c:v>439</c:v>
                </c:pt>
                <c:pt idx="11">
                  <c:v>295</c:v>
                </c:pt>
                <c:pt idx="12">
                  <c:v>673</c:v>
                </c:pt>
                <c:pt idx="13">
                  <c:v>532</c:v>
                </c:pt>
                <c:pt idx="14">
                  <c:v>394</c:v>
                </c:pt>
                <c:pt idx="15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0-4EC4-8D60-F367C50DFF24}"/>
            </c:ext>
          </c:extLst>
        </c:ser>
        <c:ser>
          <c:idx val="3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VK!$AA$11:$AA$26</c:f>
              <c:numCache>
                <c:formatCode>General</c:formatCode>
                <c:ptCount val="16"/>
                <c:pt idx="0">
                  <c:v>0</c:v>
                </c:pt>
                <c:pt idx="1">
                  <c:v>19</c:v>
                </c:pt>
                <c:pt idx="2">
                  <c:v>118</c:v>
                </c:pt>
                <c:pt idx="3">
                  <c:v>248</c:v>
                </c:pt>
                <c:pt idx="4">
                  <c:v>206</c:v>
                </c:pt>
                <c:pt idx="5">
                  <c:v>176</c:v>
                </c:pt>
                <c:pt idx="6">
                  <c:v>287</c:v>
                </c:pt>
                <c:pt idx="7">
                  <c:v>198</c:v>
                </c:pt>
                <c:pt idx="8">
                  <c:v>343</c:v>
                </c:pt>
                <c:pt idx="9">
                  <c:v>223</c:v>
                </c:pt>
                <c:pt idx="10">
                  <c:v>394</c:v>
                </c:pt>
                <c:pt idx="11">
                  <c:v>278</c:v>
                </c:pt>
                <c:pt idx="12">
                  <c:v>597</c:v>
                </c:pt>
                <c:pt idx="13">
                  <c:v>505</c:v>
                </c:pt>
                <c:pt idx="14">
                  <c:v>358</c:v>
                </c:pt>
                <c:pt idx="15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0-4EC4-8D60-F367C50DF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7608"/>
        <c:axId val="232788000"/>
      </c:barChart>
      <c:catAx>
        <c:axId val="232787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7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61412057289131"/>
          <c:y val="0.2143583348246241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9313837383"/>
          <c:y val="2.6486221866667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VK!$AM$268:$AM$283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5-48C7-8407-2D180D3CCB2F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VK!$AM$188:$AM$203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5-48C7-8407-2D180D3CCB2F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VK!$AM$108:$AM$123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95-48C7-8407-2D180D3CCB2F}"/>
            </c:ext>
          </c:extLst>
        </c:ser>
        <c:ser>
          <c:idx val="2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VK!$AM$28:$AM$43</c:f>
              <c:numCache>
                <c:formatCode>0.00</c:formatCode>
                <c:ptCount val="16"/>
                <c:pt idx="0">
                  <c:v>1</c:v>
                </c:pt>
                <c:pt idx="1">
                  <c:v>1.3809523809523809</c:v>
                </c:pt>
                <c:pt idx="2">
                  <c:v>1.3245614035087718</c:v>
                </c:pt>
                <c:pt idx="3">
                  <c:v>1.1976744186046511</c:v>
                </c:pt>
                <c:pt idx="4">
                  <c:v>1.1456692913385826</c:v>
                </c:pt>
                <c:pt idx="5">
                  <c:v>1.0677966101694916</c:v>
                </c:pt>
                <c:pt idx="6">
                  <c:v>1.0759493670886076</c:v>
                </c:pt>
                <c:pt idx="7">
                  <c:v>1.0401785714285714</c:v>
                </c:pt>
                <c:pt idx="8">
                  <c:v>1.0769230769230769</c:v>
                </c:pt>
                <c:pt idx="9">
                  <c:v>1.043956043956044</c:v>
                </c:pt>
                <c:pt idx="10">
                  <c:v>1.070615034168565</c:v>
                </c:pt>
                <c:pt idx="11">
                  <c:v>1.0576271186440678</c:v>
                </c:pt>
                <c:pt idx="12">
                  <c:v>1.1084695393759287</c:v>
                </c:pt>
                <c:pt idx="13">
                  <c:v>1.1240601503759398</c:v>
                </c:pt>
                <c:pt idx="14">
                  <c:v>1.0812182741116751</c:v>
                </c:pt>
                <c:pt idx="15">
                  <c:v>1.1271676300578035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95-48C7-8407-2D180D3CCB2F}"/>
            </c:ext>
          </c:extLst>
        </c:ser>
        <c:ser>
          <c:idx val="3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VK!$AM$11:$AM$26</c:f>
              <c:numCache>
                <c:formatCode>0.00</c:formatCode>
                <c:ptCount val="16"/>
                <c:pt idx="0">
                  <c:v>0</c:v>
                </c:pt>
                <c:pt idx="1">
                  <c:v>1.6842105263157894</c:v>
                </c:pt>
                <c:pt idx="2">
                  <c:v>1.3728813559322033</c:v>
                </c:pt>
                <c:pt idx="3">
                  <c:v>1.2298387096774193</c:v>
                </c:pt>
                <c:pt idx="4">
                  <c:v>1.1067961165048543</c:v>
                </c:pt>
                <c:pt idx="5">
                  <c:v>1.0852272727272727</c:v>
                </c:pt>
                <c:pt idx="6">
                  <c:v>1.0766550522648084</c:v>
                </c:pt>
                <c:pt idx="7">
                  <c:v>1.0404040404040404</c:v>
                </c:pt>
                <c:pt idx="8">
                  <c:v>1.0699708454810495</c:v>
                </c:pt>
                <c:pt idx="9">
                  <c:v>1.0717488789237668</c:v>
                </c:pt>
                <c:pt idx="10">
                  <c:v>1.0964467005076142</c:v>
                </c:pt>
                <c:pt idx="11">
                  <c:v>1.025179856115108</c:v>
                </c:pt>
                <c:pt idx="12">
                  <c:v>1.1072026800670016</c:v>
                </c:pt>
                <c:pt idx="13">
                  <c:v>1.0910891089108912</c:v>
                </c:pt>
                <c:pt idx="14">
                  <c:v>1.0865921787709498</c:v>
                </c:pt>
                <c:pt idx="15">
                  <c:v>1.1043956043956045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95-48C7-8407-2D180D3CC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50218314785245"/>
          <c:y val="0.1684613452444657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Vektgrupper!$G$27:$G$33</c:f>
              <c:numCache>
                <c:formatCode>#,##0</c:formatCode>
                <c:ptCount val="7"/>
                <c:pt idx="0">
                  <c:v>0</c:v>
                </c:pt>
                <c:pt idx="1">
                  <c:v>26</c:v>
                </c:pt>
                <c:pt idx="2">
                  <c:v>105</c:v>
                </c:pt>
                <c:pt idx="3">
                  <c:v>277</c:v>
                </c:pt>
                <c:pt idx="4">
                  <c:v>258</c:v>
                </c:pt>
                <c:pt idx="5">
                  <c:v>200</c:v>
                </c:pt>
                <c:pt idx="6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A-44E1-80E3-3DA1D1187E94}"/>
            </c:ext>
          </c:extLst>
        </c:ser>
        <c:ser>
          <c:idx val="13"/>
          <c:order val="1"/>
          <c:tx>
            <c:strRef>
              <c:f>Vektgrupper!$B$19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Vektgrupper!$G$19:$G$25</c:f>
              <c:numCache>
                <c:formatCode>#,##0</c:formatCode>
                <c:ptCount val="7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309</c:v>
                </c:pt>
                <c:pt idx="4">
                  <c:v>291</c:v>
                </c:pt>
                <c:pt idx="5">
                  <c:v>189</c:v>
                </c:pt>
                <c:pt idx="6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A-44E1-80E3-3DA1D1187E94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Vektgrupper!$G$11:$G$17</c:f>
              <c:numCache>
                <c:formatCode>#,##0</c:formatCode>
                <c:ptCount val="7"/>
                <c:pt idx="0">
                  <c:v>0</c:v>
                </c:pt>
                <c:pt idx="1">
                  <c:v>32</c:v>
                </c:pt>
                <c:pt idx="2">
                  <c:v>162</c:v>
                </c:pt>
                <c:pt idx="3">
                  <c:v>305</c:v>
                </c:pt>
                <c:pt idx="4">
                  <c:v>228</c:v>
                </c:pt>
                <c:pt idx="5">
                  <c:v>191</c:v>
                </c:pt>
                <c:pt idx="6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A-44E1-80E3-3DA1D118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97081192110768"/>
          <c:y val="0.26551721935865019"/>
          <c:w val="5.5762081784386575E-2"/>
          <c:h val="0.180796451507039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Vektgrupper!$G$27:$G$33</c:f>
              <c:numCache>
                <c:formatCode>#,##0</c:formatCode>
                <c:ptCount val="7"/>
                <c:pt idx="0">
                  <c:v>0</c:v>
                </c:pt>
                <c:pt idx="1">
                  <c:v>26</c:v>
                </c:pt>
                <c:pt idx="2">
                  <c:v>105</c:v>
                </c:pt>
                <c:pt idx="3">
                  <c:v>277</c:v>
                </c:pt>
                <c:pt idx="4">
                  <c:v>258</c:v>
                </c:pt>
                <c:pt idx="5">
                  <c:v>200</c:v>
                </c:pt>
                <c:pt idx="6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ECA-A162-CED1783E7AB9}"/>
            </c:ext>
          </c:extLst>
        </c:ser>
        <c:ser>
          <c:idx val="13"/>
          <c:order val="1"/>
          <c:tx>
            <c:strRef>
              <c:f>Vektgrupper!$B$19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Vektgrupper!$G$19:$G$25</c:f>
              <c:numCache>
                <c:formatCode>#,##0</c:formatCode>
                <c:ptCount val="7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309</c:v>
                </c:pt>
                <c:pt idx="4">
                  <c:v>291</c:v>
                </c:pt>
                <c:pt idx="5">
                  <c:v>189</c:v>
                </c:pt>
                <c:pt idx="6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ECA-A162-CED1783E7AB9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Vektgrupper!$G$11:$G$17</c:f>
              <c:numCache>
                <c:formatCode>#,##0</c:formatCode>
                <c:ptCount val="7"/>
                <c:pt idx="0">
                  <c:v>0</c:v>
                </c:pt>
                <c:pt idx="1">
                  <c:v>32</c:v>
                </c:pt>
                <c:pt idx="2">
                  <c:v>162</c:v>
                </c:pt>
                <c:pt idx="3">
                  <c:v>305</c:v>
                </c:pt>
                <c:pt idx="4">
                  <c:v>228</c:v>
                </c:pt>
                <c:pt idx="5">
                  <c:v>191</c:v>
                </c:pt>
                <c:pt idx="6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24-4ECA-A162-CED1783E7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4.2736624439169302E-3"/>
              <c:y val="0.474695353163238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97081192110768"/>
          <c:y val="0.26551721935865019"/>
          <c:w val="5.5762081784386575E-2"/>
          <c:h val="0.180796451507039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Variant!$AF$22:$AF$26</c:f>
              <c:numCache>
                <c:formatCode>0</c:formatCode>
                <c:ptCount val="5"/>
                <c:pt idx="0">
                  <c:v>11.752136752136753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Variant!$AF$11:$AF$17</c:f>
              <c:numCache>
                <c:formatCode>0</c:formatCode>
                <c:ptCount val="7"/>
                <c:pt idx="0">
                  <c:v>10.342391304347826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2725</c:v>
                </c:pt>
                <c:pt idx="1">
                  <c:v>0</c:v>
                </c:pt>
                <c:pt idx="2">
                  <c:v>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2750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1903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7169811038286384E-2"/>
          <c:h val="0.19242802002956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97.810480976310117</c:v>
                </c:pt>
                <c:pt idx="1">
                  <c:v>0</c:v>
                </c:pt>
                <c:pt idx="2">
                  <c:v>2.1895190236898774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99.421547360809853</c:v>
                </c:pt>
                <c:pt idx="1">
                  <c:v>0</c:v>
                </c:pt>
                <c:pt idx="2">
                  <c:v>0.57845263919016643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Variant!$T$33:$T$42</c:f>
              <c:numCache>
                <c:formatCode>0.0</c:formatCode>
                <c:ptCount val="10"/>
                <c:pt idx="0">
                  <c:v>14.833284403669722</c:v>
                </c:pt>
                <c:pt idx="1">
                  <c:v>0</c:v>
                </c:pt>
                <c:pt idx="2">
                  <c:v>11.252459016393438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</c:formatCode>
                <c:ptCount val="10"/>
                <c:pt idx="0">
                  <c:v>15.209018181818196</c:v>
                </c:pt>
                <c:pt idx="1">
                  <c:v>0</c:v>
                </c:pt>
                <c:pt idx="2">
                  <c:v>12.437499999999998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</c:formatCode>
                <c:ptCount val="10"/>
                <c:pt idx="0">
                  <c:v>15.270204939569082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Variant!$Q$33:$Q$42</c:f>
              <c:numCache>
                <c:formatCode>0.00</c:formatCode>
                <c:ptCount val="10"/>
                <c:pt idx="0">
                  <c:v>8.6730275229357776</c:v>
                </c:pt>
                <c:pt idx="1">
                  <c:v>0</c:v>
                </c:pt>
                <c:pt idx="2">
                  <c:v>6.4098360655737707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8.868363636363636</c:v>
                </c:pt>
                <c:pt idx="1">
                  <c:v>0</c:v>
                </c:pt>
                <c:pt idx="2">
                  <c:v>7.875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9.4781923279033062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6974768569"/>
          <c:y val="3.2525779162971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9447619148428E-2"/>
          <c:y val="0.17501968237412055"/>
          <c:w val="0.86071995141578272"/>
          <c:h val="0.7061922169791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A9E-4FA4-877E-91DE9AF670C5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A9E-4FA4-877E-91DE9AF670C5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A9E-4FA4-877E-91DE9AF670C5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A9E-4FA4-877E-91DE9AF670C5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A9E-4FA4-877E-91DE9AF6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92302860300062"/>
          <c:y val="0.1847931537400062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2-44DD-BF3C-610AB8E2E682}"/>
            </c:ext>
          </c:extLst>
        </c:ser>
        <c:ser>
          <c:idx val="4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2-44DD-BF3C-610AB8E2E682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Variant!$S$22:$S$31</c:f>
              <c:numCache>
                <c:formatCode>0.00</c:formatCode>
                <c:ptCount val="10"/>
                <c:pt idx="0">
                  <c:v>6.5530909090909084</c:v>
                </c:pt>
                <c:pt idx="1">
                  <c:v>0</c:v>
                </c:pt>
                <c:pt idx="2">
                  <c:v>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Variant!$S$11:$S$20</c:f>
              <c:numCache>
                <c:formatCode>0.00</c:formatCode>
                <c:ptCount val="10"/>
                <c:pt idx="0">
                  <c:v>6.9842354177614316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21507617130262"/>
          <c:y val="0.2903680558666029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11</c:v>
                </c:pt>
                <c:pt idx="1">
                  <c:v>69</c:v>
                </c:pt>
                <c:pt idx="2">
                  <c:v>209</c:v>
                </c:pt>
                <c:pt idx="3">
                  <c:v>172</c:v>
                </c:pt>
                <c:pt idx="4">
                  <c:v>0</c:v>
                </c:pt>
                <c:pt idx="5">
                  <c:v>51</c:v>
                </c:pt>
                <c:pt idx="6">
                  <c:v>101</c:v>
                </c:pt>
                <c:pt idx="7">
                  <c:v>1742</c:v>
                </c:pt>
                <c:pt idx="8">
                  <c:v>347</c:v>
                </c:pt>
                <c:pt idx="9">
                  <c:v>19</c:v>
                </c:pt>
                <c:pt idx="10">
                  <c:v>13</c:v>
                </c:pt>
                <c:pt idx="11">
                  <c:v>29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114</c:v>
                </c:pt>
                <c:pt idx="3">
                  <c:v>135</c:v>
                </c:pt>
                <c:pt idx="4">
                  <c:v>0</c:v>
                </c:pt>
                <c:pt idx="5">
                  <c:v>45</c:v>
                </c:pt>
                <c:pt idx="6">
                  <c:v>127</c:v>
                </c:pt>
                <c:pt idx="7">
                  <c:v>1089</c:v>
                </c:pt>
                <c:pt idx="8">
                  <c:v>375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Fylker!$G$41:$G$50</c:f>
              <c:numCache>
                <c:formatCode>#,##0</c:formatCode>
                <c:ptCount val="10"/>
                <c:pt idx="0">
                  <c:v>0</c:v>
                </c:pt>
                <c:pt idx="1">
                  <c:v>59</c:v>
                </c:pt>
                <c:pt idx="2">
                  <c:v>132</c:v>
                </c:pt>
                <c:pt idx="3">
                  <c:v>188</c:v>
                </c:pt>
                <c:pt idx="4">
                  <c:v>0</c:v>
                </c:pt>
                <c:pt idx="5">
                  <c:v>125</c:v>
                </c:pt>
                <c:pt idx="6">
                  <c:v>119</c:v>
                </c:pt>
                <c:pt idx="7">
                  <c:v>1647</c:v>
                </c:pt>
                <c:pt idx="8">
                  <c:v>468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11</c:v>
                </c:pt>
                <c:pt idx="1">
                  <c:v>69</c:v>
                </c:pt>
                <c:pt idx="2">
                  <c:v>209</c:v>
                </c:pt>
                <c:pt idx="3">
                  <c:v>172</c:v>
                </c:pt>
                <c:pt idx="4">
                  <c:v>0</c:v>
                </c:pt>
                <c:pt idx="5">
                  <c:v>51</c:v>
                </c:pt>
                <c:pt idx="6">
                  <c:v>101</c:v>
                </c:pt>
                <c:pt idx="7">
                  <c:v>1742</c:v>
                </c:pt>
                <c:pt idx="8">
                  <c:v>347</c:v>
                </c:pt>
                <c:pt idx="9">
                  <c:v>19</c:v>
                </c:pt>
                <c:pt idx="10">
                  <c:v>13</c:v>
                </c:pt>
                <c:pt idx="11">
                  <c:v>29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114</c:v>
                </c:pt>
                <c:pt idx="3">
                  <c:v>135</c:v>
                </c:pt>
                <c:pt idx="4">
                  <c:v>0</c:v>
                </c:pt>
                <c:pt idx="5">
                  <c:v>45</c:v>
                </c:pt>
                <c:pt idx="6">
                  <c:v>127</c:v>
                </c:pt>
                <c:pt idx="7">
                  <c:v>1089</c:v>
                </c:pt>
                <c:pt idx="8">
                  <c:v>375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36088223055780055"/>
          <c:w val="6.5229624391194202E-2"/>
          <c:h val="0.176343833385966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0.3976861894432393</c:v>
                </c:pt>
                <c:pt idx="1">
                  <c:v>2.4945770065075918</c:v>
                </c:pt>
                <c:pt idx="2">
                  <c:v>7.5560375994215487</c:v>
                </c:pt>
                <c:pt idx="3">
                  <c:v>6.2183658712942886</c:v>
                </c:pt>
                <c:pt idx="4">
                  <c:v>0</c:v>
                </c:pt>
                <c:pt idx="5">
                  <c:v>1.8438177874186548</c:v>
                </c:pt>
                <c:pt idx="6">
                  <c:v>3.6514822848879249</c:v>
                </c:pt>
                <c:pt idx="7">
                  <c:v>62.979031091829349</c:v>
                </c:pt>
                <c:pt idx="8">
                  <c:v>12.545191612436728</c:v>
                </c:pt>
                <c:pt idx="9">
                  <c:v>0.68691250903832235</c:v>
                </c:pt>
                <c:pt idx="10">
                  <c:v>0.46999276934201006</c:v>
                </c:pt>
                <c:pt idx="11">
                  <c:v>1.0484454085321762</c:v>
                </c:pt>
                <c:pt idx="12">
                  <c:v>7.2306579898770804E-2</c:v>
                </c:pt>
                <c:pt idx="13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0.21019442984760897</c:v>
                </c:pt>
                <c:pt idx="1">
                  <c:v>0.68313189700472965</c:v>
                </c:pt>
                <c:pt idx="2">
                  <c:v>5.9905412506568574</c:v>
                </c:pt>
                <c:pt idx="3">
                  <c:v>7.0940620073568068</c:v>
                </c:pt>
                <c:pt idx="4">
                  <c:v>0</c:v>
                </c:pt>
                <c:pt idx="5">
                  <c:v>2.3646873357856015</c:v>
                </c:pt>
                <c:pt idx="6">
                  <c:v>6.6736731476615914</c:v>
                </c:pt>
                <c:pt idx="7">
                  <c:v>57.225433526011585</c:v>
                </c:pt>
                <c:pt idx="8">
                  <c:v>19.705727798213346</c:v>
                </c:pt>
                <c:pt idx="9">
                  <c:v>0</c:v>
                </c:pt>
                <c:pt idx="10">
                  <c:v>5.2548607461902243E-2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7-4AC6-89F4-37702AF66A2F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7-4AC6-89F4-37702AF66A2F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7-4AC6-89F4-37702AF66A2F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0.3976861894432393</c:v>
                </c:pt>
                <c:pt idx="1">
                  <c:v>2.4945770065075918</c:v>
                </c:pt>
                <c:pt idx="2">
                  <c:v>7.5560375994215487</c:v>
                </c:pt>
                <c:pt idx="3">
                  <c:v>6.2183658712942886</c:v>
                </c:pt>
                <c:pt idx="4">
                  <c:v>0</c:v>
                </c:pt>
                <c:pt idx="5">
                  <c:v>1.8438177874186548</c:v>
                </c:pt>
                <c:pt idx="6">
                  <c:v>3.6514822848879249</c:v>
                </c:pt>
                <c:pt idx="7">
                  <c:v>62.979031091829349</c:v>
                </c:pt>
                <c:pt idx="8">
                  <c:v>12.545191612436728</c:v>
                </c:pt>
                <c:pt idx="9">
                  <c:v>0.68691250903832235</c:v>
                </c:pt>
                <c:pt idx="10">
                  <c:v>0.46999276934201006</c:v>
                </c:pt>
                <c:pt idx="11">
                  <c:v>1.0484454085321762</c:v>
                </c:pt>
                <c:pt idx="12">
                  <c:v>7.2306579898770804E-2</c:v>
                </c:pt>
                <c:pt idx="13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0.21019442984760897</c:v>
                </c:pt>
                <c:pt idx="1">
                  <c:v>0.68313189700472965</c:v>
                </c:pt>
                <c:pt idx="2">
                  <c:v>5.9905412506568574</c:v>
                </c:pt>
                <c:pt idx="3">
                  <c:v>7.0940620073568068</c:v>
                </c:pt>
                <c:pt idx="4">
                  <c:v>0</c:v>
                </c:pt>
                <c:pt idx="5">
                  <c:v>2.3646873357856015</c:v>
                </c:pt>
                <c:pt idx="6">
                  <c:v>6.6736731476615914</c:v>
                </c:pt>
                <c:pt idx="7">
                  <c:v>57.225433526011585</c:v>
                </c:pt>
                <c:pt idx="8">
                  <c:v>19.705727798213346</c:v>
                </c:pt>
                <c:pt idx="9">
                  <c:v>0</c:v>
                </c:pt>
                <c:pt idx="10">
                  <c:v>5.2548607461902243E-2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5.0434486837676325E-2"/>
          <c:h val="0.34125874608563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11.81818181818182</c:v>
                </c:pt>
                <c:pt idx="1">
                  <c:v>13.2927536231884</c:v>
                </c:pt>
                <c:pt idx="2">
                  <c:v>14.717703349282289</c:v>
                </c:pt>
                <c:pt idx="3">
                  <c:v>13.120930232558139</c:v>
                </c:pt>
                <c:pt idx="4">
                  <c:v>0</c:v>
                </c:pt>
                <c:pt idx="5">
                  <c:v>13.868627450980391</c:v>
                </c:pt>
                <c:pt idx="6">
                  <c:v>13.932673267326727</c:v>
                </c:pt>
                <c:pt idx="7">
                  <c:v>15.706314580941452</c:v>
                </c:pt>
                <c:pt idx="8">
                  <c:v>15.395389048991357</c:v>
                </c:pt>
                <c:pt idx="9">
                  <c:v>16.510526315789466</c:v>
                </c:pt>
                <c:pt idx="10">
                  <c:v>11.946153846153845</c:v>
                </c:pt>
                <c:pt idx="11">
                  <c:v>10.758620689655171</c:v>
                </c:pt>
                <c:pt idx="12">
                  <c:v>17</c:v>
                </c:pt>
                <c:pt idx="13">
                  <c:v>11.700000000000003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13.775</c:v>
                </c:pt>
                <c:pt idx="1">
                  <c:v>14.030769230769229</c:v>
                </c:pt>
                <c:pt idx="2">
                  <c:v>15.20614035087719</c:v>
                </c:pt>
                <c:pt idx="3">
                  <c:v>13.341481481481479</c:v>
                </c:pt>
                <c:pt idx="4">
                  <c:v>0</c:v>
                </c:pt>
                <c:pt idx="5">
                  <c:v>14.866666666666667</c:v>
                </c:pt>
                <c:pt idx="6">
                  <c:v>14.885826771653541</c:v>
                </c:pt>
                <c:pt idx="7">
                  <c:v>15.2665748393021</c:v>
                </c:pt>
                <c:pt idx="8">
                  <c:v>16.21360000000001</c:v>
                </c:pt>
                <c:pt idx="9">
                  <c:v>0</c:v>
                </c:pt>
                <c:pt idx="10">
                  <c:v>22.2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48F-8A64-33D52CB924C1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48F-8A64-33D52CB924C1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11.81818181818182</c:v>
                </c:pt>
                <c:pt idx="1">
                  <c:v>13.2927536231884</c:v>
                </c:pt>
                <c:pt idx="2">
                  <c:v>14.717703349282289</c:v>
                </c:pt>
                <c:pt idx="3">
                  <c:v>13.120930232558139</c:v>
                </c:pt>
                <c:pt idx="4">
                  <c:v>0</c:v>
                </c:pt>
                <c:pt idx="5">
                  <c:v>13.868627450980391</c:v>
                </c:pt>
                <c:pt idx="6">
                  <c:v>13.932673267326727</c:v>
                </c:pt>
                <c:pt idx="7">
                  <c:v>15.706314580941452</c:v>
                </c:pt>
                <c:pt idx="8">
                  <c:v>15.395389048991357</c:v>
                </c:pt>
                <c:pt idx="9">
                  <c:v>16.510526315789466</c:v>
                </c:pt>
                <c:pt idx="10">
                  <c:v>11.946153846153845</c:v>
                </c:pt>
                <c:pt idx="11">
                  <c:v>10.758620689655171</c:v>
                </c:pt>
                <c:pt idx="12">
                  <c:v>17</c:v>
                </c:pt>
                <c:pt idx="13">
                  <c:v>11.700000000000003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13.775</c:v>
                </c:pt>
                <c:pt idx="1">
                  <c:v>14.030769230769229</c:v>
                </c:pt>
                <c:pt idx="2">
                  <c:v>15.20614035087719</c:v>
                </c:pt>
                <c:pt idx="3">
                  <c:v>13.341481481481479</c:v>
                </c:pt>
                <c:pt idx="4">
                  <c:v>0</c:v>
                </c:pt>
                <c:pt idx="5">
                  <c:v>14.866666666666667</c:v>
                </c:pt>
                <c:pt idx="6">
                  <c:v>14.885826771653541</c:v>
                </c:pt>
                <c:pt idx="7">
                  <c:v>15.2665748393021</c:v>
                </c:pt>
                <c:pt idx="8">
                  <c:v>16.21360000000001</c:v>
                </c:pt>
                <c:pt idx="9">
                  <c:v>0</c:v>
                </c:pt>
                <c:pt idx="10">
                  <c:v>22.2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56104559720601"/>
          <c:y val="7.8183114094279051E-4"/>
          <c:w val="7.2427378928275582E-2"/>
          <c:h val="0.2422985744047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7.2727272727272716</c:v>
                </c:pt>
                <c:pt idx="1">
                  <c:v>8.0144927536231876</c:v>
                </c:pt>
                <c:pt idx="2">
                  <c:v>9.3779904306220097</c:v>
                </c:pt>
                <c:pt idx="3">
                  <c:v>8.3430232558139554</c:v>
                </c:pt>
                <c:pt idx="4">
                  <c:v>0</c:v>
                </c:pt>
                <c:pt idx="5">
                  <c:v>8.2745098039215694</c:v>
                </c:pt>
                <c:pt idx="6">
                  <c:v>8.8613861386138613</c:v>
                </c:pt>
                <c:pt idx="7">
                  <c:v>9.0482204362801379</c:v>
                </c:pt>
                <c:pt idx="8">
                  <c:v>8.3832853025936629</c:v>
                </c:pt>
                <c:pt idx="9">
                  <c:v>9.5263157894736885</c:v>
                </c:pt>
                <c:pt idx="10">
                  <c:v>8.0769230769230749</c:v>
                </c:pt>
                <c:pt idx="11">
                  <c:v>6.482758620689653</c:v>
                </c:pt>
                <c:pt idx="12">
                  <c:v>8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8.25</c:v>
                </c:pt>
                <c:pt idx="1">
                  <c:v>7.6923076923076898</c:v>
                </c:pt>
                <c:pt idx="2">
                  <c:v>9.4736842105263115</c:v>
                </c:pt>
                <c:pt idx="3">
                  <c:v>9.3037037037037038</c:v>
                </c:pt>
                <c:pt idx="4">
                  <c:v>0</c:v>
                </c:pt>
                <c:pt idx="5">
                  <c:v>8.9777777777777779</c:v>
                </c:pt>
                <c:pt idx="6">
                  <c:v>9.0708661417322816</c:v>
                </c:pt>
                <c:pt idx="7">
                  <c:v>9.6877869605142362</c:v>
                </c:pt>
                <c:pt idx="8">
                  <c:v>9.2240000000000002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25842133529043"/>
          <c:y val="0.22920647684293843"/>
          <c:w val="6.4700062122340404E-2"/>
          <c:h val="0.10879242899025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Fylker!$X$26:$X$39</c:f>
              <c:numCache>
                <c:formatCode>0.00</c:formatCode>
                <c:ptCount val="14"/>
                <c:pt idx="0">
                  <c:v>5</c:v>
                </c:pt>
                <c:pt idx="1">
                  <c:v>6.1449275362318829</c:v>
                </c:pt>
                <c:pt idx="2">
                  <c:v>7.2583732057416253</c:v>
                </c:pt>
                <c:pt idx="3">
                  <c:v>6.325581395348836</c:v>
                </c:pt>
                <c:pt idx="4">
                  <c:v>0</c:v>
                </c:pt>
                <c:pt idx="5">
                  <c:v>7.078431372549022</c:v>
                </c:pt>
                <c:pt idx="6">
                  <c:v>6.1485148514851478</c:v>
                </c:pt>
                <c:pt idx="7">
                  <c:v>6.5195177956371992</c:v>
                </c:pt>
                <c:pt idx="8">
                  <c:v>6.6368876080691628</c:v>
                </c:pt>
                <c:pt idx="9">
                  <c:v>7.5789473684210495</c:v>
                </c:pt>
                <c:pt idx="10">
                  <c:v>5.7692307692307692</c:v>
                </c:pt>
                <c:pt idx="11">
                  <c:v>5.1724137931034484</c:v>
                </c:pt>
                <c:pt idx="12">
                  <c:v>4.5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Fylker!$X$11:$X$24</c:f>
              <c:numCache>
                <c:formatCode>0.00</c:formatCode>
                <c:ptCount val="14"/>
                <c:pt idx="0">
                  <c:v>8.5</c:v>
                </c:pt>
                <c:pt idx="1">
                  <c:v>7.076923076923074</c:v>
                </c:pt>
                <c:pt idx="2">
                  <c:v>6.9473684210526319</c:v>
                </c:pt>
                <c:pt idx="3">
                  <c:v>6.4444444444444438</c:v>
                </c:pt>
                <c:pt idx="4">
                  <c:v>0</c:v>
                </c:pt>
                <c:pt idx="5">
                  <c:v>7.3555555555555552</c:v>
                </c:pt>
                <c:pt idx="6">
                  <c:v>6.5590551181102361</c:v>
                </c:pt>
                <c:pt idx="7">
                  <c:v>7.0651974288337902</c:v>
                </c:pt>
                <c:pt idx="8">
                  <c:v>7.0426666666666646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</a:t>
            </a:r>
            <a:r>
              <a:rPr lang="nb-NO" sz="2400" baseline="0"/>
              <a:t>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Fylker!$E$26:$E$39</c:f>
              <c:numCache>
                <c:formatCode>General</c:formatCode>
                <c:ptCount val="14"/>
                <c:pt idx="0">
                  <c:v>4</c:v>
                </c:pt>
                <c:pt idx="1">
                  <c:v>6</c:v>
                </c:pt>
                <c:pt idx="2">
                  <c:v>16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11</c:v>
                </c:pt>
                <c:pt idx="7">
                  <c:v>133</c:v>
                </c:pt>
                <c:pt idx="8">
                  <c:v>39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23</c:v>
                </c:pt>
                <c:pt idx="3">
                  <c:v>11</c:v>
                </c:pt>
                <c:pt idx="4">
                  <c:v>0</c:v>
                </c:pt>
                <c:pt idx="5">
                  <c:v>5</c:v>
                </c:pt>
                <c:pt idx="6">
                  <c:v>17</c:v>
                </c:pt>
                <c:pt idx="7">
                  <c:v>91</c:v>
                </c:pt>
                <c:pt idx="8">
                  <c:v>34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20000867599906"/>
          <c:y val="0.15106421475963883"/>
          <c:w val="6.0873470274210861E-2"/>
          <c:h val="0.15627960887578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8646317056087E-2"/>
          <c:y val="0.16498200452645817"/>
          <c:w val="0.84102286587526587"/>
          <c:h val="0.71622966950615152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CC-45FA-9FA8-F70161DC2D32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DCC-45FA-9FA8-F70161DC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2234192427522"/>
          <c:y val="0.26934495106408196"/>
          <c:w val="9.0369887305956118E-2"/>
          <c:h val="0.15188159117447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290684511880297"/>
          <c:y val="2.85174976869073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Fylker!$AJ$41:$AJ$50</c:f>
              <c:numCache>
                <c:formatCode>0</c:formatCode>
                <c:ptCount val="10"/>
                <c:pt idx="0">
                  <c:v>0</c:v>
                </c:pt>
                <c:pt idx="1">
                  <c:v>19.666666666666668</c:v>
                </c:pt>
                <c:pt idx="2">
                  <c:v>11</c:v>
                </c:pt>
                <c:pt idx="3">
                  <c:v>20.888888888888889</c:v>
                </c:pt>
                <c:pt idx="4">
                  <c:v>0</c:v>
                </c:pt>
                <c:pt idx="5">
                  <c:v>15.625</c:v>
                </c:pt>
                <c:pt idx="6">
                  <c:v>7</c:v>
                </c:pt>
                <c:pt idx="7">
                  <c:v>12.2</c:v>
                </c:pt>
                <c:pt idx="8">
                  <c:v>7.8</c:v>
                </c:pt>
                <c:pt idx="9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Fylker!$AJ$11:$AJ$24</c:f>
              <c:numCache>
                <c:formatCode>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4.9565217391304346</c:v>
                </c:pt>
                <c:pt idx="3">
                  <c:v>12.272727272727273</c:v>
                </c:pt>
                <c:pt idx="4">
                  <c:v>0</c:v>
                </c:pt>
                <c:pt idx="5">
                  <c:v>9</c:v>
                </c:pt>
                <c:pt idx="6">
                  <c:v>7.4705882352941178</c:v>
                </c:pt>
                <c:pt idx="7">
                  <c:v>11.967032967032967</c:v>
                </c:pt>
                <c:pt idx="8">
                  <c:v>11.029411764705882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7389162561572"/>
          <c:y val="2.4916810291417433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slaktevekt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40384784906027E-2"/>
          <c:y val="0.17929572571535987"/>
          <c:w val="0.85306904013118001"/>
          <c:h val="0.67207490865514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A19-45C9-A9D5-B8A4E33300D1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A19-45C9-A9D5-B8A4E33300D1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A19-45C9-A9D5-B8A4E33300D1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A19-45C9-A9D5-B8A4E33300D1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0A19-45C9-A9D5-B8A4E333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80085655907"/>
          <c:y val="0.25756163995454856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10716863503995E-2"/>
          <c:y val="0.14247761735763834"/>
          <c:w val="0.85829850547288966"/>
          <c:h val="0.7132602492063534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65-4B69-AD54-645A47B7D0B2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65-4B69-AD54-645A47B7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76096690804"/>
          <c:y val="0.25134772010478407"/>
          <c:w val="7.6892423868864829E-2"/>
          <c:h val="0.13458070223336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1145321946896245"/>
          <c:y val="9.2008474158622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86183355886582E-2"/>
          <c:y val="0.15077181572998433"/>
          <c:w val="0.85202612543015666"/>
          <c:h val="0.699763874610343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36-4C02-8C54-7B394B8822D1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C36-4C02-8C54-7B394B8822D1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C36-4C02-8C54-7B394B8822D1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0C36-4C02-8C54-7B394B8822D1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0C36-4C02-8C54-7B394B88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864730455092897"/>
          <c:y val="2.810020284640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8362613286785E-2"/>
          <c:y val="0.16563823520829621"/>
          <c:w val="0.84887107955163954"/>
          <c:h val="0.6668917805216578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D3-4C3E-B0AA-2D5125A1A69E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FD3-4C3E-B0AA-2D5125A1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36857319045096"/>
          <c:y val="0.18589145477741673"/>
          <c:w val="8.8941269643016171E-2"/>
          <c:h val="0.1400082476517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45220340332E-2"/>
          <c:y val="2.9761501829117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489361933109766"/>
          <c:h val="0.6948708876945459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9ED-4322-B5F5-3F200181110A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9ED-4322-B5F5-3F200181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7.9883566368083761E-2"/>
          <c:h val="0.15863629674704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F4A-431F-A369-E0A3852FEC53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F4A-431F-A369-E0A3852FEC53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F4A-431F-A369-E0A3852FEC53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F4A-431F-A369-E0A3852FEC53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F4A-431F-A369-E0A3852F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06391807044367"/>
          <c:y val="0.10239411140985238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General</c:formatCode>
                <c:ptCount val="4"/>
                <c:pt idx="0">
                  <c:v>623</c:v>
                </c:pt>
                <c:pt idx="1">
                  <c:v>2115</c:v>
                </c:pt>
                <c:pt idx="2">
                  <c:v>29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613</c:v>
                </c:pt>
                <c:pt idx="1">
                  <c:v>2089</c:v>
                </c:pt>
                <c:pt idx="2">
                  <c:v>32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4.8683998681315239E-2"/>
                  <c:y val="-8.6951401697674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0-4B8F-B75C-DEFC64D9CE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438</c:v>
                </c:pt>
                <c:pt idx="1">
                  <c:v>1464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19343264357946"/>
          <c:y val="0.19386123104014416"/>
          <c:w val="8.1951116665261087E-2"/>
          <c:h val="0.215489707555734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368667641"/>
          <c:y val="1.1378927012286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3.1277954065066803E-2"/>
                  <c:y val="-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B3-4A4B-9BDA-6A865F3BA6B8}"/>
                </c:ext>
              </c:extLst>
            </c:dLbl>
            <c:dLbl>
              <c:idx val="3"/>
              <c:layout>
                <c:manualLayout>
                  <c:x val="-2.0851969376711202E-2"/>
                  <c:y val="-6.7695731672807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3-4A4B-9BDA-6A865F3BA6B8}"/>
                </c:ext>
              </c:extLst>
            </c:dLbl>
            <c:dLbl>
              <c:idx val="4"/>
              <c:layout>
                <c:manualLayout>
                  <c:x val="-1.0425984688355601E-2"/>
                  <c:y val="-5.375837515193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3-4A4B-9BDA-6A865F3BA6B8}"/>
                </c:ext>
              </c:extLst>
            </c:dLbl>
            <c:dLbl>
              <c:idx val="5"/>
              <c:layout>
                <c:manualLayout>
                  <c:x val="5.6869007391030547E-3"/>
                  <c:y val="-7.3668884467466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3-4A4B-9BDA-6A865F3BA6B8}"/>
                </c:ext>
              </c:extLst>
            </c:dLbl>
            <c:dLbl>
              <c:idx val="6"/>
              <c:layout>
                <c:manualLayout>
                  <c:x val="-6.5399358499685159E-2"/>
                  <c:y val="-1.99105093155315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D-46FA-8B87-4DF392E2C0F0}"/>
                </c:ext>
              </c:extLst>
            </c:dLbl>
            <c:dLbl>
              <c:idx val="8"/>
              <c:layout>
                <c:manualLayout>
                  <c:x val="-5.6869007391030547E-2"/>
                  <c:y val="1.7919458383978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D-46FA-8B87-4DF392E2C0F0}"/>
                </c:ext>
              </c:extLst>
            </c:dLbl>
            <c:dLbl>
              <c:idx val="9"/>
              <c:layout>
                <c:manualLayout>
                  <c:x val="-1.8008519007159673E-2"/>
                  <c:y val="-6.968678260436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3-4A4B-9BDA-6A865F3BA6B8}"/>
                </c:ext>
              </c:extLst>
            </c:dLbl>
            <c:dLbl>
              <c:idx val="10"/>
              <c:layout>
                <c:manualLayout>
                  <c:x val="-1.1373801478206109E-2"/>
                  <c:y val="6.371362980970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3-4A4B-9BDA-6A865F3BA6B8}"/>
                </c:ext>
              </c:extLst>
            </c:dLbl>
            <c:dLbl>
              <c:idx val="13"/>
              <c:layout>
                <c:manualLayout>
                  <c:x val="-5.5921190601180108E-2"/>
                  <c:y val="-5.97315279465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3-4A4B-9BDA-6A865F3BA6B8}"/>
                </c:ext>
              </c:extLst>
            </c:dLbl>
            <c:dLbl>
              <c:idx val="14"/>
              <c:layout>
                <c:manualLayout>
                  <c:x val="-2.7486686905664765E-2"/>
                  <c:y val="-4.579417142572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6FA-8B87-4DF392E2C0F0}"/>
                </c:ext>
              </c:extLst>
            </c:dLbl>
            <c:dLbl>
              <c:idx val="15"/>
              <c:layout>
                <c:manualLayout>
                  <c:x val="-2.4643236536113236E-2"/>
                  <c:y val="5.375837515193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3-4A4B-9BDA-6A865F3BA6B8}"/>
                </c:ext>
              </c:extLst>
            </c:dLbl>
            <c:dLbl>
              <c:idx val="16"/>
              <c:layout>
                <c:manualLayout>
                  <c:x val="-2.5591053325963817E-2"/>
                  <c:y val="-5.1767324220382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3-4A4B-9BDA-6A865F3BA6B8}"/>
                </c:ext>
              </c:extLst>
            </c:dLbl>
            <c:dLbl>
              <c:idx val="17"/>
              <c:layout>
                <c:manualLayout>
                  <c:x val="-3.1277954065066803E-2"/>
                  <c:y val="5.7740477015041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3-4A4B-9BDA-6A865F3BA6B8}"/>
                </c:ext>
              </c:extLst>
            </c:dLbl>
            <c:dLbl>
              <c:idx val="19"/>
              <c:layout>
                <c:manualLayout>
                  <c:x val="-3.5069221224468837E-2"/>
                  <c:y val="4.778522235727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3-4A4B-9BDA-6A865F3BA6B8}"/>
                </c:ext>
              </c:extLst>
            </c:dLbl>
            <c:dLbl>
              <c:idx val="20"/>
              <c:layout>
                <c:manualLayout>
                  <c:x val="-2.179978616656171E-2"/>
                  <c:y val="-5.176732422038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B3-4A4B-9BDA-6A865F3BA6B8}"/>
                </c:ext>
              </c:extLst>
            </c:dLbl>
            <c:dLbl>
              <c:idx val="21"/>
              <c:layout>
                <c:manualLayout>
                  <c:x val="-2.7486686905664765E-2"/>
                  <c:y val="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B3-4A4B-9BDA-6A865F3BA6B8}"/>
                </c:ext>
              </c:extLst>
            </c:dLbl>
            <c:dLbl>
              <c:idx val="23"/>
              <c:layout>
                <c:manualLayout>
                  <c:x val="-4.0756121963571895E-2"/>
                  <c:y val="-3.982101863106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B3-4A4B-9BDA-6A865F3BA6B8}"/>
                </c:ext>
              </c:extLst>
            </c:dLbl>
            <c:dLbl>
              <c:idx val="25"/>
              <c:layout>
                <c:manualLayout>
                  <c:x val="-2.9382320485365782E-2"/>
                  <c:y val="7.167783353591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D-46FA-8B87-4DF392E2C0F0}"/>
                </c:ext>
              </c:extLst>
            </c:dLbl>
            <c:dLbl>
              <c:idx val="28"/>
              <c:layout>
                <c:manualLayout>
                  <c:x val="-2.9382320485365921E-2"/>
                  <c:y val="-5.7740477015041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B3-4A4B-9BDA-6A865F3BA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6.5139026812313796</c:v>
                </c:pt>
                <c:pt idx="1">
                  <c:v>7.0026082420448637</c:v>
                </c:pt>
                <c:pt idx="2">
                  <c:v>7.1978021978021989</c:v>
                </c:pt>
                <c:pt idx="3">
                  <c:v>7.2122871046228703</c:v>
                </c:pt>
                <c:pt idx="4">
                  <c:v>7.1780429594272084</c:v>
                </c:pt>
                <c:pt idx="5">
                  <c:v>6.9075993091537127</c:v>
                </c:pt>
                <c:pt idx="6">
                  <c:v>6.6983353633779918</c:v>
                </c:pt>
                <c:pt idx="7">
                  <c:v>6.6567028985507246</c:v>
                </c:pt>
                <c:pt idx="8">
                  <c:v>6.2263048016701479</c:v>
                </c:pt>
                <c:pt idx="9">
                  <c:v>6.28321400159109</c:v>
                </c:pt>
                <c:pt idx="10">
                  <c:v>6.1860979462875196</c:v>
                </c:pt>
                <c:pt idx="11">
                  <c:v>6.4232775185286863</c:v>
                </c:pt>
                <c:pt idx="12">
                  <c:v>6.0286259541984748</c:v>
                </c:pt>
                <c:pt idx="13">
                  <c:v>6.584905660377359</c:v>
                </c:pt>
                <c:pt idx="14">
                  <c:v>6.5952764358561486</c:v>
                </c:pt>
                <c:pt idx="15">
                  <c:v>6.2670837343599599</c:v>
                </c:pt>
                <c:pt idx="16">
                  <c:v>6.5057636887608066</c:v>
                </c:pt>
                <c:pt idx="17">
                  <c:v>6.6543875411799922</c:v>
                </c:pt>
                <c:pt idx="18">
                  <c:v>6.589713480507279</c:v>
                </c:pt>
                <c:pt idx="19">
                  <c:v>6.1840927047669227</c:v>
                </c:pt>
                <c:pt idx="20">
                  <c:v>6.1755969167136682</c:v>
                </c:pt>
                <c:pt idx="21">
                  <c:v>6.0694512694512701</c:v>
                </c:pt>
                <c:pt idx="22">
                  <c:v>6.2013291432692803</c:v>
                </c:pt>
                <c:pt idx="23">
                  <c:v>6.6332716335030097</c:v>
                </c:pt>
                <c:pt idx="24">
                  <c:v>6.5397849462365594</c:v>
                </c:pt>
                <c:pt idx="25">
                  <c:v>6.2301273605621441</c:v>
                </c:pt>
                <c:pt idx="26">
                  <c:v>6.1514716439339541</c:v>
                </c:pt>
                <c:pt idx="27">
                  <c:v>6.5469992769342014</c:v>
                </c:pt>
                <c:pt idx="28">
                  <c:v>6.9842354177614316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strRef>
              <c:f>RNR!$B$5</c:f>
              <c:strCache>
                <c:ptCount val="1"/>
                <c:pt idx="0">
                  <c:v>Middel fettgruppe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6.9842354177614316</c:v>
                </c:pt>
                <c:pt idx="1">
                  <c:v>6.9842354177614316</c:v>
                </c:pt>
                <c:pt idx="2">
                  <c:v>6.9842354177614316</c:v>
                </c:pt>
                <c:pt idx="3">
                  <c:v>6.9842354177614316</c:v>
                </c:pt>
                <c:pt idx="4">
                  <c:v>6.9842354177614316</c:v>
                </c:pt>
                <c:pt idx="5">
                  <c:v>6.9842354177614316</c:v>
                </c:pt>
                <c:pt idx="6">
                  <c:v>6.9842354177614316</c:v>
                </c:pt>
                <c:pt idx="7">
                  <c:v>6.9842354177614316</c:v>
                </c:pt>
                <c:pt idx="8">
                  <c:v>6.9842354177614316</c:v>
                </c:pt>
                <c:pt idx="9">
                  <c:v>6.9842354177614316</c:v>
                </c:pt>
                <c:pt idx="10">
                  <c:v>6.9842354177614316</c:v>
                </c:pt>
                <c:pt idx="11">
                  <c:v>6.9842354177614316</c:v>
                </c:pt>
                <c:pt idx="12">
                  <c:v>6.9842354177614316</c:v>
                </c:pt>
                <c:pt idx="13">
                  <c:v>6.9842354177614316</c:v>
                </c:pt>
                <c:pt idx="14">
                  <c:v>6.9842354177614316</c:v>
                </c:pt>
                <c:pt idx="15">
                  <c:v>6.9842354177614316</c:v>
                </c:pt>
                <c:pt idx="16">
                  <c:v>6.9842354177614316</c:v>
                </c:pt>
                <c:pt idx="17">
                  <c:v>6.9842354177614316</c:v>
                </c:pt>
                <c:pt idx="18">
                  <c:v>6.9842354177614316</c:v>
                </c:pt>
                <c:pt idx="19">
                  <c:v>6.9842354177614316</c:v>
                </c:pt>
                <c:pt idx="20">
                  <c:v>6.9842354177614316</c:v>
                </c:pt>
                <c:pt idx="21">
                  <c:v>6.9842354177614316</c:v>
                </c:pt>
                <c:pt idx="22">
                  <c:v>6.9842354177614316</c:v>
                </c:pt>
                <c:pt idx="23">
                  <c:v>6.9842354177614316</c:v>
                </c:pt>
                <c:pt idx="24">
                  <c:v>6.9842354177614316</c:v>
                </c:pt>
                <c:pt idx="25">
                  <c:v>6.9842354177614316</c:v>
                </c:pt>
                <c:pt idx="26">
                  <c:v>6.9842354177614316</c:v>
                </c:pt>
                <c:pt idx="27">
                  <c:v>6.9842354177614316</c:v>
                </c:pt>
                <c:pt idx="28">
                  <c:v>6.9842354177614316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41564706705931"/>
          <c:y val="0.69188314380984617"/>
          <c:w val="0.1986379005294141"/>
          <c:h val="9.6338520664548483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middel LENGDE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87803964788134836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Regioner!$R$20:$R$23</c:f>
              <c:numCache>
                <c:formatCode>0.00</c:formatCode>
                <c:ptCount val="4"/>
                <c:pt idx="0">
                  <c:v>82.515000000000001</c:v>
                </c:pt>
                <c:pt idx="1">
                  <c:v>87.45645390070915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DD-42C9-A83E-2579F002DA3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0.00</c:formatCode>
                <c:ptCount val="4"/>
                <c:pt idx="0">
                  <c:v>84.036158192090383</c:v>
                </c:pt>
                <c:pt idx="1">
                  <c:v>86.979353233830849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DD-42C9-A83E-2579F002DA3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0.00</c:formatCode>
                <c:ptCount val="4"/>
                <c:pt idx="0">
                  <c:v>84.988812785388149</c:v>
                </c:pt>
                <c:pt idx="1">
                  <c:v>85.187128027681695</c:v>
                </c:pt>
                <c:pt idx="2">
                  <c:v>114.9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DD-42C9-A83E-2579F002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29871133482318"/>
          <c:y val="0.28692647416864003"/>
          <c:w val="8.0178366298377157E-2"/>
          <c:h val="0.21207279270848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Regioner!$AI$20:$AI$23</c:f>
              <c:numCache>
                <c:formatCode>0</c:formatCode>
                <c:ptCount val="4"/>
                <c:pt idx="0">
                  <c:v>12.714285714285714</c:v>
                </c:pt>
                <c:pt idx="1">
                  <c:v>10.846153846153847</c:v>
                </c:pt>
                <c:pt idx="2">
                  <c:v>14.5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11.788461538461538</c:v>
                </c:pt>
                <c:pt idx="1">
                  <c:v>12.145348837209303</c:v>
                </c:pt>
                <c:pt idx="2">
                  <c:v>5.333333333333333</c:v>
                </c:pt>
                <c:pt idx="3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7.5517241379310347</c:v>
                </c:pt>
                <c:pt idx="1">
                  <c:v>11.712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0081126222856"/>
          <c:y val="0.3004550442859063"/>
          <c:w val="7.8056372493216744E-2"/>
          <c:h val="0.21960857859924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49</c:v>
                </c:pt>
                <c:pt idx="1">
                  <c:v>195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52</c:v>
                </c:pt>
                <c:pt idx="1">
                  <c:v>172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8.0653950953678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5-4418-A3EE-9C618101A405}"/>
                </c:ext>
              </c:extLst>
            </c:dLbl>
            <c:dLbl>
              <c:idx val="1"/>
              <c:layout>
                <c:manualLayout>
                  <c:x val="1.0349288486416559E-3"/>
                  <c:y val="-0.163487738419618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5-4418-A3EE-9C618101A4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58</c:v>
                </c:pt>
                <c:pt idx="1">
                  <c:v>125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38398304998426"/>
          <c:y val="0.29107150979424579"/>
          <c:w val="8.2196086420633391E-2"/>
          <c:h val="0.21729451393507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Regioner!$Z$20:$Z$23</c:f>
              <c:numCache>
                <c:formatCode>0.0</c:formatCode>
                <c:ptCount val="4"/>
                <c:pt idx="0">
                  <c:v>7.3836276083467105</c:v>
                </c:pt>
                <c:pt idx="1">
                  <c:v>5.1536643026004718</c:v>
                </c:pt>
                <c:pt idx="2">
                  <c:v>3.4482758620689653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13.539967373572596</c:v>
                </c:pt>
                <c:pt idx="1">
                  <c:v>7.8985160363810429</c:v>
                </c:pt>
                <c:pt idx="2">
                  <c:v>12.5</c:v>
                </c:pt>
                <c:pt idx="3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11.643835616438356</c:v>
                </c:pt>
                <c:pt idx="1">
                  <c:v>12.295081967213116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67478183194049"/>
          <c:y val="0.2738853556896052"/>
          <c:w val="8.5333827992768715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6.0449438202247192</c:v>
                </c:pt>
                <c:pt idx="1">
                  <c:v>6.1782505910165524</c:v>
                </c:pt>
                <c:pt idx="2">
                  <c:v>6.5862068965517206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6.6329526916802601</c:v>
                </c:pt>
                <c:pt idx="1">
                  <c:v>6.5390138822403054</c:v>
                </c:pt>
                <c:pt idx="2">
                  <c:v>6.84375</c:v>
                </c:pt>
                <c:pt idx="3">
                  <c:v>5.125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6.7397260273972606</c:v>
                </c:pt>
                <c:pt idx="1">
                  <c:v>7.0594262295081984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540948878852067"/>
          <c:y val="0.10635792963552686"/>
          <c:w val="7.7041128742155962E-2"/>
          <c:h val="0.201788034113464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2.8596694643938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0.00</c:formatCode>
                <c:ptCount val="4"/>
                <c:pt idx="0">
                  <c:v>8.3451043338683775</c:v>
                </c:pt>
                <c:pt idx="1">
                  <c:v>8.7016548463356944</c:v>
                </c:pt>
                <c:pt idx="2">
                  <c:v>9.3448275862068968</c:v>
                </c:pt>
                <c:pt idx="3">
                  <c:v>7.9473684210526301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8.7194127243066895</c:v>
                </c:pt>
                <c:pt idx="1">
                  <c:v>8.9377692675921487</c:v>
                </c:pt>
                <c:pt idx="2">
                  <c:v>8.9375</c:v>
                </c:pt>
                <c:pt idx="3">
                  <c:v>6.625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9.1894977168949765</c:v>
                </c:pt>
                <c:pt idx="1">
                  <c:v>9.5689890710382528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38440985286822"/>
          <c:y val="0.1229933373712901"/>
          <c:w val="7.9094649822219948E-2"/>
          <c:h val="0.18762706584753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Regioner!$O$20:$O$23</c:f>
              <c:numCache>
                <c:formatCode>0.00</c:formatCode>
                <c:ptCount val="4"/>
                <c:pt idx="0">
                  <c:v>13.31235955056178</c:v>
                </c:pt>
                <c:pt idx="1">
                  <c:v>15.1375886524823</c:v>
                </c:pt>
                <c:pt idx="2">
                  <c:v>17.189655172413797</c:v>
                </c:pt>
                <c:pt idx="3">
                  <c:v>15.736842105263156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358-A8C2-EB670EB80C96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13.857259380097895</c:v>
                </c:pt>
                <c:pt idx="1">
                  <c:v>15.654667304930612</c:v>
                </c:pt>
                <c:pt idx="2">
                  <c:v>14.656249999999996</c:v>
                </c:pt>
                <c:pt idx="3">
                  <c:v>11.178124999999998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14.455707762557092</c:v>
                </c:pt>
                <c:pt idx="1">
                  <c:v>15.509153005464469</c:v>
                </c:pt>
                <c:pt idx="2">
                  <c:v>22.2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896250883768678"/>
          <c:y val="0.22189641147603997"/>
          <c:w val="5.6765048280404067E-2"/>
          <c:h val="0.15645373882127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22.361809045226128</c:v>
                </c:pt>
                <c:pt idx="1">
                  <c:v>75.915290739411347</c:v>
                </c:pt>
                <c:pt idx="2">
                  <c:v>1.0409188801148601</c:v>
                </c:pt>
                <c:pt idx="3">
                  <c:v>0.68198133524766691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22.161966738973245</c:v>
                </c:pt>
                <c:pt idx="1">
                  <c:v>75.524222704266094</c:v>
                </c:pt>
                <c:pt idx="2">
                  <c:v>1.1569052783803329</c:v>
                </c:pt>
                <c:pt idx="3">
                  <c:v>1.1569052783803329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23.016290068313193</c:v>
                </c:pt>
                <c:pt idx="1">
                  <c:v>76.931161324224902</c:v>
                </c:pt>
                <c:pt idx="2">
                  <c:v>5.2548607461902243E-2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47462485225264"/>
          <c:y val="0.24743424631167033"/>
          <c:w val="8.4198430605324129E-2"/>
          <c:h val="0.21566467883933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middel K-FAKTOR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5113515319869"/>
          <c:y val="0.1684948266552051"/>
          <c:w val="0.81862319597318245"/>
          <c:h val="0.71066265330632972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0.00</c:formatCode>
                <c:ptCount val="4"/>
                <c:pt idx="0">
                  <c:v>26.817093588584687</c:v>
                </c:pt>
                <c:pt idx="1">
                  <c:v>23.625332735682576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4-4E7B-91D7-A2DF01603C38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24.54016759580982</c:v>
                </c:pt>
                <c:pt idx="1">
                  <c:v>23.177609936517953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4-4E7B-91D7-A2DF01603C38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23.422147641371641</c:v>
                </c:pt>
                <c:pt idx="1">
                  <c:v>25.037840008881911</c:v>
                </c:pt>
                <c:pt idx="2">
                  <c:v>14.63500544618984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4-4E7B-91D7-A2DF01603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601065185154243E-2"/>
              <c:y val="0.4045602214874369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29871133482318"/>
          <c:y val="0.28692647416864003"/>
          <c:w val="8.0178366298377157E-2"/>
          <c:h val="0.21207279270848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Organisasjon!$B$13:$B$41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Organisasjon!$I$13:$I$41</c:f>
              <c:numCache>
                <c:formatCode>0.0</c:formatCode>
                <c:ptCount val="29"/>
                <c:pt idx="0">
                  <c:v>71.052631578947356</c:v>
                </c:pt>
                <c:pt idx="1">
                  <c:v>68.909754825247788</c:v>
                </c:pt>
                <c:pt idx="2">
                  <c:v>57.918552036199081</c:v>
                </c:pt>
                <c:pt idx="3">
                  <c:v>47.262773722627742</c:v>
                </c:pt>
                <c:pt idx="4">
                  <c:v>31.980906921241058</c:v>
                </c:pt>
                <c:pt idx="5">
                  <c:v>51.554404145077719</c:v>
                </c:pt>
                <c:pt idx="6">
                  <c:v>63.174989849776701</c:v>
                </c:pt>
                <c:pt idx="7">
                  <c:v>53.215579710144922</c:v>
                </c:pt>
                <c:pt idx="8">
                  <c:v>53.611691022964528</c:v>
                </c:pt>
                <c:pt idx="9">
                  <c:v>45.803500397772488</c:v>
                </c:pt>
                <c:pt idx="10">
                  <c:v>55.055292259083743</c:v>
                </c:pt>
                <c:pt idx="11">
                  <c:v>33.543782596760906</c:v>
                </c:pt>
                <c:pt idx="12">
                  <c:v>54.421119592875321</c:v>
                </c:pt>
                <c:pt idx="13">
                  <c:v>0.6951340615690168</c:v>
                </c:pt>
                <c:pt idx="14">
                  <c:v>0.16103059581320453</c:v>
                </c:pt>
                <c:pt idx="15">
                  <c:v>0</c:v>
                </c:pt>
                <c:pt idx="16">
                  <c:v>4.8030739673390978E-2</c:v>
                </c:pt>
                <c:pt idx="17">
                  <c:v>0</c:v>
                </c:pt>
                <c:pt idx="18">
                  <c:v>2.3485204321277597E-2</c:v>
                </c:pt>
                <c:pt idx="19">
                  <c:v>5.2673163023439558E-2</c:v>
                </c:pt>
                <c:pt idx="20">
                  <c:v>9.400263207369805E-2</c:v>
                </c:pt>
                <c:pt idx="21">
                  <c:v>0.54054054054054068</c:v>
                </c:pt>
                <c:pt idx="22">
                  <c:v>74.493843696872901</c:v>
                </c:pt>
                <c:pt idx="23">
                  <c:v>44.585839888940313</c:v>
                </c:pt>
                <c:pt idx="24">
                  <c:v>27.803379416282649</c:v>
                </c:pt>
                <c:pt idx="25">
                  <c:v>32.586736934563021</c:v>
                </c:pt>
                <c:pt idx="26">
                  <c:v>32.232591529073943</c:v>
                </c:pt>
                <c:pt idx="27">
                  <c:v>58.242950108459858</c:v>
                </c:pt>
                <c:pt idx="28">
                  <c:v>47.083552285864407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28.947368421052619</c:v>
                </c:pt>
                <c:pt idx="1">
                  <c:v>31.090245174752216</c:v>
                </c:pt>
                <c:pt idx="2">
                  <c:v>42.081447963800905</c:v>
                </c:pt>
                <c:pt idx="3">
                  <c:v>52.737226277372258</c:v>
                </c:pt>
                <c:pt idx="4">
                  <c:v>68.019093078758942</c:v>
                </c:pt>
                <c:pt idx="5">
                  <c:v>48.445595854922281</c:v>
                </c:pt>
                <c:pt idx="6">
                  <c:v>36.825010150223299</c:v>
                </c:pt>
                <c:pt idx="7">
                  <c:v>46.784420289855071</c:v>
                </c:pt>
                <c:pt idx="8">
                  <c:v>46.388308977035486</c:v>
                </c:pt>
                <c:pt idx="9">
                  <c:v>54.196499602227512</c:v>
                </c:pt>
                <c:pt idx="10">
                  <c:v>44.944707740916257</c:v>
                </c:pt>
                <c:pt idx="11">
                  <c:v>66.456217403239108</c:v>
                </c:pt>
                <c:pt idx="12">
                  <c:v>45.578880407124679</c:v>
                </c:pt>
                <c:pt idx="13">
                  <c:v>99.304865938431021</c:v>
                </c:pt>
                <c:pt idx="14">
                  <c:v>99.838969404186784</c:v>
                </c:pt>
                <c:pt idx="15">
                  <c:v>100</c:v>
                </c:pt>
                <c:pt idx="16">
                  <c:v>99.951969260326592</c:v>
                </c:pt>
                <c:pt idx="17">
                  <c:v>100</c:v>
                </c:pt>
                <c:pt idx="18">
                  <c:v>99.976514795678739</c:v>
                </c:pt>
                <c:pt idx="19">
                  <c:v>99.947326836976558</c:v>
                </c:pt>
                <c:pt idx="20">
                  <c:v>99.905997367926275</c:v>
                </c:pt>
                <c:pt idx="21">
                  <c:v>99.459459459459481</c:v>
                </c:pt>
                <c:pt idx="22">
                  <c:v>25.506156303127096</c:v>
                </c:pt>
                <c:pt idx="23">
                  <c:v>55.41416011105968</c:v>
                </c:pt>
                <c:pt idx="24">
                  <c:v>72.196620583717362</c:v>
                </c:pt>
                <c:pt idx="25">
                  <c:v>67.413263065436951</c:v>
                </c:pt>
                <c:pt idx="26">
                  <c:v>67.767408470926057</c:v>
                </c:pt>
                <c:pt idx="27">
                  <c:v>41.757049891540127</c:v>
                </c:pt>
                <c:pt idx="28">
                  <c:v>52.916447714135558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86133916113676"/>
          <c:y val="0.38020954968342197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År!$Y$8:$Y$36</c:f>
              <c:numCache>
                <c:formatCode>#,##0</c:formatCode>
                <c:ptCount val="29"/>
                <c:pt idx="0">
                  <c:v>333</c:v>
                </c:pt>
                <c:pt idx="1">
                  <c:v>298</c:v>
                </c:pt>
                <c:pt idx="2">
                  <c:v>253</c:v>
                </c:pt>
                <c:pt idx="3">
                  <c:v>262</c:v>
                </c:pt>
                <c:pt idx="4">
                  <c:v>252</c:v>
                </c:pt>
                <c:pt idx="5">
                  <c:v>288</c:v>
                </c:pt>
                <c:pt idx="6">
                  <c:v>270</c:v>
                </c:pt>
                <c:pt idx="7">
                  <c:v>267</c:v>
                </c:pt>
                <c:pt idx="8">
                  <c:v>294</c:v>
                </c:pt>
                <c:pt idx="9">
                  <c:v>471</c:v>
                </c:pt>
                <c:pt idx="10">
                  <c:v>558</c:v>
                </c:pt>
                <c:pt idx="11">
                  <c:v>295</c:v>
                </c:pt>
                <c:pt idx="12">
                  <c:v>499</c:v>
                </c:pt>
                <c:pt idx="13">
                  <c:v>167</c:v>
                </c:pt>
                <c:pt idx="14">
                  <c:v>175</c:v>
                </c:pt>
                <c:pt idx="15">
                  <c:v>189</c:v>
                </c:pt>
                <c:pt idx="16">
                  <c:v>177</c:v>
                </c:pt>
                <c:pt idx="17">
                  <c:v>264</c:v>
                </c:pt>
                <c:pt idx="18">
                  <c:v>270</c:v>
                </c:pt>
                <c:pt idx="19">
                  <c:v>308</c:v>
                </c:pt>
                <c:pt idx="20">
                  <c:v>341</c:v>
                </c:pt>
                <c:pt idx="21">
                  <c:v>371</c:v>
                </c:pt>
                <c:pt idx="22">
                  <c:v>1283</c:v>
                </c:pt>
                <c:pt idx="23">
                  <c:v>305</c:v>
                </c:pt>
                <c:pt idx="24">
                  <c:v>276</c:v>
                </c:pt>
                <c:pt idx="25">
                  <c:v>225</c:v>
                </c:pt>
                <c:pt idx="26">
                  <c:v>251</c:v>
                </c:pt>
                <c:pt idx="27">
                  <c:v>236</c:v>
                </c:pt>
                <c:pt idx="28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6.0480480480480479</c:v>
                </c:pt>
                <c:pt idx="1">
                  <c:v>6.4328859060402683</c:v>
                </c:pt>
                <c:pt idx="2">
                  <c:v>6.1146245059288535</c:v>
                </c:pt>
                <c:pt idx="3">
                  <c:v>6.2748091603053435</c:v>
                </c:pt>
                <c:pt idx="4">
                  <c:v>8.3134920634920633</c:v>
                </c:pt>
                <c:pt idx="5">
                  <c:v>8.0416666666666661</c:v>
                </c:pt>
                <c:pt idx="6">
                  <c:v>9.1222222222222218</c:v>
                </c:pt>
                <c:pt idx="7">
                  <c:v>8.2696629213483153</c:v>
                </c:pt>
                <c:pt idx="8">
                  <c:v>8.146258503401361</c:v>
                </c:pt>
                <c:pt idx="9">
                  <c:v>10.67515923566879</c:v>
                </c:pt>
                <c:pt idx="10">
                  <c:v>11.344086021505376</c:v>
                </c:pt>
                <c:pt idx="11">
                  <c:v>12.349152542372881</c:v>
                </c:pt>
                <c:pt idx="12">
                  <c:v>12.601202404809619</c:v>
                </c:pt>
                <c:pt idx="13">
                  <c:v>12.059880239520957</c:v>
                </c:pt>
                <c:pt idx="14">
                  <c:v>10.645714285714286</c:v>
                </c:pt>
                <c:pt idx="15">
                  <c:v>10.994708994708995</c:v>
                </c:pt>
                <c:pt idx="16">
                  <c:v>11.76271186440678</c:v>
                </c:pt>
                <c:pt idx="17">
                  <c:v>12.647727272727273</c:v>
                </c:pt>
                <c:pt idx="18">
                  <c:v>15.770370370370371</c:v>
                </c:pt>
                <c:pt idx="19">
                  <c:v>12.327922077922079</c:v>
                </c:pt>
                <c:pt idx="20">
                  <c:v>15.598240469208211</c:v>
                </c:pt>
                <c:pt idx="21">
                  <c:v>16.455525606469003</c:v>
                </c:pt>
                <c:pt idx="22">
                  <c:v>15.129384255650818</c:v>
                </c:pt>
                <c:pt idx="23">
                  <c:v>14.170491803278688</c:v>
                </c:pt>
                <c:pt idx="24">
                  <c:v>11.793478260869565</c:v>
                </c:pt>
                <c:pt idx="25">
                  <c:v>10.119999999999999</c:v>
                </c:pt>
                <c:pt idx="26">
                  <c:v>11.099601593625499</c:v>
                </c:pt>
                <c:pt idx="27">
                  <c:v>11.720338983050848</c:v>
                </c:pt>
                <c:pt idx="28">
                  <c:v>10.342391304347826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  <c:majorUnit val="100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18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05948555625401"/>
          <c:y val="0.21936453727079372"/>
          <c:w val="0.15123824882341971"/>
          <c:h val="0.15744330599298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DIELAM: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Organisasjon!$Z$13:$Z$40</c:f>
              <c:numCache>
                <c:formatCode>0</c:formatCode>
                <c:ptCount val="28"/>
                <c:pt idx="0">
                  <c:v>0.27952480782669453</c:v>
                </c:pt>
                <c:pt idx="1">
                  <c:v>0.37850113550340647</c:v>
                </c:pt>
                <c:pt idx="2">
                  <c:v>0.66964285714285698</c:v>
                </c:pt>
                <c:pt idx="3">
                  <c:v>0.90090090090090069</c:v>
                </c:pt>
                <c:pt idx="4">
                  <c:v>0.74626865671641807</c:v>
                </c:pt>
                <c:pt idx="5">
                  <c:v>3.266331658291457</c:v>
                </c:pt>
                <c:pt idx="6">
                  <c:v>2.8920308483290489</c:v>
                </c:pt>
                <c:pt idx="7">
                  <c:v>1.7021276595744683</c:v>
                </c:pt>
                <c:pt idx="8">
                  <c:v>0.38940809968847345</c:v>
                </c:pt>
                <c:pt idx="9">
                  <c:v>1.3894919669995665</c:v>
                </c:pt>
                <c:pt idx="10">
                  <c:v>0.20086083213773315</c:v>
                </c:pt>
                <c:pt idx="11">
                  <c:v>8.1833060556464818E-2</c:v>
                </c:pt>
                <c:pt idx="12">
                  <c:v>0.17533606078316777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0</c:v>
                </c:pt>
                <c:pt idx="21">
                  <c:v>0</c:v>
                </c:pt>
                <c:pt idx="22">
                  <c:v>0.20746887966804975</c:v>
                </c:pt>
                <c:pt idx="23">
                  <c:v>1.6087182148417236</c:v>
                </c:pt>
                <c:pt idx="24">
                  <c:v>1.5469613259668507</c:v>
                </c:pt>
                <c:pt idx="25">
                  <c:v>0.80862533692722383</c:v>
                </c:pt>
                <c:pt idx="26">
                  <c:v>1.6703786191536747</c:v>
                </c:pt>
                <c:pt idx="27">
                  <c:v>3.4761018001241459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Organisasjon!$Z$44:$Z$72</c:f>
              <c:numCache>
                <c:formatCode>0</c:formatCode>
                <c:ptCount val="29"/>
                <c:pt idx="0">
                  <c:v>0.17152658662092621</c:v>
                </c:pt>
                <c:pt idx="1">
                  <c:v>1.1744966442953022</c:v>
                </c:pt>
                <c:pt idx="2">
                  <c:v>1.2288786482334872</c:v>
                </c:pt>
                <c:pt idx="3">
                  <c:v>0.11534025374855827</c:v>
                </c:pt>
                <c:pt idx="4">
                  <c:v>0.98245614035087714</c:v>
                </c:pt>
                <c:pt idx="5">
                  <c:v>0.71301247771836007</c:v>
                </c:pt>
                <c:pt idx="6">
                  <c:v>1.5435501653803747</c:v>
                </c:pt>
                <c:pt idx="7">
                  <c:v>0.67763794772507269</c:v>
                </c:pt>
                <c:pt idx="8">
                  <c:v>0.81008100810080996</c:v>
                </c:pt>
                <c:pt idx="9">
                  <c:v>0.91743119266055051</c:v>
                </c:pt>
                <c:pt idx="10">
                  <c:v>0.91388400702987682</c:v>
                </c:pt>
                <c:pt idx="11">
                  <c:v>0.6608839322593969</c:v>
                </c:pt>
                <c:pt idx="12">
                  <c:v>0.76762037683182149</c:v>
                </c:pt>
                <c:pt idx="13">
                  <c:v>1.45</c:v>
                </c:pt>
                <c:pt idx="14">
                  <c:v>2.5806451612903221</c:v>
                </c:pt>
                <c:pt idx="15">
                  <c:v>1.1549566891241581</c:v>
                </c:pt>
                <c:pt idx="16">
                  <c:v>0.67275348390197021</c:v>
                </c:pt>
                <c:pt idx="17">
                  <c:v>0.44923629829290224</c:v>
                </c:pt>
                <c:pt idx="18">
                  <c:v>0.46981442330279527</c:v>
                </c:pt>
                <c:pt idx="19">
                  <c:v>1.2648221343873518</c:v>
                </c:pt>
                <c:pt idx="20">
                  <c:v>1.5995483628152052</c:v>
                </c:pt>
                <c:pt idx="21">
                  <c:v>0.47760210803689057</c:v>
                </c:pt>
                <c:pt idx="22">
                  <c:v>0.48475055544334472</c:v>
                </c:pt>
                <c:pt idx="23">
                  <c:v>1.2943632567849688</c:v>
                </c:pt>
                <c:pt idx="24">
                  <c:v>1.1914893617021278</c:v>
                </c:pt>
                <c:pt idx="25">
                  <c:v>2.0846905537459288</c:v>
                </c:pt>
                <c:pt idx="26">
                  <c:v>2.6483050847457625</c:v>
                </c:pt>
                <c:pt idx="27">
                  <c:v>0.51948051948051932</c:v>
                </c:pt>
                <c:pt idx="28">
                  <c:v>1.688182720953326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92237695907931"/>
          <c:y val="0.1696015234769893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DIELAM,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Organisasjon!$AH$13:$AH$40</c:f>
              <c:numCache>
                <c:formatCode>0.00</c:formatCode>
                <c:ptCount val="28"/>
                <c:pt idx="0">
                  <c:v>3.0642577274706122</c:v>
                </c:pt>
                <c:pt idx="1">
                  <c:v>2.8808896693005548</c:v>
                </c:pt>
                <c:pt idx="2">
                  <c:v>2.3578676601028925</c:v>
                </c:pt>
                <c:pt idx="3">
                  <c:v>2.6480623608017835</c:v>
                </c:pt>
                <c:pt idx="4">
                  <c:v>2.4336085478387566</c:v>
                </c:pt>
                <c:pt idx="5">
                  <c:v>2.4876042768182347</c:v>
                </c:pt>
                <c:pt idx="6">
                  <c:v>2.5227488151658739</c:v>
                </c:pt>
                <c:pt idx="7">
                  <c:v>1.9513487931850457</c:v>
                </c:pt>
                <c:pt idx="8">
                  <c:v>1.7644514045218744</c:v>
                </c:pt>
                <c:pt idx="9">
                  <c:v>1.8509044943820252</c:v>
                </c:pt>
                <c:pt idx="10">
                  <c:v>1.7477524941150122</c:v>
                </c:pt>
                <c:pt idx="11">
                  <c:v>1.346078877857728</c:v>
                </c:pt>
                <c:pt idx="12">
                  <c:v>1.3606382210670691</c:v>
                </c:pt>
                <c:pt idx="13">
                  <c:v>0.63913043478260845</c:v>
                </c:pt>
                <c:pt idx="14">
                  <c:v>1.9666666666666661</c:v>
                </c:pt>
                <c:pt idx="15">
                  <c:v>0</c:v>
                </c:pt>
                <c:pt idx="16">
                  <c:v>2.0375000000000001</c:v>
                </c:pt>
                <c:pt idx="17">
                  <c:v>0</c:v>
                </c:pt>
                <c:pt idx="18">
                  <c:v>2.5500000000000007</c:v>
                </c:pt>
                <c:pt idx="19">
                  <c:v>2.5</c:v>
                </c:pt>
                <c:pt idx="20">
                  <c:v>2.3174999999999994</c:v>
                </c:pt>
                <c:pt idx="21">
                  <c:v>0.71173913043478254</c:v>
                </c:pt>
                <c:pt idx="22">
                  <c:v>1.4253614552916076</c:v>
                </c:pt>
                <c:pt idx="23">
                  <c:v>1.5736775965865928</c:v>
                </c:pt>
                <c:pt idx="24">
                  <c:v>1.7368874259381157</c:v>
                </c:pt>
                <c:pt idx="25">
                  <c:v>1.5565441062876568</c:v>
                </c:pt>
                <c:pt idx="26">
                  <c:v>1.6234446031952212</c:v>
                </c:pt>
                <c:pt idx="27">
                  <c:v>1.7400936800894848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Organisasjon!$AH$44:$AH$72</c:f>
              <c:numCache>
                <c:formatCode>0.00</c:formatCode>
                <c:ptCount val="29"/>
                <c:pt idx="0">
                  <c:v>2.9139992965177601</c:v>
                </c:pt>
                <c:pt idx="1">
                  <c:v>2.5944356623458744</c:v>
                </c:pt>
                <c:pt idx="2">
                  <c:v>2.72389534883721</c:v>
                </c:pt>
                <c:pt idx="3">
                  <c:v>2.5603238866396816</c:v>
                </c:pt>
                <c:pt idx="4">
                  <c:v>2.5452583470864552</c:v>
                </c:pt>
                <c:pt idx="5">
                  <c:v>2.5325566650816307</c:v>
                </c:pt>
                <c:pt idx="6">
                  <c:v>2.5074710496824815</c:v>
                </c:pt>
                <c:pt idx="7">
                  <c:v>2.4476874003189808</c:v>
                </c:pt>
                <c:pt idx="8">
                  <c:v>2.0614302461899161</c:v>
                </c:pt>
                <c:pt idx="9">
                  <c:v>2.3772466432670325</c:v>
                </c:pt>
                <c:pt idx="10">
                  <c:v>2.193245749613602</c:v>
                </c:pt>
                <c:pt idx="11">
                  <c:v>1.9197494001599569</c:v>
                </c:pt>
                <c:pt idx="12">
                  <c:v>1.9461965134706822</c:v>
                </c:pt>
                <c:pt idx="13">
                  <c:v>1.8211615566037727</c:v>
                </c:pt>
                <c:pt idx="14">
                  <c:v>1.8003764270286942</c:v>
                </c:pt>
                <c:pt idx="15">
                  <c:v>1.7781396929700353</c:v>
                </c:pt>
                <c:pt idx="16">
                  <c:v>1.7786169244767978</c:v>
                </c:pt>
                <c:pt idx="17">
                  <c:v>1.5990603933074845</c:v>
                </c:pt>
                <c:pt idx="18">
                  <c:v>1.6277040816326502</c:v>
                </c:pt>
                <c:pt idx="19">
                  <c:v>1.5573256988885158</c:v>
                </c:pt>
                <c:pt idx="20">
                  <c:v>1.5785367905936576</c:v>
                </c:pt>
                <c:pt idx="21">
                  <c:v>1.5531687375395218</c:v>
                </c:pt>
                <c:pt idx="22">
                  <c:v>1.6501231144366637</c:v>
                </c:pt>
                <c:pt idx="23">
                  <c:v>1.7484019817369325</c:v>
                </c:pt>
                <c:pt idx="24">
                  <c:v>1.7603765172157557</c:v>
                </c:pt>
                <c:pt idx="25">
                  <c:v>1.8021393643031773</c:v>
                </c:pt>
                <c:pt idx="26">
                  <c:v>1.7523092000490064</c:v>
                </c:pt>
                <c:pt idx="27">
                  <c:v>1.6781096963761009</c:v>
                </c:pt>
                <c:pt idx="28">
                  <c:v>1.686345035537369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Organisasjon!$AI$13:$AI$40</c:f>
              <c:numCache>
                <c:formatCode>0</c:formatCode>
                <c:ptCount val="28"/>
                <c:pt idx="0">
                  <c:v>6.4170403587443943</c:v>
                </c:pt>
                <c:pt idx="1">
                  <c:v>6.6717171717171722</c:v>
                </c:pt>
                <c:pt idx="2">
                  <c:v>6.1793103448275861</c:v>
                </c:pt>
                <c:pt idx="3">
                  <c:v>5.55</c:v>
                </c:pt>
                <c:pt idx="4">
                  <c:v>5.6779661016949152</c:v>
                </c:pt>
                <c:pt idx="5">
                  <c:v>10.205128205128204</c:v>
                </c:pt>
                <c:pt idx="6">
                  <c:v>10.169934640522875</c:v>
                </c:pt>
                <c:pt idx="7">
                  <c:v>7.6797385620915035</c:v>
                </c:pt>
                <c:pt idx="8">
                  <c:v>7.2954545454545459</c:v>
                </c:pt>
                <c:pt idx="9">
                  <c:v>9.0669291338582685</c:v>
                </c:pt>
                <c:pt idx="10">
                  <c:v>10.434131736526947</c:v>
                </c:pt>
                <c:pt idx="11">
                  <c:v>14.045977011494253</c:v>
                </c:pt>
                <c:pt idx="12">
                  <c:v>12.489051094890511</c:v>
                </c:pt>
                <c:pt idx="13">
                  <c:v>14</c:v>
                </c:pt>
                <c:pt idx="14">
                  <c:v>0.42857142857142855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0.7142857142857143</c:v>
                </c:pt>
                <c:pt idx="21">
                  <c:v>33</c:v>
                </c:pt>
                <c:pt idx="22">
                  <c:v>15.173137460650578</c:v>
                </c:pt>
                <c:pt idx="23">
                  <c:v>15.666666666666666</c:v>
                </c:pt>
                <c:pt idx="24">
                  <c:v>8.6190476190476186</c:v>
                </c:pt>
                <c:pt idx="25">
                  <c:v>7.6494845360824746</c:v>
                </c:pt>
                <c:pt idx="26">
                  <c:v>8.8910891089108919</c:v>
                </c:pt>
                <c:pt idx="27">
                  <c:v>14.779816513761467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Organisasjon!$AI$44:$AI$72</c:f>
              <c:numCache>
                <c:formatCode>0</c:formatCode>
                <c:ptCount val="29"/>
                <c:pt idx="0">
                  <c:v>5.1140350877192979</c:v>
                </c:pt>
                <c:pt idx="1">
                  <c:v>5.7864077669902914</c:v>
                </c:pt>
                <c:pt idx="2">
                  <c:v>5.918181818181818</c:v>
                </c:pt>
                <c:pt idx="3">
                  <c:v>7.0487804878048781</c:v>
                </c:pt>
                <c:pt idx="4">
                  <c:v>10.634328358208956</c:v>
                </c:pt>
                <c:pt idx="5">
                  <c:v>6.4482758620689653</c:v>
                </c:pt>
                <c:pt idx="6">
                  <c:v>7.6864406779661021</c:v>
                </c:pt>
                <c:pt idx="7">
                  <c:v>8.9051724137931032</c:v>
                </c:pt>
                <c:pt idx="8">
                  <c:v>9.2583333333333329</c:v>
                </c:pt>
                <c:pt idx="9">
                  <c:v>12.111111111111111</c:v>
                </c:pt>
                <c:pt idx="10">
                  <c:v>12.423580786026202</c:v>
                </c:pt>
                <c:pt idx="11">
                  <c:v>11.639423076923077</c:v>
                </c:pt>
                <c:pt idx="12">
                  <c:v>12.51528384279476</c:v>
                </c:pt>
                <c:pt idx="13">
                  <c:v>12.048192771084338</c:v>
                </c:pt>
                <c:pt idx="14">
                  <c:v>11.071428571428571</c:v>
                </c:pt>
                <c:pt idx="15">
                  <c:v>10.994708994708995</c:v>
                </c:pt>
                <c:pt idx="16">
                  <c:v>11.823863636363637</c:v>
                </c:pt>
                <c:pt idx="17">
                  <c:v>12.647727272727273</c:v>
                </c:pt>
                <c:pt idx="18">
                  <c:v>15.825278810408921</c:v>
                </c:pt>
                <c:pt idx="19">
                  <c:v>12.401960784313726</c:v>
                </c:pt>
                <c:pt idx="20">
                  <c:v>15.910179640718562</c:v>
                </c:pt>
                <c:pt idx="21">
                  <c:v>16.410810810810812</c:v>
                </c:pt>
                <c:pt idx="22">
                  <c:v>14.691394658753708</c:v>
                </c:pt>
                <c:pt idx="23">
                  <c:v>13.159340659340659</c:v>
                </c:pt>
                <c:pt idx="24">
                  <c:v>13.742690058479532</c:v>
                </c:pt>
                <c:pt idx="25">
                  <c:v>11.9921875</c:v>
                </c:pt>
                <c:pt idx="26">
                  <c:v>12.25974025974026</c:v>
                </c:pt>
                <c:pt idx="27">
                  <c:v>9.0944881889763778</c:v>
                </c:pt>
                <c:pt idx="28">
                  <c:v>9.9702970297029712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4871852589132"/>
          <c:y val="0.39714704466073608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7443469152"/>
          <c:y val="3.5670167436490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Organisasjon!$E$13:$E$40</c:f>
              <c:numCache>
                <c:formatCode>#,##0</c:formatCode>
                <c:ptCount val="28"/>
                <c:pt idx="0">
                  <c:v>223</c:v>
                </c:pt>
                <c:pt idx="1">
                  <c:v>198</c:v>
                </c:pt>
                <c:pt idx="2">
                  <c:v>145</c:v>
                </c:pt>
                <c:pt idx="3">
                  <c:v>140</c:v>
                </c:pt>
                <c:pt idx="4">
                  <c:v>118</c:v>
                </c:pt>
                <c:pt idx="5">
                  <c:v>117</c:v>
                </c:pt>
                <c:pt idx="6">
                  <c:v>153</c:v>
                </c:pt>
                <c:pt idx="7">
                  <c:v>153</c:v>
                </c:pt>
                <c:pt idx="8">
                  <c:v>176</c:v>
                </c:pt>
                <c:pt idx="9">
                  <c:v>254</c:v>
                </c:pt>
                <c:pt idx="10">
                  <c:v>334</c:v>
                </c:pt>
                <c:pt idx="11">
                  <c:v>87</c:v>
                </c:pt>
                <c:pt idx="12">
                  <c:v>274</c:v>
                </c:pt>
                <c:pt idx="13">
                  <c:v>1</c:v>
                </c:pt>
                <c:pt idx="14">
                  <c:v>7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1</c:v>
                </c:pt>
                <c:pt idx="22">
                  <c:v>953</c:v>
                </c:pt>
                <c:pt idx="23">
                  <c:v>123</c:v>
                </c:pt>
                <c:pt idx="24">
                  <c:v>105</c:v>
                </c:pt>
                <c:pt idx="25">
                  <c:v>97</c:v>
                </c:pt>
                <c:pt idx="26">
                  <c:v>101</c:v>
                </c:pt>
                <c:pt idx="27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#,##0</c:formatCode>
                <c:ptCount val="29"/>
                <c:pt idx="0">
                  <c:v>114</c:v>
                </c:pt>
                <c:pt idx="1">
                  <c:v>103</c:v>
                </c:pt>
                <c:pt idx="2">
                  <c:v>110</c:v>
                </c:pt>
                <c:pt idx="3">
                  <c:v>123</c:v>
                </c:pt>
                <c:pt idx="4">
                  <c:v>134</c:v>
                </c:pt>
                <c:pt idx="5">
                  <c:v>174</c:v>
                </c:pt>
                <c:pt idx="6">
                  <c:v>118</c:v>
                </c:pt>
                <c:pt idx="7">
                  <c:v>116</c:v>
                </c:pt>
                <c:pt idx="8">
                  <c:v>120</c:v>
                </c:pt>
                <c:pt idx="9">
                  <c:v>225</c:v>
                </c:pt>
                <c:pt idx="10">
                  <c:v>229</c:v>
                </c:pt>
                <c:pt idx="11">
                  <c:v>208</c:v>
                </c:pt>
                <c:pt idx="12">
                  <c:v>229</c:v>
                </c:pt>
                <c:pt idx="13">
                  <c:v>166</c:v>
                </c:pt>
                <c:pt idx="14">
                  <c:v>168</c:v>
                </c:pt>
                <c:pt idx="15">
                  <c:v>189</c:v>
                </c:pt>
                <c:pt idx="16">
                  <c:v>176</c:v>
                </c:pt>
                <c:pt idx="17">
                  <c:v>264</c:v>
                </c:pt>
                <c:pt idx="18">
                  <c:v>269</c:v>
                </c:pt>
                <c:pt idx="19">
                  <c:v>306</c:v>
                </c:pt>
                <c:pt idx="20">
                  <c:v>334</c:v>
                </c:pt>
                <c:pt idx="21">
                  <c:v>370</c:v>
                </c:pt>
                <c:pt idx="22">
                  <c:v>337</c:v>
                </c:pt>
                <c:pt idx="23">
                  <c:v>182</c:v>
                </c:pt>
                <c:pt idx="24">
                  <c:v>171</c:v>
                </c:pt>
                <c:pt idx="25">
                  <c:v>128</c:v>
                </c:pt>
                <c:pt idx="26">
                  <c:v>154</c:v>
                </c:pt>
                <c:pt idx="27">
                  <c:v>127</c:v>
                </c:pt>
                <c:pt idx="28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07736281043555"/>
          <c:y val="0.32121401252714593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Organisasjon!$X$13:$X$40</c:f>
              <c:numCache>
                <c:formatCode>0</c:formatCode>
                <c:ptCount val="28"/>
                <c:pt idx="0">
                  <c:v>16.07267645003494</c:v>
                </c:pt>
                <c:pt idx="1">
                  <c:v>27.781983345950032</c:v>
                </c:pt>
                <c:pt idx="2">
                  <c:v>30.580357142857153</c:v>
                </c:pt>
                <c:pt idx="3">
                  <c:v>29.472329472329481</c:v>
                </c:pt>
                <c:pt idx="4">
                  <c:v>28.805970149253728</c:v>
                </c:pt>
                <c:pt idx="5">
                  <c:v>17.504187604690117</c:v>
                </c:pt>
                <c:pt idx="6">
                  <c:v>11.825192802056559</c:v>
                </c:pt>
                <c:pt idx="7">
                  <c:v>12.085106382978722</c:v>
                </c:pt>
                <c:pt idx="8">
                  <c:v>8.6448598130841106</c:v>
                </c:pt>
                <c:pt idx="9">
                  <c:v>10.768562744246639</c:v>
                </c:pt>
                <c:pt idx="10">
                  <c:v>9.8134863701578219</c:v>
                </c:pt>
                <c:pt idx="11">
                  <c:v>20.212765957446813</c:v>
                </c:pt>
                <c:pt idx="12">
                  <c:v>1.5780245470485097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4.6957123098201938</c:v>
                </c:pt>
                <c:pt idx="23">
                  <c:v>11.053450960041516</c:v>
                </c:pt>
                <c:pt idx="24">
                  <c:v>3.5359116022099446</c:v>
                </c:pt>
                <c:pt idx="25">
                  <c:v>5.6603773584905639</c:v>
                </c:pt>
                <c:pt idx="26">
                  <c:v>1.0022271714922049</c:v>
                </c:pt>
                <c:pt idx="27">
                  <c:v>9.4972067039106154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Organisasjon!$X$44:$X$72</c:f>
              <c:numCache>
                <c:formatCode>0</c:formatCode>
                <c:ptCount val="29"/>
                <c:pt idx="0">
                  <c:v>21.097770154373929</c:v>
                </c:pt>
                <c:pt idx="1">
                  <c:v>11.912751677852343</c:v>
                </c:pt>
                <c:pt idx="2">
                  <c:v>9.5238095238095273</c:v>
                </c:pt>
                <c:pt idx="3">
                  <c:v>11.76470588235294</c:v>
                </c:pt>
                <c:pt idx="4">
                  <c:v>16.771929824561401</c:v>
                </c:pt>
                <c:pt idx="5">
                  <c:v>11.319073083778964</c:v>
                </c:pt>
                <c:pt idx="6">
                  <c:v>10.253583241455347</c:v>
                </c:pt>
                <c:pt idx="7">
                  <c:v>8.8092933204259456</c:v>
                </c:pt>
                <c:pt idx="8">
                  <c:v>6.8406840684068397</c:v>
                </c:pt>
                <c:pt idx="9">
                  <c:v>3.4128440366972472</c:v>
                </c:pt>
                <c:pt idx="10">
                  <c:v>4.3936731107205622</c:v>
                </c:pt>
                <c:pt idx="11">
                  <c:v>4.378356051218506</c:v>
                </c:pt>
                <c:pt idx="12">
                  <c:v>8.7229588276343311</c:v>
                </c:pt>
                <c:pt idx="13">
                  <c:v>5.55</c:v>
                </c:pt>
                <c:pt idx="14">
                  <c:v>4.8387096774193559</c:v>
                </c:pt>
                <c:pt idx="15">
                  <c:v>7.8922040423484132</c:v>
                </c:pt>
                <c:pt idx="16">
                  <c:v>4.6131667467563684</c:v>
                </c:pt>
                <c:pt idx="17">
                  <c:v>3.8933812518718192</c:v>
                </c:pt>
                <c:pt idx="18">
                  <c:v>6.0606060606060606</c:v>
                </c:pt>
                <c:pt idx="19">
                  <c:v>2.1343873517786562</c:v>
                </c:pt>
                <c:pt idx="20">
                  <c:v>2.6533684606699279</c:v>
                </c:pt>
                <c:pt idx="21">
                  <c:v>2.3550724637681157</c:v>
                </c:pt>
                <c:pt idx="22">
                  <c:v>5.2716622904463755</c:v>
                </c:pt>
                <c:pt idx="23">
                  <c:v>9.185803757828813</c:v>
                </c:pt>
                <c:pt idx="24">
                  <c:v>7.9148936170212751</c:v>
                </c:pt>
                <c:pt idx="25">
                  <c:v>5.2768729641693826</c:v>
                </c:pt>
                <c:pt idx="26">
                  <c:v>7.7860169491525442</c:v>
                </c:pt>
                <c:pt idx="27">
                  <c:v>8.7445887445887465</c:v>
                </c:pt>
                <c:pt idx="28">
                  <c:v>11.022840119165837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13955961337984"/>
          <c:y val="0.30707455770684522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Organisasjon!$V$13:$V$41</c:f>
              <c:numCache>
                <c:formatCode>0.00</c:formatCode>
                <c:ptCount val="29"/>
                <c:pt idx="0">
                  <c:v>6.4339622641509404</c:v>
                </c:pt>
                <c:pt idx="1">
                  <c:v>7.3080999242997748</c:v>
                </c:pt>
                <c:pt idx="2">
                  <c:v>7.4787946428571441</c:v>
                </c:pt>
                <c:pt idx="3">
                  <c:v>7.4787644787644787</c:v>
                </c:pt>
                <c:pt idx="4">
                  <c:v>7.592537313432838</c:v>
                </c:pt>
                <c:pt idx="5">
                  <c:v>7.2479061976549408</c:v>
                </c:pt>
                <c:pt idx="6">
                  <c:v>6.6606683804627265</c:v>
                </c:pt>
                <c:pt idx="7">
                  <c:v>6.6927659574468077</c:v>
                </c:pt>
                <c:pt idx="8">
                  <c:v>6.1635514018691602</c:v>
                </c:pt>
                <c:pt idx="9">
                  <c:v>6.5557967867998252</c:v>
                </c:pt>
                <c:pt idx="10">
                  <c:v>6.1345767575322796</c:v>
                </c:pt>
                <c:pt idx="11">
                  <c:v>6.8101472995090004</c:v>
                </c:pt>
                <c:pt idx="12">
                  <c:v>5.8945061367621268</c:v>
                </c:pt>
                <c:pt idx="13">
                  <c:v>3.1428571428571423</c:v>
                </c:pt>
                <c:pt idx="14">
                  <c:v>3.3333333333333344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5</c:v>
                </c:pt>
                <c:pt idx="19">
                  <c:v>7</c:v>
                </c:pt>
                <c:pt idx="20">
                  <c:v>6.2</c:v>
                </c:pt>
                <c:pt idx="21">
                  <c:v>4.0303030303030303</c:v>
                </c:pt>
                <c:pt idx="22">
                  <c:v>6.1089211618257284</c:v>
                </c:pt>
                <c:pt idx="23">
                  <c:v>6.4270887389724951</c:v>
                </c:pt>
                <c:pt idx="24">
                  <c:v>5.9403314917127101</c:v>
                </c:pt>
                <c:pt idx="25">
                  <c:v>6.1873315363881396</c:v>
                </c:pt>
                <c:pt idx="26">
                  <c:v>5.7750556792873047</c:v>
                </c:pt>
                <c:pt idx="27">
                  <c:v>6.487895716945995</c:v>
                </c:pt>
                <c:pt idx="28">
                  <c:v>7.1473214285714306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Organisasjon!$V$44:$V$72</c:f>
              <c:numCache>
                <c:formatCode>0.00</c:formatCode>
                <c:ptCount val="29"/>
                <c:pt idx="0">
                  <c:v>6.7101200686106317</c:v>
                </c:pt>
                <c:pt idx="1">
                  <c:v>6.325503355704698</c:v>
                </c:pt>
                <c:pt idx="2">
                  <c:v>6.8110599078341005</c:v>
                </c:pt>
                <c:pt idx="3">
                  <c:v>6.973471741637832</c:v>
                </c:pt>
                <c:pt idx="4">
                  <c:v>6.9831578947368431</c:v>
                </c:pt>
                <c:pt idx="5">
                  <c:v>6.545454545454545</c:v>
                </c:pt>
                <c:pt idx="6">
                  <c:v>6.7629547960308738</c:v>
                </c:pt>
                <c:pt idx="7">
                  <c:v>6.6156824782187797</c:v>
                </c:pt>
                <c:pt idx="8">
                  <c:v>6.2988298829882989</c:v>
                </c:pt>
                <c:pt idx="9">
                  <c:v>6.0528440366972465</c:v>
                </c:pt>
                <c:pt idx="10">
                  <c:v>6.2492091388400706</c:v>
                </c:pt>
                <c:pt idx="11">
                  <c:v>6.2280049566294924</c:v>
                </c:pt>
                <c:pt idx="12">
                  <c:v>6.1887648290300081</c:v>
                </c:pt>
                <c:pt idx="13">
                  <c:v>6.6090000000000018</c:v>
                </c:pt>
                <c:pt idx="14">
                  <c:v>6.6005376344086013</c:v>
                </c:pt>
                <c:pt idx="15">
                  <c:v>6.2670837343599599</c:v>
                </c:pt>
                <c:pt idx="16">
                  <c:v>6.5060067275348397</c:v>
                </c:pt>
                <c:pt idx="17">
                  <c:v>6.6543875411799922</c:v>
                </c:pt>
                <c:pt idx="18">
                  <c:v>6.5900869156683113</c:v>
                </c:pt>
                <c:pt idx="19">
                  <c:v>6.1836627140974993</c:v>
                </c:pt>
                <c:pt idx="20">
                  <c:v>6.1755739555890115</c:v>
                </c:pt>
                <c:pt idx="21">
                  <c:v>6.0805335968379444</c:v>
                </c:pt>
                <c:pt idx="22">
                  <c:v>6.4712179357705484</c:v>
                </c:pt>
                <c:pt idx="23">
                  <c:v>6.799164926931109</c:v>
                </c:pt>
                <c:pt idx="24">
                  <c:v>6.7706382978723392</c:v>
                </c:pt>
                <c:pt idx="25">
                  <c:v>6.250814332247554</c:v>
                </c:pt>
                <c:pt idx="26">
                  <c:v>6.3305084745762707</c:v>
                </c:pt>
                <c:pt idx="27">
                  <c:v>6.6294372294372312</c:v>
                </c:pt>
                <c:pt idx="28">
                  <c:v>6.8391261171797391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14049130882141"/>
          <c:y val="0.20139553010419153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7937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Organisasjon!$T$13:$T$41</c:f>
              <c:numCache>
                <c:formatCode>0.00</c:formatCode>
                <c:ptCount val="29"/>
                <c:pt idx="0">
                  <c:v>4.8155136268343828</c:v>
                </c:pt>
                <c:pt idx="1">
                  <c:v>5.1733535200605605</c:v>
                </c:pt>
                <c:pt idx="2">
                  <c:v>6.2912946428571441</c:v>
                </c:pt>
                <c:pt idx="3">
                  <c:v>5.7786357786357776</c:v>
                </c:pt>
                <c:pt idx="4">
                  <c:v>6.14626865671642</c:v>
                </c:pt>
                <c:pt idx="5">
                  <c:v>7.128140703517591</c:v>
                </c:pt>
                <c:pt idx="6">
                  <c:v>6.3733933161953713</c:v>
                </c:pt>
                <c:pt idx="7">
                  <c:v>7.1931914893617011</c:v>
                </c:pt>
                <c:pt idx="8">
                  <c:v>7.9571651090342685</c:v>
                </c:pt>
                <c:pt idx="9">
                  <c:v>7.7290490664350813</c:v>
                </c:pt>
                <c:pt idx="10">
                  <c:v>7.6794835007173603</c:v>
                </c:pt>
                <c:pt idx="11">
                  <c:v>8.9844517184942756</c:v>
                </c:pt>
                <c:pt idx="12">
                  <c:v>8.0952659263588558</c:v>
                </c:pt>
                <c:pt idx="13">
                  <c:v>4.9285714285714306</c:v>
                </c:pt>
                <c:pt idx="14">
                  <c:v>6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6.9696969696969706</c:v>
                </c:pt>
                <c:pt idx="22">
                  <c:v>8.7627939142462008</c:v>
                </c:pt>
                <c:pt idx="23">
                  <c:v>8.8785677218474301</c:v>
                </c:pt>
                <c:pt idx="24">
                  <c:v>8.3922651933701644</c:v>
                </c:pt>
                <c:pt idx="25">
                  <c:v>8.7237196765498659</c:v>
                </c:pt>
                <c:pt idx="26">
                  <c:v>8.5734966592427639</c:v>
                </c:pt>
                <c:pt idx="27">
                  <c:v>8.8789571694599623</c:v>
                </c:pt>
                <c:pt idx="28">
                  <c:v>9.7667410714285694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793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Organisasjon!$T$44:$T$72</c:f>
              <c:numCache>
                <c:formatCode>0.00</c:formatCode>
                <c:ptCount val="29"/>
                <c:pt idx="0">
                  <c:v>4.8765008576329345</c:v>
                </c:pt>
                <c:pt idx="1">
                  <c:v>5.3070469798657722</c:v>
                </c:pt>
                <c:pt idx="2">
                  <c:v>5.2841781874039953</c:v>
                </c:pt>
                <c:pt idx="3">
                  <c:v>5.4129181084198388</c:v>
                </c:pt>
                <c:pt idx="4">
                  <c:v>5.527719298245616</c:v>
                </c:pt>
                <c:pt idx="5">
                  <c:v>5.6229946524064172</c:v>
                </c:pt>
                <c:pt idx="6">
                  <c:v>5.9029768467475199</c:v>
                </c:pt>
                <c:pt idx="7">
                  <c:v>6.0696999031945795</c:v>
                </c:pt>
                <c:pt idx="8">
                  <c:v>6.9099909990999082</c:v>
                </c:pt>
                <c:pt idx="9">
                  <c:v>6.5867889908256876</c:v>
                </c:pt>
                <c:pt idx="10">
                  <c:v>6.8224956063268891</c:v>
                </c:pt>
                <c:pt idx="11">
                  <c:v>7.7467988434531234</c:v>
                </c:pt>
                <c:pt idx="12">
                  <c:v>7.4856943475226787</c:v>
                </c:pt>
                <c:pt idx="13">
                  <c:v>8.4800000000000022</c:v>
                </c:pt>
                <c:pt idx="14">
                  <c:v>8.7123655913978499</c:v>
                </c:pt>
                <c:pt idx="15">
                  <c:v>8.4951876804619815</c:v>
                </c:pt>
                <c:pt idx="16">
                  <c:v>8.4497837578087491</c:v>
                </c:pt>
                <c:pt idx="17">
                  <c:v>8.5741239892183287</c:v>
                </c:pt>
                <c:pt idx="18">
                  <c:v>8.2875264270613105</c:v>
                </c:pt>
                <c:pt idx="19">
                  <c:v>8.6057971014492782</c:v>
                </c:pt>
                <c:pt idx="20">
                  <c:v>8.4984945427173528</c:v>
                </c:pt>
                <c:pt idx="21">
                  <c:v>8.1780303030303028</c:v>
                </c:pt>
                <c:pt idx="22">
                  <c:v>8.4490002019794002</c:v>
                </c:pt>
                <c:pt idx="23">
                  <c:v>8.5962421711899779</c:v>
                </c:pt>
                <c:pt idx="24">
                  <c:v>8.5893617021276576</c:v>
                </c:pt>
                <c:pt idx="25">
                  <c:v>8.5263843648208493</c:v>
                </c:pt>
                <c:pt idx="26">
                  <c:v>8.6472457627118651</c:v>
                </c:pt>
                <c:pt idx="27">
                  <c:v>8.8398268398268396</c:v>
                </c:pt>
                <c:pt idx="28">
                  <c:v>9.2214498510427028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92296207102177"/>
          <c:y val="0.53428397066698174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964737923545585"/>
          <c:y val="5.0420622931518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Organisasjon!$Q$13:$Q$40</c:f>
              <c:numCache>
                <c:formatCode>0.0</c:formatCode>
                <c:ptCount val="28"/>
                <c:pt idx="0">
                  <c:v>14.755974842767291</c:v>
                </c:pt>
                <c:pt idx="1">
                  <c:v>14.903860711582128</c:v>
                </c:pt>
                <c:pt idx="2">
                  <c:v>14.834040178571437</c:v>
                </c:pt>
                <c:pt idx="3">
                  <c:v>15.30218790218791</c:v>
                </c:pt>
                <c:pt idx="4">
                  <c:v>14.957611940298513</c:v>
                </c:pt>
                <c:pt idx="5">
                  <c:v>17.731993299832499</c:v>
                </c:pt>
                <c:pt idx="6">
                  <c:v>16.078470437017973</c:v>
                </c:pt>
                <c:pt idx="7">
                  <c:v>14.036425531914897</c:v>
                </c:pt>
                <c:pt idx="8">
                  <c:v>14.04003115264797</c:v>
                </c:pt>
                <c:pt idx="9">
                  <c:v>14.305731654363887</c:v>
                </c:pt>
                <c:pt idx="10">
                  <c:v>13.421836441893852</c:v>
                </c:pt>
                <c:pt idx="11">
                  <c:v>12.093780687397709</c:v>
                </c:pt>
                <c:pt idx="12">
                  <c:v>11.014728229105772</c:v>
                </c:pt>
                <c:pt idx="13">
                  <c:v>3.15</c:v>
                </c:pt>
                <c:pt idx="14">
                  <c:v>11.799999999999997</c:v>
                </c:pt>
                <c:pt idx="15">
                  <c:v>0</c:v>
                </c:pt>
                <c:pt idx="16">
                  <c:v>16.3</c:v>
                </c:pt>
                <c:pt idx="17">
                  <c:v>0</c:v>
                </c:pt>
                <c:pt idx="18">
                  <c:v>20.400000000000006</c:v>
                </c:pt>
                <c:pt idx="19">
                  <c:v>20</c:v>
                </c:pt>
                <c:pt idx="20">
                  <c:v>18.539999999999996</c:v>
                </c:pt>
                <c:pt idx="21">
                  <c:v>4.9606060606060609</c:v>
                </c:pt>
                <c:pt idx="22">
                  <c:v>12.490148686030407</c:v>
                </c:pt>
                <c:pt idx="23">
                  <c:v>13.972003113648164</c:v>
                </c:pt>
                <c:pt idx="24">
                  <c:v>14.576419889502748</c:v>
                </c:pt>
                <c:pt idx="25">
                  <c:v>13.578854447439358</c:v>
                </c:pt>
                <c:pt idx="26">
                  <c:v>13.918596881959923</c:v>
                </c:pt>
                <c:pt idx="27">
                  <c:v>15.450217256362501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14.210120068610625</c:v>
                </c:pt>
                <c:pt idx="1">
                  <c:v>13.768791946308728</c:v>
                </c:pt>
                <c:pt idx="2">
                  <c:v>14.39354838709678</c:v>
                </c:pt>
                <c:pt idx="3">
                  <c:v>13.858823529411795</c:v>
                </c:pt>
                <c:pt idx="4">
                  <c:v>14.069473684210537</c:v>
                </c:pt>
                <c:pt idx="5">
                  <c:v>14.240552584670239</c:v>
                </c:pt>
                <c:pt idx="6">
                  <c:v>14.801543550165388</c:v>
                </c:pt>
                <c:pt idx="7">
                  <c:v>14.85672797676671</c:v>
                </c:pt>
                <c:pt idx="8">
                  <c:v>14.244464446444628</c:v>
                </c:pt>
                <c:pt idx="9">
                  <c:v>15.658422018348611</c:v>
                </c:pt>
                <c:pt idx="10">
                  <c:v>14.963409490333923</c:v>
                </c:pt>
                <c:pt idx="11">
                  <c:v>14.871912432878981</c:v>
                </c:pt>
                <c:pt idx="12">
                  <c:v>14.56863224005583</c:v>
                </c:pt>
                <c:pt idx="13">
                  <c:v>15.443449999999997</c:v>
                </c:pt>
                <c:pt idx="14">
                  <c:v>15.685537634408597</c:v>
                </c:pt>
                <c:pt idx="15">
                  <c:v>15.105630413859494</c:v>
                </c:pt>
                <c:pt idx="16">
                  <c:v>15.028928399807796</c:v>
                </c:pt>
                <c:pt idx="17">
                  <c:v>13.710542078466599</c:v>
                </c:pt>
                <c:pt idx="18">
                  <c:v>13.489640591966149</c:v>
                </c:pt>
                <c:pt idx="19">
                  <c:v>13.402028985507261</c:v>
                </c:pt>
                <c:pt idx="20">
                  <c:v>13.415186300338764</c:v>
                </c:pt>
                <c:pt idx="21">
                  <c:v>12.701861001317528</c:v>
                </c:pt>
                <c:pt idx="22">
                  <c:v>13.941890527166249</c:v>
                </c:pt>
                <c:pt idx="23">
                  <c:v>15.029686847599148</c:v>
                </c:pt>
                <c:pt idx="24">
                  <c:v>15.120510638297882</c:v>
                </c:pt>
                <c:pt idx="25">
                  <c:v>15.365732899022795</c:v>
                </c:pt>
                <c:pt idx="26">
                  <c:v>15.152648305084789</c:v>
                </c:pt>
                <c:pt idx="27">
                  <c:v>14.834199134199125</c:v>
                </c:pt>
                <c:pt idx="28">
                  <c:v>15.550546176762673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41109683420883"/>
          <c:y val="0.2520551959410825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2.5682182985553776</c:v>
                </c:pt>
                <c:pt idx="1">
                  <c:v>97.431781701444621</c:v>
                </c:pt>
                <c:pt idx="2">
                  <c:v>39.432624113475192</c:v>
                </c:pt>
                <c:pt idx="3">
                  <c:v>60.567375886524815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19.902120717781404</c:v>
                </c:pt>
                <c:pt idx="1">
                  <c:v>80.097879282218614</c:v>
                </c:pt>
                <c:pt idx="2">
                  <c:v>68.214456677836267</c:v>
                </c:pt>
                <c:pt idx="3">
                  <c:v>31.785543322163711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0"/>
                  <c:y val="-9.889219447707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6D-4699-9B4F-2126F15DB36F}"/>
                </c:ext>
              </c:extLst>
            </c:dLbl>
            <c:dLbl>
              <c:idx val="2"/>
              <c:layout>
                <c:manualLayout>
                  <c:x val="0"/>
                  <c:y val="-0.15338381184198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D-4699-9B4F-2126F15DB3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34.246575342465754</c:v>
                </c:pt>
                <c:pt idx="1">
                  <c:v>65.753424657534254</c:v>
                </c:pt>
                <c:pt idx="2">
                  <c:v>50.887978142076499</c:v>
                </c:pt>
                <c:pt idx="3">
                  <c:v>49.112021857923501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21526815602905"/>
          <c:y val="0.23321554096477654"/>
          <c:w val="7.0033197139938719E-2"/>
          <c:h val="0.17947288537484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7</c:v>
                </c:pt>
                <c:pt idx="1">
                  <c:v>42</c:v>
                </c:pt>
                <c:pt idx="2">
                  <c:v>87</c:v>
                </c:pt>
                <c:pt idx="3">
                  <c:v>112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17</c:v>
                </c:pt>
                <c:pt idx="1">
                  <c:v>35</c:v>
                </c:pt>
                <c:pt idx="2">
                  <c:v>80</c:v>
                </c:pt>
                <c:pt idx="3">
                  <c:v>92</c:v>
                </c:pt>
                <c:pt idx="4">
                  <c:v>6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Regorg!$G$11:$G$17</c:f>
              <c:numCache>
                <c:formatCode>General</c:formatCode>
                <c:ptCount val="7"/>
                <c:pt idx="0">
                  <c:v>28</c:v>
                </c:pt>
                <c:pt idx="1">
                  <c:v>52</c:v>
                </c:pt>
                <c:pt idx="2">
                  <c:v>73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</a:t>
            </a:r>
            <a:r>
              <a:rPr lang="nb-NO" sz="2800"/>
              <a:t>middel 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877063757341E-2"/>
          <c:y val="0.16411286562605124"/>
          <c:w val="0.89975245636130063"/>
          <c:h val="0.73000471965473646"/>
        </c:manualLayout>
      </c:layout>
      <c:lineChart>
        <c:grouping val="standard"/>
        <c:varyColors val="0"/>
        <c:ser>
          <c:idx val="1"/>
          <c:order val="0"/>
          <c:tx>
            <c:v>Lengde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2.1434419782281743E-2"/>
                  <c:y val="-0.10710720172211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C-4990-856A-9D8DA424B776}"/>
                </c:ext>
              </c:extLst>
            </c:dLbl>
            <c:dLbl>
              <c:idx val="1"/>
              <c:layout>
                <c:manualLayout>
                  <c:x val="-4.4655041213086891E-3"/>
                  <c:y val="-5.658493675885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C-4990-856A-9D8DA424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0.00</c:formatCode>
                <c:ptCount val="3"/>
                <c:pt idx="0">
                  <c:v>87.19114093959719</c:v>
                </c:pt>
                <c:pt idx="1">
                  <c:v>86.079620034542387</c:v>
                </c:pt>
                <c:pt idx="2">
                  <c:v>85.156794055201757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6-4426-B1C5-E13832B7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8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5526627924962812E-2"/>
              <c:y val="0.3598100681692328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0.00</c:formatCode>
                <c:ptCount val="8"/>
                <c:pt idx="0">
                  <c:v>5.125</c:v>
                </c:pt>
                <c:pt idx="1">
                  <c:v>6.0691927512355859</c:v>
                </c:pt>
                <c:pt idx="2">
                  <c:v>5.7541966426858515</c:v>
                </c:pt>
                <c:pt idx="3">
                  <c:v>6.4543325526932112</c:v>
                </c:pt>
                <c:pt idx="4">
                  <c:v>6.5862068965517206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0.00</c:formatCode>
                <c:ptCount val="8"/>
                <c:pt idx="0">
                  <c:v>6.9672131147541005</c:v>
                </c:pt>
                <c:pt idx="1">
                  <c:v>6.5498981670061101</c:v>
                </c:pt>
                <c:pt idx="2">
                  <c:v>6.4694736842105236</c:v>
                </c:pt>
                <c:pt idx="3">
                  <c:v>6.688253012048194</c:v>
                </c:pt>
                <c:pt idx="4">
                  <c:v>6.84375</c:v>
                </c:pt>
                <c:pt idx="5">
                  <c:v>0</c:v>
                </c:pt>
                <c:pt idx="6">
                  <c:v>5.125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4.6563418092196406E-3"/>
                  <c:y val="-0.36488409450120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E-4F34-B0F5-0919614E62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0.00</c:formatCode>
                <c:ptCount val="8"/>
                <c:pt idx="0">
                  <c:v>6.8133333333333352</c:v>
                </c:pt>
                <c:pt idx="1">
                  <c:v>6.7013888888888884</c:v>
                </c:pt>
                <c:pt idx="2">
                  <c:v>7.2187919463087251</c:v>
                </c:pt>
                <c:pt idx="3">
                  <c:v>6.8942976356050076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03790592209683"/>
          <c:y val="0.19112785760771878"/>
          <c:w val="7.5987465274506019E-2"/>
          <c:h val="0.19161144282718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Regorg!$U$28:$U$35</c:f>
              <c:numCache>
                <c:formatCode>0.00</c:formatCode>
                <c:ptCount val="8"/>
                <c:pt idx="0">
                  <c:v>7.9375</c:v>
                </c:pt>
                <c:pt idx="1">
                  <c:v>8.3558484349258642</c:v>
                </c:pt>
                <c:pt idx="2">
                  <c:v>8.5731414868105524</c:v>
                </c:pt>
                <c:pt idx="3">
                  <c:v>8.7853239656518358</c:v>
                </c:pt>
                <c:pt idx="4">
                  <c:v>9.3448275862068968</c:v>
                </c:pt>
                <c:pt idx="5">
                  <c:v>0</c:v>
                </c:pt>
                <c:pt idx="6">
                  <c:v>7.9473684210526301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Regorg!$U$19:$U$26</c:f>
              <c:numCache>
                <c:formatCode>0.00</c:formatCode>
                <c:ptCount val="8"/>
                <c:pt idx="0">
                  <c:v>8.778688524590164</c:v>
                </c:pt>
                <c:pt idx="1">
                  <c:v>8.7046843177189412</c:v>
                </c:pt>
                <c:pt idx="2">
                  <c:v>8.9368421052631604</c:v>
                </c:pt>
                <c:pt idx="3">
                  <c:v>8.9397590361445776</c:v>
                </c:pt>
                <c:pt idx="4">
                  <c:v>8.9375</c:v>
                </c:pt>
                <c:pt idx="5">
                  <c:v>0</c:v>
                </c:pt>
                <c:pt idx="6">
                  <c:v>6.625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ser>
          <c:idx val="6"/>
          <c:order val="2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Regorg!$U$10:$U$17</c:f>
              <c:numCache>
                <c:formatCode>0.00</c:formatCode>
                <c:ptCount val="8"/>
                <c:pt idx="0">
                  <c:v>9.346666666666664</c:v>
                </c:pt>
                <c:pt idx="1">
                  <c:v>9.1076388888888875</c:v>
                </c:pt>
                <c:pt idx="2">
                  <c:v>9.8604026845637591</c:v>
                </c:pt>
                <c:pt idx="3">
                  <c:v>9.2670375521557755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10322572672191"/>
          <c:y val="0.14861682227966244"/>
          <c:w val="6.9131970671602927E-2"/>
          <c:h val="0.17050232455746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</a:t>
            </a:r>
            <a:r>
              <a:rPr lang="nb-NO" sz="2800" baseline="0"/>
              <a:t>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13.143750000000001</c:v>
                </c:pt>
                <c:pt idx="1">
                  <c:v>13.316803953871489</c:v>
                </c:pt>
                <c:pt idx="2">
                  <c:v>13.778297362110315</c:v>
                </c:pt>
                <c:pt idx="3">
                  <c:v>16.0225604996097</c:v>
                </c:pt>
                <c:pt idx="4">
                  <c:v>17.189655172413797</c:v>
                </c:pt>
                <c:pt idx="5">
                  <c:v>0</c:v>
                </c:pt>
                <c:pt idx="6">
                  <c:v>15.736842105263156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13.45983606557377</c:v>
                </c:pt>
                <c:pt idx="1">
                  <c:v>13.95600814663953</c:v>
                </c:pt>
                <c:pt idx="2">
                  <c:v>15.734385964912278</c:v>
                </c:pt>
                <c:pt idx="3">
                  <c:v>15.483584337349388</c:v>
                </c:pt>
                <c:pt idx="4">
                  <c:v>14.656249999999996</c:v>
                </c:pt>
                <c:pt idx="5">
                  <c:v>0</c:v>
                </c:pt>
                <c:pt idx="6">
                  <c:v>11.178124999999998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14.243333333333338</c:v>
                </c:pt>
                <c:pt idx="1">
                  <c:v>14.566319444444439</c:v>
                </c:pt>
                <c:pt idx="2">
                  <c:v>15.088724832214757</c:v>
                </c:pt>
                <c:pt idx="3">
                  <c:v>15.944784422809445</c:v>
                </c:pt>
                <c:pt idx="4">
                  <c:v>22.2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4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22995578195587"/>
          <c:y val="0.29144726534616805"/>
          <c:w val="6.4275360791425123E-2"/>
          <c:h val="0.18507700038191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 OVERFETE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</c:formatCode>
                <c:ptCount val="8"/>
                <c:pt idx="0">
                  <c:v>6.25</c:v>
                </c:pt>
                <c:pt idx="1">
                  <c:v>7.4135090609555183</c:v>
                </c:pt>
                <c:pt idx="2">
                  <c:v>0.83932853717026379</c:v>
                </c:pt>
                <c:pt idx="3">
                  <c:v>7.9625292740046865</c:v>
                </c:pt>
                <c:pt idx="4">
                  <c:v>3.4482758620689653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7-4EC8-8A7B-EBA81AD83DDA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</c:formatCode>
                <c:ptCount val="8"/>
                <c:pt idx="0">
                  <c:v>13.11475409836066</c:v>
                </c:pt>
                <c:pt idx="1">
                  <c:v>13.645621181262729</c:v>
                </c:pt>
                <c:pt idx="2">
                  <c:v>9.192982456140351</c:v>
                </c:pt>
                <c:pt idx="3">
                  <c:v>5.1204819277108413</c:v>
                </c:pt>
                <c:pt idx="4">
                  <c:v>12.5</c:v>
                </c:pt>
                <c:pt idx="5">
                  <c:v>0</c:v>
                </c:pt>
                <c:pt idx="6">
                  <c:v>6.25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7-4EC8-8A7B-EBA81AD83DDA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4.6563418092196406E-3"/>
                  <c:y val="-0.36488409450120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7-4EC8-8A7B-EBA81AD83D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</c:formatCode>
                <c:ptCount val="8"/>
                <c:pt idx="0">
                  <c:v>10.666666666666664</c:v>
                </c:pt>
                <c:pt idx="1">
                  <c:v>12.152777777777779</c:v>
                </c:pt>
                <c:pt idx="2">
                  <c:v>13.959731543624164</c:v>
                </c:pt>
                <c:pt idx="3">
                  <c:v>10.570236439499304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7-4EC8-8A7B-EBA81AD83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9004426457848"/>
          <c:y val="0.27722410462485669"/>
          <c:w val="7.5056196912662049E-2"/>
          <c:h val="0.1690624257512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SLAKT per produsent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Regorg!$AJ$28:$AJ$35</c:f>
              <c:numCache>
                <c:formatCode>0</c:formatCode>
                <c:ptCount val="8"/>
                <c:pt idx="0">
                  <c:v>32.707839837728635</c:v>
                </c:pt>
                <c:pt idx="1">
                  <c:v>58.394406332992112</c:v>
                </c:pt>
                <c:pt idx="2">
                  <c:v>29.954939082377258</c:v>
                </c:pt>
                <c:pt idx="3">
                  <c:v>64.127197323121493</c:v>
                </c:pt>
                <c:pt idx="4">
                  <c:v>56.796645690465482</c:v>
                </c:pt>
                <c:pt idx="5">
                  <c:v>0</c:v>
                </c:pt>
                <c:pt idx="6">
                  <c:v>53.173122462207637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3-49B7-935F-F761627D37CA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Regorg!$AJ$19:$AJ$26</c:f>
              <c:numCache>
                <c:formatCode>0</c:formatCode>
                <c:ptCount val="8"/>
                <c:pt idx="0">
                  <c:v>68.567385736249264</c:v>
                </c:pt>
                <c:pt idx="1">
                  <c:v>52.846717868016754</c:v>
                </c:pt>
                <c:pt idx="2">
                  <c:v>31.077971712047255</c:v>
                </c:pt>
                <c:pt idx="3">
                  <c:v>12.264727955855127</c:v>
                </c:pt>
                <c:pt idx="4">
                  <c:v>62.63343327410692</c:v>
                </c:pt>
                <c:pt idx="5">
                  <c:v>0</c:v>
                </c:pt>
                <c:pt idx="6">
                  <c:v>45.698004736868207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3-49B7-935F-F761627D37CA}"/>
            </c:ext>
          </c:extLst>
        </c:ser>
        <c:ser>
          <c:idx val="3"/>
          <c:order val="2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Regorg!$D$11:$F$17</c:f>
              <c:multiLvlStrCache>
                <c:ptCount val="7"/>
                <c:lvl>
                  <c:pt idx="0">
                    <c:v>KLF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2</c:v>
                  </c:pt>
                  <c:pt idx="1">
                    <c:v>1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f>Regorg!$AJ$11:$AJ$17</c:f>
              <c:numCache>
                <c:formatCode>0</c:formatCode>
                <c:ptCount val="7"/>
                <c:pt idx="0">
                  <c:v>53.091548611008946</c:v>
                </c:pt>
                <c:pt idx="1">
                  <c:v>43.717520119416811</c:v>
                </c:pt>
                <c:pt idx="2">
                  <c:v>54.885779747269424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3-49B7-935F-F761627D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2</c:v>
                </c:pt>
                <c:pt idx="1">
                  <c:v>877</c:v>
                </c:pt>
                <c:pt idx="2">
                  <c:v>19</c:v>
                </c:pt>
                <c:pt idx="3">
                  <c:v>1515</c:v>
                </c:pt>
                <c:pt idx="4">
                  <c:v>0</c:v>
                </c:pt>
                <c:pt idx="5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111</c:v>
                </c:pt>
                <c:pt idx="1">
                  <c:v>1455</c:v>
                </c:pt>
                <c:pt idx="2">
                  <c:v>45</c:v>
                </c:pt>
                <c:pt idx="3">
                  <c:v>904</c:v>
                </c:pt>
                <c:pt idx="4">
                  <c:v>0</c:v>
                </c:pt>
                <c:pt idx="5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1.5992014510882866E-2"/>
                  <c:y val="-5.518318326749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28-4C53-80CF-DB24D70AE9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141</c:v>
                </c:pt>
                <c:pt idx="1">
                  <c:v>754</c:v>
                </c:pt>
                <c:pt idx="2">
                  <c:v>1</c:v>
                </c:pt>
                <c:pt idx="3">
                  <c:v>798</c:v>
                </c:pt>
                <c:pt idx="4">
                  <c:v>0</c:v>
                </c:pt>
                <c:pt idx="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9486420374527028"/>
          <c:w val="6.7050539210138177E-2"/>
          <c:h val="0.180278379272247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12.600000000000001</c:v>
                </c:pt>
                <c:pt idx="1">
                  <c:v>13.882212086659077</c:v>
                </c:pt>
                <c:pt idx="2">
                  <c:v>15.736842105263156</c:v>
                </c:pt>
                <c:pt idx="3">
                  <c:v>15.778745874587491</c:v>
                </c:pt>
                <c:pt idx="4">
                  <c:v>0</c:v>
                </c:pt>
                <c:pt idx="5">
                  <c:v>12.609651474530835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13.227927927927929</c:v>
                </c:pt>
                <c:pt idx="1">
                  <c:v>15.74501718213058</c:v>
                </c:pt>
                <c:pt idx="2">
                  <c:v>11.4</c:v>
                </c:pt>
                <c:pt idx="3">
                  <c:v>15.30519911504425</c:v>
                </c:pt>
                <c:pt idx="4">
                  <c:v>0</c:v>
                </c:pt>
                <c:pt idx="5">
                  <c:v>13.1378486055777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13.985106382978723</c:v>
                </c:pt>
                <c:pt idx="1">
                  <c:v>15.126923076923076</c:v>
                </c:pt>
                <c:pt idx="2">
                  <c:v>22.2</c:v>
                </c:pt>
                <c:pt idx="3">
                  <c:v>15.951253132832065</c:v>
                </c:pt>
                <c:pt idx="4">
                  <c:v>0</c:v>
                </c:pt>
                <c:pt idx="5">
                  <c:v>14.02057416267942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1214866618520727"/>
          <c:w val="8.2154469216969089E-2"/>
          <c:h val="0.21059861373220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</a:t>
            </a:r>
            <a:r>
              <a:rPr lang="nb-NO" sz="2400" baseline="0"/>
              <a:t>: a</a:t>
            </a:r>
            <a:r>
              <a:rPr lang="nb-NO" sz="2400"/>
              <a:t>ndels% for de ulike bedriftsgruppene, hittil i år</a:t>
            </a:r>
          </a:p>
        </c:rich>
      </c:tx>
      <c:layout>
        <c:manualLayout>
          <c:xMode val="edge"/>
          <c:yMode val="edge"/>
          <c:x val="0.12961657386014491"/>
          <c:y val="3.7385110868987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05772828359993E-2"/>
          <c:y val="0.17694166568077152"/>
          <c:w val="0.89473336074962628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7.1787508973438621E-2</c:v>
                </c:pt>
                <c:pt idx="1">
                  <c:v>31.478822684852833</c:v>
                </c:pt>
                <c:pt idx="2">
                  <c:v>0.68198133524766691</c:v>
                </c:pt>
                <c:pt idx="3">
                  <c:v>54.379038047379758</c:v>
                </c:pt>
                <c:pt idx="4">
                  <c:v>0</c:v>
                </c:pt>
                <c:pt idx="5">
                  <c:v>13.388370423546304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3-4582-8BE1-15DE5F2E7203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4.0130151843817776</c:v>
                </c:pt>
                <c:pt idx="1">
                  <c:v>52.603036876355752</c:v>
                </c:pt>
                <c:pt idx="2">
                  <c:v>1.6268980477223436</c:v>
                </c:pt>
                <c:pt idx="3">
                  <c:v>32.682574114244389</c:v>
                </c:pt>
                <c:pt idx="4">
                  <c:v>0</c:v>
                </c:pt>
                <c:pt idx="5">
                  <c:v>9.0744757772957314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C3-4582-8BE1-15DE5F2E7203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7.4093536521282175</c:v>
                </c:pt>
                <c:pt idx="1">
                  <c:v>39.621650026274288</c:v>
                </c:pt>
                <c:pt idx="2">
                  <c:v>5.2548607461902243E-2</c:v>
                </c:pt>
                <c:pt idx="3">
                  <c:v>41.933788754598005</c:v>
                </c:pt>
                <c:pt idx="4">
                  <c:v>0</c:v>
                </c:pt>
                <c:pt idx="5">
                  <c:v>10.982658959537575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C3-4582-8BE1-15DE5F2E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7433666101551292E-2"/>
              <c:y val="0.455593406494236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m</a:t>
            </a:r>
            <a:r>
              <a:rPr lang="nb-NO" sz="2800"/>
              <a:t>iddel KLASSE 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Bedrifter!$Q$25:$Q$30</c:f>
              <c:numCache>
                <c:formatCode>0.00</c:formatCode>
                <c:ptCount val="6"/>
                <c:pt idx="0">
                  <c:v>6.5</c:v>
                </c:pt>
                <c:pt idx="1">
                  <c:v>8.5917901938426429</c:v>
                </c:pt>
                <c:pt idx="2">
                  <c:v>7.9473684210526301</c:v>
                </c:pt>
                <c:pt idx="3">
                  <c:v>8.8343234323432327</c:v>
                </c:pt>
                <c:pt idx="4">
                  <c:v>0</c:v>
                </c:pt>
                <c:pt idx="5">
                  <c:v>7.88739946380697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549-B86F-365D3C8A792F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Bedrifter!$Q$18:$Q$23</c:f>
              <c:numCache>
                <c:formatCode>0.00</c:formatCode>
                <c:ptCount val="6"/>
                <c:pt idx="0">
                  <c:v>8.8018018018017994</c:v>
                </c:pt>
                <c:pt idx="1">
                  <c:v>8.9415807560137495</c:v>
                </c:pt>
                <c:pt idx="2">
                  <c:v>7.0444444444444443</c:v>
                </c:pt>
                <c:pt idx="3">
                  <c:v>9.0320796460176993</c:v>
                </c:pt>
                <c:pt idx="4">
                  <c:v>0</c:v>
                </c:pt>
                <c:pt idx="5">
                  <c:v>8.147410358565736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549-B86F-365D3C8A792F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1.698212464234497E-2"/>
                  <c:y val="-0.1818393890587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4-4549-B86F-365D3C8A79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Bedrifter!$Q$11:$Q$16</c:f>
              <c:numCache>
                <c:formatCode>0.00</c:formatCode>
                <c:ptCount val="6"/>
                <c:pt idx="0">
                  <c:v>9.3617021276595764</c:v>
                </c:pt>
                <c:pt idx="1">
                  <c:v>9.8514588859416481</c:v>
                </c:pt>
                <c:pt idx="2">
                  <c:v>3</c:v>
                </c:pt>
                <c:pt idx="3">
                  <c:v>9.2719298245614024</c:v>
                </c:pt>
                <c:pt idx="4">
                  <c:v>0</c:v>
                </c:pt>
                <c:pt idx="5">
                  <c:v>9.0287081339712891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549-B86F-365D3C8A7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1214866618520727"/>
          <c:w val="8.2154469216969089E-2"/>
          <c:h val="0.21059861373220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m</a:t>
            </a:r>
            <a:r>
              <a:rPr lang="nb-NO" sz="2800"/>
              <a:t>iddel FETTGRUPPE 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Bedrifter!$T$25:$T$30</c:f>
              <c:numCache>
                <c:formatCode>0.00</c:formatCode>
                <c:ptCount val="6"/>
                <c:pt idx="0">
                  <c:v>8</c:v>
                </c:pt>
                <c:pt idx="1">
                  <c:v>5.7651083238312433</c:v>
                </c:pt>
                <c:pt idx="2">
                  <c:v>6</c:v>
                </c:pt>
                <c:pt idx="3">
                  <c:v>6.5280528052805273</c:v>
                </c:pt>
                <c:pt idx="4">
                  <c:v>0</c:v>
                </c:pt>
                <c:pt idx="5">
                  <c:v>5.5281501340482571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C-4D37-8A48-9257959F172B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Bedrifter!$T$18:$T$23</c:f>
              <c:numCache>
                <c:formatCode>0.00</c:formatCode>
                <c:ptCount val="6"/>
                <c:pt idx="0">
                  <c:v>6.9819819819819822</c:v>
                </c:pt>
                <c:pt idx="1">
                  <c:v>6.4865979381443308</c:v>
                </c:pt>
                <c:pt idx="2">
                  <c:v>5.3111111111111109</c:v>
                </c:pt>
                <c:pt idx="3">
                  <c:v>6.7544247787610621</c:v>
                </c:pt>
                <c:pt idx="4">
                  <c:v>0</c:v>
                </c:pt>
                <c:pt idx="5">
                  <c:v>6.179282868525898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C-4D37-8A48-9257959F172B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1.698212464234497E-2"/>
                  <c:y val="-0.1818393890587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C-4D37-8A48-9257959F17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Bedrifter!$T$11:$T$16</c:f>
              <c:numCache>
                <c:formatCode>0.00</c:formatCode>
                <c:ptCount val="6"/>
                <c:pt idx="0">
                  <c:v>6.7375886524822706</c:v>
                </c:pt>
                <c:pt idx="1">
                  <c:v>7.228116710875331</c:v>
                </c:pt>
                <c:pt idx="2">
                  <c:v>4</c:v>
                </c:pt>
                <c:pt idx="3">
                  <c:v>6.9348370927318284</c:v>
                </c:pt>
                <c:pt idx="4">
                  <c:v>0</c:v>
                </c:pt>
                <c:pt idx="5">
                  <c:v>6.4736842105263186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C-4D37-8A48-9257959F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532228438601"/>
          <c:y val="0.23411411006608659"/>
          <c:w val="8.2154469216969089E-2"/>
          <c:h val="0.21059861373220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</a:t>
            </a:r>
            <a:r>
              <a:rPr lang="nb-NO" sz="2800"/>
              <a:t>middel K-FAKTOR i mg/ml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877063757341E-2"/>
          <c:y val="0.16411286562605124"/>
          <c:w val="0.89975245636130063"/>
          <c:h val="0.73000471965473646"/>
        </c:manualLayout>
      </c:layout>
      <c:lineChart>
        <c:grouping val="standard"/>
        <c:varyColors val="0"/>
        <c:ser>
          <c:idx val="1"/>
          <c:order val="0"/>
          <c:tx>
            <c:v>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3044730497684333E-2"/>
                  <c:y val="-9.09400769338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5-450E-8B4C-DC4D292A75B3}"/>
                </c:ext>
              </c:extLst>
            </c:dLbl>
            <c:dLbl>
              <c:idx val="1"/>
              <c:layout>
                <c:manualLayout>
                  <c:x val="-3.7510234618992992E-2"/>
                  <c:y val="-0.11114898291917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2-4432-9FB2-FB1FD9318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23.796702445905513</c:v>
                </c:pt>
                <c:pt idx="1">
                  <c:v>23.594143106975075</c:v>
                </c:pt>
                <c:pt idx="2">
                  <c:v>24.656695586624956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9-4126-89FA-846F1B7D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526627924962812E-2"/>
              <c:y val="0.3598100681692328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% OVERFETE </a:t>
            </a:r>
            <a:r>
              <a:rPr lang="nb-NO" sz="2800"/>
              <a:t>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Bedrifter!$V$25:$V$30</c:f>
              <c:numCache>
                <c:formatCode>0.0</c:formatCode>
                <c:ptCount val="6"/>
                <c:pt idx="0">
                  <c:v>0</c:v>
                </c:pt>
                <c:pt idx="1">
                  <c:v>1.0262257696693271</c:v>
                </c:pt>
                <c:pt idx="2">
                  <c:v>0</c:v>
                </c:pt>
                <c:pt idx="3">
                  <c:v>8.8448844884488445</c:v>
                </c:pt>
                <c:pt idx="4">
                  <c:v>0</c:v>
                </c:pt>
                <c:pt idx="5">
                  <c:v>3.4852546916890073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7-45EA-B36A-ADA9E46545F8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</c:formatCode>
                <c:ptCount val="6"/>
                <c:pt idx="0">
                  <c:v>9.9099099099099117</c:v>
                </c:pt>
                <c:pt idx="1">
                  <c:v>9.5532646048109982</c:v>
                </c:pt>
                <c:pt idx="2">
                  <c:v>6.6666666666666687</c:v>
                </c:pt>
                <c:pt idx="3">
                  <c:v>7.9646017699115053</c:v>
                </c:pt>
                <c:pt idx="4">
                  <c:v>0</c:v>
                </c:pt>
                <c:pt idx="5">
                  <c:v>11.553784860557769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7-45EA-B36A-ADA9E46545F8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1.698212464234497E-2"/>
                  <c:y val="-0.1818393890587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7-45EA-B36A-ADA9E46545F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</c:formatCode>
                <c:ptCount val="6"/>
                <c:pt idx="0">
                  <c:v>9.2198581560283674</c:v>
                </c:pt>
                <c:pt idx="1">
                  <c:v>14.190981432360743</c:v>
                </c:pt>
                <c:pt idx="2">
                  <c:v>0</c:v>
                </c:pt>
                <c:pt idx="3">
                  <c:v>10.401002506265662</c:v>
                </c:pt>
                <c:pt idx="4">
                  <c:v>0</c:v>
                </c:pt>
                <c:pt idx="5">
                  <c:v>13.39712918660287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17-45EA-B36A-ADA9E465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532228438601"/>
          <c:y val="0.23411411006608659"/>
          <c:w val="8.2154469216969089E-2"/>
          <c:h val="0.21059861373220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ANTALL PRODUSENTER </a:t>
            </a:r>
            <a:r>
              <a:rPr lang="nb-NO" sz="2800"/>
              <a:t>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</c:v>
                </c:pt>
                <c:pt idx="1">
                  <c:v>95</c:v>
                </c:pt>
                <c:pt idx="2">
                  <c:v>5</c:v>
                </c:pt>
                <c:pt idx="3">
                  <c:v>132</c:v>
                </c:pt>
                <c:pt idx="4">
                  <c:v>0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3-41EE-913F-EB9F7B2212D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14</c:v>
                </c:pt>
                <c:pt idx="1">
                  <c:v>85</c:v>
                </c:pt>
                <c:pt idx="2">
                  <c:v>10</c:v>
                </c:pt>
                <c:pt idx="3">
                  <c:v>109</c:v>
                </c:pt>
                <c:pt idx="4">
                  <c:v>0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3-41EE-913F-EB9F7B2212D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4.9947425418661318E-3"/>
                  <c:y val="-0.1818393890587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3-41EE-913F-EB9F7B2212D0}"/>
                </c:ext>
              </c:extLst>
            </c:dLbl>
            <c:dLbl>
              <c:idx val="2"/>
              <c:layout>
                <c:manualLayout>
                  <c:x val="1.698212464234497E-2"/>
                  <c:y val="-0.1818393890587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3-41EE-913F-EB9F7B2212D0}"/>
                </c:ext>
              </c:extLst>
            </c:dLbl>
            <c:dLbl>
              <c:idx val="3"/>
              <c:layout>
                <c:manualLayout>
                  <c:x val="3.9957940334930074E-3"/>
                  <c:y val="-0.13527076503152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3-41EE-913F-EB9F7B2212D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28</c:v>
                </c:pt>
                <c:pt idx="1">
                  <c:v>54</c:v>
                </c:pt>
                <c:pt idx="2">
                  <c:v>1</c:v>
                </c:pt>
                <c:pt idx="3">
                  <c:v>85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33-41EE-913F-EB9F7B22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532228438601"/>
          <c:y val="0.23411411006608659"/>
          <c:w val="8.2154469216969089E-2"/>
          <c:h val="0.21059861373220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71049570045417E-2"/>
          <c:y val="0.14755599246619139"/>
          <c:w val="0.89579752499341658"/>
          <c:h val="0.63593452720131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Slakteri!$G$35:$G$59</c:f>
              <c:numCache>
                <c:formatCode>#,##0</c:formatCode>
                <c:ptCount val="25"/>
                <c:pt idx="0">
                  <c:v>0</c:v>
                </c:pt>
                <c:pt idx="1">
                  <c:v>45</c:v>
                </c:pt>
                <c:pt idx="2">
                  <c:v>111</c:v>
                </c:pt>
                <c:pt idx="3">
                  <c:v>1111</c:v>
                </c:pt>
                <c:pt idx="4">
                  <c:v>88</c:v>
                </c:pt>
                <c:pt idx="5">
                  <c:v>190</c:v>
                </c:pt>
                <c:pt idx="6">
                  <c:v>73</c:v>
                </c:pt>
                <c:pt idx="7">
                  <c:v>528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186</c:v>
                </c:pt>
                <c:pt idx="12">
                  <c:v>183</c:v>
                </c:pt>
                <c:pt idx="13">
                  <c:v>0</c:v>
                </c:pt>
                <c:pt idx="14">
                  <c:v>0</c:v>
                </c:pt>
                <c:pt idx="15">
                  <c:v>85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</c:v>
                </c:pt>
                <c:pt idx="20">
                  <c:v>119</c:v>
                </c:pt>
                <c:pt idx="21">
                  <c:v>0</c:v>
                </c:pt>
                <c:pt idx="22">
                  <c:v>28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Slakteri!$G$9:$G$33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141</c:v>
                </c:pt>
                <c:pt idx="3">
                  <c:v>664</c:v>
                </c:pt>
                <c:pt idx="4">
                  <c:v>0</c:v>
                </c:pt>
                <c:pt idx="5">
                  <c:v>131</c:v>
                </c:pt>
                <c:pt idx="6">
                  <c:v>18</c:v>
                </c:pt>
                <c:pt idx="7">
                  <c:v>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42</c:v>
                </c:pt>
                <c:pt idx="12">
                  <c:v>72</c:v>
                </c:pt>
                <c:pt idx="13">
                  <c:v>0</c:v>
                </c:pt>
                <c:pt idx="14">
                  <c:v>0</c:v>
                </c:pt>
                <c:pt idx="15">
                  <c:v>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Slakteri!$I$35:$I$59</c:f>
              <c:numCache>
                <c:formatCode>0.0</c:formatCode>
                <c:ptCount val="25"/>
                <c:pt idx="0">
                  <c:v>0</c:v>
                </c:pt>
                <c:pt idx="1">
                  <c:v>1.6268980477223436</c:v>
                </c:pt>
                <c:pt idx="2">
                  <c:v>4.0130151843817776</c:v>
                </c:pt>
                <c:pt idx="3">
                  <c:v>40.166305133767182</c:v>
                </c:pt>
                <c:pt idx="4">
                  <c:v>3.1814895155459144</c:v>
                </c:pt>
                <c:pt idx="5">
                  <c:v>6.8691250903832239</c:v>
                </c:pt>
                <c:pt idx="6">
                  <c:v>2.6391901663051338</c:v>
                </c:pt>
                <c:pt idx="7">
                  <c:v>19.088937093275483</c:v>
                </c:pt>
                <c:pt idx="8">
                  <c:v>7.2306579898770804E-2</c:v>
                </c:pt>
                <c:pt idx="9">
                  <c:v>0</c:v>
                </c:pt>
                <c:pt idx="10">
                  <c:v>0.14461315979754161</c:v>
                </c:pt>
                <c:pt idx="11">
                  <c:v>6.7245119305856846</c:v>
                </c:pt>
                <c:pt idx="12">
                  <c:v>6.6160520607375277</c:v>
                </c:pt>
                <c:pt idx="13">
                  <c:v>0</c:v>
                </c:pt>
                <c:pt idx="14">
                  <c:v>0</c:v>
                </c:pt>
                <c:pt idx="15">
                  <c:v>3.0730296456977579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0.46999276934201006</c:v>
                </c:pt>
                <c:pt idx="20">
                  <c:v>4.3022415039768607</c:v>
                </c:pt>
                <c:pt idx="21">
                  <c:v>0</c:v>
                </c:pt>
                <c:pt idx="22">
                  <c:v>1.0122921185827909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Slakteri!$I$9:$I$33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7.4093536521282175</c:v>
                </c:pt>
                <c:pt idx="3">
                  <c:v>34.892275354703095</c:v>
                </c:pt>
                <c:pt idx="4">
                  <c:v>0</c:v>
                </c:pt>
                <c:pt idx="5">
                  <c:v>6.8838675775091955</c:v>
                </c:pt>
                <c:pt idx="6">
                  <c:v>0.94587493431424063</c:v>
                </c:pt>
                <c:pt idx="7">
                  <c:v>32.842879663688905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2.2070415133998944</c:v>
                </c:pt>
                <c:pt idx="12">
                  <c:v>3.7834997372569625</c:v>
                </c:pt>
                <c:pt idx="13">
                  <c:v>0</c:v>
                </c:pt>
                <c:pt idx="14">
                  <c:v>0</c:v>
                </c:pt>
                <c:pt idx="15">
                  <c:v>4.3615344193378869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5.2548607461902243E-2</c:v>
                </c:pt>
                <c:pt idx="20">
                  <c:v>6.6211245401996841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Slakteri!$V$35:$V$59</c:f>
              <c:numCache>
                <c:formatCode>0.0</c:formatCode>
                <c:ptCount val="25"/>
                <c:pt idx="0">
                  <c:v>0</c:v>
                </c:pt>
                <c:pt idx="1">
                  <c:v>14.44</c:v>
                </c:pt>
                <c:pt idx="2">
                  <c:v>13.227927927927929</c:v>
                </c:pt>
                <c:pt idx="3">
                  <c:v>15.334653465346523</c:v>
                </c:pt>
                <c:pt idx="4">
                  <c:v>13.535227272727276</c:v>
                </c:pt>
                <c:pt idx="5">
                  <c:v>15.359473684210528</c:v>
                </c:pt>
                <c:pt idx="6">
                  <c:v>15.867123287671228</c:v>
                </c:pt>
                <c:pt idx="7">
                  <c:v>15.411931818181799</c:v>
                </c:pt>
                <c:pt idx="8">
                  <c:v>22.55</c:v>
                </c:pt>
                <c:pt idx="9">
                  <c:v>0</c:v>
                </c:pt>
                <c:pt idx="10">
                  <c:v>17.3</c:v>
                </c:pt>
                <c:pt idx="11">
                  <c:v>14.946774193548396</c:v>
                </c:pt>
                <c:pt idx="12">
                  <c:v>19.250273224043724</c:v>
                </c:pt>
                <c:pt idx="13">
                  <c:v>0</c:v>
                </c:pt>
                <c:pt idx="14">
                  <c:v>0</c:v>
                </c:pt>
                <c:pt idx="15">
                  <c:v>11.698823529411763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11.946153846153845</c:v>
                </c:pt>
                <c:pt idx="20">
                  <c:v>13.515126050420159</c:v>
                </c:pt>
                <c:pt idx="21">
                  <c:v>0</c:v>
                </c:pt>
                <c:pt idx="22">
                  <c:v>10.303571428571423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Slakteri!$V$9:$V$33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13.985106382978723</c:v>
                </c:pt>
                <c:pt idx="3">
                  <c:v>14.893825301204812</c:v>
                </c:pt>
                <c:pt idx="4">
                  <c:v>0</c:v>
                </c:pt>
                <c:pt idx="5">
                  <c:v>14.726717557251904</c:v>
                </c:pt>
                <c:pt idx="6">
                  <c:v>18.188888888888886</c:v>
                </c:pt>
                <c:pt idx="7">
                  <c:v>16.156639999999989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16.714285714285701</c:v>
                </c:pt>
                <c:pt idx="12">
                  <c:v>16.511111111111106</c:v>
                </c:pt>
                <c:pt idx="13">
                  <c:v>0</c:v>
                </c:pt>
                <c:pt idx="14">
                  <c:v>0</c:v>
                </c:pt>
                <c:pt idx="15">
                  <c:v>13.231325301204823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22.2</c:v>
                </c:pt>
                <c:pt idx="20">
                  <c:v>14.540476190476188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Slakteri!$X$35:$X$59</c:f>
              <c:numCache>
                <c:formatCode>0</c:formatCode>
                <c:ptCount val="25"/>
                <c:pt idx="0">
                  <c:v>0</c:v>
                </c:pt>
                <c:pt idx="1">
                  <c:v>11.111111111111112</c:v>
                </c:pt>
                <c:pt idx="2">
                  <c:v>9.9099099099099117</c:v>
                </c:pt>
                <c:pt idx="3">
                  <c:v>9.0909090909090917</c:v>
                </c:pt>
                <c:pt idx="4">
                  <c:v>1.1363636363636365</c:v>
                </c:pt>
                <c:pt idx="5">
                  <c:v>3.1578947368421058</c:v>
                </c:pt>
                <c:pt idx="6">
                  <c:v>12.328767123287673</c:v>
                </c:pt>
                <c:pt idx="7">
                  <c:v>5.8712121212121202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18.817204301075272</c:v>
                </c:pt>
                <c:pt idx="12">
                  <c:v>15.300546448087429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7.6923076923076898</c:v>
                </c:pt>
                <c:pt idx="20">
                  <c:v>20.168067226890752</c:v>
                </c:pt>
                <c:pt idx="21">
                  <c:v>0</c:v>
                </c:pt>
                <c:pt idx="22">
                  <c:v>7.1428571428571441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Slakteri!$X$9:$X$33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9.2198581560283674</c:v>
                </c:pt>
                <c:pt idx="3">
                  <c:v>10.542168674698795</c:v>
                </c:pt>
                <c:pt idx="4">
                  <c:v>0</c:v>
                </c:pt>
                <c:pt idx="5">
                  <c:v>10.68702290076336</c:v>
                </c:pt>
                <c:pt idx="6">
                  <c:v>55.555555555555557</c:v>
                </c:pt>
                <c:pt idx="7">
                  <c:v>9.92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16.666666666666671</c:v>
                </c:pt>
                <c:pt idx="12">
                  <c:v>37.5</c:v>
                </c:pt>
                <c:pt idx="13">
                  <c:v>0</c:v>
                </c:pt>
                <c:pt idx="14">
                  <c:v>0</c:v>
                </c:pt>
                <c:pt idx="15">
                  <c:v>1.2048192771084336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21.428571428571423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62643125271742"/>
          <c:y val="0.2793784777493515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27790174"/>
          <c:y val="2.82605401587995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Slakteri!$T$35:$T$59</c:f>
              <c:numCache>
                <c:formatCode>0.00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6.9819819819819822</c:v>
                </c:pt>
                <c:pt idx="3">
                  <c:v>6.4347434743474325</c:v>
                </c:pt>
                <c:pt idx="4">
                  <c:v>6.0227272727272716</c:v>
                </c:pt>
                <c:pt idx="5">
                  <c:v>6.4894736842105241</c:v>
                </c:pt>
                <c:pt idx="6">
                  <c:v>6.10958904109589</c:v>
                </c:pt>
                <c:pt idx="7">
                  <c:v>6.7613636363636376</c:v>
                </c:pt>
                <c:pt idx="8">
                  <c:v>7.5</c:v>
                </c:pt>
                <c:pt idx="9">
                  <c:v>0</c:v>
                </c:pt>
                <c:pt idx="10">
                  <c:v>5</c:v>
                </c:pt>
                <c:pt idx="11">
                  <c:v>7.0053763440860228</c:v>
                </c:pt>
                <c:pt idx="12">
                  <c:v>7.174863387978144</c:v>
                </c:pt>
                <c:pt idx="13">
                  <c:v>0</c:v>
                </c:pt>
                <c:pt idx="14">
                  <c:v>0</c:v>
                </c:pt>
                <c:pt idx="15">
                  <c:v>5.9176470588235288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5.7692307692307692</c:v>
                </c:pt>
                <c:pt idx="20">
                  <c:v>6.4117647058823524</c:v>
                </c:pt>
                <c:pt idx="21">
                  <c:v>0</c:v>
                </c:pt>
                <c:pt idx="22">
                  <c:v>5.1428571428571441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Slakteri!$T$9:$T$33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6.7375886524822706</c:v>
                </c:pt>
                <c:pt idx="3">
                  <c:v>7.1024096385542164</c:v>
                </c:pt>
                <c:pt idx="4">
                  <c:v>0</c:v>
                </c:pt>
                <c:pt idx="5">
                  <c:v>7.1526717557251942</c:v>
                </c:pt>
                <c:pt idx="6">
                  <c:v>8.5</c:v>
                </c:pt>
                <c:pt idx="7">
                  <c:v>6.8335999999999997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7.7619047619047645</c:v>
                </c:pt>
                <c:pt idx="12">
                  <c:v>8.0694444444444446</c:v>
                </c:pt>
                <c:pt idx="13">
                  <c:v>0</c:v>
                </c:pt>
                <c:pt idx="14">
                  <c:v>0</c:v>
                </c:pt>
                <c:pt idx="15">
                  <c:v>6.1686746987951793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6.674603174603174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49759411825282"/>
          <c:y val="0.2761097652418212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Slakteri!$R$35:$R$59</c:f>
              <c:numCache>
                <c:formatCode>0.00</c:formatCode>
                <c:ptCount val="25"/>
                <c:pt idx="0">
                  <c:v>0</c:v>
                </c:pt>
                <c:pt idx="1">
                  <c:v>8.2888888888888896</c:v>
                </c:pt>
                <c:pt idx="2">
                  <c:v>8.8018018018017994</c:v>
                </c:pt>
                <c:pt idx="3">
                  <c:v>8.9279927992799291</c:v>
                </c:pt>
                <c:pt idx="4">
                  <c:v>9.3977272727272734</c:v>
                </c:pt>
                <c:pt idx="5">
                  <c:v>10.4</c:v>
                </c:pt>
                <c:pt idx="6">
                  <c:v>8.4383561643835616</c:v>
                </c:pt>
                <c:pt idx="7">
                  <c:v>8.5018939393939377</c:v>
                </c:pt>
                <c:pt idx="8">
                  <c:v>6</c:v>
                </c:pt>
                <c:pt idx="9">
                  <c:v>0</c:v>
                </c:pt>
                <c:pt idx="10">
                  <c:v>8.25</c:v>
                </c:pt>
                <c:pt idx="11">
                  <c:v>9.1397849462365599</c:v>
                </c:pt>
                <c:pt idx="12">
                  <c:v>9.0054644808743145</c:v>
                </c:pt>
                <c:pt idx="13">
                  <c:v>0</c:v>
                </c:pt>
                <c:pt idx="14">
                  <c:v>0</c:v>
                </c:pt>
                <c:pt idx="15">
                  <c:v>7.9176470588235297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8.0769230769230749</c:v>
                </c:pt>
                <c:pt idx="20">
                  <c:v>8.294117647058826</c:v>
                </c:pt>
                <c:pt idx="21">
                  <c:v>0</c:v>
                </c:pt>
                <c:pt idx="22">
                  <c:v>6.3928571428571441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Slakteri!$R$9:$R$33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9.3617021276595764</c:v>
                </c:pt>
                <c:pt idx="3">
                  <c:v>9.8629518072289155</c:v>
                </c:pt>
                <c:pt idx="4">
                  <c:v>0</c:v>
                </c:pt>
                <c:pt idx="5">
                  <c:v>10.137404580152667</c:v>
                </c:pt>
                <c:pt idx="6">
                  <c:v>10.444444444444445</c:v>
                </c:pt>
                <c:pt idx="7">
                  <c:v>9.1167999999999996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8.8809523809523814</c:v>
                </c:pt>
                <c:pt idx="12">
                  <c:v>9.5972222222222232</c:v>
                </c:pt>
                <c:pt idx="13">
                  <c:v>0</c:v>
                </c:pt>
                <c:pt idx="14">
                  <c:v>0</c:v>
                </c:pt>
                <c:pt idx="15">
                  <c:v>9.3493975903614484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8.8174603174603199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KL!$AE$311:$AE$325</c:f>
              <c:numCache>
                <c:formatCode>0.0</c:formatCode>
                <c:ptCount val="15"/>
                <c:pt idx="0">
                  <c:v>1</c:v>
                </c:pt>
                <c:pt idx="1">
                  <c:v>1.6666666666666667</c:v>
                </c:pt>
                <c:pt idx="2">
                  <c:v>2</c:v>
                </c:pt>
                <c:pt idx="3">
                  <c:v>2.25</c:v>
                </c:pt>
                <c:pt idx="4">
                  <c:v>3.019047619047619</c:v>
                </c:pt>
                <c:pt idx="5">
                  <c:v>2.7386759581881535</c:v>
                </c:pt>
                <c:pt idx="6">
                  <c:v>2.8866279069767442</c:v>
                </c:pt>
                <c:pt idx="7">
                  <c:v>4.6900726392251819</c:v>
                </c:pt>
                <c:pt idx="8">
                  <c:v>3.7428571428571429</c:v>
                </c:pt>
                <c:pt idx="9">
                  <c:v>2.2124352331606216</c:v>
                </c:pt>
                <c:pt idx="10">
                  <c:v>1.8692307692307693</c:v>
                </c:pt>
                <c:pt idx="11">
                  <c:v>1.375</c:v>
                </c:pt>
                <c:pt idx="12">
                  <c:v>1.1111111111111112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KL!$AE$170:$AE$184</c:f>
              <c:numCache>
                <c:formatCode>0.0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1.5</c:v>
                </c:pt>
                <c:pt idx="3">
                  <c:v>1.3125</c:v>
                </c:pt>
                <c:pt idx="4">
                  <c:v>1.8510638297872339</c:v>
                </c:pt>
                <c:pt idx="5">
                  <c:v>2.5270270270270272</c:v>
                </c:pt>
                <c:pt idx="6">
                  <c:v>3.1985815602836878</c:v>
                </c:pt>
                <c:pt idx="7">
                  <c:v>4.375634517766497</c:v>
                </c:pt>
                <c:pt idx="8">
                  <c:v>4.4646464646464645</c:v>
                </c:pt>
                <c:pt idx="9">
                  <c:v>2.9857142857142858</c:v>
                </c:pt>
                <c:pt idx="10">
                  <c:v>3.4404761904761907</c:v>
                </c:pt>
                <c:pt idx="11">
                  <c:v>2.441860465116279</c:v>
                </c:pt>
                <c:pt idx="12">
                  <c:v>1.125</c:v>
                </c:pt>
                <c:pt idx="13">
                  <c:v>1.4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KL!$AE$95:$AE$109</c:f>
              <c:numCache>
                <c:formatCode>0.0</c:formatCode>
                <c:ptCount val="15"/>
                <c:pt idx="0">
                  <c:v>1</c:v>
                </c:pt>
                <c:pt idx="1">
                  <c:v>1.2857142857142858</c:v>
                </c:pt>
                <c:pt idx="2">
                  <c:v>1.3846153846153846</c:v>
                </c:pt>
                <c:pt idx="3">
                  <c:v>1.6666666666666667</c:v>
                </c:pt>
                <c:pt idx="4">
                  <c:v>1.7704918032786885</c:v>
                </c:pt>
                <c:pt idx="5">
                  <c:v>2.3180515759312321</c:v>
                </c:pt>
                <c:pt idx="6">
                  <c:v>2.7147335423197494</c:v>
                </c:pt>
                <c:pt idx="7">
                  <c:v>5.06078431372549</c:v>
                </c:pt>
                <c:pt idx="8">
                  <c:v>6.4736842105263159</c:v>
                </c:pt>
                <c:pt idx="9">
                  <c:v>3.8391959798994977</c:v>
                </c:pt>
                <c:pt idx="10">
                  <c:v>2.6518046709129512</c:v>
                </c:pt>
                <c:pt idx="11">
                  <c:v>1.7326732673267327</c:v>
                </c:pt>
                <c:pt idx="12">
                  <c:v>1.4</c:v>
                </c:pt>
                <c:pt idx="13">
                  <c:v>1.875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KL!$AE$20:$AE$34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1.5</c:v>
                </c:pt>
                <c:pt idx="4">
                  <c:v>2.2999999999999998</c:v>
                </c:pt>
                <c:pt idx="5">
                  <c:v>2.2580645161290325</c:v>
                </c:pt>
                <c:pt idx="6">
                  <c:v>2</c:v>
                </c:pt>
                <c:pt idx="7">
                  <c:v>4.6967741935483867</c:v>
                </c:pt>
                <c:pt idx="8">
                  <c:v>6.987577639751553</c:v>
                </c:pt>
                <c:pt idx="9">
                  <c:v>4.5090909090909088</c:v>
                </c:pt>
                <c:pt idx="10">
                  <c:v>2.8305084745762712</c:v>
                </c:pt>
                <c:pt idx="11">
                  <c:v>1.736842105263158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KL!$AE$5:$AE$19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1.25</c:v>
                </c:pt>
                <c:pt idx="4">
                  <c:v>2.5</c:v>
                </c:pt>
                <c:pt idx="5">
                  <c:v>2</c:v>
                </c:pt>
                <c:pt idx="6">
                  <c:v>2.3461538461538463</c:v>
                </c:pt>
                <c:pt idx="7">
                  <c:v>2.9753086419753085</c:v>
                </c:pt>
                <c:pt idx="8">
                  <c:v>4.2554744525547443</c:v>
                </c:pt>
                <c:pt idx="9">
                  <c:v>4.6131386861313866</c:v>
                </c:pt>
                <c:pt idx="10">
                  <c:v>3.8674698795180724</c:v>
                </c:pt>
                <c:pt idx="11">
                  <c:v>1.6842105263157894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KL!$AA$311:$AA$325</c:f>
              <c:numCache>
                <c:formatCode>General</c:formatCode>
                <c:ptCount val="15"/>
                <c:pt idx="0">
                  <c:v>4</c:v>
                </c:pt>
                <c:pt idx="1">
                  <c:v>12</c:v>
                </c:pt>
                <c:pt idx="2">
                  <c:v>26</c:v>
                </c:pt>
                <c:pt idx="3">
                  <c:v>52</c:v>
                </c:pt>
                <c:pt idx="4">
                  <c:v>105</c:v>
                </c:pt>
                <c:pt idx="5">
                  <c:v>287</c:v>
                </c:pt>
                <c:pt idx="6">
                  <c:v>344</c:v>
                </c:pt>
                <c:pt idx="7">
                  <c:v>413</c:v>
                </c:pt>
                <c:pt idx="8">
                  <c:v>350</c:v>
                </c:pt>
                <c:pt idx="9">
                  <c:v>193</c:v>
                </c:pt>
                <c:pt idx="10">
                  <c:v>130</c:v>
                </c:pt>
                <c:pt idx="11">
                  <c:v>48</c:v>
                </c:pt>
                <c:pt idx="12">
                  <c:v>9</c:v>
                </c:pt>
                <c:pt idx="13">
                  <c:v>5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KL!$AA$170:$AA$184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16</c:v>
                </c:pt>
                <c:pt idx="4">
                  <c:v>47</c:v>
                </c:pt>
                <c:pt idx="5">
                  <c:v>74</c:v>
                </c:pt>
                <c:pt idx="6">
                  <c:v>141</c:v>
                </c:pt>
                <c:pt idx="7">
                  <c:v>197</c:v>
                </c:pt>
                <c:pt idx="8">
                  <c:v>198</c:v>
                </c:pt>
                <c:pt idx="9">
                  <c:v>140</c:v>
                </c:pt>
                <c:pt idx="10">
                  <c:v>84</c:v>
                </c:pt>
                <c:pt idx="11">
                  <c:v>43</c:v>
                </c:pt>
                <c:pt idx="12">
                  <c:v>16</c:v>
                </c:pt>
                <c:pt idx="13">
                  <c:v>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KL!$AA$95:$AA$109</c:f>
              <c:numCache>
                <c:formatCode>General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13</c:v>
                </c:pt>
                <c:pt idx="3">
                  <c:v>36</c:v>
                </c:pt>
                <c:pt idx="4">
                  <c:v>122</c:v>
                </c:pt>
                <c:pt idx="5">
                  <c:v>349</c:v>
                </c:pt>
                <c:pt idx="6">
                  <c:v>638</c:v>
                </c:pt>
                <c:pt idx="7">
                  <c:v>1020</c:v>
                </c:pt>
                <c:pt idx="8">
                  <c:v>1064</c:v>
                </c:pt>
                <c:pt idx="9">
                  <c:v>796</c:v>
                </c:pt>
                <c:pt idx="10">
                  <c:v>471</c:v>
                </c:pt>
                <c:pt idx="11">
                  <c:v>101</c:v>
                </c:pt>
                <c:pt idx="12">
                  <c:v>15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KL!$AA$20:$AA$34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31</c:v>
                </c:pt>
                <c:pt idx="6">
                  <c:v>56</c:v>
                </c:pt>
                <c:pt idx="7">
                  <c:v>155</c:v>
                </c:pt>
                <c:pt idx="8">
                  <c:v>161</c:v>
                </c:pt>
                <c:pt idx="9">
                  <c:v>110</c:v>
                </c:pt>
                <c:pt idx="10">
                  <c:v>59</c:v>
                </c:pt>
                <c:pt idx="11">
                  <c:v>19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KL!$AA$5:$AA$19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8</c:v>
                </c:pt>
                <c:pt idx="6">
                  <c:v>26</c:v>
                </c:pt>
                <c:pt idx="7">
                  <c:v>81</c:v>
                </c:pt>
                <c:pt idx="8">
                  <c:v>137</c:v>
                </c:pt>
                <c:pt idx="9">
                  <c:v>137</c:v>
                </c:pt>
                <c:pt idx="10">
                  <c:v>83</c:v>
                </c:pt>
                <c:pt idx="11">
                  <c:v>19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DIELAM</a:t>
            </a:r>
            <a:r>
              <a:rPr lang="nb-NO" sz="2800" baseline="0"/>
              <a:t>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1">
                  <c:v>1</c:v>
                </c:pt>
                <c:pt idx="2">
                  <c:v>10</c:v>
                </c:pt>
                <c:pt idx="4">
                  <c:v>832</c:v>
                </c:pt>
                <c:pt idx="5">
                  <c:v>1862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9.1511298282718027E-3"/>
                  <c:y val="-0.12211878580172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9-4D90-BF19-416B33127FDD}"/>
                </c:ext>
              </c:extLst>
            </c:dLbl>
            <c:dLbl>
              <c:idx val="5"/>
              <c:layout>
                <c:manualLayout>
                  <c:x val="3.5587727109945899E-2"/>
                  <c:y val="-6.105939290086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9-4D90-BF19-416B33127F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2">
                  <c:v>12</c:v>
                </c:pt>
                <c:pt idx="3">
                  <c:v>33</c:v>
                </c:pt>
                <c:pt idx="4">
                  <c:v>604</c:v>
                </c:pt>
                <c:pt idx="5">
                  <c:v>978</c:v>
                </c:pt>
                <c:pt idx="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98967283389839"/>
          <c:y val="0.29547639921005758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Klasse!$W$257:$W$271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0.10070493454179258</c:v>
                </c:pt>
                <c:pt idx="7">
                  <c:v>0.20650490449148173</c:v>
                </c:pt>
                <c:pt idx="8">
                  <c:v>0.53435114503816805</c:v>
                </c:pt>
                <c:pt idx="9">
                  <c:v>1.6393442622950822</c:v>
                </c:pt>
                <c:pt idx="10">
                  <c:v>1.2345679012345681</c:v>
                </c:pt>
                <c:pt idx="11">
                  <c:v>9.0909090909090917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Klasse!$W$182:$W$196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0.23201856148491881</c:v>
                </c:pt>
                <c:pt idx="8">
                  <c:v>0.33936651583710425</c:v>
                </c:pt>
                <c:pt idx="9">
                  <c:v>0.71770334928229684</c:v>
                </c:pt>
                <c:pt idx="10">
                  <c:v>0.69204152249134954</c:v>
                </c:pt>
                <c:pt idx="11">
                  <c:v>2.8571428571428577</c:v>
                </c:pt>
                <c:pt idx="12">
                  <c:v>5.5555555555555562</c:v>
                </c:pt>
                <c:pt idx="13">
                  <c:v>14.285714285714288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Klasse!$W$107:$W$121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0.12360939431396788</c:v>
                </c:pt>
                <c:pt idx="6">
                  <c:v>0</c:v>
                </c:pt>
                <c:pt idx="7">
                  <c:v>0.21309569934134059</c:v>
                </c:pt>
                <c:pt idx="8">
                  <c:v>0.33391405342624841</c:v>
                </c:pt>
                <c:pt idx="9">
                  <c:v>0.26178010471204194</c:v>
                </c:pt>
                <c:pt idx="10">
                  <c:v>0.64051240992794223</c:v>
                </c:pt>
                <c:pt idx="11">
                  <c:v>1.714285714285714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Klasse!$W$29:$W$45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1.4285714285714288</c:v>
                </c:pt>
                <c:pt idx="6">
                  <c:v>0.89285714285714302</c:v>
                </c:pt>
                <c:pt idx="7">
                  <c:v>0.54945054945054927</c:v>
                </c:pt>
                <c:pt idx="8">
                  <c:v>3.8222222222222224</c:v>
                </c:pt>
                <c:pt idx="9">
                  <c:v>1.8145161290322576</c:v>
                </c:pt>
                <c:pt idx="10">
                  <c:v>1.1976047904191618</c:v>
                </c:pt>
                <c:pt idx="11">
                  <c:v>3.0303030303030303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Klasse!$W$11:$W$27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1.6393442622950822</c:v>
                </c:pt>
                <c:pt idx="7">
                  <c:v>1.2448132780082983</c:v>
                </c:pt>
                <c:pt idx="8">
                  <c:v>0.85763293310463107</c:v>
                </c:pt>
                <c:pt idx="9">
                  <c:v>1.1075949367088602</c:v>
                </c:pt>
                <c:pt idx="10">
                  <c:v>1.8691588785046724</c:v>
                </c:pt>
                <c:pt idx="11">
                  <c:v>3.125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KL!$AD$311:$AD$325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0.38167938931297729</c:v>
                </c:pt>
                <c:pt idx="6">
                  <c:v>2.4169184290030215</c:v>
                </c:pt>
                <c:pt idx="7">
                  <c:v>4.4914816726897273</c:v>
                </c:pt>
                <c:pt idx="8">
                  <c:v>8.7022900763358759</c:v>
                </c:pt>
                <c:pt idx="9">
                  <c:v>9.6018735362997631</c:v>
                </c:pt>
                <c:pt idx="10">
                  <c:v>10.699588477366252</c:v>
                </c:pt>
                <c:pt idx="11">
                  <c:v>12.121212121212123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KL!$AD$170:$AD$184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0.44345898004434575</c:v>
                </c:pt>
                <c:pt idx="7">
                  <c:v>2.3201856148491879</c:v>
                </c:pt>
                <c:pt idx="8">
                  <c:v>5.65610859728507</c:v>
                </c:pt>
                <c:pt idx="9">
                  <c:v>8.3732057416267942</c:v>
                </c:pt>
                <c:pt idx="10">
                  <c:v>5.5363321799307963</c:v>
                </c:pt>
                <c:pt idx="11">
                  <c:v>5.7142857142857153</c:v>
                </c:pt>
                <c:pt idx="12">
                  <c:v>5.5555555555555562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KL!$AD$95:$AD$109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0.37082818294190362</c:v>
                </c:pt>
                <c:pt idx="6">
                  <c:v>1.1547344110854503</c:v>
                </c:pt>
                <c:pt idx="7">
                  <c:v>2.2859356838434719</c:v>
                </c:pt>
                <c:pt idx="8">
                  <c:v>5.1538908246225317</c:v>
                </c:pt>
                <c:pt idx="9">
                  <c:v>7.2643979057591617</c:v>
                </c:pt>
                <c:pt idx="10">
                  <c:v>14.491593274619699</c:v>
                </c:pt>
                <c:pt idx="11">
                  <c:v>18.857142857142861</c:v>
                </c:pt>
                <c:pt idx="12">
                  <c:v>23.809523809523821</c:v>
                </c:pt>
                <c:pt idx="13">
                  <c:v>20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KL!$AD$20:$AD$34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1.4285714285714288</c:v>
                </c:pt>
                <c:pt idx="6">
                  <c:v>2.6785714285714279</c:v>
                </c:pt>
                <c:pt idx="7">
                  <c:v>7.8296703296703294</c:v>
                </c:pt>
                <c:pt idx="8">
                  <c:v>9.5111111111111128</c:v>
                </c:pt>
                <c:pt idx="9">
                  <c:v>11.693548387096778</c:v>
                </c:pt>
                <c:pt idx="10">
                  <c:v>14.37125748502994</c:v>
                </c:pt>
                <c:pt idx="11">
                  <c:v>12.121212121212123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KL!$AD$5:$AD$19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3.7344398340248968</c:v>
                </c:pt>
                <c:pt idx="8">
                  <c:v>9.0909090909090917</c:v>
                </c:pt>
                <c:pt idx="9">
                  <c:v>13.60759493670886</c:v>
                </c:pt>
                <c:pt idx="10">
                  <c:v>22.429906542056077</c:v>
                </c:pt>
                <c:pt idx="11">
                  <c:v>34.375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 KLASSE</a:t>
            </a:r>
          </a:p>
        </c:rich>
      </c:tx>
      <c:layout>
        <c:manualLayout>
          <c:xMode val="edge"/>
          <c:yMode val="edge"/>
          <c:x val="0.19257789141604392"/>
          <c:y val="4.7298395890245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KL!$AC$311:$AC$325</c:f>
              <c:numCache>
                <c:formatCode>0.00</c:formatCode>
                <c:ptCount val="15"/>
                <c:pt idx="0">
                  <c:v>2</c:v>
                </c:pt>
                <c:pt idx="1">
                  <c:v>2.1</c:v>
                </c:pt>
                <c:pt idx="2">
                  <c:v>2.9230769230769238</c:v>
                </c:pt>
                <c:pt idx="3">
                  <c:v>3.675213675213675</c:v>
                </c:pt>
                <c:pt idx="4">
                  <c:v>4.6908517350157721</c:v>
                </c:pt>
                <c:pt idx="5">
                  <c:v>5.4096692111959284</c:v>
                </c:pt>
                <c:pt idx="6">
                  <c:v>5.9224572004028184</c:v>
                </c:pt>
                <c:pt idx="7">
                  <c:v>6.2798141455859602</c:v>
                </c:pt>
                <c:pt idx="8">
                  <c:v>6.5022900763358784</c:v>
                </c:pt>
                <c:pt idx="9">
                  <c:v>6.5971896955503508</c:v>
                </c:pt>
                <c:pt idx="10">
                  <c:v>6.6625514403292172</c:v>
                </c:pt>
                <c:pt idx="11">
                  <c:v>6.6969696969696972</c:v>
                </c:pt>
                <c:pt idx="12">
                  <c:v>6.1</c:v>
                </c:pt>
                <c:pt idx="13">
                  <c:v>6.2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KL!$AC$170:$AC$184</c:f>
              <c:numCache>
                <c:formatCode>0.00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2.4444444444444442</c:v>
                </c:pt>
                <c:pt idx="3">
                  <c:v>4</c:v>
                </c:pt>
                <c:pt idx="4">
                  <c:v>4.6091954022988508</c:v>
                </c:pt>
                <c:pt idx="5">
                  <c:v>5.5347593582887695</c:v>
                </c:pt>
                <c:pt idx="6">
                  <c:v>5.946784922394678</c:v>
                </c:pt>
                <c:pt idx="7">
                  <c:v>6.5997679814385153</c:v>
                </c:pt>
                <c:pt idx="8">
                  <c:v>7.1052036199095019</c:v>
                </c:pt>
                <c:pt idx="9">
                  <c:v>7.1674641148325353</c:v>
                </c:pt>
                <c:pt idx="10">
                  <c:v>7.2456747404844304</c:v>
                </c:pt>
                <c:pt idx="11">
                  <c:v>7.2761904761904788</c:v>
                </c:pt>
                <c:pt idx="12">
                  <c:v>7</c:v>
                </c:pt>
                <c:pt idx="13">
                  <c:v>6.1428571428571441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KL!$AC$95:$AC$109</c:f>
              <c:numCache>
                <c:formatCode>0.00</c:formatCode>
                <c:ptCount val="15"/>
                <c:pt idx="0">
                  <c:v>2</c:v>
                </c:pt>
                <c:pt idx="1">
                  <c:v>2.2222222222222223</c:v>
                </c:pt>
                <c:pt idx="2">
                  <c:v>2.6111111111111112</c:v>
                </c:pt>
                <c:pt idx="3">
                  <c:v>3.2</c:v>
                </c:pt>
                <c:pt idx="4">
                  <c:v>4.2777777777777777</c:v>
                </c:pt>
                <c:pt idx="5">
                  <c:v>4.8850432632880088</c:v>
                </c:pt>
                <c:pt idx="6">
                  <c:v>5.4901847575057756</c:v>
                </c:pt>
                <c:pt idx="7">
                  <c:v>6.0083301046106152</c:v>
                </c:pt>
                <c:pt idx="8">
                  <c:v>6.3735481997677104</c:v>
                </c:pt>
                <c:pt idx="9">
                  <c:v>6.6904450261780077</c:v>
                </c:pt>
                <c:pt idx="10">
                  <c:v>7.0824659727782224</c:v>
                </c:pt>
                <c:pt idx="11">
                  <c:v>7.2057142857142811</c:v>
                </c:pt>
                <c:pt idx="12">
                  <c:v>7.3333333333333313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KL!$AC$20:$AC$34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2.6666666666666661</c:v>
                </c:pt>
                <c:pt idx="4">
                  <c:v>3.3913043478260874</c:v>
                </c:pt>
                <c:pt idx="5">
                  <c:v>4.7142857142857153</c:v>
                </c:pt>
                <c:pt idx="6">
                  <c:v>5.4375</c:v>
                </c:pt>
                <c:pt idx="7">
                  <c:v>6.2307692307692308</c:v>
                </c:pt>
                <c:pt idx="8">
                  <c:v>6.7173333333333352</c:v>
                </c:pt>
                <c:pt idx="9">
                  <c:v>7.0161290322580685</c:v>
                </c:pt>
                <c:pt idx="10">
                  <c:v>7.3473053892215603</c:v>
                </c:pt>
                <c:pt idx="11">
                  <c:v>7.2121212121212128</c:v>
                </c:pt>
                <c:pt idx="12">
                  <c:v>7.5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KL!$AC$5:$AC$19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2.8</c:v>
                </c:pt>
                <c:pt idx="5">
                  <c:v>3.625</c:v>
                </c:pt>
                <c:pt idx="6">
                  <c:v>5.2950819672131164</c:v>
                </c:pt>
                <c:pt idx="7">
                  <c:v>6.1535269709543572</c:v>
                </c:pt>
                <c:pt idx="8">
                  <c:v>6.7684391080617488</c:v>
                </c:pt>
                <c:pt idx="9">
                  <c:v>7.3496835443037982</c:v>
                </c:pt>
                <c:pt idx="10">
                  <c:v>7.7943925233644844</c:v>
                </c:pt>
                <c:pt idx="11">
                  <c:v>8.1875</c:v>
                </c:pt>
                <c:pt idx="12">
                  <c:v>7.6666666666666687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Klasse!$R$29:$R$31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Klasse!$R$11:$R$13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Klasse!$R$32:$R$34</c:f>
              <c:numCache>
                <c:formatCode>0.00</c:formatCode>
                <c:ptCount val="3"/>
                <c:pt idx="0">
                  <c:v>2.6666666666666661</c:v>
                </c:pt>
                <c:pt idx="1">
                  <c:v>3.3913043478260874</c:v>
                </c:pt>
                <c:pt idx="2">
                  <c:v>4.7142857142857153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920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Klasse!$R$14:$R$16</c:f>
              <c:numCache>
                <c:formatCode>0.00</c:formatCode>
                <c:ptCount val="3"/>
                <c:pt idx="0">
                  <c:v>3</c:v>
                </c:pt>
                <c:pt idx="1">
                  <c:v>2.8</c:v>
                </c:pt>
                <c:pt idx="2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4158784093869"/>
          <c:y val="0.264341580352279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Klasse!$L$257:$L$271</c:f>
              <c:numCache>
                <c:formatCode>0.0</c:formatCode>
                <c:ptCount val="15"/>
                <c:pt idx="0">
                  <c:v>6.25</c:v>
                </c:pt>
                <c:pt idx="1">
                  <c:v>8.1999999999999993</c:v>
                </c:pt>
                <c:pt idx="2">
                  <c:v>9.2519230769230791</c:v>
                </c:pt>
                <c:pt idx="3">
                  <c:v>10.635897435897437</c:v>
                </c:pt>
                <c:pt idx="4">
                  <c:v>12.041009463722398</c:v>
                </c:pt>
                <c:pt idx="5">
                  <c:v>11.632061068702281</c:v>
                </c:pt>
                <c:pt idx="6">
                  <c:v>12.031117824773409</c:v>
                </c:pt>
                <c:pt idx="7">
                  <c:v>12.533970056788839</c:v>
                </c:pt>
                <c:pt idx="8">
                  <c:v>13.314885496183203</c:v>
                </c:pt>
                <c:pt idx="9">
                  <c:v>14.174473067915685</c:v>
                </c:pt>
                <c:pt idx="10">
                  <c:v>14.658847736625525</c:v>
                </c:pt>
                <c:pt idx="11">
                  <c:v>16.122727272727271</c:v>
                </c:pt>
                <c:pt idx="12">
                  <c:v>14.9</c:v>
                </c:pt>
                <c:pt idx="13">
                  <c:v>13.06</c:v>
                </c:pt>
                <c:pt idx="14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Klasse!$L$182:$L$196</c:f>
              <c:numCache>
                <c:formatCode>0.0</c:formatCode>
                <c:ptCount val="15"/>
                <c:pt idx="0">
                  <c:v>4.2</c:v>
                </c:pt>
                <c:pt idx="1">
                  <c:v>0</c:v>
                </c:pt>
                <c:pt idx="2">
                  <c:v>7.81111111111111</c:v>
                </c:pt>
                <c:pt idx="3">
                  <c:v>10.123809523809529</c:v>
                </c:pt>
                <c:pt idx="4">
                  <c:v>10.70114942528736</c:v>
                </c:pt>
                <c:pt idx="5">
                  <c:v>11.227272727272727</c:v>
                </c:pt>
                <c:pt idx="6">
                  <c:v>12.237028824833704</c:v>
                </c:pt>
                <c:pt idx="7">
                  <c:v>13.168329466357305</c:v>
                </c:pt>
                <c:pt idx="8">
                  <c:v>14.34615384615385</c:v>
                </c:pt>
                <c:pt idx="9">
                  <c:v>14.84258373205742</c:v>
                </c:pt>
                <c:pt idx="10">
                  <c:v>15.632525951557092</c:v>
                </c:pt>
                <c:pt idx="11">
                  <c:v>16.634285714285724</c:v>
                </c:pt>
                <c:pt idx="12">
                  <c:v>17.516666666666662</c:v>
                </c:pt>
                <c:pt idx="13">
                  <c:v>18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Klasse!$L$107:$L$121</c:f>
              <c:numCache>
                <c:formatCode>0.0</c:formatCode>
                <c:ptCount val="15"/>
                <c:pt idx="0">
                  <c:v>4.4000000000000004</c:v>
                </c:pt>
                <c:pt idx="1">
                  <c:v>4.5444444444444443</c:v>
                </c:pt>
                <c:pt idx="2">
                  <c:v>6.7166666666666686</c:v>
                </c:pt>
                <c:pt idx="3">
                  <c:v>8.66</c:v>
                </c:pt>
                <c:pt idx="4">
                  <c:v>9.6462962962962955</c:v>
                </c:pt>
                <c:pt idx="5">
                  <c:v>10.887391841779976</c:v>
                </c:pt>
                <c:pt idx="6">
                  <c:v>11.80121247113164</c:v>
                </c:pt>
                <c:pt idx="7">
                  <c:v>12.446871367686953</c:v>
                </c:pt>
                <c:pt idx="8">
                  <c:v>13.159973867595811</c:v>
                </c:pt>
                <c:pt idx="9">
                  <c:v>13.67657068062829</c:v>
                </c:pt>
                <c:pt idx="10">
                  <c:v>14.20800640512409</c:v>
                </c:pt>
                <c:pt idx="11">
                  <c:v>15.085142857142852</c:v>
                </c:pt>
                <c:pt idx="12">
                  <c:v>14.671428571428564</c:v>
                </c:pt>
                <c:pt idx="13">
                  <c:v>15.386666666666668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Klasse!$L$29:$L$45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7.8</c:v>
                </c:pt>
                <c:pt idx="3">
                  <c:v>6.3833333333333355</c:v>
                </c:pt>
                <c:pt idx="4">
                  <c:v>9.0130434782608724</c:v>
                </c:pt>
                <c:pt idx="5">
                  <c:v>10.28999999999999</c:v>
                </c:pt>
                <c:pt idx="6">
                  <c:v>12.42142857142858</c:v>
                </c:pt>
                <c:pt idx="7">
                  <c:v>14.255906593406587</c:v>
                </c:pt>
                <c:pt idx="8">
                  <c:v>15.82622222222223</c:v>
                </c:pt>
                <c:pt idx="9">
                  <c:v>16.131048387096772</c:v>
                </c:pt>
                <c:pt idx="10">
                  <c:v>16.892215568862269</c:v>
                </c:pt>
                <c:pt idx="11">
                  <c:v>17.248484848484846</c:v>
                </c:pt>
                <c:pt idx="12">
                  <c:v>20.25</c:v>
                </c:pt>
                <c:pt idx="13">
                  <c:v>0</c:v>
                </c:pt>
                <c:pt idx="14">
                  <c:v>0</c:v>
                </c:pt>
                <c:pt idx="16">
                  <c:v>11.200000000000003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0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1-4194-9520-2A84AC8BE894}"/>
                </c:ext>
              </c:extLst>
            </c:dLbl>
            <c:dLbl>
              <c:idx val="8"/>
              <c:layout>
                <c:manualLayout>
                  <c:x val="-1.9607843137254902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1-4194-9520-2A84AC8BE894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1-4194-9520-2A84AC8BE894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1-4194-9520-2A84AC8BE894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1-4194-9520-2A84AC8BE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Klasse!$L$11:$L$27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13.05</c:v>
                </c:pt>
                <c:pt idx="3">
                  <c:v>7.1800000000000015</c:v>
                </c:pt>
                <c:pt idx="4">
                  <c:v>7.52</c:v>
                </c:pt>
                <c:pt idx="5">
                  <c:v>9.8687500000000004</c:v>
                </c:pt>
                <c:pt idx="6">
                  <c:v>13.116393442622952</c:v>
                </c:pt>
                <c:pt idx="7">
                  <c:v>13.914937759336111</c:v>
                </c:pt>
                <c:pt idx="8">
                  <c:v>14.618524871355076</c:v>
                </c:pt>
                <c:pt idx="9">
                  <c:v>15.864398734177245</c:v>
                </c:pt>
                <c:pt idx="10">
                  <c:v>16.938629283489099</c:v>
                </c:pt>
                <c:pt idx="11">
                  <c:v>18.15625</c:v>
                </c:pt>
                <c:pt idx="12">
                  <c:v>17.5</c:v>
                </c:pt>
                <c:pt idx="13">
                  <c:v>16.100000000000001</c:v>
                </c:pt>
                <c:pt idx="14">
                  <c:v>0</c:v>
                </c:pt>
                <c:pt idx="16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Klasse!$L$266:$L$268</c:f>
              <c:numCache>
                <c:formatCode>0.0</c:formatCode>
                <c:ptCount val="3"/>
                <c:pt idx="0">
                  <c:v>14.174473067915685</c:v>
                </c:pt>
                <c:pt idx="1">
                  <c:v>14.658847736625525</c:v>
                </c:pt>
                <c:pt idx="2">
                  <c:v>16.122727272727271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Klasse!$L$191:$L$193</c:f>
              <c:numCache>
                <c:formatCode>0.0</c:formatCode>
                <c:ptCount val="3"/>
                <c:pt idx="0">
                  <c:v>14.84258373205742</c:v>
                </c:pt>
                <c:pt idx="1">
                  <c:v>15.632525951557092</c:v>
                </c:pt>
                <c:pt idx="2">
                  <c:v>16.634285714285724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Klasse!$L$116:$L$118</c:f>
              <c:numCache>
                <c:formatCode>0.0</c:formatCode>
                <c:ptCount val="3"/>
                <c:pt idx="0">
                  <c:v>13.67657068062829</c:v>
                </c:pt>
                <c:pt idx="1">
                  <c:v>14.20800640512409</c:v>
                </c:pt>
                <c:pt idx="2">
                  <c:v>15.085142857142852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Klasse!$L$38:$L$40</c:f>
              <c:numCache>
                <c:formatCode>0.0</c:formatCode>
                <c:ptCount val="3"/>
                <c:pt idx="0">
                  <c:v>16.131048387096772</c:v>
                </c:pt>
                <c:pt idx="1">
                  <c:v>16.892215568862269</c:v>
                </c:pt>
                <c:pt idx="2">
                  <c:v>17.248484848484846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0.0</c:formatCode>
                <c:ptCount val="3"/>
                <c:pt idx="0">
                  <c:v>15.864398734177245</c:v>
                </c:pt>
                <c:pt idx="1">
                  <c:v>16.938629283489099</c:v>
                </c:pt>
                <c:pt idx="2">
                  <c:v>18.15625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6037779549888"/>
          <c:y val="0.7032165507284529"/>
          <c:w val="0.23838325616626135"/>
          <c:h val="0.17043968770773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Klasse!$L$41:$L$45</c:f>
              <c:numCache>
                <c:formatCode>0.0</c:formatCode>
                <c:ptCount val="5"/>
                <c:pt idx="0">
                  <c:v>20.25</c:v>
                </c:pt>
                <c:pt idx="1">
                  <c:v>0</c:v>
                </c:pt>
                <c:pt idx="2">
                  <c:v>0</c:v>
                </c:pt>
                <c:pt idx="4">
                  <c:v>11.200000000000003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Klasse!$L$23:$L$27</c:f>
              <c:numCache>
                <c:formatCode>0.0</c:formatCode>
                <c:ptCount val="5"/>
                <c:pt idx="0">
                  <c:v>17.5</c:v>
                </c:pt>
                <c:pt idx="1">
                  <c:v>16.100000000000001</c:v>
                </c:pt>
                <c:pt idx="2">
                  <c:v>0</c:v>
                </c:pt>
                <c:pt idx="4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1589337425126"/>
          <c:y val="0.16345658870874769"/>
          <c:w val="0.22640637909189618"/>
          <c:h val="0.15188160571902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DIELAM: middel vekt i klasse P</a:t>
            </a:r>
          </a:p>
        </c:rich>
      </c:tx>
      <c:layout>
        <c:manualLayout>
          <c:xMode val="edge"/>
          <c:yMode val="edge"/>
          <c:x val="0.17348996403524194"/>
          <c:y val="5.5653227776623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Klasse!$L$29:$L$31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Klasse!$L$11:$L$13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1264000284398"/>
          <c:y val="0.50747540057535323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Klasse!$L$32:$L$34</c:f>
              <c:numCache>
                <c:formatCode>0.0</c:formatCode>
                <c:ptCount val="3"/>
                <c:pt idx="0">
                  <c:v>6.3833333333333355</c:v>
                </c:pt>
                <c:pt idx="1">
                  <c:v>9.0130434782608724</c:v>
                </c:pt>
                <c:pt idx="2">
                  <c:v>10.28999999999999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0.0</c:formatCode>
                <c:ptCount val="3"/>
                <c:pt idx="0">
                  <c:v>7.1800000000000015</c:v>
                </c:pt>
                <c:pt idx="1">
                  <c:v>7.52</c:v>
                </c:pt>
                <c:pt idx="2">
                  <c:v>9.8687500000000004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74888693237726"/>
          <c:y val="0.2014575186027196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DIELAM,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Måned!$X$22:$X$33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10.456730769230772</c:v>
                </c:pt>
                <c:pt idx="5">
                  <c:v>8.861439312567132</c:v>
                </c:pt>
                <c:pt idx="6">
                  <c:v>3.6363636363636358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6985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Måned!$X$9:$X$20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42.424242424242429</c:v>
                </c:pt>
                <c:pt idx="4">
                  <c:v>14.569536423841059</c:v>
                </c:pt>
                <c:pt idx="5">
                  <c:v>9.7137014314928418</c:v>
                </c:pt>
                <c:pt idx="6">
                  <c:v>10.144927536231885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00588012990184"/>
          <c:y val="0.25133505644932702"/>
          <c:w val="0.10020572925529009"/>
          <c:h val="0.15979142489079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Klasse!$L$263:$L$265</c:f>
              <c:numCache>
                <c:formatCode>0.0</c:formatCode>
                <c:ptCount val="3"/>
                <c:pt idx="0">
                  <c:v>12.031117824773409</c:v>
                </c:pt>
                <c:pt idx="1">
                  <c:v>12.533970056788839</c:v>
                </c:pt>
                <c:pt idx="2">
                  <c:v>13.314885496183203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Klasse!$L$188:$L$190</c:f>
              <c:numCache>
                <c:formatCode>0.0</c:formatCode>
                <c:ptCount val="3"/>
                <c:pt idx="0">
                  <c:v>12.237028824833704</c:v>
                </c:pt>
                <c:pt idx="1">
                  <c:v>13.168329466357305</c:v>
                </c:pt>
                <c:pt idx="2">
                  <c:v>14.34615384615385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Klasse!$L$113:$L$115</c:f>
              <c:numCache>
                <c:formatCode>0.0</c:formatCode>
                <c:ptCount val="3"/>
                <c:pt idx="0">
                  <c:v>11.80121247113164</c:v>
                </c:pt>
                <c:pt idx="1">
                  <c:v>12.446871367686953</c:v>
                </c:pt>
                <c:pt idx="2">
                  <c:v>13.159973867595811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Klasse!$L$35:$L$37</c:f>
              <c:numCache>
                <c:formatCode>0.0</c:formatCode>
                <c:ptCount val="3"/>
                <c:pt idx="0">
                  <c:v>12.42142857142858</c:v>
                </c:pt>
                <c:pt idx="1">
                  <c:v>14.255906593406587</c:v>
                </c:pt>
                <c:pt idx="2">
                  <c:v>15.82622222222223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0.0</c:formatCode>
                <c:ptCount val="3"/>
                <c:pt idx="0">
                  <c:v>13.116393442622952</c:v>
                </c:pt>
                <c:pt idx="1">
                  <c:v>13.914937759336111</c:v>
                </c:pt>
                <c:pt idx="2">
                  <c:v>14.618524871355076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Klasse!$F$107:$F$121</c:f>
              <c:numCache>
                <c:formatCode>#,##0</c:formatCode>
                <c:ptCount val="15"/>
                <c:pt idx="0">
                  <c:v>1</c:v>
                </c:pt>
                <c:pt idx="1">
                  <c:v>9</c:v>
                </c:pt>
                <c:pt idx="2">
                  <c:v>18</c:v>
                </c:pt>
                <c:pt idx="3">
                  <c:v>60</c:v>
                </c:pt>
                <c:pt idx="4">
                  <c:v>216</c:v>
                </c:pt>
                <c:pt idx="5">
                  <c:v>809</c:v>
                </c:pt>
                <c:pt idx="6">
                  <c:v>1732</c:v>
                </c:pt>
                <c:pt idx="7">
                  <c:v>5162</c:v>
                </c:pt>
                <c:pt idx="8">
                  <c:v>6888</c:v>
                </c:pt>
                <c:pt idx="9">
                  <c:v>3056</c:v>
                </c:pt>
                <c:pt idx="10">
                  <c:v>1249</c:v>
                </c:pt>
                <c:pt idx="11">
                  <c:v>175</c:v>
                </c:pt>
                <c:pt idx="12">
                  <c:v>21</c:v>
                </c:pt>
                <c:pt idx="13">
                  <c:v>15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23</c:v>
                </c:pt>
                <c:pt idx="5">
                  <c:v>70</c:v>
                </c:pt>
                <c:pt idx="6">
                  <c:v>112</c:v>
                </c:pt>
                <c:pt idx="7">
                  <c:v>728</c:v>
                </c:pt>
                <c:pt idx="8">
                  <c:v>1125</c:v>
                </c:pt>
                <c:pt idx="9">
                  <c:v>496</c:v>
                </c:pt>
                <c:pt idx="10">
                  <c:v>167</c:v>
                </c:pt>
                <c:pt idx="11">
                  <c:v>33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2.9893013610422479E-3"/>
                  <c:y val="-6.1926115737774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E-408A-8CAE-CBED9D387F34}"/>
                </c:ext>
              </c:extLst>
            </c:dLbl>
            <c:dLbl>
              <c:idx val="8"/>
              <c:layout>
                <c:manualLayout>
                  <c:x val="1.992867574028165E-3"/>
                  <c:y val="-0.11317531496903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E-408A-8CAE-CBED9D387F34}"/>
                </c:ext>
              </c:extLst>
            </c:dLbl>
            <c:dLbl>
              <c:idx val="9"/>
              <c:layout>
                <c:manualLayout>
                  <c:x val="2.9893013610422479E-3"/>
                  <c:y val="-7.046764894298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E-408A-8CAE-CBED9D387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16</c:v>
                </c:pt>
                <c:pt idx="6">
                  <c:v>61</c:v>
                </c:pt>
                <c:pt idx="7">
                  <c:v>241</c:v>
                </c:pt>
                <c:pt idx="8">
                  <c:v>583</c:v>
                </c:pt>
                <c:pt idx="9">
                  <c:v>632</c:v>
                </c:pt>
                <c:pt idx="10">
                  <c:v>321</c:v>
                </c:pt>
                <c:pt idx="11">
                  <c:v>32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07123112846617"/>
          <c:y val="0.14568997260992597"/>
          <c:w val="7.5690758108009182E-2"/>
          <c:h val="0.17560602009950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Klasse!$G$107:$G$121</c:f>
              <c:numCache>
                <c:formatCode>0.0</c:formatCode>
                <c:ptCount val="15"/>
                <c:pt idx="0">
                  <c:v>5.1517180979856782E-3</c:v>
                </c:pt>
                <c:pt idx="1">
                  <c:v>4.6365462881871107E-2</c:v>
                </c:pt>
                <c:pt idx="2">
                  <c:v>9.2730925763742214E-2</c:v>
                </c:pt>
                <c:pt idx="3">
                  <c:v>0.3091030858791407</c:v>
                </c:pt>
                <c:pt idx="4">
                  <c:v>1.1127711091649064</c:v>
                </c:pt>
                <c:pt idx="5">
                  <c:v>4.167739941270411</c:v>
                </c:pt>
                <c:pt idx="6">
                  <c:v>8.9227757457111956</c:v>
                </c:pt>
                <c:pt idx="7">
                  <c:v>26.59316882180207</c:v>
                </c:pt>
                <c:pt idx="8">
                  <c:v>35.485034258925353</c:v>
                </c:pt>
                <c:pt idx="9">
                  <c:v>15.743650507444237</c:v>
                </c:pt>
                <c:pt idx="10">
                  <c:v>6.4344959043841126</c:v>
                </c:pt>
                <c:pt idx="11">
                  <c:v>0.90155066714749377</c:v>
                </c:pt>
                <c:pt idx="12">
                  <c:v>0.10818608005769922</c:v>
                </c:pt>
                <c:pt idx="13">
                  <c:v>7.727577146978519E-2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3.6153289949385402E-2</c:v>
                </c:pt>
                <c:pt idx="3">
                  <c:v>0.21691973969631231</c:v>
                </c:pt>
                <c:pt idx="4">
                  <c:v>0.83152566883586421</c:v>
                </c:pt>
                <c:pt idx="5">
                  <c:v>2.5307302964569778</c:v>
                </c:pt>
                <c:pt idx="6">
                  <c:v>4.0491684743311636</c:v>
                </c:pt>
                <c:pt idx="7">
                  <c:v>26.319595083152581</c:v>
                </c:pt>
                <c:pt idx="8">
                  <c:v>40.672451193058592</c:v>
                </c:pt>
                <c:pt idx="9">
                  <c:v>17.932031814895154</c:v>
                </c:pt>
                <c:pt idx="10">
                  <c:v>6.0375994215473616</c:v>
                </c:pt>
                <c:pt idx="11">
                  <c:v>1.1930585683297179</c:v>
                </c:pt>
                <c:pt idx="12">
                  <c:v>7.2306579898770804E-2</c:v>
                </c:pt>
                <c:pt idx="13">
                  <c:v>0</c:v>
                </c:pt>
                <c:pt idx="14">
                  <c:v>0</c:v>
                </c:pt>
                <c:pt idx="16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0.10509721492380449</c:v>
                </c:pt>
                <c:pt idx="3">
                  <c:v>0.26274303730951126</c:v>
                </c:pt>
                <c:pt idx="4">
                  <c:v>0.26274303730951126</c:v>
                </c:pt>
                <c:pt idx="5">
                  <c:v>0.84077771939043588</c:v>
                </c:pt>
                <c:pt idx="6">
                  <c:v>3.2054650551760377</c:v>
                </c:pt>
                <c:pt idx="7">
                  <c:v>12.664214398318444</c:v>
                </c:pt>
                <c:pt idx="8">
                  <c:v>30.635838150289015</c:v>
                </c:pt>
                <c:pt idx="9">
                  <c:v>33.21071991592224</c:v>
                </c:pt>
                <c:pt idx="10">
                  <c:v>16.868102995270625</c:v>
                </c:pt>
                <c:pt idx="11">
                  <c:v>1.6815554387808715</c:v>
                </c:pt>
                <c:pt idx="12">
                  <c:v>0.15764582238570676</c:v>
                </c:pt>
                <c:pt idx="13">
                  <c:v>5.2548607461902243E-2</c:v>
                </c:pt>
                <c:pt idx="14">
                  <c:v>0</c:v>
                </c:pt>
                <c:pt idx="16">
                  <c:v>5.2548607461902243E-2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DIELAM: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2095144065275E-2"/>
          <c:y val="0.13500829743389758"/>
          <c:w val="0.88477989371256771"/>
          <c:h val="0.7349381935862168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3.6153289949385402E-2</c:v>
                </c:pt>
                <c:pt idx="3">
                  <c:v>0.21691973969631231</c:v>
                </c:pt>
                <c:pt idx="4">
                  <c:v>0.83152566883586421</c:v>
                </c:pt>
                <c:pt idx="5">
                  <c:v>2.5307302964569778</c:v>
                </c:pt>
                <c:pt idx="6">
                  <c:v>4.0491684743311636</c:v>
                </c:pt>
                <c:pt idx="7">
                  <c:v>26.319595083152581</c:v>
                </c:pt>
                <c:pt idx="8">
                  <c:v>40.672451193058592</c:v>
                </c:pt>
                <c:pt idx="9">
                  <c:v>17.932031814895154</c:v>
                </c:pt>
                <c:pt idx="10">
                  <c:v>6.0375994215473616</c:v>
                </c:pt>
                <c:pt idx="11">
                  <c:v>1.1930585683297179</c:v>
                </c:pt>
                <c:pt idx="12">
                  <c:v>7.2306579898770804E-2</c:v>
                </c:pt>
                <c:pt idx="13">
                  <c:v>0</c:v>
                </c:pt>
                <c:pt idx="14">
                  <c:v>0</c:v>
                </c:pt>
                <c:pt idx="16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1.0221647985598906E-3"/>
                  <c:y val="-0.2243415317865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E-4609-8AC5-90B144EA5ED3}"/>
                </c:ext>
              </c:extLst>
            </c:dLbl>
            <c:dLbl>
              <c:idx val="8"/>
              <c:layout>
                <c:manualLayout>
                  <c:x val="-1.0221647985599654E-3"/>
                  <c:y val="-0.1574704982732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E-4609-8AC5-90B144EA5E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0.10509721492380449</c:v>
                </c:pt>
                <c:pt idx="3">
                  <c:v>0.26274303730951126</c:v>
                </c:pt>
                <c:pt idx="4">
                  <c:v>0.26274303730951126</c:v>
                </c:pt>
                <c:pt idx="5">
                  <c:v>0.84077771939043588</c:v>
                </c:pt>
                <c:pt idx="6">
                  <c:v>3.2054650551760377</c:v>
                </c:pt>
                <c:pt idx="7">
                  <c:v>12.664214398318444</c:v>
                </c:pt>
                <c:pt idx="8">
                  <c:v>30.635838150289015</c:v>
                </c:pt>
                <c:pt idx="9">
                  <c:v>33.21071991592224</c:v>
                </c:pt>
                <c:pt idx="10">
                  <c:v>16.868102995270625</c:v>
                </c:pt>
                <c:pt idx="11">
                  <c:v>1.6815554387808715</c:v>
                </c:pt>
                <c:pt idx="12">
                  <c:v>0.15764582238570676</c:v>
                </c:pt>
                <c:pt idx="13">
                  <c:v>5.2548607461902243E-2</c:v>
                </c:pt>
                <c:pt idx="14">
                  <c:v>0</c:v>
                </c:pt>
                <c:pt idx="16">
                  <c:v>5.2548607461902243E-2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LENGDE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Klasse!$O$29:$O$45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69.099999999999994</c:v>
                </c:pt>
                <c:pt idx="4">
                  <c:v>84.216666666666683</c:v>
                </c:pt>
                <c:pt idx="5">
                  <c:v>86.809090909090912</c:v>
                </c:pt>
                <c:pt idx="6">
                  <c:v>85.90000000000002</c:v>
                </c:pt>
                <c:pt idx="7">
                  <c:v>87.182231404958642</c:v>
                </c:pt>
                <c:pt idx="8">
                  <c:v>87.499275362318855</c:v>
                </c:pt>
                <c:pt idx="9">
                  <c:v>84.634983498349911</c:v>
                </c:pt>
                <c:pt idx="10">
                  <c:v>83.57</c:v>
                </c:pt>
                <c:pt idx="11">
                  <c:v>80.886363636363654</c:v>
                </c:pt>
                <c:pt idx="12">
                  <c:v>84.85</c:v>
                </c:pt>
                <c:pt idx="13">
                  <c:v>0</c:v>
                </c:pt>
                <c:pt idx="14">
                  <c:v>0</c:v>
                </c:pt>
                <c:pt idx="16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C-4F5F-8719-B968ADE369B3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725490196078395E-2"/>
                  <c:y val="-0.13106362777929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C-4F5F-8719-B968ADE369B3}"/>
                </c:ext>
              </c:extLst>
            </c:dLbl>
            <c:dLbl>
              <c:idx val="5"/>
              <c:layout>
                <c:manualLayout>
                  <c:x val="-4.9019607843137974E-3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C-4F5F-8719-B968ADE369B3}"/>
                </c:ext>
              </c:extLst>
            </c:dLbl>
            <c:dLbl>
              <c:idx val="7"/>
              <c:layout>
                <c:manualLayout>
                  <c:x val="0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C-4F5F-8719-B968ADE369B3}"/>
                </c:ext>
              </c:extLst>
            </c:dLbl>
            <c:dLbl>
              <c:idx val="8"/>
              <c:layout>
                <c:manualLayout>
                  <c:x val="-1.9607843137254902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C-4F5F-8719-B968ADE369B3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C-4F5F-8719-B968ADE369B3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C-4F5F-8719-B968ADE369B3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C-4F5F-8719-B968ADE369B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Klasse!$O$11:$O$27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90.6</c:v>
                </c:pt>
                <c:pt idx="3">
                  <c:v>80.2</c:v>
                </c:pt>
                <c:pt idx="4">
                  <c:v>78.500000000000014</c:v>
                </c:pt>
                <c:pt idx="5">
                  <c:v>83.856250000000003</c:v>
                </c:pt>
                <c:pt idx="6">
                  <c:v>88.761666666666642</c:v>
                </c:pt>
                <c:pt idx="7">
                  <c:v>86.793670886075986</c:v>
                </c:pt>
                <c:pt idx="8">
                  <c:v>85.110801393728138</c:v>
                </c:pt>
                <c:pt idx="9">
                  <c:v>84.906847133758006</c:v>
                </c:pt>
                <c:pt idx="10">
                  <c:v>84.182500000000005</c:v>
                </c:pt>
                <c:pt idx="11">
                  <c:v>84.249999999999986</c:v>
                </c:pt>
                <c:pt idx="12">
                  <c:v>83.266666666666652</c:v>
                </c:pt>
                <c:pt idx="13">
                  <c:v>81</c:v>
                </c:pt>
                <c:pt idx="14">
                  <c:v>0</c:v>
                </c:pt>
                <c:pt idx="16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FC-4F5F-8719-B968ADE36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ax val="10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582831557819967E-2"/>
          <c:y val="0.44882950725968324"/>
          <c:w val="7.7816504554577726E-2"/>
          <c:h val="0.10976903406239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K-FAKTOR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Klasse!$P$29:$P$43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10.001837580032245</c:v>
                </c:pt>
                <c:pt idx="4">
                  <c:v>13.787401527197311</c:v>
                </c:pt>
                <c:pt idx="5">
                  <c:v>15.269662711528438</c:v>
                </c:pt>
                <c:pt idx="6">
                  <c:v>18.791069572174646</c:v>
                </c:pt>
                <c:pt idx="7">
                  <c:v>20.986587115631721</c:v>
                </c:pt>
                <c:pt idx="8">
                  <c:v>22.752942730398495</c:v>
                </c:pt>
                <c:pt idx="9">
                  <c:v>25.921222109930724</c:v>
                </c:pt>
                <c:pt idx="10">
                  <c:v>28.149532787972099</c:v>
                </c:pt>
                <c:pt idx="11">
                  <c:v>31.809104622208277</c:v>
                </c:pt>
                <c:pt idx="12">
                  <c:v>32.634873650955072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B-4E7F-ABC1-D363035DD7D5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8.8235294117647058E-3"/>
                  <c:y val="-2.7481083244046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B-4E7F-ABC1-D363035DD7D5}"/>
                </c:ext>
              </c:extLst>
            </c:dLbl>
            <c:dLbl>
              <c:idx val="5"/>
              <c:layout>
                <c:manualLayout>
                  <c:x val="-4.9019607843137974E-3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B-4E7F-ABC1-D363035DD7D5}"/>
                </c:ext>
              </c:extLst>
            </c:dLbl>
            <c:dLbl>
              <c:idx val="7"/>
              <c:layout>
                <c:manualLayout>
                  <c:x val="-3.9215686274509803E-3"/>
                  <c:y val="-2.325322428342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B-4E7F-ABC1-D363035DD7D5}"/>
                </c:ext>
              </c:extLst>
            </c:dLbl>
            <c:dLbl>
              <c:idx val="8"/>
              <c:layout>
                <c:manualLayout>
                  <c:x val="-2.9411764705882353E-3"/>
                  <c:y val="-4.65064485668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B-4E7F-ABC1-D363035DD7D5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B-4E7F-ABC1-D363035DD7D5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B-4E7F-ABC1-D363035DD7D5}"/>
                </c:ext>
              </c:extLst>
            </c:dLbl>
            <c:dLbl>
              <c:idx val="11"/>
              <c:layout>
                <c:manualLayout>
                  <c:x val="-5.8823529411764705E-3"/>
                  <c:y val="-7.8215390771516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FB-4E7F-ABC1-D363035DD7D5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B-4E7F-ABC1-D363035DD7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Klasse!$P$11:$P$25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14.00854888555914</c:v>
                </c:pt>
                <c:pt idx="3">
                  <c:v>13.982107815583777</c:v>
                </c:pt>
                <c:pt idx="4">
                  <c:v>15.531354257817677</c:v>
                </c:pt>
                <c:pt idx="5">
                  <c:v>16.59565969503662</c:v>
                </c:pt>
                <c:pt idx="6">
                  <c:v>18.666087607268967</c:v>
                </c:pt>
                <c:pt idx="7">
                  <c:v>21.081723499779162</c:v>
                </c:pt>
                <c:pt idx="8">
                  <c:v>23.559495424005036</c:v>
                </c:pt>
                <c:pt idx="9">
                  <c:v>25.822294468493421</c:v>
                </c:pt>
                <c:pt idx="10">
                  <c:v>28.265860035611688</c:v>
                </c:pt>
                <c:pt idx="11">
                  <c:v>30.258133017601633</c:v>
                </c:pt>
                <c:pt idx="12">
                  <c:v>30.331530340040139</c:v>
                </c:pt>
                <c:pt idx="13">
                  <c:v>30.294990412858631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FB-4E7F-ABC1-D363035DD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582831557819967E-2"/>
          <c:y val="0.44882950725968324"/>
          <c:w val="7.7816504554577726E-2"/>
          <c:h val="0.10976903406239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mnd'!$M$13:$M$24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mnd'!$K$28:$K$39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mnd'!$M$28:$M$39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13" Type="http://schemas.openxmlformats.org/officeDocument/2006/relationships/chart" Target="../charts/chart90.xml"/><Relationship Id="rId18" Type="http://schemas.openxmlformats.org/officeDocument/2006/relationships/chart" Target="../charts/chart9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12" Type="http://schemas.openxmlformats.org/officeDocument/2006/relationships/chart" Target="../charts/chart89.xml"/><Relationship Id="rId17" Type="http://schemas.openxmlformats.org/officeDocument/2006/relationships/chart" Target="../charts/chart94.xml"/><Relationship Id="rId2" Type="http://schemas.openxmlformats.org/officeDocument/2006/relationships/chart" Target="../charts/chart79.xml"/><Relationship Id="rId16" Type="http://schemas.openxmlformats.org/officeDocument/2006/relationships/chart" Target="../charts/chart93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5" Type="http://schemas.openxmlformats.org/officeDocument/2006/relationships/chart" Target="../charts/chart9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Relationship Id="rId14" Type="http://schemas.openxmlformats.org/officeDocument/2006/relationships/chart" Target="../charts/chart91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26" Type="http://schemas.openxmlformats.org/officeDocument/2006/relationships/chart" Target="../charts/chart121.xml"/><Relationship Id="rId39" Type="http://schemas.openxmlformats.org/officeDocument/2006/relationships/chart" Target="../charts/chart134.xml"/><Relationship Id="rId21" Type="http://schemas.openxmlformats.org/officeDocument/2006/relationships/chart" Target="../charts/chart116.xml"/><Relationship Id="rId34" Type="http://schemas.openxmlformats.org/officeDocument/2006/relationships/chart" Target="../charts/chart129.xml"/><Relationship Id="rId42" Type="http://schemas.openxmlformats.org/officeDocument/2006/relationships/chart" Target="../charts/chart137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20" Type="http://schemas.openxmlformats.org/officeDocument/2006/relationships/chart" Target="../charts/chart115.xml"/><Relationship Id="rId29" Type="http://schemas.openxmlformats.org/officeDocument/2006/relationships/chart" Target="../charts/chart124.xml"/><Relationship Id="rId41" Type="http://schemas.openxmlformats.org/officeDocument/2006/relationships/chart" Target="../charts/chart136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24" Type="http://schemas.openxmlformats.org/officeDocument/2006/relationships/chart" Target="../charts/chart119.xml"/><Relationship Id="rId32" Type="http://schemas.openxmlformats.org/officeDocument/2006/relationships/chart" Target="../charts/chart127.xml"/><Relationship Id="rId37" Type="http://schemas.openxmlformats.org/officeDocument/2006/relationships/chart" Target="../charts/chart132.xml"/><Relationship Id="rId40" Type="http://schemas.openxmlformats.org/officeDocument/2006/relationships/chart" Target="../charts/chart135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23" Type="http://schemas.openxmlformats.org/officeDocument/2006/relationships/chart" Target="../charts/chart118.xml"/><Relationship Id="rId28" Type="http://schemas.openxmlformats.org/officeDocument/2006/relationships/chart" Target="../charts/chart123.xml"/><Relationship Id="rId36" Type="http://schemas.openxmlformats.org/officeDocument/2006/relationships/chart" Target="../charts/chart131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31" Type="http://schemas.openxmlformats.org/officeDocument/2006/relationships/chart" Target="../charts/chart126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Relationship Id="rId22" Type="http://schemas.openxmlformats.org/officeDocument/2006/relationships/chart" Target="../charts/chart117.xml"/><Relationship Id="rId27" Type="http://schemas.openxmlformats.org/officeDocument/2006/relationships/chart" Target="../charts/chart122.xml"/><Relationship Id="rId30" Type="http://schemas.openxmlformats.org/officeDocument/2006/relationships/chart" Target="../charts/chart125.xml"/><Relationship Id="rId35" Type="http://schemas.openxmlformats.org/officeDocument/2006/relationships/chart" Target="../charts/chart130.xml"/><Relationship Id="rId43" Type="http://schemas.openxmlformats.org/officeDocument/2006/relationships/chart" Target="../charts/chart138.xml"/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5" Type="http://schemas.openxmlformats.org/officeDocument/2006/relationships/chart" Target="../charts/chart120.xml"/><Relationship Id="rId33" Type="http://schemas.openxmlformats.org/officeDocument/2006/relationships/chart" Target="../charts/chart128.xml"/><Relationship Id="rId38" Type="http://schemas.openxmlformats.org/officeDocument/2006/relationships/chart" Target="../charts/chart13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6.xml"/><Relationship Id="rId13" Type="http://schemas.openxmlformats.org/officeDocument/2006/relationships/chart" Target="../charts/chart151.xml"/><Relationship Id="rId18" Type="http://schemas.openxmlformats.org/officeDocument/2006/relationships/chart" Target="../charts/chart156.xml"/><Relationship Id="rId26" Type="http://schemas.openxmlformats.org/officeDocument/2006/relationships/chart" Target="../charts/chart164.xml"/><Relationship Id="rId3" Type="http://schemas.openxmlformats.org/officeDocument/2006/relationships/chart" Target="../charts/chart141.xml"/><Relationship Id="rId21" Type="http://schemas.openxmlformats.org/officeDocument/2006/relationships/chart" Target="../charts/chart159.xml"/><Relationship Id="rId7" Type="http://schemas.openxmlformats.org/officeDocument/2006/relationships/chart" Target="../charts/chart145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25" Type="http://schemas.openxmlformats.org/officeDocument/2006/relationships/chart" Target="../charts/chart163.xml"/><Relationship Id="rId2" Type="http://schemas.openxmlformats.org/officeDocument/2006/relationships/chart" Target="../charts/chart140.xml"/><Relationship Id="rId16" Type="http://schemas.openxmlformats.org/officeDocument/2006/relationships/chart" Target="../charts/chart154.xml"/><Relationship Id="rId20" Type="http://schemas.openxmlformats.org/officeDocument/2006/relationships/chart" Target="../charts/chart158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1" Type="http://schemas.openxmlformats.org/officeDocument/2006/relationships/chart" Target="../charts/chart149.xml"/><Relationship Id="rId24" Type="http://schemas.openxmlformats.org/officeDocument/2006/relationships/chart" Target="../charts/chart162.xml"/><Relationship Id="rId5" Type="http://schemas.openxmlformats.org/officeDocument/2006/relationships/chart" Target="../charts/chart143.xml"/><Relationship Id="rId15" Type="http://schemas.openxmlformats.org/officeDocument/2006/relationships/chart" Target="../charts/chart153.xml"/><Relationship Id="rId23" Type="http://schemas.openxmlformats.org/officeDocument/2006/relationships/chart" Target="../charts/chart161.xml"/><Relationship Id="rId10" Type="http://schemas.openxmlformats.org/officeDocument/2006/relationships/chart" Target="../charts/chart148.xml"/><Relationship Id="rId19" Type="http://schemas.openxmlformats.org/officeDocument/2006/relationships/chart" Target="../charts/chart157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chart" Target="../charts/chart152.xml"/><Relationship Id="rId22" Type="http://schemas.openxmlformats.org/officeDocument/2006/relationships/chart" Target="../charts/chart160.xml"/><Relationship Id="rId27" Type="http://schemas.openxmlformats.org/officeDocument/2006/relationships/chart" Target="../charts/chart16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13" Type="http://schemas.openxmlformats.org/officeDocument/2006/relationships/chart" Target="../charts/chart178.xml"/><Relationship Id="rId18" Type="http://schemas.openxmlformats.org/officeDocument/2006/relationships/chart" Target="../charts/chart183.xml"/><Relationship Id="rId26" Type="http://schemas.openxmlformats.org/officeDocument/2006/relationships/chart" Target="../charts/chart191.xml"/><Relationship Id="rId3" Type="http://schemas.openxmlformats.org/officeDocument/2006/relationships/chart" Target="../charts/chart168.xml"/><Relationship Id="rId21" Type="http://schemas.openxmlformats.org/officeDocument/2006/relationships/chart" Target="../charts/chart186.xml"/><Relationship Id="rId7" Type="http://schemas.openxmlformats.org/officeDocument/2006/relationships/chart" Target="../charts/chart172.xml"/><Relationship Id="rId12" Type="http://schemas.openxmlformats.org/officeDocument/2006/relationships/chart" Target="../charts/chart177.xml"/><Relationship Id="rId17" Type="http://schemas.openxmlformats.org/officeDocument/2006/relationships/chart" Target="../charts/chart182.xml"/><Relationship Id="rId25" Type="http://schemas.openxmlformats.org/officeDocument/2006/relationships/chart" Target="../charts/chart190.xml"/><Relationship Id="rId2" Type="http://schemas.openxmlformats.org/officeDocument/2006/relationships/chart" Target="../charts/chart167.xml"/><Relationship Id="rId16" Type="http://schemas.openxmlformats.org/officeDocument/2006/relationships/chart" Target="../charts/chart181.xml"/><Relationship Id="rId20" Type="http://schemas.openxmlformats.org/officeDocument/2006/relationships/chart" Target="../charts/chart185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11" Type="http://schemas.openxmlformats.org/officeDocument/2006/relationships/chart" Target="../charts/chart176.xml"/><Relationship Id="rId24" Type="http://schemas.openxmlformats.org/officeDocument/2006/relationships/chart" Target="../charts/chart189.xml"/><Relationship Id="rId5" Type="http://schemas.openxmlformats.org/officeDocument/2006/relationships/chart" Target="../charts/chart170.xml"/><Relationship Id="rId15" Type="http://schemas.openxmlformats.org/officeDocument/2006/relationships/chart" Target="../charts/chart180.xml"/><Relationship Id="rId23" Type="http://schemas.openxmlformats.org/officeDocument/2006/relationships/chart" Target="../charts/chart188.xml"/><Relationship Id="rId10" Type="http://schemas.openxmlformats.org/officeDocument/2006/relationships/chart" Target="../charts/chart175.xml"/><Relationship Id="rId19" Type="http://schemas.openxmlformats.org/officeDocument/2006/relationships/chart" Target="../charts/chart184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Relationship Id="rId14" Type="http://schemas.openxmlformats.org/officeDocument/2006/relationships/chart" Target="../charts/chart179.xml"/><Relationship Id="rId22" Type="http://schemas.openxmlformats.org/officeDocument/2006/relationships/chart" Target="../charts/chart187.xml"/><Relationship Id="rId27" Type="http://schemas.openxmlformats.org/officeDocument/2006/relationships/chart" Target="../charts/chart192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5.xml"/><Relationship Id="rId18" Type="http://schemas.openxmlformats.org/officeDocument/2006/relationships/chart" Target="../charts/chart210.xml"/><Relationship Id="rId26" Type="http://schemas.openxmlformats.org/officeDocument/2006/relationships/chart" Target="../charts/chart218.xml"/><Relationship Id="rId3" Type="http://schemas.openxmlformats.org/officeDocument/2006/relationships/chart" Target="../charts/chart195.xml"/><Relationship Id="rId21" Type="http://schemas.openxmlformats.org/officeDocument/2006/relationships/chart" Target="../charts/chart213.xml"/><Relationship Id="rId7" Type="http://schemas.openxmlformats.org/officeDocument/2006/relationships/chart" Target="../charts/chart199.xml"/><Relationship Id="rId12" Type="http://schemas.openxmlformats.org/officeDocument/2006/relationships/chart" Target="../charts/chart204.xml"/><Relationship Id="rId17" Type="http://schemas.openxmlformats.org/officeDocument/2006/relationships/chart" Target="../charts/chart209.xml"/><Relationship Id="rId25" Type="http://schemas.openxmlformats.org/officeDocument/2006/relationships/chart" Target="../charts/chart217.xml"/><Relationship Id="rId33" Type="http://schemas.openxmlformats.org/officeDocument/2006/relationships/chart" Target="../charts/chart225.xml"/><Relationship Id="rId2" Type="http://schemas.openxmlformats.org/officeDocument/2006/relationships/chart" Target="../charts/chart194.xml"/><Relationship Id="rId16" Type="http://schemas.openxmlformats.org/officeDocument/2006/relationships/chart" Target="../charts/chart208.xml"/><Relationship Id="rId20" Type="http://schemas.openxmlformats.org/officeDocument/2006/relationships/chart" Target="../charts/chart212.xml"/><Relationship Id="rId29" Type="http://schemas.openxmlformats.org/officeDocument/2006/relationships/chart" Target="../charts/chart221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11" Type="http://schemas.openxmlformats.org/officeDocument/2006/relationships/chart" Target="../charts/chart203.xml"/><Relationship Id="rId24" Type="http://schemas.openxmlformats.org/officeDocument/2006/relationships/chart" Target="../charts/chart216.xml"/><Relationship Id="rId32" Type="http://schemas.openxmlformats.org/officeDocument/2006/relationships/chart" Target="../charts/chart224.xml"/><Relationship Id="rId5" Type="http://schemas.openxmlformats.org/officeDocument/2006/relationships/chart" Target="../charts/chart197.xml"/><Relationship Id="rId15" Type="http://schemas.openxmlformats.org/officeDocument/2006/relationships/chart" Target="../charts/chart207.xml"/><Relationship Id="rId23" Type="http://schemas.openxmlformats.org/officeDocument/2006/relationships/chart" Target="../charts/chart215.xml"/><Relationship Id="rId28" Type="http://schemas.openxmlformats.org/officeDocument/2006/relationships/chart" Target="../charts/chart220.xml"/><Relationship Id="rId10" Type="http://schemas.openxmlformats.org/officeDocument/2006/relationships/chart" Target="../charts/chart202.xml"/><Relationship Id="rId19" Type="http://schemas.openxmlformats.org/officeDocument/2006/relationships/chart" Target="../charts/chart211.xml"/><Relationship Id="rId31" Type="http://schemas.openxmlformats.org/officeDocument/2006/relationships/chart" Target="../charts/chart223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4" Type="http://schemas.openxmlformats.org/officeDocument/2006/relationships/chart" Target="../charts/chart206.xml"/><Relationship Id="rId22" Type="http://schemas.openxmlformats.org/officeDocument/2006/relationships/chart" Target="../charts/chart214.xml"/><Relationship Id="rId27" Type="http://schemas.openxmlformats.org/officeDocument/2006/relationships/chart" Target="../charts/chart219.xml"/><Relationship Id="rId30" Type="http://schemas.openxmlformats.org/officeDocument/2006/relationships/chart" Target="../charts/chart222.xml"/><Relationship Id="rId8" Type="http://schemas.openxmlformats.org/officeDocument/2006/relationships/chart" Target="../charts/chart20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3.xml"/><Relationship Id="rId3" Type="http://schemas.openxmlformats.org/officeDocument/2006/relationships/chart" Target="../charts/chart228.xml"/><Relationship Id="rId7" Type="http://schemas.openxmlformats.org/officeDocument/2006/relationships/chart" Target="../charts/chart232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6" Type="http://schemas.openxmlformats.org/officeDocument/2006/relationships/chart" Target="../charts/chart231.xml"/><Relationship Id="rId5" Type="http://schemas.openxmlformats.org/officeDocument/2006/relationships/chart" Target="../charts/chart230.xml"/><Relationship Id="rId10" Type="http://schemas.openxmlformats.org/officeDocument/2006/relationships/chart" Target="../charts/chart235.xml"/><Relationship Id="rId4" Type="http://schemas.openxmlformats.org/officeDocument/2006/relationships/chart" Target="../charts/chart229.xml"/><Relationship Id="rId9" Type="http://schemas.openxmlformats.org/officeDocument/2006/relationships/chart" Target="../charts/chart234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8.xml"/><Relationship Id="rId18" Type="http://schemas.openxmlformats.org/officeDocument/2006/relationships/chart" Target="../charts/chart253.xml"/><Relationship Id="rId26" Type="http://schemas.openxmlformats.org/officeDocument/2006/relationships/chart" Target="../charts/chart261.xml"/><Relationship Id="rId39" Type="http://schemas.openxmlformats.org/officeDocument/2006/relationships/chart" Target="../charts/chart274.xml"/><Relationship Id="rId21" Type="http://schemas.openxmlformats.org/officeDocument/2006/relationships/chart" Target="../charts/chart256.xml"/><Relationship Id="rId34" Type="http://schemas.openxmlformats.org/officeDocument/2006/relationships/chart" Target="../charts/chart269.xml"/><Relationship Id="rId42" Type="http://schemas.openxmlformats.org/officeDocument/2006/relationships/chart" Target="../charts/chart277.xml"/><Relationship Id="rId47" Type="http://schemas.openxmlformats.org/officeDocument/2006/relationships/chart" Target="../charts/chart282.xml"/><Relationship Id="rId50" Type="http://schemas.openxmlformats.org/officeDocument/2006/relationships/chart" Target="../charts/chart285.xml"/><Relationship Id="rId55" Type="http://schemas.openxmlformats.org/officeDocument/2006/relationships/chart" Target="../charts/chart290.xml"/><Relationship Id="rId7" Type="http://schemas.openxmlformats.org/officeDocument/2006/relationships/chart" Target="../charts/chart242.xml"/><Relationship Id="rId2" Type="http://schemas.openxmlformats.org/officeDocument/2006/relationships/chart" Target="../charts/chart237.xml"/><Relationship Id="rId16" Type="http://schemas.openxmlformats.org/officeDocument/2006/relationships/chart" Target="../charts/chart251.xml"/><Relationship Id="rId29" Type="http://schemas.openxmlformats.org/officeDocument/2006/relationships/chart" Target="../charts/chart264.xml"/><Relationship Id="rId11" Type="http://schemas.openxmlformats.org/officeDocument/2006/relationships/chart" Target="../charts/chart246.xml"/><Relationship Id="rId24" Type="http://schemas.openxmlformats.org/officeDocument/2006/relationships/chart" Target="../charts/chart259.xml"/><Relationship Id="rId32" Type="http://schemas.openxmlformats.org/officeDocument/2006/relationships/chart" Target="../charts/chart267.xml"/><Relationship Id="rId37" Type="http://schemas.openxmlformats.org/officeDocument/2006/relationships/chart" Target="../charts/chart272.xml"/><Relationship Id="rId40" Type="http://schemas.openxmlformats.org/officeDocument/2006/relationships/chart" Target="../charts/chart275.xml"/><Relationship Id="rId45" Type="http://schemas.openxmlformats.org/officeDocument/2006/relationships/chart" Target="../charts/chart280.xml"/><Relationship Id="rId53" Type="http://schemas.openxmlformats.org/officeDocument/2006/relationships/chart" Target="../charts/chart288.xml"/><Relationship Id="rId58" Type="http://schemas.openxmlformats.org/officeDocument/2006/relationships/chart" Target="../charts/chart293.xml"/><Relationship Id="rId5" Type="http://schemas.openxmlformats.org/officeDocument/2006/relationships/chart" Target="../charts/chart240.xml"/><Relationship Id="rId19" Type="http://schemas.openxmlformats.org/officeDocument/2006/relationships/chart" Target="../charts/chart254.xml"/><Relationship Id="rId4" Type="http://schemas.openxmlformats.org/officeDocument/2006/relationships/chart" Target="../charts/chart239.xml"/><Relationship Id="rId9" Type="http://schemas.openxmlformats.org/officeDocument/2006/relationships/chart" Target="../charts/chart244.xml"/><Relationship Id="rId14" Type="http://schemas.openxmlformats.org/officeDocument/2006/relationships/chart" Target="../charts/chart249.xml"/><Relationship Id="rId22" Type="http://schemas.openxmlformats.org/officeDocument/2006/relationships/chart" Target="../charts/chart257.xml"/><Relationship Id="rId27" Type="http://schemas.openxmlformats.org/officeDocument/2006/relationships/chart" Target="../charts/chart262.xml"/><Relationship Id="rId30" Type="http://schemas.openxmlformats.org/officeDocument/2006/relationships/chart" Target="../charts/chart265.xml"/><Relationship Id="rId35" Type="http://schemas.openxmlformats.org/officeDocument/2006/relationships/chart" Target="../charts/chart270.xml"/><Relationship Id="rId43" Type="http://schemas.openxmlformats.org/officeDocument/2006/relationships/chart" Target="../charts/chart278.xml"/><Relationship Id="rId48" Type="http://schemas.openxmlformats.org/officeDocument/2006/relationships/chart" Target="../charts/chart283.xml"/><Relationship Id="rId56" Type="http://schemas.openxmlformats.org/officeDocument/2006/relationships/chart" Target="../charts/chart291.xml"/><Relationship Id="rId8" Type="http://schemas.openxmlformats.org/officeDocument/2006/relationships/chart" Target="../charts/chart243.xml"/><Relationship Id="rId51" Type="http://schemas.openxmlformats.org/officeDocument/2006/relationships/chart" Target="../charts/chart286.xml"/><Relationship Id="rId3" Type="http://schemas.openxmlformats.org/officeDocument/2006/relationships/chart" Target="../charts/chart238.xml"/><Relationship Id="rId12" Type="http://schemas.openxmlformats.org/officeDocument/2006/relationships/chart" Target="../charts/chart247.xml"/><Relationship Id="rId17" Type="http://schemas.openxmlformats.org/officeDocument/2006/relationships/chart" Target="../charts/chart252.xml"/><Relationship Id="rId25" Type="http://schemas.openxmlformats.org/officeDocument/2006/relationships/chart" Target="../charts/chart260.xml"/><Relationship Id="rId33" Type="http://schemas.openxmlformats.org/officeDocument/2006/relationships/chart" Target="../charts/chart268.xml"/><Relationship Id="rId38" Type="http://schemas.openxmlformats.org/officeDocument/2006/relationships/chart" Target="../charts/chart273.xml"/><Relationship Id="rId46" Type="http://schemas.openxmlformats.org/officeDocument/2006/relationships/chart" Target="../charts/chart281.xml"/><Relationship Id="rId59" Type="http://schemas.openxmlformats.org/officeDocument/2006/relationships/chart" Target="../charts/chart294.xml"/><Relationship Id="rId20" Type="http://schemas.openxmlformats.org/officeDocument/2006/relationships/chart" Target="../charts/chart255.xml"/><Relationship Id="rId41" Type="http://schemas.openxmlformats.org/officeDocument/2006/relationships/chart" Target="../charts/chart276.xml"/><Relationship Id="rId54" Type="http://schemas.openxmlformats.org/officeDocument/2006/relationships/chart" Target="../charts/chart289.xml"/><Relationship Id="rId1" Type="http://schemas.openxmlformats.org/officeDocument/2006/relationships/chart" Target="../charts/chart236.xml"/><Relationship Id="rId6" Type="http://schemas.openxmlformats.org/officeDocument/2006/relationships/chart" Target="../charts/chart241.xml"/><Relationship Id="rId15" Type="http://schemas.openxmlformats.org/officeDocument/2006/relationships/chart" Target="../charts/chart250.xml"/><Relationship Id="rId23" Type="http://schemas.openxmlformats.org/officeDocument/2006/relationships/chart" Target="../charts/chart258.xml"/><Relationship Id="rId28" Type="http://schemas.openxmlformats.org/officeDocument/2006/relationships/chart" Target="../charts/chart263.xml"/><Relationship Id="rId36" Type="http://schemas.openxmlformats.org/officeDocument/2006/relationships/chart" Target="../charts/chart271.xml"/><Relationship Id="rId49" Type="http://schemas.openxmlformats.org/officeDocument/2006/relationships/chart" Target="../charts/chart284.xml"/><Relationship Id="rId57" Type="http://schemas.openxmlformats.org/officeDocument/2006/relationships/chart" Target="../charts/chart292.xml"/><Relationship Id="rId10" Type="http://schemas.openxmlformats.org/officeDocument/2006/relationships/chart" Target="../charts/chart245.xml"/><Relationship Id="rId31" Type="http://schemas.openxmlformats.org/officeDocument/2006/relationships/chart" Target="../charts/chart266.xml"/><Relationship Id="rId44" Type="http://schemas.openxmlformats.org/officeDocument/2006/relationships/chart" Target="../charts/chart279.xml"/><Relationship Id="rId52" Type="http://schemas.openxmlformats.org/officeDocument/2006/relationships/chart" Target="../charts/chart287.xml"/><Relationship Id="rId60" Type="http://schemas.openxmlformats.org/officeDocument/2006/relationships/chart" Target="../charts/chart29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3.xml"/><Relationship Id="rId3" Type="http://schemas.openxmlformats.org/officeDocument/2006/relationships/chart" Target="../charts/chart298.xml"/><Relationship Id="rId7" Type="http://schemas.openxmlformats.org/officeDocument/2006/relationships/chart" Target="../charts/chart302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5" Type="http://schemas.openxmlformats.org/officeDocument/2006/relationships/chart" Target="../charts/chart300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8.xml"/><Relationship Id="rId2" Type="http://schemas.openxmlformats.org/officeDocument/2006/relationships/chart" Target="../charts/chart307.xml"/><Relationship Id="rId1" Type="http://schemas.openxmlformats.org/officeDocument/2006/relationships/chart" Target="../charts/chart306.xml"/><Relationship Id="rId5" Type="http://schemas.openxmlformats.org/officeDocument/2006/relationships/chart" Target="../charts/chart310.xml"/><Relationship Id="rId4" Type="http://schemas.openxmlformats.org/officeDocument/2006/relationships/chart" Target="../charts/chart30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8.xml"/><Relationship Id="rId3" Type="http://schemas.openxmlformats.org/officeDocument/2006/relationships/chart" Target="../charts/chart313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5" Type="http://schemas.openxmlformats.org/officeDocument/2006/relationships/chart" Target="../charts/chart315.xml"/><Relationship Id="rId10" Type="http://schemas.openxmlformats.org/officeDocument/2006/relationships/chart" Target="../charts/chart32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342471</xdr:colOff>
      <xdr:row>1</xdr:row>
      <xdr:rowOff>77056</xdr:rowOff>
    </xdr:from>
    <xdr:to>
      <xdr:col>23</xdr:col>
      <xdr:colOff>423809</xdr:colOff>
      <xdr:row>32</xdr:row>
      <xdr:rowOff>158394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415248</xdr:colOff>
      <xdr:row>37</xdr:row>
      <xdr:rowOff>51370</xdr:rowOff>
    </xdr:from>
    <xdr:to>
      <xdr:col>23</xdr:col>
      <xdr:colOff>312507</xdr:colOff>
      <xdr:row>70</xdr:row>
      <xdr:rowOff>94179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25687</xdr:colOff>
      <xdr:row>75</xdr:row>
      <xdr:rowOff>8561</xdr:rowOff>
    </xdr:from>
    <xdr:to>
      <xdr:col>23</xdr:col>
      <xdr:colOff>8564</xdr:colOff>
      <xdr:row>108</xdr:row>
      <xdr:rowOff>179798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25686</xdr:colOff>
      <xdr:row>185</xdr:row>
      <xdr:rowOff>128426</xdr:rowOff>
    </xdr:from>
    <xdr:to>
      <xdr:col>22</xdr:col>
      <xdr:colOff>625012</xdr:colOff>
      <xdr:row>219</xdr:row>
      <xdr:rowOff>94180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205484</xdr:colOff>
      <xdr:row>223</xdr:row>
      <xdr:rowOff>34247</xdr:rowOff>
    </xdr:from>
    <xdr:to>
      <xdr:col>24</xdr:col>
      <xdr:colOff>59934</xdr:colOff>
      <xdr:row>257</xdr:row>
      <xdr:rowOff>42810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338191</xdr:colOff>
      <xdr:row>4</xdr:row>
      <xdr:rowOff>154112</xdr:rowOff>
    </xdr:from>
    <xdr:to>
      <xdr:col>25</xdr:col>
      <xdr:colOff>56543</xdr:colOff>
      <xdr:row>10</xdr:row>
      <xdr:rowOff>2362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978865" y="924674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23</xdr:col>
      <xdr:colOff>555490</xdr:colOff>
      <xdr:row>145</xdr:row>
      <xdr:rowOff>68493</xdr:rowOff>
    </xdr:to>
    <xdr:graphicFrame macro="">
      <xdr:nvGraphicFramePr>
        <xdr:cNvPr id="4" name="Diagram 1034">
          <a:extLst>
            <a:ext uri="{FF2B5EF4-FFF2-40B4-BE49-F238E27FC236}">
              <a16:creationId xmlns:a16="http://schemas.microsoft.com/office/drawing/2014/main" id="{89C13EE0-5FD2-4FAE-B7C5-9A2CD58C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23</xdr:col>
      <xdr:colOff>555490</xdr:colOff>
      <xdr:row>182</xdr:row>
      <xdr:rowOff>68492</xdr:rowOff>
    </xdr:to>
    <xdr:graphicFrame macro="">
      <xdr:nvGraphicFramePr>
        <xdr:cNvPr id="6" name="Diagram 1034">
          <a:extLst>
            <a:ext uri="{FF2B5EF4-FFF2-40B4-BE49-F238E27FC236}">
              <a16:creationId xmlns:a16="http://schemas.microsoft.com/office/drawing/2014/main" id="{E04E4F7B-FD58-4E6D-AABA-2D08F6CD9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630182</xdr:colOff>
      <xdr:row>235</xdr:row>
      <xdr:rowOff>36610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D8AF2D9B-6972-4378-9861-DA9304A81936}"/>
            </a:ext>
          </a:extLst>
        </xdr:cNvPr>
        <xdr:cNvSpPr/>
      </xdr:nvSpPr>
      <xdr:spPr bwMode="auto">
        <a:xfrm>
          <a:off x="14640674" y="43356944"/>
          <a:ext cx="63018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689810</xdr:colOff>
      <xdr:row>426</xdr:row>
      <xdr:rowOff>132346</xdr:rowOff>
    </xdr:from>
    <xdr:to>
      <xdr:col>14</xdr:col>
      <xdr:colOff>577515</xdr:colOff>
      <xdr:row>457</xdr:row>
      <xdr:rowOff>92240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132347</xdr:colOff>
      <xdr:row>446</xdr:row>
      <xdr:rowOff>156410</xdr:rowOff>
    </xdr:from>
    <xdr:to>
      <xdr:col>15</xdr:col>
      <xdr:colOff>616979</xdr:colOff>
      <xdr:row>451</xdr:row>
      <xdr:rowOff>172293</xdr:rowOff>
    </xdr:to>
    <xdr:sp macro="" textlink="">
      <xdr:nvSpPr>
        <xdr:cNvPr id="32" name="Pil: opp 31">
          <a:extLst>
            <a:ext uri="{FF2B5EF4-FFF2-40B4-BE49-F238E27FC236}">
              <a16:creationId xmlns:a16="http://schemas.microsoft.com/office/drawing/2014/main" id="{7F9871E0-6A85-49D6-A91F-3A7519B75D3B}"/>
            </a:ext>
          </a:extLst>
        </xdr:cNvPr>
        <xdr:cNvSpPr/>
      </xdr:nvSpPr>
      <xdr:spPr bwMode="auto">
        <a:xfrm>
          <a:off x="13800221" y="73717484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814137</xdr:colOff>
      <xdr:row>393</xdr:row>
      <xdr:rowOff>68179</xdr:rowOff>
    </xdr:from>
    <xdr:to>
      <xdr:col>14</xdr:col>
      <xdr:colOff>798095</xdr:colOff>
      <xdr:row>424</xdr:row>
      <xdr:rowOff>20053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778042</xdr:colOff>
      <xdr:row>360</xdr:row>
      <xdr:rowOff>64168</xdr:rowOff>
    </xdr:from>
    <xdr:to>
      <xdr:col>14</xdr:col>
      <xdr:colOff>770021</xdr:colOff>
      <xdr:row>391</xdr:row>
      <xdr:rowOff>16043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653716</xdr:colOff>
      <xdr:row>327</xdr:row>
      <xdr:rowOff>36095</xdr:rowOff>
    </xdr:from>
    <xdr:to>
      <xdr:col>15</xdr:col>
      <xdr:colOff>44116</xdr:colOff>
      <xdr:row>358</xdr:row>
      <xdr:rowOff>60158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613611</xdr:colOff>
      <xdr:row>294</xdr:row>
      <xdr:rowOff>104472</xdr:rowOff>
    </xdr:from>
    <xdr:to>
      <xdr:col>14</xdr:col>
      <xdr:colOff>741948</xdr:colOff>
      <xdr:row>325</xdr:row>
      <xdr:rowOff>84220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336884</xdr:colOff>
      <xdr:row>261</xdr:row>
      <xdr:rowOff>40107</xdr:rowOff>
    </xdr:from>
    <xdr:to>
      <xdr:col>6</xdr:col>
      <xdr:colOff>176463</xdr:colOff>
      <xdr:row>290</xdr:row>
      <xdr:rowOff>104276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280736</xdr:colOff>
      <xdr:row>261</xdr:row>
      <xdr:rowOff>92242</xdr:rowOff>
    </xdr:from>
    <xdr:to>
      <xdr:col>11</xdr:col>
      <xdr:colOff>1090862</xdr:colOff>
      <xdr:row>290</xdr:row>
      <xdr:rowOff>132349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669758</xdr:colOff>
      <xdr:row>161</xdr:row>
      <xdr:rowOff>160420</xdr:rowOff>
    </xdr:from>
    <xdr:to>
      <xdr:col>14</xdr:col>
      <xdr:colOff>870284</xdr:colOff>
      <xdr:row>193</xdr:row>
      <xdr:rowOff>8021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393032</xdr:colOff>
      <xdr:row>129</xdr:row>
      <xdr:rowOff>28073</xdr:rowOff>
    </xdr:from>
    <xdr:to>
      <xdr:col>6</xdr:col>
      <xdr:colOff>208548</xdr:colOff>
      <xdr:row>160</xdr:row>
      <xdr:rowOff>100265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581527</xdr:colOff>
      <xdr:row>129</xdr:row>
      <xdr:rowOff>52136</xdr:rowOff>
    </xdr:from>
    <xdr:to>
      <xdr:col>11</xdr:col>
      <xdr:colOff>806117</xdr:colOff>
      <xdr:row>160</xdr:row>
      <xdr:rowOff>52138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148389</xdr:colOff>
      <xdr:row>96</xdr:row>
      <xdr:rowOff>44115</xdr:rowOff>
    </xdr:from>
    <xdr:to>
      <xdr:col>4</xdr:col>
      <xdr:colOff>541421</xdr:colOff>
      <xdr:row>125</xdr:row>
      <xdr:rowOff>188494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561474</xdr:colOff>
      <xdr:row>96</xdr:row>
      <xdr:rowOff>8021</xdr:rowOff>
    </xdr:from>
    <xdr:to>
      <xdr:col>9</xdr:col>
      <xdr:colOff>778042</xdr:colOff>
      <xdr:row>126</xdr:row>
      <xdr:rowOff>24064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910389</xdr:colOff>
      <xdr:row>95</xdr:row>
      <xdr:rowOff>184483</xdr:rowOff>
    </xdr:from>
    <xdr:to>
      <xdr:col>15</xdr:col>
      <xdr:colOff>445168</xdr:colOff>
      <xdr:row>126</xdr:row>
      <xdr:rowOff>48126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830179</xdr:colOff>
      <xdr:row>64</xdr:row>
      <xdr:rowOff>12231</xdr:rowOff>
    </xdr:from>
    <xdr:to>
      <xdr:col>14</xdr:col>
      <xdr:colOff>822158</xdr:colOff>
      <xdr:row>93</xdr:row>
      <xdr:rowOff>176462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33</xdr:row>
      <xdr:rowOff>84220</xdr:rowOff>
    </xdr:from>
    <xdr:to>
      <xdr:col>14</xdr:col>
      <xdr:colOff>501316</xdr:colOff>
      <xdr:row>62</xdr:row>
      <xdr:rowOff>100263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15</xdr:col>
      <xdr:colOff>200526</xdr:colOff>
      <xdr:row>226</xdr:row>
      <xdr:rowOff>40106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EB0321F5-B668-445C-A5B9-4CD874501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890337</xdr:colOff>
      <xdr:row>228</xdr:row>
      <xdr:rowOff>0</xdr:rowOff>
    </xdr:from>
    <xdr:to>
      <xdr:col>15</xdr:col>
      <xdr:colOff>176463</xdr:colOff>
      <xdr:row>259</xdr:row>
      <xdr:rowOff>40106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90379509-603A-42B3-B4B4-9F6C525AA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198873</xdr:colOff>
      <xdr:row>5</xdr:row>
      <xdr:rowOff>0</xdr:rowOff>
    </xdr:from>
    <xdr:to>
      <xdr:col>49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471017</xdr:colOff>
      <xdr:row>24</xdr:row>
      <xdr:rowOff>73269</xdr:rowOff>
    </xdr:from>
    <xdr:to>
      <xdr:col>36</xdr:col>
      <xdr:colOff>1015302</xdr:colOff>
      <xdr:row>37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1140907</xdr:colOff>
      <xdr:row>24</xdr:row>
      <xdr:rowOff>83737</xdr:rowOff>
    </xdr:from>
    <xdr:to>
      <xdr:col>43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125605</xdr:colOff>
      <xdr:row>23</xdr:row>
      <xdr:rowOff>136070</xdr:rowOff>
    </xdr:from>
    <xdr:to>
      <xdr:col>49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429148</xdr:colOff>
      <xdr:row>38</xdr:row>
      <xdr:rowOff>104670</xdr:rowOff>
    </xdr:from>
    <xdr:to>
      <xdr:col>36</xdr:col>
      <xdr:colOff>1078104</xdr:colOff>
      <xdr:row>63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1151374</xdr:colOff>
      <xdr:row>37</xdr:row>
      <xdr:rowOff>146539</xdr:rowOff>
    </xdr:from>
    <xdr:to>
      <xdr:col>43</xdr:col>
      <xdr:colOff>94203</xdr:colOff>
      <xdr:row>62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198873</xdr:colOff>
      <xdr:row>37</xdr:row>
      <xdr:rowOff>125605</xdr:rowOff>
    </xdr:from>
    <xdr:to>
      <xdr:col>49</xdr:col>
      <xdr:colOff>282610</xdr:colOff>
      <xdr:row>62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450083</xdr:colOff>
      <xdr:row>62</xdr:row>
      <xdr:rowOff>136071</xdr:rowOff>
    </xdr:from>
    <xdr:to>
      <xdr:col>36</xdr:col>
      <xdr:colOff>1099039</xdr:colOff>
      <xdr:row>85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1172308</xdr:colOff>
      <xdr:row>62</xdr:row>
      <xdr:rowOff>177940</xdr:rowOff>
    </xdr:from>
    <xdr:to>
      <xdr:col>43</xdr:col>
      <xdr:colOff>115137</xdr:colOff>
      <xdr:row>84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188406</xdr:colOff>
      <xdr:row>62</xdr:row>
      <xdr:rowOff>177939</xdr:rowOff>
    </xdr:from>
    <xdr:to>
      <xdr:col>49</xdr:col>
      <xdr:colOff>272143</xdr:colOff>
      <xdr:row>84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450082</xdr:colOff>
      <xdr:row>85</xdr:row>
      <xdr:rowOff>94204</xdr:rowOff>
    </xdr:from>
    <xdr:to>
      <xdr:col>36</xdr:col>
      <xdr:colOff>1099038</xdr:colOff>
      <xdr:row>104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1193242</xdr:colOff>
      <xdr:row>85</xdr:row>
      <xdr:rowOff>83737</xdr:rowOff>
    </xdr:from>
    <xdr:to>
      <xdr:col>43</xdr:col>
      <xdr:colOff>136071</xdr:colOff>
      <xdr:row>104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198873</xdr:colOff>
      <xdr:row>85</xdr:row>
      <xdr:rowOff>62803</xdr:rowOff>
    </xdr:from>
    <xdr:to>
      <xdr:col>49</xdr:col>
      <xdr:colOff>282610</xdr:colOff>
      <xdr:row>104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471017</xdr:colOff>
      <xdr:row>108</xdr:row>
      <xdr:rowOff>104671</xdr:rowOff>
    </xdr:from>
    <xdr:to>
      <xdr:col>36</xdr:col>
      <xdr:colOff>1119973</xdr:colOff>
      <xdr:row>128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10467</xdr:colOff>
      <xdr:row>108</xdr:row>
      <xdr:rowOff>94204</xdr:rowOff>
    </xdr:from>
    <xdr:to>
      <xdr:col>43</xdr:col>
      <xdr:colOff>157005</xdr:colOff>
      <xdr:row>127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240741</xdr:colOff>
      <xdr:row>108</xdr:row>
      <xdr:rowOff>41868</xdr:rowOff>
    </xdr:from>
    <xdr:to>
      <xdr:col>49</xdr:col>
      <xdr:colOff>324478</xdr:colOff>
      <xdr:row>127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429149</xdr:colOff>
      <xdr:row>128</xdr:row>
      <xdr:rowOff>125605</xdr:rowOff>
    </xdr:from>
    <xdr:to>
      <xdr:col>36</xdr:col>
      <xdr:colOff>1078105</xdr:colOff>
      <xdr:row>148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1172308</xdr:colOff>
      <xdr:row>128</xdr:row>
      <xdr:rowOff>188407</xdr:rowOff>
    </xdr:from>
    <xdr:to>
      <xdr:col>43</xdr:col>
      <xdr:colOff>115137</xdr:colOff>
      <xdr:row>148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209340</xdr:colOff>
      <xdr:row>128</xdr:row>
      <xdr:rowOff>83737</xdr:rowOff>
    </xdr:from>
    <xdr:to>
      <xdr:col>49</xdr:col>
      <xdr:colOff>293077</xdr:colOff>
      <xdr:row>147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439616</xdr:colOff>
      <xdr:row>148</xdr:row>
      <xdr:rowOff>157006</xdr:rowOff>
    </xdr:from>
    <xdr:to>
      <xdr:col>36</xdr:col>
      <xdr:colOff>1088572</xdr:colOff>
      <xdr:row>171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36</xdr:col>
      <xdr:colOff>1172308</xdr:colOff>
      <xdr:row>148</xdr:row>
      <xdr:rowOff>177940</xdr:rowOff>
    </xdr:from>
    <xdr:to>
      <xdr:col>43</xdr:col>
      <xdr:colOff>115137</xdr:colOff>
      <xdr:row>171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167472</xdr:colOff>
      <xdr:row>148</xdr:row>
      <xdr:rowOff>115138</xdr:rowOff>
    </xdr:from>
    <xdr:to>
      <xdr:col>49</xdr:col>
      <xdr:colOff>251209</xdr:colOff>
      <xdr:row>170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30</xdr:col>
      <xdr:colOff>418682</xdr:colOff>
      <xdr:row>171</xdr:row>
      <xdr:rowOff>146539</xdr:rowOff>
    </xdr:from>
    <xdr:to>
      <xdr:col>36</xdr:col>
      <xdr:colOff>1067638</xdr:colOff>
      <xdr:row>191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1172308</xdr:colOff>
      <xdr:row>171</xdr:row>
      <xdr:rowOff>167473</xdr:rowOff>
    </xdr:from>
    <xdr:to>
      <xdr:col>43</xdr:col>
      <xdr:colOff>115137</xdr:colOff>
      <xdr:row>190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43</xdr:col>
      <xdr:colOff>230274</xdr:colOff>
      <xdr:row>171</xdr:row>
      <xdr:rowOff>167473</xdr:rowOff>
    </xdr:from>
    <xdr:to>
      <xdr:col>49</xdr:col>
      <xdr:colOff>314011</xdr:colOff>
      <xdr:row>190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439616</xdr:colOff>
      <xdr:row>191</xdr:row>
      <xdr:rowOff>115138</xdr:rowOff>
    </xdr:from>
    <xdr:to>
      <xdr:col>36</xdr:col>
      <xdr:colOff>1088572</xdr:colOff>
      <xdr:row>214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1151374</xdr:colOff>
      <xdr:row>191</xdr:row>
      <xdr:rowOff>104671</xdr:rowOff>
    </xdr:from>
    <xdr:to>
      <xdr:col>43</xdr:col>
      <xdr:colOff>94203</xdr:colOff>
      <xdr:row>214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146538</xdr:colOff>
      <xdr:row>191</xdr:row>
      <xdr:rowOff>83737</xdr:rowOff>
    </xdr:from>
    <xdr:to>
      <xdr:col>49</xdr:col>
      <xdr:colOff>230275</xdr:colOff>
      <xdr:row>213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439616</xdr:colOff>
      <xdr:row>215</xdr:row>
      <xdr:rowOff>10467</xdr:rowOff>
    </xdr:from>
    <xdr:to>
      <xdr:col>36</xdr:col>
      <xdr:colOff>1088572</xdr:colOff>
      <xdr:row>235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1161841</xdr:colOff>
      <xdr:row>215</xdr:row>
      <xdr:rowOff>20934</xdr:rowOff>
    </xdr:from>
    <xdr:to>
      <xdr:col>43</xdr:col>
      <xdr:colOff>104670</xdr:colOff>
      <xdr:row>235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157005</xdr:colOff>
      <xdr:row>214</xdr:row>
      <xdr:rowOff>157006</xdr:rowOff>
    </xdr:from>
    <xdr:to>
      <xdr:col>49</xdr:col>
      <xdr:colOff>240742</xdr:colOff>
      <xdr:row>234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439616</xdr:colOff>
      <xdr:row>235</xdr:row>
      <xdr:rowOff>157005</xdr:rowOff>
    </xdr:from>
    <xdr:to>
      <xdr:col>36</xdr:col>
      <xdr:colOff>1088572</xdr:colOff>
      <xdr:row>261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1151374</xdr:colOff>
      <xdr:row>236</xdr:row>
      <xdr:rowOff>10467</xdr:rowOff>
    </xdr:from>
    <xdr:to>
      <xdr:col>43</xdr:col>
      <xdr:colOff>94203</xdr:colOff>
      <xdr:row>261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230275</xdr:colOff>
      <xdr:row>235</xdr:row>
      <xdr:rowOff>167473</xdr:rowOff>
    </xdr:from>
    <xdr:to>
      <xdr:col>49</xdr:col>
      <xdr:colOff>314012</xdr:colOff>
      <xdr:row>260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30</xdr:col>
      <xdr:colOff>376814</xdr:colOff>
      <xdr:row>261</xdr:row>
      <xdr:rowOff>167472</xdr:rowOff>
    </xdr:from>
    <xdr:to>
      <xdr:col>36</xdr:col>
      <xdr:colOff>1025770</xdr:colOff>
      <xdr:row>282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1161841</xdr:colOff>
      <xdr:row>261</xdr:row>
      <xdr:rowOff>167472</xdr:rowOff>
    </xdr:from>
    <xdr:to>
      <xdr:col>43</xdr:col>
      <xdr:colOff>104670</xdr:colOff>
      <xdr:row>281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198874</xdr:colOff>
      <xdr:row>261</xdr:row>
      <xdr:rowOff>157005</xdr:rowOff>
    </xdr:from>
    <xdr:to>
      <xdr:col>49</xdr:col>
      <xdr:colOff>282611</xdr:colOff>
      <xdr:row>281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334946</xdr:colOff>
      <xdr:row>282</xdr:row>
      <xdr:rowOff>167473</xdr:rowOff>
    </xdr:from>
    <xdr:to>
      <xdr:col>36</xdr:col>
      <xdr:colOff>983902</xdr:colOff>
      <xdr:row>306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1078104</xdr:colOff>
      <xdr:row>282</xdr:row>
      <xdr:rowOff>167473</xdr:rowOff>
    </xdr:from>
    <xdr:to>
      <xdr:col>43</xdr:col>
      <xdr:colOff>20933</xdr:colOff>
      <xdr:row>305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125604</xdr:colOff>
      <xdr:row>282</xdr:row>
      <xdr:rowOff>157006</xdr:rowOff>
    </xdr:from>
    <xdr:to>
      <xdr:col>49</xdr:col>
      <xdr:colOff>209341</xdr:colOff>
      <xdr:row>305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30</xdr:col>
      <xdr:colOff>355880</xdr:colOff>
      <xdr:row>306</xdr:row>
      <xdr:rowOff>146539</xdr:rowOff>
    </xdr:from>
    <xdr:to>
      <xdr:col>36</xdr:col>
      <xdr:colOff>1004836</xdr:colOff>
      <xdr:row>327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36</xdr:col>
      <xdr:colOff>1119973</xdr:colOff>
      <xdr:row>306</xdr:row>
      <xdr:rowOff>146539</xdr:rowOff>
    </xdr:from>
    <xdr:to>
      <xdr:col>43</xdr:col>
      <xdr:colOff>62802</xdr:colOff>
      <xdr:row>326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177940</xdr:colOff>
      <xdr:row>306</xdr:row>
      <xdr:rowOff>125605</xdr:rowOff>
    </xdr:from>
    <xdr:to>
      <xdr:col>49</xdr:col>
      <xdr:colOff>261677</xdr:colOff>
      <xdr:row>326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0</xdr:row>
      <xdr:rowOff>182880</xdr:rowOff>
    </xdr:from>
    <xdr:to>
      <xdr:col>12</xdr:col>
      <xdr:colOff>800100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182880</xdr:rowOff>
    </xdr:from>
    <xdr:to>
      <xdr:col>12</xdr:col>
      <xdr:colOff>868680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899160</xdr:colOff>
      <xdr:row>64</xdr:row>
      <xdr:rowOff>182880</xdr:rowOff>
    </xdr:from>
    <xdr:to>
      <xdr:col>12</xdr:col>
      <xdr:colOff>769620</xdr:colOff>
      <xdr:row>94</xdr:row>
      <xdr:rowOff>156209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45720</xdr:rowOff>
    </xdr:from>
    <xdr:to>
      <xdr:col>12</xdr:col>
      <xdr:colOff>769620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182880</xdr:rowOff>
    </xdr:from>
    <xdr:to>
      <xdr:col>12</xdr:col>
      <xdr:colOff>807720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15240</xdr:rowOff>
    </xdr:from>
    <xdr:to>
      <xdr:col>12</xdr:col>
      <xdr:colOff>822960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182880</xdr:rowOff>
    </xdr:from>
    <xdr:to>
      <xdr:col>12</xdr:col>
      <xdr:colOff>830580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769620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60960</xdr:rowOff>
    </xdr:from>
    <xdr:to>
      <xdr:col>12</xdr:col>
      <xdr:colOff>815340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152400</xdr:rowOff>
    </xdr:from>
    <xdr:to>
      <xdr:col>12</xdr:col>
      <xdr:colOff>815340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22860</xdr:rowOff>
    </xdr:from>
    <xdr:to>
      <xdr:col>12</xdr:col>
      <xdr:colOff>838200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353</xdr:row>
      <xdr:rowOff>30480</xdr:rowOff>
    </xdr:from>
    <xdr:to>
      <xdr:col>12</xdr:col>
      <xdr:colOff>815340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807720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114300</xdr:rowOff>
    </xdr:from>
    <xdr:to>
      <xdr:col>12</xdr:col>
      <xdr:colOff>769620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30480</xdr:rowOff>
    </xdr:from>
    <xdr:to>
      <xdr:col>12</xdr:col>
      <xdr:colOff>838200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53340</xdr:colOff>
      <xdr:row>0</xdr:row>
      <xdr:rowOff>106680</xdr:rowOff>
    </xdr:from>
    <xdr:to>
      <xdr:col>25</xdr:col>
      <xdr:colOff>731520</xdr:colOff>
      <xdr:row>30</xdr:row>
      <xdr:rowOff>57149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60960</xdr:colOff>
      <xdr:row>11</xdr:row>
      <xdr:rowOff>102870</xdr:rowOff>
    </xdr:from>
    <xdr:to>
      <xdr:col>13</xdr:col>
      <xdr:colOff>762000</xdr:colOff>
      <xdr:row>14</xdr:row>
      <xdr:rowOff>15240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948160" y="2198370"/>
          <a:ext cx="7010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44</xdr:row>
      <xdr:rowOff>30480</xdr:rowOff>
    </xdr:from>
    <xdr:to>
      <xdr:col>13</xdr:col>
      <xdr:colOff>762000</xdr:colOff>
      <xdr:row>46</xdr:row>
      <xdr:rowOff>167640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978640" y="8412480"/>
          <a:ext cx="67056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45720</xdr:colOff>
      <xdr:row>32</xdr:row>
      <xdr:rowOff>140970</xdr:rowOff>
    </xdr:from>
    <xdr:to>
      <xdr:col>25</xdr:col>
      <xdr:colOff>773430</xdr:colOff>
      <xdr:row>62</xdr:row>
      <xdr:rowOff>129539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26670</xdr:colOff>
      <xdr:row>64</xdr:row>
      <xdr:rowOff>106680</xdr:rowOff>
    </xdr:from>
    <xdr:to>
      <xdr:col>25</xdr:col>
      <xdr:colOff>769620</xdr:colOff>
      <xdr:row>94</xdr:row>
      <xdr:rowOff>95249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129540</xdr:colOff>
      <xdr:row>75</xdr:row>
      <xdr:rowOff>106680</xdr:rowOff>
    </xdr:from>
    <xdr:to>
      <xdr:col>13</xdr:col>
      <xdr:colOff>762000</xdr:colOff>
      <xdr:row>78</xdr:row>
      <xdr:rowOff>45720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16740" y="14394180"/>
          <a:ext cx="63246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96</xdr:row>
      <xdr:rowOff>68580</xdr:rowOff>
    </xdr:from>
    <xdr:to>
      <xdr:col>25</xdr:col>
      <xdr:colOff>830580</xdr:colOff>
      <xdr:row>126</xdr:row>
      <xdr:rowOff>80009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160020</xdr:colOff>
      <xdr:row>108</xdr:row>
      <xdr:rowOff>121920</xdr:rowOff>
    </xdr:from>
    <xdr:to>
      <xdr:col>13</xdr:col>
      <xdr:colOff>731520</xdr:colOff>
      <xdr:row>111</xdr:row>
      <xdr:rowOff>91440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047220" y="20695920"/>
          <a:ext cx="57150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129</xdr:row>
      <xdr:rowOff>3810</xdr:rowOff>
    </xdr:from>
    <xdr:to>
      <xdr:col>28</xdr:col>
      <xdr:colOff>22860</xdr:colOff>
      <xdr:row>158</xdr:row>
      <xdr:rowOff>179069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4B4DB9B-B9DB-4E02-9D82-9C8B21162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72390</xdr:colOff>
      <xdr:row>138</xdr:row>
      <xdr:rowOff>182880</xdr:rowOff>
    </xdr:from>
    <xdr:to>
      <xdr:col>13</xdr:col>
      <xdr:colOff>815340</xdr:colOff>
      <xdr:row>141</xdr:row>
      <xdr:rowOff>167640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2F9F31C-0B57-45D2-AC9B-E5974CF11AB2}"/>
            </a:ext>
          </a:extLst>
        </xdr:cNvPr>
        <xdr:cNvSpPr/>
      </xdr:nvSpPr>
      <xdr:spPr bwMode="auto">
        <a:xfrm>
          <a:off x="11959590" y="26471880"/>
          <a:ext cx="74295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161</xdr:row>
      <xdr:rowOff>0</xdr:rowOff>
    </xdr:from>
    <xdr:to>
      <xdr:col>27</xdr:col>
      <xdr:colOff>902970</xdr:colOff>
      <xdr:row>190</xdr:row>
      <xdr:rowOff>179069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3A905107-B2E7-4CD7-890D-6E9CB0351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133350</xdr:colOff>
      <xdr:row>168</xdr:row>
      <xdr:rowOff>80010</xdr:rowOff>
    </xdr:from>
    <xdr:to>
      <xdr:col>13</xdr:col>
      <xdr:colOff>807720</xdr:colOff>
      <xdr:row>171</xdr:row>
      <xdr:rowOff>22860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853C52DB-4B58-4DDC-80D1-CC265288D694}"/>
            </a:ext>
          </a:extLst>
        </xdr:cNvPr>
        <xdr:cNvSpPr/>
      </xdr:nvSpPr>
      <xdr:spPr bwMode="auto">
        <a:xfrm>
          <a:off x="12020550" y="32084010"/>
          <a:ext cx="67437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11430</xdr:colOff>
      <xdr:row>192</xdr:row>
      <xdr:rowOff>182880</xdr:rowOff>
    </xdr:from>
    <xdr:to>
      <xdr:col>28</xdr:col>
      <xdr:colOff>651510</xdr:colOff>
      <xdr:row>222</xdr:row>
      <xdr:rowOff>171449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2E631D4C-069C-4C5E-8FE7-0FDFCC741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0</xdr:colOff>
      <xdr:row>225</xdr:row>
      <xdr:rowOff>0</xdr:rowOff>
    </xdr:from>
    <xdr:to>
      <xdr:col>29</xdr:col>
      <xdr:colOff>182880</xdr:colOff>
      <xdr:row>254</xdr:row>
      <xdr:rowOff>179069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994065E1-C7D0-432C-A8BF-C8025F580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16</xdr:col>
      <xdr:colOff>0</xdr:colOff>
      <xdr:row>257</xdr:row>
      <xdr:rowOff>0</xdr:rowOff>
    </xdr:from>
    <xdr:to>
      <xdr:col>29</xdr:col>
      <xdr:colOff>182880</xdr:colOff>
      <xdr:row>286</xdr:row>
      <xdr:rowOff>179069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2A1CA69-A711-47AB-BFC2-C29CEB837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849630</xdr:colOff>
      <xdr:row>288</xdr:row>
      <xdr:rowOff>182880</xdr:rowOff>
    </xdr:from>
    <xdr:to>
      <xdr:col>28</xdr:col>
      <xdr:colOff>15240</xdr:colOff>
      <xdr:row>318</xdr:row>
      <xdr:rowOff>163829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17ADA46-83DC-4D0D-9FEC-363F3D373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906780</xdr:colOff>
      <xdr:row>320</xdr:row>
      <xdr:rowOff>167640</xdr:rowOff>
    </xdr:from>
    <xdr:to>
      <xdr:col>28</xdr:col>
      <xdr:colOff>72390</xdr:colOff>
      <xdr:row>350</xdr:row>
      <xdr:rowOff>148589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EC7B424D-51FF-49D6-8A3C-73115AD19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0</xdr:colOff>
      <xdr:row>353</xdr:row>
      <xdr:rowOff>19050</xdr:rowOff>
    </xdr:from>
    <xdr:to>
      <xdr:col>27</xdr:col>
      <xdr:colOff>910590</xdr:colOff>
      <xdr:row>382</xdr:row>
      <xdr:rowOff>171449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18779B1F-78BB-456F-A276-0E64D908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160020</xdr:colOff>
      <xdr:row>201</xdr:row>
      <xdr:rowOff>22860</xdr:rowOff>
    </xdr:from>
    <xdr:to>
      <xdr:col>13</xdr:col>
      <xdr:colOff>876300</xdr:colOff>
      <xdr:row>203</xdr:row>
      <xdr:rowOff>60960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A814F559-ECAE-43CB-AC2A-45C6B34EAA8C}"/>
            </a:ext>
          </a:extLst>
        </xdr:cNvPr>
        <xdr:cNvSpPr/>
      </xdr:nvSpPr>
      <xdr:spPr bwMode="auto">
        <a:xfrm>
          <a:off x="12047220" y="38313360"/>
          <a:ext cx="716280" cy="4191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80010</xdr:colOff>
      <xdr:row>234</xdr:row>
      <xdr:rowOff>118110</xdr:rowOff>
    </xdr:from>
    <xdr:to>
      <xdr:col>13</xdr:col>
      <xdr:colOff>701040</xdr:colOff>
      <xdr:row>237</xdr:row>
      <xdr:rowOff>68580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FFB1C6A0-8A06-4F5A-B390-B0F1EACAB29C}"/>
            </a:ext>
          </a:extLst>
        </xdr:cNvPr>
        <xdr:cNvSpPr/>
      </xdr:nvSpPr>
      <xdr:spPr bwMode="auto">
        <a:xfrm>
          <a:off x="11967210" y="44695110"/>
          <a:ext cx="621030" cy="5219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152400</xdr:colOff>
      <xdr:row>267</xdr:row>
      <xdr:rowOff>102870</xdr:rowOff>
    </xdr:from>
    <xdr:to>
      <xdr:col>13</xdr:col>
      <xdr:colOff>723900</xdr:colOff>
      <xdr:row>270</xdr:row>
      <xdr:rowOff>137160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143FE2FB-3965-4EA7-B9C7-45FC2AC0D48A}"/>
            </a:ext>
          </a:extLst>
        </xdr:cNvPr>
        <xdr:cNvSpPr/>
      </xdr:nvSpPr>
      <xdr:spPr bwMode="auto">
        <a:xfrm>
          <a:off x="12039600" y="50966370"/>
          <a:ext cx="571500" cy="6057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106680</xdr:colOff>
      <xdr:row>300</xdr:row>
      <xdr:rowOff>106680</xdr:rowOff>
    </xdr:from>
    <xdr:to>
      <xdr:col>13</xdr:col>
      <xdr:colOff>769620</xdr:colOff>
      <xdr:row>303</xdr:row>
      <xdr:rowOff>22860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C4D4C6F8-3968-4CF6-90BF-B954741EE5F2}"/>
            </a:ext>
          </a:extLst>
        </xdr:cNvPr>
        <xdr:cNvSpPr/>
      </xdr:nvSpPr>
      <xdr:spPr bwMode="auto">
        <a:xfrm>
          <a:off x="11993880" y="57256680"/>
          <a:ext cx="662940" cy="4876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72390</xdr:colOff>
      <xdr:row>331</xdr:row>
      <xdr:rowOff>30480</xdr:rowOff>
    </xdr:from>
    <xdr:to>
      <xdr:col>13</xdr:col>
      <xdr:colOff>670560</xdr:colOff>
      <xdr:row>333</xdr:row>
      <xdr:rowOff>182880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50239881-68DC-469B-848E-DB7509770A56}"/>
            </a:ext>
          </a:extLst>
        </xdr:cNvPr>
        <xdr:cNvSpPr/>
      </xdr:nvSpPr>
      <xdr:spPr bwMode="auto">
        <a:xfrm>
          <a:off x="11959590" y="63085980"/>
          <a:ext cx="59817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140970</xdr:colOff>
      <xdr:row>363</xdr:row>
      <xdr:rowOff>22860</xdr:rowOff>
    </xdr:from>
    <xdr:to>
      <xdr:col>13</xdr:col>
      <xdr:colOff>807720</xdr:colOff>
      <xdr:row>365</xdr:row>
      <xdr:rowOff>137160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F03C84F1-9082-4644-B27C-5F9BFDE960A7}"/>
            </a:ext>
          </a:extLst>
        </xdr:cNvPr>
        <xdr:cNvSpPr/>
      </xdr:nvSpPr>
      <xdr:spPr bwMode="auto">
        <a:xfrm>
          <a:off x="12028170" y="6917436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396</xdr:row>
      <xdr:rowOff>0</xdr:rowOff>
    </xdr:from>
    <xdr:to>
      <xdr:col>13</xdr:col>
      <xdr:colOff>666750</xdr:colOff>
      <xdr:row>398</xdr:row>
      <xdr:rowOff>114300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305B1F6D-E738-4FEC-9C4D-0BCF61A93903}"/>
            </a:ext>
          </a:extLst>
        </xdr:cNvPr>
        <xdr:cNvSpPr/>
      </xdr:nvSpPr>
      <xdr:spPr bwMode="auto">
        <a:xfrm>
          <a:off x="11887200" y="7543800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429</xdr:row>
      <xdr:rowOff>0</xdr:rowOff>
    </xdr:from>
    <xdr:to>
      <xdr:col>13</xdr:col>
      <xdr:colOff>666750</xdr:colOff>
      <xdr:row>431</xdr:row>
      <xdr:rowOff>114300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186ACEEB-FD0F-4275-802D-4CD5D3054EC2}"/>
            </a:ext>
          </a:extLst>
        </xdr:cNvPr>
        <xdr:cNvSpPr/>
      </xdr:nvSpPr>
      <xdr:spPr bwMode="auto">
        <a:xfrm>
          <a:off x="11887200" y="8172450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466</xdr:row>
      <xdr:rowOff>160020</xdr:rowOff>
    </xdr:from>
    <xdr:to>
      <xdr:col>13</xdr:col>
      <xdr:colOff>758190</xdr:colOff>
      <xdr:row>469</xdr:row>
      <xdr:rowOff>83820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8F7A68AF-9C7E-4312-A239-19C17BD47820}"/>
            </a:ext>
          </a:extLst>
        </xdr:cNvPr>
        <xdr:cNvSpPr/>
      </xdr:nvSpPr>
      <xdr:spPr bwMode="auto">
        <a:xfrm>
          <a:off x="11978640" y="8893302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175260</xdr:rowOff>
    </xdr:from>
    <xdr:to>
      <xdr:col>11</xdr:col>
      <xdr:colOff>845820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167640</xdr:rowOff>
    </xdr:from>
    <xdr:to>
      <xdr:col>11</xdr:col>
      <xdr:colOff>830580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64</xdr:row>
      <xdr:rowOff>167640</xdr:rowOff>
    </xdr:from>
    <xdr:to>
      <xdr:col>12</xdr:col>
      <xdr:colOff>777240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902970</xdr:colOff>
      <xdr:row>96</xdr:row>
      <xdr:rowOff>129540</xdr:rowOff>
    </xdr:from>
    <xdr:to>
      <xdr:col>12</xdr:col>
      <xdr:colOff>822960</xdr:colOff>
      <xdr:row>125</xdr:row>
      <xdr:rowOff>186690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26670</xdr:colOff>
      <xdr:row>96</xdr:row>
      <xdr:rowOff>163830</xdr:rowOff>
    </xdr:from>
    <xdr:to>
      <xdr:col>27</xdr:col>
      <xdr:colOff>864870</xdr:colOff>
      <xdr:row>126</xdr:row>
      <xdr:rowOff>11430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784860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161</xdr:row>
      <xdr:rowOff>38100</xdr:rowOff>
    </xdr:from>
    <xdr:to>
      <xdr:col>12</xdr:col>
      <xdr:colOff>792480</xdr:colOff>
      <xdr:row>190</xdr:row>
      <xdr:rowOff>7620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891540</xdr:colOff>
      <xdr:row>193</xdr:row>
      <xdr:rowOff>30480</xdr:rowOff>
    </xdr:from>
    <xdr:to>
      <xdr:col>12</xdr:col>
      <xdr:colOff>754380</xdr:colOff>
      <xdr:row>222</xdr:row>
      <xdr:rowOff>7620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777240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257</xdr:row>
      <xdr:rowOff>7620</xdr:rowOff>
    </xdr:from>
    <xdr:to>
      <xdr:col>12</xdr:col>
      <xdr:colOff>723900</xdr:colOff>
      <xdr:row>286</xdr:row>
      <xdr:rowOff>7620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288</xdr:row>
      <xdr:rowOff>175260</xdr:rowOff>
    </xdr:from>
    <xdr:to>
      <xdr:col>12</xdr:col>
      <xdr:colOff>807720</xdr:colOff>
      <xdr:row>318</xdr:row>
      <xdr:rowOff>7620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129540</xdr:rowOff>
    </xdr:from>
    <xdr:to>
      <xdr:col>12</xdr:col>
      <xdr:colOff>800100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352</xdr:row>
      <xdr:rowOff>175260</xdr:rowOff>
    </xdr:from>
    <xdr:to>
      <xdr:col>12</xdr:col>
      <xdr:colOff>754380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26670</xdr:colOff>
      <xdr:row>384</xdr:row>
      <xdr:rowOff>171450</xdr:rowOff>
    </xdr:from>
    <xdr:to>
      <xdr:col>13</xdr:col>
      <xdr:colOff>864870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15240</xdr:colOff>
      <xdr:row>0</xdr:row>
      <xdr:rowOff>114300</xdr:rowOff>
    </xdr:from>
    <xdr:to>
      <xdr:col>26</xdr:col>
      <xdr:colOff>853440</xdr:colOff>
      <xdr:row>29</xdr:row>
      <xdr:rowOff>121920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34290</xdr:colOff>
      <xdr:row>32</xdr:row>
      <xdr:rowOff>110490</xdr:rowOff>
    </xdr:from>
    <xdr:to>
      <xdr:col>25</xdr:col>
      <xdr:colOff>872490</xdr:colOff>
      <xdr:row>61</xdr:row>
      <xdr:rowOff>118110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15240</xdr:colOff>
      <xdr:row>64</xdr:row>
      <xdr:rowOff>152400</xdr:rowOff>
    </xdr:from>
    <xdr:to>
      <xdr:col>26</xdr:col>
      <xdr:colOff>853440</xdr:colOff>
      <xdr:row>93</xdr:row>
      <xdr:rowOff>160020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83820</xdr:colOff>
      <xdr:row>108</xdr:row>
      <xdr:rowOff>99060</xdr:rowOff>
    </xdr:from>
    <xdr:to>
      <xdr:col>13</xdr:col>
      <xdr:colOff>807720</xdr:colOff>
      <xdr:row>110</xdr:row>
      <xdr:rowOff>129540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71020" y="2067306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83820</xdr:colOff>
      <xdr:row>74</xdr:row>
      <xdr:rowOff>118110</xdr:rowOff>
    </xdr:from>
    <xdr:to>
      <xdr:col>13</xdr:col>
      <xdr:colOff>754380</xdr:colOff>
      <xdr:row>77</xdr:row>
      <xdr:rowOff>53340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71020" y="14215110"/>
          <a:ext cx="67056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41910</xdr:colOff>
      <xdr:row>41</xdr:row>
      <xdr:rowOff>160020</xdr:rowOff>
    </xdr:from>
    <xdr:to>
      <xdr:col>12</xdr:col>
      <xdr:colOff>762000</xdr:colOff>
      <xdr:row>44</xdr:row>
      <xdr:rowOff>91440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1014710" y="7970520"/>
          <a:ext cx="720090" cy="5029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140970</xdr:colOff>
      <xdr:row>8</xdr:row>
      <xdr:rowOff>137160</xdr:rowOff>
    </xdr:from>
    <xdr:to>
      <xdr:col>12</xdr:col>
      <xdr:colOff>784860</xdr:colOff>
      <xdr:row>11</xdr:row>
      <xdr:rowOff>83820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113770" y="1661160"/>
          <a:ext cx="643890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140</xdr:row>
      <xdr:rowOff>0</xdr:rowOff>
    </xdr:from>
    <xdr:to>
      <xdr:col>13</xdr:col>
      <xdr:colOff>723900</xdr:colOff>
      <xdr:row>142</xdr:row>
      <xdr:rowOff>30480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63A4D2F3-0176-4383-A622-089D7B6C0692}"/>
            </a:ext>
          </a:extLst>
        </xdr:cNvPr>
        <xdr:cNvSpPr/>
      </xdr:nvSpPr>
      <xdr:spPr bwMode="auto">
        <a:xfrm>
          <a:off x="11887200" y="26670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172</xdr:row>
      <xdr:rowOff>0</xdr:rowOff>
    </xdr:from>
    <xdr:to>
      <xdr:col>13</xdr:col>
      <xdr:colOff>723900</xdr:colOff>
      <xdr:row>174</xdr:row>
      <xdr:rowOff>30480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E9710FAD-ED39-400C-BEB2-465D7E0DCCF4}"/>
            </a:ext>
          </a:extLst>
        </xdr:cNvPr>
        <xdr:cNvSpPr/>
      </xdr:nvSpPr>
      <xdr:spPr bwMode="auto">
        <a:xfrm>
          <a:off x="11887200" y="32766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202</xdr:row>
      <xdr:rowOff>0</xdr:rowOff>
    </xdr:from>
    <xdr:to>
      <xdr:col>13</xdr:col>
      <xdr:colOff>723900</xdr:colOff>
      <xdr:row>204</xdr:row>
      <xdr:rowOff>30480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9DD250F7-3A82-4D65-A139-CE0F55061F62}"/>
            </a:ext>
          </a:extLst>
        </xdr:cNvPr>
        <xdr:cNvSpPr/>
      </xdr:nvSpPr>
      <xdr:spPr bwMode="auto">
        <a:xfrm>
          <a:off x="11887200" y="38481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235</xdr:row>
      <xdr:rowOff>0</xdr:rowOff>
    </xdr:from>
    <xdr:to>
      <xdr:col>13</xdr:col>
      <xdr:colOff>723900</xdr:colOff>
      <xdr:row>237</xdr:row>
      <xdr:rowOff>30480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8104010-F5EE-4EBF-8A0A-03E465721C80}"/>
            </a:ext>
          </a:extLst>
        </xdr:cNvPr>
        <xdr:cNvSpPr/>
      </xdr:nvSpPr>
      <xdr:spPr bwMode="auto">
        <a:xfrm>
          <a:off x="11887200" y="44767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723900</xdr:colOff>
      <xdr:row>269</xdr:row>
      <xdr:rowOff>30480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2BBF0B79-C4C9-40E2-910C-4A3AA9E7E89D}"/>
            </a:ext>
          </a:extLst>
        </xdr:cNvPr>
        <xdr:cNvSpPr/>
      </xdr:nvSpPr>
      <xdr:spPr bwMode="auto">
        <a:xfrm>
          <a:off x="11887200" y="50863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152400</xdr:colOff>
      <xdr:row>267</xdr:row>
      <xdr:rowOff>152400</xdr:rowOff>
    </xdr:from>
    <xdr:to>
      <xdr:col>13</xdr:col>
      <xdr:colOff>876300</xdr:colOff>
      <xdr:row>269</xdr:row>
      <xdr:rowOff>182880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871CC2A0-88EE-420F-8675-E457D8969195}"/>
            </a:ext>
          </a:extLst>
        </xdr:cNvPr>
        <xdr:cNvSpPr/>
      </xdr:nvSpPr>
      <xdr:spPr bwMode="auto">
        <a:xfrm>
          <a:off x="12039600" y="510159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299</xdr:row>
      <xdr:rowOff>0</xdr:rowOff>
    </xdr:from>
    <xdr:to>
      <xdr:col>13</xdr:col>
      <xdr:colOff>723900</xdr:colOff>
      <xdr:row>301</xdr:row>
      <xdr:rowOff>30480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229A815E-3936-4D6B-AFB7-58243ACF13AE}"/>
            </a:ext>
          </a:extLst>
        </xdr:cNvPr>
        <xdr:cNvSpPr/>
      </xdr:nvSpPr>
      <xdr:spPr bwMode="auto">
        <a:xfrm>
          <a:off x="11887200" y="56959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332</xdr:row>
      <xdr:rowOff>0</xdr:rowOff>
    </xdr:from>
    <xdr:to>
      <xdr:col>13</xdr:col>
      <xdr:colOff>723900</xdr:colOff>
      <xdr:row>334</xdr:row>
      <xdr:rowOff>30480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8A20C4DA-F6D2-4560-9546-97AAB763ACFE}"/>
            </a:ext>
          </a:extLst>
        </xdr:cNvPr>
        <xdr:cNvSpPr/>
      </xdr:nvSpPr>
      <xdr:spPr bwMode="auto">
        <a:xfrm>
          <a:off x="11887200" y="63246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724646</xdr:colOff>
      <xdr:row>0</xdr:row>
      <xdr:rowOff>108324</xdr:rowOff>
    </xdr:from>
    <xdr:to>
      <xdr:col>13</xdr:col>
      <xdr:colOff>705970</xdr:colOff>
      <xdr:row>27</xdr:row>
      <xdr:rowOff>164353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29882</xdr:colOff>
      <xdr:row>273</xdr:row>
      <xdr:rowOff>149411</xdr:rowOff>
    </xdr:from>
    <xdr:to>
      <xdr:col>13</xdr:col>
      <xdr:colOff>821765</xdr:colOff>
      <xdr:row>302</xdr:row>
      <xdr:rowOff>123265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F138512-697F-4CF3-A78E-BC121F61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37353</xdr:colOff>
      <xdr:row>242</xdr:row>
      <xdr:rowOff>156883</xdr:rowOff>
    </xdr:from>
    <xdr:to>
      <xdr:col>13</xdr:col>
      <xdr:colOff>657412</xdr:colOff>
      <xdr:row>271</xdr:row>
      <xdr:rowOff>160618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BA4AEB9E-D9C9-48C7-AB00-ABC0117A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791883</xdr:colOff>
      <xdr:row>211</xdr:row>
      <xdr:rowOff>186765</xdr:rowOff>
    </xdr:from>
    <xdr:to>
      <xdr:col>13</xdr:col>
      <xdr:colOff>519206</xdr:colOff>
      <xdr:row>241</xdr:row>
      <xdr:rowOff>37354</xdr:rowOff>
    </xdr:to>
    <xdr:graphicFrame macro="">
      <xdr:nvGraphicFramePr>
        <xdr:cNvPr id="27" name="Diagram 9">
          <a:extLst>
            <a:ext uri="{FF2B5EF4-FFF2-40B4-BE49-F238E27FC236}">
              <a16:creationId xmlns:a16="http://schemas.microsoft.com/office/drawing/2014/main" id="{1A0E1431-CEFA-41D3-97EB-51C5E61B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59765</xdr:colOff>
      <xdr:row>180</xdr:row>
      <xdr:rowOff>171824</xdr:rowOff>
    </xdr:from>
    <xdr:to>
      <xdr:col>13</xdr:col>
      <xdr:colOff>844177</xdr:colOff>
      <xdr:row>209</xdr:row>
      <xdr:rowOff>127000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DE726E1-E727-4106-B42A-CE542CF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896470</xdr:colOff>
      <xdr:row>150</xdr:row>
      <xdr:rowOff>37353</xdr:rowOff>
    </xdr:from>
    <xdr:to>
      <xdr:col>13</xdr:col>
      <xdr:colOff>638734</xdr:colOff>
      <xdr:row>179</xdr:row>
      <xdr:rowOff>59765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97118</xdr:colOff>
      <xdr:row>119</xdr:row>
      <xdr:rowOff>14941</xdr:rowOff>
    </xdr:from>
    <xdr:to>
      <xdr:col>13</xdr:col>
      <xdr:colOff>496794</xdr:colOff>
      <xdr:row>147</xdr:row>
      <xdr:rowOff>168087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896471</xdr:colOff>
      <xdr:row>88</xdr:row>
      <xdr:rowOff>194236</xdr:rowOff>
    </xdr:from>
    <xdr:to>
      <xdr:col>13</xdr:col>
      <xdr:colOff>762000</xdr:colOff>
      <xdr:row>117</xdr:row>
      <xdr:rowOff>119530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AE19B2C0-DFB6-4257-B27F-A2C65E6B3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903941</xdr:colOff>
      <xdr:row>58</xdr:row>
      <xdr:rowOff>179295</xdr:rowOff>
    </xdr:from>
    <xdr:to>
      <xdr:col>14</xdr:col>
      <xdr:colOff>18676</xdr:colOff>
      <xdr:row>87</xdr:row>
      <xdr:rowOff>164352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B7CB71B-C365-4D0D-9FE7-2BF916E7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</xdr:row>
      <xdr:rowOff>186764</xdr:rowOff>
    </xdr:from>
    <xdr:to>
      <xdr:col>13</xdr:col>
      <xdr:colOff>582705</xdr:colOff>
      <xdr:row>57</xdr:row>
      <xdr:rowOff>108323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59C7AA6-7192-47E3-AAB2-CD8F07E6C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230275</xdr:colOff>
      <xdr:row>10</xdr:row>
      <xdr:rowOff>25121</xdr:rowOff>
    </xdr:from>
    <xdr:to>
      <xdr:col>31</xdr:col>
      <xdr:colOff>424962</xdr:colOff>
      <xdr:row>24</xdr:row>
      <xdr:rowOff>140257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180032</xdr:colOff>
      <xdr:row>26</xdr:row>
      <xdr:rowOff>88300</xdr:rowOff>
    </xdr:from>
    <xdr:to>
      <xdr:col>31</xdr:col>
      <xdr:colOff>169564</xdr:colOff>
      <xdr:row>40</xdr:row>
      <xdr:rowOff>66989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439615</xdr:colOff>
      <xdr:row>18</xdr:row>
      <xdr:rowOff>31401</xdr:rowOff>
    </xdr:from>
    <xdr:to>
      <xdr:col>36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1151374</xdr:colOff>
      <xdr:row>18</xdr:row>
      <xdr:rowOff>41868</xdr:rowOff>
    </xdr:from>
    <xdr:to>
      <xdr:col>43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136072</xdr:colOff>
      <xdr:row>18</xdr:row>
      <xdr:rowOff>83736</xdr:rowOff>
    </xdr:from>
    <xdr:to>
      <xdr:col>49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447989</xdr:colOff>
      <xdr:row>41</xdr:row>
      <xdr:rowOff>230275</xdr:rowOff>
    </xdr:from>
    <xdr:to>
      <xdr:col>31</xdr:col>
      <xdr:colOff>538003</xdr:colOff>
      <xdr:row>55</xdr:row>
      <xdr:rowOff>2095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439615</xdr:colOff>
      <xdr:row>38</xdr:row>
      <xdr:rowOff>20934</xdr:rowOff>
    </xdr:from>
    <xdr:to>
      <xdr:col>36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18840</xdr:colOff>
      <xdr:row>56</xdr:row>
      <xdr:rowOff>90014</xdr:rowOff>
    </xdr:from>
    <xdr:to>
      <xdr:col>31</xdr:col>
      <xdr:colOff>958780</xdr:colOff>
      <xdr:row>69</xdr:row>
      <xdr:rowOff>125602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517072</xdr:colOff>
      <xdr:row>71</xdr:row>
      <xdr:rowOff>92111</xdr:rowOff>
    </xdr:from>
    <xdr:to>
      <xdr:col>32</xdr:col>
      <xdr:colOff>360067</xdr:colOff>
      <xdr:row>84</xdr:row>
      <xdr:rowOff>129790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102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102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102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253301</xdr:colOff>
      <xdr:row>86</xdr:row>
      <xdr:rowOff>18841</xdr:rowOff>
    </xdr:from>
    <xdr:to>
      <xdr:col>30</xdr:col>
      <xdr:colOff>494042</xdr:colOff>
      <xdr:row>102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471017</xdr:colOff>
      <xdr:row>109</xdr:row>
      <xdr:rowOff>104671</xdr:rowOff>
    </xdr:from>
    <xdr:to>
      <xdr:col>36</xdr:col>
      <xdr:colOff>1119973</xdr:colOff>
      <xdr:row>132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10467</xdr:colOff>
      <xdr:row>109</xdr:row>
      <xdr:rowOff>94204</xdr:rowOff>
    </xdr:from>
    <xdr:to>
      <xdr:col>43</xdr:col>
      <xdr:colOff>157005</xdr:colOff>
      <xdr:row>131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240741</xdr:colOff>
      <xdr:row>109</xdr:row>
      <xdr:rowOff>41868</xdr:rowOff>
    </xdr:from>
    <xdr:to>
      <xdr:col>49</xdr:col>
      <xdr:colOff>324478</xdr:colOff>
      <xdr:row>131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177939</xdr:colOff>
      <xdr:row>103</xdr:row>
      <xdr:rowOff>186313</xdr:rowOff>
    </xdr:from>
    <xdr:to>
      <xdr:col>30</xdr:col>
      <xdr:colOff>418680</xdr:colOff>
      <xdr:row>120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429149</xdr:colOff>
      <xdr:row>132</xdr:row>
      <xdr:rowOff>125605</xdr:rowOff>
    </xdr:from>
    <xdr:to>
      <xdr:col>36</xdr:col>
      <xdr:colOff>1078105</xdr:colOff>
      <xdr:row>155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1172308</xdr:colOff>
      <xdr:row>132</xdr:row>
      <xdr:rowOff>188407</xdr:rowOff>
    </xdr:from>
    <xdr:to>
      <xdr:col>43</xdr:col>
      <xdr:colOff>115137</xdr:colOff>
      <xdr:row>155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261675</xdr:colOff>
      <xdr:row>132</xdr:row>
      <xdr:rowOff>136072</xdr:rowOff>
    </xdr:from>
    <xdr:to>
      <xdr:col>49</xdr:col>
      <xdr:colOff>345412</xdr:colOff>
      <xdr:row>154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253302</xdr:colOff>
      <xdr:row>122</xdr:row>
      <xdr:rowOff>33495</xdr:rowOff>
    </xdr:from>
    <xdr:to>
      <xdr:col>30</xdr:col>
      <xdr:colOff>494043</xdr:colOff>
      <xdr:row>138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439616</xdr:colOff>
      <xdr:row>155</xdr:row>
      <xdr:rowOff>157006</xdr:rowOff>
    </xdr:from>
    <xdr:to>
      <xdr:col>36</xdr:col>
      <xdr:colOff>1088572</xdr:colOff>
      <xdr:row>184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1172308</xdr:colOff>
      <xdr:row>155</xdr:row>
      <xdr:rowOff>177940</xdr:rowOff>
    </xdr:from>
    <xdr:to>
      <xdr:col>43</xdr:col>
      <xdr:colOff>115137</xdr:colOff>
      <xdr:row>184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167472</xdr:colOff>
      <xdr:row>155</xdr:row>
      <xdr:rowOff>115138</xdr:rowOff>
    </xdr:from>
    <xdr:to>
      <xdr:col>49</xdr:col>
      <xdr:colOff>251209</xdr:colOff>
      <xdr:row>183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207247</xdr:colOff>
      <xdr:row>140</xdr:row>
      <xdr:rowOff>2093</xdr:rowOff>
    </xdr:from>
    <xdr:to>
      <xdr:col>30</xdr:col>
      <xdr:colOff>447988</xdr:colOff>
      <xdr:row>156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418682</xdr:colOff>
      <xdr:row>184</xdr:row>
      <xdr:rowOff>146539</xdr:rowOff>
    </xdr:from>
    <xdr:to>
      <xdr:col>36</xdr:col>
      <xdr:colOff>1067638</xdr:colOff>
      <xdr:row>207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1172308</xdr:colOff>
      <xdr:row>184</xdr:row>
      <xdr:rowOff>167473</xdr:rowOff>
    </xdr:from>
    <xdr:to>
      <xdr:col>43</xdr:col>
      <xdr:colOff>115137</xdr:colOff>
      <xdr:row>206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230274</xdr:colOff>
      <xdr:row>184</xdr:row>
      <xdr:rowOff>167473</xdr:rowOff>
    </xdr:from>
    <xdr:to>
      <xdr:col>49</xdr:col>
      <xdr:colOff>314011</xdr:colOff>
      <xdr:row>206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167473</xdr:colOff>
      <xdr:row>158</xdr:row>
      <xdr:rowOff>8375</xdr:rowOff>
    </xdr:from>
    <xdr:to>
      <xdr:col>30</xdr:col>
      <xdr:colOff>389373</xdr:colOff>
      <xdr:row>174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439616</xdr:colOff>
      <xdr:row>207</xdr:row>
      <xdr:rowOff>115138</xdr:rowOff>
    </xdr:from>
    <xdr:to>
      <xdr:col>36</xdr:col>
      <xdr:colOff>1088572</xdr:colOff>
      <xdr:row>236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1151374</xdr:colOff>
      <xdr:row>207</xdr:row>
      <xdr:rowOff>104671</xdr:rowOff>
    </xdr:from>
    <xdr:to>
      <xdr:col>43</xdr:col>
      <xdr:colOff>94203</xdr:colOff>
      <xdr:row>236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146538</xdr:colOff>
      <xdr:row>207</xdr:row>
      <xdr:rowOff>73270</xdr:rowOff>
    </xdr:from>
    <xdr:to>
      <xdr:col>49</xdr:col>
      <xdr:colOff>230275</xdr:colOff>
      <xdr:row>235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23</xdr:col>
      <xdr:colOff>217715</xdr:colOff>
      <xdr:row>176</xdr:row>
      <xdr:rowOff>60712</xdr:rowOff>
    </xdr:from>
    <xdr:to>
      <xdr:col>30</xdr:col>
      <xdr:colOff>450082</xdr:colOff>
      <xdr:row>191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439616</xdr:colOff>
      <xdr:row>237</xdr:row>
      <xdr:rowOff>10467</xdr:rowOff>
    </xdr:from>
    <xdr:to>
      <xdr:col>36</xdr:col>
      <xdr:colOff>1088572</xdr:colOff>
      <xdr:row>260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1161841</xdr:colOff>
      <xdr:row>237</xdr:row>
      <xdr:rowOff>20934</xdr:rowOff>
    </xdr:from>
    <xdr:to>
      <xdr:col>43</xdr:col>
      <xdr:colOff>104670</xdr:colOff>
      <xdr:row>260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157005</xdr:colOff>
      <xdr:row>236</xdr:row>
      <xdr:rowOff>157006</xdr:rowOff>
    </xdr:from>
    <xdr:to>
      <xdr:col>49</xdr:col>
      <xdr:colOff>240742</xdr:colOff>
      <xdr:row>259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24</xdr:col>
      <xdr:colOff>619648</xdr:colOff>
      <xdr:row>248</xdr:row>
      <xdr:rowOff>35589</xdr:rowOff>
    </xdr:from>
    <xdr:to>
      <xdr:col>31</xdr:col>
      <xdr:colOff>814335</xdr:colOff>
      <xdr:row>269</xdr:row>
      <xdr:rowOff>20934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30</xdr:col>
      <xdr:colOff>439616</xdr:colOff>
      <xdr:row>260</xdr:row>
      <xdr:rowOff>157005</xdr:rowOff>
    </xdr:from>
    <xdr:to>
      <xdr:col>36</xdr:col>
      <xdr:colOff>1088572</xdr:colOff>
      <xdr:row>282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36</xdr:col>
      <xdr:colOff>1151374</xdr:colOff>
      <xdr:row>261</xdr:row>
      <xdr:rowOff>10467</xdr:rowOff>
    </xdr:from>
    <xdr:to>
      <xdr:col>43</xdr:col>
      <xdr:colOff>94203</xdr:colOff>
      <xdr:row>282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230275</xdr:colOff>
      <xdr:row>260</xdr:row>
      <xdr:rowOff>167473</xdr:rowOff>
    </xdr:from>
    <xdr:to>
      <xdr:col>49</xdr:col>
      <xdr:colOff>314012</xdr:colOff>
      <xdr:row>281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98389</xdr:colOff>
      <xdr:row>283</xdr:row>
      <xdr:rowOff>54427</xdr:rowOff>
    </xdr:from>
    <xdr:to>
      <xdr:col>31</xdr:col>
      <xdr:colOff>1038329</xdr:colOff>
      <xdr:row>300</xdr:row>
      <xdr:rowOff>173752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376814</xdr:colOff>
      <xdr:row>282</xdr:row>
      <xdr:rowOff>167472</xdr:rowOff>
    </xdr:from>
    <xdr:to>
      <xdr:col>36</xdr:col>
      <xdr:colOff>1025770</xdr:colOff>
      <xdr:row>300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36</xdr:col>
      <xdr:colOff>1161841</xdr:colOff>
      <xdr:row>282</xdr:row>
      <xdr:rowOff>167472</xdr:rowOff>
    </xdr:from>
    <xdr:to>
      <xdr:col>43</xdr:col>
      <xdr:colOff>104670</xdr:colOff>
      <xdr:row>299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43</xdr:col>
      <xdr:colOff>198874</xdr:colOff>
      <xdr:row>282</xdr:row>
      <xdr:rowOff>157005</xdr:rowOff>
    </xdr:from>
    <xdr:to>
      <xdr:col>49</xdr:col>
      <xdr:colOff>282611</xdr:colOff>
      <xdr:row>299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25</xdr:col>
      <xdr:colOff>456362</xdr:colOff>
      <xdr:row>301</xdr:row>
      <xdr:rowOff>35588</xdr:rowOff>
    </xdr:from>
    <xdr:to>
      <xdr:col>32</xdr:col>
      <xdr:colOff>299357</xdr:colOff>
      <xdr:row>318</xdr:row>
      <xdr:rowOff>150725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30</xdr:col>
      <xdr:colOff>334946</xdr:colOff>
      <xdr:row>300</xdr:row>
      <xdr:rowOff>167473</xdr:rowOff>
    </xdr:from>
    <xdr:to>
      <xdr:col>36</xdr:col>
      <xdr:colOff>983902</xdr:colOff>
      <xdr:row>318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36</xdr:col>
      <xdr:colOff>1078104</xdr:colOff>
      <xdr:row>300</xdr:row>
      <xdr:rowOff>167473</xdr:rowOff>
    </xdr:from>
    <xdr:to>
      <xdr:col>43</xdr:col>
      <xdr:colOff>20933</xdr:colOff>
      <xdr:row>317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43</xdr:col>
      <xdr:colOff>125604</xdr:colOff>
      <xdr:row>300</xdr:row>
      <xdr:rowOff>157006</xdr:rowOff>
    </xdr:from>
    <xdr:to>
      <xdr:col>49</xdr:col>
      <xdr:colOff>209341</xdr:colOff>
      <xdr:row>317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0</xdr:colOff>
      <xdr:row>318</xdr:row>
      <xdr:rowOff>167473</xdr:rowOff>
    </xdr:from>
    <xdr:to>
      <xdr:col>30</xdr:col>
      <xdr:colOff>240741</xdr:colOff>
      <xdr:row>336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355880</xdr:colOff>
      <xdr:row>318</xdr:row>
      <xdr:rowOff>146539</xdr:rowOff>
    </xdr:from>
    <xdr:to>
      <xdr:col>36</xdr:col>
      <xdr:colOff>1004836</xdr:colOff>
      <xdr:row>336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36</xdr:col>
      <xdr:colOff>1119973</xdr:colOff>
      <xdr:row>318</xdr:row>
      <xdr:rowOff>146539</xdr:rowOff>
    </xdr:from>
    <xdr:to>
      <xdr:col>43</xdr:col>
      <xdr:colOff>62802</xdr:colOff>
      <xdr:row>335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43</xdr:col>
      <xdr:colOff>177940</xdr:colOff>
      <xdr:row>318</xdr:row>
      <xdr:rowOff>125605</xdr:rowOff>
    </xdr:from>
    <xdr:to>
      <xdr:col>49</xdr:col>
      <xdr:colOff>261677</xdr:colOff>
      <xdr:row>335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50242</xdr:colOff>
      <xdr:row>99</xdr:row>
      <xdr:rowOff>0</xdr:rowOff>
    </xdr:from>
    <xdr:to>
      <xdr:col>15</xdr:col>
      <xdr:colOff>795495</xdr:colOff>
      <xdr:row>99</xdr:row>
      <xdr:rowOff>4185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79817528-9ADA-4157-9243-E7986DFA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879231</xdr:colOff>
      <xdr:row>99</xdr:row>
      <xdr:rowOff>184220</xdr:rowOff>
    </xdr:from>
    <xdr:to>
      <xdr:col>15</xdr:col>
      <xdr:colOff>514979</xdr:colOff>
      <xdr:row>132</xdr:row>
      <xdr:rowOff>117231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BBF314BD-13D0-41EB-9265-5279816A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192593</xdr:colOff>
      <xdr:row>133</xdr:row>
      <xdr:rowOff>167472</xdr:rowOff>
    </xdr:from>
    <xdr:to>
      <xdr:col>16</xdr:col>
      <xdr:colOff>196780</xdr:colOff>
      <xdr:row>167</xdr:row>
      <xdr:rowOff>33494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928993E9-45AA-45E0-B557-C530BF24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83736</xdr:colOff>
      <xdr:row>169</xdr:row>
      <xdr:rowOff>8374</xdr:rowOff>
    </xdr:from>
    <xdr:to>
      <xdr:col>16</xdr:col>
      <xdr:colOff>175846</xdr:colOff>
      <xdr:row>202</xdr:row>
      <xdr:rowOff>100106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5CC413B-8B30-4FCF-8AE4-2F22A7AE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904352</xdr:colOff>
      <xdr:row>203</xdr:row>
      <xdr:rowOff>125605</xdr:rowOff>
    </xdr:from>
    <xdr:to>
      <xdr:col>15</xdr:col>
      <xdr:colOff>640583</xdr:colOff>
      <xdr:row>236</xdr:row>
      <xdr:rowOff>83736</xdr:rowOff>
    </xdr:to>
    <xdr:graphicFrame macro="">
      <xdr:nvGraphicFramePr>
        <xdr:cNvPr id="27" name="Diagram 9">
          <a:extLst>
            <a:ext uri="{FF2B5EF4-FFF2-40B4-BE49-F238E27FC236}">
              <a16:creationId xmlns:a16="http://schemas.microsoft.com/office/drawing/2014/main" id="{1B097FDC-EB04-47D3-BB80-7EE04D210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239</xdr:row>
      <xdr:rowOff>25121</xdr:rowOff>
    </xdr:from>
    <xdr:to>
      <xdr:col>16</xdr:col>
      <xdr:colOff>104670</xdr:colOff>
      <xdr:row>272</xdr:row>
      <xdr:rowOff>79550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7BD8545-E3F4-4AB7-BC7F-FF711143E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866115</xdr:colOff>
      <xdr:row>64</xdr:row>
      <xdr:rowOff>148457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BB5111B-C851-4FF5-A1B3-68B57FD5C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866115</xdr:colOff>
      <xdr:row>99</xdr:row>
      <xdr:rowOff>64721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75514B4-233B-4A86-B154-E3B2E67E2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856161</xdr:colOff>
      <xdr:row>43</xdr:row>
      <xdr:rowOff>0</xdr:rowOff>
    </xdr:from>
    <xdr:to>
      <xdr:col>54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16213</xdr:colOff>
      <xdr:row>1</xdr:row>
      <xdr:rowOff>11367</xdr:rowOff>
    </xdr:from>
    <xdr:to>
      <xdr:col>24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24</xdr:col>
      <xdr:colOff>429639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510702</xdr:colOff>
      <xdr:row>66</xdr:row>
      <xdr:rowOff>0</xdr:rowOff>
    </xdr:from>
    <xdr:to>
      <xdr:col>24</xdr:col>
      <xdr:colOff>405320</xdr:colOff>
      <xdr:row>96</xdr:row>
      <xdr:rowOff>85909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526914</xdr:colOff>
      <xdr:row>98</xdr:row>
      <xdr:rowOff>154022</xdr:rowOff>
    </xdr:from>
    <xdr:to>
      <xdr:col>24</xdr:col>
      <xdr:colOff>186446</xdr:colOff>
      <xdr:row>129</xdr:row>
      <xdr:rowOff>61591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24</xdr:col>
      <xdr:colOff>194553</xdr:colOff>
      <xdr:row>162</xdr:row>
      <xdr:rowOff>102122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778042</xdr:colOff>
      <xdr:row>265</xdr:row>
      <xdr:rowOff>16041</xdr:rowOff>
    </xdr:from>
    <xdr:to>
      <xdr:col>14</xdr:col>
      <xdr:colOff>112295</xdr:colOff>
      <xdr:row>295</xdr:row>
      <xdr:rowOff>192504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489285</xdr:colOff>
      <xdr:row>232</xdr:row>
      <xdr:rowOff>0</xdr:rowOff>
    </xdr:from>
    <xdr:to>
      <xdr:col>14</xdr:col>
      <xdr:colOff>465222</xdr:colOff>
      <xdr:row>262</xdr:row>
      <xdr:rowOff>56147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565483</xdr:colOff>
      <xdr:row>167</xdr:row>
      <xdr:rowOff>64168</xdr:rowOff>
    </xdr:from>
    <xdr:to>
      <xdr:col>14</xdr:col>
      <xdr:colOff>36094</xdr:colOff>
      <xdr:row>197</xdr:row>
      <xdr:rowOff>120314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30942901-BC1B-4BD5-8FA2-EDF8CC93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16042</xdr:colOff>
      <xdr:row>99</xdr:row>
      <xdr:rowOff>136357</xdr:rowOff>
    </xdr:from>
    <xdr:to>
      <xdr:col>13</xdr:col>
      <xdr:colOff>882316</xdr:colOff>
      <xdr:row>130</xdr:row>
      <xdr:rowOff>96253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B66F1712-2FE2-4157-9053-1EA9CEEB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894348</xdr:colOff>
      <xdr:row>67</xdr:row>
      <xdr:rowOff>28074</xdr:rowOff>
    </xdr:from>
    <xdr:to>
      <xdr:col>14</xdr:col>
      <xdr:colOff>356937</xdr:colOff>
      <xdr:row>97</xdr:row>
      <xdr:rowOff>84221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80020CE9-1445-4D4D-B288-A63C70E3F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80210</xdr:colOff>
      <xdr:row>133</xdr:row>
      <xdr:rowOff>8021</xdr:rowOff>
    </xdr:from>
    <xdr:to>
      <xdr:col>13</xdr:col>
      <xdr:colOff>802105</xdr:colOff>
      <xdr:row>163</xdr:row>
      <xdr:rowOff>136357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CBA93C6-1FF9-4CD8-9254-AABCFFACB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13</xdr:col>
      <xdr:colOff>721895</xdr:colOff>
      <xdr:row>229</xdr:row>
      <xdr:rowOff>128336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21586A5-3287-4FC7-BA68-79DBF93EA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35</xdr:row>
      <xdr:rowOff>188259</xdr:rowOff>
    </xdr:from>
    <xdr:to>
      <xdr:col>16</xdr:col>
      <xdr:colOff>744070</xdr:colOff>
      <xdr:row>69</xdr:row>
      <xdr:rowOff>0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80682</xdr:colOff>
      <xdr:row>72</xdr:row>
      <xdr:rowOff>40343</xdr:rowOff>
    </xdr:from>
    <xdr:to>
      <xdr:col>16</xdr:col>
      <xdr:colOff>376517</xdr:colOff>
      <xdr:row>106</xdr:row>
      <xdr:rowOff>58271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62753</xdr:colOff>
      <xdr:row>108</xdr:row>
      <xdr:rowOff>0</xdr:rowOff>
    </xdr:from>
    <xdr:to>
      <xdr:col>16</xdr:col>
      <xdr:colOff>860612</xdr:colOff>
      <xdr:row>108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49306</xdr:colOff>
      <xdr:row>110</xdr:row>
      <xdr:rowOff>0</xdr:rowOff>
    </xdr:from>
    <xdr:to>
      <xdr:col>16</xdr:col>
      <xdr:colOff>515471</xdr:colOff>
      <xdr:row>145</xdr:row>
      <xdr:rowOff>67236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80682</xdr:colOff>
      <xdr:row>147</xdr:row>
      <xdr:rowOff>0</xdr:rowOff>
    </xdr:from>
    <xdr:to>
      <xdr:col>16</xdr:col>
      <xdr:colOff>206188</xdr:colOff>
      <xdr:row>147</xdr:row>
      <xdr:rowOff>0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148</xdr:row>
      <xdr:rowOff>138953</xdr:rowOff>
    </xdr:from>
    <xdr:to>
      <xdr:col>16</xdr:col>
      <xdr:colOff>569259</xdr:colOff>
      <xdr:row>183</xdr:row>
      <xdr:rowOff>156882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242048</xdr:colOff>
      <xdr:row>186</xdr:row>
      <xdr:rowOff>85164</xdr:rowOff>
    </xdr:from>
    <xdr:to>
      <xdr:col>16</xdr:col>
      <xdr:colOff>430307</xdr:colOff>
      <xdr:row>220</xdr:row>
      <xdr:rowOff>103094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44824</xdr:colOff>
      <xdr:row>223</xdr:row>
      <xdr:rowOff>80683</xdr:rowOff>
    </xdr:from>
    <xdr:to>
      <xdr:col>16</xdr:col>
      <xdr:colOff>528918</xdr:colOff>
      <xdr:row>256</xdr:row>
      <xdr:rowOff>103094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909919</xdr:colOff>
      <xdr:row>260</xdr:row>
      <xdr:rowOff>170328</xdr:rowOff>
    </xdr:from>
    <xdr:to>
      <xdr:col>16</xdr:col>
      <xdr:colOff>891990</xdr:colOff>
      <xdr:row>295</xdr:row>
      <xdr:rowOff>156881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140</xdr:row>
      <xdr:rowOff>180033</xdr:rowOff>
    </xdr:from>
    <xdr:to>
      <xdr:col>24</xdr:col>
      <xdr:colOff>108857</xdr:colOff>
      <xdr:row>173</xdr:row>
      <xdr:rowOff>54428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217714</xdr:colOff>
      <xdr:row>138</xdr:row>
      <xdr:rowOff>16747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151</xdr:row>
      <xdr:rowOff>0</xdr:rowOff>
    </xdr:from>
    <xdr:to>
      <xdr:col>25</xdr:col>
      <xdr:colOff>118872</xdr:colOff>
      <xdr:row>156</xdr:row>
      <xdr:rowOff>15441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2948332-5F3E-49F7-8043-32E0C4262540}"/>
            </a:ext>
          </a:extLst>
        </xdr:cNvPr>
        <xdr:cNvSpPr/>
      </xdr:nvSpPr>
      <xdr:spPr bwMode="auto">
        <a:xfrm>
          <a:off x="14712462" y="29115099"/>
          <a:ext cx="118872" cy="978408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418586</xdr:colOff>
      <xdr:row>29</xdr:row>
      <xdr:rowOff>161321</xdr:rowOff>
    </xdr:from>
    <xdr:to>
      <xdr:col>72</xdr:col>
      <xdr:colOff>623431</xdr:colOff>
      <xdr:row>57</xdr:row>
      <xdr:rowOff>91571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8FCEF494-0E30-4D35-A4F7-9691CB4D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744904</xdr:colOff>
      <xdr:row>29</xdr:row>
      <xdr:rowOff>168390</xdr:rowOff>
    </xdr:from>
    <xdr:to>
      <xdr:col>83</xdr:col>
      <xdr:colOff>464681</xdr:colOff>
      <xdr:row>57</xdr:row>
      <xdr:rowOff>158750</xdr:rowOff>
    </xdr:to>
    <xdr:graphicFrame macro="">
      <xdr:nvGraphicFramePr>
        <xdr:cNvPr id="4" name="Diagram 9">
          <a:extLst>
            <a:ext uri="{FF2B5EF4-FFF2-40B4-BE49-F238E27FC236}">
              <a16:creationId xmlns:a16="http://schemas.microsoft.com/office/drawing/2014/main" id="{29B6A519-41D7-49DD-88CC-0E434C8CC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426709</xdr:colOff>
      <xdr:row>57</xdr:row>
      <xdr:rowOff>136897</xdr:rowOff>
    </xdr:from>
    <xdr:to>
      <xdr:col>72</xdr:col>
      <xdr:colOff>612505</xdr:colOff>
      <xdr:row>83</xdr:row>
      <xdr:rowOff>12698</xdr:rowOff>
    </xdr:to>
    <xdr:graphicFrame macro="">
      <xdr:nvGraphicFramePr>
        <xdr:cNvPr id="5" name="Diagram 10">
          <a:extLst>
            <a:ext uri="{FF2B5EF4-FFF2-40B4-BE49-F238E27FC236}">
              <a16:creationId xmlns:a16="http://schemas.microsoft.com/office/drawing/2014/main" id="{E1C75D37-5545-4A18-B5BD-4D3A5493C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58</xdr:col>
      <xdr:colOff>432245</xdr:colOff>
      <xdr:row>83</xdr:row>
      <xdr:rowOff>45002</xdr:rowOff>
    </xdr:from>
    <xdr:to>
      <xdr:col>72</xdr:col>
      <xdr:colOff>500031</xdr:colOff>
      <xdr:row>106</xdr:row>
      <xdr:rowOff>40491</xdr:rowOff>
    </xdr:to>
    <xdr:graphicFrame macro="">
      <xdr:nvGraphicFramePr>
        <xdr:cNvPr id="6" name="Diagram 11">
          <a:extLst>
            <a:ext uri="{FF2B5EF4-FFF2-40B4-BE49-F238E27FC236}">
              <a16:creationId xmlns:a16="http://schemas.microsoft.com/office/drawing/2014/main" id="{81E8C66D-E45E-4955-8992-C60CFDA8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664591</xdr:colOff>
      <xdr:row>83</xdr:row>
      <xdr:rowOff>77845</xdr:rowOff>
    </xdr:from>
    <xdr:to>
      <xdr:col>83</xdr:col>
      <xdr:colOff>613456</xdr:colOff>
      <xdr:row>106</xdr:row>
      <xdr:rowOff>18790</xdr:rowOff>
    </xdr:to>
    <xdr:graphicFrame macro="">
      <xdr:nvGraphicFramePr>
        <xdr:cNvPr id="7" name="Diagram 12">
          <a:extLst>
            <a:ext uri="{FF2B5EF4-FFF2-40B4-BE49-F238E27FC236}">
              <a16:creationId xmlns:a16="http://schemas.microsoft.com/office/drawing/2014/main" id="{C336ABE4-855D-4822-8414-9A9DB03F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720662</xdr:colOff>
      <xdr:row>58</xdr:row>
      <xdr:rowOff>4217</xdr:rowOff>
    </xdr:from>
    <xdr:to>
      <xdr:col>84</xdr:col>
      <xdr:colOff>131113</xdr:colOff>
      <xdr:row>82</xdr:row>
      <xdr:rowOff>173532</xdr:rowOff>
    </xdr:to>
    <xdr:graphicFrame macro="">
      <xdr:nvGraphicFramePr>
        <xdr:cNvPr id="8" name="Diagram 14">
          <a:extLst>
            <a:ext uri="{FF2B5EF4-FFF2-40B4-BE49-F238E27FC236}">
              <a16:creationId xmlns:a16="http://schemas.microsoft.com/office/drawing/2014/main" id="{E5DF3308-9673-441B-8987-585486A1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432058</xdr:colOff>
      <xdr:row>106</xdr:row>
      <xdr:rowOff>70582</xdr:rowOff>
    </xdr:from>
    <xdr:to>
      <xdr:col>72</xdr:col>
      <xdr:colOff>915133</xdr:colOff>
      <xdr:row>130</xdr:row>
      <xdr:rowOff>29401</xdr:rowOff>
    </xdr:to>
    <xdr:graphicFrame macro="">
      <xdr:nvGraphicFramePr>
        <xdr:cNvPr id="9" name="Diagram 15">
          <a:extLst>
            <a:ext uri="{FF2B5EF4-FFF2-40B4-BE49-F238E27FC236}">
              <a16:creationId xmlns:a16="http://schemas.microsoft.com/office/drawing/2014/main" id="{021FCDE7-0635-4499-9BDC-6DB334B7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744904</xdr:colOff>
      <xdr:row>0</xdr:row>
      <xdr:rowOff>63628</xdr:rowOff>
    </xdr:from>
    <xdr:to>
      <xdr:col>83</xdr:col>
      <xdr:colOff>188945</xdr:colOff>
      <xdr:row>29</xdr:row>
      <xdr:rowOff>122116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BA84F3-3FBF-476C-9988-9D038450F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616085</xdr:colOff>
      <xdr:row>1</xdr:row>
      <xdr:rowOff>4054</xdr:rowOff>
    </xdr:from>
    <xdr:to>
      <xdr:col>14</xdr:col>
      <xdr:colOff>729574</xdr:colOff>
      <xdr:row>30</xdr:row>
      <xdr:rowOff>105383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D1303B57-917C-4214-A881-F56A4553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381000</xdr:colOff>
      <xdr:row>237</xdr:row>
      <xdr:rowOff>158074</xdr:rowOff>
    </xdr:from>
    <xdr:to>
      <xdr:col>14</xdr:col>
      <xdr:colOff>405319</xdr:colOff>
      <xdr:row>268</xdr:row>
      <xdr:rowOff>109436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B89B056D-B697-4989-84BB-AA49DA417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48638</xdr:colOff>
      <xdr:row>203</xdr:row>
      <xdr:rowOff>166423</xdr:rowOff>
    </xdr:from>
    <xdr:to>
      <xdr:col>14</xdr:col>
      <xdr:colOff>364787</xdr:colOff>
      <xdr:row>233</xdr:row>
      <xdr:rowOff>97276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405CCDF-4FFC-49D3-BE8F-17F50957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60798</xdr:colOff>
      <xdr:row>170</xdr:row>
      <xdr:rowOff>16456</xdr:rowOff>
    </xdr:from>
    <xdr:to>
      <xdr:col>14</xdr:col>
      <xdr:colOff>514755</xdr:colOff>
      <xdr:row>200</xdr:row>
      <xdr:rowOff>174529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244CCAEB-B014-46F8-AFEC-D8B7B9FF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20266</xdr:colOff>
      <xdr:row>134</xdr:row>
      <xdr:rowOff>149968</xdr:rowOff>
    </xdr:from>
    <xdr:to>
      <xdr:col>14</xdr:col>
      <xdr:colOff>766053</xdr:colOff>
      <xdr:row>165</xdr:row>
      <xdr:rowOff>81064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877D63A2-F813-4F1E-B306-280AEE6D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64851</xdr:colOff>
      <xdr:row>101</xdr:row>
      <xdr:rowOff>77011</xdr:rowOff>
    </xdr:from>
    <xdr:to>
      <xdr:col>14</xdr:col>
      <xdr:colOff>834957</xdr:colOff>
      <xdr:row>131</xdr:row>
      <xdr:rowOff>125649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940C0C97-690C-4E9D-A3C0-7A0DE90B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916020</xdr:colOff>
      <xdr:row>67</xdr:row>
      <xdr:rowOff>0</xdr:rowOff>
    </xdr:from>
    <xdr:to>
      <xdr:col>15</xdr:col>
      <xdr:colOff>137808</xdr:colOff>
      <xdr:row>97</xdr:row>
      <xdr:rowOff>16213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1810BB22-1E5F-4D71-BAA5-9AB884E6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33</xdr:row>
      <xdr:rowOff>40532</xdr:rowOff>
    </xdr:from>
    <xdr:to>
      <xdr:col>14</xdr:col>
      <xdr:colOff>567447</xdr:colOff>
      <xdr:row>64</xdr:row>
      <xdr:rowOff>4053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53197A12-0721-44A6-9DE8-50D729BC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272</xdr:row>
      <xdr:rowOff>0</xdr:rowOff>
    </xdr:from>
    <xdr:to>
      <xdr:col>15</xdr:col>
      <xdr:colOff>24319</xdr:colOff>
      <xdr:row>302</xdr:row>
      <xdr:rowOff>141862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0F3204E0-EA71-4E9D-B0F8-BEA4C5D1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259405</xdr:colOff>
      <xdr:row>279</xdr:row>
      <xdr:rowOff>170234</xdr:rowOff>
    </xdr:from>
    <xdr:to>
      <xdr:col>15</xdr:col>
      <xdr:colOff>744037</xdr:colOff>
      <xdr:row>284</xdr:row>
      <xdr:rowOff>175876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ECBA1170-CEA9-486B-BDE8-799C714C0F00}"/>
            </a:ext>
          </a:extLst>
        </xdr:cNvPr>
        <xdr:cNvSpPr/>
      </xdr:nvSpPr>
      <xdr:spPr bwMode="auto">
        <a:xfrm>
          <a:off x="13999724" y="53664255"/>
          <a:ext cx="484632" cy="958142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0</xdr:row>
      <xdr:rowOff>126656</xdr:rowOff>
    </xdr:from>
    <xdr:to>
      <xdr:col>14</xdr:col>
      <xdr:colOff>595313</xdr:colOff>
      <xdr:row>30</xdr:row>
      <xdr:rowOff>111125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299</xdr:row>
      <xdr:rowOff>63500</xdr:rowOff>
    </xdr:from>
    <xdr:to>
      <xdr:col>13</xdr:col>
      <xdr:colOff>769937</xdr:colOff>
      <xdr:row>330</xdr:row>
      <xdr:rowOff>39688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E990E3BA-E97C-4ACF-8C8F-EE45A8654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754063</xdr:colOff>
      <xdr:row>233</xdr:row>
      <xdr:rowOff>79373</xdr:rowOff>
    </xdr:from>
    <xdr:to>
      <xdr:col>14</xdr:col>
      <xdr:colOff>547688</xdr:colOff>
      <xdr:row>264</xdr:row>
      <xdr:rowOff>103186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658812</xdr:colOff>
      <xdr:row>199</xdr:row>
      <xdr:rowOff>154782</xdr:rowOff>
    </xdr:from>
    <xdr:to>
      <xdr:col>14</xdr:col>
      <xdr:colOff>150812</xdr:colOff>
      <xdr:row>230</xdr:row>
      <xdr:rowOff>75407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166</xdr:row>
      <xdr:rowOff>174624</xdr:rowOff>
    </xdr:from>
    <xdr:to>
      <xdr:col>14</xdr:col>
      <xdr:colOff>246063</xdr:colOff>
      <xdr:row>198</xdr:row>
      <xdr:rowOff>7937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706438</xdr:colOff>
      <xdr:row>133</xdr:row>
      <xdr:rowOff>59530</xdr:rowOff>
    </xdr:from>
    <xdr:to>
      <xdr:col>14</xdr:col>
      <xdr:colOff>436563</xdr:colOff>
      <xdr:row>163</xdr:row>
      <xdr:rowOff>107155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674686</xdr:colOff>
      <xdr:row>100</xdr:row>
      <xdr:rowOff>43657</xdr:rowOff>
    </xdr:from>
    <xdr:to>
      <xdr:col>14</xdr:col>
      <xdr:colOff>126998</xdr:colOff>
      <xdr:row>130</xdr:row>
      <xdr:rowOff>107157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793750</xdr:colOff>
      <xdr:row>310</xdr:row>
      <xdr:rowOff>127000</xdr:rowOff>
    </xdr:from>
    <xdr:to>
      <xdr:col>15</xdr:col>
      <xdr:colOff>365569</xdr:colOff>
      <xdr:row>315</xdr:row>
      <xdr:rowOff>152908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47B0BB6-47A4-4D5F-8927-ECA41CE1FE7D}"/>
            </a:ext>
          </a:extLst>
        </xdr:cNvPr>
        <xdr:cNvSpPr/>
      </xdr:nvSpPr>
      <xdr:spPr bwMode="auto">
        <a:xfrm>
          <a:off x="13573125" y="530066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266</xdr:row>
      <xdr:rowOff>0</xdr:rowOff>
    </xdr:from>
    <xdr:to>
      <xdr:col>14</xdr:col>
      <xdr:colOff>103188</xdr:colOff>
      <xdr:row>296</xdr:row>
      <xdr:rowOff>166688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CB3EEDFE-E038-4016-933E-8CA1587F4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496455</xdr:colOff>
      <xdr:row>0</xdr:row>
      <xdr:rowOff>190499</xdr:rowOff>
    </xdr:from>
    <xdr:to>
      <xdr:col>15</xdr:col>
      <xdr:colOff>562840</xdr:colOff>
      <xdr:row>33</xdr:row>
      <xdr:rowOff>25977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653761</xdr:colOff>
      <xdr:row>291</xdr:row>
      <xdr:rowOff>25978</xdr:rowOff>
    </xdr:from>
    <xdr:to>
      <xdr:col>15</xdr:col>
      <xdr:colOff>571499</xdr:colOff>
      <xdr:row>324</xdr:row>
      <xdr:rowOff>173182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914054</xdr:colOff>
      <xdr:row>253</xdr:row>
      <xdr:rowOff>190499</xdr:rowOff>
    </xdr:from>
    <xdr:to>
      <xdr:col>15</xdr:col>
      <xdr:colOff>913534</xdr:colOff>
      <xdr:row>288</xdr:row>
      <xdr:rowOff>8658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740871</xdr:colOff>
      <xdr:row>216</xdr:row>
      <xdr:rowOff>168852</xdr:rowOff>
    </xdr:from>
    <xdr:to>
      <xdr:col>15</xdr:col>
      <xdr:colOff>467589</xdr:colOff>
      <xdr:row>249</xdr:row>
      <xdr:rowOff>160193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904876</xdr:colOff>
      <xdr:row>179</xdr:row>
      <xdr:rowOff>177511</xdr:rowOff>
    </xdr:from>
    <xdr:to>
      <xdr:col>15</xdr:col>
      <xdr:colOff>774989</xdr:colOff>
      <xdr:row>212</xdr:row>
      <xdr:rowOff>142874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862099</xdr:colOff>
      <xdr:row>143</xdr:row>
      <xdr:rowOff>30307</xdr:rowOff>
    </xdr:from>
    <xdr:to>
      <xdr:col>15</xdr:col>
      <xdr:colOff>757669</xdr:colOff>
      <xdr:row>176</xdr:row>
      <xdr:rowOff>73602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883227</xdr:colOff>
      <xdr:row>106</xdr:row>
      <xdr:rowOff>38966</xdr:rowOff>
    </xdr:from>
    <xdr:to>
      <xdr:col>15</xdr:col>
      <xdr:colOff>666749</xdr:colOff>
      <xdr:row>139</xdr:row>
      <xdr:rowOff>38966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636442</xdr:colOff>
      <xdr:row>71</xdr:row>
      <xdr:rowOff>8660</xdr:rowOff>
    </xdr:from>
    <xdr:to>
      <xdr:col>15</xdr:col>
      <xdr:colOff>285748</xdr:colOff>
      <xdr:row>103</xdr:row>
      <xdr:rowOff>43296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305</xdr:row>
      <xdr:rowOff>12988</xdr:rowOff>
    </xdr:from>
    <xdr:to>
      <xdr:col>16</xdr:col>
      <xdr:colOff>558234</xdr:colOff>
      <xdr:row>310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351238</xdr:colOff>
      <xdr:row>0</xdr:row>
      <xdr:rowOff>209136</xdr:rowOff>
    </xdr:from>
    <xdr:to>
      <xdr:col>16</xdr:col>
      <xdr:colOff>12423</xdr:colOff>
      <xdr:row>30</xdr:row>
      <xdr:rowOff>115956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4140</xdr:colOff>
      <xdr:row>174</xdr:row>
      <xdr:rowOff>24849</xdr:rowOff>
    </xdr:from>
    <xdr:to>
      <xdr:col>15</xdr:col>
      <xdr:colOff>782706</xdr:colOff>
      <xdr:row>204</xdr:row>
      <xdr:rowOff>82828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37271</xdr:colOff>
      <xdr:row>104</xdr:row>
      <xdr:rowOff>41413</xdr:rowOff>
    </xdr:from>
    <xdr:to>
      <xdr:col>16</xdr:col>
      <xdr:colOff>8282</xdr:colOff>
      <xdr:row>136</xdr:row>
      <xdr:rowOff>140805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66261</xdr:colOff>
      <xdr:row>69</xdr:row>
      <xdr:rowOff>28989</xdr:rowOff>
    </xdr:from>
    <xdr:to>
      <xdr:col>15</xdr:col>
      <xdr:colOff>662609</xdr:colOff>
      <xdr:row>100</xdr:row>
      <xdr:rowOff>4140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49696</xdr:colOff>
      <xdr:row>34</xdr:row>
      <xdr:rowOff>8283</xdr:rowOff>
    </xdr:from>
    <xdr:to>
      <xdr:col>15</xdr:col>
      <xdr:colOff>720588</xdr:colOff>
      <xdr:row>64</xdr:row>
      <xdr:rowOff>132523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16566</xdr:colOff>
      <xdr:row>223</xdr:row>
      <xdr:rowOff>41413</xdr:rowOff>
    </xdr:from>
    <xdr:to>
      <xdr:col>16</xdr:col>
      <xdr:colOff>501198</xdr:colOff>
      <xdr:row>228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33130</xdr:colOff>
      <xdr:row>138</xdr:row>
      <xdr:rowOff>182218</xdr:rowOff>
    </xdr:from>
    <xdr:to>
      <xdr:col>16</xdr:col>
      <xdr:colOff>4141</xdr:colOff>
      <xdr:row>171</xdr:row>
      <xdr:rowOff>91110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851B611-9866-4D78-8007-C936C6A1A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24848</xdr:colOff>
      <xdr:row>209</xdr:row>
      <xdr:rowOff>41413</xdr:rowOff>
    </xdr:from>
    <xdr:to>
      <xdr:col>15</xdr:col>
      <xdr:colOff>803414</xdr:colOff>
      <xdr:row>239</xdr:row>
      <xdr:rowOff>99392</xdr:rowOff>
    </xdr:to>
    <xdr:graphicFrame macro="">
      <xdr:nvGraphicFramePr>
        <xdr:cNvPr id="5" name="Diagram 9">
          <a:extLst>
            <a:ext uri="{FF2B5EF4-FFF2-40B4-BE49-F238E27FC236}">
              <a16:creationId xmlns:a16="http://schemas.microsoft.com/office/drawing/2014/main" id="{524F84A1-3D36-4074-800F-A73291585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882315</xdr:colOff>
      <xdr:row>65</xdr:row>
      <xdr:rowOff>40105</xdr:rowOff>
    </xdr:from>
    <xdr:to>
      <xdr:col>14</xdr:col>
      <xdr:colOff>794083</xdr:colOff>
      <xdr:row>94</xdr:row>
      <xdr:rowOff>184485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593558</xdr:colOff>
      <xdr:row>31</xdr:row>
      <xdr:rowOff>180473</xdr:rowOff>
    </xdr:from>
    <xdr:to>
      <xdr:col>15</xdr:col>
      <xdr:colOff>378046</xdr:colOff>
      <xdr:row>62</xdr:row>
      <xdr:rowOff>168443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4EC366FA-92A8-4954-B39A-38735AB1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14</xdr:col>
      <xdr:colOff>826168</xdr:colOff>
      <xdr:row>127</xdr:row>
      <xdr:rowOff>144379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783465FA-53EC-42AE-A5DF-C6DEF6517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131</xdr:row>
      <xdr:rowOff>0</xdr:rowOff>
    </xdr:from>
    <xdr:to>
      <xdr:col>14</xdr:col>
      <xdr:colOff>826168</xdr:colOff>
      <xdr:row>160</xdr:row>
      <xdr:rowOff>144379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3798473-A99F-4A02-A57D-BD5A00C8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826168</xdr:colOff>
      <xdr:row>193</xdr:row>
      <xdr:rowOff>144380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622A0BD-1DCC-43CB-BE42-2B0F039B4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488642</xdr:colOff>
      <xdr:row>209</xdr:row>
      <xdr:rowOff>15880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1AE6941B-6026-4971-8CC3-B88C839CB1D3}"/>
            </a:ext>
          </a:extLst>
        </xdr:cNvPr>
        <xdr:cNvSpPr/>
      </xdr:nvSpPr>
      <xdr:spPr bwMode="auto">
        <a:xfrm>
          <a:off x="13716000" y="39816505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197</xdr:row>
      <xdr:rowOff>0</xdr:rowOff>
    </xdr:from>
    <xdr:to>
      <xdr:col>14</xdr:col>
      <xdr:colOff>826168</xdr:colOff>
      <xdr:row>226</xdr:row>
      <xdr:rowOff>144379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5D2066E-43E9-4770-83B7-46812831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433690</xdr:colOff>
      <xdr:row>68</xdr:row>
      <xdr:rowOff>121593</xdr:rowOff>
    </xdr:from>
    <xdr:to>
      <xdr:col>27</xdr:col>
      <xdr:colOff>267510</xdr:colOff>
      <xdr:row>99</xdr:row>
      <xdr:rowOff>12158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8106</xdr:colOff>
      <xdr:row>170</xdr:row>
      <xdr:rowOff>117542</xdr:rowOff>
    </xdr:from>
    <xdr:to>
      <xdr:col>27</xdr:col>
      <xdr:colOff>243192</xdr:colOff>
      <xdr:row>201</xdr:row>
      <xdr:rowOff>113488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135</xdr:row>
      <xdr:rowOff>162128</xdr:rowOff>
    </xdr:from>
    <xdr:to>
      <xdr:col>27</xdr:col>
      <xdr:colOff>137809</xdr:colOff>
      <xdr:row>166</xdr:row>
      <xdr:rowOff>149969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441798</xdr:colOff>
      <xdr:row>101</xdr:row>
      <xdr:rowOff>178340</xdr:rowOff>
    </xdr:from>
    <xdr:to>
      <xdr:col>27</xdr:col>
      <xdr:colOff>32427</xdr:colOff>
      <xdr:row>132</xdr:row>
      <xdr:rowOff>125648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2192"/>
  <sheetViews>
    <sheetView workbookViewId="0">
      <pane xSplit="3" ySplit="1" topLeftCell="AC2162" activePane="bottomRight" state="frozen"/>
      <selection pane="topRight" activeCell="D1" sqref="D1"/>
      <selection pane="bottomLeft" activeCell="A2" sqref="A2"/>
      <selection pane="bottomRight" sqref="A1:AM2192"/>
    </sheetView>
  </sheetViews>
  <sheetFormatPr baseColWidth="10" defaultColWidth="8.90625" defaultRowHeight="15"/>
  <cols>
    <col min="1" max="34" width="13" customWidth="1"/>
  </cols>
  <sheetData>
    <row r="1" spans="1:39">
      <c r="A1" s="3" t="s">
        <v>415</v>
      </c>
      <c r="B1" t="s">
        <v>416</v>
      </c>
      <c r="C1" t="s">
        <v>9</v>
      </c>
      <c r="D1" t="s">
        <v>68</v>
      </c>
      <c r="E1" t="s">
        <v>23</v>
      </c>
      <c r="F1" t="s">
        <v>449</v>
      </c>
      <c r="G1" t="s">
        <v>84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109</v>
      </c>
      <c r="N1" t="s">
        <v>110</v>
      </c>
      <c r="O1" t="s">
        <v>677</v>
      </c>
      <c r="P1" t="s">
        <v>600</v>
      </c>
      <c r="Q1" t="s">
        <v>69</v>
      </c>
      <c r="R1" t="s">
        <v>75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480</v>
      </c>
      <c r="Y1" t="s">
        <v>15</v>
      </c>
      <c r="Z1" t="s">
        <v>668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76</v>
      </c>
      <c r="AI1" t="s">
        <v>593</v>
      </c>
      <c r="AJ1" t="s">
        <v>669</v>
      </c>
      <c r="AK1" t="s">
        <v>670</v>
      </c>
      <c r="AL1" t="s">
        <v>671</v>
      </c>
      <c r="AM1" t="s">
        <v>582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333</v>
      </c>
      <c r="R2">
        <v>2014</v>
      </c>
      <c r="S2">
        <v>4.833167825223434</v>
      </c>
      <c r="T2">
        <v>6.5139026812313796</v>
      </c>
      <c r="U2">
        <v>14.597964250248245</v>
      </c>
      <c r="V2">
        <v>0</v>
      </c>
      <c r="W2">
        <v>17.527308838133067</v>
      </c>
      <c r="X2">
        <v>26.812313803376359</v>
      </c>
      <c r="Y2">
        <v>0.24826216484607755</v>
      </c>
      <c r="AA2">
        <v>2.7018752593880264</v>
      </c>
      <c r="AB2">
        <v>1.5063494198276939</v>
      </c>
      <c r="AC2">
        <v>2.1591484222023887</v>
      </c>
      <c r="AD2">
        <v>42.334409455087275</v>
      </c>
      <c r="AE2">
        <v>50.12784773173275</v>
      </c>
      <c r="AF2">
        <v>29.886295500453866</v>
      </c>
      <c r="AG2">
        <v>100</v>
      </c>
      <c r="AH2">
        <v>100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298</v>
      </c>
      <c r="R3">
        <v>1917</v>
      </c>
      <c r="S3">
        <v>5.2149191444966085</v>
      </c>
      <c r="T3">
        <v>7.0026082420448637</v>
      </c>
      <c r="U3">
        <v>14.550965049556565</v>
      </c>
      <c r="V3">
        <v>5.2164840897235262E-2</v>
      </c>
      <c r="W3">
        <v>22.848200312989043</v>
      </c>
      <c r="X3">
        <v>26.917057902973404</v>
      </c>
      <c r="Y3">
        <v>0.6259780907668232</v>
      </c>
      <c r="AA3">
        <v>2.8425992934586288</v>
      </c>
      <c r="AB3">
        <v>2.2535491410380279</v>
      </c>
      <c r="AC3">
        <v>2.1270284079181088</v>
      </c>
      <c r="AD3">
        <v>26.874214940481831</v>
      </c>
      <c r="AE3">
        <v>55.04865862902691</v>
      </c>
      <c r="AF3">
        <v>27.020988718990839</v>
      </c>
      <c r="AG3">
        <v>100</v>
      </c>
      <c r="AH3">
        <v>100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253</v>
      </c>
      <c r="R4">
        <v>1547</v>
      </c>
      <c r="S4">
        <v>5.8674854557207503</v>
      </c>
      <c r="T4">
        <v>7.1978021978021989</v>
      </c>
      <c r="U4">
        <v>14.648674854557221</v>
      </c>
      <c r="V4">
        <v>6.4641241111829353E-2</v>
      </c>
      <c r="W4">
        <v>21.719457013574672</v>
      </c>
      <c r="X4">
        <v>28.571428571428577</v>
      </c>
      <c r="Y4">
        <v>0.90497737556561053</v>
      </c>
      <c r="AA4">
        <v>2.9504729698142618</v>
      </c>
      <c r="AB4">
        <v>1.6279385480538457</v>
      </c>
      <c r="AC4">
        <v>1.7734434943671953</v>
      </c>
      <c r="AD4">
        <v>43.256363869738351</v>
      </c>
      <c r="AE4">
        <v>50.409763218005359</v>
      </c>
      <c r="AF4">
        <v>38.366392538678866</v>
      </c>
      <c r="AG4">
        <v>100</v>
      </c>
      <c r="AH4">
        <v>100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262</v>
      </c>
      <c r="R5">
        <v>1644</v>
      </c>
      <c r="S5">
        <v>5.5857664233576649</v>
      </c>
      <c r="T5">
        <v>7.2122871046228703</v>
      </c>
      <c r="U5">
        <v>14.540997566909962</v>
      </c>
      <c r="V5">
        <v>0</v>
      </c>
      <c r="W5">
        <v>20.1338199513382</v>
      </c>
      <c r="X5">
        <v>26.642335766423344</v>
      </c>
      <c r="Y5">
        <v>0.48661800486618007</v>
      </c>
      <c r="AA5">
        <v>2.8173511705144842</v>
      </c>
      <c r="AB5">
        <v>1.4336304226511645</v>
      </c>
      <c r="AC5">
        <v>1.7092335116584538</v>
      </c>
      <c r="AD5">
        <v>53.84519826492749</v>
      </c>
      <c r="AE5">
        <v>46.422016542637031</v>
      </c>
      <c r="AF5">
        <v>41.369711504254902</v>
      </c>
      <c r="AG5">
        <v>100</v>
      </c>
      <c r="AH5">
        <v>100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252</v>
      </c>
      <c r="R6">
        <v>2095</v>
      </c>
      <c r="S6">
        <v>5.7255369928400972</v>
      </c>
      <c r="T6">
        <v>7.1780429594272084</v>
      </c>
      <c r="U6">
        <v>14.353508353221949</v>
      </c>
      <c r="V6">
        <v>0</v>
      </c>
      <c r="W6">
        <v>20.620525059665873</v>
      </c>
      <c r="X6">
        <v>27.255369928400956</v>
      </c>
      <c r="Y6">
        <v>0.9069212410501194</v>
      </c>
      <c r="AA6">
        <v>3.1757562919069926</v>
      </c>
      <c r="AB6">
        <v>1.550299650900242</v>
      </c>
      <c r="AC6">
        <v>1.814893301943258</v>
      </c>
      <c r="AD6">
        <v>62.123098759411434</v>
      </c>
      <c r="AE6">
        <v>55.976122742664721</v>
      </c>
      <c r="AF6">
        <v>53.394641544760866</v>
      </c>
      <c r="AG6">
        <v>100</v>
      </c>
      <c r="AH6">
        <v>100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288</v>
      </c>
      <c r="R7">
        <v>2316</v>
      </c>
      <c r="S7">
        <v>6.3989637305699478</v>
      </c>
      <c r="T7">
        <v>6.9075993091537127</v>
      </c>
      <c r="U7">
        <v>16.040544041450779</v>
      </c>
      <c r="V7">
        <v>0.21588946459412781</v>
      </c>
      <c r="W7">
        <v>14.507772020725389</v>
      </c>
      <c r="X7">
        <v>45.682210708117438</v>
      </c>
      <c r="Y7">
        <v>2.0293609671848012</v>
      </c>
      <c r="AA7">
        <v>3.4619098646950444</v>
      </c>
      <c r="AB7">
        <v>1.7274775096018524</v>
      </c>
      <c r="AC7">
        <v>1.7986065240605855</v>
      </c>
      <c r="AD7">
        <v>51.401874473398657</v>
      </c>
      <c r="AE7">
        <v>31.488299495321449</v>
      </c>
      <c r="AF7">
        <v>34.788792210425271</v>
      </c>
      <c r="AG7">
        <v>100</v>
      </c>
      <c r="AH7">
        <v>100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270</v>
      </c>
      <c r="R8">
        <v>2463</v>
      </c>
      <c r="S8">
        <v>6.2001624035728788</v>
      </c>
      <c r="T8">
        <v>6.6983353633779918</v>
      </c>
      <c r="U8">
        <v>15.608241981323548</v>
      </c>
      <c r="V8">
        <v>0.20300446609825412</v>
      </c>
      <c r="W8">
        <v>11.24644742184328</v>
      </c>
      <c r="X8">
        <v>40.763296792529445</v>
      </c>
      <c r="Y8">
        <v>2.395452699959399</v>
      </c>
      <c r="AA8">
        <v>3.6752103625515447</v>
      </c>
      <c r="AB8">
        <v>1.6147814895673525</v>
      </c>
      <c r="AC8">
        <v>1.6469639109065504</v>
      </c>
      <c r="AD8">
        <v>45.276761646396018</v>
      </c>
      <c r="AE8">
        <v>32.274607296669522</v>
      </c>
      <c r="AF8">
        <v>32.024724305434006</v>
      </c>
      <c r="AG8">
        <v>100</v>
      </c>
      <c r="AH8">
        <v>100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267</v>
      </c>
      <c r="R9">
        <v>2208</v>
      </c>
      <c r="S9">
        <v>6.6675724637681153</v>
      </c>
      <c r="T9">
        <v>6.6567028985507246</v>
      </c>
      <c r="U9">
        <v>14.42019927536233</v>
      </c>
      <c r="V9">
        <v>4.5289855072463761E-2</v>
      </c>
      <c r="W9">
        <v>10.552536231884062</v>
      </c>
      <c r="X9">
        <v>25.181159420289845</v>
      </c>
      <c r="Y9">
        <v>1.2228260869565217</v>
      </c>
      <c r="AA9">
        <v>3.0380079577897074</v>
      </c>
      <c r="AB9">
        <v>1.6931766020172163</v>
      </c>
      <c r="AC9">
        <v>1.7043450436084693</v>
      </c>
      <c r="AD9">
        <v>33.996563374154803</v>
      </c>
      <c r="AE9">
        <v>46.640353396992118</v>
      </c>
      <c r="AF9">
        <v>28.956242951854605</v>
      </c>
      <c r="AG9">
        <v>100</v>
      </c>
      <c r="AH9">
        <v>100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294</v>
      </c>
      <c r="R10">
        <v>2395</v>
      </c>
      <c r="S10">
        <v>7.4713987473903956</v>
      </c>
      <c r="T10">
        <v>6.2263048016701479</v>
      </c>
      <c r="U10">
        <v>14.134864300626305</v>
      </c>
      <c r="V10">
        <v>0</v>
      </c>
      <c r="W10">
        <v>7.8079331941544883</v>
      </c>
      <c r="X10">
        <v>21.670146137787064</v>
      </c>
      <c r="Y10">
        <v>0.58455114822546961</v>
      </c>
      <c r="AA10">
        <v>2.9596294717375944</v>
      </c>
      <c r="AB10">
        <v>1.7781779530322022</v>
      </c>
      <c r="AC10">
        <v>1.7780079394576502</v>
      </c>
      <c r="AD10">
        <v>32.311546783847895</v>
      </c>
      <c r="AE10">
        <v>42.0016790086462</v>
      </c>
      <c r="AF10">
        <v>30.302187609222727</v>
      </c>
      <c r="AG10">
        <v>100</v>
      </c>
      <c r="AH10">
        <v>100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471</v>
      </c>
      <c r="R11">
        <v>5028</v>
      </c>
      <c r="S11">
        <v>7.1099840891010349</v>
      </c>
      <c r="T11">
        <v>6.28321400159109</v>
      </c>
      <c r="U11">
        <v>15.03884248210022</v>
      </c>
      <c r="V11">
        <v>7.9554494828957822E-2</v>
      </c>
      <c r="W11">
        <v>6.7820206841686552</v>
      </c>
      <c r="X11">
        <v>33.253778838504374</v>
      </c>
      <c r="Y11">
        <v>1.1336515513126493</v>
      </c>
      <c r="AA11">
        <v>2.936553434663129</v>
      </c>
      <c r="AB11">
        <v>1.8148255140715015</v>
      </c>
      <c r="AC11">
        <v>1.353617333292872</v>
      </c>
      <c r="AD11">
        <v>46.298234214957247</v>
      </c>
      <c r="AE11">
        <v>30.722220818820173</v>
      </c>
      <c r="AF11">
        <v>47.227440976474114</v>
      </c>
      <c r="AG11">
        <v>100</v>
      </c>
      <c r="AH11">
        <v>100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558</v>
      </c>
      <c r="R12">
        <v>6330</v>
      </c>
      <c r="S12">
        <v>7.2943127962085308</v>
      </c>
      <c r="T12">
        <v>6.1860979462875196</v>
      </c>
      <c r="U12">
        <v>14.114691943127941</v>
      </c>
      <c r="V12">
        <v>4.7393364928909949E-2</v>
      </c>
      <c r="W12">
        <v>7.377567140600318</v>
      </c>
      <c r="X12">
        <v>18.293838862559245</v>
      </c>
      <c r="Y12">
        <v>0.52132701421800942</v>
      </c>
      <c r="AA12">
        <v>2.5608201702963913</v>
      </c>
      <c r="AB12">
        <v>1.6836118953971637</v>
      </c>
      <c r="AC12">
        <v>1.7009790238846645</v>
      </c>
      <c r="AD12">
        <v>40.756265628020159</v>
      </c>
      <c r="AE12">
        <v>32.925109207912598</v>
      </c>
      <c r="AF12">
        <v>34.821136762700228</v>
      </c>
      <c r="AG12">
        <v>100</v>
      </c>
      <c r="AH12">
        <v>100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295</v>
      </c>
      <c r="R13">
        <v>3643</v>
      </c>
      <c r="S13">
        <v>8.1619544331594813</v>
      </c>
      <c r="T13">
        <v>6.4232775185286863</v>
      </c>
      <c r="U13">
        <v>13.940021959923136</v>
      </c>
      <c r="V13">
        <v>0.13724951962668136</v>
      </c>
      <c r="W13">
        <v>9.6898160856437023</v>
      </c>
      <c r="X13">
        <v>20.422728520450175</v>
      </c>
      <c r="Y13">
        <v>0.46664836673071663</v>
      </c>
      <c r="AA13">
        <v>2.7083833412990392</v>
      </c>
      <c r="AB13">
        <v>1.9461912580643801</v>
      </c>
      <c r="AC13">
        <v>1.7828371744091844</v>
      </c>
      <c r="AD13">
        <v>26.558113260783841</v>
      </c>
      <c r="AE13">
        <v>21.440901646344937</v>
      </c>
      <c r="AF13">
        <v>44.724250475858575</v>
      </c>
      <c r="AG13">
        <v>100</v>
      </c>
      <c r="AH13">
        <v>100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499</v>
      </c>
      <c r="R14">
        <v>6288</v>
      </c>
      <c r="S14">
        <v>7.8174300254452946</v>
      </c>
      <c r="T14">
        <v>6.0286259541984748</v>
      </c>
      <c r="U14">
        <v>12.6345578880407</v>
      </c>
      <c r="V14">
        <v>9.5419847328244323E-2</v>
      </c>
      <c r="W14">
        <v>4.8346055979643756</v>
      </c>
      <c r="X14">
        <v>13.549618320610691</v>
      </c>
      <c r="Y14">
        <v>0.44529262086513993</v>
      </c>
      <c r="AA14">
        <v>3.0222036833277497</v>
      </c>
      <c r="AB14">
        <v>1.6734155502690231</v>
      </c>
      <c r="AC14">
        <v>1.6050397393598532</v>
      </c>
      <c r="AD14">
        <v>31.393946239057975</v>
      </c>
      <c r="AE14">
        <v>35.134857192941247</v>
      </c>
      <c r="AF14">
        <v>38.977382150352057</v>
      </c>
      <c r="AG14">
        <v>100</v>
      </c>
      <c r="AH14">
        <v>100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167</v>
      </c>
      <c r="R15">
        <v>2014</v>
      </c>
      <c r="S15">
        <v>8.4553128103277064</v>
      </c>
      <c r="T15">
        <v>6.584905660377359</v>
      </c>
      <c r="U15">
        <v>15.357994041708045</v>
      </c>
      <c r="V15">
        <v>0</v>
      </c>
      <c r="W15">
        <v>5.5114200595829184</v>
      </c>
      <c r="X15">
        <v>38.033763654419069</v>
      </c>
      <c r="Y15">
        <v>1.439920556107249</v>
      </c>
      <c r="AA15">
        <v>3.0908557750258696</v>
      </c>
      <c r="AB15">
        <v>1.6617488414260673</v>
      </c>
      <c r="AC15">
        <v>1.4842739243348977</v>
      </c>
      <c r="AD15">
        <v>55.210954779208677</v>
      </c>
      <c r="AE15">
        <v>34.841223984399143</v>
      </c>
      <c r="AF15">
        <v>39.006278830154287</v>
      </c>
      <c r="AG15">
        <v>100</v>
      </c>
      <c r="AH15">
        <v>100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175</v>
      </c>
      <c r="R16">
        <v>1863</v>
      </c>
      <c r="S16">
        <v>8.7079978529253896</v>
      </c>
      <c r="T16">
        <v>6.5952764358561486</v>
      </c>
      <c r="U16">
        <v>15.67928073000536</v>
      </c>
      <c r="V16">
        <v>0.32206119162640906</v>
      </c>
      <c r="W16">
        <v>4.8309178743961345</v>
      </c>
      <c r="X16">
        <v>39.452495974235113</v>
      </c>
      <c r="Y16">
        <v>2.5764895330112725</v>
      </c>
      <c r="AA16">
        <v>3.170854950076929</v>
      </c>
      <c r="AB16">
        <v>1.5578228528269189</v>
      </c>
      <c r="AC16">
        <v>1.495177151458462</v>
      </c>
      <c r="AD16">
        <v>49.466050047584645</v>
      </c>
      <c r="AE16">
        <v>34.3299177364729</v>
      </c>
      <c r="AF16">
        <v>41.54619842467612</v>
      </c>
      <c r="AG16">
        <v>100</v>
      </c>
      <c r="AH16">
        <v>100</v>
      </c>
    </row>
    <row r="17" spans="1:38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189</v>
      </c>
      <c r="R17">
        <v>2078</v>
      </c>
      <c r="S17">
        <v>8.4951876804619815</v>
      </c>
      <c r="T17">
        <v>6.2670837343599599</v>
      </c>
      <c r="U17">
        <v>15.105630413859494</v>
      </c>
      <c r="V17">
        <v>9.6246390760346495E-2</v>
      </c>
      <c r="W17">
        <v>7.8922040423484132</v>
      </c>
      <c r="X17">
        <v>32.050048123195396</v>
      </c>
      <c r="Y17">
        <v>1.1549566891241581</v>
      </c>
      <c r="AA17">
        <v>2.8082721992397159</v>
      </c>
      <c r="AB17">
        <v>1.6335999024816839</v>
      </c>
      <c r="AC17">
        <v>1.7503977998896756</v>
      </c>
      <c r="AD17">
        <v>45.830250252354126</v>
      </c>
      <c r="AE17">
        <v>33.000548704527787</v>
      </c>
      <c r="AF17">
        <v>44.769426110286247</v>
      </c>
      <c r="AG17">
        <v>100</v>
      </c>
      <c r="AH17">
        <v>100</v>
      </c>
    </row>
    <row r="18" spans="1:38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177</v>
      </c>
      <c r="R18">
        <v>2082</v>
      </c>
      <c r="S18">
        <v>8.4495677233429394</v>
      </c>
      <c r="T18">
        <v>6.5057636887608066</v>
      </c>
      <c r="U18">
        <v>15.029538904899143</v>
      </c>
      <c r="V18">
        <v>4.8030739673390978E-2</v>
      </c>
      <c r="W18">
        <v>4.6109510086455323</v>
      </c>
      <c r="X18">
        <v>32.75696445725265</v>
      </c>
      <c r="Y18">
        <v>0.67243035542747365</v>
      </c>
      <c r="AA18">
        <v>2.688409797958911</v>
      </c>
      <c r="AB18">
        <v>1.6375757912593365</v>
      </c>
      <c r="AC18">
        <v>1.4371947465622221</v>
      </c>
      <c r="AD18">
        <v>51.931881223155933</v>
      </c>
      <c r="AE18">
        <v>42.00822762193912</v>
      </c>
      <c r="AF18">
        <v>45.359114532577046</v>
      </c>
      <c r="AG18">
        <v>100</v>
      </c>
      <c r="AH18">
        <v>100</v>
      </c>
    </row>
    <row r="19" spans="1:38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264</v>
      </c>
      <c r="R19">
        <v>3339</v>
      </c>
      <c r="S19">
        <v>8.5741239892183287</v>
      </c>
      <c r="T19">
        <v>6.6543875411799922</v>
      </c>
      <c r="U19">
        <v>13.710542078466599</v>
      </c>
      <c r="V19">
        <v>0</v>
      </c>
      <c r="W19">
        <v>3.8933812518718192</v>
      </c>
      <c r="X19">
        <v>16.591793950284515</v>
      </c>
      <c r="Y19">
        <v>0.44923629829290224</v>
      </c>
      <c r="AA19">
        <v>2.6234074830369489</v>
      </c>
      <c r="AB19">
        <v>1.6445435852157555</v>
      </c>
      <c r="AC19">
        <v>1.3383959617321279</v>
      </c>
      <c r="AD19">
        <v>55.099823198518081</v>
      </c>
      <c r="AE19">
        <v>41.638237358218753</v>
      </c>
      <c r="AF19">
        <v>45.276905878719759</v>
      </c>
      <c r="AG19">
        <v>100</v>
      </c>
      <c r="AH19">
        <v>100</v>
      </c>
    </row>
    <row r="20" spans="1:38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270</v>
      </c>
      <c r="R20">
        <v>4258</v>
      </c>
      <c r="S20">
        <v>8.2874589008924389</v>
      </c>
      <c r="T20">
        <v>6.589713480507279</v>
      </c>
      <c r="U20">
        <v>13.49126350399246</v>
      </c>
      <c r="V20">
        <v>2.3485204321277597E-2</v>
      </c>
      <c r="W20">
        <v>6.0591827148896193</v>
      </c>
      <c r="X20">
        <v>14.114607797087839</v>
      </c>
      <c r="Y20">
        <v>0.46970408642555195</v>
      </c>
      <c r="AA20">
        <v>2.6986399076982406</v>
      </c>
      <c r="AB20">
        <v>1.3960077199243019</v>
      </c>
      <c r="AC20">
        <v>1.497628425073495</v>
      </c>
      <c r="AD20">
        <v>56.742392937181009</v>
      </c>
      <c r="AE20">
        <v>43.097529285926029</v>
      </c>
      <c r="AF20">
        <v>50.034694836105139</v>
      </c>
      <c r="AG20">
        <v>100</v>
      </c>
      <c r="AH20">
        <v>100</v>
      </c>
    </row>
    <row r="21" spans="1:38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308</v>
      </c>
      <c r="R21">
        <v>3797</v>
      </c>
      <c r="S21">
        <v>8.6054780089544352</v>
      </c>
      <c r="T21">
        <v>6.1840927047669227</v>
      </c>
      <c r="U21">
        <v>13.405504345535965</v>
      </c>
      <c r="V21">
        <v>0.13168290755859891</v>
      </c>
      <c r="W21">
        <v>2.1332631024493023</v>
      </c>
      <c r="X21">
        <v>14.14274427179352</v>
      </c>
      <c r="Y21">
        <v>1.2904924940742697</v>
      </c>
      <c r="AA21">
        <v>2.9728370394273886</v>
      </c>
      <c r="AB21">
        <v>1.5054117159100362</v>
      </c>
      <c r="AC21">
        <v>1.424818503924302</v>
      </c>
      <c r="AD21">
        <v>45.166831530220037</v>
      </c>
      <c r="AE21">
        <v>50.81684824181059</v>
      </c>
      <c r="AF21">
        <v>41.130090625099555</v>
      </c>
      <c r="AG21">
        <v>100</v>
      </c>
      <c r="AH21">
        <v>100</v>
      </c>
    </row>
    <row r="22" spans="1:38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341</v>
      </c>
      <c r="R22">
        <v>5319</v>
      </c>
      <c r="S22">
        <v>8.4980259447264519</v>
      </c>
      <c r="T22">
        <v>6.1755969167136682</v>
      </c>
      <c r="U22">
        <v>13.42000376010532</v>
      </c>
      <c r="V22">
        <v>5.640157924421884E-2</v>
      </c>
      <c r="W22">
        <v>2.6508742244782848</v>
      </c>
      <c r="X22">
        <v>15.773641661966534</v>
      </c>
      <c r="Y22">
        <v>1.5980447452528668</v>
      </c>
      <c r="AA22">
        <v>3.2524545404478999</v>
      </c>
      <c r="AB22">
        <v>1.4570190611457836</v>
      </c>
      <c r="AC22">
        <v>1.5162212754592197</v>
      </c>
      <c r="AD22">
        <v>47.112754677199774</v>
      </c>
      <c r="AE22">
        <v>46.263294763015352</v>
      </c>
      <c r="AF22">
        <v>38.737316982280703</v>
      </c>
      <c r="AG22">
        <v>100</v>
      </c>
      <c r="AH22">
        <v>100</v>
      </c>
    </row>
    <row r="23" spans="1:38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371</v>
      </c>
      <c r="R23">
        <v>6105</v>
      </c>
      <c r="S23">
        <v>8.1714987714987739</v>
      </c>
      <c r="T23">
        <v>6.0694512694512701</v>
      </c>
      <c r="U23">
        <v>12.660016380016389</v>
      </c>
      <c r="V23">
        <v>1.6380016380016377E-2</v>
      </c>
      <c r="W23">
        <v>2.3423423423423433</v>
      </c>
      <c r="X23">
        <v>7.8460278460278445</v>
      </c>
      <c r="Y23">
        <v>0.4750204750204749</v>
      </c>
      <c r="AA23">
        <v>2.5413807051181796</v>
      </c>
      <c r="AB23">
        <v>1.5525435939701804</v>
      </c>
      <c r="AC23">
        <v>1.4393870215581657</v>
      </c>
      <c r="AD23">
        <v>58.016491528924263</v>
      </c>
      <c r="AE23">
        <v>46.356910658354607</v>
      </c>
      <c r="AF23">
        <v>43.929659919504822</v>
      </c>
      <c r="AG23">
        <v>100</v>
      </c>
      <c r="AH23">
        <v>100</v>
      </c>
      <c r="AI23">
        <v>3.2760032760032753E-2</v>
      </c>
    </row>
    <row r="24" spans="1:38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1283</v>
      </c>
      <c r="R24">
        <v>19411</v>
      </c>
      <c r="S24">
        <v>8.6827571995260406</v>
      </c>
      <c r="T24">
        <v>6.2013291432692803</v>
      </c>
      <c r="U24">
        <v>12.86043222914836</v>
      </c>
      <c r="V24">
        <v>4.6365462881871107E-2</v>
      </c>
      <c r="W24">
        <v>4.8426150121065374</v>
      </c>
      <c r="X24">
        <v>7.39271547060945</v>
      </c>
      <c r="Y24">
        <v>0.2781927772912266</v>
      </c>
      <c r="AA24">
        <v>2.284072096498571</v>
      </c>
      <c r="AB24">
        <v>1.3208328410074988</v>
      </c>
      <c r="AC24">
        <v>1.490878724403002</v>
      </c>
      <c r="AD24">
        <v>39.71046834174836</v>
      </c>
      <c r="AE24">
        <v>46.67546451203895</v>
      </c>
      <c r="AF24">
        <v>37.323986781628115</v>
      </c>
      <c r="AG24">
        <v>100</v>
      </c>
      <c r="AH24">
        <v>100</v>
      </c>
      <c r="AI24">
        <v>5.6668899077842477E-2</v>
      </c>
    </row>
    <row r="25" spans="1:38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305</v>
      </c>
      <c r="R25">
        <v>4322</v>
      </c>
      <c r="S25">
        <v>8.7221193891716791</v>
      </c>
      <c r="T25">
        <v>6.6332716335030097</v>
      </c>
      <c r="U25">
        <v>14.558109671448422</v>
      </c>
      <c r="V25">
        <v>0.23137436372049969</v>
      </c>
      <c r="W25">
        <v>10.018509949097639</v>
      </c>
      <c r="X25">
        <v>25.775104118463673</v>
      </c>
      <c r="Y25">
        <v>1.4345210550670984</v>
      </c>
      <c r="AA25">
        <v>3.0913132704783992</v>
      </c>
      <c r="AB25">
        <v>1.2625368886804336</v>
      </c>
      <c r="AC25">
        <v>1.5912573164278636</v>
      </c>
      <c r="AD25">
        <v>37.467449874506741</v>
      </c>
      <c r="AE25">
        <v>49.682097021497022</v>
      </c>
      <c r="AF25">
        <v>32.518286306418602</v>
      </c>
      <c r="AG25">
        <v>100</v>
      </c>
      <c r="AH25">
        <v>100</v>
      </c>
      <c r="AI25">
        <v>0.13882461823229983</v>
      </c>
    </row>
    <row r="26" spans="1:38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276</v>
      </c>
      <c r="R26">
        <v>3255</v>
      </c>
      <c r="S26">
        <v>8.5345622119815641</v>
      </c>
      <c r="T26">
        <v>6.5397849462365594</v>
      </c>
      <c r="U26">
        <v>14.969235023041485</v>
      </c>
      <c r="V26">
        <v>0.24577572964669744</v>
      </c>
      <c r="W26">
        <v>6.6973886328725039</v>
      </c>
      <c r="X26">
        <v>29.86175115207374</v>
      </c>
      <c r="Y26">
        <v>1.290322580645161</v>
      </c>
      <c r="AA26">
        <v>2.924591827322002</v>
      </c>
      <c r="AB26">
        <v>1.2039185573895952</v>
      </c>
      <c r="AC26">
        <v>1.4988575116002854</v>
      </c>
      <c r="AD26">
        <v>44.559450670911367</v>
      </c>
      <c r="AE26">
        <v>51.311931817113503</v>
      </c>
      <c r="AF26">
        <v>42.933643484170439</v>
      </c>
      <c r="AG26">
        <v>100</v>
      </c>
      <c r="AH26">
        <v>100</v>
      </c>
      <c r="AI26">
        <v>0</v>
      </c>
    </row>
    <row r="27" spans="1:38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225</v>
      </c>
      <c r="R27">
        <v>2277</v>
      </c>
      <c r="S27">
        <v>8.59068950373298</v>
      </c>
      <c r="T27">
        <v>6.2301273605621441</v>
      </c>
      <c r="U27">
        <v>14.783447518664921</v>
      </c>
      <c r="V27">
        <v>0.3074220465524814</v>
      </c>
      <c r="W27">
        <v>5.4018445322793136</v>
      </c>
      <c r="X27">
        <v>27.184892402283705</v>
      </c>
      <c r="Y27">
        <v>1.6688625384277556</v>
      </c>
      <c r="AA27">
        <v>3.0654127324809077</v>
      </c>
      <c r="AB27">
        <v>1.1925921652745315</v>
      </c>
      <c r="AC27">
        <v>1.5099455476611781</v>
      </c>
      <c r="AD27">
        <v>36.306349114837538</v>
      </c>
      <c r="AE27">
        <v>40.160340981297928</v>
      </c>
      <c r="AF27">
        <v>38.155169423566193</v>
      </c>
      <c r="AG27">
        <v>100</v>
      </c>
      <c r="AH27">
        <v>100</v>
      </c>
      <c r="AI27">
        <v>1.0101010101010102</v>
      </c>
    </row>
    <row r="28" spans="1:38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251</v>
      </c>
      <c r="R28">
        <v>2786</v>
      </c>
      <c r="S28">
        <v>8.623474515434312</v>
      </c>
      <c r="T28">
        <v>6.1514716439339541</v>
      </c>
      <c r="U28">
        <v>14.754881550610182</v>
      </c>
      <c r="V28">
        <v>0.46661880832735114</v>
      </c>
      <c r="W28">
        <v>5.5994256999282124</v>
      </c>
      <c r="X28">
        <v>32.340272792534101</v>
      </c>
      <c r="Y28">
        <v>2.3330940416367554</v>
      </c>
      <c r="AA28">
        <v>3.6775838014900271</v>
      </c>
      <c r="AB28">
        <v>1.4323742165216475</v>
      </c>
      <c r="AC28">
        <v>1.6249224363022721</v>
      </c>
      <c r="AD28">
        <v>49.587058654183288</v>
      </c>
      <c r="AE28">
        <v>53.995343974204722</v>
      </c>
      <c r="AF28">
        <v>56.256400213097592</v>
      </c>
      <c r="AG28">
        <v>100</v>
      </c>
      <c r="AH28">
        <v>100</v>
      </c>
      <c r="AI28">
        <v>1.4716439339554919</v>
      </c>
      <c r="AJ28">
        <v>745</v>
      </c>
      <c r="AK28">
        <v>87.19114093959719</v>
      </c>
      <c r="AL28">
        <v>23.796702445905513</v>
      </c>
    </row>
    <row r="29" spans="1:38" s="455" customFormat="1">
      <c r="A29" s="455">
        <v>1</v>
      </c>
      <c r="B29" s="455">
        <v>28</v>
      </c>
      <c r="C29" s="455">
        <v>2023</v>
      </c>
      <c r="D29" s="455">
        <v>99</v>
      </c>
      <c r="E29" s="455">
        <v>99</v>
      </c>
      <c r="F29" s="455">
        <v>99</v>
      </c>
      <c r="G29" s="455">
        <v>99</v>
      </c>
      <c r="H29" s="455">
        <v>99</v>
      </c>
      <c r="I29" s="455">
        <v>99</v>
      </c>
      <c r="J29" s="455">
        <v>999</v>
      </c>
      <c r="K29" s="455">
        <v>99</v>
      </c>
      <c r="L29" s="455">
        <v>99</v>
      </c>
      <c r="M29" s="455">
        <v>99</v>
      </c>
      <c r="N29" s="455">
        <v>99</v>
      </c>
      <c r="O29" s="455">
        <v>99</v>
      </c>
      <c r="P29" s="455">
        <v>9999</v>
      </c>
      <c r="Q29" s="455">
        <v>236</v>
      </c>
      <c r="R29" s="455">
        <v>2766</v>
      </c>
      <c r="S29" s="455">
        <v>8.8626174981923356</v>
      </c>
      <c r="T29" s="455">
        <v>6.5469992769342014</v>
      </c>
      <c r="U29" s="455">
        <v>15.192986261749828</v>
      </c>
      <c r="V29" s="455">
        <v>0.18076644974692699</v>
      </c>
      <c r="W29" s="455">
        <v>9.1829356471438892</v>
      </c>
      <c r="X29" s="455">
        <v>34.779464931308745</v>
      </c>
      <c r="Y29" s="455">
        <v>2.2415039768618943</v>
      </c>
      <c r="AA29" s="455">
        <v>3.1860144906434793</v>
      </c>
      <c r="AB29" s="455">
        <v>1.2091173659012149</v>
      </c>
      <c r="AC29" s="455">
        <v>1.5676352093756027</v>
      </c>
      <c r="AD29" s="455">
        <v>42.206290070021197</v>
      </c>
      <c r="AE29" s="455">
        <v>49.297178487826649</v>
      </c>
      <c r="AF29" s="455">
        <v>35.512505486883597</v>
      </c>
      <c r="AG29" s="455">
        <v>100</v>
      </c>
      <c r="AH29" s="455">
        <v>100</v>
      </c>
      <c r="AI29" s="455">
        <v>0.50614605929139556</v>
      </c>
      <c r="AJ29" s="455">
        <v>1158</v>
      </c>
      <c r="AK29" s="455">
        <v>86.079620034542387</v>
      </c>
      <c r="AL29" s="455">
        <v>23.594143106975075</v>
      </c>
    </row>
    <row r="30" spans="1:38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184</v>
      </c>
      <c r="R30">
        <v>1903</v>
      </c>
      <c r="S30">
        <v>9.4781923279033062</v>
      </c>
      <c r="T30">
        <v>6.9842354177614316</v>
      </c>
      <c r="U30">
        <v>15.270204939569082</v>
      </c>
      <c r="V30">
        <v>0.15764582238570676</v>
      </c>
      <c r="W30">
        <v>12.13872832369942</v>
      </c>
      <c r="X30">
        <v>35.57540725170783</v>
      </c>
      <c r="Y30">
        <v>1.2086179716237522</v>
      </c>
      <c r="AA30">
        <v>2.9241093447134374</v>
      </c>
      <c r="AB30">
        <v>1.2192287090988772</v>
      </c>
      <c r="AC30">
        <v>1.4248612810637931</v>
      </c>
      <c r="AD30">
        <v>44.423544471419291</v>
      </c>
      <c r="AE30">
        <v>46.967099960137247</v>
      </c>
      <c r="AF30">
        <v>51.039631852395992</v>
      </c>
      <c r="AG30">
        <v>100</v>
      </c>
      <c r="AH30">
        <v>100</v>
      </c>
      <c r="AI30">
        <v>0</v>
      </c>
      <c r="AJ30">
        <v>1884</v>
      </c>
      <c r="AK30">
        <v>85.156794055201757</v>
      </c>
      <c r="AL30">
        <v>24.656695586624956</v>
      </c>
    </row>
    <row r="31" spans="1:38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</row>
    <row r="32" spans="1:38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</row>
    <row r="33" spans="1:38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3</v>
      </c>
      <c r="R33">
        <v>12</v>
      </c>
      <c r="S33">
        <v>8.3333333333333357</v>
      </c>
      <c r="T33">
        <v>8</v>
      </c>
      <c r="U33">
        <v>18.208333333333329</v>
      </c>
      <c r="V33">
        <v>8.3333333333333357</v>
      </c>
      <c r="W33">
        <v>50</v>
      </c>
      <c r="X33">
        <v>58.33333333333335</v>
      </c>
      <c r="Y33">
        <v>8.3333333333333357</v>
      </c>
      <c r="AA33">
        <v>3.712918513634381</v>
      </c>
      <c r="AB33">
        <v>1.6499158227686075</v>
      </c>
      <c r="AC33">
        <v>1.6832508230603462</v>
      </c>
      <c r="AD33">
        <v>-24.939226714489607</v>
      </c>
      <c r="AE33">
        <v>-60.00217789635272</v>
      </c>
      <c r="AF33">
        <v>69.013804141380632</v>
      </c>
      <c r="AG33">
        <v>0.63058328954282705</v>
      </c>
      <c r="AH33">
        <v>0.75191333553573392</v>
      </c>
      <c r="AI33">
        <v>0</v>
      </c>
      <c r="AJ33">
        <v>12</v>
      </c>
      <c r="AK33">
        <v>90.141666666666637</v>
      </c>
      <c r="AL33">
        <v>25.064105790966273</v>
      </c>
    </row>
    <row r="34" spans="1:38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7</v>
      </c>
      <c r="R34">
        <v>33</v>
      </c>
      <c r="S34">
        <v>9.3030303030303028</v>
      </c>
      <c r="T34">
        <v>7.9696969696969697</v>
      </c>
      <c r="U34">
        <v>17.351515151515152</v>
      </c>
      <c r="V34">
        <v>0</v>
      </c>
      <c r="W34">
        <v>42.424242424242429</v>
      </c>
      <c r="X34">
        <v>60.606060606060609</v>
      </c>
      <c r="Y34">
        <v>9.0909090909090917</v>
      </c>
      <c r="AA34">
        <v>4.4718053578908732</v>
      </c>
      <c r="AB34">
        <v>0.83429696351128557</v>
      </c>
      <c r="AC34">
        <v>1.6784705968637856</v>
      </c>
      <c r="AD34">
        <v>44.904372193485344</v>
      </c>
      <c r="AE34">
        <v>65.505564182050819</v>
      </c>
      <c r="AF34">
        <v>48.263135576033029</v>
      </c>
      <c r="AG34">
        <v>1.7341040462427737</v>
      </c>
      <c r="AH34">
        <v>1.9704603017288844</v>
      </c>
      <c r="AI34">
        <v>0</v>
      </c>
      <c r="AJ34">
        <v>33</v>
      </c>
      <c r="AK34">
        <v>88.454545454545467</v>
      </c>
      <c r="AL34">
        <v>24.683245814648721</v>
      </c>
    </row>
    <row r="35" spans="1:38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65</v>
      </c>
      <c r="R35">
        <v>604</v>
      </c>
      <c r="S35">
        <v>9.70860927152318</v>
      </c>
      <c r="T35">
        <v>7.2218543046357615</v>
      </c>
      <c r="U35">
        <v>14.486754966887419</v>
      </c>
      <c r="V35">
        <v>0.16556291390728475</v>
      </c>
      <c r="W35">
        <v>14.569536423841059</v>
      </c>
      <c r="X35">
        <v>26.986754966887421</v>
      </c>
      <c r="Y35">
        <v>0.33112582781456951</v>
      </c>
      <c r="AA35">
        <v>2.5399764168663186</v>
      </c>
      <c r="AB35">
        <v>0.96350219328776576</v>
      </c>
      <c r="AC35">
        <v>1.300962152339266</v>
      </c>
      <c r="AD35">
        <v>50.046847248125744</v>
      </c>
      <c r="AE35">
        <v>58.289238271267635</v>
      </c>
      <c r="AF35">
        <v>51.782512043747182</v>
      </c>
      <c r="AG35">
        <v>31.739358906988961</v>
      </c>
      <c r="AH35">
        <v>30.110945931064876</v>
      </c>
      <c r="AI35">
        <v>0</v>
      </c>
      <c r="AJ35">
        <v>585</v>
      </c>
      <c r="AK35">
        <v>82.917435897435851</v>
      </c>
      <c r="AL35">
        <v>25.354750353228155</v>
      </c>
    </row>
    <row r="36" spans="1:38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114</v>
      </c>
      <c r="R36">
        <v>978</v>
      </c>
      <c r="S36">
        <v>9.4488752556237205</v>
      </c>
      <c r="T36">
        <v>6.9018404907975448</v>
      </c>
      <c r="U36">
        <v>15.946625766871161</v>
      </c>
      <c r="V36">
        <v>0.10224948875255623</v>
      </c>
      <c r="W36">
        <v>9.7137014314928418</v>
      </c>
      <c r="X36">
        <v>45.807770961145202</v>
      </c>
      <c r="Y36">
        <v>1.6359918200408996</v>
      </c>
      <c r="AA36">
        <v>2.9110384841613697</v>
      </c>
      <c r="AB36">
        <v>1.31995219082921</v>
      </c>
      <c r="AC36">
        <v>1.3740870503722036</v>
      </c>
      <c r="AD36">
        <v>46.771658730553618</v>
      </c>
      <c r="AE36">
        <v>45.893838681353749</v>
      </c>
      <c r="AF36">
        <v>48.938929298941915</v>
      </c>
      <c r="AG36">
        <v>51.392538097740406</v>
      </c>
      <c r="AH36">
        <v>53.669061777337276</v>
      </c>
      <c r="AI36">
        <v>0</v>
      </c>
      <c r="AJ36">
        <v>978</v>
      </c>
      <c r="AK36">
        <v>86.477709611451942</v>
      </c>
      <c r="AL36">
        <v>24.608125946458593</v>
      </c>
    </row>
    <row r="37" spans="1:38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41</v>
      </c>
      <c r="R37">
        <v>276</v>
      </c>
      <c r="S37">
        <v>9.1485507246376816</v>
      </c>
      <c r="T37">
        <v>6.5942028985507246</v>
      </c>
      <c r="U37">
        <v>14.211231884057963</v>
      </c>
      <c r="V37">
        <v>0</v>
      </c>
      <c r="W37">
        <v>10.144927536231885</v>
      </c>
      <c r="X37">
        <v>14.130434782608695</v>
      </c>
      <c r="Y37">
        <v>0.36231884057971009</v>
      </c>
      <c r="AA37">
        <v>2.6150589410318341</v>
      </c>
      <c r="AB37">
        <v>1.2466032403019609</v>
      </c>
      <c r="AC37">
        <v>1.6380338212051333</v>
      </c>
      <c r="AD37">
        <v>62.688907014969296</v>
      </c>
      <c r="AE37">
        <v>50.526734915651843</v>
      </c>
      <c r="AF37">
        <v>58.6667659956628</v>
      </c>
      <c r="AG37">
        <v>14.50341565948502</v>
      </c>
      <c r="AH37">
        <v>13.49761865433322</v>
      </c>
      <c r="AI37">
        <v>0</v>
      </c>
      <c r="AJ37">
        <v>276</v>
      </c>
      <c r="AK37">
        <v>84.611594202898601</v>
      </c>
      <c r="AL37">
        <v>23.328340476635248</v>
      </c>
    </row>
    <row r="38" spans="1:38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8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8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8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8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8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</row>
    <row r="44" spans="1:38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</v>
      </c>
      <c r="R44">
        <v>1</v>
      </c>
      <c r="S44">
        <v>8</v>
      </c>
      <c r="T44">
        <v>8</v>
      </c>
      <c r="U44">
        <v>18.600000000000001</v>
      </c>
      <c r="V44">
        <v>0</v>
      </c>
      <c r="W44">
        <v>0</v>
      </c>
      <c r="X44">
        <v>100</v>
      </c>
      <c r="Y44">
        <v>0</v>
      </c>
      <c r="AA44">
        <v>0</v>
      </c>
      <c r="AB44">
        <v>0</v>
      </c>
      <c r="AC44">
        <v>0</v>
      </c>
      <c r="AG44">
        <v>3.6153289949385402E-2</v>
      </c>
      <c r="AH44">
        <v>4.4260633260200147E-2</v>
      </c>
      <c r="AI44">
        <v>0</v>
      </c>
      <c r="AJ44">
        <v>1</v>
      </c>
      <c r="AK44">
        <v>97.5</v>
      </c>
      <c r="AL44">
        <v>20.067769180195217</v>
      </c>
    </row>
    <row r="45" spans="1:38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</v>
      </c>
      <c r="R45">
        <v>10</v>
      </c>
      <c r="S45">
        <v>5.5</v>
      </c>
      <c r="T45">
        <v>3.4</v>
      </c>
      <c r="U45">
        <v>9.5</v>
      </c>
      <c r="V45">
        <v>10</v>
      </c>
      <c r="W45">
        <v>0</v>
      </c>
      <c r="X45">
        <v>10</v>
      </c>
      <c r="Y45">
        <v>10</v>
      </c>
      <c r="AA45">
        <v>6.4892218331630511</v>
      </c>
      <c r="AB45">
        <v>1.8027756377319943</v>
      </c>
      <c r="AC45">
        <v>2.2449944320643649</v>
      </c>
      <c r="AD45">
        <v>89.326843797050358</v>
      </c>
      <c r="AE45">
        <v>74.751513593211186</v>
      </c>
      <c r="AF45">
        <v>84.008255888258105</v>
      </c>
      <c r="AG45">
        <v>0.36153289949385398</v>
      </c>
      <c r="AH45">
        <v>0.22606237417844161</v>
      </c>
      <c r="AI45">
        <v>0</v>
      </c>
      <c r="AJ45">
        <v>0</v>
      </c>
    </row>
    <row r="46" spans="1:38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</row>
    <row r="47" spans="1:38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72</v>
      </c>
      <c r="R47">
        <v>832</v>
      </c>
      <c r="S47">
        <v>9.1875</v>
      </c>
      <c r="T47">
        <v>6.936298076923074</v>
      </c>
      <c r="U47">
        <v>16.071514423076902</v>
      </c>
      <c r="V47">
        <v>0.36057692307692313</v>
      </c>
      <c r="W47">
        <v>10.456730769230772</v>
      </c>
      <c r="X47">
        <v>40.745192307692314</v>
      </c>
      <c r="Y47">
        <v>5.6490384615384599</v>
      </c>
      <c r="AA47">
        <v>3.6171989820514656</v>
      </c>
      <c r="AB47">
        <v>0.97489521133141477</v>
      </c>
      <c r="AC47">
        <v>1.303482667700764</v>
      </c>
      <c r="AD47">
        <v>14.418883066554747</v>
      </c>
      <c r="AE47">
        <v>44.88046097571015</v>
      </c>
      <c r="AF47">
        <v>16.451545369056443</v>
      </c>
      <c r="AG47">
        <v>30.079537237888648</v>
      </c>
      <c r="AH47">
        <v>31.818874066600301</v>
      </c>
      <c r="AI47">
        <v>0</v>
      </c>
      <c r="AJ47">
        <v>83</v>
      </c>
      <c r="AK47">
        <v>82.240963855421654</v>
      </c>
      <c r="AL47">
        <v>27.183426259333032</v>
      </c>
    </row>
    <row r="48" spans="1:38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195</v>
      </c>
      <c r="R48">
        <v>1862</v>
      </c>
      <c r="S48">
        <v>8.766917293233087</v>
      </c>
      <c r="T48">
        <v>6.4350161117078404</v>
      </c>
      <c r="U48">
        <v>14.893018259935578</v>
      </c>
      <c r="V48">
        <v>5.3705692803437191E-2</v>
      </c>
      <c r="W48">
        <v>8.861439312567132</v>
      </c>
      <c r="X48">
        <v>32.49194414607949</v>
      </c>
      <c r="Y48">
        <v>0.69817400644468308</v>
      </c>
      <c r="AA48">
        <v>2.7997803003206276</v>
      </c>
      <c r="AB48">
        <v>1.2386633299375063</v>
      </c>
      <c r="AC48">
        <v>1.5951115153021556</v>
      </c>
      <c r="AD48">
        <v>50.190103370282038</v>
      </c>
      <c r="AE48">
        <v>47.663972095378632</v>
      </c>
      <c r="AF48">
        <v>35.140369638913356</v>
      </c>
      <c r="AG48">
        <v>67.317425885755597</v>
      </c>
      <c r="AH48">
        <v>65.988320903868811</v>
      </c>
      <c r="AI48">
        <v>0.75187969924812015</v>
      </c>
      <c r="AJ48">
        <v>1071</v>
      </c>
      <c r="AK48">
        <v>86.357422969187709</v>
      </c>
      <c r="AL48">
        <v>23.315490896641169</v>
      </c>
    </row>
    <row r="49" spans="1:38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6</v>
      </c>
      <c r="R49">
        <v>55</v>
      </c>
      <c r="S49">
        <v>7.8727272727272739</v>
      </c>
      <c r="T49">
        <v>5.0363636363636362</v>
      </c>
      <c r="U49">
        <v>12.501818181818184</v>
      </c>
      <c r="V49">
        <v>0</v>
      </c>
      <c r="W49">
        <v>3.6363636363636358</v>
      </c>
      <c r="X49">
        <v>18.181818181818183</v>
      </c>
      <c r="Y49">
        <v>0</v>
      </c>
      <c r="AA49">
        <v>2.8712677535187576</v>
      </c>
      <c r="AB49">
        <v>1.2656948570150588</v>
      </c>
      <c r="AC49">
        <v>1.9443497287701603</v>
      </c>
      <c r="AD49">
        <v>56.640862004903042</v>
      </c>
      <c r="AE49">
        <v>71.81094877769263</v>
      </c>
      <c r="AF49">
        <v>34.912222863892943</v>
      </c>
      <c r="AG49">
        <v>1.9884309472161965</v>
      </c>
      <c r="AH49">
        <v>1.6362156682641733</v>
      </c>
      <c r="AI49">
        <v>0</v>
      </c>
      <c r="AJ49">
        <v>3</v>
      </c>
      <c r="AK49">
        <v>89.3</v>
      </c>
      <c r="AL49">
        <v>24.944939623201901</v>
      </c>
    </row>
    <row r="50" spans="1:38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</v>
      </c>
      <c r="R50">
        <v>1</v>
      </c>
      <c r="S50">
        <v>8</v>
      </c>
      <c r="T50">
        <v>8</v>
      </c>
      <c r="U50">
        <v>21.5</v>
      </c>
      <c r="V50">
        <v>0</v>
      </c>
      <c r="W50">
        <v>0</v>
      </c>
      <c r="X50">
        <v>100</v>
      </c>
      <c r="Y50">
        <v>0</v>
      </c>
      <c r="AA50">
        <v>0</v>
      </c>
      <c r="AB50">
        <v>0</v>
      </c>
      <c r="AC50">
        <v>0</v>
      </c>
      <c r="AG50">
        <v>3.6153289949385402E-2</v>
      </c>
      <c r="AH50">
        <v>5.1161484682489392E-2</v>
      </c>
      <c r="AI50">
        <v>0</v>
      </c>
      <c r="AJ50">
        <v>0</v>
      </c>
    </row>
    <row r="51" spans="1:38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2</v>
      </c>
      <c r="R51">
        <v>2</v>
      </c>
      <c r="S51">
        <v>8.5</v>
      </c>
      <c r="T51">
        <v>6</v>
      </c>
      <c r="U51">
        <v>19.200000000000003</v>
      </c>
      <c r="V51">
        <v>0</v>
      </c>
      <c r="W51">
        <v>0</v>
      </c>
      <c r="X51">
        <v>100</v>
      </c>
      <c r="Y51">
        <v>0</v>
      </c>
      <c r="AA51">
        <v>2.3999999999999844</v>
      </c>
      <c r="AB51">
        <v>0.5</v>
      </c>
      <c r="AC51">
        <v>1</v>
      </c>
      <c r="AD51">
        <v>99.999999999999616</v>
      </c>
      <c r="AE51">
        <v>100.00000000000024</v>
      </c>
      <c r="AF51">
        <v>100</v>
      </c>
      <c r="AG51">
        <v>7.2306579898770804E-2</v>
      </c>
      <c r="AH51">
        <v>9.1376791246864819E-2</v>
      </c>
      <c r="AI51">
        <v>0</v>
      </c>
      <c r="AJ51">
        <v>0</v>
      </c>
    </row>
    <row r="52" spans="1:38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</v>
      </c>
      <c r="R52">
        <v>2</v>
      </c>
      <c r="S52">
        <v>8</v>
      </c>
      <c r="T52">
        <v>5.5</v>
      </c>
      <c r="U52">
        <v>18.45</v>
      </c>
      <c r="V52">
        <v>0</v>
      </c>
      <c r="W52">
        <v>0</v>
      </c>
      <c r="X52">
        <v>100</v>
      </c>
      <c r="Y52">
        <v>0</v>
      </c>
      <c r="AA52">
        <v>1.25</v>
      </c>
      <c r="AB52">
        <v>0</v>
      </c>
      <c r="AC52">
        <v>1.5</v>
      </c>
      <c r="AE52">
        <v>100</v>
      </c>
      <c r="AG52">
        <v>7.2306579898770804E-2</v>
      </c>
      <c r="AH52">
        <v>8.7807385338784141E-2</v>
      </c>
      <c r="AI52">
        <v>0</v>
      </c>
      <c r="AJ52">
        <v>0</v>
      </c>
    </row>
    <row r="53" spans="1:38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</v>
      </c>
      <c r="R53">
        <v>1</v>
      </c>
      <c r="S53">
        <v>9</v>
      </c>
      <c r="T53">
        <v>6</v>
      </c>
      <c r="U53">
        <v>23.5</v>
      </c>
      <c r="V53">
        <v>0</v>
      </c>
      <c r="W53">
        <v>0</v>
      </c>
      <c r="X53">
        <v>100</v>
      </c>
      <c r="Y53">
        <v>100</v>
      </c>
      <c r="AA53">
        <v>0</v>
      </c>
      <c r="AB53">
        <v>0</v>
      </c>
      <c r="AC53">
        <v>0</v>
      </c>
      <c r="AG53">
        <v>3.6153289949385402E-2</v>
      </c>
      <c r="AH53">
        <v>5.5920692559930311E-2</v>
      </c>
      <c r="AI53">
        <v>0</v>
      </c>
      <c r="AJ53">
        <v>0</v>
      </c>
    </row>
    <row r="54" spans="1:38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8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</row>
    <row r="56" spans="1:38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</row>
    <row r="57" spans="1:38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</v>
      </c>
      <c r="R57">
        <v>1</v>
      </c>
      <c r="S57">
        <v>9</v>
      </c>
      <c r="T57">
        <v>8</v>
      </c>
      <c r="U57">
        <v>15</v>
      </c>
      <c r="V57">
        <v>0</v>
      </c>
      <c r="W57">
        <v>0</v>
      </c>
      <c r="X57">
        <v>0</v>
      </c>
      <c r="Y57">
        <v>0</v>
      </c>
      <c r="AA57">
        <v>0</v>
      </c>
      <c r="AB57">
        <v>0</v>
      </c>
      <c r="AC57">
        <v>0</v>
      </c>
      <c r="AG57">
        <v>3.5893754486719311E-2</v>
      </c>
      <c r="AH57">
        <v>3.649004673158647E-2</v>
      </c>
      <c r="AI57">
        <v>0</v>
      </c>
      <c r="AJ57">
        <v>0</v>
      </c>
    </row>
    <row r="58" spans="1:38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5</v>
      </c>
      <c r="R58">
        <v>77</v>
      </c>
      <c r="S58">
        <v>7.1038961038961022</v>
      </c>
      <c r="T58">
        <v>5.1038961038961048</v>
      </c>
      <c r="U58">
        <v>13.716883116883116</v>
      </c>
      <c r="V58">
        <v>0</v>
      </c>
      <c r="W58">
        <v>5.1948051948051939</v>
      </c>
      <c r="X58">
        <v>31.168831168831161</v>
      </c>
      <c r="Y58">
        <v>7.7922077922077904</v>
      </c>
      <c r="AA58">
        <v>5.492625577953139</v>
      </c>
      <c r="AB58">
        <v>1.3540167811925583</v>
      </c>
      <c r="AC58">
        <v>1.8766121421494488</v>
      </c>
      <c r="AD58">
        <v>63.819139981847378</v>
      </c>
      <c r="AE58">
        <v>79.486092324795649</v>
      </c>
      <c r="AF58">
        <v>75.729930964776614</v>
      </c>
      <c r="AG58">
        <v>2.7638190954773871</v>
      </c>
      <c r="AH58">
        <v>2.5693858238601086</v>
      </c>
      <c r="AI58">
        <v>38.961038961038952</v>
      </c>
      <c r="AJ58">
        <v>29</v>
      </c>
      <c r="AK58">
        <v>96.693103448275878</v>
      </c>
      <c r="AL58">
        <v>20.488996066886688</v>
      </c>
    </row>
    <row r="59" spans="1:38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45</v>
      </c>
      <c r="R59">
        <v>423</v>
      </c>
      <c r="S59">
        <v>8.621749408983451</v>
      </c>
      <c r="T59">
        <v>5.9952718676122947</v>
      </c>
      <c r="U59">
        <v>13.168085106382971</v>
      </c>
      <c r="V59">
        <v>0</v>
      </c>
      <c r="W59">
        <v>2.8368794326241127</v>
      </c>
      <c r="X59">
        <v>16.312056737588652</v>
      </c>
      <c r="Y59">
        <v>2.8368794326241127</v>
      </c>
      <c r="AA59">
        <v>4.0185736472337688</v>
      </c>
      <c r="AB59">
        <v>1.3504923412154879</v>
      </c>
      <c r="AC59">
        <v>1.6081871970761921</v>
      </c>
      <c r="AD59">
        <v>52.956553353332801</v>
      </c>
      <c r="AE59">
        <v>59.752113114752362</v>
      </c>
      <c r="AF59">
        <v>60.329748423827027</v>
      </c>
      <c r="AG59">
        <v>15.183058147882267</v>
      </c>
      <c r="AH59">
        <v>13.550213953307315</v>
      </c>
      <c r="AI59">
        <v>0</v>
      </c>
      <c r="AJ59">
        <v>64</v>
      </c>
      <c r="AK59">
        <v>78.314062499999977</v>
      </c>
      <c r="AL59">
        <v>21.680820808163936</v>
      </c>
    </row>
    <row r="60" spans="1:38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200</v>
      </c>
      <c r="R60">
        <v>2007</v>
      </c>
      <c r="S60">
        <v>8.7174887892376702</v>
      </c>
      <c r="T60">
        <v>6.2521175884404592</v>
      </c>
      <c r="U60">
        <v>15.069706028898876</v>
      </c>
      <c r="V60">
        <v>0.49825610363726958</v>
      </c>
      <c r="W60">
        <v>6.6268061783756842</v>
      </c>
      <c r="X60">
        <v>35.276532137518686</v>
      </c>
      <c r="Y60">
        <v>2.0926756352765321</v>
      </c>
      <c r="AA60">
        <v>3.459916254991934</v>
      </c>
      <c r="AB60">
        <v>1.4122420384748302</v>
      </c>
      <c r="AC60">
        <v>1.6281695164247536</v>
      </c>
      <c r="AD60">
        <v>49.996760334818575</v>
      </c>
      <c r="AE60">
        <v>52.854937590556496</v>
      </c>
      <c r="AF60">
        <v>55.818918210374441</v>
      </c>
      <c r="AG60">
        <v>72.038765254845643</v>
      </c>
      <c r="AH60">
        <v>73.575854292810746</v>
      </c>
      <c r="AI60">
        <v>0.54808171400099659</v>
      </c>
      <c r="AJ60">
        <v>652</v>
      </c>
      <c r="AK60">
        <v>87.639877300613421</v>
      </c>
      <c r="AL60">
        <v>24.151518258492953</v>
      </c>
    </row>
    <row r="61" spans="1:38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26</v>
      </c>
      <c r="R61">
        <v>262</v>
      </c>
      <c r="S61">
        <v>8.5</v>
      </c>
      <c r="T61">
        <v>6.0152671755725198</v>
      </c>
      <c r="U61">
        <v>15.29465648854962</v>
      </c>
      <c r="V61">
        <v>0.76335877862595458</v>
      </c>
      <c r="W61">
        <v>2.6717557251908399</v>
      </c>
      <c r="X61">
        <v>35.877862595419849</v>
      </c>
      <c r="Y61">
        <v>1.5267175572519092</v>
      </c>
      <c r="AA61">
        <v>3.1202689494840437</v>
      </c>
      <c r="AB61">
        <v>1.3243174822878121</v>
      </c>
      <c r="AC61">
        <v>1.3646839682495615</v>
      </c>
      <c r="AD61">
        <v>40.595084200469969</v>
      </c>
      <c r="AE61">
        <v>35.891519191739818</v>
      </c>
      <c r="AF61">
        <v>29.777869305107167</v>
      </c>
      <c r="AG61">
        <v>9.4041636755204614</v>
      </c>
      <c r="AH61">
        <v>9.7481943508542184</v>
      </c>
      <c r="AI61">
        <v>0</v>
      </c>
      <c r="AJ61">
        <v>0</v>
      </c>
    </row>
    <row r="62" spans="1:38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2</v>
      </c>
      <c r="R62">
        <v>11</v>
      </c>
      <c r="S62">
        <v>6</v>
      </c>
      <c r="T62">
        <v>4.7272727272727284</v>
      </c>
      <c r="U62">
        <v>12.1</v>
      </c>
      <c r="V62">
        <v>0</v>
      </c>
      <c r="W62">
        <v>0</v>
      </c>
      <c r="X62">
        <v>27.272727272727277</v>
      </c>
      <c r="Y62">
        <v>0</v>
      </c>
      <c r="AA62">
        <v>3.9783505033207849</v>
      </c>
      <c r="AB62">
        <v>1.3483997249264841</v>
      </c>
      <c r="AC62">
        <v>1.482682402754552</v>
      </c>
      <c r="AD62">
        <v>88.122936425096114</v>
      </c>
      <c r="AE62">
        <v>86.923107247807337</v>
      </c>
      <c r="AF62">
        <v>81.848934753610109</v>
      </c>
      <c r="AG62">
        <v>0.39483129935391248</v>
      </c>
      <c r="AH62">
        <v>0.32378834799827722</v>
      </c>
      <c r="AI62">
        <v>0</v>
      </c>
      <c r="AJ62">
        <v>0</v>
      </c>
    </row>
    <row r="63" spans="1:38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</v>
      </c>
      <c r="R63">
        <v>4</v>
      </c>
      <c r="S63">
        <v>6.25</v>
      </c>
      <c r="T63">
        <v>4.75</v>
      </c>
      <c r="U63">
        <v>15.6</v>
      </c>
      <c r="V63">
        <v>25</v>
      </c>
      <c r="W63">
        <v>0</v>
      </c>
      <c r="X63">
        <v>50</v>
      </c>
      <c r="Y63">
        <v>25</v>
      </c>
      <c r="AA63">
        <v>8.0495341480112987</v>
      </c>
      <c r="AB63">
        <v>2.384848003542364</v>
      </c>
      <c r="AC63">
        <v>1.0897247358851685</v>
      </c>
      <c r="AD63">
        <v>91.811624908944353</v>
      </c>
      <c r="AE63">
        <v>64.981136002026844</v>
      </c>
      <c r="AF63">
        <v>88.982422995118114</v>
      </c>
      <c r="AG63">
        <v>0.14357501794687724</v>
      </c>
      <c r="AH63">
        <v>0.15179859440339971</v>
      </c>
      <c r="AI63">
        <v>0</v>
      </c>
      <c r="AJ63">
        <v>0</v>
      </c>
    </row>
    <row r="64" spans="1:38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</v>
      </c>
      <c r="R64">
        <v>1</v>
      </c>
      <c r="S64">
        <v>8</v>
      </c>
      <c r="T64">
        <v>6</v>
      </c>
      <c r="U64">
        <v>18.2</v>
      </c>
      <c r="V64">
        <v>0</v>
      </c>
      <c r="W64">
        <v>0</v>
      </c>
      <c r="X64">
        <v>100</v>
      </c>
      <c r="Y64">
        <v>0</v>
      </c>
      <c r="AA64">
        <v>0</v>
      </c>
      <c r="AB64">
        <v>0</v>
      </c>
      <c r="AC64">
        <v>0</v>
      </c>
      <c r="AG64">
        <v>3.5893754486719311E-2</v>
      </c>
      <c r="AH64">
        <v>4.4274590034324914E-2</v>
      </c>
      <c r="AI64">
        <v>0</v>
      </c>
      <c r="AJ64">
        <v>0</v>
      </c>
    </row>
    <row r="65" spans="1:38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38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8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</row>
    <row r="68" spans="1:38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</row>
    <row r="69" spans="1:38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</row>
    <row r="70" spans="1:38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</row>
    <row r="71" spans="1:38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38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38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8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8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8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</v>
      </c>
      <c r="R76">
        <v>2</v>
      </c>
      <c r="S76">
        <v>6</v>
      </c>
      <c r="T76">
        <v>4.5</v>
      </c>
      <c r="U76">
        <v>24.7</v>
      </c>
      <c r="V76">
        <v>50</v>
      </c>
      <c r="W76">
        <v>0</v>
      </c>
      <c r="X76">
        <v>100</v>
      </c>
      <c r="Y76">
        <v>50</v>
      </c>
      <c r="AA76">
        <v>2.5</v>
      </c>
      <c r="AB76">
        <v>3</v>
      </c>
      <c r="AC76">
        <v>0.5</v>
      </c>
      <c r="AD76">
        <v>100</v>
      </c>
      <c r="AE76">
        <v>100.00000000000112</v>
      </c>
      <c r="AF76">
        <v>100</v>
      </c>
      <c r="AG76">
        <v>0.10509721492380449</v>
      </c>
      <c r="AH76">
        <v>0.16999779759938341</v>
      </c>
      <c r="AI76">
        <v>0</v>
      </c>
      <c r="AJ76">
        <v>2</v>
      </c>
      <c r="AK76">
        <v>108.9</v>
      </c>
      <c r="AL76">
        <v>19.799750064793606</v>
      </c>
    </row>
    <row r="77" spans="1:38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8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1</v>
      </c>
      <c r="R78">
        <v>10</v>
      </c>
      <c r="S78">
        <v>8.8000000000000007</v>
      </c>
      <c r="T78">
        <v>8.6999999999999993</v>
      </c>
      <c r="U78">
        <v>16.91</v>
      </c>
      <c r="V78">
        <v>0</v>
      </c>
      <c r="W78">
        <v>60</v>
      </c>
      <c r="X78">
        <v>50</v>
      </c>
      <c r="Y78">
        <v>0</v>
      </c>
      <c r="AA78">
        <v>2.2757196663912658</v>
      </c>
      <c r="AB78">
        <v>0.3999999999999887</v>
      </c>
      <c r="AC78">
        <v>0.64031242374329589</v>
      </c>
      <c r="AD78">
        <v>33.176318293948981</v>
      </c>
      <c r="AE78">
        <v>48.244147215982942</v>
      </c>
      <c r="AF78">
        <v>15.6173761888599</v>
      </c>
      <c r="AG78">
        <v>0.52548607461902253</v>
      </c>
      <c r="AH78">
        <v>0.58191553793635087</v>
      </c>
      <c r="AI78">
        <v>0</v>
      </c>
      <c r="AJ78">
        <v>10</v>
      </c>
      <c r="AK78">
        <v>86.39</v>
      </c>
      <c r="AL78">
        <v>26.116976936200803</v>
      </c>
    </row>
    <row r="79" spans="1:38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8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</row>
    <row r="81" spans="1:38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4</v>
      </c>
      <c r="R81">
        <v>28</v>
      </c>
      <c r="S81">
        <v>9.3928571428571388</v>
      </c>
      <c r="T81">
        <v>8.3928571428571388</v>
      </c>
      <c r="U81">
        <v>18.132142857142846</v>
      </c>
      <c r="V81">
        <v>0</v>
      </c>
      <c r="W81">
        <v>50</v>
      </c>
      <c r="X81">
        <v>67.85714285714289</v>
      </c>
      <c r="Y81">
        <v>10.714285714285712</v>
      </c>
      <c r="AA81">
        <v>4.2796907074017296</v>
      </c>
      <c r="AB81">
        <v>0.8593721011082861</v>
      </c>
      <c r="AC81">
        <v>1.4227560205030103</v>
      </c>
      <c r="AD81">
        <v>44.616972072956329</v>
      </c>
      <c r="AE81">
        <v>58.622783123350899</v>
      </c>
      <c r="AF81">
        <v>42.875981675031035</v>
      </c>
      <c r="AG81">
        <v>1.4713610089332627</v>
      </c>
      <c r="AH81">
        <v>1.7471231141944716</v>
      </c>
      <c r="AI81">
        <v>0</v>
      </c>
      <c r="AJ81">
        <v>28</v>
      </c>
      <c r="AK81">
        <v>89.685714285714297</v>
      </c>
      <c r="AL81">
        <v>24.865067624056977</v>
      </c>
    </row>
    <row r="82" spans="1:38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</row>
    <row r="83" spans="1:38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38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</v>
      </c>
      <c r="R84">
        <v>8</v>
      </c>
      <c r="S84">
        <v>9</v>
      </c>
      <c r="T84">
        <v>5.875</v>
      </c>
      <c r="U84">
        <v>13.225</v>
      </c>
      <c r="V84">
        <v>0</v>
      </c>
      <c r="W84">
        <v>0</v>
      </c>
      <c r="X84">
        <v>25</v>
      </c>
      <c r="Y84">
        <v>0</v>
      </c>
      <c r="AA84">
        <v>2.7621323284737742</v>
      </c>
      <c r="AB84">
        <v>0.5</v>
      </c>
      <c r="AC84">
        <v>1.0532687216470451</v>
      </c>
      <c r="AD84">
        <v>9.9560762228925466</v>
      </c>
      <c r="AE84">
        <v>55.963398055285005</v>
      </c>
      <c r="AF84">
        <v>71.206899491631205</v>
      </c>
      <c r="AG84">
        <v>0.42038885969521794</v>
      </c>
      <c r="AH84">
        <v>0.36408435194361854</v>
      </c>
      <c r="AI84">
        <v>0</v>
      </c>
      <c r="AJ84">
        <v>8</v>
      </c>
      <c r="AK84">
        <v>80.987500000000011</v>
      </c>
      <c r="AL84">
        <v>24.613990160741139</v>
      </c>
    </row>
    <row r="85" spans="1:38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38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20</v>
      </c>
      <c r="R86">
        <v>125</v>
      </c>
      <c r="S86">
        <v>9.2560000000000002</v>
      </c>
      <c r="T86">
        <v>6.5840000000000014</v>
      </c>
      <c r="U86">
        <v>12.743999999999998</v>
      </c>
      <c r="V86">
        <v>0</v>
      </c>
      <c r="W86">
        <v>8</v>
      </c>
      <c r="X86">
        <v>12.8</v>
      </c>
      <c r="Y86">
        <v>0</v>
      </c>
      <c r="AA86">
        <v>2.4436169912652304</v>
      </c>
      <c r="AB86">
        <v>0.92868939909961679</v>
      </c>
      <c r="AC86">
        <v>1.3751159951073231</v>
      </c>
      <c r="AD86">
        <v>49.526536469983512</v>
      </c>
      <c r="AE86">
        <v>73.872449039191579</v>
      </c>
      <c r="AF86">
        <v>57.828020386256945</v>
      </c>
      <c r="AG86">
        <v>6.5685759327377813</v>
      </c>
      <c r="AH86">
        <v>5.4819127849355773</v>
      </c>
      <c r="AI86">
        <v>0</v>
      </c>
      <c r="AJ86">
        <v>109</v>
      </c>
      <c r="AK86">
        <v>79.991743119266019</v>
      </c>
      <c r="AL86">
        <v>24.525671298887623</v>
      </c>
    </row>
    <row r="87" spans="1:38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5</v>
      </c>
      <c r="R87">
        <v>39</v>
      </c>
      <c r="S87">
        <v>9.6410256410256405</v>
      </c>
      <c r="T87">
        <v>7.2307692307692291</v>
      </c>
      <c r="U87">
        <v>16.107692307692304</v>
      </c>
      <c r="V87">
        <v>0</v>
      </c>
      <c r="W87">
        <v>12.820512820512819</v>
      </c>
      <c r="X87">
        <v>43.589743589743591</v>
      </c>
      <c r="Y87">
        <v>2.5641025641025639</v>
      </c>
      <c r="AA87">
        <v>2.2300264015207065</v>
      </c>
      <c r="AB87">
        <v>0.91950877318160062</v>
      </c>
      <c r="AC87">
        <v>1.329382707365715</v>
      </c>
      <c r="AD87">
        <v>21.017332743131558</v>
      </c>
      <c r="AE87">
        <v>-10.092937677470967</v>
      </c>
      <c r="AF87">
        <v>44.534360493981445</v>
      </c>
      <c r="AG87">
        <v>2.0493956910141882</v>
      </c>
      <c r="AH87">
        <v>2.1617938553022782</v>
      </c>
      <c r="AI87">
        <v>0</v>
      </c>
      <c r="AJ87">
        <v>36</v>
      </c>
      <c r="AK87">
        <v>85.688888888888854</v>
      </c>
      <c r="AL87">
        <v>25.900557172209396</v>
      </c>
    </row>
    <row r="88" spans="1:38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57</v>
      </c>
      <c r="R88">
        <v>437</v>
      </c>
      <c r="S88">
        <v>9.8466819221967974</v>
      </c>
      <c r="T88">
        <v>7.4096109839816897</v>
      </c>
      <c r="U88">
        <v>14.84645308924487</v>
      </c>
      <c r="V88">
        <v>0.22883295194508008</v>
      </c>
      <c r="W88">
        <v>16.704805491990847</v>
      </c>
      <c r="X88">
        <v>29.51945080091533</v>
      </c>
      <c r="Y88">
        <v>0.22883295194508008</v>
      </c>
      <c r="AA88">
        <v>2.3384689598484081</v>
      </c>
      <c r="AB88">
        <v>0.93828765695910787</v>
      </c>
      <c r="AC88">
        <v>1.2136519712206499</v>
      </c>
      <c r="AD88">
        <v>48.121612458413594</v>
      </c>
      <c r="AE88">
        <v>55.036329566669295</v>
      </c>
      <c r="AF88">
        <v>45.905849472647411</v>
      </c>
      <c r="AG88">
        <v>22.963741460851288</v>
      </c>
      <c r="AH88">
        <v>22.326492126417811</v>
      </c>
      <c r="AI88">
        <v>0</v>
      </c>
      <c r="AJ88">
        <v>437</v>
      </c>
      <c r="AK88">
        <v>83.438672768878718</v>
      </c>
      <c r="AL88">
        <v>25.510810123533357</v>
      </c>
    </row>
    <row r="89" spans="1:38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</v>
      </c>
      <c r="R89">
        <v>34</v>
      </c>
      <c r="S89">
        <v>8.705882352941174</v>
      </c>
      <c r="T89">
        <v>7.8529411764705888</v>
      </c>
      <c r="U89">
        <v>14.141176470588244</v>
      </c>
      <c r="V89">
        <v>0</v>
      </c>
      <c r="W89">
        <v>32.352941176470594</v>
      </c>
      <c r="X89">
        <v>8.8235294117647047</v>
      </c>
      <c r="Y89">
        <v>0</v>
      </c>
      <c r="AA89">
        <v>1.5437002236907349</v>
      </c>
      <c r="AB89">
        <v>1.6895772489817771</v>
      </c>
      <c r="AC89">
        <v>1.4976914184087098</v>
      </c>
      <c r="AD89">
        <v>37.902807311549033</v>
      </c>
      <c r="AE89">
        <v>12.856122816092578</v>
      </c>
      <c r="AF89">
        <v>31.997615870237304</v>
      </c>
      <c r="AG89">
        <v>1.7866526537046763</v>
      </c>
      <c r="AH89">
        <v>1.6545534632749701</v>
      </c>
      <c r="AI89">
        <v>0</v>
      </c>
      <c r="AJ89">
        <v>34</v>
      </c>
      <c r="AK89">
        <v>83.382352941176478</v>
      </c>
      <c r="AL89">
        <v>24.421700351343208</v>
      </c>
    </row>
    <row r="90" spans="1:38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53</v>
      </c>
      <c r="R90">
        <v>437</v>
      </c>
      <c r="S90">
        <v>9.7208237986270021</v>
      </c>
      <c r="T90">
        <v>6.9176201372997745</v>
      </c>
      <c r="U90">
        <v>16.04233409610984</v>
      </c>
      <c r="V90">
        <v>0</v>
      </c>
      <c r="W90">
        <v>7.09382151029748</v>
      </c>
      <c r="X90">
        <v>49.199084668192221</v>
      </c>
      <c r="Y90">
        <v>1.3729977116704803</v>
      </c>
      <c r="AA90">
        <v>2.5344341707224078</v>
      </c>
      <c r="AB90">
        <v>1.2691918034488083</v>
      </c>
      <c r="AC90">
        <v>1.1901909591825559</v>
      </c>
      <c r="AD90">
        <v>29.783566047357088</v>
      </c>
      <c r="AE90">
        <v>29.527082863214776</v>
      </c>
      <c r="AF90">
        <v>41.49974402315425</v>
      </c>
      <c r="AG90">
        <v>22.963741460851288</v>
      </c>
      <c r="AH90">
        <v>24.124889879969182</v>
      </c>
      <c r="AI90">
        <v>0</v>
      </c>
      <c r="AJ90">
        <v>437</v>
      </c>
      <c r="AK90">
        <v>85.730663615560545</v>
      </c>
      <c r="AL90">
        <v>25.480655364712888</v>
      </c>
    </row>
    <row r="91" spans="1:38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24</v>
      </c>
      <c r="R91">
        <v>147</v>
      </c>
      <c r="S91">
        <v>9.6258503401360507</v>
      </c>
      <c r="T91">
        <v>7.2040816326530601</v>
      </c>
      <c r="U91">
        <v>16.346258503401355</v>
      </c>
      <c r="V91">
        <v>0</v>
      </c>
      <c r="W91">
        <v>14.285714285714288</v>
      </c>
      <c r="X91">
        <v>56.4625850340136</v>
      </c>
      <c r="Y91">
        <v>0.68027210884353739</v>
      </c>
      <c r="AA91">
        <v>2.6904030021780034</v>
      </c>
      <c r="AB91">
        <v>1.1381503335164298</v>
      </c>
      <c r="AC91">
        <v>1.3649588242784356</v>
      </c>
      <c r="AD91">
        <v>60.459535678198385</v>
      </c>
      <c r="AE91">
        <v>59.780730856139115</v>
      </c>
      <c r="AF91">
        <v>44.325034387093631</v>
      </c>
      <c r="AG91">
        <v>7.72464529689963</v>
      </c>
      <c r="AH91">
        <v>8.2689819403149425</v>
      </c>
      <c r="AI91">
        <v>0</v>
      </c>
      <c r="AJ91">
        <v>147</v>
      </c>
      <c r="AK91">
        <v>86.451700680272083</v>
      </c>
      <c r="AL91">
        <v>25.235348997548943</v>
      </c>
    </row>
    <row r="92" spans="1:38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48</v>
      </c>
      <c r="R92">
        <v>360</v>
      </c>
      <c r="S92">
        <v>9.1166666666666689</v>
      </c>
      <c r="T92">
        <v>6.6694444444444443</v>
      </c>
      <c r="U92">
        <v>15.83777777777777</v>
      </c>
      <c r="V92">
        <v>0.27777777777777779</v>
      </c>
      <c r="W92">
        <v>8.8888888888888893</v>
      </c>
      <c r="X92">
        <v>40.833333333333343</v>
      </c>
      <c r="Y92">
        <v>2.5</v>
      </c>
      <c r="AA92">
        <v>3.4128377823147682</v>
      </c>
      <c r="AB92">
        <v>1.3092618785661836</v>
      </c>
      <c r="AC92">
        <v>1.5033886620351389</v>
      </c>
      <c r="AD92">
        <v>59.232921867565928</v>
      </c>
      <c r="AE92">
        <v>59.780091754211725</v>
      </c>
      <c r="AF92">
        <v>63.771411469538201</v>
      </c>
      <c r="AG92">
        <v>18.917498686284812</v>
      </c>
      <c r="AH92">
        <v>19.620636493778203</v>
      </c>
      <c r="AI92">
        <v>0</v>
      </c>
      <c r="AJ92">
        <v>360</v>
      </c>
      <c r="AK92">
        <v>87.687499999999986</v>
      </c>
      <c r="AL92">
        <v>23.310462962976672</v>
      </c>
    </row>
    <row r="93" spans="1:38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36</v>
      </c>
      <c r="R93">
        <v>236</v>
      </c>
      <c r="S93">
        <v>9.2330508474576263</v>
      </c>
      <c r="T93">
        <v>6.7669491525423719</v>
      </c>
      <c r="U93">
        <v>14.042796610169487</v>
      </c>
      <c r="V93">
        <v>0</v>
      </c>
      <c r="W93">
        <v>11.440677966101696</v>
      </c>
      <c r="X93">
        <v>9.3220338983050883</v>
      </c>
      <c r="Y93">
        <v>0</v>
      </c>
      <c r="AA93">
        <v>2.2802001048054512</v>
      </c>
      <c r="AB93">
        <v>1.1647764814125685</v>
      </c>
      <c r="AC93">
        <v>1.6340941140845364</v>
      </c>
      <c r="AD93">
        <v>60.074573508856091</v>
      </c>
      <c r="AE93">
        <v>57.275659256701488</v>
      </c>
      <c r="AF93">
        <v>55.614970591248202</v>
      </c>
      <c r="AG93">
        <v>12.401471361008936</v>
      </c>
      <c r="AH93">
        <v>11.404649818301944</v>
      </c>
      <c r="AI93">
        <v>0</v>
      </c>
      <c r="AJ93">
        <v>236</v>
      </c>
      <c r="AK93">
        <v>83.888135593220383</v>
      </c>
      <c r="AL93">
        <v>23.675182690727503</v>
      </c>
    </row>
    <row r="94" spans="1:38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</row>
    <row r="95" spans="1:38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</v>
      </c>
      <c r="R95">
        <v>37</v>
      </c>
      <c r="S95">
        <v>8.675675675675679</v>
      </c>
      <c r="T95">
        <v>5.621621621621621</v>
      </c>
      <c r="U95">
        <v>15.243243243243247</v>
      </c>
      <c r="V95">
        <v>0</v>
      </c>
      <c r="W95">
        <v>2.7027027027027031</v>
      </c>
      <c r="X95">
        <v>45.945945945945937</v>
      </c>
      <c r="Y95">
        <v>2.7027027027027031</v>
      </c>
      <c r="AA95">
        <v>4.0712266921249318</v>
      </c>
      <c r="AB95">
        <v>1.6116812449595237</v>
      </c>
      <c r="AC95">
        <v>1.259587048403354</v>
      </c>
      <c r="AD95">
        <v>86.671961153039689</v>
      </c>
      <c r="AE95">
        <v>73.841361455669244</v>
      </c>
      <c r="AF95">
        <v>76.498421455133254</v>
      </c>
      <c r="AG95">
        <v>1.9442984760903836</v>
      </c>
      <c r="AH95">
        <v>1.9408655434423527</v>
      </c>
      <c r="AI95">
        <v>0</v>
      </c>
      <c r="AJ95">
        <v>37</v>
      </c>
      <c r="AK95">
        <v>88.791891891891908</v>
      </c>
      <c r="AL95">
        <v>21.365947736010607</v>
      </c>
    </row>
    <row r="96" spans="1:38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1</v>
      </c>
      <c r="R96">
        <v>3</v>
      </c>
      <c r="S96">
        <v>8.3333333333333357</v>
      </c>
      <c r="T96">
        <v>5</v>
      </c>
      <c r="U96">
        <v>14.733333333333338</v>
      </c>
      <c r="V96">
        <v>0</v>
      </c>
      <c r="W96">
        <v>0</v>
      </c>
      <c r="X96">
        <v>0</v>
      </c>
      <c r="Y96">
        <v>0</v>
      </c>
      <c r="AA96">
        <v>0.26246692913360758</v>
      </c>
      <c r="AB96">
        <v>0.47140452079101841</v>
      </c>
      <c r="AC96">
        <v>0.81649658092772603</v>
      </c>
      <c r="AD96">
        <v>-62.861855709405681</v>
      </c>
      <c r="AE96">
        <v>15.55427542096257</v>
      </c>
      <c r="AF96">
        <v>-86.602540378447557</v>
      </c>
      <c r="AG96">
        <v>0.15764582238570676</v>
      </c>
      <c r="AH96">
        <v>0.15210329258892188</v>
      </c>
      <c r="AI96">
        <v>0</v>
      </c>
      <c r="AJ96">
        <v>3</v>
      </c>
      <c r="AK96">
        <v>89.96666666666664</v>
      </c>
      <c r="AL96">
        <v>20.246263435748023</v>
      </c>
    </row>
    <row r="97" spans="1:16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16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16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16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16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16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16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</row>
    <row r="104" spans="1:16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</row>
    <row r="105" spans="1:16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</row>
    <row r="106" spans="1:16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</row>
    <row r="107" spans="1:16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16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16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16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16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16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8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8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8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</row>
    <row r="116" spans="1:38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8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8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8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38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38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38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38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38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1</v>
      </c>
      <c r="R124">
        <v>1</v>
      </c>
      <c r="S124">
        <v>8</v>
      </c>
      <c r="T124">
        <v>8</v>
      </c>
      <c r="U124">
        <v>18.600000000000001</v>
      </c>
      <c r="V124">
        <v>0</v>
      </c>
      <c r="W124">
        <v>0</v>
      </c>
      <c r="X124">
        <v>100</v>
      </c>
      <c r="Y124">
        <v>0</v>
      </c>
      <c r="AA124">
        <v>0</v>
      </c>
      <c r="AB124">
        <v>0</v>
      </c>
      <c r="AC124">
        <v>0</v>
      </c>
      <c r="AG124">
        <v>3.6153289949385402E-2</v>
      </c>
      <c r="AH124">
        <v>4.4260633260200195E-2</v>
      </c>
      <c r="AI124">
        <v>0</v>
      </c>
      <c r="AJ124">
        <v>1</v>
      </c>
      <c r="AK124">
        <v>97.5</v>
      </c>
      <c r="AL124">
        <v>20.067769180195217</v>
      </c>
    </row>
    <row r="125" spans="1:38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38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8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</v>
      </c>
      <c r="R127">
        <v>1</v>
      </c>
      <c r="S127">
        <v>9</v>
      </c>
      <c r="T127">
        <v>8</v>
      </c>
      <c r="U127">
        <v>15.1</v>
      </c>
      <c r="V127">
        <v>0</v>
      </c>
      <c r="W127">
        <v>0</v>
      </c>
      <c r="X127">
        <v>0</v>
      </c>
      <c r="Y127">
        <v>0</v>
      </c>
      <c r="AA127">
        <v>0</v>
      </c>
      <c r="AB127">
        <v>0</v>
      </c>
      <c r="AC127">
        <v>0</v>
      </c>
      <c r="AG127">
        <v>3.6153289949385402E-2</v>
      </c>
      <c r="AH127">
        <v>3.5932019474678646E-2</v>
      </c>
      <c r="AI127">
        <v>0</v>
      </c>
      <c r="AJ127">
        <v>0</v>
      </c>
    </row>
    <row r="128" spans="1:38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1</v>
      </c>
      <c r="R128">
        <v>1</v>
      </c>
      <c r="S128">
        <v>9</v>
      </c>
      <c r="T128">
        <v>7</v>
      </c>
      <c r="U128">
        <v>26.9</v>
      </c>
      <c r="V128">
        <v>100</v>
      </c>
      <c r="W128">
        <v>0</v>
      </c>
      <c r="X128">
        <v>100</v>
      </c>
      <c r="Y128">
        <v>100</v>
      </c>
      <c r="AA128">
        <v>0</v>
      </c>
      <c r="AB128">
        <v>0</v>
      </c>
      <c r="AC128">
        <v>0</v>
      </c>
      <c r="AG128">
        <v>3.6153289949385402E-2</v>
      </c>
      <c r="AH128">
        <v>6.4011345951579798E-2</v>
      </c>
      <c r="AI128">
        <v>0</v>
      </c>
      <c r="AJ128">
        <v>0</v>
      </c>
    </row>
    <row r="129" spans="1:38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38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</row>
    <row r="131" spans="1:38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</v>
      </c>
      <c r="R131">
        <v>8</v>
      </c>
      <c r="S131">
        <v>4.625</v>
      </c>
      <c r="T131">
        <v>2.375</v>
      </c>
      <c r="U131">
        <v>6.6249999999999982</v>
      </c>
      <c r="V131">
        <v>0</v>
      </c>
      <c r="W131">
        <v>0</v>
      </c>
      <c r="X131">
        <v>0</v>
      </c>
      <c r="Y131">
        <v>0</v>
      </c>
      <c r="AA131">
        <v>1.6145819892467579</v>
      </c>
      <c r="AB131">
        <v>0.48412291827592702</v>
      </c>
      <c r="AC131">
        <v>0.99215674164922163</v>
      </c>
      <c r="AD131">
        <v>61.967785125425813</v>
      </c>
      <c r="AE131">
        <v>-23.994667809665984</v>
      </c>
      <c r="AF131">
        <v>-48.795003647426682</v>
      </c>
      <c r="AG131">
        <v>0.28922631959508321</v>
      </c>
      <c r="AH131">
        <v>0.12611900875218324</v>
      </c>
      <c r="AI131">
        <v>0</v>
      </c>
      <c r="AJ131">
        <v>0</v>
      </c>
    </row>
    <row r="132" spans="1:38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38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38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38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38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5</v>
      </c>
      <c r="R136">
        <v>14</v>
      </c>
      <c r="S136">
        <v>9.5714285714285694</v>
      </c>
      <c r="T136">
        <v>7.0714285714285694</v>
      </c>
      <c r="U136">
        <v>16.428571428571423</v>
      </c>
      <c r="V136">
        <v>0</v>
      </c>
      <c r="W136">
        <v>0</v>
      </c>
      <c r="X136">
        <v>35.714285714285722</v>
      </c>
      <c r="Y136">
        <v>7.1428571428571441</v>
      </c>
      <c r="AA136">
        <v>3.6838311911511368</v>
      </c>
      <c r="AB136">
        <v>1.6350747346085173</v>
      </c>
      <c r="AC136">
        <v>0.70348984298543682</v>
      </c>
      <c r="AD136">
        <v>16.805377321959217</v>
      </c>
      <c r="AE136">
        <v>10.119277260902765</v>
      </c>
      <c r="AF136">
        <v>33.710258408913909</v>
      </c>
      <c r="AG136">
        <v>0.50614605929139556</v>
      </c>
      <c r="AH136">
        <v>0.54730890590570114</v>
      </c>
      <c r="AI136">
        <v>0</v>
      </c>
      <c r="AJ136">
        <v>4</v>
      </c>
      <c r="AK136">
        <v>93.375</v>
      </c>
      <c r="AL136">
        <v>24.00973757476773</v>
      </c>
    </row>
    <row r="137" spans="1:38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13</v>
      </c>
      <c r="R137">
        <v>88</v>
      </c>
      <c r="S137">
        <v>8.9318181818181817</v>
      </c>
      <c r="T137">
        <v>7.1363636363636376</v>
      </c>
      <c r="U137">
        <v>15.03181818181818</v>
      </c>
      <c r="V137">
        <v>0</v>
      </c>
      <c r="W137">
        <v>17.045454545454547</v>
      </c>
      <c r="X137">
        <v>30.681818181818183</v>
      </c>
      <c r="Y137">
        <v>7.9545454545454541</v>
      </c>
      <c r="AA137">
        <v>4.3872114112431682</v>
      </c>
      <c r="AB137">
        <v>0.7656763876328635</v>
      </c>
      <c r="AC137">
        <v>1.4236781603059825</v>
      </c>
      <c r="AD137">
        <v>-7.7836441152938418</v>
      </c>
      <c r="AE137">
        <v>69.302459061104244</v>
      </c>
      <c r="AF137">
        <v>7.107695744958165</v>
      </c>
      <c r="AG137">
        <v>3.1814895155459144</v>
      </c>
      <c r="AH137">
        <v>3.1477400901393962</v>
      </c>
      <c r="AI137">
        <v>0</v>
      </c>
      <c r="AJ137">
        <v>0</v>
      </c>
    </row>
    <row r="138" spans="1:38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8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30</v>
      </c>
      <c r="R139">
        <v>254</v>
      </c>
      <c r="S139">
        <v>9.6062992125984241</v>
      </c>
      <c r="T139">
        <v>6.622047244094488</v>
      </c>
      <c r="U139">
        <v>14.520866141732283</v>
      </c>
      <c r="V139">
        <v>0</v>
      </c>
      <c r="W139">
        <v>5.1181102362204722</v>
      </c>
      <c r="X139">
        <v>17.71653543307086</v>
      </c>
      <c r="Y139">
        <v>0.39370078740157488</v>
      </c>
      <c r="AA139">
        <v>2.0753516061546327</v>
      </c>
      <c r="AB139">
        <v>1.1749181932651764</v>
      </c>
      <c r="AC139">
        <v>1.2354930404037536</v>
      </c>
      <c r="AD139">
        <v>37.408294803071684</v>
      </c>
      <c r="AE139">
        <v>57.34935832158672</v>
      </c>
      <c r="AF139">
        <v>10.090587277725563</v>
      </c>
      <c r="AG139">
        <v>9.1829356471438892</v>
      </c>
      <c r="AH139">
        <v>8.7766932071825945</v>
      </c>
      <c r="AI139">
        <v>0</v>
      </c>
      <c r="AJ139">
        <v>79</v>
      </c>
      <c r="AK139">
        <v>81.677215189873394</v>
      </c>
      <c r="AL139">
        <v>27.344119357285699</v>
      </c>
    </row>
    <row r="140" spans="1:38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53</v>
      </c>
      <c r="R140">
        <v>534</v>
      </c>
      <c r="S140">
        <v>8.947565543071164</v>
      </c>
      <c r="T140">
        <v>7.1161048689138564</v>
      </c>
      <c r="U140">
        <v>16.914232209737836</v>
      </c>
      <c r="V140">
        <v>0.5617977528089888</v>
      </c>
      <c r="W140">
        <v>12.734082397003748</v>
      </c>
      <c r="X140">
        <v>53.370786516853933</v>
      </c>
      <c r="Y140">
        <v>7.3033707865168509</v>
      </c>
      <c r="AA140">
        <v>3.6579070977256096</v>
      </c>
      <c r="AB140">
        <v>0.76502654136964243</v>
      </c>
      <c r="AC140">
        <v>1.2828467131255588</v>
      </c>
      <c r="AD140">
        <v>33.533020429821995</v>
      </c>
      <c r="AE140">
        <v>32.676721489332273</v>
      </c>
      <c r="AF140">
        <v>30.387114976175955</v>
      </c>
      <c r="AG140">
        <v>19.305856832971799</v>
      </c>
      <c r="AH140">
        <v>21.493058695310765</v>
      </c>
      <c r="AI140">
        <v>0</v>
      </c>
      <c r="AJ140">
        <v>0</v>
      </c>
    </row>
    <row r="141" spans="1:38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22</v>
      </c>
      <c r="R141">
        <v>98</v>
      </c>
      <c r="S141">
        <v>8.7244897959183678</v>
      </c>
      <c r="T141">
        <v>7.2448979591836737</v>
      </c>
      <c r="U141">
        <v>15.74489795918368</v>
      </c>
      <c r="V141">
        <v>1.0204081632653061</v>
      </c>
      <c r="W141">
        <v>18.367346938775512</v>
      </c>
      <c r="X141">
        <v>43.877551020408163</v>
      </c>
      <c r="Y141">
        <v>1.0204081632653061</v>
      </c>
      <c r="AA141">
        <v>2.7736045378612562</v>
      </c>
      <c r="AB141">
        <v>1.2103348520048065</v>
      </c>
      <c r="AC141">
        <v>1.4642768256858838</v>
      </c>
      <c r="AD141">
        <v>36.935492165714223</v>
      </c>
      <c r="AE141">
        <v>27.894398373205799</v>
      </c>
      <c r="AF141">
        <v>24.534635508346231</v>
      </c>
      <c r="AG141">
        <v>3.5430224150397698</v>
      </c>
      <c r="AH141">
        <v>3.6717288774456391</v>
      </c>
      <c r="AI141">
        <v>1.0204081632653061</v>
      </c>
      <c r="AJ141">
        <v>33</v>
      </c>
      <c r="AK141">
        <v>88.336363636363643</v>
      </c>
      <c r="AL141">
        <v>22.320398870854113</v>
      </c>
    </row>
    <row r="142" spans="1:38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73</v>
      </c>
      <c r="R142">
        <v>623</v>
      </c>
      <c r="S142">
        <v>9.0642054574638813</v>
      </c>
      <c r="T142">
        <v>6.5313001605136405</v>
      </c>
      <c r="U142">
        <v>15.139486356340294</v>
      </c>
      <c r="V142">
        <v>0</v>
      </c>
      <c r="W142">
        <v>9.9518459069020881</v>
      </c>
      <c r="X142">
        <v>37.881219903691822</v>
      </c>
      <c r="Y142">
        <v>0.64205457463884441</v>
      </c>
      <c r="AA142">
        <v>2.697602715435977</v>
      </c>
      <c r="AB142">
        <v>1.2344908046932923</v>
      </c>
      <c r="AC142">
        <v>1.4889316878956771</v>
      </c>
      <c r="AD142">
        <v>55.594750693978362</v>
      </c>
      <c r="AE142">
        <v>53.79952731467543</v>
      </c>
      <c r="AF142">
        <v>34.472219975874779</v>
      </c>
      <c r="AG142">
        <v>22.523499638467101</v>
      </c>
      <c r="AH142">
        <v>22.444186389617311</v>
      </c>
      <c r="AI142">
        <v>0</v>
      </c>
      <c r="AJ142">
        <v>413</v>
      </c>
      <c r="AK142">
        <v>89.746004842615008</v>
      </c>
      <c r="AL142">
        <v>21.759371676805294</v>
      </c>
    </row>
    <row r="143" spans="1:38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83</v>
      </c>
      <c r="R143">
        <v>650</v>
      </c>
      <c r="S143">
        <v>8.7476923076923061</v>
      </c>
      <c r="T143">
        <v>6.2692307692307692</v>
      </c>
      <c r="U143">
        <v>14.427692307692316</v>
      </c>
      <c r="V143">
        <v>0</v>
      </c>
      <c r="W143">
        <v>8</v>
      </c>
      <c r="X143">
        <v>25.692307692307686</v>
      </c>
      <c r="Y143">
        <v>0.46153846153846162</v>
      </c>
      <c r="AA143">
        <v>2.8931328610139673</v>
      </c>
      <c r="AB143">
        <v>1.2713539351425209</v>
      </c>
      <c r="AC143">
        <v>1.7024347340408199</v>
      </c>
      <c r="AD143">
        <v>48.432671735095667</v>
      </c>
      <c r="AE143">
        <v>43.618866969062722</v>
      </c>
      <c r="AF143">
        <v>41.664034228118553</v>
      </c>
      <c r="AG143">
        <v>23.499638467100503</v>
      </c>
      <c r="AH143">
        <v>22.315925737320295</v>
      </c>
      <c r="AI143">
        <v>2</v>
      </c>
      <c r="AJ143">
        <v>527</v>
      </c>
      <c r="AK143">
        <v>83.585958254269471</v>
      </c>
      <c r="AL143">
        <v>24.532385934694744</v>
      </c>
    </row>
    <row r="144" spans="1:38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60</v>
      </c>
      <c r="R144">
        <v>433</v>
      </c>
      <c r="S144">
        <v>8.4110854503464196</v>
      </c>
      <c r="T144">
        <v>6.2124711316397212</v>
      </c>
      <c r="U144">
        <v>14.95635103926096</v>
      </c>
      <c r="V144">
        <v>0</v>
      </c>
      <c r="W144">
        <v>5.5427251732101617</v>
      </c>
      <c r="X144">
        <v>31.408775981524258</v>
      </c>
      <c r="Y144">
        <v>0.92378752886836013</v>
      </c>
      <c r="AA144">
        <v>2.7537188940488124</v>
      </c>
      <c r="AB144">
        <v>1.1581888283925297</v>
      </c>
      <c r="AC144">
        <v>1.5336507606470022</v>
      </c>
      <c r="AD144">
        <v>54.053672254839277</v>
      </c>
      <c r="AE144">
        <v>50.250651716293696</v>
      </c>
      <c r="AF144">
        <v>30.707865578604032</v>
      </c>
      <c r="AG144">
        <v>15.654374548083876</v>
      </c>
      <c r="AH144">
        <v>15.410553067547424</v>
      </c>
      <c r="AI144">
        <v>0</v>
      </c>
      <c r="AJ144">
        <v>98</v>
      </c>
      <c r="AK144">
        <v>86.314285714285745</v>
      </c>
      <c r="AL144">
        <v>23.664588749589672</v>
      </c>
    </row>
    <row r="145" spans="1:38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38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6</v>
      </c>
      <c r="R146">
        <v>55</v>
      </c>
      <c r="S146">
        <v>7.8727272727272739</v>
      </c>
      <c r="T146">
        <v>5.0363636363636362</v>
      </c>
      <c r="U146">
        <v>12.501818181818184</v>
      </c>
      <c r="V146">
        <v>0</v>
      </c>
      <c r="W146">
        <v>3.6363636363636358</v>
      </c>
      <c r="X146">
        <v>18.181818181818183</v>
      </c>
      <c r="Y146">
        <v>0</v>
      </c>
      <c r="AA146">
        <v>2.8712677535187576</v>
      </c>
      <c r="AB146">
        <v>1.2656948570150588</v>
      </c>
      <c r="AC146">
        <v>1.9443497287701603</v>
      </c>
      <c r="AD146">
        <v>56.640862004903042</v>
      </c>
      <c r="AE146">
        <v>71.81094877769263</v>
      </c>
      <c r="AF146">
        <v>34.912222863892943</v>
      </c>
      <c r="AG146">
        <v>1.9884309472161965</v>
      </c>
      <c r="AH146">
        <v>1.6362156682641749</v>
      </c>
      <c r="AI146">
        <v>0</v>
      </c>
      <c r="AJ146">
        <v>3</v>
      </c>
      <c r="AK146">
        <v>89.3</v>
      </c>
      <c r="AL146">
        <v>24.944939623201901</v>
      </c>
    </row>
    <row r="147" spans="1:38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38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38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38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38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38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</v>
      </c>
      <c r="R152">
        <v>1</v>
      </c>
      <c r="S152">
        <v>8</v>
      </c>
      <c r="T152">
        <v>8</v>
      </c>
      <c r="U152">
        <v>21.5</v>
      </c>
      <c r="V152">
        <v>0</v>
      </c>
      <c r="W152">
        <v>0</v>
      </c>
      <c r="X152">
        <v>100</v>
      </c>
      <c r="Y152">
        <v>0</v>
      </c>
      <c r="AA152">
        <v>0</v>
      </c>
      <c r="AB152">
        <v>0</v>
      </c>
      <c r="AC152">
        <v>0</v>
      </c>
      <c r="AG152">
        <v>3.6153289949385402E-2</v>
      </c>
      <c r="AH152">
        <v>5.1161484682489447E-2</v>
      </c>
      <c r="AI152">
        <v>0</v>
      </c>
      <c r="AJ152">
        <v>0</v>
      </c>
    </row>
    <row r="153" spans="1:38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38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</v>
      </c>
      <c r="R154">
        <v>1</v>
      </c>
      <c r="S154">
        <v>9</v>
      </c>
      <c r="T154">
        <v>7</v>
      </c>
      <c r="U154">
        <v>21.6</v>
      </c>
      <c r="V154">
        <v>0</v>
      </c>
      <c r="W154">
        <v>0</v>
      </c>
      <c r="X154">
        <v>100</v>
      </c>
      <c r="Y154">
        <v>0</v>
      </c>
      <c r="AA154">
        <v>0</v>
      </c>
      <c r="AB154">
        <v>0</v>
      </c>
      <c r="AC154">
        <v>0</v>
      </c>
      <c r="AG154">
        <v>3.6153289949385402E-2</v>
      </c>
      <c r="AH154">
        <v>5.1399445076361502E-2</v>
      </c>
      <c r="AI154">
        <v>0</v>
      </c>
      <c r="AJ154">
        <v>0</v>
      </c>
    </row>
    <row r="155" spans="1:38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38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</v>
      </c>
      <c r="R156">
        <v>1</v>
      </c>
      <c r="S156">
        <v>8</v>
      </c>
      <c r="T156">
        <v>5</v>
      </c>
      <c r="U156">
        <v>16.8</v>
      </c>
      <c r="V156">
        <v>0</v>
      </c>
      <c r="W156">
        <v>0</v>
      </c>
      <c r="X156">
        <v>100</v>
      </c>
      <c r="Y156">
        <v>0</v>
      </c>
      <c r="AA156">
        <v>0</v>
      </c>
      <c r="AB156">
        <v>0</v>
      </c>
      <c r="AC156">
        <v>0</v>
      </c>
      <c r="AG156">
        <v>3.6153289949385402E-2</v>
      </c>
      <c r="AH156">
        <v>3.9977346170503379E-2</v>
      </c>
      <c r="AI156">
        <v>0</v>
      </c>
      <c r="AJ156">
        <v>0</v>
      </c>
    </row>
    <row r="157" spans="1:38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38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38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</v>
      </c>
      <c r="R159">
        <v>1</v>
      </c>
      <c r="S159">
        <v>8</v>
      </c>
      <c r="T159">
        <v>7</v>
      </c>
      <c r="U159">
        <v>19.7</v>
      </c>
      <c r="V159">
        <v>0</v>
      </c>
      <c r="W159">
        <v>0</v>
      </c>
      <c r="X159">
        <v>100</v>
      </c>
      <c r="Y159">
        <v>0</v>
      </c>
      <c r="AA159">
        <v>0</v>
      </c>
      <c r="AB159">
        <v>0</v>
      </c>
      <c r="AC159">
        <v>0</v>
      </c>
      <c r="AG159">
        <v>3.6153289949385402E-2</v>
      </c>
      <c r="AH159">
        <v>4.6878197592792659E-2</v>
      </c>
      <c r="AI159">
        <v>0</v>
      </c>
      <c r="AJ159">
        <v>0</v>
      </c>
    </row>
    <row r="160" spans="1:38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38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</v>
      </c>
      <c r="R161">
        <v>1</v>
      </c>
      <c r="S161">
        <v>8</v>
      </c>
      <c r="T161">
        <v>4</v>
      </c>
      <c r="U161">
        <v>17.2</v>
      </c>
      <c r="V161">
        <v>0</v>
      </c>
      <c r="W161">
        <v>0</v>
      </c>
      <c r="X161">
        <v>100</v>
      </c>
      <c r="Y161">
        <v>0</v>
      </c>
      <c r="AA161">
        <v>0</v>
      </c>
      <c r="AB161">
        <v>0</v>
      </c>
      <c r="AC161">
        <v>0</v>
      </c>
      <c r="AG161">
        <v>3.6153289949385402E-2</v>
      </c>
      <c r="AH161">
        <v>4.0929187745991559E-2</v>
      </c>
      <c r="AI161">
        <v>0</v>
      </c>
      <c r="AJ161">
        <v>0</v>
      </c>
    </row>
    <row r="162" spans="1:38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</v>
      </c>
      <c r="R162">
        <v>1</v>
      </c>
      <c r="S162">
        <v>9</v>
      </c>
      <c r="T162">
        <v>6</v>
      </c>
      <c r="U162">
        <v>23.5</v>
      </c>
      <c r="V162">
        <v>0</v>
      </c>
      <c r="W162">
        <v>0</v>
      </c>
      <c r="X162">
        <v>100</v>
      </c>
      <c r="Y162">
        <v>100</v>
      </c>
      <c r="AA162">
        <v>0</v>
      </c>
      <c r="AB162">
        <v>0</v>
      </c>
      <c r="AC162">
        <v>0</v>
      </c>
      <c r="AG162">
        <v>3.6153289949385402E-2</v>
      </c>
      <c r="AH162">
        <v>5.5920692559930311E-2</v>
      </c>
      <c r="AI162">
        <v>0</v>
      </c>
      <c r="AJ162">
        <v>0</v>
      </c>
    </row>
    <row r="163" spans="1:38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</row>
    <row r="164" spans="1:38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38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38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</row>
    <row r="167" spans="1:38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38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8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8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8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58</v>
      </c>
      <c r="R171">
        <v>438</v>
      </c>
      <c r="S171">
        <v>9.1894977168949765</v>
      </c>
      <c r="T171">
        <v>6.7397260273972606</v>
      </c>
      <c r="U171">
        <v>14.455707762557092</v>
      </c>
      <c r="V171">
        <v>0.22831050228310504</v>
      </c>
      <c r="W171">
        <v>11.643835616438356</v>
      </c>
      <c r="X171">
        <v>19.406392694063928</v>
      </c>
      <c r="Y171">
        <v>0.91324200913242015</v>
      </c>
      <c r="AA171">
        <v>2.8650470883925161</v>
      </c>
      <c r="AB171">
        <v>1.2137639949277372</v>
      </c>
      <c r="AC171">
        <v>1.6248138404947203</v>
      </c>
      <c r="AD171">
        <v>52.521481945709347</v>
      </c>
      <c r="AE171">
        <v>50.626242514189855</v>
      </c>
      <c r="AF171">
        <v>48.808049636170686</v>
      </c>
      <c r="AG171">
        <v>23.016290068313193</v>
      </c>
      <c r="AH171">
        <v>21.788624600814934</v>
      </c>
      <c r="AI171">
        <v>0</v>
      </c>
      <c r="AJ171">
        <v>438</v>
      </c>
      <c r="AK171">
        <v>84.988812785388149</v>
      </c>
      <c r="AL171">
        <v>23.422147641371641</v>
      </c>
    </row>
    <row r="172" spans="1:38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125</v>
      </c>
      <c r="R172">
        <v>1464</v>
      </c>
      <c r="S172">
        <v>9.5689890710382528</v>
      </c>
      <c r="T172">
        <v>7.0594262295081984</v>
      </c>
      <c r="U172">
        <v>15.509153005464469</v>
      </c>
      <c r="V172">
        <v>0.13661202185792351</v>
      </c>
      <c r="W172">
        <v>12.295081967213116</v>
      </c>
      <c r="X172">
        <v>40.368852459016402</v>
      </c>
      <c r="Y172">
        <v>1.2978142076502732</v>
      </c>
      <c r="AA172">
        <v>2.8931256082883277</v>
      </c>
      <c r="AB172">
        <v>1.1956867221749479</v>
      </c>
      <c r="AC172">
        <v>1.3489091722352657</v>
      </c>
      <c r="AD172">
        <v>41.941522006632567</v>
      </c>
      <c r="AE172">
        <v>45.486487392961237</v>
      </c>
      <c r="AF172">
        <v>51.05347234108951</v>
      </c>
      <c r="AG172">
        <v>76.931161324224902</v>
      </c>
      <c r="AH172">
        <v>78.134979627794252</v>
      </c>
      <c r="AI172">
        <v>0</v>
      </c>
      <c r="AJ172">
        <v>1445</v>
      </c>
      <c r="AK172">
        <v>85.187128027681695</v>
      </c>
      <c r="AL172">
        <v>25.037840008881911</v>
      </c>
    </row>
    <row r="173" spans="1:38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</v>
      </c>
      <c r="R173">
        <v>1</v>
      </c>
      <c r="S173">
        <v>3</v>
      </c>
      <c r="T173">
        <v>4</v>
      </c>
      <c r="U173">
        <v>22.2</v>
      </c>
      <c r="V173">
        <v>0</v>
      </c>
      <c r="W173">
        <v>0</v>
      </c>
      <c r="X173">
        <v>100</v>
      </c>
      <c r="Y173">
        <v>0</v>
      </c>
      <c r="AA173">
        <v>0</v>
      </c>
      <c r="AB173">
        <v>0</v>
      </c>
      <c r="AC173">
        <v>0</v>
      </c>
      <c r="AG173">
        <v>5.2548607461902243E-2</v>
      </c>
      <c r="AH173">
        <v>7.639577139081602E-2</v>
      </c>
      <c r="AI173">
        <v>0</v>
      </c>
      <c r="AJ173">
        <v>1</v>
      </c>
      <c r="AK173">
        <v>114.9</v>
      </c>
      <c r="AL173">
        <v>14.63500544618984</v>
      </c>
    </row>
    <row r="174" spans="1:38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38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52</v>
      </c>
      <c r="R175">
        <v>613</v>
      </c>
      <c r="S175">
        <v>8.7194127243066895</v>
      </c>
      <c r="T175">
        <v>6.6329526916802601</v>
      </c>
      <c r="U175">
        <v>13.857259380097895</v>
      </c>
      <c r="V175">
        <v>0</v>
      </c>
      <c r="W175">
        <v>13.539967373572596</v>
      </c>
      <c r="X175">
        <v>20.717781402936382</v>
      </c>
      <c r="Y175">
        <v>0.32626427406199027</v>
      </c>
      <c r="AA175">
        <v>3.0851272432872121</v>
      </c>
      <c r="AB175">
        <v>1.4605966448199557</v>
      </c>
      <c r="AC175">
        <v>1.8073686205507389</v>
      </c>
      <c r="AD175">
        <v>63.688843587560051</v>
      </c>
      <c r="AE175">
        <v>64.620874184552108</v>
      </c>
      <c r="AF175">
        <v>56.41185841625024</v>
      </c>
      <c r="AG175">
        <v>22.161966738973245</v>
      </c>
      <c r="AH175">
        <v>20.213545657460763</v>
      </c>
      <c r="AI175">
        <v>0.16313213703099513</v>
      </c>
      <c r="AJ175">
        <v>354</v>
      </c>
      <c r="AK175">
        <v>84.036158192090383</v>
      </c>
      <c r="AL175">
        <v>24.54016759580982</v>
      </c>
    </row>
    <row r="176" spans="1:38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172</v>
      </c>
      <c r="R176">
        <v>2089</v>
      </c>
      <c r="S176">
        <v>8.9377692675921487</v>
      </c>
      <c r="T176">
        <v>6.5390138822403054</v>
      </c>
      <c r="U176">
        <v>15.654667304930612</v>
      </c>
      <c r="V176">
        <v>0.23934897079942555</v>
      </c>
      <c r="W176">
        <v>7.8985160363810429</v>
      </c>
      <c r="X176">
        <v>39.348970799425558</v>
      </c>
      <c r="Y176">
        <v>2.776448061273336</v>
      </c>
      <c r="AA176">
        <v>3.0295099580326901</v>
      </c>
      <c r="AB176">
        <v>1.0847103115241228</v>
      </c>
      <c r="AC176">
        <v>1.4727572979575183</v>
      </c>
      <c r="AD176">
        <v>29.910883530105899</v>
      </c>
      <c r="AE176">
        <v>45.407621451470391</v>
      </c>
      <c r="AF176">
        <v>23.464872291322504</v>
      </c>
      <c r="AG176">
        <v>75.524222704266094</v>
      </c>
      <c r="AH176">
        <v>77.819235766399061</v>
      </c>
      <c r="AI176">
        <v>0.62230732407850642</v>
      </c>
      <c r="AJ176">
        <v>804</v>
      </c>
      <c r="AK176">
        <v>86.979353233830849</v>
      </c>
      <c r="AL176">
        <v>23.177609936517953</v>
      </c>
    </row>
    <row r="177" spans="1:38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</v>
      </c>
      <c r="R177">
        <v>32</v>
      </c>
      <c r="S177">
        <v>8.9375</v>
      </c>
      <c r="T177">
        <v>6.84375</v>
      </c>
      <c r="U177">
        <v>14.656249999999996</v>
      </c>
      <c r="V177">
        <v>0</v>
      </c>
      <c r="W177">
        <v>12.5</v>
      </c>
      <c r="X177">
        <v>31.25</v>
      </c>
      <c r="Y177">
        <v>3.125</v>
      </c>
      <c r="AA177">
        <v>4.1398926239094802</v>
      </c>
      <c r="AB177">
        <v>1.297533718251668</v>
      </c>
      <c r="AC177">
        <v>1.6414432483336121</v>
      </c>
      <c r="AD177">
        <v>69.178286719900086</v>
      </c>
      <c r="AE177">
        <v>76.835653344001287</v>
      </c>
      <c r="AF177">
        <v>62.63343327410692</v>
      </c>
      <c r="AG177">
        <v>1.1569052783803329</v>
      </c>
      <c r="AH177">
        <v>1.1160342472598841</v>
      </c>
      <c r="AI177">
        <v>0</v>
      </c>
      <c r="AJ177">
        <v>0</v>
      </c>
    </row>
    <row r="178" spans="1:38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6</v>
      </c>
      <c r="R178">
        <v>32</v>
      </c>
      <c r="S178">
        <v>6.625</v>
      </c>
      <c r="T178">
        <v>5.125</v>
      </c>
      <c r="U178">
        <v>11.178124999999998</v>
      </c>
      <c r="V178">
        <v>0</v>
      </c>
      <c r="W178">
        <v>6.25</v>
      </c>
      <c r="X178">
        <v>9.375</v>
      </c>
      <c r="Y178">
        <v>3.125</v>
      </c>
      <c r="AA178">
        <v>3.7796109567487295</v>
      </c>
      <c r="AB178">
        <v>1.1110243021644484</v>
      </c>
      <c r="AC178">
        <v>1.8157298807917437</v>
      </c>
      <c r="AD178">
        <v>66.855481593261885</v>
      </c>
      <c r="AE178">
        <v>46.759435819880913</v>
      </c>
      <c r="AF178">
        <v>45.698004736868207</v>
      </c>
      <c r="AG178">
        <v>1.1569052783803329</v>
      </c>
      <c r="AH178">
        <v>0.85118432888029982</v>
      </c>
      <c r="AI178">
        <v>0</v>
      </c>
      <c r="AJ178">
        <v>0</v>
      </c>
    </row>
    <row r="179" spans="1:38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49</v>
      </c>
      <c r="R179">
        <v>623</v>
      </c>
      <c r="S179">
        <v>8.3451043338683775</v>
      </c>
      <c r="T179">
        <v>6.0449438202247192</v>
      </c>
      <c r="U179">
        <v>13.31235955056178</v>
      </c>
      <c r="V179">
        <v>0</v>
      </c>
      <c r="W179">
        <v>7.3836276083467105</v>
      </c>
      <c r="X179">
        <v>20.064205457463888</v>
      </c>
      <c r="Y179">
        <v>1.2841091492776888</v>
      </c>
      <c r="AA179">
        <v>3.6951825024295286</v>
      </c>
      <c r="AB179">
        <v>1.7476434802034821</v>
      </c>
      <c r="AC179">
        <v>1.8284103442312896</v>
      </c>
      <c r="AD179">
        <v>47.549711084985439</v>
      </c>
      <c r="AE179">
        <v>62.037101427368015</v>
      </c>
      <c r="AF179">
        <v>57.633696016260721</v>
      </c>
      <c r="AG179">
        <v>22.361809045226128</v>
      </c>
      <c r="AH179">
        <v>20.175590104872345</v>
      </c>
      <c r="AI179">
        <v>1.9261637239165337</v>
      </c>
      <c r="AJ179">
        <v>40</v>
      </c>
      <c r="AK179">
        <v>82.515000000000001</v>
      </c>
      <c r="AL179">
        <v>26.817093588584687</v>
      </c>
    </row>
    <row r="180" spans="1:38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195</v>
      </c>
      <c r="R180">
        <v>2115</v>
      </c>
      <c r="S180">
        <v>8.7016548463356944</v>
      </c>
      <c r="T180">
        <v>6.1782505910165524</v>
      </c>
      <c r="U180">
        <v>15.1375886524823</v>
      </c>
      <c r="V180">
        <v>0.56737588652482251</v>
      </c>
      <c r="W180">
        <v>5.1536643026004718</v>
      </c>
      <c r="X180">
        <v>35.508274231678477</v>
      </c>
      <c r="Y180">
        <v>2.6004728132387718</v>
      </c>
      <c r="AA180">
        <v>3.5637883064519622</v>
      </c>
      <c r="AB180">
        <v>1.3181303845432621</v>
      </c>
      <c r="AC180">
        <v>1.5598083665995099</v>
      </c>
      <c r="AD180">
        <v>49.532699940720867</v>
      </c>
      <c r="AE180">
        <v>52.104035289837533</v>
      </c>
      <c r="AF180">
        <v>55.73124651671764</v>
      </c>
      <c r="AG180">
        <v>75.915290739411347</v>
      </c>
      <c r="AH180">
        <v>77.884355743898297</v>
      </c>
      <c r="AI180">
        <v>1.1347517730496453</v>
      </c>
      <c r="AJ180">
        <v>705</v>
      </c>
      <c r="AK180">
        <v>87.45645390070915</v>
      </c>
      <c r="AL180">
        <v>23.625332735682576</v>
      </c>
    </row>
    <row r="181" spans="1:38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</v>
      </c>
      <c r="R181">
        <v>29</v>
      </c>
      <c r="S181">
        <v>9.3448275862068968</v>
      </c>
      <c r="T181">
        <v>6.5862068965517206</v>
      </c>
      <c r="U181">
        <v>17.189655172413797</v>
      </c>
      <c r="V181">
        <v>0</v>
      </c>
      <c r="W181">
        <v>3.4482758620689653</v>
      </c>
      <c r="X181">
        <v>62.068965517241359</v>
      </c>
      <c r="Y181">
        <v>3.4482758620689653</v>
      </c>
      <c r="AA181">
        <v>2.750090259031158</v>
      </c>
      <c r="AB181">
        <v>1.0915304683685825</v>
      </c>
      <c r="AC181">
        <v>1.5650766507462373</v>
      </c>
      <c r="AD181">
        <v>78.462442049196724</v>
      </c>
      <c r="AE181">
        <v>65.515577436368844</v>
      </c>
      <c r="AF181">
        <v>56.796645690465482</v>
      </c>
      <c r="AG181">
        <v>1.0409188801148601</v>
      </c>
      <c r="AH181">
        <v>1.2126858863797236</v>
      </c>
      <c r="AI181">
        <v>0</v>
      </c>
      <c r="AJ181">
        <v>0</v>
      </c>
    </row>
    <row r="182" spans="1:38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5</v>
      </c>
      <c r="R182">
        <v>19</v>
      </c>
      <c r="S182">
        <v>7.9473684210526301</v>
      </c>
      <c r="T182">
        <v>6</v>
      </c>
      <c r="U182">
        <v>15.736842105263156</v>
      </c>
      <c r="V182">
        <v>5.2631578947368443</v>
      </c>
      <c r="W182">
        <v>0</v>
      </c>
      <c r="X182">
        <v>36.84210526315789</v>
      </c>
      <c r="Y182">
        <v>5.2631578947368443</v>
      </c>
      <c r="AA182">
        <v>3.9434436628963856</v>
      </c>
      <c r="AB182">
        <v>0.99861399794790595</v>
      </c>
      <c r="AC182">
        <v>1.4867838833500564</v>
      </c>
      <c r="AD182">
        <v>30.655382107918665</v>
      </c>
      <c r="AE182">
        <v>22.711375340892968</v>
      </c>
      <c r="AF182">
        <v>53.173122462207637</v>
      </c>
      <c r="AG182">
        <v>0.68198133524766691</v>
      </c>
      <c r="AH182">
        <v>0.72736826484962347</v>
      </c>
      <c r="AI182">
        <v>26.315789473684205</v>
      </c>
      <c r="AJ182">
        <v>0</v>
      </c>
    </row>
    <row r="183" spans="1:38">
      <c r="A183">
        <v>6</v>
      </c>
      <c r="B183">
        <v>1</v>
      </c>
      <c r="C183">
        <v>1996</v>
      </c>
      <c r="D183">
        <v>99</v>
      </c>
      <c r="E183">
        <v>99</v>
      </c>
      <c r="F183">
        <v>99</v>
      </c>
      <c r="G183">
        <v>99</v>
      </c>
      <c r="H183">
        <v>1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223</v>
      </c>
      <c r="R183">
        <v>1431</v>
      </c>
      <c r="S183">
        <v>4.8155136268343828</v>
      </c>
      <c r="T183">
        <v>6.4339622641509404</v>
      </c>
      <c r="U183">
        <v>14.755974842767291</v>
      </c>
      <c r="V183">
        <v>0</v>
      </c>
      <c r="W183">
        <v>16.07267645003494</v>
      </c>
      <c r="X183">
        <v>27.882599580712782</v>
      </c>
      <c r="Y183">
        <v>0.27952480782669453</v>
      </c>
      <c r="AA183">
        <v>2.4689952201232792</v>
      </c>
      <c r="AB183">
        <v>1.5731179003370268</v>
      </c>
      <c r="AC183">
        <v>2.0834292529637324</v>
      </c>
      <c r="AD183">
        <v>36.580876645604064</v>
      </c>
      <c r="AE183">
        <v>43.995734674650343</v>
      </c>
      <c r="AF183">
        <v>26.17370482013472</v>
      </c>
      <c r="AG183">
        <v>71.052631578947356</v>
      </c>
      <c r="AH183">
        <v>71.821716104937693</v>
      </c>
    </row>
    <row r="184" spans="1:38">
      <c r="A184">
        <v>6</v>
      </c>
      <c r="B184">
        <v>2</v>
      </c>
      <c r="C184">
        <v>1997</v>
      </c>
      <c r="D184">
        <v>99</v>
      </c>
      <c r="E184">
        <v>99</v>
      </c>
      <c r="F184">
        <v>99</v>
      </c>
      <c r="G184">
        <v>99</v>
      </c>
      <c r="H184">
        <v>1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198</v>
      </c>
      <c r="R184">
        <v>1321</v>
      </c>
      <c r="S184">
        <v>5.1733535200605605</v>
      </c>
      <c r="T184">
        <v>7.3080999242997748</v>
      </c>
      <c r="U184">
        <v>14.903860711582128</v>
      </c>
      <c r="V184">
        <v>7.5700227100681292E-2</v>
      </c>
      <c r="W184">
        <v>27.781983345950032</v>
      </c>
      <c r="X184">
        <v>30.658591975775924</v>
      </c>
      <c r="Y184">
        <v>0.37850113550340647</v>
      </c>
      <c r="AA184">
        <v>2.7975129960713079</v>
      </c>
      <c r="AB184">
        <v>2.5697391809122032</v>
      </c>
      <c r="AC184">
        <v>2.1656605901388457</v>
      </c>
      <c r="AD184">
        <v>24.623953260638544</v>
      </c>
      <c r="AE184">
        <v>52.114314372275778</v>
      </c>
      <c r="AF184">
        <v>25.945962946849097</v>
      </c>
      <c r="AG184">
        <v>68.909754825247788</v>
      </c>
      <c r="AH184">
        <v>70.580980992464362</v>
      </c>
    </row>
    <row r="185" spans="1:38">
      <c r="A185">
        <v>6</v>
      </c>
      <c r="B185">
        <v>3</v>
      </c>
      <c r="C185">
        <v>1998</v>
      </c>
      <c r="D185">
        <v>99</v>
      </c>
      <c r="E185">
        <v>99</v>
      </c>
      <c r="F185">
        <v>99</v>
      </c>
      <c r="G185">
        <v>99</v>
      </c>
      <c r="H185">
        <v>1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145</v>
      </c>
      <c r="R185">
        <v>896</v>
      </c>
      <c r="S185">
        <v>6.2912946428571441</v>
      </c>
      <c r="T185">
        <v>7.4787946428571441</v>
      </c>
      <c r="U185">
        <v>14.834040178571437</v>
      </c>
      <c r="V185">
        <v>0</v>
      </c>
      <c r="W185">
        <v>30.580357142857153</v>
      </c>
      <c r="X185">
        <v>29.352678571428577</v>
      </c>
      <c r="Y185">
        <v>0.66964285714285698</v>
      </c>
      <c r="AA185">
        <v>2.6496571068913961</v>
      </c>
      <c r="AB185">
        <v>1.6733774451389825</v>
      </c>
      <c r="AC185">
        <v>1.8131455433582455</v>
      </c>
      <c r="AD185">
        <v>33.707492400176811</v>
      </c>
      <c r="AE185">
        <v>53.909999813703799</v>
      </c>
      <c r="AF185">
        <v>36.528327886264393</v>
      </c>
      <c r="AG185">
        <v>57.918552036199081</v>
      </c>
      <c r="AH185">
        <v>58.651457317476762</v>
      </c>
    </row>
    <row r="186" spans="1:38">
      <c r="A186">
        <v>6</v>
      </c>
      <c r="B186">
        <v>4</v>
      </c>
      <c r="C186">
        <v>1999</v>
      </c>
      <c r="D186">
        <v>99</v>
      </c>
      <c r="E186">
        <v>99</v>
      </c>
      <c r="F186">
        <v>99</v>
      </c>
      <c r="G186">
        <v>99</v>
      </c>
      <c r="H186">
        <v>1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140</v>
      </c>
      <c r="R186">
        <v>777</v>
      </c>
      <c r="S186">
        <v>5.7786357786357776</v>
      </c>
      <c r="T186">
        <v>7.4787644787644787</v>
      </c>
      <c r="U186">
        <v>15.30218790218791</v>
      </c>
      <c r="V186">
        <v>0</v>
      </c>
      <c r="W186">
        <v>29.472329472329481</v>
      </c>
      <c r="X186">
        <v>35.521235521235511</v>
      </c>
      <c r="Y186">
        <v>0.90090090090090069</v>
      </c>
      <c r="AA186">
        <v>2.8356269648649319</v>
      </c>
      <c r="AB186">
        <v>1.3556333457995564</v>
      </c>
      <c r="AC186">
        <v>1.7987195552616979</v>
      </c>
      <c r="AD186">
        <v>48.943866117653357</v>
      </c>
      <c r="AE186">
        <v>49.728563958831046</v>
      </c>
      <c r="AF186">
        <v>38.495305878320046</v>
      </c>
      <c r="AG186">
        <v>47.262773722627742</v>
      </c>
      <c r="AH186">
        <v>49.736879533494474</v>
      </c>
    </row>
    <row r="187" spans="1:38">
      <c r="A187">
        <v>6</v>
      </c>
      <c r="B187">
        <v>5</v>
      </c>
      <c r="C187">
        <v>2000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118</v>
      </c>
      <c r="R187">
        <v>670</v>
      </c>
      <c r="S187">
        <v>6.14626865671642</v>
      </c>
      <c r="T187">
        <v>7.592537313432838</v>
      </c>
      <c r="U187">
        <v>14.957611940298513</v>
      </c>
      <c r="V187">
        <v>0</v>
      </c>
      <c r="W187">
        <v>28.805970149253728</v>
      </c>
      <c r="X187">
        <v>31.492537313432841</v>
      </c>
      <c r="Y187">
        <v>0.74626865671641807</v>
      </c>
      <c r="AA187">
        <v>2.4989060827897878</v>
      </c>
      <c r="AB187">
        <v>1.3558417948269941</v>
      </c>
      <c r="AC187">
        <v>1.4991354157901691</v>
      </c>
      <c r="AD187">
        <v>41.719683232335505</v>
      </c>
      <c r="AE187">
        <v>54.902542883792051</v>
      </c>
      <c r="AF187">
        <v>26.576727938405888</v>
      </c>
      <c r="AG187">
        <v>31.980906921241058</v>
      </c>
      <c r="AH187">
        <v>33.326904019208101</v>
      </c>
    </row>
    <row r="188" spans="1:38">
      <c r="A188">
        <v>6</v>
      </c>
      <c r="B188">
        <v>6</v>
      </c>
      <c r="C188">
        <v>2001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117</v>
      </c>
      <c r="R188">
        <v>1194</v>
      </c>
      <c r="S188">
        <v>7.128140703517591</v>
      </c>
      <c r="T188">
        <v>7.2479061976549408</v>
      </c>
      <c r="U188">
        <v>17.731993299832499</v>
      </c>
      <c r="V188">
        <v>0.33500837520938043</v>
      </c>
      <c r="W188">
        <v>17.504187604690117</v>
      </c>
      <c r="X188">
        <v>68.927973199329998</v>
      </c>
      <c r="Y188">
        <v>3.266331658291457</v>
      </c>
      <c r="AA188">
        <v>3.2026551296311143</v>
      </c>
      <c r="AB188">
        <v>1.4794500971366884</v>
      </c>
      <c r="AC188">
        <v>1.613547068403921</v>
      </c>
      <c r="AD188">
        <v>41.837527324296914</v>
      </c>
      <c r="AE188">
        <v>3.5255184011258631</v>
      </c>
      <c r="AF188">
        <v>35.472768886132251</v>
      </c>
      <c r="AG188">
        <v>51.554404145077719</v>
      </c>
      <c r="AH188">
        <v>56.990732141943838</v>
      </c>
    </row>
    <row r="189" spans="1:38">
      <c r="A189">
        <v>6</v>
      </c>
      <c r="B189">
        <v>7</v>
      </c>
      <c r="C189">
        <v>2002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153</v>
      </c>
      <c r="R189">
        <v>1556</v>
      </c>
      <c r="S189">
        <v>6.3733933161953713</v>
      </c>
      <c r="T189">
        <v>6.6606683804627265</v>
      </c>
      <c r="U189">
        <v>16.078470437017973</v>
      </c>
      <c r="V189">
        <v>0.32133676092544983</v>
      </c>
      <c r="W189">
        <v>11.825192802056559</v>
      </c>
      <c r="X189">
        <v>47.493573264781489</v>
      </c>
      <c r="Y189">
        <v>2.8920308483290489</v>
      </c>
      <c r="AA189">
        <v>3.8680409573967216</v>
      </c>
      <c r="AB189">
        <v>1.5672701701290694</v>
      </c>
      <c r="AC189">
        <v>1.5974821337540652</v>
      </c>
      <c r="AD189">
        <v>47.007981473393087</v>
      </c>
      <c r="AE189">
        <v>27.952267304845737</v>
      </c>
      <c r="AF189">
        <v>37.763129620308526</v>
      </c>
      <c r="AG189">
        <v>63.174989849776701</v>
      </c>
      <c r="AH189">
        <v>65.078258517133051</v>
      </c>
    </row>
    <row r="190" spans="1:38">
      <c r="A190">
        <v>6</v>
      </c>
      <c r="B190">
        <v>8</v>
      </c>
      <c r="C190">
        <v>2003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153</v>
      </c>
      <c r="R190">
        <v>1175</v>
      </c>
      <c r="S190">
        <v>7.1931914893617011</v>
      </c>
      <c r="T190">
        <v>6.6927659574468077</v>
      </c>
      <c r="U190">
        <v>14.036425531914897</v>
      </c>
      <c r="V190">
        <v>0</v>
      </c>
      <c r="W190">
        <v>12.085106382978722</v>
      </c>
      <c r="X190">
        <v>21.617021276595736</v>
      </c>
      <c r="Y190">
        <v>1.7021276595744683</v>
      </c>
      <c r="AA190">
        <v>3.1358382756869068</v>
      </c>
      <c r="AB190">
        <v>1.5301635378917924</v>
      </c>
      <c r="AC190">
        <v>1.7125540241550361</v>
      </c>
      <c r="AD190">
        <v>41.151266904537891</v>
      </c>
      <c r="AE190">
        <v>52.328060505788791</v>
      </c>
      <c r="AF190">
        <v>34.352615267007799</v>
      </c>
      <c r="AG190">
        <v>53.215579710144922</v>
      </c>
      <c r="AH190">
        <v>51.799320347489605</v>
      </c>
    </row>
    <row r="191" spans="1:38">
      <c r="A191">
        <v>6</v>
      </c>
      <c r="B191">
        <v>9</v>
      </c>
      <c r="C191">
        <v>2004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176</v>
      </c>
      <c r="R191">
        <v>1284</v>
      </c>
      <c r="S191">
        <v>7.9571651090342685</v>
      </c>
      <c r="T191">
        <v>6.1635514018691602</v>
      </c>
      <c r="U191">
        <v>14.04003115264797</v>
      </c>
      <c r="V191">
        <v>0</v>
      </c>
      <c r="W191">
        <v>8.6448598130841106</v>
      </c>
      <c r="X191">
        <v>19.158878504672899</v>
      </c>
      <c r="Y191">
        <v>0.38940809968847345</v>
      </c>
      <c r="AA191">
        <v>2.547966998329219</v>
      </c>
      <c r="AB191">
        <v>1.6820113129379248</v>
      </c>
      <c r="AC191">
        <v>1.7543124891715098</v>
      </c>
      <c r="AD191">
        <v>30.584178750119175</v>
      </c>
      <c r="AE191">
        <v>32.329102628336756</v>
      </c>
      <c r="AF191">
        <v>39.643107499889616</v>
      </c>
      <c r="AG191">
        <v>53.611691022964528</v>
      </c>
      <c r="AH191">
        <v>53.25200129973711</v>
      </c>
    </row>
    <row r="192" spans="1:38">
      <c r="A192">
        <v>6</v>
      </c>
      <c r="B192">
        <v>10</v>
      </c>
      <c r="C192">
        <v>2005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254</v>
      </c>
      <c r="R192">
        <v>2303</v>
      </c>
      <c r="S192">
        <v>7.7290490664350813</v>
      </c>
      <c r="T192">
        <v>6.5557967867998252</v>
      </c>
      <c r="U192">
        <v>14.305731654363887</v>
      </c>
      <c r="V192">
        <v>8.6843247937472889E-2</v>
      </c>
      <c r="W192">
        <v>10.768562744246639</v>
      </c>
      <c r="X192">
        <v>23.100303951367781</v>
      </c>
      <c r="Y192">
        <v>1.3894919669995665</v>
      </c>
      <c r="AA192">
        <v>3.0194365548986721</v>
      </c>
      <c r="AB192">
        <v>1.7032224850144349</v>
      </c>
      <c r="AC192">
        <v>1.6278327275898752</v>
      </c>
      <c r="AD192">
        <v>52.015182939936722</v>
      </c>
      <c r="AE192">
        <v>31.602490317521742</v>
      </c>
      <c r="AF192">
        <v>32.79167994772974</v>
      </c>
      <c r="AG192">
        <v>45.803500397772488</v>
      </c>
      <c r="AH192">
        <v>43.570679478888557</v>
      </c>
    </row>
    <row r="193" spans="1:35">
      <c r="A193">
        <v>6</v>
      </c>
      <c r="B193">
        <v>11</v>
      </c>
      <c r="C193">
        <v>2006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334</v>
      </c>
      <c r="R193">
        <v>3485</v>
      </c>
      <c r="S193">
        <v>7.6794835007173603</v>
      </c>
      <c r="T193">
        <v>6.1345767575322796</v>
      </c>
      <c r="U193">
        <v>13.421836441893852</v>
      </c>
      <c r="V193">
        <v>2.8694404591104745E-2</v>
      </c>
      <c r="W193">
        <v>9.8134863701578219</v>
      </c>
      <c r="X193">
        <v>9.2109038737446216</v>
      </c>
      <c r="Y193">
        <v>0.20086083213773315</v>
      </c>
      <c r="AA193">
        <v>2.2044020291461273</v>
      </c>
      <c r="AB193">
        <v>1.5289631402231587</v>
      </c>
      <c r="AC193">
        <v>1.7408818409464137</v>
      </c>
      <c r="AD193">
        <v>40.312316728868865</v>
      </c>
      <c r="AE193">
        <v>38.846568238317005</v>
      </c>
      <c r="AF193">
        <v>38.629294048739133</v>
      </c>
      <c r="AG193">
        <v>55.055292259083743</v>
      </c>
      <c r="AH193">
        <v>52.352763414142814</v>
      </c>
    </row>
    <row r="194" spans="1:35">
      <c r="A194">
        <v>6</v>
      </c>
      <c r="B194">
        <v>12</v>
      </c>
      <c r="C194">
        <v>2007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87</v>
      </c>
      <c r="R194">
        <v>1222</v>
      </c>
      <c r="S194">
        <v>8.9844517184942756</v>
      </c>
      <c r="T194">
        <v>6.8101472995090004</v>
      </c>
      <c r="U194">
        <v>12.093780687397709</v>
      </c>
      <c r="V194">
        <v>0</v>
      </c>
      <c r="W194">
        <v>20.212765957446813</v>
      </c>
      <c r="X194">
        <v>3.9279869067103119</v>
      </c>
      <c r="Y194">
        <v>8.1833060556464818E-2</v>
      </c>
      <c r="AA194">
        <v>2.0630711247588351</v>
      </c>
      <c r="AB194">
        <v>2.0414494911907499</v>
      </c>
      <c r="AC194">
        <v>1.9698949795226861</v>
      </c>
      <c r="AD194">
        <v>32.850186558367227</v>
      </c>
      <c r="AE194">
        <v>38.418475727969877</v>
      </c>
      <c r="AF194">
        <v>52.00016816141509</v>
      </c>
      <c r="AG194">
        <v>33.543782596760906</v>
      </c>
      <c r="AH194">
        <v>29.101184439827879</v>
      </c>
    </row>
    <row r="195" spans="1:35">
      <c r="A195">
        <v>6</v>
      </c>
      <c r="B195">
        <v>13</v>
      </c>
      <c r="C195">
        <v>2008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274</v>
      </c>
      <c r="R195">
        <v>3422</v>
      </c>
      <c r="S195">
        <v>8.0952659263588558</v>
      </c>
      <c r="T195">
        <v>5.8945061367621268</v>
      </c>
      <c r="U195">
        <v>11.014728229105772</v>
      </c>
      <c r="V195">
        <v>0</v>
      </c>
      <c r="W195">
        <v>1.5780245470485097</v>
      </c>
      <c r="X195">
        <v>1.5195791934541201</v>
      </c>
      <c r="Y195">
        <v>0.17533606078316777</v>
      </c>
      <c r="AA195">
        <v>1.6742207462940011</v>
      </c>
      <c r="AB195">
        <v>1.3215985870340687</v>
      </c>
      <c r="AC195">
        <v>1.3616734207525985</v>
      </c>
      <c r="AD195">
        <v>30.172939066358712</v>
      </c>
      <c r="AE195">
        <v>26.852231472405975</v>
      </c>
      <c r="AF195">
        <v>22.480513952026921</v>
      </c>
      <c r="AG195">
        <v>54.421119592875321</v>
      </c>
      <c r="AH195">
        <v>47.443990328033678</v>
      </c>
    </row>
    <row r="196" spans="1:35">
      <c r="A196">
        <v>6</v>
      </c>
      <c r="B196">
        <v>14</v>
      </c>
      <c r="C196">
        <v>2009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</v>
      </c>
      <c r="R196">
        <v>14</v>
      </c>
      <c r="S196">
        <v>4.9285714285714306</v>
      </c>
      <c r="T196">
        <v>3.1428571428571423</v>
      </c>
      <c r="U196">
        <v>3.15</v>
      </c>
      <c r="V196">
        <v>0</v>
      </c>
      <c r="W196">
        <v>0</v>
      </c>
      <c r="X196">
        <v>0</v>
      </c>
      <c r="Y196">
        <v>0</v>
      </c>
      <c r="AA196">
        <v>0.4938912546589308</v>
      </c>
      <c r="AB196">
        <v>0.59333027592271725</v>
      </c>
      <c r="AC196">
        <v>0.74230748895809084</v>
      </c>
      <c r="AD196">
        <v>40.218703149278127</v>
      </c>
      <c r="AE196">
        <v>62.345737176585807</v>
      </c>
      <c r="AF196">
        <v>67.18797786283541</v>
      </c>
      <c r="AG196">
        <v>0.6951340615690168</v>
      </c>
      <c r="AH196">
        <v>0.14257540978306552</v>
      </c>
    </row>
    <row r="197" spans="1:35">
      <c r="A197">
        <v>6</v>
      </c>
      <c r="B197">
        <v>15</v>
      </c>
      <c r="C197">
        <v>2010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7</v>
      </c>
      <c r="R197">
        <v>3</v>
      </c>
      <c r="S197">
        <v>6</v>
      </c>
      <c r="T197">
        <v>3.3333333333333344</v>
      </c>
      <c r="U197">
        <v>11.799999999999997</v>
      </c>
      <c r="V197">
        <v>0</v>
      </c>
      <c r="W197">
        <v>0</v>
      </c>
      <c r="X197">
        <v>0</v>
      </c>
      <c r="Y197">
        <v>0</v>
      </c>
      <c r="AA197">
        <v>2.776088375154278</v>
      </c>
      <c r="AB197">
        <v>1.4142135623730951</v>
      </c>
      <c r="AC197">
        <v>0.4714045207910309</v>
      </c>
      <c r="AD197">
        <v>86.602540378443905</v>
      </c>
      <c r="AE197">
        <v>86.602540378444544</v>
      </c>
      <c r="AF197">
        <v>100.00000000000018</v>
      </c>
      <c r="AG197">
        <v>0.16103059581320453</v>
      </c>
      <c r="AH197">
        <v>0.12118929836873732</v>
      </c>
    </row>
    <row r="198" spans="1:35">
      <c r="A198">
        <v>6</v>
      </c>
      <c r="B198">
        <v>16</v>
      </c>
      <c r="C198">
        <v>2011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35">
      <c r="A199">
        <v>6</v>
      </c>
      <c r="B199">
        <v>17</v>
      </c>
      <c r="C199">
        <v>2012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</v>
      </c>
      <c r="R199">
        <v>1</v>
      </c>
      <c r="S199">
        <v>8</v>
      </c>
      <c r="T199">
        <v>6</v>
      </c>
      <c r="U199">
        <v>16.3</v>
      </c>
      <c r="V199">
        <v>0</v>
      </c>
      <c r="W199">
        <v>0</v>
      </c>
      <c r="X199">
        <v>100</v>
      </c>
      <c r="Y199">
        <v>0</v>
      </c>
      <c r="AA199">
        <v>0</v>
      </c>
      <c r="AB199">
        <v>0</v>
      </c>
      <c r="AC199">
        <v>0</v>
      </c>
      <c r="AG199">
        <v>4.8030739673390978E-2</v>
      </c>
      <c r="AH199">
        <v>5.2090823386542653E-2</v>
      </c>
    </row>
    <row r="200" spans="1:35">
      <c r="A200">
        <v>6</v>
      </c>
      <c r="B200">
        <v>18</v>
      </c>
      <c r="C200">
        <v>2013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35">
      <c r="A201">
        <v>6</v>
      </c>
      <c r="B201">
        <v>19</v>
      </c>
      <c r="C201">
        <v>2014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</v>
      </c>
      <c r="R201">
        <v>1</v>
      </c>
      <c r="S201">
        <v>8</v>
      </c>
      <c r="T201">
        <v>5</v>
      </c>
      <c r="U201">
        <v>20.400000000000006</v>
      </c>
      <c r="V201">
        <v>0</v>
      </c>
      <c r="W201">
        <v>0</v>
      </c>
      <c r="X201">
        <v>100</v>
      </c>
      <c r="Y201">
        <v>0</v>
      </c>
      <c r="AA201">
        <v>0</v>
      </c>
      <c r="AB201">
        <v>0</v>
      </c>
      <c r="AC201">
        <v>0</v>
      </c>
      <c r="AG201">
        <v>2.3485204321277597E-2</v>
      </c>
      <c r="AH201">
        <v>3.5511734539339757E-2</v>
      </c>
    </row>
    <row r="202" spans="1:35">
      <c r="A202">
        <v>6</v>
      </c>
      <c r="B202">
        <v>20</v>
      </c>
      <c r="C202">
        <v>2015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2</v>
      </c>
      <c r="R202">
        <v>2</v>
      </c>
      <c r="S202">
        <v>8</v>
      </c>
      <c r="T202">
        <v>7</v>
      </c>
      <c r="U202">
        <v>20</v>
      </c>
      <c r="V202">
        <v>0</v>
      </c>
      <c r="W202">
        <v>0</v>
      </c>
      <c r="X202">
        <v>100</v>
      </c>
      <c r="Y202">
        <v>50</v>
      </c>
      <c r="AA202">
        <v>3.9000000000000128</v>
      </c>
      <c r="AB202">
        <v>0</v>
      </c>
      <c r="AC202">
        <v>0</v>
      </c>
      <c r="AG202">
        <v>5.2673163023439558E-2</v>
      </c>
      <c r="AH202">
        <v>7.858438096136193E-2</v>
      </c>
    </row>
    <row r="203" spans="1:35">
      <c r="A203">
        <v>6</v>
      </c>
      <c r="B203">
        <v>21</v>
      </c>
      <c r="C203">
        <v>2016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7</v>
      </c>
      <c r="R203">
        <v>5</v>
      </c>
      <c r="S203">
        <v>8</v>
      </c>
      <c r="T203">
        <v>6.2</v>
      </c>
      <c r="U203">
        <v>18.539999999999996</v>
      </c>
      <c r="V203">
        <v>0</v>
      </c>
      <c r="W203">
        <v>0</v>
      </c>
      <c r="X203">
        <v>100</v>
      </c>
      <c r="Y203">
        <v>0</v>
      </c>
      <c r="AA203">
        <v>2.338033361609714</v>
      </c>
      <c r="AB203">
        <v>0.63245553203367599</v>
      </c>
      <c r="AC203">
        <v>1.3266499161421583</v>
      </c>
      <c r="AD203">
        <v>87.914933672901242</v>
      </c>
      <c r="AE203">
        <v>28.757942869792849</v>
      </c>
      <c r="AF203">
        <v>47.673129462279682</v>
      </c>
      <c r="AG203">
        <v>9.400263207369805E-2</v>
      </c>
      <c r="AH203">
        <v>0.12986649108306095</v>
      </c>
    </row>
    <row r="204" spans="1:35">
      <c r="A204">
        <v>6</v>
      </c>
      <c r="B204">
        <v>22</v>
      </c>
      <c r="C204">
        <v>2017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</v>
      </c>
      <c r="R204">
        <v>33</v>
      </c>
      <c r="S204">
        <v>6.9696969696969706</v>
      </c>
      <c r="T204">
        <v>4.0303030303030303</v>
      </c>
      <c r="U204">
        <v>4.9606060606060609</v>
      </c>
      <c r="V204">
        <v>0</v>
      </c>
      <c r="W204">
        <v>0</v>
      </c>
      <c r="X204">
        <v>0</v>
      </c>
      <c r="Y204">
        <v>0</v>
      </c>
      <c r="AA204">
        <v>1.7837548740991205</v>
      </c>
      <c r="AB204">
        <v>1.4870114116830668</v>
      </c>
      <c r="AC204">
        <v>1.193031496062396</v>
      </c>
      <c r="AD204">
        <v>51.250926684961129</v>
      </c>
      <c r="AE204">
        <v>57.869029724394906</v>
      </c>
      <c r="AF204">
        <v>78.625547655873476</v>
      </c>
      <c r="AG204">
        <v>0.54054054054054068</v>
      </c>
      <c r="AH204">
        <v>0.21180135956547724</v>
      </c>
      <c r="AI204">
        <v>0</v>
      </c>
    </row>
    <row r="205" spans="1:35">
      <c r="A205">
        <v>6</v>
      </c>
      <c r="B205">
        <v>23</v>
      </c>
      <c r="C205">
        <v>2018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953</v>
      </c>
      <c r="R205">
        <v>14460</v>
      </c>
      <c r="S205">
        <v>8.7627939142462008</v>
      </c>
      <c r="T205">
        <v>6.1089211618257284</v>
      </c>
      <c r="U205">
        <v>12.490148686030407</v>
      </c>
      <c r="V205">
        <v>6.2240663900414925E-2</v>
      </c>
      <c r="W205">
        <v>4.6957123098201938</v>
      </c>
      <c r="X205">
        <v>3.8174273858921159</v>
      </c>
      <c r="Y205">
        <v>0.20746887966804975</v>
      </c>
      <c r="AA205">
        <v>2.0238681104889484</v>
      </c>
      <c r="AB205">
        <v>1.2725526541825125</v>
      </c>
      <c r="AC205">
        <v>1.4725578552091156</v>
      </c>
      <c r="AD205">
        <v>43.480508793810372</v>
      </c>
      <c r="AE205">
        <v>44.771886120852528</v>
      </c>
      <c r="AF205">
        <v>39.431366730199009</v>
      </c>
      <c r="AG205">
        <v>74.493843696872901</v>
      </c>
      <c r="AH205">
        <v>72.348982319505083</v>
      </c>
      <c r="AI205">
        <v>3.4578146611341641E-2</v>
      </c>
    </row>
    <row r="206" spans="1:35">
      <c r="A206">
        <v>6</v>
      </c>
      <c r="B206">
        <v>24</v>
      </c>
      <c r="C206">
        <v>2019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123</v>
      </c>
      <c r="R206">
        <v>1927</v>
      </c>
      <c r="S206">
        <v>8.8785677218474301</v>
      </c>
      <c r="T206">
        <v>6.4270887389724951</v>
      </c>
      <c r="U206">
        <v>13.972003113648164</v>
      </c>
      <c r="V206">
        <v>0.10378827192527244</v>
      </c>
      <c r="W206">
        <v>11.053450960041516</v>
      </c>
      <c r="X206">
        <v>17.799688635184225</v>
      </c>
      <c r="Y206">
        <v>1.6087182148417236</v>
      </c>
      <c r="AA206">
        <v>3.0848927020019818</v>
      </c>
      <c r="AB206">
        <v>0.97864718349488988</v>
      </c>
      <c r="AC206">
        <v>1.5955155707791351</v>
      </c>
      <c r="AD206">
        <v>23.641636338721369</v>
      </c>
      <c r="AE206">
        <v>44.234703427155317</v>
      </c>
      <c r="AF206">
        <v>25.223062969904127</v>
      </c>
      <c r="AG206">
        <v>44.585839888940313</v>
      </c>
      <c r="AH206">
        <v>42.790822971655359</v>
      </c>
      <c r="AI206">
        <v>0</v>
      </c>
    </row>
    <row r="207" spans="1:35">
      <c r="A207">
        <v>6</v>
      </c>
      <c r="B207">
        <v>25</v>
      </c>
      <c r="C207">
        <v>2020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105</v>
      </c>
      <c r="R207">
        <v>905</v>
      </c>
      <c r="S207">
        <v>8.3922651933701644</v>
      </c>
      <c r="T207">
        <v>5.9403314917127101</v>
      </c>
      <c r="U207">
        <v>14.576419889502748</v>
      </c>
      <c r="V207">
        <v>0.33149171270718242</v>
      </c>
      <c r="W207">
        <v>3.5359116022099446</v>
      </c>
      <c r="X207">
        <v>17.679558011049725</v>
      </c>
      <c r="Y207">
        <v>1.5469613259668507</v>
      </c>
      <c r="AA207">
        <v>2.9723018221633599</v>
      </c>
      <c r="AB207">
        <v>1.1465759047542678</v>
      </c>
      <c r="AC207">
        <v>1.5163120061708901</v>
      </c>
      <c r="AD207">
        <v>37.380398609893255</v>
      </c>
      <c r="AE207">
        <v>55.494236583558092</v>
      </c>
      <c r="AF207">
        <v>30.963607656825111</v>
      </c>
      <c r="AG207">
        <v>27.803379416282649</v>
      </c>
      <c r="AH207">
        <v>27.073777123217969</v>
      </c>
      <c r="AI207">
        <v>0</v>
      </c>
    </row>
    <row r="208" spans="1:35">
      <c r="A208">
        <v>6</v>
      </c>
      <c r="B208">
        <v>26</v>
      </c>
      <c r="C208">
        <v>2021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97</v>
      </c>
      <c r="R208">
        <v>742</v>
      </c>
      <c r="S208">
        <v>8.7237196765498659</v>
      </c>
      <c r="T208">
        <v>6.1873315363881396</v>
      </c>
      <c r="U208">
        <v>13.578854447439358</v>
      </c>
      <c r="V208">
        <v>0.13477088948787061</v>
      </c>
      <c r="W208">
        <v>5.6603773584905639</v>
      </c>
      <c r="X208">
        <v>7.2776280323450147</v>
      </c>
      <c r="Y208">
        <v>0.80862533692722383</v>
      </c>
      <c r="AA208">
        <v>2.4161149581391559</v>
      </c>
      <c r="AB208">
        <v>1.0450515751550764</v>
      </c>
      <c r="AC208">
        <v>1.503347978165033</v>
      </c>
      <c r="AD208">
        <v>26.101357853700939</v>
      </c>
      <c r="AE208">
        <v>49.38148628496743</v>
      </c>
      <c r="AF208">
        <v>28.85749755805049</v>
      </c>
      <c r="AG208">
        <v>32.586736934563021</v>
      </c>
      <c r="AH208">
        <v>29.93148635950843</v>
      </c>
      <c r="AI208">
        <v>3.0997304582210252</v>
      </c>
    </row>
    <row r="209" spans="1:38">
      <c r="A209">
        <v>6</v>
      </c>
      <c r="B209">
        <v>27</v>
      </c>
      <c r="C209">
        <v>2022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101</v>
      </c>
      <c r="R209">
        <v>898</v>
      </c>
      <c r="S209">
        <v>8.5734966592427639</v>
      </c>
      <c r="T209">
        <v>5.7750556792873047</v>
      </c>
      <c r="U209">
        <v>13.918596881959923</v>
      </c>
      <c r="V209">
        <v>0.89086859688195985</v>
      </c>
      <c r="W209">
        <v>1.0022271714922049</v>
      </c>
      <c r="X209">
        <v>14.69933184855234</v>
      </c>
      <c r="Y209">
        <v>1.6703786191536747</v>
      </c>
      <c r="AA209">
        <v>3.0292853156254913</v>
      </c>
      <c r="AB209">
        <v>1.0305193732867628</v>
      </c>
      <c r="AC209">
        <v>1.3131853379726752</v>
      </c>
      <c r="AD209">
        <v>33.696567013439157</v>
      </c>
      <c r="AE209">
        <v>32.476862191167477</v>
      </c>
      <c r="AF209">
        <v>32.656064155270634</v>
      </c>
      <c r="AG209">
        <v>32.232591529073943</v>
      </c>
      <c r="AH209">
        <v>30.405696339561754</v>
      </c>
      <c r="AI209">
        <v>0.55679287305122493</v>
      </c>
      <c r="AJ209">
        <v>0</v>
      </c>
    </row>
    <row r="210" spans="1:38">
      <c r="A210">
        <v>6</v>
      </c>
      <c r="B210">
        <v>28</v>
      </c>
      <c r="C210">
        <v>2023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109</v>
      </c>
      <c r="R210">
        <v>1611</v>
      </c>
      <c r="S210">
        <v>8.8789571694599623</v>
      </c>
      <c r="T210">
        <v>6.487895716945995</v>
      </c>
      <c r="U210">
        <v>15.450217256362501</v>
      </c>
      <c r="V210">
        <v>0.31036623215394166</v>
      </c>
      <c r="W210">
        <v>9.4972067039106154</v>
      </c>
      <c r="X210">
        <v>36.312849162011183</v>
      </c>
      <c r="Y210">
        <v>3.4761018001241459</v>
      </c>
      <c r="AA210">
        <v>3.4133767077049901</v>
      </c>
      <c r="AB210">
        <v>1.0592024241487561</v>
      </c>
      <c r="AC210">
        <v>1.6120499779078772</v>
      </c>
      <c r="AD210">
        <v>39.287354395660152</v>
      </c>
      <c r="AE210">
        <v>47.039208663486555</v>
      </c>
      <c r="AF210">
        <v>38.612562039138226</v>
      </c>
      <c r="AG210">
        <v>58.242950108459858</v>
      </c>
      <c r="AH210">
        <v>59.229055915933358</v>
      </c>
      <c r="AI210">
        <v>6.2073246430788327E-2</v>
      </c>
      <c r="AJ210">
        <v>738</v>
      </c>
      <c r="AK210">
        <v>87.060162601625947</v>
      </c>
      <c r="AL210">
        <v>22.718884751149368</v>
      </c>
    </row>
    <row r="211" spans="1:38">
      <c r="A211">
        <v>6</v>
      </c>
      <c r="B211">
        <v>29</v>
      </c>
      <c r="C211">
        <v>2024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83</v>
      </c>
      <c r="R211">
        <v>896</v>
      </c>
      <c r="S211">
        <v>9.7667410714285694</v>
      </c>
      <c r="T211">
        <v>7.1473214285714306</v>
      </c>
      <c r="U211">
        <v>14.955133928571419</v>
      </c>
      <c r="V211">
        <v>0.11160714285714288</v>
      </c>
      <c r="W211">
        <v>13.392857142857141</v>
      </c>
      <c r="X211">
        <v>32.254464285714278</v>
      </c>
      <c r="Y211">
        <v>0.66964285714285698</v>
      </c>
      <c r="AA211">
        <v>2.7277092495206881</v>
      </c>
      <c r="AB211">
        <v>1.056574276051214</v>
      </c>
      <c r="AC211">
        <v>1.2949737877537837</v>
      </c>
      <c r="AD211">
        <v>50.223626692091933</v>
      </c>
      <c r="AE211">
        <v>52.450165639016319</v>
      </c>
      <c r="AF211">
        <v>43.622886836963694</v>
      </c>
      <c r="AG211">
        <v>47.083552285864407</v>
      </c>
      <c r="AH211">
        <v>46.112074661380881</v>
      </c>
      <c r="AI211">
        <v>0</v>
      </c>
      <c r="AJ211">
        <v>880</v>
      </c>
      <c r="AK211">
        <v>83.927159090909086</v>
      </c>
      <c r="AL211">
        <v>25.215844546587032</v>
      </c>
    </row>
    <row r="212" spans="1:38">
      <c r="A212">
        <v>6</v>
      </c>
      <c r="B212">
        <v>30</v>
      </c>
      <c r="C212">
        <v>1996</v>
      </c>
      <c r="D212">
        <v>99</v>
      </c>
      <c r="E212">
        <v>99</v>
      </c>
      <c r="F212">
        <v>99</v>
      </c>
      <c r="G212">
        <v>99</v>
      </c>
      <c r="H212">
        <v>2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114</v>
      </c>
      <c r="R212">
        <v>583</v>
      </c>
      <c r="S212">
        <v>4.8765008576329345</v>
      </c>
      <c r="T212">
        <v>6.7101200686106317</v>
      </c>
      <c r="U212">
        <v>14.210120068610625</v>
      </c>
      <c r="V212">
        <v>0</v>
      </c>
      <c r="W212">
        <v>21.097770154373929</v>
      </c>
      <c r="X212">
        <v>24.1852487135506</v>
      </c>
      <c r="Y212">
        <v>0.17152658662092621</v>
      </c>
      <c r="AA212">
        <v>3.1692536339362638</v>
      </c>
      <c r="AB212">
        <v>1.3273143558431812</v>
      </c>
      <c r="AC212">
        <v>2.3229817192385074</v>
      </c>
      <c r="AD212">
        <v>59.154371304331917</v>
      </c>
      <c r="AE212">
        <v>63.220820685036394</v>
      </c>
      <c r="AF212">
        <v>40.22790602024493</v>
      </c>
      <c r="AG212">
        <v>28.947368421052619</v>
      </c>
      <c r="AH212">
        <v>28.17828389506229</v>
      </c>
    </row>
    <row r="213" spans="1:38">
      <c r="A213">
        <v>6</v>
      </c>
      <c r="B213">
        <v>31</v>
      </c>
      <c r="C213">
        <v>1997</v>
      </c>
      <c r="D213">
        <v>99</v>
      </c>
      <c r="E213">
        <v>99</v>
      </c>
      <c r="F213">
        <v>99</v>
      </c>
      <c r="G213">
        <v>99</v>
      </c>
      <c r="H213">
        <v>2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103</v>
      </c>
      <c r="R213">
        <v>596</v>
      </c>
      <c r="S213">
        <v>5.3070469798657722</v>
      </c>
      <c r="T213">
        <v>6.325503355704698</v>
      </c>
      <c r="U213">
        <v>13.768791946308728</v>
      </c>
      <c r="V213">
        <v>0</v>
      </c>
      <c r="W213">
        <v>11.912751677852343</v>
      </c>
      <c r="X213">
        <v>18.624161073825505</v>
      </c>
      <c r="Y213">
        <v>1.1744966442953022</v>
      </c>
      <c r="AA213">
        <v>2.7849907914374654</v>
      </c>
      <c r="AB213">
        <v>1.2984311666149977</v>
      </c>
      <c r="AC213">
        <v>1.8685189326486875</v>
      </c>
      <c r="AD213">
        <v>47.517995004197111</v>
      </c>
      <c r="AE213">
        <v>56.478205474025891</v>
      </c>
      <c r="AF213">
        <v>43.529806423078931</v>
      </c>
      <c r="AG213">
        <v>31.090245174752216</v>
      </c>
      <c r="AH213">
        <v>29.419019007535638</v>
      </c>
    </row>
    <row r="214" spans="1:38">
      <c r="A214">
        <v>6</v>
      </c>
      <c r="B214">
        <v>32</v>
      </c>
      <c r="C214">
        <v>1998</v>
      </c>
      <c r="D214">
        <v>99</v>
      </c>
      <c r="E214">
        <v>99</v>
      </c>
      <c r="F214">
        <v>99</v>
      </c>
      <c r="G214">
        <v>99</v>
      </c>
      <c r="H214">
        <v>2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110</v>
      </c>
      <c r="R214">
        <v>651</v>
      </c>
      <c r="S214">
        <v>5.2841781874039953</v>
      </c>
      <c r="T214">
        <v>6.8110599078341005</v>
      </c>
      <c r="U214">
        <v>14.39354838709678</v>
      </c>
      <c r="V214">
        <v>0.15360983102918588</v>
      </c>
      <c r="W214">
        <v>9.5238095238095273</v>
      </c>
      <c r="X214">
        <v>27.496159754224276</v>
      </c>
      <c r="Y214">
        <v>1.2288786482334872</v>
      </c>
      <c r="AA214">
        <v>3.303257458325644</v>
      </c>
      <c r="AB214">
        <v>1.3624473300211717</v>
      </c>
      <c r="AC214">
        <v>1.6403890216471191</v>
      </c>
      <c r="AD214">
        <v>58.289755493059218</v>
      </c>
      <c r="AE214">
        <v>46.746821614055719</v>
      </c>
      <c r="AF214">
        <v>32.094192857884302</v>
      </c>
      <c r="AG214">
        <v>42.081447963800905</v>
      </c>
      <c r="AH214">
        <v>41.348542682523217</v>
      </c>
    </row>
    <row r="215" spans="1:38">
      <c r="A215">
        <v>6</v>
      </c>
      <c r="B215">
        <v>33</v>
      </c>
      <c r="C215">
        <v>1999</v>
      </c>
      <c r="D215">
        <v>99</v>
      </c>
      <c r="E215">
        <v>99</v>
      </c>
      <c r="F215">
        <v>99</v>
      </c>
      <c r="G215">
        <v>99</v>
      </c>
      <c r="H215">
        <v>2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123</v>
      </c>
      <c r="R215">
        <v>867</v>
      </c>
      <c r="S215">
        <v>5.4129181084198388</v>
      </c>
      <c r="T215">
        <v>6.973471741637832</v>
      </c>
      <c r="U215">
        <v>13.858823529411795</v>
      </c>
      <c r="V215">
        <v>0</v>
      </c>
      <c r="W215">
        <v>11.76470588235294</v>
      </c>
      <c r="X215">
        <v>18.685121107266436</v>
      </c>
      <c r="Y215">
        <v>0.11534025374855827</v>
      </c>
      <c r="AA215">
        <v>2.619208611118506</v>
      </c>
      <c r="AB215">
        <v>1.4788689672717827</v>
      </c>
      <c r="AC215">
        <v>1.5872872442989852</v>
      </c>
      <c r="AD215">
        <v>56.494173398937392</v>
      </c>
      <c r="AE215">
        <v>38.991648349020451</v>
      </c>
      <c r="AF215">
        <v>42.330120885412597</v>
      </c>
      <c r="AG215">
        <v>52.737226277372258</v>
      </c>
      <c r="AH215">
        <v>50.263120466505526</v>
      </c>
    </row>
    <row r="216" spans="1:38">
      <c r="A216">
        <v>6</v>
      </c>
      <c r="B216">
        <v>34</v>
      </c>
      <c r="C216">
        <v>2000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134</v>
      </c>
      <c r="R216">
        <v>1425</v>
      </c>
      <c r="S216">
        <v>5.527719298245616</v>
      </c>
      <c r="T216">
        <v>6.9831578947368431</v>
      </c>
      <c r="U216">
        <v>14.069473684210537</v>
      </c>
      <c r="V216">
        <v>0</v>
      </c>
      <c r="W216">
        <v>16.771929824561401</v>
      </c>
      <c r="X216">
        <v>25.263157894736842</v>
      </c>
      <c r="Y216">
        <v>0.98245614035087714</v>
      </c>
      <c r="AA216">
        <v>3.4116068247235072</v>
      </c>
      <c r="AB216">
        <v>1.5958619928282931</v>
      </c>
      <c r="AC216">
        <v>1.9149633846481064</v>
      </c>
      <c r="AD216">
        <v>67.156781497874846</v>
      </c>
      <c r="AE216">
        <v>55.150902833389267</v>
      </c>
      <c r="AF216">
        <v>60.017692698844058</v>
      </c>
      <c r="AG216">
        <v>68.019093078758942</v>
      </c>
      <c r="AH216">
        <v>66.673095980791885</v>
      </c>
    </row>
    <row r="217" spans="1:38">
      <c r="A217">
        <v>6</v>
      </c>
      <c r="B217">
        <v>35</v>
      </c>
      <c r="C217">
        <v>2001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174</v>
      </c>
      <c r="R217">
        <v>1122</v>
      </c>
      <c r="S217">
        <v>5.6229946524064172</v>
      </c>
      <c r="T217">
        <v>6.545454545454545</v>
      </c>
      <c r="U217">
        <v>14.240552584670239</v>
      </c>
      <c r="V217">
        <v>8.9126559714795009E-2</v>
      </c>
      <c r="W217">
        <v>11.319073083778964</v>
      </c>
      <c r="X217">
        <v>20.944741532976831</v>
      </c>
      <c r="Y217">
        <v>0.71301247771836007</v>
      </c>
      <c r="AA217">
        <v>2.745715323158338</v>
      </c>
      <c r="AB217">
        <v>1.6317719822666523</v>
      </c>
      <c r="AC217">
        <v>1.9111693973592925</v>
      </c>
      <c r="AD217">
        <v>34.071173265334217</v>
      </c>
      <c r="AE217">
        <v>49.334532745203262</v>
      </c>
      <c r="AF217">
        <v>25.170389345765077</v>
      </c>
      <c r="AG217">
        <v>48.445595854922281</v>
      </c>
      <c r="AH217">
        <v>43.009267858056177</v>
      </c>
    </row>
    <row r="218" spans="1:38">
      <c r="A218">
        <v>6</v>
      </c>
      <c r="B218">
        <v>36</v>
      </c>
      <c r="C218">
        <v>2002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118</v>
      </c>
      <c r="R218">
        <v>907</v>
      </c>
      <c r="S218">
        <v>5.9029768467475199</v>
      </c>
      <c r="T218">
        <v>6.7629547960308738</v>
      </c>
      <c r="U218">
        <v>14.801543550165388</v>
      </c>
      <c r="V218">
        <v>0</v>
      </c>
      <c r="W218">
        <v>10.253583241455347</v>
      </c>
      <c r="X218">
        <v>29.217199558985655</v>
      </c>
      <c r="Y218">
        <v>1.5435501653803747</v>
      </c>
      <c r="AA218">
        <v>3.159382142545426</v>
      </c>
      <c r="AB218">
        <v>1.65138742994667</v>
      </c>
      <c r="AC218">
        <v>1.726642924746552</v>
      </c>
      <c r="AD218">
        <v>38.877385098827773</v>
      </c>
      <c r="AE218">
        <v>44.442634237993758</v>
      </c>
      <c r="AF218">
        <v>25.293674553617763</v>
      </c>
      <c r="AG218">
        <v>36.825010150223299</v>
      </c>
      <c r="AH218">
        <v>34.921741482866913</v>
      </c>
    </row>
    <row r="219" spans="1:38">
      <c r="A219">
        <v>6</v>
      </c>
      <c r="B219">
        <v>37</v>
      </c>
      <c r="C219">
        <v>2003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116</v>
      </c>
      <c r="R219">
        <v>1033</v>
      </c>
      <c r="S219">
        <v>6.0696999031945795</v>
      </c>
      <c r="T219">
        <v>6.6156824782187797</v>
      </c>
      <c r="U219">
        <v>14.85672797676671</v>
      </c>
      <c r="V219">
        <v>9.6805421103581799E-2</v>
      </c>
      <c r="W219">
        <v>8.8092933204259456</v>
      </c>
      <c r="X219">
        <v>29.235237173281718</v>
      </c>
      <c r="Y219">
        <v>0.67763794772507269</v>
      </c>
      <c r="AA219">
        <v>2.8608374373162913</v>
      </c>
      <c r="AB219">
        <v>1.6711728197251705</v>
      </c>
      <c r="AC219">
        <v>1.6940262743684298</v>
      </c>
      <c r="AD219">
        <v>41.462431815178675</v>
      </c>
      <c r="AE219">
        <v>41.248753593159059</v>
      </c>
      <c r="AF219">
        <v>25.292786813418939</v>
      </c>
      <c r="AG219">
        <v>46.784420289855071</v>
      </c>
      <c r="AH219">
        <v>48.200679652510395</v>
      </c>
    </row>
    <row r="220" spans="1:38">
      <c r="A220">
        <v>6</v>
      </c>
      <c r="B220">
        <v>38</v>
      </c>
      <c r="C220">
        <v>2004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120</v>
      </c>
      <c r="R220">
        <v>1111</v>
      </c>
      <c r="S220">
        <v>6.9099909990999082</v>
      </c>
      <c r="T220">
        <v>6.2988298829882989</v>
      </c>
      <c r="U220">
        <v>14.244464446444628</v>
      </c>
      <c r="V220">
        <v>0</v>
      </c>
      <c r="W220">
        <v>6.8406840684068397</v>
      </c>
      <c r="X220">
        <v>24.572457245724568</v>
      </c>
      <c r="Y220">
        <v>0.81008100810080996</v>
      </c>
      <c r="AA220">
        <v>3.3700624390055629</v>
      </c>
      <c r="AB220">
        <v>1.72005669947939</v>
      </c>
      <c r="AC220">
        <v>1.8022858969676636</v>
      </c>
      <c r="AD220">
        <v>39.085323748438555</v>
      </c>
      <c r="AE220">
        <v>50.704400490586721</v>
      </c>
      <c r="AF220">
        <v>25.460160575075179</v>
      </c>
      <c r="AG220">
        <v>46.388308977035486</v>
      </c>
      <c r="AH220">
        <v>46.747998700262897</v>
      </c>
    </row>
    <row r="221" spans="1:38">
      <c r="A221">
        <v>6</v>
      </c>
      <c r="B221">
        <v>39</v>
      </c>
      <c r="C221">
        <v>2005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225</v>
      </c>
      <c r="R221">
        <v>2725</v>
      </c>
      <c r="S221">
        <v>6.5867889908256876</v>
      </c>
      <c r="T221">
        <v>6.0528440366972465</v>
      </c>
      <c r="U221">
        <v>15.658422018348611</v>
      </c>
      <c r="V221">
        <v>7.3394495412844055E-2</v>
      </c>
      <c r="W221">
        <v>3.4128440366972472</v>
      </c>
      <c r="X221">
        <v>41.834862385321102</v>
      </c>
      <c r="Y221">
        <v>0.91743119266055051</v>
      </c>
      <c r="AA221">
        <v>2.7144140709381248</v>
      </c>
      <c r="AB221">
        <v>1.7400542439788724</v>
      </c>
      <c r="AC221">
        <v>1.0126521557373449</v>
      </c>
      <c r="AD221">
        <v>63.507987226980561</v>
      </c>
      <c r="AE221">
        <v>45.553025744051162</v>
      </c>
      <c r="AF221">
        <v>62.94729425668568</v>
      </c>
      <c r="AG221">
        <v>54.196499602227512</v>
      </c>
      <c r="AH221">
        <v>56.429320521111407</v>
      </c>
    </row>
    <row r="222" spans="1:38">
      <c r="A222">
        <v>6</v>
      </c>
      <c r="B222">
        <v>40</v>
      </c>
      <c r="C222">
        <v>2006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229</v>
      </c>
      <c r="R222">
        <v>2845</v>
      </c>
      <c r="S222">
        <v>6.8224956063268891</v>
      </c>
      <c r="T222">
        <v>6.2492091388400706</v>
      </c>
      <c r="U222">
        <v>14.963409490333923</v>
      </c>
      <c r="V222">
        <v>7.0298769771529004E-2</v>
      </c>
      <c r="W222">
        <v>4.3936731107205622</v>
      </c>
      <c r="X222">
        <v>29.420035149384884</v>
      </c>
      <c r="Y222">
        <v>0.91388400702987682</v>
      </c>
      <c r="AA222">
        <v>2.7073824042018315</v>
      </c>
      <c r="AB222">
        <v>1.7432128269371676</v>
      </c>
      <c r="AC222">
        <v>1.6485932353778785</v>
      </c>
      <c r="AD222">
        <v>62.985459112504209</v>
      </c>
      <c r="AE222">
        <v>28.39942595867468</v>
      </c>
      <c r="AF222">
        <v>35.259483108015502</v>
      </c>
      <c r="AG222">
        <v>44.944707740916257</v>
      </c>
      <c r="AH222">
        <v>47.647236585857186</v>
      </c>
    </row>
    <row r="223" spans="1:38">
      <c r="A223">
        <v>6</v>
      </c>
      <c r="B223">
        <v>41</v>
      </c>
      <c r="C223">
        <v>2007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208</v>
      </c>
      <c r="R223">
        <v>2421</v>
      </c>
      <c r="S223">
        <v>7.7467988434531234</v>
      </c>
      <c r="T223">
        <v>6.2280049566294924</v>
      </c>
      <c r="U223">
        <v>14.871912432878981</v>
      </c>
      <c r="V223">
        <v>0.20652622883106153</v>
      </c>
      <c r="W223">
        <v>4.378356051218506</v>
      </c>
      <c r="X223">
        <v>28.748451053283759</v>
      </c>
      <c r="Y223">
        <v>0.6608839322593969</v>
      </c>
      <c r="AA223">
        <v>2.5100977438700482</v>
      </c>
      <c r="AB223">
        <v>1.7555938437849747</v>
      </c>
      <c r="AC223">
        <v>1.646362225209463</v>
      </c>
      <c r="AD223">
        <v>58.127150665133748</v>
      </c>
      <c r="AE223">
        <v>31.754625263832359</v>
      </c>
      <c r="AF223">
        <v>35.909387283850499</v>
      </c>
      <c r="AG223">
        <v>66.456217403239108</v>
      </c>
      <c r="AH223">
        <v>70.89881556017211</v>
      </c>
    </row>
    <row r="224" spans="1:38">
      <c r="A224">
        <v>6</v>
      </c>
      <c r="B224">
        <v>42</v>
      </c>
      <c r="C224">
        <v>2008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229</v>
      </c>
      <c r="R224">
        <v>2866</v>
      </c>
      <c r="S224">
        <v>7.4856943475226787</v>
      </c>
      <c r="T224">
        <v>6.1887648290300081</v>
      </c>
      <c r="U224">
        <v>14.56863224005583</v>
      </c>
      <c r="V224">
        <v>0.209351011863224</v>
      </c>
      <c r="W224">
        <v>8.7229588276343311</v>
      </c>
      <c r="X224">
        <v>27.913468248429876</v>
      </c>
      <c r="Y224">
        <v>0.76762037683182149</v>
      </c>
      <c r="AA224">
        <v>3.1335359366517324</v>
      </c>
      <c r="AB224">
        <v>1.9637248906107856</v>
      </c>
      <c r="AC224">
        <v>1.8414925970986529</v>
      </c>
      <c r="AD224">
        <v>62.815166511090197</v>
      </c>
      <c r="AE224">
        <v>42.271160224005826</v>
      </c>
      <c r="AF224">
        <v>52.858422194382179</v>
      </c>
      <c r="AG224">
        <v>45.578880407124679</v>
      </c>
      <c r="AH224">
        <v>52.556009671966322</v>
      </c>
    </row>
    <row r="225" spans="1:38">
      <c r="A225">
        <v>6</v>
      </c>
      <c r="B225">
        <v>43</v>
      </c>
      <c r="C225">
        <v>2009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166</v>
      </c>
      <c r="R225">
        <v>2000</v>
      </c>
      <c r="S225">
        <v>8.4800000000000022</v>
      </c>
      <c r="T225">
        <v>6.6090000000000018</v>
      </c>
      <c r="U225">
        <v>15.443449999999997</v>
      </c>
      <c r="V225">
        <v>0</v>
      </c>
      <c r="W225">
        <v>5.55</v>
      </c>
      <c r="X225">
        <v>38.299999999999997</v>
      </c>
      <c r="Y225">
        <v>1.45</v>
      </c>
      <c r="AA225">
        <v>2.927115832607353</v>
      </c>
      <c r="AB225">
        <v>1.64030484971544</v>
      </c>
      <c r="AC225">
        <v>1.459835264678863</v>
      </c>
      <c r="AD225">
        <v>53.136877468631589</v>
      </c>
      <c r="AE225">
        <v>30.698715845713448</v>
      </c>
      <c r="AF225">
        <v>36.799016522152897</v>
      </c>
      <c r="AG225">
        <v>99.304865938431021</v>
      </c>
      <c r="AH225">
        <v>99.857424590216979</v>
      </c>
    </row>
    <row r="226" spans="1:38">
      <c r="A226">
        <v>6</v>
      </c>
      <c r="B226">
        <v>44</v>
      </c>
      <c r="C226">
        <v>2010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168</v>
      </c>
      <c r="R226">
        <v>1860</v>
      </c>
      <c r="S226">
        <v>8.7123655913978499</v>
      </c>
      <c r="T226">
        <v>6.6005376344086013</v>
      </c>
      <c r="U226">
        <v>15.685537634408597</v>
      </c>
      <c r="V226">
        <v>0.32258064516129026</v>
      </c>
      <c r="W226">
        <v>4.8387096774193559</v>
      </c>
      <c r="X226">
        <v>39.516129032258064</v>
      </c>
      <c r="Y226">
        <v>2.5806451612903221</v>
      </c>
      <c r="AA226">
        <v>3.1676168038962058</v>
      </c>
      <c r="AB226">
        <v>1.5542372868266576</v>
      </c>
      <c r="AC226">
        <v>1.4905075022203174</v>
      </c>
      <c r="AD226">
        <v>49.254799394418221</v>
      </c>
      <c r="AE226">
        <v>34.056578211391162</v>
      </c>
      <c r="AF226">
        <v>41.177463567670657</v>
      </c>
      <c r="AG226">
        <v>99.838969404186784</v>
      </c>
      <c r="AH226">
        <v>99.878810701631281</v>
      </c>
    </row>
    <row r="227" spans="1:38">
      <c r="A227">
        <v>6</v>
      </c>
      <c r="B227">
        <v>45</v>
      </c>
      <c r="C227">
        <v>2011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189</v>
      </c>
      <c r="R227">
        <v>2078</v>
      </c>
      <c r="S227">
        <v>8.4951876804619815</v>
      </c>
      <c r="T227">
        <v>6.2670837343599599</v>
      </c>
      <c r="U227">
        <v>15.105630413859494</v>
      </c>
      <c r="V227">
        <v>9.6246390760346495E-2</v>
      </c>
      <c r="W227">
        <v>7.8922040423484132</v>
      </c>
      <c r="X227">
        <v>32.050048123195396</v>
      </c>
      <c r="Y227">
        <v>1.1549566891241581</v>
      </c>
      <c r="AA227">
        <v>2.8082721992397159</v>
      </c>
      <c r="AB227">
        <v>1.6335999024816839</v>
      </c>
      <c r="AC227">
        <v>1.7503977998896756</v>
      </c>
      <c r="AD227">
        <v>45.830250252354126</v>
      </c>
      <c r="AE227">
        <v>33.000548704527787</v>
      </c>
      <c r="AF227">
        <v>44.769426110286247</v>
      </c>
      <c r="AG227">
        <v>100</v>
      </c>
      <c r="AH227">
        <v>100</v>
      </c>
    </row>
    <row r="228" spans="1:38">
      <c r="A228">
        <v>6</v>
      </c>
      <c r="B228">
        <v>46</v>
      </c>
      <c r="C228">
        <v>2012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176</v>
      </c>
      <c r="R228">
        <v>2081</v>
      </c>
      <c r="S228">
        <v>8.4497837578087491</v>
      </c>
      <c r="T228">
        <v>6.5060067275348397</v>
      </c>
      <c r="U228">
        <v>15.028928399807796</v>
      </c>
      <c r="V228">
        <v>4.8053820278712162E-2</v>
      </c>
      <c r="W228">
        <v>4.6131667467563684</v>
      </c>
      <c r="X228">
        <v>32.724651609802976</v>
      </c>
      <c r="Y228">
        <v>0.67275348390197021</v>
      </c>
      <c r="AA228">
        <v>2.6889113705438845</v>
      </c>
      <c r="AB228">
        <v>1.6379395412362787</v>
      </c>
      <c r="AC228">
        <v>1.4374972437398437</v>
      </c>
      <c r="AD228">
        <v>51.941843213647751</v>
      </c>
      <c r="AE228">
        <v>42.019724061078755</v>
      </c>
      <c r="AF228">
        <v>45.356642956376561</v>
      </c>
      <c r="AG228">
        <v>99.951969260326592</v>
      </c>
      <c r="AH228">
        <v>99.947909176613436</v>
      </c>
    </row>
    <row r="229" spans="1:38">
      <c r="A229">
        <v>6</v>
      </c>
      <c r="B229">
        <v>47</v>
      </c>
      <c r="C229">
        <v>2013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264</v>
      </c>
      <c r="R229">
        <v>3339</v>
      </c>
      <c r="S229">
        <v>8.5741239892183287</v>
      </c>
      <c r="T229">
        <v>6.6543875411799922</v>
      </c>
      <c r="U229">
        <v>13.710542078466599</v>
      </c>
      <c r="V229">
        <v>0</v>
      </c>
      <c r="W229">
        <v>3.8933812518718192</v>
      </c>
      <c r="X229">
        <v>16.591793950284515</v>
      </c>
      <c r="Y229">
        <v>0.44923629829290224</v>
      </c>
      <c r="AA229">
        <v>2.6234074830369489</v>
      </c>
      <c r="AB229">
        <v>1.6445435852157555</v>
      </c>
      <c r="AC229">
        <v>1.3383959617321279</v>
      </c>
      <c r="AD229">
        <v>55.099823198518081</v>
      </c>
      <c r="AE229">
        <v>41.638237358218753</v>
      </c>
      <c r="AF229">
        <v>45.276905878719759</v>
      </c>
      <c r="AG229">
        <v>100</v>
      </c>
      <c r="AH229">
        <v>100</v>
      </c>
    </row>
    <row r="230" spans="1:38">
      <c r="A230">
        <v>6</v>
      </c>
      <c r="B230">
        <v>48</v>
      </c>
      <c r="C230">
        <v>2014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269</v>
      </c>
      <c r="R230">
        <v>4257</v>
      </c>
      <c r="S230">
        <v>8.2875264270613105</v>
      </c>
      <c r="T230">
        <v>6.5900869156683113</v>
      </c>
      <c r="U230">
        <v>13.489640591966149</v>
      </c>
      <c r="V230">
        <v>2.3490721165139766E-2</v>
      </c>
      <c r="W230">
        <v>6.0606060606060606</v>
      </c>
      <c r="X230">
        <v>14.094432699083862</v>
      </c>
      <c r="Y230">
        <v>0.46981442330279527</v>
      </c>
      <c r="AA230">
        <v>2.6968784167559239</v>
      </c>
      <c r="AB230">
        <v>1.3961647232780048</v>
      </c>
      <c r="AC230">
        <v>1.4976060818759973</v>
      </c>
      <c r="AD230">
        <v>56.798799069097754</v>
      </c>
      <c r="AE230">
        <v>43.200346451104274</v>
      </c>
      <c r="AF230">
        <v>50.03643181439584</v>
      </c>
      <c r="AG230">
        <v>99.976514795678739</v>
      </c>
      <c r="AH230">
        <v>99.964488265460645</v>
      </c>
    </row>
    <row r="231" spans="1:38">
      <c r="A231">
        <v>6</v>
      </c>
      <c r="B231">
        <v>49</v>
      </c>
      <c r="C231">
        <v>2015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306</v>
      </c>
      <c r="R231">
        <v>3795</v>
      </c>
      <c r="S231">
        <v>8.6057971014492782</v>
      </c>
      <c r="T231">
        <v>6.1836627140974993</v>
      </c>
      <c r="U231">
        <v>13.402028985507261</v>
      </c>
      <c r="V231">
        <v>0.13175230566534912</v>
      </c>
      <c r="W231">
        <v>2.1343873517786562</v>
      </c>
      <c r="X231">
        <v>14.097496706192356</v>
      </c>
      <c r="Y231">
        <v>1.2648221343873518</v>
      </c>
      <c r="AA231">
        <v>2.9684122875775398</v>
      </c>
      <c r="AB231">
        <v>1.5057441586633011</v>
      </c>
      <c r="AC231">
        <v>1.4250707481477403</v>
      </c>
      <c r="AD231">
        <v>45.295107712628322</v>
      </c>
      <c r="AE231">
        <v>50.843337366059075</v>
      </c>
      <c r="AF231">
        <v>41.147537941411656</v>
      </c>
      <c r="AG231">
        <v>99.947326836976558</v>
      </c>
      <c r="AH231">
        <v>99.921415619038626</v>
      </c>
    </row>
    <row r="232" spans="1:38">
      <c r="A232">
        <v>6</v>
      </c>
      <c r="B232">
        <v>50</v>
      </c>
      <c r="C232">
        <v>2016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334</v>
      </c>
      <c r="R232">
        <v>5314</v>
      </c>
      <c r="S232">
        <v>8.4984945427173528</v>
      </c>
      <c r="T232">
        <v>6.1755739555890115</v>
      </c>
      <c r="U232">
        <v>13.415186300338764</v>
      </c>
      <c r="V232">
        <v>5.6454648099360176E-2</v>
      </c>
      <c r="W232">
        <v>2.6533684606699279</v>
      </c>
      <c r="X232">
        <v>15.694392171622132</v>
      </c>
      <c r="Y232">
        <v>1.5995483628152052</v>
      </c>
      <c r="AA232">
        <v>3.2493971666833241</v>
      </c>
      <c r="AB232">
        <v>1.4574951288073388</v>
      </c>
      <c r="AC232">
        <v>1.516388300370352</v>
      </c>
      <c r="AD232">
        <v>47.21091590989591</v>
      </c>
      <c r="AE232">
        <v>46.325867899344992</v>
      </c>
      <c r="AF232">
        <v>38.740319925244528</v>
      </c>
      <c r="AG232">
        <v>99.905997367926275</v>
      </c>
      <c r="AH232">
        <v>99.870133508916965</v>
      </c>
    </row>
    <row r="233" spans="1:38">
      <c r="A233">
        <v>6</v>
      </c>
      <c r="B233">
        <v>51</v>
      </c>
      <c r="C233">
        <v>2017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370</v>
      </c>
      <c r="R233">
        <v>6072</v>
      </c>
      <c r="S233">
        <v>8.1780303030303028</v>
      </c>
      <c r="T233">
        <v>6.0805335968379444</v>
      </c>
      <c r="U233">
        <v>12.701861001317528</v>
      </c>
      <c r="V233">
        <v>1.646903820816864E-2</v>
      </c>
      <c r="W233">
        <v>2.3550724637681157</v>
      </c>
      <c r="X233">
        <v>7.8886693017127811</v>
      </c>
      <c r="Y233">
        <v>0.47760210803689057</v>
      </c>
      <c r="AA233">
        <v>2.4804223208497658</v>
      </c>
      <c r="AB233">
        <v>1.5503489578300875</v>
      </c>
      <c r="AC233">
        <v>1.4327031049549912</v>
      </c>
      <c r="AD233">
        <v>58.342994363845904</v>
      </c>
      <c r="AE233">
        <v>45.374620931710048</v>
      </c>
      <c r="AF233">
        <v>43.493106209308557</v>
      </c>
      <c r="AG233">
        <v>99.459459459459481</v>
      </c>
      <c r="AH233">
        <v>99.788198640434558</v>
      </c>
      <c r="AI233">
        <v>3.2938076416337281E-2</v>
      </c>
    </row>
    <row r="234" spans="1:38">
      <c r="A234">
        <v>6</v>
      </c>
      <c r="B234">
        <v>52</v>
      </c>
      <c r="C234">
        <v>2018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337</v>
      </c>
      <c r="R234">
        <v>4951</v>
      </c>
      <c r="S234">
        <v>8.4490002019794002</v>
      </c>
      <c r="T234">
        <v>6.4712179357705484</v>
      </c>
      <c r="U234">
        <v>13.941890527166249</v>
      </c>
      <c r="V234">
        <v>0</v>
      </c>
      <c r="W234">
        <v>5.2716622904463755</v>
      </c>
      <c r="X234">
        <v>17.834780852353063</v>
      </c>
      <c r="Y234">
        <v>0.48475055544334472</v>
      </c>
      <c r="AA234">
        <v>2.6307486765567094</v>
      </c>
      <c r="AB234">
        <v>1.4272128389908056</v>
      </c>
      <c r="AC234">
        <v>1.5111280853904934</v>
      </c>
      <c r="AD234">
        <v>47.027686499139683</v>
      </c>
      <c r="AE234">
        <v>48.867865839469779</v>
      </c>
      <c r="AF234">
        <v>37.474683832774545</v>
      </c>
      <c r="AG234">
        <v>25.506156303127096</v>
      </c>
      <c r="AH234">
        <v>27.65101768049492</v>
      </c>
      <c r="AI234">
        <v>0.12118763886083618</v>
      </c>
    </row>
    <row r="235" spans="1:38">
      <c r="A235">
        <v>6</v>
      </c>
      <c r="B235">
        <v>53</v>
      </c>
      <c r="C235">
        <v>2019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182</v>
      </c>
      <c r="R235">
        <v>2395</v>
      </c>
      <c r="S235">
        <v>8.5962421711899779</v>
      </c>
      <c r="T235">
        <v>6.799164926931109</v>
      </c>
      <c r="U235">
        <v>15.029686847599148</v>
      </c>
      <c r="V235">
        <v>0.33402922755741138</v>
      </c>
      <c r="W235">
        <v>9.185803757828813</v>
      </c>
      <c r="X235">
        <v>32.192066805845513</v>
      </c>
      <c r="Y235">
        <v>1.2943632567849688</v>
      </c>
      <c r="AA235">
        <v>3.0148539203100078</v>
      </c>
      <c r="AB235">
        <v>1.4388823921468903</v>
      </c>
      <c r="AC235">
        <v>1.5682654447376538</v>
      </c>
      <c r="AD235">
        <v>50.662472497340048</v>
      </c>
      <c r="AE235">
        <v>52.51585752253532</v>
      </c>
      <c r="AF235">
        <v>40.277883386455194</v>
      </c>
      <c r="AG235">
        <v>55.41416011105968</v>
      </c>
      <c r="AH235">
        <v>57.209177028344627</v>
      </c>
      <c r="AI235">
        <v>0.25052192066805845</v>
      </c>
    </row>
    <row r="236" spans="1:38">
      <c r="A236">
        <v>6</v>
      </c>
      <c r="B236">
        <v>54</v>
      </c>
      <c r="C236">
        <v>2020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171</v>
      </c>
      <c r="R236">
        <v>2350</v>
      </c>
      <c r="S236">
        <v>8.5893617021276576</v>
      </c>
      <c r="T236">
        <v>6.7706382978723392</v>
      </c>
      <c r="U236">
        <v>15.120510638297882</v>
      </c>
      <c r="V236">
        <v>0.21276595744680857</v>
      </c>
      <c r="W236">
        <v>7.9148936170212751</v>
      </c>
      <c r="X236">
        <v>34.553191489361694</v>
      </c>
      <c r="Y236">
        <v>1.1914893617021278</v>
      </c>
      <c r="AA236">
        <v>2.8918131974654955</v>
      </c>
      <c r="AB236">
        <v>1.2208706419972231</v>
      </c>
      <c r="AC236">
        <v>1.4264036077318039</v>
      </c>
      <c r="AD236">
        <v>46.812246411004438</v>
      </c>
      <c r="AE236">
        <v>49.133503926292192</v>
      </c>
      <c r="AF236">
        <v>47.103354457815875</v>
      </c>
      <c r="AG236">
        <v>72.196620583717362</v>
      </c>
      <c r="AH236">
        <v>72.926222876782049</v>
      </c>
      <c r="AI236">
        <v>0</v>
      </c>
    </row>
    <row r="237" spans="1:38">
      <c r="A237">
        <v>6</v>
      </c>
      <c r="B237">
        <v>55</v>
      </c>
      <c r="C237">
        <v>2021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128</v>
      </c>
      <c r="R237">
        <v>1535</v>
      </c>
      <c r="S237">
        <v>8.5263843648208493</v>
      </c>
      <c r="T237">
        <v>6.250814332247554</v>
      </c>
      <c r="U237">
        <v>15.365732899022795</v>
      </c>
      <c r="V237">
        <v>0.39087947882736152</v>
      </c>
      <c r="W237">
        <v>5.2768729641693826</v>
      </c>
      <c r="X237">
        <v>36.807817589576544</v>
      </c>
      <c r="Y237">
        <v>2.0846905537459288</v>
      </c>
      <c r="AA237">
        <v>3.1743862471226048</v>
      </c>
      <c r="AB237">
        <v>1.2526665845840164</v>
      </c>
      <c r="AC237">
        <v>1.5126903965735321</v>
      </c>
      <c r="AD237">
        <v>44.391476441900195</v>
      </c>
      <c r="AE237">
        <v>38.597837939726411</v>
      </c>
      <c r="AF237">
        <v>42.436698711474371</v>
      </c>
      <c r="AG237">
        <v>67.413263065436951</v>
      </c>
      <c r="AH237">
        <v>70.068513640491588</v>
      </c>
      <c r="AI237">
        <v>0</v>
      </c>
    </row>
    <row r="238" spans="1:38">
      <c r="A238">
        <v>6</v>
      </c>
      <c r="B238">
        <v>56</v>
      </c>
      <c r="C238">
        <v>2022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154</v>
      </c>
      <c r="R238">
        <v>1888</v>
      </c>
      <c r="S238">
        <v>8.6472457627118651</v>
      </c>
      <c r="T238">
        <v>6.3305084745762707</v>
      </c>
      <c r="U238">
        <v>15.152648305084789</v>
      </c>
      <c r="V238">
        <v>0.26483050847457623</v>
      </c>
      <c r="W238">
        <v>7.7860169491525442</v>
      </c>
      <c r="X238">
        <v>40.730932203389841</v>
      </c>
      <c r="Y238">
        <v>2.6483050847457625</v>
      </c>
      <c r="AA238">
        <v>3.8861094683550239</v>
      </c>
      <c r="AB238">
        <v>1.5876685947386251</v>
      </c>
      <c r="AC238">
        <v>1.7252736690099462</v>
      </c>
      <c r="AD238">
        <v>53.888178472317811</v>
      </c>
      <c r="AE238">
        <v>58.55568101906249</v>
      </c>
      <c r="AF238">
        <v>62.382172696368514</v>
      </c>
      <c r="AG238">
        <v>67.767408470926057</v>
      </c>
      <c r="AH238">
        <v>69.594303660438243</v>
      </c>
      <c r="AI238">
        <v>1.9067796610169487</v>
      </c>
      <c r="AJ238">
        <v>745</v>
      </c>
      <c r="AK238">
        <v>87.19114093959719</v>
      </c>
      <c r="AL238">
        <v>23.796702445905513</v>
      </c>
    </row>
    <row r="239" spans="1:38" s="455" customFormat="1">
      <c r="A239" s="455">
        <v>6</v>
      </c>
      <c r="B239" s="455">
        <v>57</v>
      </c>
      <c r="C239" s="455">
        <v>2023</v>
      </c>
      <c r="D239" s="455">
        <v>99</v>
      </c>
      <c r="E239" s="455">
        <v>99</v>
      </c>
      <c r="F239" s="455">
        <v>99</v>
      </c>
      <c r="G239" s="455">
        <v>99</v>
      </c>
      <c r="H239" s="455">
        <v>2</v>
      </c>
      <c r="I239" s="455">
        <v>99</v>
      </c>
      <c r="J239" s="455">
        <v>999</v>
      </c>
      <c r="K239" s="455">
        <v>99</v>
      </c>
      <c r="L239" s="455">
        <v>99</v>
      </c>
      <c r="M239" s="455">
        <v>99</v>
      </c>
      <c r="N239" s="455">
        <v>99</v>
      </c>
      <c r="O239" s="455">
        <v>99</v>
      </c>
      <c r="P239" s="455">
        <v>9999</v>
      </c>
      <c r="Q239" s="455">
        <v>127</v>
      </c>
      <c r="R239" s="455">
        <v>1155</v>
      </c>
      <c r="S239" s="455">
        <v>8.8398268398268396</v>
      </c>
      <c r="T239" s="455">
        <v>6.6294372294372312</v>
      </c>
      <c r="U239" s="455">
        <v>14.834199134199125</v>
      </c>
      <c r="V239" s="455">
        <v>0</v>
      </c>
      <c r="W239" s="455">
        <v>8.7445887445887465</v>
      </c>
      <c r="X239" s="455">
        <v>32.640692640692642</v>
      </c>
      <c r="Y239" s="455">
        <v>0.51948051948051932</v>
      </c>
      <c r="AA239" s="455">
        <v>2.7994339462148399</v>
      </c>
      <c r="AB239" s="455">
        <v>1.3911806208394044</v>
      </c>
      <c r="AC239" s="455">
        <v>1.4996100890631643</v>
      </c>
      <c r="AD239" s="455">
        <v>48.747102258571552</v>
      </c>
      <c r="AE239" s="455">
        <v>55.666562413512544</v>
      </c>
      <c r="AF239" s="455">
        <v>33.343622078567499</v>
      </c>
      <c r="AG239" s="455">
        <v>41.757049891540127</v>
      </c>
      <c r="AH239" s="455">
        <v>40.770944084066628</v>
      </c>
      <c r="AI239" s="455">
        <v>1.1255411255411261</v>
      </c>
      <c r="AJ239" s="455">
        <v>420</v>
      </c>
      <c r="AK239" s="455">
        <v>84.356666666666641</v>
      </c>
      <c r="AL239" s="455">
        <v>25.132097075068796</v>
      </c>
    </row>
    <row r="240" spans="1:38" s="455" customFormat="1">
      <c r="A240" s="455">
        <v>6</v>
      </c>
      <c r="B240" s="455">
        <v>58</v>
      </c>
      <c r="C240" s="455">
        <v>2024</v>
      </c>
      <c r="D240" s="455">
        <v>99</v>
      </c>
      <c r="E240" s="455">
        <v>99</v>
      </c>
      <c r="F240" s="455">
        <v>99</v>
      </c>
      <c r="G240" s="455">
        <v>99</v>
      </c>
      <c r="H240" s="455">
        <v>2</v>
      </c>
      <c r="I240" s="455">
        <v>99</v>
      </c>
      <c r="J240" s="455">
        <v>999</v>
      </c>
      <c r="K240" s="455">
        <v>99</v>
      </c>
      <c r="L240" s="455">
        <v>99</v>
      </c>
      <c r="M240" s="455">
        <v>99</v>
      </c>
      <c r="N240" s="455">
        <v>99</v>
      </c>
      <c r="O240" s="455">
        <v>99</v>
      </c>
      <c r="P240" s="455">
        <v>9999</v>
      </c>
      <c r="Q240" s="455">
        <v>101</v>
      </c>
      <c r="R240" s="455">
        <v>1007</v>
      </c>
      <c r="S240" s="455">
        <v>9.2214498510427028</v>
      </c>
      <c r="T240" s="455">
        <v>6.8391261171797391</v>
      </c>
      <c r="U240" s="455">
        <v>15.550546176762673</v>
      </c>
      <c r="V240" s="455">
        <v>0.19860973187686204</v>
      </c>
      <c r="W240" s="455">
        <v>11.022840119165837</v>
      </c>
      <c r="X240" s="455">
        <v>38.530287984111219</v>
      </c>
      <c r="Y240" s="455">
        <v>1.688182720953326</v>
      </c>
      <c r="AA240" s="455">
        <v>3.0612348955936395</v>
      </c>
      <c r="AB240" s="455">
        <v>1.2945599579871581</v>
      </c>
      <c r="AC240" s="455">
        <v>1.516522190442456</v>
      </c>
      <c r="AD240" s="455">
        <v>46.882290982515997</v>
      </c>
      <c r="AE240" s="455">
        <v>46.009021642381889</v>
      </c>
      <c r="AF240" s="455">
        <v>54.268605941037933</v>
      </c>
      <c r="AG240" s="455">
        <v>52.916447714135558</v>
      </c>
      <c r="AH240" s="455">
        <v>53.887925338619127</v>
      </c>
      <c r="AI240" s="455">
        <v>0</v>
      </c>
      <c r="AJ240" s="455">
        <v>1004</v>
      </c>
      <c r="AK240" s="455">
        <v>86.234561752988</v>
      </c>
      <c r="AL240" s="455">
        <v>24.166604864745757</v>
      </c>
    </row>
    <row r="241" spans="1:38">
      <c r="A241">
        <v>7</v>
      </c>
      <c r="B241">
        <v>1</v>
      </c>
      <c r="C241">
        <v>2024</v>
      </c>
      <c r="D241">
        <v>99</v>
      </c>
      <c r="E241">
        <v>99</v>
      </c>
      <c r="F241">
        <v>99</v>
      </c>
      <c r="G241">
        <v>1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30</v>
      </c>
      <c r="R241">
        <v>150</v>
      </c>
      <c r="S241">
        <v>9.346666666666664</v>
      </c>
      <c r="T241">
        <v>6.8133333333333352</v>
      </c>
      <c r="U241">
        <v>14.243333333333338</v>
      </c>
      <c r="V241">
        <v>0</v>
      </c>
      <c r="W241">
        <v>10.666666666666664</v>
      </c>
      <c r="X241">
        <v>4.6666666666666679</v>
      </c>
      <c r="Y241">
        <v>0.66666666666666652</v>
      </c>
      <c r="AA241">
        <v>1.9548032012342484</v>
      </c>
      <c r="AB241">
        <v>0.86399588476386946</v>
      </c>
      <c r="AC241">
        <v>1.348513584984921</v>
      </c>
      <c r="AD241">
        <v>27.214934902339994</v>
      </c>
      <c r="AE241">
        <v>47.877512226554963</v>
      </c>
      <c r="AF241">
        <v>32.447097995207926</v>
      </c>
      <c r="AG241">
        <v>34.246575342465754</v>
      </c>
      <c r="AH241">
        <v>33.743445574578317</v>
      </c>
      <c r="AI241">
        <v>0</v>
      </c>
      <c r="AJ241">
        <v>150</v>
      </c>
      <c r="AK241">
        <v>84.073999999999984</v>
      </c>
      <c r="AL241">
        <v>23.968854646508326</v>
      </c>
    </row>
    <row r="242" spans="1:38">
      <c r="A242">
        <v>7</v>
      </c>
      <c r="B242">
        <v>2</v>
      </c>
      <c r="C242">
        <v>2024</v>
      </c>
      <c r="D242">
        <v>99</v>
      </c>
      <c r="E242">
        <v>99</v>
      </c>
      <c r="F242">
        <v>99</v>
      </c>
      <c r="G242">
        <v>1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28</v>
      </c>
      <c r="R242">
        <v>288</v>
      </c>
      <c r="S242">
        <v>9.1076388888888875</v>
      </c>
      <c r="T242">
        <v>6.7013888888888884</v>
      </c>
      <c r="U242">
        <v>14.566319444444439</v>
      </c>
      <c r="V242">
        <v>0.34722222222222221</v>
      </c>
      <c r="W242">
        <v>12.152777777777779</v>
      </c>
      <c r="X242">
        <v>27.083333333333325</v>
      </c>
      <c r="Y242">
        <v>1.041666666666667</v>
      </c>
      <c r="AA242">
        <v>3.2338505270480038</v>
      </c>
      <c r="AB242">
        <v>1.3535744787778603</v>
      </c>
      <c r="AC242">
        <v>1.7503168804815781</v>
      </c>
      <c r="AD242">
        <v>58.592313207919602</v>
      </c>
      <c r="AE242">
        <v>51.927765211730161</v>
      </c>
      <c r="AF242">
        <v>53.091548611008946</v>
      </c>
      <c r="AG242">
        <v>65.753424657534254</v>
      </c>
      <c r="AH242">
        <v>66.256554425421683</v>
      </c>
      <c r="AI242">
        <v>0</v>
      </c>
      <c r="AJ242">
        <v>288</v>
      </c>
      <c r="AK242">
        <v>85.465277777777828</v>
      </c>
      <c r="AL242">
        <v>23.137404409529644</v>
      </c>
    </row>
    <row r="243" spans="1:38">
      <c r="A243">
        <v>7</v>
      </c>
      <c r="B243">
        <v>3</v>
      </c>
      <c r="C243">
        <v>2024</v>
      </c>
      <c r="D243">
        <v>99</v>
      </c>
      <c r="E243">
        <v>99</v>
      </c>
      <c r="F243">
        <v>99</v>
      </c>
      <c r="G243">
        <v>2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52</v>
      </c>
      <c r="R243">
        <v>745</v>
      </c>
      <c r="S243">
        <v>9.8604026845637591</v>
      </c>
      <c r="T243">
        <v>7.2187919463087251</v>
      </c>
      <c r="U243">
        <v>15.088724832214757</v>
      </c>
      <c r="V243">
        <v>0.13422818791946312</v>
      </c>
      <c r="W243">
        <v>13.959731543624164</v>
      </c>
      <c r="X243">
        <v>37.718120805369125</v>
      </c>
      <c r="Y243">
        <v>0.67114093959731558</v>
      </c>
      <c r="AA243">
        <v>2.8264392398620433</v>
      </c>
      <c r="AB243">
        <v>1.0423784619701957</v>
      </c>
      <c r="AC243">
        <v>1.268797937039547</v>
      </c>
      <c r="AD243">
        <v>55.711365006730318</v>
      </c>
      <c r="AE243">
        <v>54.300090358519085</v>
      </c>
      <c r="AF243">
        <v>43.717520119416811</v>
      </c>
      <c r="AG243">
        <v>50.887978142076499</v>
      </c>
      <c r="AH243">
        <v>49.508486967857891</v>
      </c>
      <c r="AI243">
        <v>0</v>
      </c>
      <c r="AJ243">
        <v>729</v>
      </c>
      <c r="AK243">
        <v>83.854458161865523</v>
      </c>
      <c r="AL243">
        <v>25.486941013133276</v>
      </c>
    </row>
    <row r="244" spans="1:38">
      <c r="A244">
        <v>7</v>
      </c>
      <c r="B244">
        <v>4</v>
      </c>
      <c r="C244">
        <v>2024</v>
      </c>
      <c r="D244">
        <v>99</v>
      </c>
      <c r="E244">
        <v>99</v>
      </c>
      <c r="F244">
        <v>99</v>
      </c>
      <c r="G244">
        <v>2</v>
      </c>
      <c r="H244">
        <v>2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73</v>
      </c>
      <c r="R244">
        <v>719</v>
      </c>
      <c r="S244">
        <v>9.2670375521557755</v>
      </c>
      <c r="T244">
        <v>6.8942976356050076</v>
      </c>
      <c r="U244">
        <v>15.944784422809445</v>
      </c>
      <c r="V244">
        <v>0.13908205841446455</v>
      </c>
      <c r="W244">
        <v>10.570236439499304</v>
      </c>
      <c r="X244">
        <v>43.115438108484</v>
      </c>
      <c r="Y244">
        <v>1.9471488178025032</v>
      </c>
      <c r="AA244">
        <v>2.8969740919706042</v>
      </c>
      <c r="AB244">
        <v>1.2672886688584777</v>
      </c>
      <c r="AC244">
        <v>1.4082839656208301</v>
      </c>
      <c r="AD244">
        <v>41.183286199231695</v>
      </c>
      <c r="AE244">
        <v>42.603304902361991</v>
      </c>
      <c r="AF244">
        <v>54.885779747269424</v>
      </c>
      <c r="AG244">
        <v>49.112021857923501</v>
      </c>
      <c r="AH244">
        <v>50.491513032142144</v>
      </c>
      <c r="AI244">
        <v>0</v>
      </c>
      <c r="AJ244">
        <v>716</v>
      </c>
      <c r="AK244">
        <v>86.543994413407717</v>
      </c>
      <c r="AL244">
        <v>24.580584936117607</v>
      </c>
    </row>
    <row r="245" spans="1:38">
      <c r="A245">
        <v>7</v>
      </c>
      <c r="B245">
        <v>5</v>
      </c>
      <c r="C245">
        <v>2024</v>
      </c>
      <c r="D245">
        <v>99</v>
      </c>
      <c r="E245">
        <v>99</v>
      </c>
      <c r="F245">
        <v>99</v>
      </c>
      <c r="G245">
        <v>3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</v>
      </c>
      <c r="R245">
        <v>1</v>
      </c>
      <c r="S245">
        <v>3</v>
      </c>
      <c r="T245">
        <v>4</v>
      </c>
      <c r="U245">
        <v>22.2</v>
      </c>
      <c r="V245">
        <v>0</v>
      </c>
      <c r="W245">
        <v>0</v>
      </c>
      <c r="X245">
        <v>100</v>
      </c>
      <c r="Y245">
        <v>0</v>
      </c>
      <c r="AA245">
        <v>0</v>
      </c>
      <c r="AB245">
        <v>0</v>
      </c>
      <c r="AC245">
        <v>0</v>
      </c>
      <c r="AG245">
        <v>100</v>
      </c>
      <c r="AH245">
        <v>100</v>
      </c>
      <c r="AI245">
        <v>0</v>
      </c>
      <c r="AJ245">
        <v>1</v>
      </c>
      <c r="AK245">
        <v>114.9</v>
      </c>
      <c r="AL245">
        <v>14.63500544618984</v>
      </c>
    </row>
    <row r="246" spans="1:38">
      <c r="A246">
        <v>7</v>
      </c>
      <c r="B246">
        <v>6</v>
      </c>
      <c r="C246">
        <v>2024</v>
      </c>
      <c r="D246">
        <v>99</v>
      </c>
      <c r="E246">
        <v>99</v>
      </c>
      <c r="F246">
        <v>99</v>
      </c>
      <c r="G246">
        <v>3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38">
      <c r="A247">
        <v>7</v>
      </c>
      <c r="B247">
        <v>7</v>
      </c>
      <c r="C247">
        <v>2024</v>
      </c>
      <c r="D247">
        <v>99</v>
      </c>
      <c r="E247">
        <v>99</v>
      </c>
      <c r="F247">
        <v>99</v>
      </c>
      <c r="G247">
        <v>4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38">
      <c r="A248">
        <v>7</v>
      </c>
      <c r="B248">
        <v>8</v>
      </c>
      <c r="C248">
        <v>2024</v>
      </c>
      <c r="D248">
        <v>99</v>
      </c>
      <c r="E248">
        <v>99</v>
      </c>
      <c r="F248">
        <v>99</v>
      </c>
      <c r="G248">
        <v>4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38">
      <c r="A249">
        <v>7</v>
      </c>
      <c r="B249">
        <v>9</v>
      </c>
      <c r="C249">
        <v>2023</v>
      </c>
      <c r="D249">
        <v>99</v>
      </c>
      <c r="E249">
        <v>99</v>
      </c>
      <c r="F249">
        <v>99</v>
      </c>
      <c r="G249">
        <v>1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17</v>
      </c>
      <c r="R249">
        <v>122</v>
      </c>
      <c r="S249">
        <v>8.778688524590164</v>
      </c>
      <c r="T249">
        <v>6.9672131147541005</v>
      </c>
      <c r="U249">
        <v>13.45983606557377</v>
      </c>
      <c r="V249">
        <v>0</v>
      </c>
      <c r="W249">
        <v>13.11475409836066</v>
      </c>
      <c r="X249">
        <v>4.0983606557377046</v>
      </c>
      <c r="Y249">
        <v>0</v>
      </c>
      <c r="AA249">
        <v>2.556241472343463</v>
      </c>
      <c r="AB249">
        <v>1.5708006472735061</v>
      </c>
      <c r="AC249">
        <v>1.9414986024807124</v>
      </c>
      <c r="AD249">
        <v>65.571303118169396</v>
      </c>
      <c r="AE249">
        <v>55.351147156499522</v>
      </c>
      <c r="AF249">
        <v>68.567385736249264</v>
      </c>
      <c r="AG249">
        <v>19.902120717781404</v>
      </c>
      <c r="AH249">
        <v>19.331332038377763</v>
      </c>
      <c r="AI249">
        <v>0.81967213114754112</v>
      </c>
      <c r="AJ249">
        <v>103</v>
      </c>
      <c r="AK249">
        <v>81.5611650485437</v>
      </c>
      <c r="AL249">
        <v>25.635760493435232</v>
      </c>
    </row>
    <row r="250" spans="1:38">
      <c r="A250">
        <v>7</v>
      </c>
      <c r="B250">
        <v>10</v>
      </c>
      <c r="C250">
        <v>2023</v>
      </c>
      <c r="D250">
        <v>99</v>
      </c>
      <c r="E250">
        <v>99</v>
      </c>
      <c r="F250">
        <v>99</v>
      </c>
      <c r="G250">
        <v>1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35</v>
      </c>
      <c r="R250">
        <v>491</v>
      </c>
      <c r="S250">
        <v>8.7046843177189412</v>
      </c>
      <c r="T250">
        <v>6.5498981670061101</v>
      </c>
      <c r="U250">
        <v>13.95600814663953</v>
      </c>
      <c r="V250">
        <v>0</v>
      </c>
      <c r="W250">
        <v>13.645621181262729</v>
      </c>
      <c r="X250">
        <v>24.847250509164962</v>
      </c>
      <c r="Y250">
        <v>0.40733197556008149</v>
      </c>
      <c r="AA250">
        <v>3.1953663549739466</v>
      </c>
      <c r="AB250">
        <v>1.431518375575912</v>
      </c>
      <c r="AC250">
        <v>1.7626629403720964</v>
      </c>
      <c r="AD250">
        <v>64.187738888629525</v>
      </c>
      <c r="AE250">
        <v>68.482645603711077</v>
      </c>
      <c r="AF250">
        <v>52.846717868016754</v>
      </c>
      <c r="AG250">
        <v>80.097879282218614</v>
      </c>
      <c r="AH250">
        <v>80.668667961622262</v>
      </c>
      <c r="AI250">
        <v>0</v>
      </c>
      <c r="AJ250">
        <v>251</v>
      </c>
      <c r="AK250">
        <v>85.051792828685279</v>
      </c>
      <c r="AL250">
        <v>24.090581665708591</v>
      </c>
    </row>
    <row r="251" spans="1:38">
      <c r="A251">
        <v>7</v>
      </c>
      <c r="B251">
        <v>11</v>
      </c>
      <c r="C251">
        <v>2023</v>
      </c>
      <c r="D251">
        <v>99</v>
      </c>
      <c r="E251">
        <v>99</v>
      </c>
      <c r="F251">
        <v>99</v>
      </c>
      <c r="G251">
        <v>2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80</v>
      </c>
      <c r="R251">
        <v>1425</v>
      </c>
      <c r="S251">
        <v>8.9368421052631604</v>
      </c>
      <c r="T251">
        <v>6.4694736842105236</v>
      </c>
      <c r="U251">
        <v>15.734385964912278</v>
      </c>
      <c r="V251">
        <v>0.35087719298245607</v>
      </c>
      <c r="W251">
        <v>9.192982456140351</v>
      </c>
      <c r="X251">
        <v>39.789473684210527</v>
      </c>
      <c r="Y251">
        <v>3.7894736842105248</v>
      </c>
      <c r="AA251">
        <v>3.3260940780356076</v>
      </c>
      <c r="AB251">
        <v>0.934453884784336</v>
      </c>
      <c r="AC251">
        <v>1.5543763018985997</v>
      </c>
      <c r="AD251">
        <v>31.697665545413901</v>
      </c>
      <c r="AE251">
        <v>47.663572679361693</v>
      </c>
      <c r="AF251">
        <v>31.077971712047255</v>
      </c>
      <c r="AG251">
        <v>68.214456677836267</v>
      </c>
      <c r="AH251">
        <v>68.561826888381972</v>
      </c>
      <c r="AI251">
        <v>0</v>
      </c>
      <c r="AJ251">
        <v>635</v>
      </c>
      <c r="AK251">
        <v>87.95212598425195</v>
      </c>
      <c r="AL251">
        <v>22.245753725235296</v>
      </c>
    </row>
    <row r="252" spans="1:38">
      <c r="A252">
        <v>7</v>
      </c>
      <c r="B252">
        <v>12</v>
      </c>
      <c r="C252">
        <v>2023</v>
      </c>
      <c r="D252">
        <v>99</v>
      </c>
      <c r="E252">
        <v>99</v>
      </c>
      <c r="F252">
        <v>99</v>
      </c>
      <c r="G252">
        <v>2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92</v>
      </c>
      <c r="R252">
        <v>664</v>
      </c>
      <c r="S252">
        <v>8.9397590361445776</v>
      </c>
      <c r="T252">
        <v>6.688253012048194</v>
      </c>
      <c r="U252">
        <v>15.483584337349388</v>
      </c>
      <c r="V252">
        <v>0</v>
      </c>
      <c r="W252">
        <v>5.1204819277108413</v>
      </c>
      <c r="X252">
        <v>38.403614457831331</v>
      </c>
      <c r="Y252">
        <v>0.60240963855421681</v>
      </c>
      <c r="AA252">
        <v>2.2560397748663519</v>
      </c>
      <c r="AB252">
        <v>1.3519231958504905</v>
      </c>
      <c r="AC252">
        <v>1.2673306863305323</v>
      </c>
      <c r="AD252">
        <v>32.08300270174189</v>
      </c>
      <c r="AE252">
        <v>39.273739710803468</v>
      </c>
      <c r="AF252">
        <v>12.264727955855127</v>
      </c>
      <c r="AG252">
        <v>31.785543322163711</v>
      </c>
      <c r="AH252">
        <v>31.438173111618006</v>
      </c>
      <c r="AI252">
        <v>1.9578313253012047</v>
      </c>
      <c r="AJ252">
        <v>169</v>
      </c>
      <c r="AK252">
        <v>83.324260355029551</v>
      </c>
      <c r="AL252">
        <v>26.678963156426285</v>
      </c>
    </row>
    <row r="253" spans="1:38">
      <c r="A253">
        <v>7</v>
      </c>
      <c r="B253">
        <v>13</v>
      </c>
      <c r="C253">
        <v>2023</v>
      </c>
      <c r="D253">
        <v>99</v>
      </c>
      <c r="E253">
        <v>99</v>
      </c>
      <c r="F253">
        <v>99</v>
      </c>
      <c r="G253">
        <v>3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6</v>
      </c>
      <c r="R253">
        <v>32</v>
      </c>
      <c r="S253">
        <v>8.9375</v>
      </c>
      <c r="T253">
        <v>6.84375</v>
      </c>
      <c r="U253">
        <v>14.656249999999996</v>
      </c>
      <c r="V253">
        <v>0</v>
      </c>
      <c r="W253">
        <v>12.5</v>
      </c>
      <c r="X253">
        <v>31.25</v>
      </c>
      <c r="Y253">
        <v>3.125</v>
      </c>
      <c r="AA253">
        <v>4.1398926239094802</v>
      </c>
      <c r="AB253">
        <v>1.297533718251668</v>
      </c>
      <c r="AC253">
        <v>1.6414432483336121</v>
      </c>
      <c r="AD253">
        <v>69.178286719900086</v>
      </c>
      <c r="AE253">
        <v>76.835653344001287</v>
      </c>
      <c r="AF253">
        <v>62.63343327410692</v>
      </c>
      <c r="AG253">
        <v>100</v>
      </c>
      <c r="AH253">
        <v>100</v>
      </c>
      <c r="AI253">
        <v>0</v>
      </c>
      <c r="AJ253">
        <v>0</v>
      </c>
    </row>
    <row r="254" spans="1:38">
      <c r="A254">
        <v>7</v>
      </c>
      <c r="B254">
        <v>14</v>
      </c>
      <c r="C254">
        <v>2023</v>
      </c>
      <c r="D254">
        <v>99</v>
      </c>
      <c r="E254">
        <v>99</v>
      </c>
      <c r="F254">
        <v>99</v>
      </c>
      <c r="G254">
        <v>3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38">
      <c r="A255">
        <v>7</v>
      </c>
      <c r="B255">
        <v>15</v>
      </c>
      <c r="C255">
        <v>2023</v>
      </c>
      <c r="D255">
        <v>99</v>
      </c>
      <c r="E255">
        <v>99</v>
      </c>
      <c r="F255">
        <v>99</v>
      </c>
      <c r="G255">
        <v>4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6</v>
      </c>
      <c r="R255">
        <v>32</v>
      </c>
      <c r="S255">
        <v>6.625</v>
      </c>
      <c r="T255">
        <v>5.125</v>
      </c>
      <c r="U255">
        <v>11.178124999999998</v>
      </c>
      <c r="V255">
        <v>0</v>
      </c>
      <c r="W255">
        <v>6.25</v>
      </c>
      <c r="X255">
        <v>9.375</v>
      </c>
      <c r="Y255">
        <v>3.125</v>
      </c>
      <c r="AA255">
        <v>3.7796109567487295</v>
      </c>
      <c r="AB255">
        <v>1.1110243021644484</v>
      </c>
      <c r="AC255">
        <v>1.8157298807917437</v>
      </c>
      <c r="AD255">
        <v>66.855481593261885</v>
      </c>
      <c r="AE255">
        <v>46.759435819880913</v>
      </c>
      <c r="AF255">
        <v>45.698004736868207</v>
      </c>
      <c r="AG255">
        <v>100</v>
      </c>
      <c r="AH255">
        <v>100</v>
      </c>
      <c r="AI255">
        <v>0</v>
      </c>
      <c r="AJ255">
        <v>0</v>
      </c>
    </row>
    <row r="256" spans="1:38">
      <c r="A256">
        <v>7</v>
      </c>
      <c r="B256">
        <v>16</v>
      </c>
      <c r="C256">
        <v>2023</v>
      </c>
      <c r="D256">
        <v>99</v>
      </c>
      <c r="E256">
        <v>99</v>
      </c>
      <c r="F256">
        <v>99</v>
      </c>
      <c r="G256">
        <v>4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38">
      <c r="A257">
        <v>7</v>
      </c>
      <c r="B257">
        <v>17</v>
      </c>
      <c r="C257">
        <v>2022</v>
      </c>
      <c r="D257">
        <v>99</v>
      </c>
      <c r="E257">
        <v>99</v>
      </c>
      <c r="F257">
        <v>99</v>
      </c>
      <c r="G257">
        <v>1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7</v>
      </c>
      <c r="R257">
        <v>16</v>
      </c>
      <c r="S257">
        <v>7.9375</v>
      </c>
      <c r="T257">
        <v>5.125</v>
      </c>
      <c r="U257">
        <v>13.143750000000001</v>
      </c>
      <c r="V257">
        <v>0</v>
      </c>
      <c r="W257">
        <v>6.25</v>
      </c>
      <c r="X257">
        <v>6.25</v>
      </c>
      <c r="Y257">
        <v>0</v>
      </c>
      <c r="AA257">
        <v>3.2295450047181622</v>
      </c>
      <c r="AB257">
        <v>1.2484365222148859</v>
      </c>
      <c r="AC257">
        <v>2.3150323971815161</v>
      </c>
      <c r="AD257">
        <v>50.757547182342734</v>
      </c>
      <c r="AE257">
        <v>62.372506257961021</v>
      </c>
      <c r="AF257">
        <v>32.707839837728635</v>
      </c>
      <c r="AG257">
        <v>2.5682182985553776</v>
      </c>
      <c r="AH257">
        <v>2.5356901707340622</v>
      </c>
      <c r="AI257">
        <v>0</v>
      </c>
      <c r="AJ257">
        <v>0</v>
      </c>
    </row>
    <row r="258" spans="1:38">
      <c r="A258">
        <v>7</v>
      </c>
      <c r="B258">
        <v>18</v>
      </c>
      <c r="C258">
        <v>2022</v>
      </c>
      <c r="D258">
        <v>99</v>
      </c>
      <c r="E258">
        <v>99</v>
      </c>
      <c r="F258">
        <v>99</v>
      </c>
      <c r="G258">
        <v>1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42</v>
      </c>
      <c r="R258">
        <v>607</v>
      </c>
      <c r="S258">
        <v>8.3558484349258642</v>
      </c>
      <c r="T258">
        <v>6.0691927512355859</v>
      </c>
      <c r="U258">
        <v>13.316803953871489</v>
      </c>
      <c r="V258">
        <v>0</v>
      </c>
      <c r="W258">
        <v>7.4135090609555183</v>
      </c>
      <c r="X258">
        <v>20.428336079077425</v>
      </c>
      <c r="Y258">
        <v>1.3179571663920919</v>
      </c>
      <c r="AA258">
        <v>3.7065613934673936</v>
      </c>
      <c r="AB258">
        <v>1.7576084254911659</v>
      </c>
      <c r="AC258">
        <v>1.8074957894127484</v>
      </c>
      <c r="AD258">
        <v>47.520842937351006</v>
      </c>
      <c r="AE258">
        <v>62.313992462660593</v>
      </c>
      <c r="AF258">
        <v>58.394406332992112</v>
      </c>
      <c r="AG258">
        <v>97.431781701444621</v>
      </c>
      <c r="AH258">
        <v>97.464309829265929</v>
      </c>
      <c r="AI258">
        <v>1.9769357495881379</v>
      </c>
      <c r="AJ258">
        <v>40</v>
      </c>
      <c r="AK258">
        <v>82.515000000000001</v>
      </c>
      <c r="AL258">
        <v>26.817093588584687</v>
      </c>
    </row>
    <row r="259" spans="1:38">
      <c r="A259">
        <v>7</v>
      </c>
      <c r="B259">
        <v>19</v>
      </c>
      <c r="C259">
        <v>2022</v>
      </c>
      <c r="D259">
        <v>99</v>
      </c>
      <c r="E259">
        <v>99</v>
      </c>
      <c r="F259">
        <v>99</v>
      </c>
      <c r="G259">
        <v>2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87</v>
      </c>
      <c r="R259">
        <v>834</v>
      </c>
      <c r="S259">
        <v>8.5731414868105524</v>
      </c>
      <c r="T259">
        <v>5.7541966426858515</v>
      </c>
      <c r="U259">
        <v>13.778297362110315</v>
      </c>
      <c r="V259">
        <v>0.83932853717026379</v>
      </c>
      <c r="W259">
        <v>0.83932853717026379</v>
      </c>
      <c r="X259">
        <v>12.709832134292562</v>
      </c>
      <c r="Y259">
        <v>1.558752997601919</v>
      </c>
      <c r="AA259">
        <v>2.9299898883968587</v>
      </c>
      <c r="AB259">
        <v>1.0060002057823976</v>
      </c>
      <c r="AC259">
        <v>1.2593107968862156</v>
      </c>
      <c r="AD259">
        <v>30.963755125419144</v>
      </c>
      <c r="AE259">
        <v>28.702453278997751</v>
      </c>
      <c r="AF259">
        <v>29.954939082377258</v>
      </c>
      <c r="AG259">
        <v>39.432624113475192</v>
      </c>
      <c r="AH259">
        <v>35.891741629185397</v>
      </c>
      <c r="AI259">
        <v>0</v>
      </c>
      <c r="AJ259">
        <v>0</v>
      </c>
    </row>
    <row r="260" spans="1:38">
      <c r="A260">
        <v>7</v>
      </c>
      <c r="B260">
        <v>20</v>
      </c>
      <c r="C260">
        <v>2022</v>
      </c>
      <c r="D260">
        <v>99</v>
      </c>
      <c r="E260">
        <v>99</v>
      </c>
      <c r="F260">
        <v>99</v>
      </c>
      <c r="G260">
        <v>2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112</v>
      </c>
      <c r="R260">
        <v>1281</v>
      </c>
      <c r="S260">
        <v>8.7853239656518358</v>
      </c>
      <c r="T260">
        <v>6.4543325526932112</v>
      </c>
      <c r="U260">
        <v>16.0225604996097</v>
      </c>
      <c r="V260">
        <v>0.39032006245120998</v>
      </c>
      <c r="W260">
        <v>7.9625292740046865</v>
      </c>
      <c r="X260">
        <v>50.351288056206087</v>
      </c>
      <c r="Y260">
        <v>3.2786885245901645</v>
      </c>
      <c r="AA260">
        <v>3.6597882400743216</v>
      </c>
      <c r="AB260">
        <v>1.4805436293374772</v>
      </c>
      <c r="AC260">
        <v>1.6707004552547904</v>
      </c>
      <c r="AD260">
        <v>56.468315205356141</v>
      </c>
      <c r="AE260">
        <v>56.799696728906419</v>
      </c>
      <c r="AF260">
        <v>64.127197323121493</v>
      </c>
      <c r="AG260">
        <v>60.567375886524815</v>
      </c>
      <c r="AH260">
        <v>64.10825837081461</v>
      </c>
      <c r="AI260">
        <v>1.873536299765808</v>
      </c>
      <c r="AJ260">
        <v>705</v>
      </c>
      <c r="AK260">
        <v>87.45645390070915</v>
      </c>
      <c r="AL260">
        <v>23.625332735682576</v>
      </c>
    </row>
    <row r="261" spans="1:38">
      <c r="A261">
        <v>7</v>
      </c>
      <c r="B261">
        <v>21</v>
      </c>
      <c r="C261">
        <v>2022</v>
      </c>
      <c r="D261">
        <v>99</v>
      </c>
      <c r="E261">
        <v>99</v>
      </c>
      <c r="F261">
        <v>99</v>
      </c>
      <c r="G261">
        <v>3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</v>
      </c>
      <c r="R261">
        <v>29</v>
      </c>
      <c r="S261">
        <v>9.3448275862068968</v>
      </c>
      <c r="T261">
        <v>6.5862068965517206</v>
      </c>
      <c r="U261">
        <v>17.189655172413797</v>
      </c>
      <c r="V261">
        <v>0</v>
      </c>
      <c r="W261">
        <v>3.4482758620689653</v>
      </c>
      <c r="X261">
        <v>62.068965517241359</v>
      </c>
      <c r="Y261">
        <v>3.4482758620689653</v>
      </c>
      <c r="AA261">
        <v>2.750090259031158</v>
      </c>
      <c r="AB261">
        <v>1.0915304683685825</v>
      </c>
      <c r="AC261">
        <v>1.5650766507462373</v>
      </c>
      <c r="AD261">
        <v>78.462442049196724</v>
      </c>
      <c r="AE261">
        <v>65.515577436368844</v>
      </c>
      <c r="AF261">
        <v>56.796645690465482</v>
      </c>
      <c r="AG261">
        <v>100</v>
      </c>
      <c r="AH261">
        <v>100</v>
      </c>
      <c r="AI261">
        <v>0</v>
      </c>
      <c r="AJ261">
        <v>0</v>
      </c>
    </row>
    <row r="262" spans="1:38">
      <c r="A262">
        <v>7</v>
      </c>
      <c r="B262">
        <v>22</v>
      </c>
      <c r="C262">
        <v>2022</v>
      </c>
      <c r="D262">
        <v>99</v>
      </c>
      <c r="E262">
        <v>99</v>
      </c>
      <c r="F262">
        <v>99</v>
      </c>
      <c r="G262">
        <v>3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</row>
    <row r="263" spans="1:38">
      <c r="A263">
        <v>7</v>
      </c>
      <c r="B263">
        <v>23</v>
      </c>
      <c r="C263">
        <v>2022</v>
      </c>
      <c r="D263">
        <v>99</v>
      </c>
      <c r="E263">
        <v>99</v>
      </c>
      <c r="F263">
        <v>99</v>
      </c>
      <c r="G263">
        <v>4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5</v>
      </c>
      <c r="R263">
        <v>19</v>
      </c>
      <c r="S263">
        <v>7.9473684210526301</v>
      </c>
      <c r="T263">
        <v>6</v>
      </c>
      <c r="U263">
        <v>15.736842105263156</v>
      </c>
      <c r="V263">
        <v>5.2631578947368443</v>
      </c>
      <c r="W263">
        <v>0</v>
      </c>
      <c r="X263">
        <v>36.84210526315789</v>
      </c>
      <c r="Y263">
        <v>5.2631578947368443</v>
      </c>
      <c r="AA263">
        <v>3.9434436628963856</v>
      </c>
      <c r="AB263">
        <v>0.99861399794790595</v>
      </c>
      <c r="AC263">
        <v>1.4867838833500564</v>
      </c>
      <c r="AD263">
        <v>30.655382107918665</v>
      </c>
      <c r="AE263">
        <v>22.711375340892968</v>
      </c>
      <c r="AF263">
        <v>53.173122462207637</v>
      </c>
      <c r="AG263">
        <v>100</v>
      </c>
      <c r="AH263">
        <v>100</v>
      </c>
      <c r="AI263">
        <v>26.315789473684205</v>
      </c>
      <c r="AJ263">
        <v>0</v>
      </c>
    </row>
    <row r="264" spans="1:38" ht="14.4" customHeight="1">
      <c r="A264">
        <v>7</v>
      </c>
      <c r="B264">
        <v>24</v>
      </c>
      <c r="C264">
        <v>2022</v>
      </c>
      <c r="D264">
        <v>99</v>
      </c>
      <c r="E264">
        <v>99</v>
      </c>
      <c r="F264">
        <v>99</v>
      </c>
      <c r="G264">
        <v>4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38">
      <c r="A265">
        <v>8</v>
      </c>
      <c r="B265">
        <v>1</v>
      </c>
      <c r="C265">
        <v>2024</v>
      </c>
      <c r="D265">
        <v>99</v>
      </c>
      <c r="E265">
        <v>99</v>
      </c>
      <c r="F265">
        <v>99</v>
      </c>
      <c r="G265">
        <v>99</v>
      </c>
      <c r="H265">
        <v>99</v>
      </c>
      <c r="I265">
        <v>6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28</v>
      </c>
      <c r="R265">
        <v>141</v>
      </c>
      <c r="S265">
        <v>9.3617021276595764</v>
      </c>
      <c r="T265">
        <v>6.7375886524822706</v>
      </c>
      <c r="U265">
        <v>13.985106382978723</v>
      </c>
      <c r="V265">
        <v>0</v>
      </c>
      <c r="W265">
        <v>9.2198581560283674</v>
      </c>
      <c r="X265">
        <v>0</v>
      </c>
      <c r="Y265">
        <v>0</v>
      </c>
      <c r="AA265">
        <v>1.5409740021193239</v>
      </c>
      <c r="AB265">
        <v>0.86111090829140724</v>
      </c>
      <c r="AC265">
        <v>1.3349921776853844</v>
      </c>
      <c r="AD265">
        <v>40.598408388247421</v>
      </c>
      <c r="AE265">
        <v>46.144694847289081</v>
      </c>
      <c r="AF265">
        <v>34.784926624067339</v>
      </c>
      <c r="AG265">
        <v>7.4093536521282175</v>
      </c>
      <c r="AH265">
        <v>6.7858027750247807</v>
      </c>
      <c r="AI265">
        <v>0</v>
      </c>
      <c r="AJ265">
        <v>141</v>
      </c>
      <c r="AK265">
        <v>83.582978723404281</v>
      </c>
      <c r="AL265">
        <v>23.991872839928064</v>
      </c>
    </row>
    <row r="266" spans="1:38">
      <c r="A266">
        <v>8</v>
      </c>
      <c r="B266">
        <v>2</v>
      </c>
      <c r="C266">
        <v>2024</v>
      </c>
      <c r="D266">
        <v>99</v>
      </c>
      <c r="E266">
        <v>99</v>
      </c>
      <c r="F266">
        <v>99</v>
      </c>
      <c r="G266">
        <v>99</v>
      </c>
      <c r="H266">
        <v>99</v>
      </c>
      <c r="I266">
        <v>24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54</v>
      </c>
      <c r="R266">
        <v>754</v>
      </c>
      <c r="S266">
        <v>9.8514588859416481</v>
      </c>
      <c r="T266">
        <v>7.228116710875331</v>
      </c>
      <c r="U266">
        <v>15.126923076923076</v>
      </c>
      <c r="V266">
        <v>0.1326259946949602</v>
      </c>
      <c r="W266">
        <v>14.190981432360743</v>
      </c>
      <c r="X266">
        <v>38.196286472148529</v>
      </c>
      <c r="Y266">
        <v>0.7957559681697608</v>
      </c>
      <c r="AA266">
        <v>2.8499996420351246</v>
      </c>
      <c r="AB266">
        <v>1.0437151780912568</v>
      </c>
      <c r="AC266">
        <v>1.2682429656025389</v>
      </c>
      <c r="AD266">
        <v>53.664807981056441</v>
      </c>
      <c r="AE266">
        <v>54.396013726214278</v>
      </c>
      <c r="AF266">
        <v>42.938290648863926</v>
      </c>
      <c r="AG266">
        <v>39.621650026274288</v>
      </c>
      <c r="AH266">
        <v>39.249876114965325</v>
      </c>
      <c r="AI266">
        <v>0</v>
      </c>
      <c r="AJ266">
        <v>738</v>
      </c>
      <c r="AK266">
        <v>83.950948509485059</v>
      </c>
      <c r="AL266">
        <v>25.464029979838141</v>
      </c>
    </row>
    <row r="267" spans="1:38">
      <c r="A267">
        <v>8</v>
      </c>
      <c r="B267">
        <v>3</v>
      </c>
      <c r="C267">
        <v>2024</v>
      </c>
      <c r="D267">
        <v>99</v>
      </c>
      <c r="E267">
        <v>99</v>
      </c>
      <c r="F267">
        <v>99</v>
      </c>
      <c r="G267">
        <v>99</v>
      </c>
      <c r="H267">
        <v>99</v>
      </c>
      <c r="I267">
        <v>49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</v>
      </c>
      <c r="R267">
        <v>1</v>
      </c>
      <c r="S267">
        <v>3</v>
      </c>
      <c r="T267">
        <v>4</v>
      </c>
      <c r="U267">
        <v>22.2</v>
      </c>
      <c r="V267">
        <v>0</v>
      </c>
      <c r="W267">
        <v>0</v>
      </c>
      <c r="X267">
        <v>100</v>
      </c>
      <c r="Y267">
        <v>0</v>
      </c>
      <c r="AA267">
        <v>0</v>
      </c>
      <c r="AB267">
        <v>0</v>
      </c>
      <c r="AC267">
        <v>0</v>
      </c>
      <c r="AG267">
        <v>5.2548607461902243E-2</v>
      </c>
      <c r="AH267">
        <v>7.639577139081602E-2</v>
      </c>
      <c r="AI267">
        <v>0</v>
      </c>
      <c r="AJ267">
        <v>1</v>
      </c>
      <c r="AK267">
        <v>114.9</v>
      </c>
      <c r="AL267">
        <v>14.63500544618984</v>
      </c>
    </row>
    <row r="268" spans="1:38">
      <c r="A268">
        <v>8</v>
      </c>
      <c r="B268">
        <v>4</v>
      </c>
      <c r="C268">
        <v>2024</v>
      </c>
      <c r="D268">
        <v>99</v>
      </c>
      <c r="E268">
        <v>99</v>
      </c>
      <c r="F268">
        <v>99</v>
      </c>
      <c r="G268">
        <v>99</v>
      </c>
      <c r="H268">
        <v>99</v>
      </c>
      <c r="I268">
        <v>80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85</v>
      </c>
      <c r="R268">
        <v>798</v>
      </c>
      <c r="S268">
        <v>9.2719298245614024</v>
      </c>
      <c r="T268">
        <v>6.9348370927318284</v>
      </c>
      <c r="U268">
        <v>15.951253132832065</v>
      </c>
      <c r="V268">
        <v>0.25062656641604003</v>
      </c>
      <c r="W268">
        <v>10.401002506265662</v>
      </c>
      <c r="X268">
        <v>42.98245614035087</v>
      </c>
      <c r="Y268">
        <v>2.0050125313283202</v>
      </c>
      <c r="AA268">
        <v>2.9414277445698676</v>
      </c>
      <c r="AB268">
        <v>1.2535619566001903</v>
      </c>
      <c r="AC268">
        <v>1.387652102264781</v>
      </c>
      <c r="AD268">
        <v>39.119914826674709</v>
      </c>
      <c r="AE268">
        <v>41.562499762441405</v>
      </c>
      <c r="AF268">
        <v>51.446315847457214</v>
      </c>
      <c r="AG268">
        <v>41.933788754598005</v>
      </c>
      <c r="AH268">
        <v>43.804027640127721</v>
      </c>
      <c r="AI268">
        <v>0</v>
      </c>
      <c r="AJ268">
        <v>795</v>
      </c>
      <c r="AK268">
        <v>86.583522012578598</v>
      </c>
      <c r="AL268">
        <v>24.557915867663141</v>
      </c>
    </row>
    <row r="269" spans="1:38">
      <c r="A269">
        <v>8</v>
      </c>
      <c r="B269">
        <v>5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81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38">
      <c r="A270">
        <v>8</v>
      </c>
      <c r="B270">
        <v>6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83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16</v>
      </c>
      <c r="R270">
        <v>209</v>
      </c>
      <c r="S270">
        <v>9.0287081339712891</v>
      </c>
      <c r="T270">
        <v>6.4736842105263186</v>
      </c>
      <c r="U270">
        <v>14.02057416267942</v>
      </c>
      <c r="V270">
        <v>0</v>
      </c>
      <c r="W270">
        <v>13.39712918660287</v>
      </c>
      <c r="X270">
        <v>21.5311004784689</v>
      </c>
      <c r="Y270">
        <v>0.47846889952153121</v>
      </c>
      <c r="AA270">
        <v>3.0270720540774394</v>
      </c>
      <c r="AB270">
        <v>1.4240379127730962</v>
      </c>
      <c r="AC270">
        <v>1.8868789743683521</v>
      </c>
      <c r="AD270">
        <v>71.268269824456894</v>
      </c>
      <c r="AE270">
        <v>54.42208156480639</v>
      </c>
      <c r="AF270">
        <v>60.571547859069327</v>
      </c>
      <c r="AG270">
        <v>10.982658959537575</v>
      </c>
      <c r="AH270">
        <v>10.083897698491352</v>
      </c>
      <c r="AI270">
        <v>0</v>
      </c>
      <c r="AJ270">
        <v>209</v>
      </c>
      <c r="AK270">
        <v>84.9071770334928</v>
      </c>
      <c r="AL270">
        <v>22.678125212500156</v>
      </c>
    </row>
    <row r="271" spans="1:38">
      <c r="A271">
        <v>8</v>
      </c>
      <c r="B271">
        <v>7</v>
      </c>
      <c r="C271">
        <v>2023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6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14</v>
      </c>
      <c r="R271">
        <v>111</v>
      </c>
      <c r="S271">
        <v>8.8018018018017994</v>
      </c>
      <c r="T271">
        <v>6.9819819819819822</v>
      </c>
      <c r="U271">
        <v>13.227927927927929</v>
      </c>
      <c r="V271">
        <v>0</v>
      </c>
      <c r="W271">
        <v>9.9099099099099117</v>
      </c>
      <c r="X271">
        <v>0</v>
      </c>
      <c r="Y271">
        <v>0</v>
      </c>
      <c r="AA271">
        <v>2.4193354448702609</v>
      </c>
      <c r="AB271">
        <v>1.6319988287170137</v>
      </c>
      <c r="AC271">
        <v>1.9076988731627271</v>
      </c>
      <c r="AD271">
        <v>73.063751583021499</v>
      </c>
      <c r="AE271">
        <v>68.017219950269677</v>
      </c>
      <c r="AF271">
        <v>71.937406238914946</v>
      </c>
      <c r="AG271">
        <v>4.0130151843817776</v>
      </c>
      <c r="AH271">
        <v>3.4939724632232214</v>
      </c>
      <c r="AI271">
        <v>0.90090090090090069</v>
      </c>
      <c r="AJ271">
        <v>103</v>
      </c>
      <c r="AK271">
        <v>81.5611650485437</v>
      </c>
      <c r="AL271">
        <v>25.635760493435232</v>
      </c>
    </row>
    <row r="272" spans="1:38">
      <c r="A272">
        <v>8</v>
      </c>
      <c r="B272">
        <v>8</v>
      </c>
      <c r="C272">
        <v>2023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24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85</v>
      </c>
      <c r="R272">
        <v>1455</v>
      </c>
      <c r="S272">
        <v>8.9415807560137495</v>
      </c>
      <c r="T272">
        <v>6.4865979381443308</v>
      </c>
      <c r="U272">
        <v>15.74501718213058</v>
      </c>
      <c r="V272">
        <v>0.34364261168384885</v>
      </c>
      <c r="W272">
        <v>9.5532646048109982</v>
      </c>
      <c r="X272">
        <v>39.862542955326475</v>
      </c>
      <c r="Y272">
        <v>3.7800687285223376</v>
      </c>
      <c r="AA272">
        <v>3.3213649095286009</v>
      </c>
      <c r="AB272">
        <v>0.93721616157256993</v>
      </c>
      <c r="AC272">
        <v>1.5601323099662299</v>
      </c>
      <c r="AD272">
        <v>32.247056174236498</v>
      </c>
      <c r="AE272">
        <v>47.191993562545662</v>
      </c>
      <c r="AF272">
        <v>31.368699636249495</v>
      </c>
      <c r="AG272">
        <v>52.603036876355752</v>
      </c>
      <c r="AH272">
        <v>54.514346632146555</v>
      </c>
      <c r="AI272">
        <v>0</v>
      </c>
      <c r="AJ272">
        <v>635</v>
      </c>
      <c r="AK272">
        <v>87.95212598425195</v>
      </c>
      <c r="AL272">
        <v>22.245753725235296</v>
      </c>
    </row>
    <row r="273" spans="1:38">
      <c r="A273">
        <v>8</v>
      </c>
      <c r="B273">
        <v>9</v>
      </c>
      <c r="C273">
        <v>2023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49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10</v>
      </c>
      <c r="R273">
        <v>45</v>
      </c>
      <c r="S273">
        <v>7.0444444444444443</v>
      </c>
      <c r="T273">
        <v>5.3111111111111109</v>
      </c>
      <c r="U273">
        <v>11.4</v>
      </c>
      <c r="V273">
        <v>0</v>
      </c>
      <c r="W273">
        <v>6.6666666666666687</v>
      </c>
      <c r="X273">
        <v>11.111111111111112</v>
      </c>
      <c r="Y273">
        <v>2.2222222222222223</v>
      </c>
      <c r="AA273">
        <v>3.8200639901562976</v>
      </c>
      <c r="AB273">
        <v>1.2988123729957772</v>
      </c>
      <c r="AC273">
        <v>1.8357223491611911</v>
      </c>
      <c r="AD273">
        <v>57.016274251590737</v>
      </c>
      <c r="AE273">
        <v>54.283421807111367</v>
      </c>
      <c r="AF273">
        <v>49.75016929871375</v>
      </c>
      <c r="AG273">
        <v>1.6268980477223436</v>
      </c>
      <c r="AH273">
        <v>1.2207368205635851</v>
      </c>
      <c r="AI273">
        <v>0</v>
      </c>
      <c r="AJ273">
        <v>0</v>
      </c>
    </row>
    <row r="274" spans="1:38">
      <c r="A274">
        <v>8</v>
      </c>
      <c r="B274">
        <v>10</v>
      </c>
      <c r="C274">
        <v>2023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80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109</v>
      </c>
      <c r="R274">
        <v>904</v>
      </c>
      <c r="S274">
        <v>9.0320796460176993</v>
      </c>
      <c r="T274">
        <v>6.7544247787610621</v>
      </c>
      <c r="U274">
        <v>15.30519911504425</v>
      </c>
      <c r="V274">
        <v>0</v>
      </c>
      <c r="W274">
        <v>7.9646017699115053</v>
      </c>
      <c r="X274">
        <v>38.384955752212392</v>
      </c>
      <c r="Y274">
        <v>0.33185840707964598</v>
      </c>
      <c r="AA274">
        <v>2.5235715235929059</v>
      </c>
      <c r="AB274">
        <v>1.4032475332863452</v>
      </c>
      <c r="AC274">
        <v>1.349976360365361</v>
      </c>
      <c r="AD274">
        <v>45.371446288480307</v>
      </c>
      <c r="AE274">
        <v>48.613436418933581</v>
      </c>
      <c r="AF274">
        <v>28.445172946096761</v>
      </c>
      <c r="AG274">
        <v>32.682574114244389</v>
      </c>
      <c r="AH274">
        <v>32.92396213574213</v>
      </c>
      <c r="AI274">
        <v>1.4380530973451329</v>
      </c>
      <c r="AJ274">
        <v>375</v>
      </c>
      <c r="AK274">
        <v>84.239466666666686</v>
      </c>
      <c r="AL274">
        <v>25.400010154477791</v>
      </c>
    </row>
    <row r="275" spans="1:38">
      <c r="A275">
        <v>8</v>
      </c>
      <c r="B275">
        <v>11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81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</row>
    <row r="276" spans="1:38">
      <c r="A276">
        <v>8</v>
      </c>
      <c r="B276">
        <v>12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83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18</v>
      </c>
      <c r="R276">
        <v>251</v>
      </c>
      <c r="S276">
        <v>8.147410358565736</v>
      </c>
      <c r="T276">
        <v>6.179282868525898</v>
      </c>
      <c r="U276">
        <v>13.1378486055777</v>
      </c>
      <c r="V276">
        <v>0</v>
      </c>
      <c r="W276">
        <v>11.553784860557769</v>
      </c>
      <c r="X276">
        <v>11.952191235059763</v>
      </c>
      <c r="Y276">
        <v>1.1952191235059761</v>
      </c>
      <c r="AA276">
        <v>3.0739040661925494</v>
      </c>
      <c r="AB276">
        <v>1.0960737912698268</v>
      </c>
      <c r="AC276">
        <v>1.877665193093784</v>
      </c>
      <c r="AD276">
        <v>42.995160501254638</v>
      </c>
      <c r="AE276">
        <v>66.065341366965228</v>
      </c>
      <c r="AF276">
        <v>41.884990128703677</v>
      </c>
      <c r="AG276">
        <v>9.0744757772957314</v>
      </c>
      <c r="AH276">
        <v>7.8469819483245251</v>
      </c>
      <c r="AI276">
        <v>0</v>
      </c>
      <c r="AJ276">
        <v>45</v>
      </c>
      <c r="AK276">
        <v>85.333333333333314</v>
      </c>
      <c r="AL276">
        <v>22.899488079993791</v>
      </c>
    </row>
    <row r="277" spans="1:38">
      <c r="A277">
        <v>8</v>
      </c>
      <c r="B277">
        <v>13</v>
      </c>
      <c r="C277">
        <v>2022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6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</v>
      </c>
      <c r="R277">
        <v>2</v>
      </c>
      <c r="S277">
        <v>6.5</v>
      </c>
      <c r="T277">
        <v>8</v>
      </c>
      <c r="U277">
        <v>12.600000000000001</v>
      </c>
      <c r="V277">
        <v>0</v>
      </c>
      <c r="W277">
        <v>0</v>
      </c>
      <c r="X277">
        <v>0</v>
      </c>
      <c r="Y277">
        <v>0</v>
      </c>
      <c r="AA277">
        <v>0.79999999999997373</v>
      </c>
      <c r="AB277">
        <v>0.5</v>
      </c>
      <c r="AC277">
        <v>0</v>
      </c>
      <c r="AD277">
        <v>-100.0000000000047</v>
      </c>
      <c r="AG277">
        <v>7.1787508973438621E-2</v>
      </c>
      <c r="AH277">
        <v>6.1303278509065237E-2</v>
      </c>
      <c r="AI277">
        <v>0</v>
      </c>
      <c r="AJ277">
        <v>0</v>
      </c>
    </row>
    <row r="278" spans="1:38">
      <c r="A278">
        <v>8</v>
      </c>
      <c r="B278">
        <v>14</v>
      </c>
      <c r="C278">
        <v>2022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24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95</v>
      </c>
      <c r="R278">
        <v>877</v>
      </c>
      <c r="S278">
        <v>8.5917901938426429</v>
      </c>
      <c r="T278">
        <v>5.7651083238312433</v>
      </c>
      <c r="U278">
        <v>13.882212086659077</v>
      </c>
      <c r="V278">
        <v>0.79817559863169907</v>
      </c>
      <c r="W278">
        <v>1.0262257696693271</v>
      </c>
      <c r="X278">
        <v>14.253135689851771</v>
      </c>
      <c r="Y278">
        <v>1.5963511972633979</v>
      </c>
      <c r="AA278">
        <v>2.9968365130830326</v>
      </c>
      <c r="AB278">
        <v>1.0230306271452287</v>
      </c>
      <c r="AC278">
        <v>1.3058993915601289</v>
      </c>
      <c r="AD278">
        <v>34.931848384036989</v>
      </c>
      <c r="AE278">
        <v>33.000299238182237</v>
      </c>
      <c r="AF278">
        <v>33.620000259001046</v>
      </c>
      <c r="AG278">
        <v>31.478822684852833</v>
      </c>
      <c r="AH278">
        <v>29.617024796203079</v>
      </c>
      <c r="AI278">
        <v>0</v>
      </c>
      <c r="AJ278">
        <v>0</v>
      </c>
    </row>
    <row r="279" spans="1:38">
      <c r="A279">
        <v>8</v>
      </c>
      <c r="B279">
        <v>15</v>
      </c>
      <c r="C279">
        <v>2022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49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5</v>
      </c>
      <c r="R279">
        <v>19</v>
      </c>
      <c r="S279">
        <v>7.9473684210526301</v>
      </c>
      <c r="T279">
        <v>6</v>
      </c>
      <c r="U279">
        <v>15.736842105263156</v>
      </c>
      <c r="V279">
        <v>5.2631578947368443</v>
      </c>
      <c r="W279">
        <v>0</v>
      </c>
      <c r="X279">
        <v>36.84210526315789</v>
      </c>
      <c r="Y279">
        <v>5.2631578947368443</v>
      </c>
      <c r="AA279">
        <v>3.9434436628963856</v>
      </c>
      <c r="AB279">
        <v>0.99861399794790595</v>
      </c>
      <c r="AC279">
        <v>1.4867838833500564</v>
      </c>
      <c r="AD279">
        <v>30.655382107918665</v>
      </c>
      <c r="AE279">
        <v>22.711375340892968</v>
      </c>
      <c r="AF279">
        <v>53.173122462207637</v>
      </c>
      <c r="AG279">
        <v>0.68198133524766691</v>
      </c>
      <c r="AH279">
        <v>0.72736826484962369</v>
      </c>
      <c r="AI279">
        <v>26.315789473684205</v>
      </c>
      <c r="AJ279">
        <v>0</v>
      </c>
    </row>
    <row r="280" spans="1:38">
      <c r="A280">
        <v>8</v>
      </c>
      <c r="B280">
        <v>16</v>
      </c>
      <c r="C280">
        <v>2022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80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132</v>
      </c>
      <c r="R280">
        <v>1515</v>
      </c>
      <c r="S280">
        <v>8.8343234323432327</v>
      </c>
      <c r="T280">
        <v>6.5280528052805273</v>
      </c>
      <c r="U280">
        <v>15.778745874587491</v>
      </c>
      <c r="V280">
        <v>0.33003300330033003</v>
      </c>
      <c r="W280">
        <v>8.8448844884488445</v>
      </c>
      <c r="X280">
        <v>47.722772277227719</v>
      </c>
      <c r="Y280">
        <v>3.2343234323432344</v>
      </c>
      <c r="AA280">
        <v>3.7638909382214343</v>
      </c>
      <c r="AB280">
        <v>1.4811054611811731</v>
      </c>
      <c r="AC280">
        <v>1.6569799869279014</v>
      </c>
      <c r="AD280">
        <v>49.666282850225713</v>
      </c>
      <c r="AE280">
        <v>54.581733566645553</v>
      </c>
      <c r="AF280">
        <v>60.503163488309269</v>
      </c>
      <c r="AG280">
        <v>54.379038047379758</v>
      </c>
      <c r="AH280">
        <v>58.152484607281998</v>
      </c>
      <c r="AI280">
        <v>1.7161716171617152</v>
      </c>
      <c r="AJ280">
        <v>745</v>
      </c>
      <c r="AK280">
        <v>87.19114093959719</v>
      </c>
      <c r="AL280">
        <v>23.796702445905513</v>
      </c>
    </row>
    <row r="281" spans="1:38">
      <c r="A281">
        <v>8</v>
      </c>
      <c r="B281">
        <v>17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81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38">
      <c r="A282">
        <v>8</v>
      </c>
      <c r="B282">
        <v>18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83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22</v>
      </c>
      <c r="R282">
        <v>373</v>
      </c>
      <c r="S282">
        <v>7.88739946380697</v>
      </c>
      <c r="T282">
        <v>5.5281501340482571</v>
      </c>
      <c r="U282">
        <v>12.609651474530835</v>
      </c>
      <c r="V282">
        <v>0</v>
      </c>
      <c r="W282">
        <v>3.4852546916890073</v>
      </c>
      <c r="X282">
        <v>12.33243967828418</v>
      </c>
      <c r="Y282">
        <v>0.26809651474530832</v>
      </c>
      <c r="AA282">
        <v>3.2924746654706252</v>
      </c>
      <c r="AB282">
        <v>1.7690144917620243</v>
      </c>
      <c r="AC282">
        <v>1.7642217398708595</v>
      </c>
      <c r="AD282">
        <v>54.517721965630251</v>
      </c>
      <c r="AE282">
        <v>60.30100153184776</v>
      </c>
      <c r="AF282">
        <v>59.546203371202942</v>
      </c>
      <c r="AG282">
        <v>13.388370423546304</v>
      </c>
      <c r="AH282">
        <v>11.441819053156252</v>
      </c>
      <c r="AI282">
        <v>2.6809651474530831</v>
      </c>
      <c r="AJ282">
        <v>0</v>
      </c>
    </row>
    <row r="283" spans="1:38" ht="17.399999999999999" customHeight="1">
      <c r="A283">
        <v>9</v>
      </c>
      <c r="B283">
        <v>1</v>
      </c>
      <c r="C283">
        <v>2024</v>
      </c>
      <c r="D283">
        <v>99</v>
      </c>
      <c r="E283">
        <v>99</v>
      </c>
      <c r="F283">
        <v>99</v>
      </c>
      <c r="G283">
        <v>99</v>
      </c>
      <c r="H283">
        <v>1</v>
      </c>
      <c r="I283">
        <v>99</v>
      </c>
      <c r="J283">
        <v>103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38">
      <c r="A284">
        <v>9</v>
      </c>
      <c r="B284">
        <v>2</v>
      </c>
      <c r="C284">
        <v>2024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106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38">
      <c r="A285">
        <v>9</v>
      </c>
      <c r="B285">
        <v>3</v>
      </c>
      <c r="C285">
        <v>2024</v>
      </c>
      <c r="D285">
        <v>99</v>
      </c>
      <c r="E285">
        <v>99</v>
      </c>
      <c r="F285">
        <v>99</v>
      </c>
      <c r="G285">
        <v>99</v>
      </c>
      <c r="H285">
        <v>1</v>
      </c>
      <c r="I285">
        <v>99</v>
      </c>
      <c r="J285">
        <v>110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28</v>
      </c>
      <c r="R285">
        <v>141</v>
      </c>
      <c r="S285">
        <v>9.3617021276595764</v>
      </c>
      <c r="T285">
        <v>6.7375886524822706</v>
      </c>
      <c r="U285">
        <v>13.985106382978723</v>
      </c>
      <c r="V285">
        <v>0</v>
      </c>
      <c r="W285">
        <v>9.2198581560283674</v>
      </c>
      <c r="X285">
        <v>0</v>
      </c>
      <c r="Y285">
        <v>0</v>
      </c>
      <c r="AA285">
        <v>1.5409740021193239</v>
      </c>
      <c r="AB285">
        <v>0.86111090829140724</v>
      </c>
      <c r="AC285">
        <v>1.3349921776853844</v>
      </c>
      <c r="AD285">
        <v>40.598408388247421</v>
      </c>
      <c r="AE285">
        <v>46.144694847289081</v>
      </c>
      <c r="AF285">
        <v>34.784926624067339</v>
      </c>
      <c r="AG285">
        <v>7.4093536521282175</v>
      </c>
      <c r="AH285">
        <v>6.7858027750247789</v>
      </c>
      <c r="AI285">
        <v>0</v>
      </c>
      <c r="AJ285">
        <v>141</v>
      </c>
      <c r="AK285">
        <v>83.582978723404281</v>
      </c>
      <c r="AL285">
        <v>23.991872839928064</v>
      </c>
    </row>
    <row r="286" spans="1:38">
      <c r="A286" s="485">
        <v>9</v>
      </c>
      <c r="B286">
        <v>4</v>
      </c>
      <c r="C286">
        <v>2024</v>
      </c>
      <c r="D286">
        <v>99</v>
      </c>
      <c r="E286">
        <v>99</v>
      </c>
      <c r="F286">
        <v>99</v>
      </c>
      <c r="G286">
        <v>99</v>
      </c>
      <c r="H286">
        <v>1</v>
      </c>
      <c r="I286">
        <v>99</v>
      </c>
      <c r="J286">
        <v>111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47</v>
      </c>
      <c r="R286">
        <v>664</v>
      </c>
      <c r="S286">
        <v>9.8629518072289155</v>
      </c>
      <c r="T286">
        <v>7.1024096385542164</v>
      </c>
      <c r="U286">
        <v>14.893825301204812</v>
      </c>
      <c r="V286">
        <v>0</v>
      </c>
      <c r="W286">
        <v>10.542168674698795</v>
      </c>
      <c r="X286">
        <v>35.090361445783131</v>
      </c>
      <c r="Y286">
        <v>0.75301204819277101</v>
      </c>
      <c r="AA286">
        <v>2.8284922661377325</v>
      </c>
      <c r="AB286">
        <v>1.0574809623011039</v>
      </c>
      <c r="AC286">
        <v>1.2351748233527298</v>
      </c>
      <c r="AD286">
        <v>58.232349473274645</v>
      </c>
      <c r="AE286">
        <v>55.044273295787747</v>
      </c>
      <c r="AF286">
        <v>47.655890957759205</v>
      </c>
      <c r="AG286">
        <v>34.892275354703095</v>
      </c>
      <c r="AH286">
        <v>34.03225140403039</v>
      </c>
      <c r="AI286">
        <v>0</v>
      </c>
      <c r="AJ286">
        <v>653</v>
      </c>
      <c r="AK286">
        <v>83.698009188361382</v>
      </c>
      <c r="AL286">
        <v>25.309487475452155</v>
      </c>
    </row>
    <row r="287" spans="1:38">
      <c r="A287" s="485">
        <v>9</v>
      </c>
      <c r="B287">
        <v>5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116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</row>
    <row r="288" spans="1:38">
      <c r="A288" s="485">
        <v>9</v>
      </c>
      <c r="B288">
        <v>6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117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26</v>
      </c>
      <c r="R288">
        <v>131</v>
      </c>
      <c r="S288">
        <v>10.137404580152667</v>
      </c>
      <c r="T288">
        <v>7.1526717557251942</v>
      </c>
      <c r="U288">
        <v>14.726717557251904</v>
      </c>
      <c r="V288">
        <v>0</v>
      </c>
      <c r="W288">
        <v>10.68702290076336</v>
      </c>
      <c r="X288">
        <v>12.977099236641219</v>
      </c>
      <c r="Y288">
        <v>0</v>
      </c>
      <c r="AA288">
        <v>1.2594573184590545</v>
      </c>
      <c r="AB288">
        <v>0.77914965175270556</v>
      </c>
      <c r="AC288">
        <v>1.1556253549303899</v>
      </c>
      <c r="AD288">
        <v>27.474753226590785</v>
      </c>
      <c r="AE288">
        <v>26.310834450727807</v>
      </c>
      <c r="AF288">
        <v>26.495206227784003</v>
      </c>
      <c r="AG288">
        <v>6.8838675775091955</v>
      </c>
      <c r="AH288">
        <v>6.638861358881182</v>
      </c>
      <c r="AI288">
        <v>0</v>
      </c>
      <c r="AJ288">
        <v>131</v>
      </c>
      <c r="AK288">
        <v>82.212977099236582</v>
      </c>
      <c r="AL288">
        <v>26.558405022384608</v>
      </c>
    </row>
    <row r="289" spans="1:38">
      <c r="A289" s="485">
        <v>9</v>
      </c>
      <c r="B289">
        <v>7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134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3</v>
      </c>
      <c r="R289">
        <v>18</v>
      </c>
      <c r="S289">
        <v>10.444444444444445</v>
      </c>
      <c r="T289">
        <v>8.5</v>
      </c>
      <c r="U289">
        <v>18.188888888888886</v>
      </c>
      <c r="V289">
        <v>5.5555555555555562</v>
      </c>
      <c r="W289">
        <v>55.555555555555557</v>
      </c>
      <c r="X289">
        <v>72.222222222222229</v>
      </c>
      <c r="Y289">
        <v>5.5555555555555562</v>
      </c>
      <c r="AA289">
        <v>3.4507469221876597</v>
      </c>
      <c r="AB289">
        <v>0.83147941928310243</v>
      </c>
      <c r="AC289">
        <v>1.3437096247164249</v>
      </c>
      <c r="AD289">
        <v>11.208773554136812</v>
      </c>
      <c r="AE289">
        <v>-29.35452397176547</v>
      </c>
      <c r="AF289">
        <v>24.862257904941089</v>
      </c>
      <c r="AG289">
        <v>0.94587493431424063</v>
      </c>
      <c r="AH289">
        <v>1.1266655654663591</v>
      </c>
      <c r="AI289">
        <v>0</v>
      </c>
      <c r="AJ289">
        <v>18</v>
      </c>
      <c r="AK289">
        <v>83.95</v>
      </c>
      <c r="AL289">
        <v>30.516881513702728</v>
      </c>
    </row>
    <row r="290" spans="1:38">
      <c r="A290" s="485">
        <v>9</v>
      </c>
      <c r="B290">
        <v>8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141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53</v>
      </c>
      <c r="R290">
        <v>625</v>
      </c>
      <c r="S290">
        <v>9.1167999999999996</v>
      </c>
      <c r="T290">
        <v>6.8335999999999997</v>
      </c>
      <c r="U290">
        <v>16.156639999999989</v>
      </c>
      <c r="V290">
        <v>0.32</v>
      </c>
      <c r="W290">
        <v>9.92</v>
      </c>
      <c r="X290">
        <v>48.64</v>
      </c>
      <c r="Y290">
        <v>2.4</v>
      </c>
      <c r="AA290">
        <v>3.0655909561453498</v>
      </c>
      <c r="AB290">
        <v>1.2626788031799678</v>
      </c>
      <c r="AC290">
        <v>1.4314716343679348</v>
      </c>
      <c r="AD290">
        <v>49.918263268271566</v>
      </c>
      <c r="AE290">
        <v>46.293596350080151</v>
      </c>
      <c r="AF290">
        <v>57.285858059135244</v>
      </c>
      <c r="AG290">
        <v>32.842879663688905</v>
      </c>
      <c r="AH290">
        <v>34.749408104834259</v>
      </c>
      <c r="AI290">
        <v>0</v>
      </c>
      <c r="AJ290">
        <v>622</v>
      </c>
      <c r="AK290">
        <v>87.350160771704083</v>
      </c>
      <c r="AL290">
        <v>24.179191987417081</v>
      </c>
    </row>
    <row r="291" spans="1:38">
      <c r="A291" s="485">
        <v>9</v>
      </c>
      <c r="B291">
        <v>9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2</v>
      </c>
      <c r="I291">
        <v>99</v>
      </c>
      <c r="J291">
        <v>143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38">
      <c r="A292" s="485">
        <v>9</v>
      </c>
      <c r="B292">
        <v>10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147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38">
      <c r="A293" s="485">
        <v>9</v>
      </c>
      <c r="B293">
        <v>11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155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38">
      <c r="A294" s="485">
        <v>9</v>
      </c>
      <c r="B294">
        <v>12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160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6</v>
      </c>
      <c r="R294">
        <v>42</v>
      </c>
      <c r="S294">
        <v>8.8809523809523814</v>
      </c>
      <c r="T294">
        <v>7.7619047619047645</v>
      </c>
      <c r="U294">
        <v>16.714285714285701</v>
      </c>
      <c r="V294">
        <v>0</v>
      </c>
      <c r="W294">
        <v>16.666666666666671</v>
      </c>
      <c r="X294">
        <v>52.380952380952387</v>
      </c>
      <c r="Y294">
        <v>2.3809523809523818</v>
      </c>
      <c r="AA294">
        <v>3.701966750678515</v>
      </c>
      <c r="AB294">
        <v>1.1792326187656943</v>
      </c>
      <c r="AC294">
        <v>0.97124181211291227</v>
      </c>
      <c r="AD294">
        <v>43.289533837050435</v>
      </c>
      <c r="AE294">
        <v>36.648179134687531</v>
      </c>
      <c r="AF294">
        <v>30.786828299839161</v>
      </c>
      <c r="AG294">
        <v>2.2070415133998944</v>
      </c>
      <c r="AH294">
        <v>2.4157581764122895</v>
      </c>
      <c r="AI294">
        <v>0</v>
      </c>
      <c r="AJ294">
        <v>42</v>
      </c>
      <c r="AK294">
        <v>88.861904761904725</v>
      </c>
      <c r="AL294">
        <v>23.927015254438192</v>
      </c>
    </row>
    <row r="295" spans="1:38">
      <c r="A295" s="485">
        <v>9</v>
      </c>
      <c r="B295">
        <v>13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1</v>
      </c>
      <c r="I295">
        <v>99</v>
      </c>
      <c r="J295">
        <v>171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4</v>
      </c>
      <c r="R295">
        <v>72</v>
      </c>
      <c r="S295">
        <v>9.5972222222222232</v>
      </c>
      <c r="T295">
        <v>8.0694444444444446</v>
      </c>
      <c r="U295">
        <v>16.511111111111106</v>
      </c>
      <c r="V295">
        <v>0</v>
      </c>
      <c r="W295">
        <v>37.5</v>
      </c>
      <c r="X295">
        <v>58.33333333333335</v>
      </c>
      <c r="Y295">
        <v>0</v>
      </c>
      <c r="AA295">
        <v>1.881898830935602</v>
      </c>
      <c r="AB295">
        <v>0.87654185141609853</v>
      </c>
      <c r="AC295">
        <v>1.0318051722976784</v>
      </c>
      <c r="AD295">
        <v>30.077174961426454</v>
      </c>
      <c r="AE295">
        <v>40.516400197798589</v>
      </c>
      <c r="AF295">
        <v>19.985004052011796</v>
      </c>
      <c r="AG295">
        <v>3.7834997372569625</v>
      </c>
      <c r="AH295">
        <v>4.0909591454685597</v>
      </c>
      <c r="AI295">
        <v>0</v>
      </c>
      <c r="AJ295">
        <v>67</v>
      </c>
      <c r="AK295">
        <v>86.416417910447777</v>
      </c>
      <c r="AL295">
        <v>25.612760244830167</v>
      </c>
    </row>
    <row r="296" spans="1:38" s="485" customFormat="1">
      <c r="A296" s="485">
        <v>9</v>
      </c>
      <c r="B296" s="485">
        <v>14</v>
      </c>
      <c r="C296" s="485">
        <v>2024</v>
      </c>
      <c r="D296" s="485">
        <v>99</v>
      </c>
      <c r="E296" s="485">
        <v>99</v>
      </c>
      <c r="F296" s="485">
        <v>99</v>
      </c>
      <c r="G296" s="485">
        <v>99</v>
      </c>
      <c r="H296" s="485">
        <v>1</v>
      </c>
      <c r="I296" s="485">
        <v>99</v>
      </c>
      <c r="J296" s="485">
        <v>172</v>
      </c>
      <c r="K296" s="485">
        <v>99</v>
      </c>
      <c r="L296" s="485">
        <v>99</v>
      </c>
      <c r="M296" s="485">
        <v>99</v>
      </c>
      <c r="N296" s="485">
        <v>99</v>
      </c>
      <c r="O296" s="485">
        <v>99</v>
      </c>
      <c r="P296" s="485">
        <v>9999</v>
      </c>
    </row>
    <row r="297" spans="1:38">
      <c r="A297" s="485">
        <v>9</v>
      </c>
      <c r="B297">
        <v>15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2</v>
      </c>
      <c r="I297">
        <v>99</v>
      </c>
      <c r="J297">
        <v>175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38">
      <c r="A298" s="485">
        <v>9</v>
      </c>
      <c r="B298">
        <v>16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177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</row>
    <row r="299" spans="1:38">
      <c r="A299" s="485">
        <v>9</v>
      </c>
      <c r="B299">
        <v>17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2</v>
      </c>
      <c r="I299">
        <v>99</v>
      </c>
      <c r="J299">
        <v>178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</v>
      </c>
      <c r="R299">
        <v>83</v>
      </c>
      <c r="S299">
        <v>9.3493975903614484</v>
      </c>
      <c r="T299">
        <v>6.1686746987951793</v>
      </c>
      <c r="U299">
        <v>13.231325301204823</v>
      </c>
      <c r="V299">
        <v>0</v>
      </c>
      <c r="W299">
        <v>1.2048192771084336</v>
      </c>
      <c r="X299">
        <v>9.6385542168674689</v>
      </c>
      <c r="Y299">
        <v>0</v>
      </c>
      <c r="AA299">
        <v>2.1250047603543063</v>
      </c>
      <c r="AB299">
        <v>1.0691031591074145</v>
      </c>
      <c r="AC299">
        <v>1.0038393418767797</v>
      </c>
      <c r="AD299">
        <v>68.248399958890246</v>
      </c>
      <c r="AE299">
        <v>45.444948965005402</v>
      </c>
      <c r="AF299">
        <v>37.168644102472925</v>
      </c>
      <c r="AG299">
        <v>4.3615344193378869</v>
      </c>
      <c r="AH299">
        <v>3.7791818081709097</v>
      </c>
      <c r="AI299">
        <v>0</v>
      </c>
      <c r="AJ299">
        <v>83</v>
      </c>
      <c r="AK299">
        <v>83.022891566265031</v>
      </c>
      <c r="AL299">
        <v>23.091251574214965</v>
      </c>
    </row>
    <row r="300" spans="1:38">
      <c r="A300" s="485">
        <v>9</v>
      </c>
      <c r="B300">
        <v>18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181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38">
      <c r="A301" s="485">
        <v>9</v>
      </c>
      <c r="B301">
        <v>19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2</v>
      </c>
      <c r="I301">
        <v>99</v>
      </c>
      <c r="J301">
        <v>262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38">
      <c r="A302" s="485">
        <v>9</v>
      </c>
      <c r="B302">
        <v>20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2</v>
      </c>
      <c r="I302">
        <v>99</v>
      </c>
      <c r="J302">
        <v>267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38">
      <c r="A303" s="485">
        <v>9</v>
      </c>
      <c r="B303">
        <v>21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1</v>
      </c>
      <c r="I303">
        <v>99</v>
      </c>
      <c r="J303">
        <v>309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</v>
      </c>
      <c r="R303">
        <v>1</v>
      </c>
      <c r="S303">
        <v>3</v>
      </c>
      <c r="T303">
        <v>4</v>
      </c>
      <c r="U303">
        <v>22.2</v>
      </c>
      <c r="V303">
        <v>0</v>
      </c>
      <c r="W303">
        <v>0</v>
      </c>
      <c r="X303">
        <v>100</v>
      </c>
      <c r="Y303">
        <v>0</v>
      </c>
      <c r="AA303">
        <v>0</v>
      </c>
      <c r="AB303">
        <v>0</v>
      </c>
      <c r="AC303">
        <v>0</v>
      </c>
      <c r="AG303">
        <v>5.2548607461902243E-2</v>
      </c>
      <c r="AH303">
        <v>7.639577139081602E-2</v>
      </c>
      <c r="AI303">
        <v>0</v>
      </c>
      <c r="AJ303">
        <v>1</v>
      </c>
      <c r="AK303">
        <v>114.9</v>
      </c>
      <c r="AL303">
        <v>14.63500544618984</v>
      </c>
    </row>
    <row r="304" spans="1:38">
      <c r="A304" s="485">
        <v>9</v>
      </c>
      <c r="B304">
        <v>22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470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14</v>
      </c>
      <c r="R304">
        <v>126</v>
      </c>
      <c r="S304">
        <v>8.8174603174603199</v>
      </c>
      <c r="T304">
        <v>6.674603174603174</v>
      </c>
      <c r="U304">
        <v>14.540476190476188</v>
      </c>
      <c r="V304">
        <v>0</v>
      </c>
      <c r="W304">
        <v>21.428571428571423</v>
      </c>
      <c r="X304">
        <v>29.365079365079353</v>
      </c>
      <c r="Y304">
        <v>0.79365079365079338</v>
      </c>
      <c r="AA304">
        <v>3.3976457435464673</v>
      </c>
      <c r="AB304">
        <v>1.5806407865306829</v>
      </c>
      <c r="AC304">
        <v>2.2671895933188764</v>
      </c>
      <c r="AD304">
        <v>81.018039019424606</v>
      </c>
      <c r="AE304">
        <v>55.230189917344809</v>
      </c>
      <c r="AF304">
        <v>70.983592174738007</v>
      </c>
      <c r="AG304">
        <v>6.6211245401996841</v>
      </c>
      <c r="AH304">
        <v>6.3047158903204501</v>
      </c>
      <c r="AI304">
        <v>0</v>
      </c>
      <c r="AJ304">
        <v>126</v>
      </c>
      <c r="AK304">
        <v>86.148412698412685</v>
      </c>
      <c r="AL304">
        <v>22.405986418672143</v>
      </c>
    </row>
    <row r="305" spans="1:38">
      <c r="A305" s="485">
        <v>9</v>
      </c>
      <c r="B305">
        <v>23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629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38">
      <c r="A306" s="485">
        <v>9</v>
      </c>
      <c r="B306">
        <v>24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643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38">
      <c r="A307" s="485">
        <v>9</v>
      </c>
      <c r="B307">
        <v>25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2</v>
      </c>
      <c r="I307">
        <v>99</v>
      </c>
      <c r="J307">
        <v>704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38">
      <c r="A308" s="485">
        <v>9</v>
      </c>
      <c r="B308">
        <v>26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802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38">
      <c r="A309" s="485">
        <v>9</v>
      </c>
      <c r="B309">
        <v>27</v>
      </c>
      <c r="C309">
        <v>2023</v>
      </c>
      <c r="D309">
        <v>99</v>
      </c>
      <c r="E309">
        <v>99</v>
      </c>
      <c r="F309">
        <v>99</v>
      </c>
      <c r="G309">
        <v>99</v>
      </c>
      <c r="H309">
        <v>1</v>
      </c>
      <c r="I309">
        <v>99</v>
      </c>
      <c r="J309">
        <v>103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38">
      <c r="A310" s="485">
        <v>9</v>
      </c>
      <c r="B310">
        <v>28</v>
      </c>
      <c r="C310">
        <v>2023</v>
      </c>
      <c r="D310">
        <v>99</v>
      </c>
      <c r="E310">
        <v>99</v>
      </c>
      <c r="F310">
        <v>99</v>
      </c>
      <c r="G310">
        <v>99</v>
      </c>
      <c r="H310">
        <v>2</v>
      </c>
      <c r="I310">
        <v>99</v>
      </c>
      <c r="J310">
        <v>106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4</v>
      </c>
      <c r="R310">
        <v>45</v>
      </c>
      <c r="S310">
        <v>8.2888888888888896</v>
      </c>
      <c r="T310">
        <v>6</v>
      </c>
      <c r="U310">
        <v>14.44</v>
      </c>
      <c r="V310">
        <v>0</v>
      </c>
      <c r="W310">
        <v>11.111111111111112</v>
      </c>
      <c r="X310">
        <v>15.555555555555555</v>
      </c>
      <c r="Y310">
        <v>4.4444444444444446</v>
      </c>
      <c r="AA310">
        <v>4.1021078592461304</v>
      </c>
      <c r="AB310">
        <v>1.1278735591510605</v>
      </c>
      <c r="AC310">
        <v>2.1499353995462798</v>
      </c>
      <c r="AD310">
        <v>52.584141029213683</v>
      </c>
      <c r="AE310">
        <v>69.847075389608804</v>
      </c>
      <c r="AF310">
        <v>57.735404053933401</v>
      </c>
      <c r="AG310">
        <v>1.6268980477223436</v>
      </c>
      <c r="AH310">
        <v>1.546266639380542</v>
      </c>
      <c r="AI310">
        <v>0</v>
      </c>
      <c r="AJ310">
        <v>45</v>
      </c>
      <c r="AK310">
        <v>85.333333333333314</v>
      </c>
      <c r="AL310">
        <v>22.899488079993791</v>
      </c>
    </row>
    <row r="311" spans="1:38">
      <c r="A311" s="485">
        <v>9</v>
      </c>
      <c r="B311">
        <v>29</v>
      </c>
      <c r="C311">
        <v>2023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110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14</v>
      </c>
      <c r="R311">
        <v>111</v>
      </c>
      <c r="S311">
        <v>8.8018018018017994</v>
      </c>
      <c r="T311">
        <v>6.9819819819819822</v>
      </c>
      <c r="U311">
        <v>13.227927927927929</v>
      </c>
      <c r="V311">
        <v>0</v>
      </c>
      <c r="W311">
        <v>9.9099099099099117</v>
      </c>
      <c r="X311">
        <v>0</v>
      </c>
      <c r="Y311">
        <v>0</v>
      </c>
      <c r="AA311">
        <v>2.4193354448702609</v>
      </c>
      <c r="AB311">
        <v>1.6319988287170137</v>
      </c>
      <c r="AC311">
        <v>1.9076988731627271</v>
      </c>
      <c r="AD311">
        <v>73.063751583021499</v>
      </c>
      <c r="AE311">
        <v>68.017219950269677</v>
      </c>
      <c r="AF311">
        <v>71.937406238914946</v>
      </c>
      <c r="AG311">
        <v>4.0130151843817776</v>
      </c>
      <c r="AH311">
        <v>3.4939724632232245</v>
      </c>
      <c r="AI311">
        <v>0.90090090090090069</v>
      </c>
      <c r="AJ311">
        <v>103</v>
      </c>
      <c r="AK311">
        <v>81.5611650485437</v>
      </c>
      <c r="AL311">
        <v>25.635760493435232</v>
      </c>
    </row>
    <row r="312" spans="1:38">
      <c r="A312" s="485">
        <v>9</v>
      </c>
      <c r="B312">
        <v>30</v>
      </c>
      <c r="C312">
        <v>2023</v>
      </c>
      <c r="D312">
        <v>99</v>
      </c>
      <c r="E312">
        <v>99</v>
      </c>
      <c r="F312">
        <v>99</v>
      </c>
      <c r="G312">
        <v>99</v>
      </c>
      <c r="H312">
        <v>1</v>
      </c>
      <c r="I312">
        <v>99</v>
      </c>
      <c r="J312">
        <v>111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60</v>
      </c>
      <c r="R312">
        <v>1111</v>
      </c>
      <c r="S312">
        <v>8.9279927992799291</v>
      </c>
      <c r="T312">
        <v>6.4347434743474325</v>
      </c>
      <c r="U312">
        <v>15.334653465346523</v>
      </c>
      <c r="V312">
        <v>0.27002700270027002</v>
      </c>
      <c r="W312">
        <v>9.0909090909090917</v>
      </c>
      <c r="X312">
        <v>34.473447344734488</v>
      </c>
      <c r="Y312">
        <v>2.5202520252025202</v>
      </c>
      <c r="AA312">
        <v>3.0502830491766137</v>
      </c>
      <c r="AB312">
        <v>0.88909759363147312</v>
      </c>
      <c r="AC312">
        <v>1.5545927722622188</v>
      </c>
      <c r="AD312">
        <v>35.591143623428202</v>
      </c>
      <c r="AE312">
        <v>42.405720858543631</v>
      </c>
      <c r="AF312">
        <v>33.197257736473823</v>
      </c>
      <c r="AG312">
        <v>40.166305133767182</v>
      </c>
      <c r="AH312">
        <v>40.540836383192385</v>
      </c>
      <c r="AI312">
        <v>0</v>
      </c>
      <c r="AJ312">
        <v>635</v>
      </c>
      <c r="AK312">
        <v>87.95212598425195</v>
      </c>
      <c r="AL312">
        <v>22.245753725235296</v>
      </c>
    </row>
    <row r="313" spans="1:38">
      <c r="A313" s="485">
        <v>9</v>
      </c>
      <c r="B313">
        <v>31</v>
      </c>
      <c r="C313">
        <v>2023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116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10</v>
      </c>
      <c r="R313">
        <v>88</v>
      </c>
      <c r="S313">
        <v>9.3977272727272734</v>
      </c>
      <c r="T313">
        <v>6.0227272727272716</v>
      </c>
      <c r="U313">
        <v>13.535227272727276</v>
      </c>
      <c r="V313">
        <v>0</v>
      </c>
      <c r="W313">
        <v>1.1363636363636365</v>
      </c>
      <c r="X313">
        <v>10.227272727272727</v>
      </c>
      <c r="Y313">
        <v>0</v>
      </c>
      <c r="AA313">
        <v>1.8656000602247755</v>
      </c>
      <c r="AB313">
        <v>0.95987419544145247</v>
      </c>
      <c r="AC313">
        <v>1.186833762649721</v>
      </c>
      <c r="AD313">
        <v>57.471782128255846</v>
      </c>
      <c r="AE313">
        <v>69.198066324196333</v>
      </c>
      <c r="AF313">
        <v>26.139046996960847</v>
      </c>
      <c r="AG313">
        <v>3.1814895155459144</v>
      </c>
      <c r="AH313">
        <v>2.8343462514099178</v>
      </c>
      <c r="AI313">
        <v>0</v>
      </c>
      <c r="AJ313">
        <v>0</v>
      </c>
    </row>
    <row r="314" spans="1:38">
      <c r="A314" s="485">
        <v>9</v>
      </c>
      <c r="B314">
        <v>32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2</v>
      </c>
      <c r="I314">
        <v>99</v>
      </c>
      <c r="J314">
        <v>117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34</v>
      </c>
      <c r="R314">
        <v>190</v>
      </c>
      <c r="S314">
        <v>10.4</v>
      </c>
      <c r="T314">
        <v>6.4894736842105241</v>
      </c>
      <c r="U314">
        <v>15.359473684210528</v>
      </c>
      <c r="V314">
        <v>0</v>
      </c>
      <c r="W314">
        <v>3.1578947368421058</v>
      </c>
      <c r="X314">
        <v>27.368421052631579</v>
      </c>
      <c r="Y314">
        <v>0.52631578947368407</v>
      </c>
      <c r="AA314">
        <v>1.6302695085046457</v>
      </c>
      <c r="AB314">
        <v>0.91075445879255446</v>
      </c>
      <c r="AC314">
        <v>1.2214722509471048</v>
      </c>
      <c r="AD314">
        <v>31.257610962658145</v>
      </c>
      <c r="AE314">
        <v>26.210728468934281</v>
      </c>
      <c r="AF314">
        <v>14.09865722308664</v>
      </c>
      <c r="AG314">
        <v>6.8691250903832239</v>
      </c>
      <c r="AH314">
        <v>6.9443981743678611</v>
      </c>
      <c r="AI314">
        <v>0</v>
      </c>
      <c r="AJ314">
        <v>190</v>
      </c>
      <c r="AK314">
        <v>82.953684210526276</v>
      </c>
      <c r="AL314">
        <v>26.98185886490047</v>
      </c>
    </row>
    <row r="315" spans="1:38">
      <c r="A315" s="485">
        <v>9</v>
      </c>
      <c r="B315">
        <v>33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1</v>
      </c>
      <c r="I315">
        <v>99</v>
      </c>
      <c r="J315">
        <v>134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11</v>
      </c>
      <c r="R315">
        <v>73</v>
      </c>
      <c r="S315">
        <v>8.4383561643835616</v>
      </c>
      <c r="T315">
        <v>6.10958904109589</v>
      </c>
      <c r="U315">
        <v>15.867123287671228</v>
      </c>
      <c r="V315">
        <v>2.7397260273972601</v>
      </c>
      <c r="W315">
        <v>12.328767123287673</v>
      </c>
      <c r="X315">
        <v>34.246575342465754</v>
      </c>
      <c r="Y315">
        <v>5.4794520547945202</v>
      </c>
      <c r="AA315">
        <v>3.3840097312969779</v>
      </c>
      <c r="AB315">
        <v>1.5875051622814405</v>
      </c>
      <c r="AC315">
        <v>1.9271786734322156</v>
      </c>
      <c r="AD315">
        <v>52.185097583802651</v>
      </c>
      <c r="AE315">
        <v>49.564130285421008</v>
      </c>
      <c r="AF315">
        <v>44.100756858438757</v>
      </c>
      <c r="AG315">
        <v>2.6391901663051338</v>
      </c>
      <c r="AH315">
        <v>2.7562952422198874</v>
      </c>
      <c r="AI315">
        <v>0</v>
      </c>
      <c r="AJ315">
        <v>0</v>
      </c>
    </row>
    <row r="316" spans="1:38">
      <c r="A316" s="485">
        <v>9</v>
      </c>
      <c r="B316">
        <v>34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141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60</v>
      </c>
      <c r="R316">
        <v>528</v>
      </c>
      <c r="S316">
        <v>8.5018939393939377</v>
      </c>
      <c r="T316">
        <v>6.7613636363636376</v>
      </c>
      <c r="U316">
        <v>15.411931818181799</v>
      </c>
      <c r="V316">
        <v>0</v>
      </c>
      <c r="W316">
        <v>5.8712121212121202</v>
      </c>
      <c r="X316">
        <v>40.909090909090907</v>
      </c>
      <c r="Y316">
        <v>0.37878787878787878</v>
      </c>
      <c r="AA316">
        <v>2.3787867855504143</v>
      </c>
      <c r="AB316">
        <v>1.1247879480795882</v>
      </c>
      <c r="AC316">
        <v>1.2597587387630236</v>
      </c>
      <c r="AD316">
        <v>46.203922604749565</v>
      </c>
      <c r="AE316">
        <v>42.945218869709421</v>
      </c>
      <c r="AF316">
        <v>27.566274215163087</v>
      </c>
      <c r="AG316">
        <v>19.088937093275483</v>
      </c>
      <c r="AH316">
        <v>19.364027051337576</v>
      </c>
      <c r="AI316">
        <v>2.4621212121212119</v>
      </c>
      <c r="AJ316">
        <v>0</v>
      </c>
    </row>
    <row r="317" spans="1:38">
      <c r="A317" s="485">
        <v>9</v>
      </c>
      <c r="B317">
        <v>35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2</v>
      </c>
      <c r="I317">
        <v>99</v>
      </c>
      <c r="J317">
        <v>143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</v>
      </c>
      <c r="R317">
        <v>2</v>
      </c>
      <c r="S317">
        <v>6</v>
      </c>
      <c r="T317">
        <v>7.5</v>
      </c>
      <c r="U317">
        <v>22.55</v>
      </c>
      <c r="V317">
        <v>0</v>
      </c>
      <c r="W317">
        <v>0</v>
      </c>
      <c r="X317">
        <v>100</v>
      </c>
      <c r="Y317">
        <v>50</v>
      </c>
      <c r="AA317">
        <v>0.84999999999998144</v>
      </c>
      <c r="AB317">
        <v>0</v>
      </c>
      <c r="AC317">
        <v>0.5</v>
      </c>
      <c r="AE317">
        <v>100.00000000000487</v>
      </c>
      <c r="AG317">
        <v>7.2306579898770804E-2</v>
      </c>
      <c r="AH317">
        <v>0.10732013763629183</v>
      </c>
      <c r="AI317">
        <v>0</v>
      </c>
      <c r="AJ317">
        <v>0</v>
      </c>
    </row>
    <row r="318" spans="1:38">
      <c r="A318" s="485">
        <v>9</v>
      </c>
      <c r="B318">
        <v>36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2</v>
      </c>
      <c r="I318">
        <v>99</v>
      </c>
      <c r="J318">
        <v>147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38">
      <c r="A319" s="485">
        <v>9</v>
      </c>
      <c r="B319">
        <v>37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1</v>
      </c>
      <c r="I319">
        <v>99</v>
      </c>
      <c r="J319">
        <v>155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</v>
      </c>
      <c r="R319">
        <v>4</v>
      </c>
      <c r="S319">
        <v>8.25</v>
      </c>
      <c r="T319">
        <v>5</v>
      </c>
      <c r="U319">
        <v>17.3</v>
      </c>
      <c r="V319">
        <v>0</v>
      </c>
      <c r="W319">
        <v>0</v>
      </c>
      <c r="X319">
        <v>75</v>
      </c>
      <c r="Y319">
        <v>25</v>
      </c>
      <c r="AA319">
        <v>4.1850925915683153</v>
      </c>
      <c r="AB319">
        <v>0.4330127018922193</v>
      </c>
      <c r="AC319">
        <v>0.70710678118654757</v>
      </c>
      <c r="AD319">
        <v>85.531480861079388</v>
      </c>
      <c r="AE319">
        <v>53.221913542011798</v>
      </c>
      <c r="AF319">
        <v>81.649658092772611</v>
      </c>
      <c r="AG319">
        <v>0.14461315979754161</v>
      </c>
      <c r="AH319">
        <v>0.16466859255945451</v>
      </c>
      <c r="AI319">
        <v>0</v>
      </c>
      <c r="AJ319">
        <v>0</v>
      </c>
    </row>
    <row r="320" spans="1:38">
      <c r="A320" s="485">
        <v>9</v>
      </c>
      <c r="B320">
        <v>38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160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15</v>
      </c>
      <c r="R320">
        <v>186</v>
      </c>
      <c r="S320">
        <v>9.1397849462365599</v>
      </c>
      <c r="T320">
        <v>7.0053763440860228</v>
      </c>
      <c r="U320">
        <v>14.946774193548396</v>
      </c>
      <c r="V320">
        <v>0</v>
      </c>
      <c r="W320">
        <v>18.817204301075272</v>
      </c>
      <c r="X320">
        <v>42.473118279569889</v>
      </c>
      <c r="Y320">
        <v>0</v>
      </c>
      <c r="AA320">
        <v>3.4655315536020108</v>
      </c>
      <c r="AB320">
        <v>1.5526003013291418</v>
      </c>
      <c r="AC320">
        <v>1.6411945290004564</v>
      </c>
      <c r="AD320">
        <v>73.390491378659277</v>
      </c>
      <c r="AE320">
        <v>69.718896506679783</v>
      </c>
      <c r="AF320">
        <v>66.855176814577874</v>
      </c>
      <c r="AG320">
        <v>6.7245119305856846</v>
      </c>
      <c r="AH320">
        <v>6.6155369100366999</v>
      </c>
      <c r="AI320">
        <v>0</v>
      </c>
      <c r="AJ320">
        <v>185</v>
      </c>
      <c r="AK320">
        <v>85.560000000000016</v>
      </c>
      <c r="AL320">
        <v>23.775408776205847</v>
      </c>
    </row>
    <row r="321" spans="1:36">
      <c r="A321" s="485">
        <v>9</v>
      </c>
      <c r="B321">
        <v>39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1</v>
      </c>
      <c r="I321">
        <v>99</v>
      </c>
      <c r="J321">
        <v>171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13</v>
      </c>
      <c r="R321">
        <v>183</v>
      </c>
      <c r="S321">
        <v>9.0054644808743145</v>
      </c>
      <c r="T321">
        <v>7.174863387978144</v>
      </c>
      <c r="U321">
        <v>19.250273224043724</v>
      </c>
      <c r="V321">
        <v>0</v>
      </c>
      <c r="W321">
        <v>15.300546448087429</v>
      </c>
      <c r="X321">
        <v>89.071038251366119</v>
      </c>
      <c r="Y321">
        <v>12.568306010928964</v>
      </c>
      <c r="AA321">
        <v>3.0525072435289338</v>
      </c>
      <c r="AB321">
        <v>0.72802801062701739</v>
      </c>
      <c r="AC321">
        <v>1.3678677347635273</v>
      </c>
      <c r="AD321">
        <v>34.166604089865871</v>
      </c>
      <c r="AE321">
        <v>52.504866842194609</v>
      </c>
      <c r="AF321">
        <v>15.81714478388345</v>
      </c>
      <c r="AG321">
        <v>6.6160520607375277</v>
      </c>
      <c r="AH321">
        <v>8.3828687553243704</v>
      </c>
      <c r="AI321">
        <v>0</v>
      </c>
      <c r="AJ321">
        <v>0</v>
      </c>
    </row>
    <row r="322" spans="1:36" s="485" customFormat="1">
      <c r="A322" s="485">
        <v>9</v>
      </c>
      <c r="B322" s="485">
        <v>40</v>
      </c>
      <c r="C322" s="485">
        <v>2023</v>
      </c>
      <c r="D322" s="485">
        <v>99</v>
      </c>
      <c r="E322" s="485">
        <v>99</v>
      </c>
      <c r="F322" s="485">
        <v>99</v>
      </c>
      <c r="G322" s="485">
        <v>99</v>
      </c>
      <c r="H322" s="485">
        <v>1</v>
      </c>
      <c r="I322" s="485">
        <v>99</v>
      </c>
      <c r="J322" s="485">
        <v>172</v>
      </c>
      <c r="K322" s="485">
        <v>99</v>
      </c>
      <c r="L322" s="485">
        <v>99</v>
      </c>
      <c r="M322" s="485">
        <v>99</v>
      </c>
      <c r="N322" s="485">
        <v>99</v>
      </c>
      <c r="O322" s="485">
        <v>99</v>
      </c>
      <c r="P322" s="485">
        <v>9999</v>
      </c>
    </row>
    <row r="323" spans="1:36">
      <c r="A323" s="485">
        <v>9</v>
      </c>
      <c r="B323">
        <v>41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175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36">
      <c r="A324" s="485">
        <v>9</v>
      </c>
      <c r="B324">
        <v>42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177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36">
      <c r="A325" s="485">
        <v>9</v>
      </c>
      <c r="B325">
        <v>43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178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2</v>
      </c>
      <c r="R325">
        <v>85</v>
      </c>
      <c r="S325">
        <v>7.9176470588235297</v>
      </c>
      <c r="T325">
        <v>5.9176470588235288</v>
      </c>
      <c r="U325">
        <v>11.698823529411763</v>
      </c>
      <c r="V325">
        <v>0</v>
      </c>
      <c r="W325">
        <v>0</v>
      </c>
      <c r="X325">
        <v>0</v>
      </c>
      <c r="Y325">
        <v>0</v>
      </c>
      <c r="AA325">
        <v>1.5575617534842721</v>
      </c>
      <c r="AB325">
        <v>1.0539758307964699</v>
      </c>
      <c r="AC325">
        <v>1.0539758307964699</v>
      </c>
      <c r="AD325">
        <v>51.950989042552841</v>
      </c>
      <c r="AE325">
        <v>69.867158297545643</v>
      </c>
      <c r="AF325">
        <v>26.924993770246399</v>
      </c>
      <c r="AG325">
        <v>3.0730296456977579</v>
      </c>
      <c r="AH325">
        <v>2.3662781566636055</v>
      </c>
      <c r="AI325">
        <v>0</v>
      </c>
      <c r="AJ325">
        <v>0</v>
      </c>
    </row>
    <row r="326" spans="1:36">
      <c r="A326" s="485">
        <v>9</v>
      </c>
      <c r="B326">
        <v>44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2</v>
      </c>
      <c r="I326">
        <v>99</v>
      </c>
      <c r="J326">
        <v>181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36">
      <c r="A327" s="485">
        <v>9</v>
      </c>
      <c r="B327">
        <v>45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262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36">
      <c r="A328" s="485">
        <v>9</v>
      </c>
      <c r="B328">
        <v>46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267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36">
      <c r="A329" s="485">
        <v>9</v>
      </c>
      <c r="B329">
        <v>47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1</v>
      </c>
      <c r="I329">
        <v>99</v>
      </c>
      <c r="J329">
        <v>309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4</v>
      </c>
      <c r="R329">
        <v>13</v>
      </c>
      <c r="S329">
        <v>8.0769230769230749</v>
      </c>
      <c r="T329">
        <v>5.7692307692307692</v>
      </c>
      <c r="U329">
        <v>11.946153846153845</v>
      </c>
      <c r="V329">
        <v>0</v>
      </c>
      <c r="W329">
        <v>7.6923076923076898</v>
      </c>
      <c r="X329">
        <v>15.38461538461538</v>
      </c>
      <c r="Y329">
        <v>0</v>
      </c>
      <c r="AA329">
        <v>3.8639587879263049</v>
      </c>
      <c r="AB329">
        <v>1.1409536133993361</v>
      </c>
      <c r="AC329">
        <v>1.8040060614705504</v>
      </c>
      <c r="AD329">
        <v>47.379178575805241</v>
      </c>
      <c r="AE329">
        <v>70.66869303561333</v>
      </c>
      <c r="AF329">
        <v>56.920997883030864</v>
      </c>
      <c r="AG329">
        <v>0.46999276934201006</v>
      </c>
      <c r="AH329">
        <v>0.3695524916832843</v>
      </c>
      <c r="AI329">
        <v>0</v>
      </c>
      <c r="AJ329">
        <v>0</v>
      </c>
    </row>
    <row r="330" spans="1:36">
      <c r="A330" s="485">
        <v>9</v>
      </c>
      <c r="B330">
        <v>48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470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11</v>
      </c>
      <c r="R330">
        <v>119</v>
      </c>
      <c r="S330">
        <v>8.294117647058826</v>
      </c>
      <c r="T330">
        <v>6.4117647058823524</v>
      </c>
      <c r="U330">
        <v>13.515126050420159</v>
      </c>
      <c r="V330">
        <v>0</v>
      </c>
      <c r="W330">
        <v>20.168067226890752</v>
      </c>
      <c r="X330">
        <v>17.647058823529413</v>
      </c>
      <c r="Y330">
        <v>0</v>
      </c>
      <c r="AA330">
        <v>2.840808224901195</v>
      </c>
      <c r="AB330">
        <v>1.0560186939431915</v>
      </c>
      <c r="AC330">
        <v>2.1786271396327179</v>
      </c>
      <c r="AD330">
        <v>50.160721641923487</v>
      </c>
      <c r="AE330">
        <v>71.250507525274614</v>
      </c>
      <c r="AF330">
        <v>45.871979433539991</v>
      </c>
      <c r="AG330">
        <v>4.3022415039768607</v>
      </c>
      <c r="AH330">
        <v>3.8271170146440823</v>
      </c>
      <c r="AI330">
        <v>0</v>
      </c>
      <c r="AJ330">
        <v>0</v>
      </c>
    </row>
    <row r="331" spans="1:36">
      <c r="A331" s="485">
        <v>9</v>
      </c>
      <c r="B331">
        <v>49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629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36">
      <c r="A332" s="485">
        <v>9</v>
      </c>
      <c r="B332">
        <v>50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1</v>
      </c>
      <c r="I332">
        <v>99</v>
      </c>
      <c r="J332">
        <v>643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</v>
      </c>
      <c r="R332">
        <v>28</v>
      </c>
      <c r="S332">
        <v>6.3928571428571441</v>
      </c>
      <c r="T332">
        <v>5.1428571428571441</v>
      </c>
      <c r="U332">
        <v>10.303571428571423</v>
      </c>
      <c r="V332">
        <v>0</v>
      </c>
      <c r="W332">
        <v>7.1428571428571441</v>
      </c>
      <c r="X332">
        <v>0</v>
      </c>
      <c r="Y332">
        <v>0</v>
      </c>
      <c r="AA332">
        <v>2.775850209891582</v>
      </c>
      <c r="AB332">
        <v>0.97611788347974437</v>
      </c>
      <c r="AC332">
        <v>1.9219462924391004</v>
      </c>
      <c r="AD332">
        <v>50.299094541957565</v>
      </c>
      <c r="AE332">
        <v>66.866420293251579</v>
      </c>
      <c r="AF332">
        <v>56.023163916675429</v>
      </c>
      <c r="AG332">
        <v>1.0122921185827909</v>
      </c>
      <c r="AH332">
        <v>0.68651573632084717</v>
      </c>
      <c r="AI332">
        <v>0</v>
      </c>
      <c r="AJ332">
        <v>0</v>
      </c>
    </row>
    <row r="333" spans="1:36">
      <c r="A333" s="485">
        <v>9</v>
      </c>
      <c r="B333">
        <v>51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704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36">
      <c r="A334" s="485">
        <v>9</v>
      </c>
      <c r="B334">
        <v>52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802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</row>
    <row r="335" spans="1:36">
      <c r="A335" s="485">
        <v>9</v>
      </c>
      <c r="B335">
        <v>53</v>
      </c>
      <c r="C335">
        <v>2022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36">
      <c r="A336" s="485">
        <v>9</v>
      </c>
      <c r="B336">
        <v>54</v>
      </c>
      <c r="C336">
        <v>2022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5</v>
      </c>
      <c r="R336">
        <v>50</v>
      </c>
      <c r="S336">
        <v>7.96</v>
      </c>
      <c r="T336">
        <v>6.42</v>
      </c>
      <c r="U336">
        <v>16.055999999999997</v>
      </c>
      <c r="V336">
        <v>0</v>
      </c>
      <c r="W336">
        <v>10</v>
      </c>
      <c r="X336">
        <v>48</v>
      </c>
      <c r="Y336">
        <v>2</v>
      </c>
      <c r="AA336">
        <v>3.5519099087674162</v>
      </c>
      <c r="AB336">
        <v>0.97897906004163393</v>
      </c>
      <c r="AC336">
        <v>1.9908792027644464</v>
      </c>
      <c r="AD336">
        <v>63.562956610659242</v>
      </c>
      <c r="AE336">
        <v>62.907842495413504</v>
      </c>
      <c r="AF336">
        <v>62.431085859837104</v>
      </c>
      <c r="AG336">
        <v>1.7946877243359654</v>
      </c>
      <c r="AH336">
        <v>1.95294730107451</v>
      </c>
      <c r="AI336">
        <v>0</v>
      </c>
      <c r="AJ336">
        <v>0</v>
      </c>
    </row>
    <row r="337" spans="1:38">
      <c r="A337" s="485">
        <v>9</v>
      </c>
      <c r="B337">
        <v>55</v>
      </c>
      <c r="C337">
        <v>2022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</v>
      </c>
      <c r="R337">
        <v>2</v>
      </c>
      <c r="S337">
        <v>6.5</v>
      </c>
      <c r="T337">
        <v>8</v>
      </c>
      <c r="U337">
        <v>12.600000000000001</v>
      </c>
      <c r="V337">
        <v>0</v>
      </c>
      <c r="W337">
        <v>0</v>
      </c>
      <c r="X337">
        <v>0</v>
      </c>
      <c r="Y337">
        <v>0</v>
      </c>
      <c r="AA337">
        <v>0.79999999999997373</v>
      </c>
      <c r="AB337">
        <v>0.5</v>
      </c>
      <c r="AC337">
        <v>0</v>
      </c>
      <c r="AD337">
        <v>-100.0000000000047</v>
      </c>
      <c r="AG337">
        <v>7.1787508973438621E-2</v>
      </c>
      <c r="AH337">
        <v>6.130327850906539E-2</v>
      </c>
      <c r="AI337">
        <v>0</v>
      </c>
      <c r="AJ337">
        <v>0</v>
      </c>
    </row>
    <row r="338" spans="1:38">
      <c r="A338" s="485">
        <v>9</v>
      </c>
      <c r="B338">
        <v>56</v>
      </c>
      <c r="C338">
        <v>2022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60</v>
      </c>
      <c r="R338">
        <v>604</v>
      </c>
      <c r="S338">
        <v>8.5695364238410594</v>
      </c>
      <c r="T338">
        <v>5.7268211920529799</v>
      </c>
      <c r="U338">
        <v>12.895529801324511</v>
      </c>
      <c r="V338">
        <v>0</v>
      </c>
      <c r="W338">
        <v>0.82781456953642363</v>
      </c>
      <c r="X338">
        <v>0</v>
      </c>
      <c r="Y338">
        <v>0</v>
      </c>
      <c r="AA338">
        <v>1.5851848924183765</v>
      </c>
      <c r="AB338">
        <v>0.79117595245694228</v>
      </c>
      <c r="AC338">
        <v>1.2124666286721515</v>
      </c>
      <c r="AD338">
        <v>11.938775872596583</v>
      </c>
      <c r="AE338">
        <v>19.637065829056475</v>
      </c>
      <c r="AF338">
        <v>26.056791666052881</v>
      </c>
      <c r="AG338">
        <v>21.679827709978472</v>
      </c>
      <c r="AH338">
        <v>18.947821665843627</v>
      </c>
      <c r="AI338">
        <v>0</v>
      </c>
      <c r="AJ338">
        <v>0</v>
      </c>
    </row>
    <row r="339" spans="1:38">
      <c r="A339" s="485">
        <v>9</v>
      </c>
      <c r="B339">
        <v>57</v>
      </c>
      <c r="C339">
        <v>2022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23</v>
      </c>
      <c r="R339">
        <v>188</v>
      </c>
      <c r="S339">
        <v>8.5053191489361701</v>
      </c>
      <c r="T339">
        <v>5.7393617021276606</v>
      </c>
      <c r="U339">
        <v>16.027659574468089</v>
      </c>
      <c r="V339">
        <v>3.7234042553191498</v>
      </c>
      <c r="W339">
        <v>0</v>
      </c>
      <c r="X339">
        <v>42.021276595744681</v>
      </c>
      <c r="Y339">
        <v>5.8510638297872362</v>
      </c>
      <c r="AA339">
        <v>4.0290145634131589</v>
      </c>
      <c r="AB339">
        <v>1.1917149292561737</v>
      </c>
      <c r="AC339">
        <v>1.3492092313731916</v>
      </c>
      <c r="AD339">
        <v>36.610532831078658</v>
      </c>
      <c r="AE339">
        <v>35.045754553278201</v>
      </c>
      <c r="AF339">
        <v>20.762412662002365</v>
      </c>
      <c r="AG339">
        <v>6.7480258435032283</v>
      </c>
      <c r="AH339">
        <v>7.3301205874411028</v>
      </c>
      <c r="AI339">
        <v>0</v>
      </c>
      <c r="AJ339">
        <v>0</v>
      </c>
    </row>
    <row r="340" spans="1:38">
      <c r="A340" s="485">
        <v>9</v>
      </c>
      <c r="B340">
        <v>58</v>
      </c>
      <c r="C340">
        <v>2022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57</v>
      </c>
      <c r="R340">
        <v>745</v>
      </c>
      <c r="S340">
        <v>9.2630872483221474</v>
      </c>
      <c r="T340">
        <v>6.7892617449664412</v>
      </c>
      <c r="U340">
        <v>15.966174496644305</v>
      </c>
      <c r="V340">
        <v>0.26845637583892623</v>
      </c>
      <c r="W340">
        <v>13.422818791946312</v>
      </c>
      <c r="X340">
        <v>48.859060402684563</v>
      </c>
      <c r="Y340">
        <v>3.489932885906041</v>
      </c>
      <c r="AA340">
        <v>3.671133101840629</v>
      </c>
      <c r="AB340">
        <v>1.5398225729434309</v>
      </c>
      <c r="AC340">
        <v>1.7608395244366919</v>
      </c>
      <c r="AD340">
        <v>59.43454394454799</v>
      </c>
      <c r="AE340">
        <v>62.519949808425714</v>
      </c>
      <c r="AF340">
        <v>66.946491895901843</v>
      </c>
      <c r="AG340">
        <v>26.74084709260589</v>
      </c>
      <c r="AH340">
        <v>28.936120524191701</v>
      </c>
      <c r="AI340">
        <v>0.26845637583892623</v>
      </c>
      <c r="AJ340">
        <v>745</v>
      </c>
      <c r="AK340">
        <v>87.19114093959719</v>
      </c>
      <c r="AL340">
        <v>23.796702445905513</v>
      </c>
    </row>
    <row r="341" spans="1:38">
      <c r="A341" s="485">
        <v>9</v>
      </c>
      <c r="B341">
        <v>59</v>
      </c>
      <c r="C341">
        <v>2022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11</v>
      </c>
      <c r="R341">
        <v>83</v>
      </c>
      <c r="S341">
        <v>8.9638554216867483</v>
      </c>
      <c r="T341">
        <v>6.0602409638554224</v>
      </c>
      <c r="U341">
        <v>16.177108433734933</v>
      </c>
      <c r="V341">
        <v>0</v>
      </c>
      <c r="W341">
        <v>4.8192771084337345</v>
      </c>
      <c r="X341">
        <v>55.421686746987966</v>
      </c>
      <c r="Y341">
        <v>3.6144578313253009</v>
      </c>
      <c r="AA341">
        <v>4.1275543475352192</v>
      </c>
      <c r="AB341">
        <v>1.7592836927645401</v>
      </c>
      <c r="AC341">
        <v>1.7379491971332004</v>
      </c>
      <c r="AD341">
        <v>78.019791832261589</v>
      </c>
      <c r="AE341">
        <v>79.629727427966699</v>
      </c>
      <c r="AF341">
        <v>67.45339442213276</v>
      </c>
      <c r="AG341">
        <v>2.9791816223977032</v>
      </c>
      <c r="AH341">
        <v>3.2663457164334138</v>
      </c>
      <c r="AI341">
        <v>0</v>
      </c>
      <c r="AJ341">
        <v>0</v>
      </c>
    </row>
    <row r="342" spans="1:38">
      <c r="A342" s="485">
        <v>9</v>
      </c>
      <c r="B342">
        <v>60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63</v>
      </c>
      <c r="R342">
        <v>625</v>
      </c>
      <c r="S342">
        <v>8.2319999999999993</v>
      </c>
      <c r="T342">
        <v>6.1007999999999987</v>
      </c>
      <c r="U342">
        <v>15.99807999999998</v>
      </c>
      <c r="V342">
        <v>0.48</v>
      </c>
      <c r="W342">
        <v>2.2400000000000002</v>
      </c>
      <c r="X342">
        <v>50.24</v>
      </c>
      <c r="Y342">
        <v>2.88</v>
      </c>
      <c r="AA342">
        <v>3.6110935066265752</v>
      </c>
      <c r="AB342">
        <v>1.2466659536539857</v>
      </c>
      <c r="AC342">
        <v>1.4569280558764737</v>
      </c>
      <c r="AD342">
        <v>58.158726400992869</v>
      </c>
      <c r="AE342">
        <v>52.351632433397342</v>
      </c>
      <c r="AF342">
        <v>47.514901867769822</v>
      </c>
      <c r="AG342">
        <v>22.433596554199568</v>
      </c>
      <c r="AH342">
        <v>24.323778617319121</v>
      </c>
      <c r="AI342">
        <v>3.84</v>
      </c>
      <c r="AJ342">
        <v>0</v>
      </c>
    </row>
    <row r="343" spans="1:38">
      <c r="A343" s="485">
        <v>9</v>
      </c>
      <c r="B343">
        <v>61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8">
      <c r="A344" s="485">
        <v>9</v>
      </c>
      <c r="B344">
        <v>62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38">
      <c r="A345" s="485">
        <v>9</v>
      </c>
      <c r="B345">
        <v>63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</v>
      </c>
      <c r="R345">
        <v>2</v>
      </c>
      <c r="S345">
        <v>8</v>
      </c>
      <c r="T345">
        <v>5.5</v>
      </c>
      <c r="U345">
        <v>21.75</v>
      </c>
      <c r="V345">
        <v>50</v>
      </c>
      <c r="W345">
        <v>0</v>
      </c>
      <c r="X345">
        <v>100</v>
      </c>
      <c r="Y345">
        <v>50</v>
      </c>
      <c r="AA345">
        <v>3.5499999999999945</v>
      </c>
      <c r="AB345">
        <v>0</v>
      </c>
      <c r="AC345">
        <v>0.5</v>
      </c>
      <c r="AE345">
        <v>-100.00000000000048</v>
      </c>
      <c r="AG345">
        <v>7.1787508973438621E-2</v>
      </c>
      <c r="AH345">
        <v>0.10582113552160094</v>
      </c>
      <c r="AI345">
        <v>0</v>
      </c>
      <c r="AJ345">
        <v>0</v>
      </c>
    </row>
    <row r="346" spans="1:38">
      <c r="A346" s="485">
        <v>9</v>
      </c>
      <c r="B346">
        <v>64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12</v>
      </c>
      <c r="R346">
        <v>145</v>
      </c>
      <c r="S346">
        <v>9.2275862068965502</v>
      </c>
      <c r="T346">
        <v>7.0275862068965518</v>
      </c>
      <c r="U346">
        <v>13.870344827586202</v>
      </c>
      <c r="V346">
        <v>0</v>
      </c>
      <c r="W346">
        <v>13.793103448275859</v>
      </c>
      <c r="X346">
        <v>31.03448275862068</v>
      </c>
      <c r="Y346">
        <v>3.4482758620689653</v>
      </c>
      <c r="AA346">
        <v>4.3055397216710389</v>
      </c>
      <c r="AB346">
        <v>1.1729410579082795</v>
      </c>
      <c r="AC346">
        <v>1.4899425010252827</v>
      </c>
      <c r="AD346">
        <v>25.506764518937992</v>
      </c>
      <c r="AE346">
        <v>62.914829646405586</v>
      </c>
      <c r="AF346">
        <v>33.578637034737262</v>
      </c>
      <c r="AG346">
        <v>5.204594400574301</v>
      </c>
      <c r="AH346">
        <v>4.8925854657711181</v>
      </c>
      <c r="AI346">
        <v>0</v>
      </c>
      <c r="AJ346">
        <v>0</v>
      </c>
    </row>
    <row r="347" spans="1:38">
      <c r="A347" s="485">
        <v>9</v>
      </c>
      <c r="B347">
        <v>65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</v>
      </c>
      <c r="R347">
        <v>2</v>
      </c>
      <c r="S347">
        <v>8</v>
      </c>
      <c r="T347">
        <v>7.5</v>
      </c>
      <c r="U347">
        <v>14.95</v>
      </c>
      <c r="V347">
        <v>0</v>
      </c>
      <c r="W347">
        <v>0</v>
      </c>
      <c r="X347">
        <v>0</v>
      </c>
      <c r="Y347">
        <v>0</v>
      </c>
      <c r="AA347">
        <v>5.0000000000261481E-2</v>
      </c>
      <c r="AB347">
        <v>1</v>
      </c>
      <c r="AC347">
        <v>0.5</v>
      </c>
      <c r="AD347">
        <v>99.999999999499778</v>
      </c>
      <c r="AE347">
        <v>99.999999999499778</v>
      </c>
      <c r="AF347">
        <v>100</v>
      </c>
      <c r="AG347">
        <v>7.1787508973438621E-2</v>
      </c>
      <c r="AH347">
        <v>7.2736826484962477E-2</v>
      </c>
      <c r="AI347">
        <v>0</v>
      </c>
      <c r="AJ347">
        <v>0</v>
      </c>
    </row>
    <row r="348" spans="1:38" s="485" customFormat="1">
      <c r="A348" s="485">
        <v>9</v>
      </c>
      <c r="B348" s="485">
        <v>66</v>
      </c>
      <c r="C348" s="485">
        <v>2022</v>
      </c>
      <c r="D348" s="485">
        <v>99</v>
      </c>
      <c r="E348" s="485">
        <v>99</v>
      </c>
      <c r="F348" s="485">
        <v>99</v>
      </c>
      <c r="G348" s="485">
        <v>99</v>
      </c>
      <c r="H348" s="485">
        <v>1</v>
      </c>
      <c r="I348" s="485">
        <v>99</v>
      </c>
      <c r="J348" s="485">
        <v>172</v>
      </c>
      <c r="K348" s="485">
        <v>99</v>
      </c>
      <c r="L348" s="485">
        <v>99</v>
      </c>
      <c r="M348" s="485">
        <v>99</v>
      </c>
      <c r="N348" s="485">
        <v>99</v>
      </c>
      <c r="O348" s="485">
        <v>99</v>
      </c>
      <c r="P348" s="485">
        <v>9999</v>
      </c>
    </row>
    <row r="349" spans="1:38">
      <c r="A349">
        <v>9</v>
      </c>
      <c r="B349">
        <v>67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175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38">
      <c r="A350">
        <v>9</v>
      </c>
      <c r="B350">
        <v>68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177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38">
      <c r="A351">
        <v>9</v>
      </c>
      <c r="B351">
        <v>69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178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2</v>
      </c>
      <c r="R351">
        <v>91</v>
      </c>
      <c r="S351">
        <v>8.5934065934065913</v>
      </c>
      <c r="T351">
        <v>6.0989010989010994</v>
      </c>
      <c r="U351">
        <v>11.75934065934066</v>
      </c>
      <c r="V351">
        <v>0</v>
      </c>
      <c r="W351">
        <v>2.1978021978021971</v>
      </c>
      <c r="X351">
        <v>0</v>
      </c>
      <c r="Y351">
        <v>0</v>
      </c>
      <c r="AA351">
        <v>1.63894753296725</v>
      </c>
      <c r="AB351">
        <v>1.3174903046374484</v>
      </c>
      <c r="AC351">
        <v>1.1957336710976223</v>
      </c>
      <c r="AD351">
        <v>65.597039005053418</v>
      </c>
      <c r="AE351">
        <v>47.755677630045113</v>
      </c>
      <c r="AF351">
        <v>20.688938713300036</v>
      </c>
      <c r="AG351">
        <v>3.266331658291457</v>
      </c>
      <c r="AH351">
        <v>2.603199933831382</v>
      </c>
      <c r="AI351">
        <v>0</v>
      </c>
      <c r="AJ351">
        <v>0</v>
      </c>
    </row>
    <row r="352" spans="1:38">
      <c r="A352">
        <v>9</v>
      </c>
      <c r="B352">
        <v>70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181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6">
      <c r="A353">
        <v>9</v>
      </c>
      <c r="B353">
        <v>71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262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36">
      <c r="A354">
        <v>9</v>
      </c>
      <c r="B354">
        <v>72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267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36">
      <c r="A355">
        <v>9</v>
      </c>
      <c r="B355">
        <v>73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309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36">
      <c r="A356">
        <v>9</v>
      </c>
      <c r="B356">
        <v>74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470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15</v>
      </c>
      <c r="R356">
        <v>232</v>
      </c>
      <c r="S356">
        <v>7.5948275862068941</v>
      </c>
      <c r="T356">
        <v>5.1120689655172411</v>
      </c>
      <c r="U356">
        <v>12.200431034482763</v>
      </c>
      <c r="V356">
        <v>0</v>
      </c>
      <c r="W356">
        <v>2.5862068965517242</v>
      </c>
      <c r="X356">
        <v>9.4827586206896513</v>
      </c>
      <c r="Y356">
        <v>0</v>
      </c>
      <c r="AA356">
        <v>3.2627138302871681</v>
      </c>
      <c r="AB356">
        <v>1.9651201958319455</v>
      </c>
      <c r="AC356">
        <v>1.7654322110450713</v>
      </c>
      <c r="AD356">
        <v>64.493611820002442</v>
      </c>
      <c r="AE356">
        <v>63.598092138003217</v>
      </c>
      <c r="AF356">
        <v>66.41215558417764</v>
      </c>
      <c r="AG356">
        <v>8.3273510409188809</v>
      </c>
      <c r="AH356">
        <v>6.8856718182503789</v>
      </c>
      <c r="AI356">
        <v>4.3103448275862064</v>
      </c>
      <c r="AJ356">
        <v>0</v>
      </c>
    </row>
    <row r="357" spans="1:36">
      <c r="A357">
        <v>9</v>
      </c>
      <c r="B357">
        <v>75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629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36">
      <c r="A358">
        <v>9</v>
      </c>
      <c r="B358">
        <v>76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643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</v>
      </c>
      <c r="R358">
        <v>12</v>
      </c>
      <c r="S358">
        <v>8.1666666666666661</v>
      </c>
      <c r="T358">
        <v>6.083333333333333</v>
      </c>
      <c r="U358">
        <v>13.883333333333338</v>
      </c>
      <c r="V358">
        <v>0</v>
      </c>
      <c r="W358">
        <v>0</v>
      </c>
      <c r="X358">
        <v>16.666666666666671</v>
      </c>
      <c r="Y358">
        <v>0</v>
      </c>
      <c r="AA358">
        <v>2.9328124537530198</v>
      </c>
      <c r="AB358">
        <v>0.98601329718327746</v>
      </c>
      <c r="AC358">
        <v>1.8008485654145263</v>
      </c>
      <c r="AD358">
        <v>59.459476972634477</v>
      </c>
      <c r="AE358">
        <v>47.360876408118642</v>
      </c>
      <c r="AF358">
        <v>60.227975174132965</v>
      </c>
      <c r="AG358">
        <v>0.43072505384063176</v>
      </c>
      <c r="AH358">
        <v>0.40528278569882098</v>
      </c>
      <c r="AI358">
        <v>0</v>
      </c>
      <c r="AJ358">
        <v>0</v>
      </c>
    </row>
    <row r="359" spans="1:36">
      <c r="A359">
        <v>9</v>
      </c>
      <c r="B359">
        <v>77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704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36">
      <c r="A360">
        <v>9</v>
      </c>
      <c r="B360">
        <v>78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802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</v>
      </c>
      <c r="R360">
        <v>5</v>
      </c>
      <c r="S360">
        <v>7.4</v>
      </c>
      <c r="T360">
        <v>6</v>
      </c>
      <c r="U360">
        <v>17.779999999999998</v>
      </c>
      <c r="V360">
        <v>0</v>
      </c>
      <c r="W360">
        <v>0</v>
      </c>
      <c r="X360">
        <v>60</v>
      </c>
      <c r="Y360">
        <v>0</v>
      </c>
      <c r="AA360">
        <v>2.5545253962331298</v>
      </c>
      <c r="AB360">
        <v>1.0198039027185559</v>
      </c>
      <c r="AC360">
        <v>0.63245553203367599</v>
      </c>
      <c r="AD360">
        <v>93.201260950012355</v>
      </c>
      <c r="AE360">
        <v>82.940104468607359</v>
      </c>
      <c r="AF360">
        <v>62.01736729460341</v>
      </c>
      <c r="AG360">
        <v>0.17946877243359655</v>
      </c>
      <c r="AH360">
        <v>0.2162643436292028</v>
      </c>
      <c r="AI360">
        <v>100</v>
      </c>
      <c r="AJ360">
        <v>0</v>
      </c>
    </row>
    <row r="361" spans="1:36">
      <c r="A361">
        <v>9</v>
      </c>
      <c r="B361">
        <v>79</v>
      </c>
      <c r="C361">
        <v>2021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103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36">
      <c r="A362">
        <v>9</v>
      </c>
      <c r="B362">
        <v>80</v>
      </c>
      <c r="C362">
        <v>2021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106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36">
      <c r="A363">
        <v>9</v>
      </c>
      <c r="B363">
        <v>81</v>
      </c>
      <c r="C363">
        <v>2021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109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36">
      <c r="A364">
        <v>9</v>
      </c>
      <c r="B364">
        <v>82</v>
      </c>
      <c r="C364">
        <v>2021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110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36">
      <c r="A365">
        <v>9</v>
      </c>
      <c r="B365">
        <v>83</v>
      </c>
      <c r="C365">
        <v>2021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111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36">
      <c r="A366">
        <v>9</v>
      </c>
      <c r="B366">
        <v>84</v>
      </c>
      <c r="C366">
        <v>2021</v>
      </c>
      <c r="D366">
        <v>99</v>
      </c>
      <c r="E366">
        <v>99</v>
      </c>
      <c r="F366">
        <v>99</v>
      </c>
      <c r="G366">
        <v>99</v>
      </c>
      <c r="H366">
        <v>1</v>
      </c>
      <c r="I366">
        <v>99</v>
      </c>
      <c r="J366">
        <v>113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36">
      <c r="A367">
        <v>9</v>
      </c>
      <c r="B367">
        <v>85</v>
      </c>
      <c r="C367">
        <v>2021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116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</row>
    <row r="368" spans="1:36">
      <c r="A368">
        <v>9</v>
      </c>
      <c r="B368">
        <v>86</v>
      </c>
      <c r="C368">
        <v>2021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117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</row>
    <row r="369" spans="1:16">
      <c r="A369">
        <v>9</v>
      </c>
      <c r="B369">
        <v>87</v>
      </c>
      <c r="C369">
        <v>2021</v>
      </c>
      <c r="D369">
        <v>99</v>
      </c>
      <c r="E369">
        <v>99</v>
      </c>
      <c r="F369">
        <v>99</v>
      </c>
      <c r="G369">
        <v>99</v>
      </c>
      <c r="H369">
        <v>1</v>
      </c>
      <c r="I369">
        <v>99</v>
      </c>
      <c r="J369">
        <v>134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</row>
    <row r="370" spans="1:16">
      <c r="A370">
        <v>9</v>
      </c>
      <c r="B370">
        <v>88</v>
      </c>
      <c r="C370">
        <v>2021</v>
      </c>
      <c r="D370">
        <v>99</v>
      </c>
      <c r="E370">
        <v>99</v>
      </c>
      <c r="F370">
        <v>99</v>
      </c>
      <c r="G370">
        <v>99</v>
      </c>
      <c r="H370">
        <v>2</v>
      </c>
      <c r="I370">
        <v>99</v>
      </c>
      <c r="J370">
        <v>141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</row>
    <row r="371" spans="1:16">
      <c r="A371">
        <v>9</v>
      </c>
      <c r="B371">
        <v>89</v>
      </c>
      <c r="C371">
        <v>2021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143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</row>
    <row r="372" spans="1:16">
      <c r="A372">
        <v>9</v>
      </c>
      <c r="B372">
        <v>90</v>
      </c>
      <c r="C372">
        <v>2021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147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</row>
    <row r="373" spans="1:16">
      <c r="A373">
        <v>9</v>
      </c>
      <c r="B373">
        <v>91</v>
      </c>
      <c r="C373">
        <v>2021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155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16">
      <c r="A374">
        <v>9</v>
      </c>
      <c r="B374">
        <v>92</v>
      </c>
      <c r="C374">
        <v>2021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160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16">
      <c r="A375">
        <v>9</v>
      </c>
      <c r="B375">
        <v>93</v>
      </c>
      <c r="C375">
        <v>2021</v>
      </c>
      <c r="D375">
        <v>99</v>
      </c>
      <c r="E375">
        <v>99</v>
      </c>
      <c r="F375">
        <v>99</v>
      </c>
      <c r="G375">
        <v>99</v>
      </c>
      <c r="H375">
        <v>1</v>
      </c>
      <c r="I375">
        <v>99</v>
      </c>
      <c r="J375">
        <v>171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</row>
    <row r="376" spans="1:16">
      <c r="A376">
        <v>9</v>
      </c>
      <c r="B376">
        <v>94</v>
      </c>
      <c r="C376">
        <v>2021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175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16">
      <c r="A377">
        <v>9</v>
      </c>
      <c r="B377">
        <v>95</v>
      </c>
      <c r="C377">
        <v>2021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177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16">
      <c r="A378">
        <v>9</v>
      </c>
      <c r="B378">
        <v>96</v>
      </c>
      <c r="C378">
        <v>2021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178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16">
      <c r="A379">
        <v>9</v>
      </c>
      <c r="B379">
        <v>97</v>
      </c>
      <c r="C379">
        <v>2021</v>
      </c>
      <c r="D379">
        <v>99</v>
      </c>
      <c r="E379">
        <v>99</v>
      </c>
      <c r="F379">
        <v>99</v>
      </c>
      <c r="G379">
        <v>99</v>
      </c>
      <c r="H379">
        <v>2</v>
      </c>
      <c r="I379">
        <v>99</v>
      </c>
      <c r="J379">
        <v>181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16">
      <c r="A380">
        <v>9</v>
      </c>
      <c r="B380">
        <v>98</v>
      </c>
      <c r="C380">
        <v>2021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262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16">
      <c r="A381">
        <v>9</v>
      </c>
      <c r="B381">
        <v>99</v>
      </c>
      <c r="C381">
        <v>2021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267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16">
      <c r="A382">
        <v>9</v>
      </c>
      <c r="B382">
        <v>100</v>
      </c>
      <c r="C382">
        <v>2021</v>
      </c>
      <c r="D382">
        <v>99</v>
      </c>
      <c r="E382">
        <v>99</v>
      </c>
      <c r="F382">
        <v>99</v>
      </c>
      <c r="G382">
        <v>99</v>
      </c>
      <c r="H382">
        <v>1</v>
      </c>
      <c r="I382">
        <v>99</v>
      </c>
      <c r="J382">
        <v>309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</row>
    <row r="383" spans="1:16">
      <c r="A383">
        <v>9</v>
      </c>
      <c r="B383">
        <v>101</v>
      </c>
      <c r="C383">
        <v>2021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470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16">
      <c r="A384">
        <v>9</v>
      </c>
      <c r="B384">
        <v>102</v>
      </c>
      <c r="C384">
        <v>2021</v>
      </c>
      <c r="D384">
        <v>99</v>
      </c>
      <c r="E384">
        <v>99</v>
      </c>
      <c r="F384">
        <v>99</v>
      </c>
      <c r="G384">
        <v>99</v>
      </c>
      <c r="H384">
        <v>2</v>
      </c>
      <c r="I384">
        <v>99</v>
      </c>
      <c r="J384">
        <v>629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</row>
    <row r="385" spans="1:16">
      <c r="A385">
        <v>9</v>
      </c>
      <c r="B385">
        <v>103</v>
      </c>
      <c r="C385">
        <v>2021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643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16">
      <c r="A386">
        <v>9</v>
      </c>
      <c r="B386">
        <v>104</v>
      </c>
      <c r="C386">
        <v>2021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704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</row>
    <row r="387" spans="1:16">
      <c r="A387">
        <v>9</v>
      </c>
      <c r="B387">
        <v>105</v>
      </c>
      <c r="C387">
        <v>2021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802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16">
      <c r="A388">
        <v>9</v>
      </c>
      <c r="B388">
        <v>106</v>
      </c>
      <c r="C388">
        <v>2020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103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16">
      <c r="A389">
        <v>9</v>
      </c>
      <c r="B389">
        <v>107</v>
      </c>
      <c r="C389">
        <v>2020</v>
      </c>
      <c r="D389">
        <v>99</v>
      </c>
      <c r="E389">
        <v>99</v>
      </c>
      <c r="F389">
        <v>99</v>
      </c>
      <c r="G389">
        <v>99</v>
      </c>
      <c r="H389">
        <v>2</v>
      </c>
      <c r="I389">
        <v>99</v>
      </c>
      <c r="J389">
        <v>106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16">
      <c r="A390">
        <v>9</v>
      </c>
      <c r="B390">
        <v>108</v>
      </c>
      <c r="C390">
        <v>2020</v>
      </c>
      <c r="D390">
        <v>99</v>
      </c>
      <c r="E390">
        <v>99</v>
      </c>
      <c r="F390">
        <v>99</v>
      </c>
      <c r="G390">
        <v>99</v>
      </c>
      <c r="H390">
        <v>1</v>
      </c>
      <c r="I390">
        <v>99</v>
      </c>
      <c r="J390">
        <v>109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</row>
    <row r="391" spans="1:16">
      <c r="A391">
        <v>9</v>
      </c>
      <c r="B391">
        <v>109</v>
      </c>
      <c r="C391">
        <v>2020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110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16">
      <c r="A392">
        <v>9</v>
      </c>
      <c r="B392">
        <v>110</v>
      </c>
      <c r="C392">
        <v>2020</v>
      </c>
      <c r="D392">
        <v>99</v>
      </c>
      <c r="E392">
        <v>99</v>
      </c>
      <c r="F392">
        <v>99</v>
      </c>
      <c r="G392">
        <v>99</v>
      </c>
      <c r="H392">
        <v>1</v>
      </c>
      <c r="I392">
        <v>99</v>
      </c>
      <c r="J392">
        <v>111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16">
      <c r="A393">
        <v>9</v>
      </c>
      <c r="B393">
        <v>111</v>
      </c>
      <c r="C393">
        <v>2020</v>
      </c>
      <c r="D393">
        <v>99</v>
      </c>
      <c r="E393">
        <v>99</v>
      </c>
      <c r="F393">
        <v>99</v>
      </c>
      <c r="G393">
        <v>99</v>
      </c>
      <c r="H393">
        <v>1</v>
      </c>
      <c r="I393">
        <v>99</v>
      </c>
      <c r="J393">
        <v>113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</row>
    <row r="394" spans="1:16">
      <c r="A394">
        <v>9</v>
      </c>
      <c r="B394">
        <v>112</v>
      </c>
      <c r="C394">
        <v>2020</v>
      </c>
      <c r="D394">
        <v>99</v>
      </c>
      <c r="E394">
        <v>99</v>
      </c>
      <c r="F394">
        <v>99</v>
      </c>
      <c r="G394">
        <v>99</v>
      </c>
      <c r="H394">
        <v>1</v>
      </c>
      <c r="I394">
        <v>99</v>
      </c>
      <c r="J394">
        <v>116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</row>
    <row r="395" spans="1:16">
      <c r="A395">
        <v>9</v>
      </c>
      <c r="B395">
        <v>113</v>
      </c>
      <c r="C395">
        <v>2020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117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</row>
    <row r="396" spans="1:16">
      <c r="A396">
        <v>9</v>
      </c>
      <c r="B396">
        <v>114</v>
      </c>
      <c r="C396">
        <v>2020</v>
      </c>
      <c r="D396">
        <v>99</v>
      </c>
      <c r="E396">
        <v>99</v>
      </c>
      <c r="F396">
        <v>99</v>
      </c>
      <c r="G396">
        <v>99</v>
      </c>
      <c r="H396">
        <v>1</v>
      </c>
      <c r="I396">
        <v>99</v>
      </c>
      <c r="J396">
        <v>134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16">
      <c r="A397">
        <v>9</v>
      </c>
      <c r="B397">
        <v>115</v>
      </c>
      <c r="C397">
        <v>2020</v>
      </c>
      <c r="D397">
        <v>99</v>
      </c>
      <c r="E397">
        <v>99</v>
      </c>
      <c r="F397">
        <v>99</v>
      </c>
      <c r="G397">
        <v>99</v>
      </c>
      <c r="H397">
        <v>2</v>
      </c>
      <c r="I397">
        <v>99</v>
      </c>
      <c r="J397">
        <v>141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16">
      <c r="A398">
        <v>9</v>
      </c>
      <c r="B398">
        <v>116</v>
      </c>
      <c r="C398">
        <v>2020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143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16">
      <c r="A399">
        <v>9</v>
      </c>
      <c r="B399">
        <v>117</v>
      </c>
      <c r="C399">
        <v>2020</v>
      </c>
      <c r="D399">
        <v>99</v>
      </c>
      <c r="E399">
        <v>99</v>
      </c>
      <c r="F399">
        <v>99</v>
      </c>
      <c r="G399">
        <v>99</v>
      </c>
      <c r="H399">
        <v>2</v>
      </c>
      <c r="I399">
        <v>99</v>
      </c>
      <c r="J399">
        <v>147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16">
      <c r="A400">
        <v>9</v>
      </c>
      <c r="B400">
        <v>118</v>
      </c>
      <c r="C400">
        <v>2020</v>
      </c>
      <c r="D400">
        <v>99</v>
      </c>
      <c r="E400">
        <v>99</v>
      </c>
      <c r="F400">
        <v>99</v>
      </c>
      <c r="G400">
        <v>99</v>
      </c>
      <c r="H400">
        <v>1</v>
      </c>
      <c r="I400">
        <v>99</v>
      </c>
      <c r="J400">
        <v>155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9</v>
      </c>
      <c r="B401">
        <v>119</v>
      </c>
      <c r="C401">
        <v>2020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160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9</v>
      </c>
      <c r="B402">
        <v>120</v>
      </c>
      <c r="C402">
        <v>2020</v>
      </c>
      <c r="D402">
        <v>99</v>
      </c>
      <c r="E402">
        <v>99</v>
      </c>
      <c r="F402">
        <v>99</v>
      </c>
      <c r="G402">
        <v>99</v>
      </c>
      <c r="H402">
        <v>1</v>
      </c>
      <c r="I402">
        <v>99</v>
      </c>
      <c r="J402">
        <v>171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9</v>
      </c>
      <c r="B403">
        <v>121</v>
      </c>
      <c r="C403">
        <v>2020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175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9</v>
      </c>
      <c r="B404">
        <v>122</v>
      </c>
      <c r="C404">
        <v>2020</v>
      </c>
      <c r="D404">
        <v>99</v>
      </c>
      <c r="E404">
        <v>99</v>
      </c>
      <c r="F404">
        <v>99</v>
      </c>
      <c r="G404">
        <v>99</v>
      </c>
      <c r="H404">
        <v>2</v>
      </c>
      <c r="I404">
        <v>99</v>
      </c>
      <c r="J404">
        <v>177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9</v>
      </c>
      <c r="B405">
        <v>123</v>
      </c>
      <c r="C405">
        <v>2020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178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9</v>
      </c>
      <c r="B406">
        <v>124</v>
      </c>
      <c r="C406">
        <v>2020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181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9</v>
      </c>
      <c r="B407">
        <v>125</v>
      </c>
      <c r="C407">
        <v>2020</v>
      </c>
      <c r="D407">
        <v>99</v>
      </c>
      <c r="E407">
        <v>99</v>
      </c>
      <c r="F407">
        <v>99</v>
      </c>
      <c r="G407">
        <v>99</v>
      </c>
      <c r="H407">
        <v>2</v>
      </c>
      <c r="I407">
        <v>99</v>
      </c>
      <c r="J407">
        <v>262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9</v>
      </c>
      <c r="B408">
        <v>126</v>
      </c>
      <c r="C408">
        <v>2020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267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9</v>
      </c>
      <c r="B409">
        <v>127</v>
      </c>
      <c r="C409">
        <v>2020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309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9</v>
      </c>
      <c r="B410">
        <v>128</v>
      </c>
      <c r="C410">
        <v>2020</v>
      </c>
      <c r="D410">
        <v>99</v>
      </c>
      <c r="E410">
        <v>99</v>
      </c>
      <c r="F410">
        <v>99</v>
      </c>
      <c r="G410">
        <v>99</v>
      </c>
      <c r="H410">
        <v>2</v>
      </c>
      <c r="I410">
        <v>99</v>
      </c>
      <c r="J410">
        <v>470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9</v>
      </c>
      <c r="B411">
        <v>129</v>
      </c>
      <c r="C411">
        <v>2020</v>
      </c>
      <c r="D411">
        <v>99</v>
      </c>
      <c r="E411">
        <v>99</v>
      </c>
      <c r="F411">
        <v>99</v>
      </c>
      <c r="G411">
        <v>99</v>
      </c>
      <c r="H411">
        <v>2</v>
      </c>
      <c r="I411">
        <v>99</v>
      </c>
      <c r="J411">
        <v>629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9</v>
      </c>
      <c r="B412">
        <v>130</v>
      </c>
      <c r="C412">
        <v>2020</v>
      </c>
      <c r="D412">
        <v>99</v>
      </c>
      <c r="E412">
        <v>99</v>
      </c>
      <c r="F412">
        <v>99</v>
      </c>
      <c r="G412">
        <v>99</v>
      </c>
      <c r="H412">
        <v>1</v>
      </c>
      <c r="I412">
        <v>99</v>
      </c>
      <c r="J412">
        <v>643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9</v>
      </c>
      <c r="B413">
        <v>131</v>
      </c>
      <c r="C413">
        <v>2020</v>
      </c>
      <c r="D413">
        <v>99</v>
      </c>
      <c r="E413">
        <v>99</v>
      </c>
      <c r="F413">
        <v>99</v>
      </c>
      <c r="G413">
        <v>99</v>
      </c>
      <c r="H413">
        <v>2</v>
      </c>
      <c r="I413">
        <v>99</v>
      </c>
      <c r="J413">
        <v>704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9</v>
      </c>
      <c r="B414">
        <v>132</v>
      </c>
      <c r="C414">
        <v>2020</v>
      </c>
      <c r="D414">
        <v>99</v>
      </c>
      <c r="E414">
        <v>99</v>
      </c>
      <c r="F414">
        <v>99</v>
      </c>
      <c r="G414">
        <v>99</v>
      </c>
      <c r="H414">
        <v>1</v>
      </c>
      <c r="I414">
        <v>99</v>
      </c>
      <c r="J414">
        <v>802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9</v>
      </c>
      <c r="B415">
        <v>133</v>
      </c>
      <c r="C415">
        <v>2019</v>
      </c>
      <c r="D415">
        <v>99</v>
      </c>
      <c r="E415">
        <v>99</v>
      </c>
      <c r="F415">
        <v>99</v>
      </c>
      <c r="G415">
        <v>99</v>
      </c>
      <c r="H415">
        <v>1</v>
      </c>
      <c r="I415">
        <v>99</v>
      </c>
      <c r="J415">
        <v>103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9</v>
      </c>
      <c r="B416">
        <v>134</v>
      </c>
      <c r="C416">
        <v>2019</v>
      </c>
      <c r="D416">
        <v>99</v>
      </c>
      <c r="E416">
        <v>99</v>
      </c>
      <c r="F416">
        <v>99</v>
      </c>
      <c r="G416">
        <v>99</v>
      </c>
      <c r="H416">
        <v>2</v>
      </c>
      <c r="I416">
        <v>99</v>
      </c>
      <c r="J416">
        <v>106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16">
      <c r="A417">
        <v>9</v>
      </c>
      <c r="B417">
        <v>135</v>
      </c>
      <c r="C417">
        <v>2019</v>
      </c>
      <c r="D417">
        <v>99</v>
      </c>
      <c r="E417">
        <v>99</v>
      </c>
      <c r="F417">
        <v>99</v>
      </c>
      <c r="G417">
        <v>99</v>
      </c>
      <c r="H417">
        <v>1</v>
      </c>
      <c r="I417">
        <v>99</v>
      </c>
      <c r="J417">
        <v>109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16">
      <c r="A418">
        <v>9</v>
      </c>
      <c r="B418">
        <v>136</v>
      </c>
      <c r="C418">
        <v>2019</v>
      </c>
      <c r="D418">
        <v>99</v>
      </c>
      <c r="E418">
        <v>99</v>
      </c>
      <c r="F418">
        <v>99</v>
      </c>
      <c r="G418">
        <v>99</v>
      </c>
      <c r="H418">
        <v>1</v>
      </c>
      <c r="I418">
        <v>99</v>
      </c>
      <c r="J418">
        <v>110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16">
      <c r="A419">
        <v>9</v>
      </c>
      <c r="B419">
        <v>137</v>
      </c>
      <c r="C419">
        <v>2019</v>
      </c>
      <c r="D419">
        <v>99</v>
      </c>
      <c r="E419">
        <v>99</v>
      </c>
      <c r="F419">
        <v>99</v>
      </c>
      <c r="G419">
        <v>99</v>
      </c>
      <c r="H419">
        <v>1</v>
      </c>
      <c r="I419">
        <v>99</v>
      </c>
      <c r="J419">
        <v>111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16">
      <c r="A420">
        <v>9</v>
      </c>
      <c r="B420">
        <v>138</v>
      </c>
      <c r="C420">
        <v>2019</v>
      </c>
      <c r="D420">
        <v>99</v>
      </c>
      <c r="E420">
        <v>99</v>
      </c>
      <c r="F420">
        <v>99</v>
      </c>
      <c r="G420">
        <v>99</v>
      </c>
      <c r="H420">
        <v>1</v>
      </c>
      <c r="I420">
        <v>99</v>
      </c>
      <c r="J420">
        <v>113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16">
      <c r="A421">
        <v>9</v>
      </c>
      <c r="B421">
        <v>139</v>
      </c>
      <c r="C421">
        <v>2019</v>
      </c>
      <c r="D421">
        <v>99</v>
      </c>
      <c r="E421">
        <v>99</v>
      </c>
      <c r="F421">
        <v>99</v>
      </c>
      <c r="G421">
        <v>99</v>
      </c>
      <c r="H421">
        <v>1</v>
      </c>
      <c r="I421">
        <v>99</v>
      </c>
      <c r="J421">
        <v>116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16">
      <c r="A422">
        <v>9</v>
      </c>
      <c r="B422">
        <v>140</v>
      </c>
      <c r="C422">
        <v>2019</v>
      </c>
      <c r="D422">
        <v>99</v>
      </c>
      <c r="E422">
        <v>99</v>
      </c>
      <c r="F422">
        <v>99</v>
      </c>
      <c r="G422">
        <v>99</v>
      </c>
      <c r="H422">
        <v>2</v>
      </c>
      <c r="I422">
        <v>99</v>
      </c>
      <c r="J422">
        <v>117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16">
      <c r="A423">
        <v>9</v>
      </c>
      <c r="B423">
        <v>141</v>
      </c>
      <c r="C423">
        <v>2019</v>
      </c>
      <c r="D423">
        <v>99</v>
      </c>
      <c r="E423">
        <v>99</v>
      </c>
      <c r="F423">
        <v>99</v>
      </c>
      <c r="G423">
        <v>99</v>
      </c>
      <c r="H423">
        <v>1</v>
      </c>
      <c r="I423">
        <v>99</v>
      </c>
      <c r="J423">
        <v>134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16">
      <c r="A424">
        <v>9</v>
      </c>
      <c r="B424">
        <v>142</v>
      </c>
      <c r="C424">
        <v>2019</v>
      </c>
      <c r="D424">
        <v>99</v>
      </c>
      <c r="E424">
        <v>99</v>
      </c>
      <c r="F424">
        <v>99</v>
      </c>
      <c r="G424">
        <v>99</v>
      </c>
      <c r="H424">
        <v>2</v>
      </c>
      <c r="I424">
        <v>99</v>
      </c>
      <c r="J424">
        <v>141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16">
      <c r="A425">
        <v>9</v>
      </c>
      <c r="B425">
        <v>143</v>
      </c>
      <c r="C425">
        <v>2019</v>
      </c>
      <c r="D425">
        <v>99</v>
      </c>
      <c r="E425">
        <v>99</v>
      </c>
      <c r="F425">
        <v>99</v>
      </c>
      <c r="G425">
        <v>99</v>
      </c>
      <c r="H425">
        <v>2</v>
      </c>
      <c r="I425">
        <v>99</v>
      </c>
      <c r="J425">
        <v>143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16">
      <c r="A426">
        <v>9</v>
      </c>
      <c r="B426">
        <v>144</v>
      </c>
      <c r="C426">
        <v>2019</v>
      </c>
      <c r="D426">
        <v>99</v>
      </c>
      <c r="E426">
        <v>99</v>
      </c>
      <c r="F426">
        <v>99</v>
      </c>
      <c r="G426">
        <v>99</v>
      </c>
      <c r="H426">
        <v>2</v>
      </c>
      <c r="I426">
        <v>99</v>
      </c>
      <c r="J426">
        <v>147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16">
      <c r="A427">
        <v>9</v>
      </c>
      <c r="B427">
        <v>145</v>
      </c>
      <c r="C427">
        <v>2019</v>
      </c>
      <c r="D427">
        <v>99</v>
      </c>
      <c r="E427">
        <v>99</v>
      </c>
      <c r="F427">
        <v>99</v>
      </c>
      <c r="G427">
        <v>99</v>
      </c>
      <c r="H427">
        <v>1</v>
      </c>
      <c r="I427">
        <v>99</v>
      </c>
      <c r="J427">
        <v>155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16">
      <c r="A428">
        <v>9</v>
      </c>
      <c r="B428">
        <v>146</v>
      </c>
      <c r="C428">
        <v>2019</v>
      </c>
      <c r="D428">
        <v>99</v>
      </c>
      <c r="E428">
        <v>99</v>
      </c>
      <c r="F428">
        <v>99</v>
      </c>
      <c r="G428">
        <v>99</v>
      </c>
      <c r="H428">
        <v>2</v>
      </c>
      <c r="I428">
        <v>99</v>
      </c>
      <c r="J428">
        <v>160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16">
      <c r="A429">
        <v>9</v>
      </c>
      <c r="B429">
        <v>147</v>
      </c>
      <c r="C429">
        <v>2019</v>
      </c>
      <c r="D429">
        <v>99</v>
      </c>
      <c r="E429">
        <v>99</v>
      </c>
      <c r="F429">
        <v>99</v>
      </c>
      <c r="G429">
        <v>99</v>
      </c>
      <c r="H429">
        <v>1</v>
      </c>
      <c r="I429">
        <v>99</v>
      </c>
      <c r="J429">
        <v>171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16">
      <c r="A430">
        <v>9</v>
      </c>
      <c r="B430">
        <v>148</v>
      </c>
      <c r="C430">
        <v>2019</v>
      </c>
      <c r="D430">
        <v>99</v>
      </c>
      <c r="E430">
        <v>99</v>
      </c>
      <c r="F430">
        <v>99</v>
      </c>
      <c r="G430">
        <v>99</v>
      </c>
      <c r="H430">
        <v>2</v>
      </c>
      <c r="I430">
        <v>99</v>
      </c>
      <c r="J430">
        <v>175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16">
      <c r="A431">
        <v>9</v>
      </c>
      <c r="B431">
        <v>149</v>
      </c>
      <c r="C431">
        <v>2019</v>
      </c>
      <c r="D431">
        <v>99</v>
      </c>
      <c r="E431">
        <v>99</v>
      </c>
      <c r="F431">
        <v>99</v>
      </c>
      <c r="G431">
        <v>99</v>
      </c>
      <c r="H431">
        <v>2</v>
      </c>
      <c r="I431">
        <v>99</v>
      </c>
      <c r="J431">
        <v>177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16">
      <c r="A432">
        <v>9</v>
      </c>
      <c r="B432">
        <v>150</v>
      </c>
      <c r="C432">
        <v>2019</v>
      </c>
      <c r="D432">
        <v>99</v>
      </c>
      <c r="E432">
        <v>99</v>
      </c>
      <c r="F432">
        <v>99</v>
      </c>
      <c r="G432">
        <v>99</v>
      </c>
      <c r="H432">
        <v>2</v>
      </c>
      <c r="I432">
        <v>99</v>
      </c>
      <c r="J432">
        <v>178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16">
      <c r="A433">
        <v>9</v>
      </c>
      <c r="B433">
        <v>151</v>
      </c>
      <c r="C433">
        <v>2019</v>
      </c>
      <c r="D433">
        <v>99</v>
      </c>
      <c r="E433">
        <v>99</v>
      </c>
      <c r="F433">
        <v>99</v>
      </c>
      <c r="G433">
        <v>99</v>
      </c>
      <c r="H433">
        <v>2</v>
      </c>
      <c r="I433">
        <v>99</v>
      </c>
      <c r="J433">
        <v>181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16">
      <c r="A434">
        <v>9</v>
      </c>
      <c r="B434">
        <v>152</v>
      </c>
      <c r="C434">
        <v>2019</v>
      </c>
      <c r="D434">
        <v>99</v>
      </c>
      <c r="E434">
        <v>99</v>
      </c>
      <c r="F434">
        <v>99</v>
      </c>
      <c r="G434">
        <v>99</v>
      </c>
      <c r="H434">
        <v>2</v>
      </c>
      <c r="I434">
        <v>99</v>
      </c>
      <c r="J434">
        <v>262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16">
      <c r="A435">
        <v>9</v>
      </c>
      <c r="B435">
        <v>153</v>
      </c>
      <c r="C435">
        <v>2019</v>
      </c>
      <c r="D435">
        <v>99</v>
      </c>
      <c r="E435">
        <v>99</v>
      </c>
      <c r="F435">
        <v>99</v>
      </c>
      <c r="G435">
        <v>99</v>
      </c>
      <c r="H435">
        <v>2</v>
      </c>
      <c r="I435">
        <v>99</v>
      </c>
      <c r="J435">
        <v>267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16">
      <c r="A436">
        <v>9</v>
      </c>
      <c r="B436">
        <v>154</v>
      </c>
      <c r="C436">
        <v>2019</v>
      </c>
      <c r="D436">
        <v>99</v>
      </c>
      <c r="E436">
        <v>99</v>
      </c>
      <c r="F436">
        <v>99</v>
      </c>
      <c r="G436">
        <v>99</v>
      </c>
      <c r="H436">
        <v>1</v>
      </c>
      <c r="I436">
        <v>99</v>
      </c>
      <c r="J436">
        <v>309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16">
      <c r="A437">
        <v>9</v>
      </c>
      <c r="B437">
        <v>155</v>
      </c>
      <c r="C437">
        <v>2019</v>
      </c>
      <c r="D437">
        <v>99</v>
      </c>
      <c r="E437">
        <v>99</v>
      </c>
      <c r="F437">
        <v>99</v>
      </c>
      <c r="G437">
        <v>99</v>
      </c>
      <c r="H437">
        <v>2</v>
      </c>
      <c r="I437">
        <v>99</v>
      </c>
      <c r="J437">
        <v>470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16">
      <c r="A438">
        <v>9</v>
      </c>
      <c r="B438">
        <v>156</v>
      </c>
      <c r="C438">
        <v>2019</v>
      </c>
      <c r="D438">
        <v>99</v>
      </c>
      <c r="E438">
        <v>99</v>
      </c>
      <c r="F438">
        <v>99</v>
      </c>
      <c r="G438">
        <v>99</v>
      </c>
      <c r="H438">
        <v>2</v>
      </c>
      <c r="I438">
        <v>99</v>
      </c>
      <c r="J438">
        <v>629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16">
      <c r="A439">
        <v>9</v>
      </c>
      <c r="B439">
        <v>157</v>
      </c>
      <c r="C439">
        <v>2019</v>
      </c>
      <c r="D439">
        <v>99</v>
      </c>
      <c r="E439">
        <v>99</v>
      </c>
      <c r="F439">
        <v>99</v>
      </c>
      <c r="G439">
        <v>99</v>
      </c>
      <c r="H439">
        <v>1</v>
      </c>
      <c r="I439">
        <v>99</v>
      </c>
      <c r="J439">
        <v>643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16">
      <c r="A440">
        <v>9</v>
      </c>
      <c r="B440">
        <v>158</v>
      </c>
      <c r="C440">
        <v>2019</v>
      </c>
      <c r="D440">
        <v>99</v>
      </c>
      <c r="E440">
        <v>99</v>
      </c>
      <c r="F440">
        <v>99</v>
      </c>
      <c r="G440">
        <v>99</v>
      </c>
      <c r="H440">
        <v>2</v>
      </c>
      <c r="I440">
        <v>99</v>
      </c>
      <c r="J440">
        <v>704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16">
      <c r="A441">
        <v>9</v>
      </c>
      <c r="B441">
        <v>159</v>
      </c>
      <c r="C441">
        <v>2019</v>
      </c>
      <c r="D441">
        <v>99</v>
      </c>
      <c r="E441">
        <v>99</v>
      </c>
      <c r="F441">
        <v>99</v>
      </c>
      <c r="G441">
        <v>99</v>
      </c>
      <c r="H441">
        <v>1</v>
      </c>
      <c r="I441">
        <v>99</v>
      </c>
      <c r="J441">
        <v>802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16">
      <c r="A442">
        <v>9</v>
      </c>
      <c r="B442">
        <v>160</v>
      </c>
      <c r="C442">
        <v>2018</v>
      </c>
      <c r="D442">
        <v>99</v>
      </c>
      <c r="E442">
        <v>99</v>
      </c>
      <c r="F442">
        <v>99</v>
      </c>
      <c r="G442">
        <v>99</v>
      </c>
      <c r="H442">
        <v>1</v>
      </c>
      <c r="I442">
        <v>99</v>
      </c>
      <c r="J442">
        <v>103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16">
      <c r="A443">
        <v>9</v>
      </c>
      <c r="B443">
        <v>161</v>
      </c>
      <c r="C443">
        <v>2018</v>
      </c>
      <c r="D443">
        <v>99</v>
      </c>
      <c r="E443">
        <v>99</v>
      </c>
      <c r="F443">
        <v>99</v>
      </c>
      <c r="G443">
        <v>99</v>
      </c>
      <c r="H443">
        <v>2</v>
      </c>
      <c r="I443">
        <v>99</v>
      </c>
      <c r="J443">
        <v>106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</row>
    <row r="444" spans="1:16">
      <c r="A444">
        <v>9</v>
      </c>
      <c r="B444">
        <v>162</v>
      </c>
      <c r="C444">
        <v>2018</v>
      </c>
      <c r="D444">
        <v>99</v>
      </c>
      <c r="E444">
        <v>99</v>
      </c>
      <c r="F444">
        <v>99</v>
      </c>
      <c r="G444">
        <v>99</v>
      </c>
      <c r="H444">
        <v>1</v>
      </c>
      <c r="I444">
        <v>99</v>
      </c>
      <c r="J444">
        <v>109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</row>
    <row r="445" spans="1:16">
      <c r="A445">
        <v>9</v>
      </c>
      <c r="B445">
        <v>163</v>
      </c>
      <c r="C445">
        <v>2018</v>
      </c>
      <c r="D445">
        <v>99</v>
      </c>
      <c r="E445">
        <v>99</v>
      </c>
      <c r="F445">
        <v>99</v>
      </c>
      <c r="G445">
        <v>99</v>
      </c>
      <c r="H445">
        <v>1</v>
      </c>
      <c r="I445">
        <v>99</v>
      </c>
      <c r="J445">
        <v>110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</row>
    <row r="446" spans="1:16">
      <c r="A446">
        <v>9</v>
      </c>
      <c r="B446">
        <v>164</v>
      </c>
      <c r="C446">
        <v>2018</v>
      </c>
      <c r="D446">
        <v>99</v>
      </c>
      <c r="E446">
        <v>99</v>
      </c>
      <c r="F446">
        <v>99</v>
      </c>
      <c r="G446">
        <v>99</v>
      </c>
      <c r="H446">
        <v>1</v>
      </c>
      <c r="I446">
        <v>99</v>
      </c>
      <c r="J446">
        <v>111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</row>
    <row r="447" spans="1:16">
      <c r="A447">
        <v>9</v>
      </c>
      <c r="B447">
        <v>165</v>
      </c>
      <c r="C447">
        <v>2018</v>
      </c>
      <c r="D447">
        <v>99</v>
      </c>
      <c r="E447">
        <v>99</v>
      </c>
      <c r="F447">
        <v>99</v>
      </c>
      <c r="G447">
        <v>99</v>
      </c>
      <c r="H447">
        <v>1</v>
      </c>
      <c r="I447">
        <v>99</v>
      </c>
      <c r="J447">
        <v>113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</row>
    <row r="448" spans="1:16">
      <c r="A448">
        <v>9</v>
      </c>
      <c r="B448">
        <v>166</v>
      </c>
      <c r="C448">
        <v>2018</v>
      </c>
      <c r="D448">
        <v>99</v>
      </c>
      <c r="E448">
        <v>99</v>
      </c>
      <c r="F448">
        <v>99</v>
      </c>
      <c r="G448">
        <v>99</v>
      </c>
      <c r="H448">
        <v>1</v>
      </c>
      <c r="I448">
        <v>99</v>
      </c>
      <c r="J448">
        <v>116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9</v>
      </c>
      <c r="B449">
        <v>167</v>
      </c>
      <c r="C449">
        <v>2018</v>
      </c>
      <c r="D449">
        <v>99</v>
      </c>
      <c r="E449">
        <v>99</v>
      </c>
      <c r="F449">
        <v>99</v>
      </c>
      <c r="G449">
        <v>99</v>
      </c>
      <c r="H449">
        <v>2</v>
      </c>
      <c r="I449">
        <v>99</v>
      </c>
      <c r="J449">
        <v>117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9</v>
      </c>
      <c r="B450">
        <v>168</v>
      </c>
      <c r="C450">
        <v>2018</v>
      </c>
      <c r="D450">
        <v>99</v>
      </c>
      <c r="E450">
        <v>99</v>
      </c>
      <c r="F450">
        <v>99</v>
      </c>
      <c r="G450">
        <v>99</v>
      </c>
      <c r="H450">
        <v>1</v>
      </c>
      <c r="I450">
        <v>99</v>
      </c>
      <c r="J450">
        <v>134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9</v>
      </c>
      <c r="B451">
        <v>169</v>
      </c>
      <c r="C451">
        <v>2018</v>
      </c>
      <c r="D451">
        <v>99</v>
      </c>
      <c r="E451">
        <v>99</v>
      </c>
      <c r="F451">
        <v>99</v>
      </c>
      <c r="G451">
        <v>99</v>
      </c>
      <c r="H451">
        <v>2</v>
      </c>
      <c r="I451">
        <v>99</v>
      </c>
      <c r="J451">
        <v>141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9</v>
      </c>
      <c r="B452">
        <v>170</v>
      </c>
      <c r="C452">
        <v>2018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143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9</v>
      </c>
      <c r="B453">
        <v>171</v>
      </c>
      <c r="C453">
        <v>2018</v>
      </c>
      <c r="D453">
        <v>99</v>
      </c>
      <c r="E453">
        <v>99</v>
      </c>
      <c r="F453">
        <v>99</v>
      </c>
      <c r="G453">
        <v>99</v>
      </c>
      <c r="H453">
        <v>2</v>
      </c>
      <c r="I453">
        <v>99</v>
      </c>
      <c r="J453">
        <v>147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9</v>
      </c>
      <c r="B454">
        <v>172</v>
      </c>
      <c r="C454">
        <v>2018</v>
      </c>
      <c r="D454">
        <v>99</v>
      </c>
      <c r="E454">
        <v>99</v>
      </c>
      <c r="F454">
        <v>99</v>
      </c>
      <c r="G454">
        <v>99</v>
      </c>
      <c r="H454">
        <v>1</v>
      </c>
      <c r="I454">
        <v>99</v>
      </c>
      <c r="J454">
        <v>155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9</v>
      </c>
      <c r="B455">
        <v>173</v>
      </c>
      <c r="C455">
        <v>2018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160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9</v>
      </c>
      <c r="B456">
        <v>174</v>
      </c>
      <c r="C456">
        <v>2018</v>
      </c>
      <c r="D456">
        <v>99</v>
      </c>
      <c r="E456">
        <v>99</v>
      </c>
      <c r="F456">
        <v>99</v>
      </c>
      <c r="G456">
        <v>99</v>
      </c>
      <c r="H456">
        <v>1</v>
      </c>
      <c r="I456">
        <v>99</v>
      </c>
      <c r="J456">
        <v>171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9</v>
      </c>
      <c r="B457">
        <v>175</v>
      </c>
      <c r="C457">
        <v>2018</v>
      </c>
      <c r="D457">
        <v>99</v>
      </c>
      <c r="E457">
        <v>99</v>
      </c>
      <c r="F457">
        <v>99</v>
      </c>
      <c r="G457">
        <v>99</v>
      </c>
      <c r="H457">
        <v>2</v>
      </c>
      <c r="I457">
        <v>99</v>
      </c>
      <c r="J457">
        <v>175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9</v>
      </c>
      <c r="B458">
        <v>176</v>
      </c>
      <c r="C458">
        <v>2018</v>
      </c>
      <c r="D458">
        <v>99</v>
      </c>
      <c r="E458">
        <v>99</v>
      </c>
      <c r="F458">
        <v>99</v>
      </c>
      <c r="G458">
        <v>99</v>
      </c>
      <c r="H458">
        <v>2</v>
      </c>
      <c r="I458">
        <v>99</v>
      </c>
      <c r="J458">
        <v>177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9</v>
      </c>
      <c r="B459">
        <v>177</v>
      </c>
      <c r="C459">
        <v>2018</v>
      </c>
      <c r="D459">
        <v>99</v>
      </c>
      <c r="E459">
        <v>99</v>
      </c>
      <c r="F459">
        <v>99</v>
      </c>
      <c r="G459">
        <v>99</v>
      </c>
      <c r="H459">
        <v>2</v>
      </c>
      <c r="I459">
        <v>99</v>
      </c>
      <c r="J459">
        <v>178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9</v>
      </c>
      <c r="B460">
        <v>178</v>
      </c>
      <c r="C460">
        <v>2018</v>
      </c>
      <c r="D460">
        <v>99</v>
      </c>
      <c r="E460">
        <v>99</v>
      </c>
      <c r="F460">
        <v>99</v>
      </c>
      <c r="G460">
        <v>99</v>
      </c>
      <c r="H460">
        <v>2</v>
      </c>
      <c r="I460">
        <v>99</v>
      </c>
      <c r="J460">
        <v>181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9</v>
      </c>
      <c r="B461">
        <v>179</v>
      </c>
      <c r="C461">
        <v>2018</v>
      </c>
      <c r="D461">
        <v>99</v>
      </c>
      <c r="E461">
        <v>99</v>
      </c>
      <c r="F461">
        <v>99</v>
      </c>
      <c r="G461">
        <v>99</v>
      </c>
      <c r="H461">
        <v>2</v>
      </c>
      <c r="I461">
        <v>99</v>
      </c>
      <c r="J461">
        <v>262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9</v>
      </c>
      <c r="B462">
        <v>180</v>
      </c>
      <c r="C462">
        <v>2018</v>
      </c>
      <c r="D462">
        <v>99</v>
      </c>
      <c r="E462">
        <v>99</v>
      </c>
      <c r="F462">
        <v>99</v>
      </c>
      <c r="G462">
        <v>99</v>
      </c>
      <c r="H462">
        <v>2</v>
      </c>
      <c r="I462">
        <v>99</v>
      </c>
      <c r="J462">
        <v>267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9</v>
      </c>
      <c r="B463">
        <v>181</v>
      </c>
      <c r="C463">
        <v>2018</v>
      </c>
      <c r="D463">
        <v>99</v>
      </c>
      <c r="E463">
        <v>99</v>
      </c>
      <c r="F463">
        <v>99</v>
      </c>
      <c r="G463">
        <v>99</v>
      </c>
      <c r="H463">
        <v>1</v>
      </c>
      <c r="I463">
        <v>99</v>
      </c>
      <c r="J463">
        <v>309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9</v>
      </c>
      <c r="B464">
        <v>182</v>
      </c>
      <c r="C464">
        <v>2018</v>
      </c>
      <c r="D464">
        <v>99</v>
      </c>
      <c r="E464">
        <v>99</v>
      </c>
      <c r="F464">
        <v>99</v>
      </c>
      <c r="G464">
        <v>99</v>
      </c>
      <c r="H464">
        <v>2</v>
      </c>
      <c r="I464">
        <v>99</v>
      </c>
      <c r="J464">
        <v>470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9</v>
      </c>
      <c r="B465">
        <v>183</v>
      </c>
      <c r="C465">
        <v>2018</v>
      </c>
      <c r="D465">
        <v>99</v>
      </c>
      <c r="E465">
        <v>99</v>
      </c>
      <c r="F465">
        <v>99</v>
      </c>
      <c r="G465">
        <v>99</v>
      </c>
      <c r="H465">
        <v>1</v>
      </c>
      <c r="I465">
        <v>99</v>
      </c>
      <c r="J465">
        <v>629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9</v>
      </c>
      <c r="B466">
        <v>184</v>
      </c>
      <c r="C466">
        <v>2018</v>
      </c>
      <c r="D466">
        <v>99</v>
      </c>
      <c r="E466">
        <v>99</v>
      </c>
      <c r="F466">
        <v>99</v>
      </c>
      <c r="G466">
        <v>99</v>
      </c>
      <c r="H466">
        <v>1</v>
      </c>
      <c r="I466">
        <v>99</v>
      </c>
      <c r="J466">
        <v>643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9</v>
      </c>
      <c r="B467">
        <v>185</v>
      </c>
      <c r="C467">
        <v>2018</v>
      </c>
      <c r="D467">
        <v>99</v>
      </c>
      <c r="E467">
        <v>99</v>
      </c>
      <c r="F467">
        <v>99</v>
      </c>
      <c r="G467">
        <v>99</v>
      </c>
      <c r="H467">
        <v>2</v>
      </c>
      <c r="I467">
        <v>99</v>
      </c>
      <c r="J467">
        <v>704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9</v>
      </c>
      <c r="B468">
        <v>186</v>
      </c>
      <c r="C468">
        <v>2018</v>
      </c>
      <c r="D468">
        <v>99</v>
      </c>
      <c r="E468">
        <v>99</v>
      </c>
      <c r="F468">
        <v>99</v>
      </c>
      <c r="G468">
        <v>99</v>
      </c>
      <c r="H468">
        <v>1</v>
      </c>
      <c r="I468">
        <v>99</v>
      </c>
      <c r="J468">
        <v>802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9</v>
      </c>
      <c r="B469">
        <v>187</v>
      </c>
      <c r="C469">
        <v>2017</v>
      </c>
      <c r="D469">
        <v>99</v>
      </c>
      <c r="E469">
        <v>99</v>
      </c>
      <c r="F469">
        <v>99</v>
      </c>
      <c r="G469">
        <v>99</v>
      </c>
      <c r="H469">
        <v>1</v>
      </c>
      <c r="I469">
        <v>99</v>
      </c>
      <c r="J469">
        <v>103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9</v>
      </c>
      <c r="B470">
        <v>188</v>
      </c>
      <c r="C470">
        <v>2017</v>
      </c>
      <c r="D470">
        <v>99</v>
      </c>
      <c r="E470">
        <v>99</v>
      </c>
      <c r="F470">
        <v>99</v>
      </c>
      <c r="G470">
        <v>99</v>
      </c>
      <c r="H470">
        <v>2</v>
      </c>
      <c r="I470">
        <v>99</v>
      </c>
      <c r="J470">
        <v>106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 s="455" customFormat="1">
      <c r="A471" s="455">
        <v>9</v>
      </c>
      <c r="B471" s="455">
        <v>189</v>
      </c>
      <c r="C471" s="455">
        <v>2017</v>
      </c>
      <c r="D471" s="455">
        <v>99</v>
      </c>
      <c r="E471" s="455">
        <v>99</v>
      </c>
      <c r="F471" s="455">
        <v>99</v>
      </c>
      <c r="G471" s="455">
        <v>99</v>
      </c>
      <c r="H471" s="455">
        <v>1</v>
      </c>
      <c r="I471" s="455">
        <v>99</v>
      </c>
      <c r="J471" s="455">
        <v>109</v>
      </c>
      <c r="K471" s="455">
        <v>99</v>
      </c>
      <c r="L471" s="455">
        <v>99</v>
      </c>
      <c r="M471" s="455">
        <v>99</v>
      </c>
      <c r="N471" s="455">
        <v>99</v>
      </c>
      <c r="O471" s="455">
        <v>99</v>
      </c>
      <c r="P471" s="455">
        <v>9999</v>
      </c>
    </row>
    <row r="472" spans="1:16" s="455" customFormat="1">
      <c r="A472" s="455">
        <v>9</v>
      </c>
      <c r="B472" s="455">
        <v>190</v>
      </c>
      <c r="C472" s="455">
        <v>2017</v>
      </c>
      <c r="D472" s="455">
        <v>99</v>
      </c>
      <c r="E472" s="455">
        <v>99</v>
      </c>
      <c r="F472" s="455">
        <v>99</v>
      </c>
      <c r="G472" s="455">
        <v>99</v>
      </c>
      <c r="H472" s="455">
        <v>1</v>
      </c>
      <c r="I472" s="455">
        <v>99</v>
      </c>
      <c r="J472" s="455">
        <v>110</v>
      </c>
      <c r="K472" s="455">
        <v>99</v>
      </c>
      <c r="L472" s="455">
        <v>99</v>
      </c>
      <c r="M472" s="455">
        <v>99</v>
      </c>
      <c r="N472" s="455">
        <v>99</v>
      </c>
      <c r="O472" s="455">
        <v>99</v>
      </c>
      <c r="P472" s="455">
        <v>9999</v>
      </c>
    </row>
    <row r="473" spans="1:16" s="455" customFormat="1">
      <c r="A473" s="455">
        <v>9</v>
      </c>
      <c r="B473" s="455">
        <v>191</v>
      </c>
      <c r="C473" s="455">
        <v>2017</v>
      </c>
      <c r="D473" s="455">
        <v>99</v>
      </c>
      <c r="E473" s="455">
        <v>99</v>
      </c>
      <c r="F473" s="455">
        <v>99</v>
      </c>
      <c r="G473" s="455">
        <v>99</v>
      </c>
      <c r="H473" s="455">
        <v>1</v>
      </c>
      <c r="I473" s="455">
        <v>99</v>
      </c>
      <c r="J473" s="455">
        <v>111</v>
      </c>
      <c r="K473" s="455">
        <v>99</v>
      </c>
      <c r="L473" s="455">
        <v>99</v>
      </c>
      <c r="M473" s="455">
        <v>99</v>
      </c>
      <c r="N473" s="455">
        <v>99</v>
      </c>
      <c r="O473" s="455">
        <v>99</v>
      </c>
      <c r="P473" s="455">
        <v>9999</v>
      </c>
    </row>
    <row r="474" spans="1:16" s="455" customFormat="1">
      <c r="A474" s="455">
        <v>9</v>
      </c>
      <c r="B474" s="455">
        <v>192</v>
      </c>
      <c r="C474" s="455">
        <v>2017</v>
      </c>
      <c r="D474" s="455">
        <v>99</v>
      </c>
      <c r="E474" s="455">
        <v>99</v>
      </c>
      <c r="F474" s="455">
        <v>99</v>
      </c>
      <c r="G474" s="455">
        <v>99</v>
      </c>
      <c r="H474" s="455">
        <v>1</v>
      </c>
      <c r="I474" s="455">
        <v>99</v>
      </c>
      <c r="J474" s="455">
        <v>113</v>
      </c>
      <c r="K474" s="455">
        <v>99</v>
      </c>
      <c r="L474" s="455">
        <v>99</v>
      </c>
      <c r="M474" s="455">
        <v>99</v>
      </c>
      <c r="N474" s="455">
        <v>99</v>
      </c>
      <c r="O474" s="455">
        <v>99</v>
      </c>
      <c r="P474" s="455">
        <v>9999</v>
      </c>
    </row>
    <row r="475" spans="1:16" s="455" customFormat="1">
      <c r="A475" s="455">
        <v>9</v>
      </c>
      <c r="B475" s="455">
        <v>193</v>
      </c>
      <c r="C475" s="455">
        <v>2017</v>
      </c>
      <c r="D475" s="455">
        <v>99</v>
      </c>
      <c r="E475" s="455">
        <v>99</v>
      </c>
      <c r="F475" s="455">
        <v>99</v>
      </c>
      <c r="G475" s="455">
        <v>99</v>
      </c>
      <c r="H475" s="455">
        <v>1</v>
      </c>
      <c r="I475" s="455">
        <v>99</v>
      </c>
      <c r="J475" s="455">
        <v>116</v>
      </c>
      <c r="K475" s="455">
        <v>99</v>
      </c>
      <c r="L475" s="455">
        <v>99</v>
      </c>
      <c r="M475" s="455">
        <v>99</v>
      </c>
      <c r="N475" s="455">
        <v>99</v>
      </c>
      <c r="O475" s="455">
        <v>99</v>
      </c>
      <c r="P475" s="455">
        <v>9999</v>
      </c>
    </row>
    <row r="476" spans="1:16" s="455" customFormat="1">
      <c r="A476" s="455">
        <v>9</v>
      </c>
      <c r="B476" s="455">
        <v>194</v>
      </c>
      <c r="C476" s="455">
        <v>2017</v>
      </c>
      <c r="D476" s="455">
        <v>99</v>
      </c>
      <c r="E476" s="455">
        <v>99</v>
      </c>
      <c r="F476" s="455">
        <v>99</v>
      </c>
      <c r="G476" s="455">
        <v>99</v>
      </c>
      <c r="H476" s="455">
        <v>2</v>
      </c>
      <c r="I476" s="455">
        <v>99</v>
      </c>
      <c r="J476" s="455">
        <v>117</v>
      </c>
      <c r="K476" s="455">
        <v>99</v>
      </c>
      <c r="L476" s="455">
        <v>99</v>
      </c>
      <c r="M476" s="455">
        <v>99</v>
      </c>
      <c r="N476" s="455">
        <v>99</v>
      </c>
      <c r="O476" s="455">
        <v>99</v>
      </c>
      <c r="P476" s="455">
        <v>9999</v>
      </c>
    </row>
    <row r="477" spans="1:16" s="455" customFormat="1">
      <c r="A477" s="455">
        <v>9</v>
      </c>
      <c r="B477" s="455">
        <v>195</v>
      </c>
      <c r="C477" s="455">
        <v>2017</v>
      </c>
      <c r="D477" s="455">
        <v>99</v>
      </c>
      <c r="E477" s="455">
        <v>99</v>
      </c>
      <c r="F477" s="455">
        <v>99</v>
      </c>
      <c r="G477" s="455">
        <v>99</v>
      </c>
      <c r="H477" s="455">
        <v>1</v>
      </c>
      <c r="I477" s="455">
        <v>99</v>
      </c>
      <c r="J477" s="455">
        <v>134</v>
      </c>
      <c r="K477" s="455">
        <v>99</v>
      </c>
      <c r="L477" s="455">
        <v>99</v>
      </c>
      <c r="M477" s="455">
        <v>99</v>
      </c>
      <c r="N477" s="455">
        <v>99</v>
      </c>
      <c r="O477" s="455">
        <v>99</v>
      </c>
      <c r="P477" s="455">
        <v>9999</v>
      </c>
    </row>
    <row r="478" spans="1:16" s="455" customFormat="1">
      <c r="A478" s="455">
        <v>9</v>
      </c>
      <c r="B478" s="455">
        <v>196</v>
      </c>
      <c r="C478" s="455">
        <v>2017</v>
      </c>
      <c r="D478" s="455">
        <v>99</v>
      </c>
      <c r="E478" s="455">
        <v>99</v>
      </c>
      <c r="F478" s="455">
        <v>99</v>
      </c>
      <c r="G478" s="455">
        <v>99</v>
      </c>
      <c r="H478" s="455">
        <v>2</v>
      </c>
      <c r="I478" s="455">
        <v>99</v>
      </c>
      <c r="J478" s="455">
        <v>141</v>
      </c>
      <c r="K478" s="455">
        <v>99</v>
      </c>
      <c r="L478" s="455">
        <v>99</v>
      </c>
      <c r="M478" s="455">
        <v>99</v>
      </c>
      <c r="N478" s="455">
        <v>99</v>
      </c>
      <c r="O478" s="455">
        <v>99</v>
      </c>
      <c r="P478" s="455">
        <v>9999</v>
      </c>
    </row>
    <row r="479" spans="1:16" s="455" customFormat="1">
      <c r="A479" s="455">
        <v>9</v>
      </c>
      <c r="B479" s="455">
        <v>197</v>
      </c>
      <c r="C479" s="455">
        <v>2017</v>
      </c>
      <c r="D479" s="455">
        <v>99</v>
      </c>
      <c r="E479" s="455">
        <v>99</v>
      </c>
      <c r="F479" s="455">
        <v>99</v>
      </c>
      <c r="G479" s="455">
        <v>99</v>
      </c>
      <c r="H479" s="455">
        <v>2</v>
      </c>
      <c r="I479" s="455">
        <v>99</v>
      </c>
      <c r="J479" s="455">
        <v>143</v>
      </c>
      <c r="K479" s="455">
        <v>99</v>
      </c>
      <c r="L479" s="455">
        <v>99</v>
      </c>
      <c r="M479" s="455">
        <v>99</v>
      </c>
      <c r="N479" s="455">
        <v>99</v>
      </c>
      <c r="O479" s="455">
        <v>99</v>
      </c>
      <c r="P479" s="455">
        <v>9999</v>
      </c>
    </row>
    <row r="480" spans="1:16" s="455" customFormat="1">
      <c r="A480" s="455">
        <v>9</v>
      </c>
      <c r="B480" s="455">
        <v>198</v>
      </c>
      <c r="C480" s="455">
        <v>2017</v>
      </c>
      <c r="D480" s="455">
        <v>99</v>
      </c>
      <c r="E480" s="455">
        <v>99</v>
      </c>
      <c r="F480" s="455">
        <v>99</v>
      </c>
      <c r="G480" s="455">
        <v>99</v>
      </c>
      <c r="H480" s="455">
        <v>2</v>
      </c>
      <c r="I480" s="455">
        <v>99</v>
      </c>
      <c r="J480" s="455">
        <v>147</v>
      </c>
      <c r="K480" s="455">
        <v>99</v>
      </c>
      <c r="L480" s="455">
        <v>99</v>
      </c>
      <c r="M480" s="455">
        <v>99</v>
      </c>
      <c r="N480" s="455">
        <v>99</v>
      </c>
      <c r="O480" s="455">
        <v>99</v>
      </c>
      <c r="P480" s="455">
        <v>9999</v>
      </c>
    </row>
    <row r="481" spans="1:38" s="455" customFormat="1">
      <c r="A481" s="455">
        <v>9</v>
      </c>
      <c r="B481" s="455">
        <v>199</v>
      </c>
      <c r="C481" s="455">
        <v>2017</v>
      </c>
      <c r="D481" s="455">
        <v>99</v>
      </c>
      <c r="E481" s="455">
        <v>99</v>
      </c>
      <c r="F481" s="455">
        <v>99</v>
      </c>
      <c r="G481" s="455">
        <v>99</v>
      </c>
      <c r="H481" s="455">
        <v>1</v>
      </c>
      <c r="I481" s="455">
        <v>99</v>
      </c>
      <c r="J481" s="455">
        <v>155</v>
      </c>
      <c r="K481" s="455">
        <v>99</v>
      </c>
      <c r="L481" s="455">
        <v>99</v>
      </c>
      <c r="M481" s="455">
        <v>99</v>
      </c>
      <c r="N481" s="455">
        <v>99</v>
      </c>
      <c r="O481" s="455">
        <v>99</v>
      </c>
      <c r="P481" s="455">
        <v>9999</v>
      </c>
    </row>
    <row r="482" spans="1:38" s="455" customFormat="1">
      <c r="A482" s="455">
        <v>9</v>
      </c>
      <c r="B482" s="455">
        <v>200</v>
      </c>
      <c r="C482" s="455">
        <v>2017</v>
      </c>
      <c r="D482" s="455">
        <v>99</v>
      </c>
      <c r="E482" s="455">
        <v>99</v>
      </c>
      <c r="F482" s="455">
        <v>99</v>
      </c>
      <c r="G482" s="455">
        <v>99</v>
      </c>
      <c r="H482" s="455">
        <v>2</v>
      </c>
      <c r="I482" s="455">
        <v>99</v>
      </c>
      <c r="J482" s="455">
        <v>160</v>
      </c>
      <c r="K482" s="455">
        <v>99</v>
      </c>
      <c r="L482" s="455">
        <v>99</v>
      </c>
      <c r="M482" s="455">
        <v>99</v>
      </c>
      <c r="N482" s="455">
        <v>99</v>
      </c>
      <c r="O482" s="455">
        <v>99</v>
      </c>
      <c r="P482" s="455">
        <v>9999</v>
      </c>
    </row>
    <row r="483" spans="1:38" s="455" customFormat="1">
      <c r="A483" s="455">
        <v>9</v>
      </c>
      <c r="B483" s="455">
        <v>201</v>
      </c>
      <c r="C483" s="455">
        <v>2017</v>
      </c>
      <c r="D483" s="455">
        <v>99</v>
      </c>
      <c r="E483" s="455">
        <v>99</v>
      </c>
      <c r="F483" s="455">
        <v>99</v>
      </c>
      <c r="G483" s="455">
        <v>99</v>
      </c>
      <c r="H483" s="455">
        <v>1</v>
      </c>
      <c r="I483" s="455">
        <v>99</v>
      </c>
      <c r="J483" s="455">
        <v>171</v>
      </c>
      <c r="K483" s="455">
        <v>99</v>
      </c>
      <c r="L483" s="455">
        <v>99</v>
      </c>
      <c r="M483" s="455">
        <v>99</v>
      </c>
      <c r="N483" s="455">
        <v>99</v>
      </c>
      <c r="O483" s="455">
        <v>99</v>
      </c>
      <c r="P483" s="455">
        <v>9999</v>
      </c>
    </row>
    <row r="484" spans="1:38" s="455" customFormat="1">
      <c r="A484" s="455">
        <v>9</v>
      </c>
      <c r="B484" s="455">
        <v>202</v>
      </c>
      <c r="C484" s="455">
        <v>2017</v>
      </c>
      <c r="D484" s="455">
        <v>99</v>
      </c>
      <c r="E484" s="455">
        <v>99</v>
      </c>
      <c r="F484" s="455">
        <v>99</v>
      </c>
      <c r="G484" s="455">
        <v>99</v>
      </c>
      <c r="H484" s="455">
        <v>2</v>
      </c>
      <c r="I484" s="455">
        <v>99</v>
      </c>
      <c r="J484" s="455">
        <v>175</v>
      </c>
      <c r="K484" s="455">
        <v>99</v>
      </c>
      <c r="L484" s="455">
        <v>99</v>
      </c>
      <c r="M484" s="455">
        <v>99</v>
      </c>
      <c r="N484" s="455">
        <v>99</v>
      </c>
      <c r="O484" s="455">
        <v>99</v>
      </c>
      <c r="P484" s="455">
        <v>9999</v>
      </c>
    </row>
    <row r="485" spans="1:38" s="455" customFormat="1">
      <c r="A485" s="455">
        <v>9</v>
      </c>
      <c r="B485" s="455">
        <v>203</v>
      </c>
      <c r="C485" s="455">
        <v>2017</v>
      </c>
      <c r="D485" s="455">
        <v>99</v>
      </c>
      <c r="E485" s="455">
        <v>99</v>
      </c>
      <c r="F485" s="455">
        <v>99</v>
      </c>
      <c r="G485" s="455">
        <v>99</v>
      </c>
      <c r="H485" s="455">
        <v>2</v>
      </c>
      <c r="I485" s="455">
        <v>99</v>
      </c>
      <c r="J485" s="455">
        <v>177</v>
      </c>
      <c r="K485" s="455">
        <v>99</v>
      </c>
      <c r="L485" s="455">
        <v>99</v>
      </c>
      <c r="M485" s="455">
        <v>99</v>
      </c>
      <c r="N485" s="455">
        <v>99</v>
      </c>
      <c r="O485" s="455">
        <v>99</v>
      </c>
      <c r="P485" s="455">
        <v>9999</v>
      </c>
    </row>
    <row r="486" spans="1:38" s="455" customFormat="1">
      <c r="A486" s="455">
        <v>9</v>
      </c>
      <c r="B486" s="455">
        <v>204</v>
      </c>
      <c r="C486" s="455">
        <v>2017</v>
      </c>
      <c r="D486" s="455">
        <v>99</v>
      </c>
      <c r="E486" s="455">
        <v>99</v>
      </c>
      <c r="F486" s="455">
        <v>99</v>
      </c>
      <c r="G486" s="455">
        <v>99</v>
      </c>
      <c r="H486" s="455">
        <v>2</v>
      </c>
      <c r="I486" s="455">
        <v>99</v>
      </c>
      <c r="J486" s="455">
        <v>178</v>
      </c>
      <c r="K486" s="455">
        <v>99</v>
      </c>
      <c r="L486" s="455">
        <v>99</v>
      </c>
      <c r="M486" s="455">
        <v>99</v>
      </c>
      <c r="N486" s="455">
        <v>99</v>
      </c>
      <c r="O486" s="455">
        <v>99</v>
      </c>
      <c r="P486" s="455">
        <v>9999</v>
      </c>
    </row>
    <row r="487" spans="1:38" s="455" customFormat="1">
      <c r="A487" s="455">
        <v>9</v>
      </c>
      <c r="B487" s="455">
        <v>205</v>
      </c>
      <c r="C487" s="455">
        <v>2017</v>
      </c>
      <c r="D487" s="455">
        <v>99</v>
      </c>
      <c r="E487" s="455">
        <v>99</v>
      </c>
      <c r="F487" s="455">
        <v>99</v>
      </c>
      <c r="G487" s="455">
        <v>99</v>
      </c>
      <c r="H487" s="455">
        <v>2</v>
      </c>
      <c r="I487" s="455">
        <v>99</v>
      </c>
      <c r="J487" s="455">
        <v>181</v>
      </c>
      <c r="K487" s="455">
        <v>99</v>
      </c>
      <c r="L487" s="455">
        <v>99</v>
      </c>
      <c r="M487" s="455">
        <v>99</v>
      </c>
      <c r="N487" s="455">
        <v>99</v>
      </c>
      <c r="O487" s="455">
        <v>99</v>
      </c>
      <c r="P487" s="455">
        <v>9999</v>
      </c>
    </row>
    <row r="488" spans="1:38" s="455" customFormat="1">
      <c r="A488" s="455">
        <v>9</v>
      </c>
      <c r="B488" s="455">
        <v>206</v>
      </c>
      <c r="C488" s="455">
        <v>2017</v>
      </c>
      <c r="D488" s="455">
        <v>99</v>
      </c>
      <c r="E488" s="455">
        <v>99</v>
      </c>
      <c r="F488" s="455">
        <v>99</v>
      </c>
      <c r="G488" s="455">
        <v>99</v>
      </c>
      <c r="H488" s="455">
        <v>2</v>
      </c>
      <c r="I488" s="455">
        <v>99</v>
      </c>
      <c r="J488" s="455">
        <v>262</v>
      </c>
      <c r="K488" s="455">
        <v>99</v>
      </c>
      <c r="L488" s="455">
        <v>99</v>
      </c>
      <c r="M488" s="455">
        <v>99</v>
      </c>
      <c r="N488" s="455">
        <v>99</v>
      </c>
      <c r="O488" s="455">
        <v>99</v>
      </c>
      <c r="P488" s="455">
        <v>9999</v>
      </c>
    </row>
    <row r="489" spans="1:38" s="455" customFormat="1">
      <c r="A489" s="455">
        <v>9</v>
      </c>
      <c r="B489" s="455">
        <v>207</v>
      </c>
      <c r="C489" s="455">
        <v>2017</v>
      </c>
      <c r="D489" s="455">
        <v>99</v>
      </c>
      <c r="E489" s="455">
        <v>99</v>
      </c>
      <c r="F489" s="455">
        <v>99</v>
      </c>
      <c r="G489" s="455">
        <v>99</v>
      </c>
      <c r="H489" s="455">
        <v>2</v>
      </c>
      <c r="I489" s="455">
        <v>99</v>
      </c>
      <c r="J489" s="455">
        <v>267</v>
      </c>
      <c r="K489" s="455">
        <v>99</v>
      </c>
      <c r="L489" s="455">
        <v>99</v>
      </c>
      <c r="M489" s="455">
        <v>99</v>
      </c>
      <c r="N489" s="455">
        <v>99</v>
      </c>
      <c r="O489" s="455">
        <v>99</v>
      </c>
      <c r="P489" s="455">
        <v>9999</v>
      </c>
    </row>
    <row r="490" spans="1:38" s="455" customFormat="1">
      <c r="A490" s="455">
        <v>9</v>
      </c>
      <c r="B490" s="455">
        <v>208</v>
      </c>
      <c r="C490" s="455">
        <v>2017</v>
      </c>
      <c r="D490" s="455">
        <v>99</v>
      </c>
      <c r="E490" s="455">
        <v>99</v>
      </c>
      <c r="F490" s="455">
        <v>99</v>
      </c>
      <c r="G490" s="455">
        <v>99</v>
      </c>
      <c r="H490" s="455">
        <v>1</v>
      </c>
      <c r="I490" s="455">
        <v>99</v>
      </c>
      <c r="J490" s="455">
        <v>309</v>
      </c>
      <c r="K490" s="455">
        <v>99</v>
      </c>
      <c r="L490" s="455">
        <v>99</v>
      </c>
      <c r="M490" s="455">
        <v>99</v>
      </c>
      <c r="N490" s="455">
        <v>99</v>
      </c>
      <c r="O490" s="455">
        <v>99</v>
      </c>
      <c r="P490" s="455">
        <v>9999</v>
      </c>
    </row>
    <row r="491" spans="1:38" s="455" customFormat="1">
      <c r="A491" s="455">
        <v>9</v>
      </c>
      <c r="B491" s="455">
        <v>209</v>
      </c>
      <c r="C491" s="455">
        <v>2017</v>
      </c>
      <c r="D491" s="455">
        <v>99</v>
      </c>
      <c r="E491" s="455">
        <v>99</v>
      </c>
      <c r="F491" s="455">
        <v>99</v>
      </c>
      <c r="G491" s="455">
        <v>99</v>
      </c>
      <c r="H491" s="455">
        <v>2</v>
      </c>
      <c r="I491" s="455">
        <v>99</v>
      </c>
      <c r="J491" s="455">
        <v>470</v>
      </c>
      <c r="K491" s="455">
        <v>99</v>
      </c>
      <c r="L491" s="455">
        <v>99</v>
      </c>
      <c r="M491" s="455">
        <v>99</v>
      </c>
      <c r="N491" s="455">
        <v>99</v>
      </c>
      <c r="O491" s="455">
        <v>99</v>
      </c>
      <c r="P491" s="455">
        <v>9999</v>
      </c>
    </row>
    <row r="492" spans="1:38" s="455" customFormat="1">
      <c r="A492" s="455">
        <v>9</v>
      </c>
      <c r="B492" s="455">
        <v>210</v>
      </c>
      <c r="C492" s="455">
        <v>2017</v>
      </c>
      <c r="D492" s="455">
        <v>99</v>
      </c>
      <c r="E492" s="455">
        <v>99</v>
      </c>
      <c r="F492" s="455">
        <v>99</v>
      </c>
      <c r="G492" s="455">
        <v>99</v>
      </c>
      <c r="H492" s="455">
        <v>1</v>
      </c>
      <c r="I492" s="455">
        <v>99</v>
      </c>
      <c r="J492" s="455">
        <v>629</v>
      </c>
      <c r="K492" s="455">
        <v>99</v>
      </c>
      <c r="L492" s="455">
        <v>99</v>
      </c>
      <c r="M492" s="455">
        <v>99</v>
      </c>
      <c r="N492" s="455">
        <v>99</v>
      </c>
      <c r="O492" s="455">
        <v>99</v>
      </c>
      <c r="P492" s="455">
        <v>9999</v>
      </c>
    </row>
    <row r="493" spans="1:38" s="455" customFormat="1">
      <c r="A493" s="455">
        <v>9</v>
      </c>
      <c r="B493" s="455">
        <v>211</v>
      </c>
      <c r="C493" s="455">
        <v>2017</v>
      </c>
      <c r="D493" s="455">
        <v>99</v>
      </c>
      <c r="E493" s="455">
        <v>99</v>
      </c>
      <c r="F493" s="455">
        <v>99</v>
      </c>
      <c r="G493" s="455">
        <v>99</v>
      </c>
      <c r="H493" s="455">
        <v>1</v>
      </c>
      <c r="I493" s="455">
        <v>99</v>
      </c>
      <c r="J493" s="455">
        <v>643</v>
      </c>
      <c r="K493" s="455">
        <v>99</v>
      </c>
      <c r="L493" s="455">
        <v>99</v>
      </c>
      <c r="M493" s="455">
        <v>99</v>
      </c>
      <c r="N493" s="455">
        <v>99</v>
      </c>
      <c r="O493" s="455">
        <v>99</v>
      </c>
      <c r="P493" s="455">
        <v>9999</v>
      </c>
    </row>
    <row r="494" spans="1:38" s="455" customFormat="1">
      <c r="A494" s="455">
        <v>9</v>
      </c>
      <c r="B494" s="455">
        <v>212</v>
      </c>
      <c r="C494" s="455">
        <v>2017</v>
      </c>
      <c r="D494" s="455">
        <v>99</v>
      </c>
      <c r="E494" s="455">
        <v>99</v>
      </c>
      <c r="F494" s="455">
        <v>99</v>
      </c>
      <c r="G494" s="455">
        <v>99</v>
      </c>
      <c r="H494" s="455">
        <v>2</v>
      </c>
      <c r="I494" s="455">
        <v>99</v>
      </c>
      <c r="J494" s="455">
        <v>704</v>
      </c>
      <c r="K494" s="455">
        <v>99</v>
      </c>
      <c r="L494" s="455">
        <v>99</v>
      </c>
      <c r="M494" s="455">
        <v>99</v>
      </c>
      <c r="N494" s="455">
        <v>99</v>
      </c>
      <c r="O494" s="455">
        <v>99</v>
      </c>
      <c r="P494" s="455">
        <v>9999</v>
      </c>
    </row>
    <row r="495" spans="1:38" s="455" customFormat="1">
      <c r="A495" s="455">
        <v>9</v>
      </c>
      <c r="B495" s="455">
        <v>213</v>
      </c>
      <c r="C495" s="455">
        <v>2017</v>
      </c>
      <c r="D495" s="455">
        <v>99</v>
      </c>
      <c r="E495" s="455">
        <v>99</v>
      </c>
      <c r="F495" s="455">
        <v>99</v>
      </c>
      <c r="G495" s="455">
        <v>99</v>
      </c>
      <c r="H495" s="455">
        <v>1</v>
      </c>
      <c r="I495" s="455">
        <v>99</v>
      </c>
      <c r="J495" s="455">
        <v>802</v>
      </c>
      <c r="K495" s="455">
        <v>99</v>
      </c>
      <c r="L495" s="455">
        <v>99</v>
      </c>
      <c r="M495" s="455">
        <v>99</v>
      </c>
      <c r="N495" s="455">
        <v>99</v>
      </c>
      <c r="O495" s="455">
        <v>99</v>
      </c>
      <c r="P495" s="455">
        <v>9999</v>
      </c>
    </row>
    <row r="496" spans="1:38" s="46" customFormat="1">
      <c r="A496" s="46">
        <v>10</v>
      </c>
      <c r="B496" s="46">
        <v>1</v>
      </c>
      <c r="C496" s="46">
        <v>2024</v>
      </c>
      <c r="D496" s="46">
        <v>99</v>
      </c>
      <c r="E496" s="46">
        <v>99</v>
      </c>
      <c r="F496" s="46">
        <v>99</v>
      </c>
      <c r="G496" s="46">
        <v>99</v>
      </c>
      <c r="H496" s="46">
        <v>99</v>
      </c>
      <c r="I496" s="46">
        <v>99</v>
      </c>
      <c r="J496" s="46">
        <v>999</v>
      </c>
      <c r="K496" s="46">
        <v>0</v>
      </c>
      <c r="L496" s="46">
        <v>99</v>
      </c>
      <c r="M496" s="46">
        <v>99</v>
      </c>
      <c r="N496" s="46">
        <v>99</v>
      </c>
      <c r="O496" s="46">
        <v>99</v>
      </c>
      <c r="P496" s="46">
        <v>9999</v>
      </c>
      <c r="Q496" s="46">
        <v>184</v>
      </c>
      <c r="R496" s="46">
        <v>1903</v>
      </c>
      <c r="S496" s="46">
        <v>9.4781923279033062</v>
      </c>
      <c r="T496" s="46">
        <v>6.9842354177614316</v>
      </c>
      <c r="U496" s="46">
        <v>15.270204939569082</v>
      </c>
      <c r="V496" s="46">
        <v>0.15764582238570676</v>
      </c>
      <c r="W496" s="46">
        <v>12.13872832369942</v>
      </c>
      <c r="X496" s="46">
        <v>35.57540725170783</v>
      </c>
      <c r="Y496" s="46">
        <v>1.2086179716237522</v>
      </c>
      <c r="AA496" s="46">
        <v>2.9241093447134374</v>
      </c>
      <c r="AB496" s="46">
        <v>1.2192287090988772</v>
      </c>
      <c r="AC496" s="46">
        <v>1.4248612810637931</v>
      </c>
      <c r="AD496" s="46">
        <v>44.423544471419291</v>
      </c>
      <c r="AE496" s="46">
        <v>46.967099960137247</v>
      </c>
      <c r="AF496" s="46">
        <v>51.039631852395992</v>
      </c>
      <c r="AG496" s="46">
        <v>100</v>
      </c>
      <c r="AH496" s="46">
        <v>100</v>
      </c>
      <c r="AI496" s="46">
        <v>0</v>
      </c>
      <c r="AJ496" s="46">
        <v>1884</v>
      </c>
      <c r="AK496" s="46">
        <v>85.156794055201757</v>
      </c>
      <c r="AL496" s="46">
        <v>24.656695586624956</v>
      </c>
    </row>
    <row r="497" spans="1:38" s="46" customFormat="1">
      <c r="A497" s="46">
        <v>10</v>
      </c>
      <c r="B497" s="46">
        <v>2</v>
      </c>
      <c r="C497" s="46">
        <v>2024</v>
      </c>
      <c r="D497" s="46">
        <v>99</v>
      </c>
      <c r="E497" s="46">
        <v>99</v>
      </c>
      <c r="F497" s="46">
        <v>99</v>
      </c>
      <c r="G497" s="46">
        <v>99</v>
      </c>
      <c r="H497" s="46">
        <v>99</v>
      </c>
      <c r="I497" s="46">
        <v>99</v>
      </c>
      <c r="J497" s="46">
        <v>999</v>
      </c>
      <c r="K497" s="46">
        <v>2</v>
      </c>
      <c r="L497" s="46">
        <v>99</v>
      </c>
      <c r="M497" s="46">
        <v>99</v>
      </c>
      <c r="N497" s="46">
        <v>99</v>
      </c>
      <c r="O497" s="46">
        <v>99</v>
      </c>
      <c r="P497" s="46">
        <v>9999</v>
      </c>
    </row>
    <row r="498" spans="1:38" s="46" customFormat="1">
      <c r="A498" s="46">
        <v>10</v>
      </c>
      <c r="B498" s="46">
        <v>3</v>
      </c>
      <c r="C498" s="46">
        <v>2024</v>
      </c>
      <c r="D498" s="46">
        <v>99</v>
      </c>
      <c r="E498" s="46">
        <v>99</v>
      </c>
      <c r="F498" s="46">
        <v>99</v>
      </c>
      <c r="G498" s="46">
        <v>99</v>
      </c>
      <c r="H498" s="46">
        <v>99</v>
      </c>
      <c r="I498" s="46">
        <v>99</v>
      </c>
      <c r="J498" s="46">
        <v>999</v>
      </c>
      <c r="K498" s="46">
        <v>4</v>
      </c>
      <c r="L498" s="46">
        <v>99</v>
      </c>
      <c r="M498" s="46">
        <v>99</v>
      </c>
      <c r="N498" s="46">
        <v>99</v>
      </c>
      <c r="O498" s="46">
        <v>99</v>
      </c>
      <c r="P498" s="46">
        <v>9999</v>
      </c>
    </row>
    <row r="499" spans="1:38" s="46" customFormat="1">
      <c r="A499" s="46">
        <v>10</v>
      </c>
      <c r="B499" s="46">
        <v>4</v>
      </c>
      <c r="C499" s="46">
        <v>2024</v>
      </c>
      <c r="D499" s="46">
        <v>99</v>
      </c>
      <c r="E499" s="46">
        <v>99</v>
      </c>
      <c r="F499" s="46">
        <v>99</v>
      </c>
      <c r="G499" s="46">
        <v>99</v>
      </c>
      <c r="H499" s="46">
        <v>99</v>
      </c>
      <c r="I499" s="46">
        <v>99</v>
      </c>
      <c r="J499" s="46">
        <v>999</v>
      </c>
      <c r="K499" s="46">
        <v>7</v>
      </c>
      <c r="L499" s="46">
        <v>99</v>
      </c>
      <c r="M499" s="46">
        <v>99</v>
      </c>
      <c r="N499" s="46">
        <v>99</v>
      </c>
      <c r="O499" s="46">
        <v>99</v>
      </c>
      <c r="P499" s="46">
        <v>9999</v>
      </c>
    </row>
    <row r="500" spans="1:38" s="46" customFormat="1">
      <c r="A500" s="46">
        <v>10</v>
      </c>
      <c r="B500" s="46">
        <v>5</v>
      </c>
      <c r="C500" s="46">
        <v>2024</v>
      </c>
      <c r="D500" s="46">
        <v>99</v>
      </c>
      <c r="E500" s="46">
        <v>99</v>
      </c>
      <c r="F500" s="46">
        <v>99</v>
      </c>
      <c r="G500" s="46">
        <v>99</v>
      </c>
      <c r="H500" s="46">
        <v>99</v>
      </c>
      <c r="I500" s="46">
        <v>99</v>
      </c>
      <c r="J500" s="46">
        <v>999</v>
      </c>
      <c r="K500" s="46">
        <v>9</v>
      </c>
      <c r="L500" s="46">
        <v>99</v>
      </c>
      <c r="M500" s="46">
        <v>99</v>
      </c>
      <c r="N500" s="46">
        <v>99</v>
      </c>
      <c r="O500" s="46">
        <v>99</v>
      </c>
      <c r="P500" s="46">
        <v>9999</v>
      </c>
    </row>
    <row r="501" spans="1:38" s="46" customFormat="1">
      <c r="A501" s="46">
        <v>10</v>
      </c>
      <c r="B501" s="46">
        <v>6</v>
      </c>
      <c r="C501" s="46">
        <v>2024</v>
      </c>
      <c r="D501" s="46">
        <v>99</v>
      </c>
      <c r="E501" s="46">
        <v>99</v>
      </c>
      <c r="F501" s="46">
        <v>99</v>
      </c>
      <c r="G501" s="46">
        <v>99</v>
      </c>
      <c r="H501" s="46">
        <v>99</v>
      </c>
      <c r="I501" s="46">
        <v>99</v>
      </c>
      <c r="J501" s="46">
        <v>999</v>
      </c>
      <c r="K501" s="46">
        <v>10</v>
      </c>
      <c r="L501" s="46">
        <v>99</v>
      </c>
      <c r="M501" s="46">
        <v>99</v>
      </c>
      <c r="N501" s="46">
        <v>99</v>
      </c>
      <c r="O501" s="46">
        <v>99</v>
      </c>
      <c r="P501" s="46">
        <v>9999</v>
      </c>
    </row>
    <row r="502" spans="1:38">
      <c r="A502">
        <v>10</v>
      </c>
      <c r="B502">
        <v>7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12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38">
      <c r="A503">
        <v>10</v>
      </c>
      <c r="B503">
        <v>8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14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38">
      <c r="A504">
        <v>10</v>
      </c>
      <c r="B504">
        <v>9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19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38">
      <c r="A505">
        <v>10</v>
      </c>
      <c r="B505">
        <v>10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25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38">
      <c r="A506">
        <v>10</v>
      </c>
      <c r="B506">
        <v>11</v>
      </c>
      <c r="C506">
        <v>2023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0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234</v>
      </c>
      <c r="R506">
        <v>2750</v>
      </c>
      <c r="S506">
        <v>8.868363636363636</v>
      </c>
      <c r="T506">
        <v>6.5530909090909084</v>
      </c>
      <c r="U506">
        <v>15.209018181818196</v>
      </c>
      <c r="V506">
        <v>0.18181818181818185</v>
      </c>
      <c r="W506">
        <v>9.2363636363636346</v>
      </c>
      <c r="X506">
        <v>34.909090909090907</v>
      </c>
      <c r="Y506">
        <v>2.2545454545454544</v>
      </c>
      <c r="AA506">
        <v>3.1811110894316745</v>
      </c>
      <c r="AB506">
        <v>1.20700194115437</v>
      </c>
      <c r="AC506">
        <v>1.5680617714261962</v>
      </c>
      <c r="AD506">
        <v>41.793711823538011</v>
      </c>
      <c r="AE506">
        <v>49.108712010457822</v>
      </c>
      <c r="AF506">
        <v>35.298567187014392</v>
      </c>
      <c r="AG506">
        <v>99.421547360809853</v>
      </c>
      <c r="AH506">
        <v>99.526458816194619</v>
      </c>
      <c r="AI506">
        <v>0</v>
      </c>
      <c r="AJ506">
        <v>1157</v>
      </c>
      <c r="AK506">
        <v>86.084010371650876</v>
      </c>
      <c r="AL506">
        <v>23.593067924884565</v>
      </c>
    </row>
    <row r="507" spans="1:38">
      <c r="A507">
        <v>10</v>
      </c>
      <c r="B507">
        <v>12</v>
      </c>
      <c r="C507">
        <v>2023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2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38">
      <c r="A508">
        <v>10</v>
      </c>
      <c r="B508">
        <v>13</v>
      </c>
      <c r="C508">
        <v>2023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4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2</v>
      </c>
      <c r="R508">
        <v>16</v>
      </c>
      <c r="S508">
        <v>7.875</v>
      </c>
      <c r="T508">
        <v>5.5</v>
      </c>
      <c r="U508">
        <v>12.437499999999998</v>
      </c>
      <c r="V508">
        <v>0</v>
      </c>
      <c r="W508">
        <v>0</v>
      </c>
      <c r="X508">
        <v>12.5</v>
      </c>
      <c r="Y508">
        <v>0</v>
      </c>
      <c r="AA508">
        <v>2.8071059385067878</v>
      </c>
      <c r="AB508">
        <v>1.165922381636102</v>
      </c>
      <c r="AC508">
        <v>1.0606601717798212</v>
      </c>
      <c r="AD508">
        <v>77.292691829512421</v>
      </c>
      <c r="AE508">
        <v>57.516905990664249</v>
      </c>
      <c r="AF508">
        <v>40.43189565754151</v>
      </c>
      <c r="AG508">
        <v>0.57845263919016643</v>
      </c>
      <c r="AH508">
        <v>0.47354118380536681</v>
      </c>
      <c r="AI508">
        <v>87.5</v>
      </c>
      <c r="AJ508">
        <v>1</v>
      </c>
      <c r="AK508">
        <v>81</v>
      </c>
      <c r="AL508">
        <v>24.838128785697755</v>
      </c>
    </row>
    <row r="509" spans="1:38">
      <c r="A509">
        <v>10</v>
      </c>
      <c r="B509">
        <v>14</v>
      </c>
      <c r="C509">
        <v>2023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7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8">
      <c r="A510">
        <v>10</v>
      </c>
      <c r="B510">
        <v>15</v>
      </c>
      <c r="C510">
        <v>2023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8">
      <c r="A511">
        <v>10</v>
      </c>
      <c r="B511">
        <v>16</v>
      </c>
      <c r="C511">
        <v>2023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10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38">
      <c r="A512">
        <v>10</v>
      </c>
      <c r="B512">
        <v>17</v>
      </c>
      <c r="C512">
        <v>2023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12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38">
      <c r="A513">
        <v>10</v>
      </c>
      <c r="B513">
        <v>18</v>
      </c>
      <c r="C513">
        <v>2023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14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38">
      <c r="A514">
        <v>10</v>
      </c>
      <c r="B514">
        <v>19</v>
      </c>
      <c r="C514">
        <v>2023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19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38">
      <c r="A515">
        <v>10</v>
      </c>
      <c r="B515">
        <v>20</v>
      </c>
      <c r="C515">
        <v>2023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25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38">
      <c r="A516">
        <v>10</v>
      </c>
      <c r="B516">
        <v>21</v>
      </c>
      <c r="C516">
        <v>2022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0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247</v>
      </c>
      <c r="R516">
        <v>2725</v>
      </c>
      <c r="S516">
        <v>8.6730275229357776</v>
      </c>
      <c r="T516">
        <v>6.1893577981651395</v>
      </c>
      <c r="U516">
        <v>14.833284403669722</v>
      </c>
      <c r="V516">
        <v>0.47706422018348627</v>
      </c>
      <c r="W516">
        <v>5.6513761467889907</v>
      </c>
      <c r="X516">
        <v>32.807339449541281</v>
      </c>
      <c r="Y516">
        <v>2.3853211009174311</v>
      </c>
      <c r="AA516">
        <v>3.6237671667406257</v>
      </c>
      <c r="AB516">
        <v>1.4003495661795939</v>
      </c>
      <c r="AC516">
        <v>1.6066708843742907</v>
      </c>
      <c r="AD516">
        <v>48.427079372342689</v>
      </c>
      <c r="AE516">
        <v>52.468098436687697</v>
      </c>
      <c r="AF516">
        <v>54.896898379265245</v>
      </c>
      <c r="AG516">
        <v>97.810480976310117</v>
      </c>
      <c r="AH516">
        <v>98.330215461562631</v>
      </c>
      <c r="AI516">
        <v>0</v>
      </c>
      <c r="AJ516">
        <v>743</v>
      </c>
      <c r="AK516">
        <v>87.153566621803392</v>
      </c>
      <c r="AL516">
        <v>23.812315060759168</v>
      </c>
    </row>
    <row r="517" spans="1:38">
      <c r="A517">
        <v>10</v>
      </c>
      <c r="B517">
        <v>22</v>
      </c>
      <c r="C517">
        <v>2022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2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38">
      <c r="A518">
        <v>10</v>
      </c>
      <c r="B518">
        <v>23</v>
      </c>
      <c r="C518">
        <v>2022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4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4</v>
      </c>
      <c r="R518">
        <v>61</v>
      </c>
      <c r="S518">
        <v>6.4098360655737707</v>
      </c>
      <c r="T518">
        <v>4.4590163934426243</v>
      </c>
      <c r="U518">
        <v>11.252459016393438</v>
      </c>
      <c r="V518">
        <v>0</v>
      </c>
      <c r="W518">
        <v>3.2786885245901645</v>
      </c>
      <c r="X518">
        <v>11.475409836065577</v>
      </c>
      <c r="Y518">
        <v>0</v>
      </c>
      <c r="AA518">
        <v>4.305376225725432</v>
      </c>
      <c r="AB518">
        <v>1.0461020415438544</v>
      </c>
      <c r="AC518">
        <v>1.5318880506522847</v>
      </c>
      <c r="AD518">
        <v>35.375288973820361</v>
      </c>
      <c r="AE518">
        <v>73.432499257875747</v>
      </c>
      <c r="AF518">
        <v>49.639907422464226</v>
      </c>
      <c r="AG518">
        <v>2.1895190236898774</v>
      </c>
      <c r="AH518">
        <v>1.6697845384373979</v>
      </c>
      <c r="AI518">
        <v>67.213114754098356</v>
      </c>
      <c r="AJ518">
        <v>2</v>
      </c>
      <c r="AK518">
        <v>101.15</v>
      </c>
      <c r="AL518">
        <v>17.996616027770543</v>
      </c>
    </row>
    <row r="519" spans="1:38">
      <c r="A519">
        <v>10</v>
      </c>
      <c r="B519">
        <v>24</v>
      </c>
      <c r="C519">
        <v>2022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7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38">
      <c r="A520">
        <v>10</v>
      </c>
      <c r="B520">
        <v>25</v>
      </c>
      <c r="C520">
        <v>2022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38">
      <c r="A521">
        <v>10</v>
      </c>
      <c r="B521">
        <v>26</v>
      </c>
      <c r="C521">
        <v>2022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10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38">
      <c r="A522">
        <v>10</v>
      </c>
      <c r="B522">
        <v>27</v>
      </c>
      <c r="C522">
        <v>2022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12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38">
      <c r="A523">
        <v>10</v>
      </c>
      <c r="B523">
        <v>28</v>
      </c>
      <c r="C523">
        <v>2022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14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38">
      <c r="A524">
        <v>10</v>
      </c>
      <c r="B524">
        <v>29</v>
      </c>
      <c r="C524">
        <v>2022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19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38">
      <c r="A525">
        <v>10</v>
      </c>
      <c r="B525">
        <v>30</v>
      </c>
      <c r="C525">
        <v>2022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25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38">
      <c r="A526">
        <v>11</v>
      </c>
      <c r="B526">
        <v>1</v>
      </c>
      <c r="C526">
        <v>2024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1</v>
      </c>
      <c r="M526">
        <v>99</v>
      </c>
      <c r="N526">
        <v>99</v>
      </c>
      <c r="O526">
        <v>99</v>
      </c>
      <c r="P526">
        <v>9999</v>
      </c>
    </row>
    <row r="527" spans="1:38">
      <c r="A527">
        <v>11</v>
      </c>
      <c r="B527">
        <v>2</v>
      </c>
      <c r="C527">
        <v>2024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2</v>
      </c>
      <c r="M527">
        <v>99</v>
      </c>
      <c r="N527">
        <v>99</v>
      </c>
      <c r="O527">
        <v>99</v>
      </c>
      <c r="P527">
        <v>9999</v>
      </c>
    </row>
    <row r="528" spans="1:38">
      <c r="A528">
        <v>11</v>
      </c>
      <c r="B528">
        <v>3</v>
      </c>
      <c r="C528">
        <v>2024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3</v>
      </c>
      <c r="M528">
        <v>99</v>
      </c>
      <c r="N528">
        <v>99</v>
      </c>
      <c r="O528">
        <v>99</v>
      </c>
      <c r="P528">
        <v>9999</v>
      </c>
      <c r="Q528">
        <v>2</v>
      </c>
      <c r="R528">
        <v>2</v>
      </c>
      <c r="S528">
        <v>3</v>
      </c>
      <c r="T528">
        <v>3</v>
      </c>
      <c r="U528">
        <v>13.05</v>
      </c>
      <c r="V528">
        <v>0</v>
      </c>
      <c r="W528">
        <v>0</v>
      </c>
      <c r="X528">
        <v>50</v>
      </c>
      <c r="Y528">
        <v>0</v>
      </c>
      <c r="AA528">
        <v>9.15</v>
      </c>
      <c r="AB528">
        <v>0</v>
      </c>
      <c r="AC528">
        <v>1</v>
      </c>
      <c r="AE528">
        <v>99.999999999999986</v>
      </c>
      <c r="AG528">
        <v>0.10509721492380449</v>
      </c>
      <c r="AH528">
        <v>8.9816650148661956E-2</v>
      </c>
      <c r="AI528">
        <v>0</v>
      </c>
      <c r="AJ528">
        <v>2</v>
      </c>
      <c r="AK528">
        <v>90.6</v>
      </c>
      <c r="AL528">
        <v>14.00854888555914</v>
      </c>
    </row>
    <row r="529" spans="1:38">
      <c r="A529">
        <v>11</v>
      </c>
      <c r="B529">
        <v>4</v>
      </c>
      <c r="C529">
        <v>2024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4</v>
      </c>
      <c r="M529">
        <v>99</v>
      </c>
      <c r="N529">
        <v>99</v>
      </c>
      <c r="O529">
        <v>99</v>
      </c>
      <c r="P529">
        <v>9999</v>
      </c>
      <c r="Q529">
        <v>4</v>
      </c>
      <c r="R529">
        <v>5</v>
      </c>
      <c r="S529">
        <v>4</v>
      </c>
      <c r="T529">
        <v>3</v>
      </c>
      <c r="U529">
        <v>7.1800000000000015</v>
      </c>
      <c r="V529">
        <v>0</v>
      </c>
      <c r="W529">
        <v>0</v>
      </c>
      <c r="X529">
        <v>0</v>
      </c>
      <c r="Y529">
        <v>0</v>
      </c>
      <c r="AA529">
        <v>0.57061370470747186</v>
      </c>
      <c r="AB529">
        <v>0</v>
      </c>
      <c r="AC529">
        <v>0</v>
      </c>
      <c r="AG529">
        <v>0.26274303730951126</v>
      </c>
      <c r="AH529">
        <v>0.1235409095914546</v>
      </c>
      <c r="AI529">
        <v>0</v>
      </c>
      <c r="AJ529">
        <v>5</v>
      </c>
      <c r="AK529">
        <v>80.2</v>
      </c>
      <c r="AL529">
        <v>13.982107815583777</v>
      </c>
    </row>
    <row r="530" spans="1:38">
      <c r="A530">
        <v>11</v>
      </c>
      <c r="B530">
        <v>5</v>
      </c>
      <c r="C530">
        <v>2024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5</v>
      </c>
      <c r="M530">
        <v>99</v>
      </c>
      <c r="N530">
        <v>99</v>
      </c>
      <c r="O530">
        <v>99</v>
      </c>
      <c r="P530">
        <v>9999</v>
      </c>
      <c r="Q530">
        <v>2</v>
      </c>
      <c r="R530">
        <v>5</v>
      </c>
      <c r="S530">
        <v>5</v>
      </c>
      <c r="T530">
        <v>2.8</v>
      </c>
      <c r="U530">
        <v>7.52</v>
      </c>
      <c r="V530">
        <v>0</v>
      </c>
      <c r="W530">
        <v>0</v>
      </c>
      <c r="X530">
        <v>0</v>
      </c>
      <c r="Y530">
        <v>0</v>
      </c>
      <c r="AA530">
        <v>0.65543878432694413</v>
      </c>
      <c r="AB530">
        <v>0</v>
      </c>
      <c r="AC530">
        <v>0.40000000000000119</v>
      </c>
      <c r="AE530">
        <v>93.067425148847988</v>
      </c>
      <c r="AG530">
        <v>0.26274303730951126</v>
      </c>
      <c r="AH530">
        <v>0.12939103622949003</v>
      </c>
      <c r="AI530">
        <v>0</v>
      </c>
      <c r="AJ530">
        <v>5</v>
      </c>
      <c r="AK530">
        <v>78.500000000000014</v>
      </c>
      <c r="AL530">
        <v>15.531354257817677</v>
      </c>
    </row>
    <row r="531" spans="1:38">
      <c r="A531">
        <v>11</v>
      </c>
      <c r="B531">
        <v>6</v>
      </c>
      <c r="C531">
        <v>2024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6</v>
      </c>
      <c r="M531">
        <v>99</v>
      </c>
      <c r="N531">
        <v>99</v>
      </c>
      <c r="O531">
        <v>99</v>
      </c>
      <c r="P531">
        <v>9999</v>
      </c>
      <c r="Q531">
        <v>8</v>
      </c>
      <c r="R531">
        <v>16</v>
      </c>
      <c r="S531">
        <v>6</v>
      </c>
      <c r="T531">
        <v>3.625</v>
      </c>
      <c r="U531">
        <v>9.8687500000000004</v>
      </c>
      <c r="V531">
        <v>0</v>
      </c>
      <c r="W531">
        <v>0</v>
      </c>
      <c r="X531">
        <v>0</v>
      </c>
      <c r="Y531">
        <v>0</v>
      </c>
      <c r="AA531">
        <v>1.802678129201106</v>
      </c>
      <c r="AB531">
        <v>0</v>
      </c>
      <c r="AC531">
        <v>0.8569568250501306</v>
      </c>
      <c r="AE531">
        <v>21.088658476144811</v>
      </c>
      <c r="AG531">
        <v>0.84077771939043588</v>
      </c>
      <c r="AH531">
        <v>0.54337352714458709</v>
      </c>
      <c r="AI531">
        <v>0</v>
      </c>
      <c r="AJ531">
        <v>16</v>
      </c>
      <c r="AK531">
        <v>83.856250000000003</v>
      </c>
      <c r="AL531">
        <v>16.59565969503662</v>
      </c>
    </row>
    <row r="532" spans="1:38">
      <c r="A532">
        <v>11</v>
      </c>
      <c r="B532">
        <v>7</v>
      </c>
      <c r="C532">
        <v>2024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7</v>
      </c>
      <c r="M532">
        <v>99</v>
      </c>
      <c r="N532">
        <v>99</v>
      </c>
      <c r="O532">
        <v>99</v>
      </c>
      <c r="P532">
        <v>9999</v>
      </c>
      <c r="Q532">
        <v>26</v>
      </c>
      <c r="R532">
        <v>61</v>
      </c>
      <c r="S532">
        <v>7</v>
      </c>
      <c r="T532">
        <v>5.2950819672131164</v>
      </c>
      <c r="U532">
        <v>13.116393442622952</v>
      </c>
      <c r="V532">
        <v>0</v>
      </c>
      <c r="W532">
        <v>0</v>
      </c>
      <c r="X532">
        <v>19.672131147540984</v>
      </c>
      <c r="Y532">
        <v>1.6393442622950822</v>
      </c>
      <c r="AA532">
        <v>3.2095237544608941</v>
      </c>
      <c r="AB532">
        <v>0</v>
      </c>
      <c r="AC532">
        <v>1.2193019004450529</v>
      </c>
      <c r="AE532">
        <v>42.521189467557008</v>
      </c>
      <c r="AG532">
        <v>3.2054650551760377</v>
      </c>
      <c r="AH532">
        <v>2.7533448959365701</v>
      </c>
      <c r="AI532">
        <v>0</v>
      </c>
      <c r="AJ532">
        <v>60</v>
      </c>
      <c r="AK532">
        <v>88.761666666666642</v>
      </c>
      <c r="AL532">
        <v>18.666087607268967</v>
      </c>
    </row>
    <row r="533" spans="1:38">
      <c r="A533">
        <v>11</v>
      </c>
      <c r="B533">
        <v>8</v>
      </c>
      <c r="C533">
        <v>2024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8</v>
      </c>
      <c r="M533">
        <v>99</v>
      </c>
      <c r="N533">
        <v>99</v>
      </c>
      <c r="O533">
        <v>99</v>
      </c>
      <c r="P533">
        <v>9999</v>
      </c>
      <c r="Q533">
        <v>81</v>
      </c>
      <c r="R533">
        <v>241</v>
      </c>
      <c r="S533">
        <v>8</v>
      </c>
      <c r="T533">
        <v>6.1535269709543572</v>
      </c>
      <c r="U533">
        <v>13.914937759336111</v>
      </c>
      <c r="V533">
        <v>0</v>
      </c>
      <c r="W533">
        <v>3.7344398340248968</v>
      </c>
      <c r="X533">
        <v>17.427385892116185</v>
      </c>
      <c r="Y533">
        <v>1.2448132780082983</v>
      </c>
      <c r="AA533">
        <v>2.8281969565734757</v>
      </c>
      <c r="AB533">
        <v>0</v>
      </c>
      <c r="AC533">
        <v>1.3408975474192852</v>
      </c>
      <c r="AE533">
        <v>21.625621759618191</v>
      </c>
      <c r="AG533">
        <v>12.664214398318444</v>
      </c>
      <c r="AH533">
        <v>11.540235106265824</v>
      </c>
      <c r="AI533">
        <v>0</v>
      </c>
      <c r="AJ533">
        <v>237</v>
      </c>
      <c r="AK533">
        <v>86.793670886075986</v>
      </c>
      <c r="AL533">
        <v>21.081723499779162</v>
      </c>
    </row>
    <row r="534" spans="1:38">
      <c r="A534">
        <v>11</v>
      </c>
      <c r="B534">
        <v>9</v>
      </c>
      <c r="C534">
        <v>2024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</v>
      </c>
      <c r="M534">
        <v>99</v>
      </c>
      <c r="N534">
        <v>99</v>
      </c>
      <c r="O534">
        <v>99</v>
      </c>
      <c r="P534">
        <v>9999</v>
      </c>
      <c r="Q534">
        <v>137</v>
      </c>
      <c r="R534">
        <v>583</v>
      </c>
      <c r="S534">
        <v>9</v>
      </c>
      <c r="T534">
        <v>6.7684391080617488</v>
      </c>
      <c r="U534">
        <v>14.618524871355076</v>
      </c>
      <c r="V534">
        <v>0.51457975986277882</v>
      </c>
      <c r="W534">
        <v>9.0909090909090917</v>
      </c>
      <c r="X534">
        <v>22.984562607204111</v>
      </c>
      <c r="Y534">
        <v>0.85763293310463107</v>
      </c>
      <c r="AA534">
        <v>2.7229662753804784</v>
      </c>
      <c r="AB534">
        <v>0</v>
      </c>
      <c r="AC534">
        <v>1.3016280079162399</v>
      </c>
      <c r="AE534">
        <v>37.49180369862993</v>
      </c>
      <c r="AG534">
        <v>30.635838150289015</v>
      </c>
      <c r="AH534">
        <v>29.328405461953523</v>
      </c>
      <c r="AI534">
        <v>0</v>
      </c>
      <c r="AJ534">
        <v>574</v>
      </c>
      <c r="AK534">
        <v>85.110801393728138</v>
      </c>
      <c r="AL534">
        <v>23.559495424005036</v>
      </c>
    </row>
    <row r="535" spans="1:38">
      <c r="A535">
        <v>11</v>
      </c>
      <c r="B535">
        <v>10</v>
      </c>
      <c r="C535">
        <v>2024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10</v>
      </c>
      <c r="M535">
        <v>99</v>
      </c>
      <c r="N535">
        <v>99</v>
      </c>
      <c r="O535">
        <v>99</v>
      </c>
      <c r="P535">
        <v>9999</v>
      </c>
      <c r="Q535">
        <v>137</v>
      </c>
      <c r="R535">
        <v>632</v>
      </c>
      <c r="S535">
        <v>10</v>
      </c>
      <c r="T535">
        <v>7.3496835443037982</v>
      </c>
      <c r="U535">
        <v>15.864398734177245</v>
      </c>
      <c r="V535">
        <v>0</v>
      </c>
      <c r="W535">
        <v>13.60759493670886</v>
      </c>
      <c r="X535">
        <v>40.031645569620245</v>
      </c>
      <c r="Y535">
        <v>1.1075949367088602</v>
      </c>
      <c r="AA535">
        <v>2.4098784607195904</v>
      </c>
      <c r="AB535">
        <v>0</v>
      </c>
      <c r="AC535">
        <v>1.0847912480078956</v>
      </c>
      <c r="AE535">
        <v>24.886326202725328</v>
      </c>
      <c r="AG535">
        <v>33.21071991592224</v>
      </c>
      <c r="AH535">
        <v>34.503014535844102</v>
      </c>
      <c r="AI535">
        <v>0</v>
      </c>
      <c r="AJ535">
        <v>628</v>
      </c>
      <c r="AK535">
        <v>84.906847133758006</v>
      </c>
      <c r="AL535">
        <v>25.822294468493421</v>
      </c>
    </row>
    <row r="536" spans="1:38">
      <c r="A536">
        <v>11</v>
      </c>
      <c r="B536">
        <v>11</v>
      </c>
      <c r="C536">
        <v>2024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11</v>
      </c>
      <c r="M536">
        <v>99</v>
      </c>
      <c r="N536">
        <v>99</v>
      </c>
      <c r="O536">
        <v>99</v>
      </c>
      <c r="P536">
        <v>9999</v>
      </c>
      <c r="Q536">
        <v>83</v>
      </c>
      <c r="R536">
        <v>321</v>
      </c>
      <c r="S536">
        <v>11</v>
      </c>
      <c r="T536">
        <v>7.7943925233644844</v>
      </c>
      <c r="U536">
        <v>16.938629283489099</v>
      </c>
      <c r="V536">
        <v>0</v>
      </c>
      <c r="W536">
        <v>22.429906542056077</v>
      </c>
      <c r="X536">
        <v>64.485981308411212</v>
      </c>
      <c r="Y536">
        <v>1.8691588785046724</v>
      </c>
      <c r="AA536">
        <v>2.3765868592015353</v>
      </c>
      <c r="AB536">
        <v>0</v>
      </c>
      <c r="AC536">
        <v>1.1898191000253873</v>
      </c>
      <c r="AE536">
        <v>31.965552499524556</v>
      </c>
      <c r="AG536">
        <v>16.868102995270625</v>
      </c>
      <c r="AH536">
        <v>18.711113864111873</v>
      </c>
      <c r="AI536">
        <v>0</v>
      </c>
      <c r="AJ536">
        <v>320</v>
      </c>
      <c r="AK536">
        <v>84.182500000000005</v>
      </c>
      <c r="AL536">
        <v>28.265860035611688</v>
      </c>
    </row>
    <row r="537" spans="1:38">
      <c r="A537">
        <v>11</v>
      </c>
      <c r="B537">
        <v>12</v>
      </c>
      <c r="C537">
        <v>2024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12</v>
      </c>
      <c r="M537">
        <v>99</v>
      </c>
      <c r="N537">
        <v>99</v>
      </c>
      <c r="O537">
        <v>99</v>
      </c>
      <c r="P537">
        <v>9999</v>
      </c>
      <c r="Q537">
        <v>19</v>
      </c>
      <c r="R537">
        <v>32</v>
      </c>
      <c r="S537">
        <v>12</v>
      </c>
      <c r="T537">
        <v>8.1875</v>
      </c>
      <c r="U537">
        <v>18.15625</v>
      </c>
      <c r="V537">
        <v>0</v>
      </c>
      <c r="W537">
        <v>34.375</v>
      </c>
      <c r="X537">
        <v>75</v>
      </c>
      <c r="Y537">
        <v>3.125</v>
      </c>
      <c r="AA537">
        <v>2.4795334112489704</v>
      </c>
      <c r="AB537">
        <v>0</v>
      </c>
      <c r="AC537">
        <v>1.2103072956898175</v>
      </c>
      <c r="AE537">
        <v>27.868339081495499</v>
      </c>
      <c r="AG537">
        <v>1.6815554387808715</v>
      </c>
      <c r="AH537">
        <v>1.9993668098227049</v>
      </c>
      <c r="AI537">
        <v>0</v>
      </c>
      <c r="AJ537">
        <v>32</v>
      </c>
      <c r="AK537">
        <v>84.249999999999986</v>
      </c>
      <c r="AL537">
        <v>30.258133017601633</v>
      </c>
    </row>
    <row r="538" spans="1:38">
      <c r="A538">
        <v>11</v>
      </c>
      <c r="B538">
        <v>13</v>
      </c>
      <c r="C538">
        <v>2024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13</v>
      </c>
      <c r="M538">
        <v>99</v>
      </c>
      <c r="N538">
        <v>99</v>
      </c>
      <c r="O538">
        <v>99</v>
      </c>
      <c r="P538">
        <v>9999</v>
      </c>
      <c r="Q538">
        <v>3</v>
      </c>
      <c r="R538">
        <v>3</v>
      </c>
      <c r="S538">
        <v>13</v>
      </c>
      <c r="T538">
        <v>7.6666666666666687</v>
      </c>
      <c r="U538">
        <v>17.5</v>
      </c>
      <c r="V538">
        <v>0</v>
      </c>
      <c r="W538">
        <v>0</v>
      </c>
      <c r="X538">
        <v>100</v>
      </c>
      <c r="Y538">
        <v>0</v>
      </c>
      <c r="AA538">
        <v>1.1860297916438169</v>
      </c>
      <c r="AB538">
        <v>0</v>
      </c>
      <c r="AC538">
        <v>0.47140452079101841</v>
      </c>
      <c r="AE538">
        <v>5.9619647513768497</v>
      </c>
      <c r="AG538">
        <v>0.15764582238570676</v>
      </c>
      <c r="AH538">
        <v>0.18066567558638899</v>
      </c>
      <c r="AI538">
        <v>0</v>
      </c>
      <c r="AJ538">
        <v>3</v>
      </c>
      <c r="AK538">
        <v>83.266666666666652</v>
      </c>
      <c r="AL538">
        <v>30.331530340040139</v>
      </c>
    </row>
    <row r="539" spans="1:38">
      <c r="A539">
        <v>11</v>
      </c>
      <c r="B539">
        <v>14</v>
      </c>
      <c r="C539">
        <v>2024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14</v>
      </c>
      <c r="M539">
        <v>99</v>
      </c>
      <c r="N539">
        <v>99</v>
      </c>
      <c r="O539">
        <v>99</v>
      </c>
      <c r="P539">
        <v>9999</v>
      </c>
      <c r="Q539">
        <v>1</v>
      </c>
      <c r="R539">
        <v>1</v>
      </c>
      <c r="S539">
        <v>14</v>
      </c>
      <c r="T539">
        <v>8</v>
      </c>
      <c r="U539">
        <v>16.100000000000001</v>
      </c>
      <c r="V539">
        <v>0</v>
      </c>
      <c r="W539">
        <v>0</v>
      </c>
      <c r="X539">
        <v>100</v>
      </c>
      <c r="Y539">
        <v>0</v>
      </c>
      <c r="AA539">
        <v>0</v>
      </c>
      <c r="AB539">
        <v>0</v>
      </c>
      <c r="AC539">
        <v>0</v>
      </c>
      <c r="AG539">
        <v>5.2548607461902243E-2</v>
      </c>
      <c r="AH539">
        <v>5.5404140513159318E-2</v>
      </c>
      <c r="AI539">
        <v>0</v>
      </c>
      <c r="AJ539">
        <v>1</v>
      </c>
      <c r="AK539">
        <v>81</v>
      </c>
      <c r="AL539">
        <v>30.294990412858631</v>
      </c>
    </row>
    <row r="540" spans="1:38">
      <c r="A540">
        <v>11</v>
      </c>
      <c r="B540">
        <v>15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15</v>
      </c>
      <c r="M540">
        <v>99</v>
      </c>
      <c r="N540">
        <v>99</v>
      </c>
      <c r="O540">
        <v>99</v>
      </c>
      <c r="P540">
        <v>9999</v>
      </c>
    </row>
    <row r="541" spans="1:38" s="457" customFormat="1">
      <c r="A541" s="457">
        <v>11</v>
      </c>
      <c r="B541" s="457">
        <v>16</v>
      </c>
      <c r="C541" s="457">
        <v>2024</v>
      </c>
      <c r="D541" s="457">
        <v>99</v>
      </c>
      <c r="E541" s="457">
        <v>99</v>
      </c>
      <c r="F541" s="457">
        <v>99</v>
      </c>
      <c r="G541" s="457">
        <v>99</v>
      </c>
      <c r="H541" s="457">
        <v>99</v>
      </c>
      <c r="I541" s="457">
        <v>99</v>
      </c>
      <c r="J541" s="457">
        <v>999</v>
      </c>
      <c r="K541" s="457">
        <v>99</v>
      </c>
      <c r="L541" s="457">
        <v>99</v>
      </c>
      <c r="M541" s="457">
        <v>99</v>
      </c>
      <c r="N541" s="457">
        <v>99</v>
      </c>
      <c r="O541" s="457">
        <v>99</v>
      </c>
      <c r="P541" s="457">
        <v>9999</v>
      </c>
      <c r="Q541" s="457">
        <v>1</v>
      </c>
      <c r="R541" s="457">
        <v>1</v>
      </c>
      <c r="S541" s="457">
        <v>0</v>
      </c>
      <c r="T541" s="457">
        <v>6</v>
      </c>
      <c r="U541" s="457">
        <v>12.3</v>
      </c>
      <c r="V541" s="457">
        <v>0</v>
      </c>
      <c r="W541" s="457">
        <v>0</v>
      </c>
      <c r="X541" s="457">
        <v>0</v>
      </c>
      <c r="Y541" s="457">
        <v>0</v>
      </c>
      <c r="AA541" s="457">
        <v>0</v>
      </c>
      <c r="AC541" s="457">
        <v>0</v>
      </c>
      <c r="AG541" s="457">
        <v>5.2548607461902243E-2</v>
      </c>
      <c r="AH541" s="457">
        <v>4.2327386851668286E-2</v>
      </c>
      <c r="AI541" s="457">
        <v>0</v>
      </c>
      <c r="AJ541" s="457">
        <v>1</v>
      </c>
      <c r="AK541" s="457">
        <v>82.9</v>
      </c>
      <c r="AL541" s="457">
        <v>21.589447074057624</v>
      </c>
    </row>
    <row r="542" spans="1:38">
      <c r="A542">
        <v>11</v>
      </c>
      <c r="B542">
        <v>17</v>
      </c>
      <c r="C542">
        <v>2023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</v>
      </c>
      <c r="M542">
        <v>99</v>
      </c>
      <c r="N542">
        <v>99</v>
      </c>
      <c r="O542">
        <v>99</v>
      </c>
      <c r="P542">
        <v>9999</v>
      </c>
    </row>
    <row r="543" spans="1:38">
      <c r="A543">
        <v>11</v>
      </c>
      <c r="B543">
        <v>18</v>
      </c>
      <c r="C543">
        <v>2023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2</v>
      </c>
      <c r="M543">
        <v>99</v>
      </c>
      <c r="N543">
        <v>99</v>
      </c>
      <c r="O543">
        <v>99</v>
      </c>
      <c r="P543">
        <v>9999</v>
      </c>
    </row>
    <row r="544" spans="1:38">
      <c r="A544">
        <v>11</v>
      </c>
      <c r="B544">
        <v>19</v>
      </c>
      <c r="C544">
        <v>2023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3</v>
      </c>
      <c r="M544">
        <v>99</v>
      </c>
      <c r="N544">
        <v>99</v>
      </c>
      <c r="O544">
        <v>99</v>
      </c>
      <c r="P544">
        <v>9999</v>
      </c>
      <c r="Q544">
        <v>1</v>
      </c>
      <c r="R544">
        <v>1</v>
      </c>
      <c r="S544">
        <v>3</v>
      </c>
      <c r="T544">
        <v>3</v>
      </c>
      <c r="U544">
        <v>7.8</v>
      </c>
      <c r="V544">
        <v>0</v>
      </c>
      <c r="W544">
        <v>0</v>
      </c>
      <c r="X544">
        <v>0</v>
      </c>
      <c r="Y544">
        <v>0</v>
      </c>
      <c r="AA544">
        <v>0</v>
      </c>
      <c r="AB544">
        <v>0</v>
      </c>
      <c r="AC544">
        <v>0</v>
      </c>
      <c r="AG544">
        <v>3.6153289949385402E-2</v>
      </c>
      <c r="AH544">
        <v>1.8560910722019437E-2</v>
      </c>
      <c r="AI544">
        <v>0</v>
      </c>
      <c r="AJ544">
        <v>0</v>
      </c>
    </row>
    <row r="545" spans="1:38">
      <c r="A545">
        <v>11</v>
      </c>
      <c r="B545">
        <v>20</v>
      </c>
      <c r="C545">
        <v>2023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4</v>
      </c>
      <c r="M545">
        <v>99</v>
      </c>
      <c r="N545">
        <v>99</v>
      </c>
      <c r="O545">
        <v>99</v>
      </c>
      <c r="P545">
        <v>9999</v>
      </c>
      <c r="Q545">
        <v>4</v>
      </c>
      <c r="R545">
        <v>6</v>
      </c>
      <c r="S545">
        <v>4</v>
      </c>
      <c r="T545">
        <v>2.6666666666666661</v>
      </c>
      <c r="U545">
        <v>6.3833333333333355</v>
      </c>
      <c r="V545">
        <v>0</v>
      </c>
      <c r="W545">
        <v>0</v>
      </c>
      <c r="X545">
        <v>0</v>
      </c>
      <c r="Y545">
        <v>0</v>
      </c>
      <c r="AA545">
        <v>3.1556386921755712</v>
      </c>
      <c r="AB545">
        <v>0</v>
      </c>
      <c r="AC545">
        <v>1.1055415967851332</v>
      </c>
      <c r="AE545">
        <v>21.338797052188237</v>
      </c>
      <c r="AG545">
        <v>0.21691973969631231</v>
      </c>
      <c r="AH545">
        <v>9.1138830852992833E-2</v>
      </c>
      <c r="AI545">
        <v>0</v>
      </c>
      <c r="AJ545">
        <v>1</v>
      </c>
      <c r="AK545">
        <v>69.099999999999994</v>
      </c>
      <c r="AL545">
        <v>10.001837580032245</v>
      </c>
    </row>
    <row r="546" spans="1:38">
      <c r="A546">
        <v>11</v>
      </c>
      <c r="B546">
        <v>21</v>
      </c>
      <c r="C546">
        <v>2023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5</v>
      </c>
      <c r="M546">
        <v>99</v>
      </c>
      <c r="N546">
        <v>99</v>
      </c>
      <c r="O546">
        <v>99</v>
      </c>
      <c r="P546">
        <v>9999</v>
      </c>
      <c r="Q546">
        <v>10</v>
      </c>
      <c r="R546">
        <v>23</v>
      </c>
      <c r="S546">
        <v>5</v>
      </c>
      <c r="T546">
        <v>3.3913043478260874</v>
      </c>
      <c r="U546">
        <v>9.0130434782608724</v>
      </c>
      <c r="V546">
        <v>0</v>
      </c>
      <c r="W546">
        <v>0</v>
      </c>
      <c r="X546">
        <v>0</v>
      </c>
      <c r="Y546">
        <v>0</v>
      </c>
      <c r="AA546">
        <v>3.003665058011348</v>
      </c>
      <c r="AB546">
        <v>0</v>
      </c>
      <c r="AC546">
        <v>1.1698803519194527</v>
      </c>
      <c r="AE546">
        <v>32.890979942582135</v>
      </c>
      <c r="AG546">
        <v>0.83152566883586421</v>
      </c>
      <c r="AH546">
        <v>0.49329189649674721</v>
      </c>
      <c r="AI546">
        <v>4.3478260869565215</v>
      </c>
      <c r="AJ546">
        <v>6</v>
      </c>
      <c r="AK546">
        <v>84.216666666666683</v>
      </c>
      <c r="AL546">
        <v>13.787401527197311</v>
      </c>
    </row>
    <row r="547" spans="1:38">
      <c r="A547">
        <v>11</v>
      </c>
      <c r="B547">
        <v>22</v>
      </c>
      <c r="C547">
        <v>2023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6</v>
      </c>
      <c r="M547">
        <v>99</v>
      </c>
      <c r="N547">
        <v>99</v>
      </c>
      <c r="O547">
        <v>99</v>
      </c>
      <c r="P547">
        <v>9999</v>
      </c>
      <c r="Q547">
        <v>31</v>
      </c>
      <c r="R547">
        <v>70</v>
      </c>
      <c r="S547">
        <v>6</v>
      </c>
      <c r="T547">
        <v>4.7142857142857153</v>
      </c>
      <c r="U547">
        <v>10.28999999999999</v>
      </c>
      <c r="V547">
        <v>0</v>
      </c>
      <c r="W547">
        <v>1.4285714285714288</v>
      </c>
      <c r="X547">
        <v>2.8571428571428577</v>
      </c>
      <c r="Y547">
        <v>1.4285714285714288</v>
      </c>
      <c r="AA547">
        <v>3.1085665047230155</v>
      </c>
      <c r="AB547">
        <v>0</v>
      </c>
      <c r="AC547">
        <v>1.3642670155786649</v>
      </c>
      <c r="AE547">
        <v>51.572431587058496</v>
      </c>
      <c r="AG547">
        <v>2.5307302964569778</v>
      </c>
      <c r="AH547">
        <v>1.7140287170603321</v>
      </c>
      <c r="AI547">
        <v>1.4285714285714288</v>
      </c>
      <c r="AJ547">
        <v>22</v>
      </c>
      <c r="AK547">
        <v>86.809090909090912</v>
      </c>
      <c r="AL547">
        <v>15.269662711528438</v>
      </c>
    </row>
    <row r="548" spans="1:38">
      <c r="A548">
        <v>11</v>
      </c>
      <c r="B548">
        <v>23</v>
      </c>
      <c r="C548">
        <v>2023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7</v>
      </c>
      <c r="M548">
        <v>99</v>
      </c>
      <c r="N548">
        <v>99</v>
      </c>
      <c r="O548">
        <v>99</v>
      </c>
      <c r="P548">
        <v>9999</v>
      </c>
      <c r="Q548">
        <v>56</v>
      </c>
      <c r="R548">
        <v>112</v>
      </c>
      <c r="S548">
        <v>7</v>
      </c>
      <c r="T548">
        <v>5.4375</v>
      </c>
      <c r="U548">
        <v>12.42142857142858</v>
      </c>
      <c r="V548">
        <v>0</v>
      </c>
      <c r="W548">
        <v>2.6785714285714279</v>
      </c>
      <c r="X548">
        <v>3.5714285714285721</v>
      </c>
      <c r="Y548">
        <v>0.89285714285714302</v>
      </c>
      <c r="AA548">
        <v>2.5921732667585897</v>
      </c>
      <c r="AB548">
        <v>0</v>
      </c>
      <c r="AC548">
        <v>1.6408907097758128</v>
      </c>
      <c r="AE548">
        <v>47.807571078321565</v>
      </c>
      <c r="AG548">
        <v>4.0491684743311636</v>
      </c>
      <c r="AH548">
        <v>3.3105049995478759</v>
      </c>
      <c r="AI548">
        <v>1.785714285714286</v>
      </c>
      <c r="AJ548">
        <v>35</v>
      </c>
      <c r="AK548">
        <v>85.90000000000002</v>
      </c>
      <c r="AL548">
        <v>18.791069572174646</v>
      </c>
    </row>
    <row r="549" spans="1:38">
      <c r="A549">
        <v>11</v>
      </c>
      <c r="B549">
        <v>24</v>
      </c>
      <c r="C549">
        <v>2023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8</v>
      </c>
      <c r="M549">
        <v>99</v>
      </c>
      <c r="N549">
        <v>99</v>
      </c>
      <c r="O549">
        <v>99</v>
      </c>
      <c r="P549">
        <v>9999</v>
      </c>
      <c r="Q549">
        <v>155</v>
      </c>
      <c r="R549">
        <v>728</v>
      </c>
      <c r="S549">
        <v>8</v>
      </c>
      <c r="T549">
        <v>6.2307692307692308</v>
      </c>
      <c r="U549">
        <v>14.255906593406587</v>
      </c>
      <c r="V549">
        <v>0.13736263736263732</v>
      </c>
      <c r="W549">
        <v>7.8296703296703294</v>
      </c>
      <c r="X549">
        <v>21.703296703296704</v>
      </c>
      <c r="Y549">
        <v>0.54945054945054927</v>
      </c>
      <c r="AA549">
        <v>2.7206461845681114</v>
      </c>
      <c r="AB549">
        <v>0</v>
      </c>
      <c r="AC549">
        <v>1.5929233825860922</v>
      </c>
      <c r="AE549">
        <v>39.727754900259264</v>
      </c>
      <c r="AG549">
        <v>26.319595083152581</v>
      </c>
      <c r="AH549">
        <v>24.696243557222324</v>
      </c>
      <c r="AI549">
        <v>0.82417582417582402</v>
      </c>
      <c r="AJ549">
        <v>242</v>
      </c>
      <c r="AK549">
        <v>87.182231404958642</v>
      </c>
      <c r="AL549">
        <v>20.986587115631721</v>
      </c>
    </row>
    <row r="550" spans="1:38">
      <c r="A550">
        <v>11</v>
      </c>
      <c r="B550">
        <v>25</v>
      </c>
      <c r="C550">
        <v>2023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</v>
      </c>
      <c r="M550">
        <v>99</v>
      </c>
      <c r="N550">
        <v>99</v>
      </c>
      <c r="O550">
        <v>99</v>
      </c>
      <c r="P550">
        <v>9999</v>
      </c>
      <c r="Q550">
        <v>161</v>
      </c>
      <c r="R550">
        <v>1125</v>
      </c>
      <c r="S550">
        <v>9</v>
      </c>
      <c r="T550">
        <v>6.7173333333333352</v>
      </c>
      <c r="U550">
        <v>15.82622222222223</v>
      </c>
      <c r="V550">
        <v>0.26666666666666661</v>
      </c>
      <c r="W550">
        <v>9.5111111111111128</v>
      </c>
      <c r="X550">
        <v>39.911111111111111</v>
      </c>
      <c r="Y550">
        <v>3.8222222222222224</v>
      </c>
      <c r="AA550">
        <v>3.0547356960691756</v>
      </c>
      <c r="AB550">
        <v>0</v>
      </c>
      <c r="AC550">
        <v>1.4261407130200496</v>
      </c>
      <c r="AE550">
        <v>36.266536605483267</v>
      </c>
      <c r="AG550">
        <v>40.672451193058592</v>
      </c>
      <c r="AH550">
        <v>42.367658326948074</v>
      </c>
      <c r="AI550">
        <v>0.26666666666666661</v>
      </c>
      <c r="AJ550">
        <v>414</v>
      </c>
      <c r="AK550">
        <v>87.499275362318855</v>
      </c>
      <c r="AL550">
        <v>22.752942730398495</v>
      </c>
    </row>
    <row r="551" spans="1:38">
      <c r="A551">
        <v>11</v>
      </c>
      <c r="B551">
        <v>26</v>
      </c>
      <c r="C551">
        <v>2023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10</v>
      </c>
      <c r="M551">
        <v>99</v>
      </c>
      <c r="N551">
        <v>99</v>
      </c>
      <c r="O551">
        <v>99</v>
      </c>
      <c r="P551">
        <v>9999</v>
      </c>
      <c r="Q551">
        <v>110</v>
      </c>
      <c r="R551">
        <v>496</v>
      </c>
      <c r="S551">
        <v>10</v>
      </c>
      <c r="T551">
        <v>7.0161290322580685</v>
      </c>
      <c r="U551">
        <v>16.131048387096772</v>
      </c>
      <c r="V551">
        <v>0.20161290322580641</v>
      </c>
      <c r="W551">
        <v>11.693548387096778</v>
      </c>
      <c r="X551">
        <v>45.161290322580641</v>
      </c>
      <c r="Y551">
        <v>1.8145161290322576</v>
      </c>
      <c r="AA551">
        <v>2.5771960002035601</v>
      </c>
      <c r="AB551">
        <v>0</v>
      </c>
      <c r="AC551">
        <v>1.3012640936470909</v>
      </c>
      <c r="AE551">
        <v>38.64102194148569</v>
      </c>
      <c r="AG551">
        <v>17.932031814895154</v>
      </c>
      <c r="AH551">
        <v>19.039211113702244</v>
      </c>
      <c r="AI551">
        <v>0.20161290322580641</v>
      </c>
      <c r="AJ551">
        <v>303</v>
      </c>
      <c r="AK551">
        <v>84.634983498349911</v>
      </c>
      <c r="AL551">
        <v>25.921222109930724</v>
      </c>
    </row>
    <row r="552" spans="1:38">
      <c r="A552">
        <v>11</v>
      </c>
      <c r="B552">
        <v>27</v>
      </c>
      <c r="C552">
        <v>2023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11</v>
      </c>
      <c r="M552">
        <v>99</v>
      </c>
      <c r="N552">
        <v>99</v>
      </c>
      <c r="O552">
        <v>99</v>
      </c>
      <c r="P552">
        <v>9999</v>
      </c>
      <c r="Q552">
        <v>59</v>
      </c>
      <c r="R552">
        <v>167</v>
      </c>
      <c r="S552">
        <v>11</v>
      </c>
      <c r="T552">
        <v>7.3473053892215603</v>
      </c>
      <c r="U552">
        <v>16.892215568862269</v>
      </c>
      <c r="V552">
        <v>0</v>
      </c>
      <c r="W552">
        <v>14.37125748502994</v>
      </c>
      <c r="X552">
        <v>61.676646706586837</v>
      </c>
      <c r="Y552">
        <v>1.1976047904191618</v>
      </c>
      <c r="AA552">
        <v>2.1847044227099248</v>
      </c>
      <c r="AB552">
        <v>0</v>
      </c>
      <c r="AC552">
        <v>1.2329223533912923</v>
      </c>
      <c r="AE552">
        <v>37.448117366462192</v>
      </c>
      <c r="AG552">
        <v>6.0375994215473616</v>
      </c>
      <c r="AH552">
        <v>6.7128627111303567</v>
      </c>
      <c r="AI552">
        <v>0</v>
      </c>
      <c r="AJ552">
        <v>110</v>
      </c>
      <c r="AK552">
        <v>83.57</v>
      </c>
      <c r="AL552">
        <v>28.149532787972099</v>
      </c>
    </row>
    <row r="553" spans="1:38">
      <c r="A553">
        <v>11</v>
      </c>
      <c r="B553">
        <v>28</v>
      </c>
      <c r="C553">
        <v>2023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12</v>
      </c>
      <c r="M553">
        <v>99</v>
      </c>
      <c r="N553">
        <v>99</v>
      </c>
      <c r="O553">
        <v>99</v>
      </c>
      <c r="P553">
        <v>9999</v>
      </c>
      <c r="Q553">
        <v>19</v>
      </c>
      <c r="R553">
        <v>33</v>
      </c>
      <c r="S553">
        <v>12</v>
      </c>
      <c r="T553">
        <v>7.2121212121212128</v>
      </c>
      <c r="U553">
        <v>17.248484848484846</v>
      </c>
      <c r="V553">
        <v>0</v>
      </c>
      <c r="W553">
        <v>12.121212121212123</v>
      </c>
      <c r="X553">
        <v>60.606060606060609</v>
      </c>
      <c r="Y553">
        <v>3.0303030303030303</v>
      </c>
      <c r="AA553">
        <v>2.4060682390536297</v>
      </c>
      <c r="AB553">
        <v>0</v>
      </c>
      <c r="AC553">
        <v>1.2249322988731961</v>
      </c>
      <c r="AE553">
        <v>52.704751523844152</v>
      </c>
      <c r="AG553">
        <v>1.1930585683297179</v>
      </c>
      <c r="AH553">
        <v>1.3544705619196742</v>
      </c>
      <c r="AI553">
        <v>0</v>
      </c>
      <c r="AJ553">
        <v>22</v>
      </c>
      <c r="AK553">
        <v>80.886363636363654</v>
      </c>
      <c r="AL553">
        <v>31.809104622208277</v>
      </c>
    </row>
    <row r="554" spans="1:38">
      <c r="A554">
        <v>11</v>
      </c>
      <c r="B554">
        <v>29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13</v>
      </c>
      <c r="M554">
        <v>99</v>
      </c>
      <c r="N554">
        <v>99</v>
      </c>
      <c r="O554">
        <v>99</v>
      </c>
      <c r="P554">
        <v>9999</v>
      </c>
      <c r="Q554">
        <v>2</v>
      </c>
      <c r="R554">
        <v>2</v>
      </c>
      <c r="S554">
        <v>13</v>
      </c>
      <c r="T554">
        <v>7.5</v>
      </c>
      <c r="U554">
        <v>20.25</v>
      </c>
      <c r="V554">
        <v>0</v>
      </c>
      <c r="W554">
        <v>0</v>
      </c>
      <c r="X554">
        <v>50</v>
      </c>
      <c r="Y554">
        <v>50</v>
      </c>
      <c r="AA554">
        <v>4.95</v>
      </c>
      <c r="AB554">
        <v>0</v>
      </c>
      <c r="AC554">
        <v>0.5</v>
      </c>
      <c r="AE554">
        <v>99.999999999999758</v>
      </c>
      <c r="AG554">
        <v>7.2306579898770804E-2</v>
      </c>
      <c r="AH554">
        <v>9.6373959518177787E-2</v>
      </c>
      <c r="AI554">
        <v>0</v>
      </c>
      <c r="AJ554">
        <v>2</v>
      </c>
      <c r="AK554">
        <v>84.85</v>
      </c>
      <c r="AL554">
        <v>32.634873650955072</v>
      </c>
    </row>
    <row r="555" spans="1:38">
      <c r="A555">
        <v>11</v>
      </c>
      <c r="B555">
        <v>30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14</v>
      </c>
      <c r="M555">
        <v>99</v>
      </c>
      <c r="N555">
        <v>99</v>
      </c>
      <c r="O555">
        <v>99</v>
      </c>
      <c r="P555">
        <v>9999</v>
      </c>
    </row>
    <row r="556" spans="1:38">
      <c r="A556">
        <v>11</v>
      </c>
      <c r="B556">
        <v>31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15</v>
      </c>
      <c r="M556">
        <v>99</v>
      </c>
      <c r="N556">
        <v>99</v>
      </c>
      <c r="O556">
        <v>99</v>
      </c>
      <c r="P556">
        <v>9999</v>
      </c>
    </row>
    <row r="557" spans="1:38" s="457" customFormat="1">
      <c r="A557" s="457">
        <v>11</v>
      </c>
      <c r="B557" s="457">
        <v>32</v>
      </c>
      <c r="C557" s="457">
        <v>2023</v>
      </c>
      <c r="D557" s="457">
        <v>99</v>
      </c>
      <c r="E557" s="457">
        <v>99</v>
      </c>
      <c r="F557" s="457">
        <v>99</v>
      </c>
      <c r="G557" s="457">
        <v>99</v>
      </c>
      <c r="H557" s="457">
        <v>99</v>
      </c>
      <c r="I557" s="457">
        <v>99</v>
      </c>
      <c r="J557" s="457">
        <v>999</v>
      </c>
      <c r="K557" s="457">
        <v>99</v>
      </c>
      <c r="L557" s="457">
        <v>99</v>
      </c>
      <c r="M557" s="457">
        <v>99</v>
      </c>
      <c r="N557" s="457">
        <v>99</v>
      </c>
      <c r="O557" s="457">
        <v>99</v>
      </c>
      <c r="P557" s="457">
        <v>9999</v>
      </c>
      <c r="Q557" s="457">
        <v>1</v>
      </c>
      <c r="R557" s="457">
        <v>1</v>
      </c>
      <c r="S557" s="457">
        <v>0</v>
      </c>
      <c r="T557" s="457">
        <v>5</v>
      </c>
      <c r="U557" s="457">
        <v>11.200000000000003</v>
      </c>
      <c r="V557" s="457">
        <v>0</v>
      </c>
      <c r="W557" s="457">
        <v>0</v>
      </c>
      <c r="X557" s="457">
        <v>0</v>
      </c>
      <c r="Y557" s="457">
        <v>0</v>
      </c>
      <c r="AA557" s="457">
        <v>0</v>
      </c>
      <c r="AC557" s="457">
        <v>0</v>
      </c>
      <c r="AG557" s="457">
        <v>3.6153289949385402E-2</v>
      </c>
      <c r="AH557" s="457">
        <v>2.6651564113668914E-2</v>
      </c>
      <c r="AI557" s="457">
        <v>0</v>
      </c>
      <c r="AJ557" s="457">
        <v>1</v>
      </c>
      <c r="AK557" s="457">
        <v>80.400000000000006</v>
      </c>
      <c r="AL557" s="457">
        <v>21.550129109902088</v>
      </c>
    </row>
    <row r="558" spans="1:38">
      <c r="A558">
        <v>11</v>
      </c>
      <c r="B558">
        <v>33</v>
      </c>
      <c r="C558">
        <v>2022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</v>
      </c>
      <c r="M558">
        <v>99</v>
      </c>
      <c r="N558">
        <v>99</v>
      </c>
      <c r="O558">
        <v>99</v>
      </c>
      <c r="P558">
        <v>9999</v>
      </c>
    </row>
    <row r="559" spans="1:38">
      <c r="A559">
        <v>11</v>
      </c>
      <c r="B559">
        <v>34</v>
      </c>
      <c r="C559">
        <v>2022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2</v>
      </c>
      <c r="M559">
        <v>99</v>
      </c>
      <c r="N559">
        <v>99</v>
      </c>
      <c r="O559">
        <v>99</v>
      </c>
      <c r="P559">
        <v>9999</v>
      </c>
      <c r="Q559">
        <v>3</v>
      </c>
      <c r="R559">
        <v>4</v>
      </c>
      <c r="S559">
        <v>2</v>
      </c>
      <c r="T559">
        <v>2.25</v>
      </c>
      <c r="U559">
        <v>6.7249999999999996</v>
      </c>
      <c r="V559">
        <v>0</v>
      </c>
      <c r="W559">
        <v>0</v>
      </c>
      <c r="X559">
        <v>0</v>
      </c>
      <c r="Y559">
        <v>0</v>
      </c>
      <c r="AA559">
        <v>2.1729875747458864</v>
      </c>
      <c r="AB559">
        <v>0</v>
      </c>
      <c r="AC559">
        <v>0.4330127018922193</v>
      </c>
      <c r="AE559">
        <v>79.044034618559579</v>
      </c>
      <c r="AG559">
        <v>0.14357501794687724</v>
      </c>
      <c r="AH559">
        <v>6.5438817138645161E-2</v>
      </c>
      <c r="AI559">
        <v>25</v>
      </c>
      <c r="AJ559">
        <v>0</v>
      </c>
    </row>
    <row r="560" spans="1:38">
      <c r="A560">
        <v>11</v>
      </c>
      <c r="B560">
        <v>35</v>
      </c>
      <c r="C560">
        <v>2022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3</v>
      </c>
      <c r="M560">
        <v>99</v>
      </c>
      <c r="N560">
        <v>99</v>
      </c>
      <c r="O560">
        <v>99</v>
      </c>
      <c r="P560">
        <v>9999</v>
      </c>
      <c r="Q560">
        <v>7</v>
      </c>
      <c r="R560">
        <v>11</v>
      </c>
      <c r="S560">
        <v>3</v>
      </c>
      <c r="T560">
        <v>2.8181818181818179</v>
      </c>
      <c r="U560">
        <v>7.9636363636363612</v>
      </c>
      <c r="V560">
        <v>0</v>
      </c>
      <c r="W560">
        <v>0</v>
      </c>
      <c r="X560">
        <v>9.0909090909090917</v>
      </c>
      <c r="Y560">
        <v>0</v>
      </c>
      <c r="AA560">
        <v>3.7678720127058791</v>
      </c>
      <c r="AB560">
        <v>0</v>
      </c>
      <c r="AC560">
        <v>1.1134044285378077</v>
      </c>
      <c r="AE560">
        <v>86.522263913564117</v>
      </c>
      <c r="AG560">
        <v>0.39483129935391248</v>
      </c>
      <c r="AH560">
        <v>0.21310187291246527</v>
      </c>
      <c r="AI560">
        <v>9.0909090909090917</v>
      </c>
      <c r="AJ560">
        <v>2</v>
      </c>
      <c r="AK560">
        <v>67.25</v>
      </c>
      <c r="AL560">
        <v>12.643456015417843</v>
      </c>
    </row>
    <row r="561" spans="1:38">
      <c r="A561">
        <v>11</v>
      </c>
      <c r="B561">
        <v>36</v>
      </c>
      <c r="C561">
        <v>2022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4</v>
      </c>
      <c r="M561">
        <v>99</v>
      </c>
      <c r="N561">
        <v>99</v>
      </c>
      <c r="O561">
        <v>99</v>
      </c>
      <c r="P561">
        <v>9999</v>
      </c>
      <c r="Q561">
        <v>5</v>
      </c>
      <c r="R561">
        <v>14</v>
      </c>
      <c r="S561">
        <v>4</v>
      </c>
      <c r="T561">
        <v>2.5</v>
      </c>
      <c r="U561">
        <v>6.7357142857142884</v>
      </c>
      <c r="V561">
        <v>0</v>
      </c>
      <c r="W561">
        <v>0</v>
      </c>
      <c r="X561">
        <v>0</v>
      </c>
      <c r="Y561">
        <v>0</v>
      </c>
      <c r="AA561">
        <v>3.345915877786604</v>
      </c>
      <c r="AB561">
        <v>0</v>
      </c>
      <c r="AC561">
        <v>1.4015297764534702</v>
      </c>
      <c r="AE561">
        <v>94.666375679480126</v>
      </c>
      <c r="AG561">
        <v>0.50251256281407031</v>
      </c>
      <c r="AH561">
        <v>0.22940076045257393</v>
      </c>
      <c r="AI561">
        <v>0</v>
      </c>
      <c r="AJ561">
        <v>8</v>
      </c>
      <c r="AK561">
        <v>72.025000000000006</v>
      </c>
      <c r="AL561">
        <v>12.793545118035937</v>
      </c>
    </row>
    <row r="562" spans="1:38">
      <c r="A562">
        <v>11</v>
      </c>
      <c r="B562">
        <v>37</v>
      </c>
      <c r="C562">
        <v>2022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5</v>
      </c>
      <c r="M562">
        <v>99</v>
      </c>
      <c r="N562">
        <v>99</v>
      </c>
      <c r="O562">
        <v>99</v>
      </c>
      <c r="P562">
        <v>9999</v>
      </c>
      <c r="Q562">
        <v>14</v>
      </c>
      <c r="R562">
        <v>30</v>
      </c>
      <c r="S562">
        <v>5</v>
      </c>
      <c r="T562">
        <v>3.1</v>
      </c>
      <c r="U562">
        <v>7.8966666666666692</v>
      </c>
      <c r="V562">
        <v>0</v>
      </c>
      <c r="W562">
        <v>0</v>
      </c>
      <c r="X562">
        <v>0</v>
      </c>
      <c r="Y562">
        <v>0</v>
      </c>
      <c r="AA562">
        <v>2.6612632756310002</v>
      </c>
      <c r="AB562">
        <v>0</v>
      </c>
      <c r="AC562">
        <v>1.1647603473104098</v>
      </c>
      <c r="AE562">
        <v>68.511256439616403</v>
      </c>
      <c r="AG562">
        <v>1.0768126346015794</v>
      </c>
      <c r="AH562">
        <v>0.57629947138085669</v>
      </c>
      <c r="AI562">
        <v>0</v>
      </c>
      <c r="AJ562">
        <v>8</v>
      </c>
      <c r="AK562">
        <v>67.224999999999994</v>
      </c>
      <c r="AL562">
        <v>14.602999570369995</v>
      </c>
    </row>
    <row r="563" spans="1:38">
      <c r="A563">
        <v>11</v>
      </c>
      <c r="B563">
        <v>38</v>
      </c>
      <c r="C563">
        <v>2022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6</v>
      </c>
      <c r="M563">
        <v>99</v>
      </c>
      <c r="N563">
        <v>99</v>
      </c>
      <c r="O563">
        <v>99</v>
      </c>
      <c r="P563">
        <v>9999</v>
      </c>
      <c r="Q563">
        <v>48</v>
      </c>
      <c r="R563">
        <v>157</v>
      </c>
      <c r="S563">
        <v>6</v>
      </c>
      <c r="T563">
        <v>4.0254777070063712</v>
      </c>
      <c r="U563">
        <v>10.867515923566884</v>
      </c>
      <c r="V563">
        <v>0</v>
      </c>
      <c r="W563">
        <v>0</v>
      </c>
      <c r="X563">
        <v>2.5477707006369421</v>
      </c>
      <c r="Y563">
        <v>0</v>
      </c>
      <c r="AA563">
        <v>2.9103858951457879</v>
      </c>
      <c r="AB563">
        <v>0</v>
      </c>
      <c r="AC563">
        <v>1.2205723027818989</v>
      </c>
      <c r="AE563">
        <v>46.83917148315868</v>
      </c>
      <c r="AG563">
        <v>5.6353194544149314</v>
      </c>
      <c r="AH563">
        <v>4.1506211822288632</v>
      </c>
      <c r="AI563">
        <v>12.738853503184716</v>
      </c>
      <c r="AJ563">
        <v>14</v>
      </c>
      <c r="AK563">
        <v>79.421428571428564</v>
      </c>
      <c r="AL563">
        <v>16.247319473988004</v>
      </c>
    </row>
    <row r="564" spans="1:38">
      <c r="A564">
        <v>11</v>
      </c>
      <c r="B564">
        <v>39</v>
      </c>
      <c r="C564">
        <v>2022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7</v>
      </c>
      <c r="M564">
        <v>99</v>
      </c>
      <c r="N564">
        <v>99</v>
      </c>
      <c r="O564">
        <v>99</v>
      </c>
      <c r="P564">
        <v>9999</v>
      </c>
      <c r="Q564">
        <v>100</v>
      </c>
      <c r="R564">
        <v>219</v>
      </c>
      <c r="S564">
        <v>7</v>
      </c>
      <c r="T564">
        <v>5.0776255707762541</v>
      </c>
      <c r="U564">
        <v>12.762100456621001</v>
      </c>
      <c r="V564">
        <v>0.45662100456621008</v>
      </c>
      <c r="W564">
        <v>0.45662100456621008</v>
      </c>
      <c r="X564">
        <v>11.415525114155251</v>
      </c>
      <c r="Y564">
        <v>0.45662100456621008</v>
      </c>
      <c r="AA564">
        <v>3.014406378773876</v>
      </c>
      <c r="AB564">
        <v>0</v>
      </c>
      <c r="AC564">
        <v>1.4582161575314763</v>
      </c>
      <c r="AE564">
        <v>32.103538672568789</v>
      </c>
      <c r="AG564">
        <v>7.8607322325915279</v>
      </c>
      <c r="AH564">
        <v>6.7990687740074112</v>
      </c>
      <c r="AI564">
        <v>5.4794520547945202</v>
      </c>
      <c r="AJ564">
        <v>38</v>
      </c>
      <c r="AK564">
        <v>88.94736842105263</v>
      </c>
      <c r="AL564">
        <v>18.287566665230344</v>
      </c>
    </row>
    <row r="565" spans="1:38">
      <c r="A565">
        <v>11</v>
      </c>
      <c r="B565">
        <v>40</v>
      </c>
      <c r="C565">
        <v>2022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8</v>
      </c>
      <c r="M565">
        <v>99</v>
      </c>
      <c r="N565">
        <v>99</v>
      </c>
      <c r="O565">
        <v>99</v>
      </c>
      <c r="P565">
        <v>9999</v>
      </c>
      <c r="Q565">
        <v>181</v>
      </c>
      <c r="R565">
        <v>765</v>
      </c>
      <c r="S565">
        <v>8</v>
      </c>
      <c r="T565">
        <v>5.9490196078431383</v>
      </c>
      <c r="U565">
        <v>14.323660130718944</v>
      </c>
      <c r="V565">
        <v>0.78431372549019596</v>
      </c>
      <c r="W565">
        <v>2.4836601307189539</v>
      </c>
      <c r="X565">
        <v>21.830065359477121</v>
      </c>
      <c r="Y565">
        <v>2.2222222222222223</v>
      </c>
      <c r="AA565">
        <v>3.2212046120143945</v>
      </c>
      <c r="AB565">
        <v>0</v>
      </c>
      <c r="AC565">
        <v>1.3406718463574647</v>
      </c>
      <c r="AE565">
        <v>33.608335167086345</v>
      </c>
      <c r="AG565">
        <v>27.458722182340274</v>
      </c>
      <c r="AH565">
        <v>26.656222404402158</v>
      </c>
      <c r="AI565">
        <v>0.78431372549019596</v>
      </c>
      <c r="AJ565">
        <v>117</v>
      </c>
      <c r="AK565">
        <v>89.763247863247855</v>
      </c>
      <c r="AL565">
        <v>20.331471713030055</v>
      </c>
    </row>
    <row r="566" spans="1:38">
      <c r="A566">
        <v>11</v>
      </c>
      <c r="B566">
        <v>41</v>
      </c>
      <c r="C566">
        <v>2022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</v>
      </c>
      <c r="M566">
        <v>99</v>
      </c>
      <c r="N566">
        <v>99</v>
      </c>
      <c r="O566">
        <v>99</v>
      </c>
      <c r="P566">
        <v>9999</v>
      </c>
      <c r="Q566">
        <v>179</v>
      </c>
      <c r="R566">
        <v>944</v>
      </c>
      <c r="S566">
        <v>9</v>
      </c>
      <c r="T566">
        <v>6.4173728813559316</v>
      </c>
      <c r="U566">
        <v>15.251165254237286</v>
      </c>
      <c r="V566">
        <v>0.4237288135593219</v>
      </c>
      <c r="W566">
        <v>4.4491525423728815</v>
      </c>
      <c r="X566">
        <v>34.004237288135599</v>
      </c>
      <c r="Y566">
        <v>2.6483050847457625</v>
      </c>
      <c r="AA566">
        <v>3.2969552463477543</v>
      </c>
      <c r="AB566">
        <v>0</v>
      </c>
      <c r="AC566">
        <v>1.3378276902337229</v>
      </c>
      <c r="AE566">
        <v>34.068783938710055</v>
      </c>
      <c r="AG566">
        <v>33.883704235463028</v>
      </c>
      <c r="AH566">
        <v>35.023390119954946</v>
      </c>
      <c r="AI566">
        <v>0.10593220338983048</v>
      </c>
      <c r="AJ566">
        <v>213</v>
      </c>
      <c r="AK566">
        <v>89.334272300469507</v>
      </c>
      <c r="AL566">
        <v>22.79418332516731</v>
      </c>
    </row>
    <row r="567" spans="1:38">
      <c r="A567">
        <v>11</v>
      </c>
      <c r="B567">
        <v>42</v>
      </c>
      <c r="C567">
        <v>2022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10</v>
      </c>
      <c r="M567">
        <v>99</v>
      </c>
      <c r="N567">
        <v>99</v>
      </c>
      <c r="O567">
        <v>99</v>
      </c>
      <c r="P567">
        <v>9999</v>
      </c>
      <c r="Q567">
        <v>106</v>
      </c>
      <c r="R567">
        <v>404</v>
      </c>
      <c r="S567">
        <v>10</v>
      </c>
      <c r="T567">
        <v>7.0297029702970306</v>
      </c>
      <c r="U567">
        <v>16.514603960396027</v>
      </c>
      <c r="V567">
        <v>0.24752475247524752</v>
      </c>
      <c r="W567">
        <v>10.396039603960395</v>
      </c>
      <c r="X567">
        <v>53.46534653465347</v>
      </c>
      <c r="Y567">
        <v>3.4653465346534662</v>
      </c>
      <c r="AA567">
        <v>3.1454366744310454</v>
      </c>
      <c r="AB567">
        <v>0</v>
      </c>
      <c r="AC567">
        <v>1.2739231176931951</v>
      </c>
      <c r="AE567">
        <v>39.183761884654693</v>
      </c>
      <c r="AG567">
        <v>14.501076812634597</v>
      </c>
      <c r="AH567">
        <v>16.230529519231467</v>
      </c>
      <c r="AI567">
        <v>0</v>
      </c>
      <c r="AJ567">
        <v>193</v>
      </c>
      <c r="AK567">
        <v>87.04196891191711</v>
      </c>
      <c r="AL567">
        <v>25.522758471982844</v>
      </c>
    </row>
    <row r="568" spans="1:38">
      <c r="A568">
        <v>11</v>
      </c>
      <c r="B568">
        <v>43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11</v>
      </c>
      <c r="M568">
        <v>99</v>
      </c>
      <c r="N568">
        <v>99</v>
      </c>
      <c r="O568">
        <v>99</v>
      </c>
      <c r="P568">
        <v>9999</v>
      </c>
      <c r="Q568">
        <v>65</v>
      </c>
      <c r="R568">
        <v>198</v>
      </c>
      <c r="S568">
        <v>11</v>
      </c>
      <c r="T568">
        <v>7.4040404040404049</v>
      </c>
      <c r="U568">
        <v>17.194949494949491</v>
      </c>
      <c r="V568">
        <v>0.50505050505050508</v>
      </c>
      <c r="W568">
        <v>19.696969696969695</v>
      </c>
      <c r="X568">
        <v>66.666666666666686</v>
      </c>
      <c r="Y568">
        <v>3.0303030303030303</v>
      </c>
      <c r="AA568">
        <v>2.8556473814437262</v>
      </c>
      <c r="AB568">
        <v>0</v>
      </c>
      <c r="AC568">
        <v>1.3020511550967273</v>
      </c>
      <c r="AE568">
        <v>27.126204713147889</v>
      </c>
      <c r="AG568">
        <v>7.1069633883704242</v>
      </c>
      <c r="AH568">
        <v>8.2822675401572976</v>
      </c>
      <c r="AI568">
        <v>0</v>
      </c>
      <c r="AJ568">
        <v>122</v>
      </c>
      <c r="AK568">
        <v>84.968032786885246</v>
      </c>
      <c r="AL568">
        <v>28.543703088966279</v>
      </c>
    </row>
    <row r="569" spans="1:38">
      <c r="A569">
        <v>11</v>
      </c>
      <c r="B569">
        <v>44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12</v>
      </c>
      <c r="M569">
        <v>99</v>
      </c>
      <c r="N569">
        <v>99</v>
      </c>
      <c r="O569">
        <v>99</v>
      </c>
      <c r="P569">
        <v>9999</v>
      </c>
      <c r="Q569">
        <v>16</v>
      </c>
      <c r="R569">
        <v>38</v>
      </c>
      <c r="S569">
        <v>12</v>
      </c>
      <c r="T569">
        <v>7.9473684210526301</v>
      </c>
      <c r="U569">
        <v>18.497368421052624</v>
      </c>
      <c r="V569">
        <v>0</v>
      </c>
      <c r="W569">
        <v>34.21052631578948</v>
      </c>
      <c r="X569">
        <v>89.473684210526301</v>
      </c>
      <c r="Y569">
        <v>5.2631578947368443</v>
      </c>
      <c r="AA569">
        <v>2.7080277191018203</v>
      </c>
      <c r="AB569">
        <v>0</v>
      </c>
      <c r="AC569">
        <v>1.2343199367956361</v>
      </c>
      <c r="AE569">
        <v>17.158810726872051</v>
      </c>
      <c r="AG569">
        <v>1.3639626704953338</v>
      </c>
      <c r="AH569">
        <v>1.7099235898421441</v>
      </c>
      <c r="AI569">
        <v>0</v>
      </c>
      <c r="AJ569">
        <v>29</v>
      </c>
      <c r="AK569">
        <v>84.424137931034451</v>
      </c>
      <c r="AL569">
        <v>31.051873833702505</v>
      </c>
    </row>
    <row r="570" spans="1:38">
      <c r="A570">
        <v>11</v>
      </c>
      <c r="B570">
        <v>45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13</v>
      </c>
      <c r="M570">
        <v>99</v>
      </c>
      <c r="N570">
        <v>99</v>
      </c>
      <c r="O570">
        <v>99</v>
      </c>
      <c r="P570">
        <v>9999</v>
      </c>
      <c r="Q570">
        <v>1</v>
      </c>
      <c r="R570">
        <v>1</v>
      </c>
      <c r="S570">
        <v>13</v>
      </c>
      <c r="T570">
        <v>5</v>
      </c>
      <c r="U570">
        <v>18.8</v>
      </c>
      <c r="V570">
        <v>0</v>
      </c>
      <c r="W570">
        <v>0</v>
      </c>
      <c r="X570">
        <v>100</v>
      </c>
      <c r="Y570">
        <v>0</v>
      </c>
      <c r="AA570">
        <v>0</v>
      </c>
      <c r="AB570">
        <v>0</v>
      </c>
      <c r="AC570">
        <v>0</v>
      </c>
      <c r="AG570">
        <v>3.5893754486719311E-2</v>
      </c>
      <c r="AH570">
        <v>4.5734191903588441E-2</v>
      </c>
      <c r="AI570">
        <v>0</v>
      </c>
      <c r="AJ570">
        <v>0</v>
      </c>
    </row>
    <row r="571" spans="1:38">
      <c r="A571">
        <v>11</v>
      </c>
      <c r="B571">
        <v>46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14</v>
      </c>
      <c r="M571">
        <v>99</v>
      </c>
      <c r="N571">
        <v>99</v>
      </c>
      <c r="O571">
        <v>99</v>
      </c>
      <c r="P571">
        <v>9999</v>
      </c>
    </row>
    <row r="572" spans="1:38">
      <c r="A572">
        <v>11</v>
      </c>
      <c r="B572">
        <v>47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15</v>
      </c>
      <c r="M572">
        <v>99</v>
      </c>
      <c r="N572">
        <v>99</v>
      </c>
      <c r="O572">
        <v>99</v>
      </c>
      <c r="P572">
        <v>9999</v>
      </c>
    </row>
    <row r="573" spans="1:38" s="464" customFormat="1">
      <c r="A573" s="464">
        <v>11</v>
      </c>
      <c r="B573" s="464">
        <v>48</v>
      </c>
      <c r="C573" s="464">
        <v>2022</v>
      </c>
      <c r="D573" s="464">
        <v>99</v>
      </c>
      <c r="E573" s="464">
        <v>99</v>
      </c>
      <c r="F573" s="464">
        <v>99</v>
      </c>
      <c r="G573" s="464">
        <v>99</v>
      </c>
      <c r="H573" s="464">
        <v>99</v>
      </c>
      <c r="I573" s="464">
        <v>99</v>
      </c>
      <c r="J573" s="464">
        <v>999</v>
      </c>
      <c r="K573" s="464">
        <v>99</v>
      </c>
      <c r="L573" s="464">
        <v>99</v>
      </c>
      <c r="M573" s="464">
        <v>99</v>
      </c>
      <c r="N573" s="464">
        <v>99</v>
      </c>
      <c r="O573" s="464">
        <v>99</v>
      </c>
      <c r="P573" s="464">
        <v>9999</v>
      </c>
      <c r="Q573" s="464">
        <v>1</v>
      </c>
      <c r="R573" s="464">
        <v>1</v>
      </c>
      <c r="S573" s="464">
        <v>0</v>
      </c>
      <c r="T573" s="464">
        <v>4</v>
      </c>
      <c r="U573" s="464">
        <v>7.4</v>
      </c>
      <c r="V573" s="464">
        <v>0</v>
      </c>
      <c r="W573" s="464">
        <v>0</v>
      </c>
      <c r="X573" s="464">
        <v>0</v>
      </c>
      <c r="Y573" s="464">
        <v>0</v>
      </c>
      <c r="AA573" s="464">
        <v>0</v>
      </c>
      <c r="AC573" s="464">
        <v>0</v>
      </c>
      <c r="AG573" s="464">
        <v>3.5893754486719311E-2</v>
      </c>
      <c r="AH573" s="464">
        <v>1.8001756387582689E-2</v>
      </c>
      <c r="AI573" s="464">
        <v>0</v>
      </c>
      <c r="AJ573" s="464">
        <v>1</v>
      </c>
      <c r="AK573" s="464">
        <v>73</v>
      </c>
      <c r="AL573" s="464">
        <v>19.02230493783048</v>
      </c>
    </row>
    <row r="574" spans="1:38">
      <c r="A574">
        <v>11</v>
      </c>
      <c r="B574">
        <v>49</v>
      </c>
      <c r="C574">
        <v>2021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</v>
      </c>
      <c r="M574">
        <v>99</v>
      </c>
      <c r="N574">
        <v>99</v>
      </c>
      <c r="O574">
        <v>99</v>
      </c>
      <c r="P574">
        <v>9999</v>
      </c>
    </row>
    <row r="575" spans="1:38">
      <c r="A575">
        <v>11</v>
      </c>
      <c r="B575">
        <v>50</v>
      </c>
      <c r="C575">
        <v>2021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2</v>
      </c>
      <c r="M575">
        <v>99</v>
      </c>
      <c r="N575">
        <v>99</v>
      </c>
      <c r="O575">
        <v>99</v>
      </c>
      <c r="P575">
        <v>9999</v>
      </c>
    </row>
    <row r="576" spans="1:38">
      <c r="A576">
        <v>11</v>
      </c>
      <c r="B576">
        <v>51</v>
      </c>
      <c r="C576">
        <v>2021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3</v>
      </c>
      <c r="M576">
        <v>99</v>
      </c>
      <c r="N576">
        <v>99</v>
      </c>
      <c r="O576">
        <v>99</v>
      </c>
      <c r="P576">
        <v>9999</v>
      </c>
      <c r="Q576">
        <v>4</v>
      </c>
      <c r="R576">
        <v>5</v>
      </c>
      <c r="S576">
        <v>3</v>
      </c>
      <c r="T576">
        <v>2.6</v>
      </c>
      <c r="U576">
        <v>10.019999999999998</v>
      </c>
      <c r="V576">
        <v>0</v>
      </c>
      <c r="W576">
        <v>0</v>
      </c>
      <c r="X576">
        <v>20</v>
      </c>
      <c r="Y576">
        <v>0</v>
      </c>
      <c r="AA576">
        <v>6.4663436345434047</v>
      </c>
      <c r="AB576">
        <v>0</v>
      </c>
      <c r="AC576">
        <v>0.48989794855663488</v>
      </c>
      <c r="AE576">
        <v>64.64955669874719</v>
      </c>
      <c r="AG576">
        <v>0.21958717610891529</v>
      </c>
      <c r="AH576">
        <v>0.14883290936254051</v>
      </c>
      <c r="AI576">
        <v>0</v>
      </c>
    </row>
    <row r="577" spans="1:35">
      <c r="A577">
        <v>11</v>
      </c>
      <c r="B577">
        <v>52</v>
      </c>
      <c r="C577">
        <v>2021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4</v>
      </c>
      <c r="M577">
        <v>99</v>
      </c>
      <c r="N577">
        <v>99</v>
      </c>
      <c r="O577">
        <v>99</v>
      </c>
      <c r="P577">
        <v>9999</v>
      </c>
      <c r="Q577">
        <v>3</v>
      </c>
      <c r="R577">
        <v>4</v>
      </c>
      <c r="S577">
        <v>4</v>
      </c>
      <c r="T577">
        <v>4.25</v>
      </c>
      <c r="U577">
        <v>10.850000000000001</v>
      </c>
      <c r="V577">
        <v>0</v>
      </c>
      <c r="W577">
        <v>0</v>
      </c>
      <c r="X577">
        <v>25</v>
      </c>
      <c r="Y577">
        <v>0</v>
      </c>
      <c r="AA577">
        <v>4.2287705068967725</v>
      </c>
      <c r="AB577">
        <v>0</v>
      </c>
      <c r="AC577">
        <v>1.0897247358851685</v>
      </c>
      <c r="AE577">
        <v>86.530610948682067</v>
      </c>
      <c r="AG577">
        <v>0.17566974088713222</v>
      </c>
      <c r="AH577">
        <v>0.12892910711246033</v>
      </c>
      <c r="AI577">
        <v>0</v>
      </c>
    </row>
    <row r="578" spans="1:35">
      <c r="A578">
        <v>11</v>
      </c>
      <c r="B578">
        <v>53</v>
      </c>
      <c r="C578">
        <v>2021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5</v>
      </c>
      <c r="M578">
        <v>99</v>
      </c>
      <c r="N578">
        <v>99</v>
      </c>
      <c r="O578">
        <v>99</v>
      </c>
      <c r="P578">
        <v>9999</v>
      </c>
      <c r="Q578">
        <v>14</v>
      </c>
      <c r="R578">
        <v>21</v>
      </c>
      <c r="S578">
        <v>5</v>
      </c>
      <c r="T578">
        <v>3.8095238095238111</v>
      </c>
      <c r="U578">
        <v>10.336666666666664</v>
      </c>
      <c r="V578">
        <v>0</v>
      </c>
      <c r="W578">
        <v>0</v>
      </c>
      <c r="X578">
        <v>14.285714285714288</v>
      </c>
      <c r="Y578">
        <v>0</v>
      </c>
      <c r="AA578">
        <v>4.3399882963780474</v>
      </c>
      <c r="AB578">
        <v>0</v>
      </c>
      <c r="AC578">
        <v>1.0519391444940247</v>
      </c>
      <c r="AE578">
        <v>36.42995795730576</v>
      </c>
      <c r="AG578">
        <v>0.92226613965744386</v>
      </c>
      <c r="AH578">
        <v>0.64485348573506351</v>
      </c>
      <c r="AI578">
        <v>4.7619047619047636</v>
      </c>
    </row>
    <row r="579" spans="1:35">
      <c r="A579">
        <v>11</v>
      </c>
      <c r="B579">
        <v>54</v>
      </c>
      <c r="C579">
        <v>2021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6</v>
      </c>
      <c r="M579">
        <v>99</v>
      </c>
      <c r="N579">
        <v>99</v>
      </c>
      <c r="O579">
        <v>99</v>
      </c>
      <c r="P579">
        <v>9999</v>
      </c>
      <c r="Q579">
        <v>40</v>
      </c>
      <c r="R579">
        <v>87</v>
      </c>
      <c r="S579">
        <v>6</v>
      </c>
      <c r="T579">
        <v>4.4022988505747129</v>
      </c>
      <c r="U579">
        <v>12.20643678160919</v>
      </c>
      <c r="V579">
        <v>0</v>
      </c>
      <c r="W579">
        <v>0</v>
      </c>
      <c r="X579">
        <v>11.494252873563219</v>
      </c>
      <c r="Y579">
        <v>1.149425287356322</v>
      </c>
      <c r="AA579">
        <v>3.3089488475781335</v>
      </c>
      <c r="AB579">
        <v>0</v>
      </c>
      <c r="AC579">
        <v>1.317082897529307</v>
      </c>
      <c r="AE579">
        <v>59.329771973268507</v>
      </c>
      <c r="AG579">
        <v>3.820816864295125</v>
      </c>
      <c r="AH579">
        <v>3.1547823638052597</v>
      </c>
      <c r="AI579">
        <v>0</v>
      </c>
    </row>
    <row r="580" spans="1:35">
      <c r="A580">
        <v>11</v>
      </c>
      <c r="B580">
        <v>55</v>
      </c>
      <c r="C580">
        <v>2021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7</v>
      </c>
      <c r="M580">
        <v>99</v>
      </c>
      <c r="N580">
        <v>99</v>
      </c>
      <c r="O580">
        <v>99</v>
      </c>
      <c r="P580">
        <v>9999</v>
      </c>
      <c r="Q580">
        <v>69</v>
      </c>
      <c r="R580">
        <v>188</v>
      </c>
      <c r="S580">
        <v>7</v>
      </c>
      <c r="T580">
        <v>5.2659574468085086</v>
      </c>
      <c r="U580">
        <v>12.99425531914893</v>
      </c>
      <c r="V580">
        <v>0</v>
      </c>
      <c r="W580">
        <v>1.0638297872340428</v>
      </c>
      <c r="X580">
        <v>13.82978723404255</v>
      </c>
      <c r="Y580">
        <v>0.53191489361702149</v>
      </c>
      <c r="AA580">
        <v>2.7928965705806661</v>
      </c>
      <c r="AB580">
        <v>0</v>
      </c>
      <c r="AC580">
        <v>1.4959202100329339</v>
      </c>
      <c r="AE580">
        <v>34.093276280568602</v>
      </c>
      <c r="AG580">
        <v>8.2564778216952153</v>
      </c>
      <c r="AH580">
        <v>7.2572233720546384</v>
      </c>
      <c r="AI580">
        <v>0.53191489361702149</v>
      </c>
    </row>
    <row r="581" spans="1:35">
      <c r="A581">
        <v>11</v>
      </c>
      <c r="B581">
        <v>56</v>
      </c>
      <c r="C581">
        <v>2021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8</v>
      </c>
      <c r="M581">
        <v>99</v>
      </c>
      <c r="N581">
        <v>99</v>
      </c>
      <c r="O581">
        <v>99</v>
      </c>
      <c r="P581">
        <v>9999</v>
      </c>
      <c r="Q581">
        <v>162</v>
      </c>
      <c r="R581">
        <v>687</v>
      </c>
      <c r="S581">
        <v>8</v>
      </c>
      <c r="T581">
        <v>6.1368267831149916</v>
      </c>
      <c r="U581">
        <v>14.33406113537119</v>
      </c>
      <c r="V581">
        <v>0.14556040756914118</v>
      </c>
      <c r="W581">
        <v>3.3478893740902476</v>
      </c>
      <c r="X581">
        <v>18.777292576419217</v>
      </c>
      <c r="Y581">
        <v>0.72780203784570596</v>
      </c>
      <c r="AA581">
        <v>2.4524954968768498</v>
      </c>
      <c r="AB581">
        <v>0</v>
      </c>
      <c r="AC581">
        <v>1.3825373180457801</v>
      </c>
      <c r="AE581">
        <v>30.913625327253591</v>
      </c>
      <c r="AG581">
        <v>30.171277997364953</v>
      </c>
      <c r="AH581">
        <v>29.254133232487401</v>
      </c>
      <c r="AI581">
        <v>0.87336244541484687</v>
      </c>
    </row>
    <row r="582" spans="1:35">
      <c r="A582">
        <v>11</v>
      </c>
      <c r="B582">
        <v>57</v>
      </c>
      <c r="C582">
        <v>2021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</v>
      </c>
      <c r="M582">
        <v>99</v>
      </c>
      <c r="N582">
        <v>99</v>
      </c>
      <c r="O582">
        <v>99</v>
      </c>
      <c r="P582">
        <v>9999</v>
      </c>
      <c r="Q582">
        <v>159</v>
      </c>
      <c r="R582">
        <v>876</v>
      </c>
      <c r="S582">
        <v>9</v>
      </c>
      <c r="T582">
        <v>6.5205479452054798</v>
      </c>
      <c r="U582">
        <v>15.280776255707776</v>
      </c>
      <c r="V582">
        <v>0.34246575342465752</v>
      </c>
      <c r="W582">
        <v>6.5068493150684947</v>
      </c>
      <c r="X582">
        <v>32.077625570776256</v>
      </c>
      <c r="Y582">
        <v>2.2831050228310503</v>
      </c>
      <c r="AA582">
        <v>2.9406291207388078</v>
      </c>
      <c r="AB582">
        <v>0</v>
      </c>
      <c r="AC582">
        <v>1.3584801039789776</v>
      </c>
      <c r="AE582">
        <v>28.693108909337639</v>
      </c>
      <c r="AG582">
        <v>38.471673254281953</v>
      </c>
      <c r="AH582">
        <v>39.765895636938033</v>
      </c>
      <c r="AI582">
        <v>1.7123287671232876</v>
      </c>
    </row>
    <row r="583" spans="1:35">
      <c r="A583">
        <v>11</v>
      </c>
      <c r="B583">
        <v>58</v>
      </c>
      <c r="C583">
        <v>2021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10</v>
      </c>
      <c r="M583">
        <v>99</v>
      </c>
      <c r="N583">
        <v>99</v>
      </c>
      <c r="O583">
        <v>99</v>
      </c>
      <c r="P583">
        <v>9999</v>
      </c>
      <c r="Q583">
        <v>89</v>
      </c>
      <c r="R583">
        <v>303</v>
      </c>
      <c r="S583">
        <v>10</v>
      </c>
      <c r="T583">
        <v>6.7359735973597354</v>
      </c>
      <c r="U583">
        <v>16.079438943894392</v>
      </c>
      <c r="V583">
        <v>0.66006600660066006</v>
      </c>
      <c r="W583">
        <v>9.5709570957095718</v>
      </c>
      <c r="X583">
        <v>39.603960396039597</v>
      </c>
      <c r="Y583">
        <v>2.9702970297029703</v>
      </c>
      <c r="AA583">
        <v>3.1355179193411638</v>
      </c>
      <c r="AB583">
        <v>0</v>
      </c>
      <c r="AC583">
        <v>1.3774203274159991</v>
      </c>
      <c r="AE583">
        <v>28.146520927106209</v>
      </c>
      <c r="AG583">
        <v>13.306982872200264</v>
      </c>
      <c r="AH583">
        <v>14.473539974410237</v>
      </c>
      <c r="AI583">
        <v>0</v>
      </c>
    </row>
    <row r="584" spans="1:35">
      <c r="A584">
        <v>11</v>
      </c>
      <c r="B584">
        <v>59</v>
      </c>
      <c r="C584">
        <v>2021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11</v>
      </c>
      <c r="M584">
        <v>99</v>
      </c>
      <c r="N584">
        <v>99</v>
      </c>
      <c r="O584">
        <v>99</v>
      </c>
      <c r="P584">
        <v>9999</v>
      </c>
      <c r="Q584">
        <v>38</v>
      </c>
      <c r="R584">
        <v>95</v>
      </c>
      <c r="S584">
        <v>11</v>
      </c>
      <c r="T584">
        <v>6.9157894736842094</v>
      </c>
      <c r="U584">
        <v>16.270631578947373</v>
      </c>
      <c r="V584">
        <v>1.0526315789473681</v>
      </c>
      <c r="W584">
        <v>11.578947368421057</v>
      </c>
      <c r="X584">
        <v>43.157894736842096</v>
      </c>
      <c r="Y584">
        <v>2.1052631578947363</v>
      </c>
      <c r="AA584">
        <v>2.5203290555950346</v>
      </c>
      <c r="AB584">
        <v>0</v>
      </c>
      <c r="AC584">
        <v>1.3967116109275102</v>
      </c>
      <c r="AE584">
        <v>5.6950111959670116</v>
      </c>
      <c r="AG584">
        <v>4.1721563460693885</v>
      </c>
      <c r="AH584">
        <v>4.5918665934285938</v>
      </c>
      <c r="AI584">
        <v>0</v>
      </c>
    </row>
    <row r="585" spans="1:35">
      <c r="A585">
        <v>11</v>
      </c>
      <c r="B585">
        <v>60</v>
      </c>
      <c r="C585">
        <v>2021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12</v>
      </c>
      <c r="M585">
        <v>99</v>
      </c>
      <c r="N585">
        <v>99</v>
      </c>
      <c r="O585">
        <v>99</v>
      </c>
      <c r="P585">
        <v>9999</v>
      </c>
      <c r="Q585">
        <v>6</v>
      </c>
      <c r="R585">
        <v>11</v>
      </c>
      <c r="S585">
        <v>12</v>
      </c>
      <c r="T585">
        <v>7</v>
      </c>
      <c r="U585">
        <v>17.74727272727273</v>
      </c>
      <c r="V585">
        <v>0</v>
      </c>
      <c r="W585">
        <v>9.0909090909090917</v>
      </c>
      <c r="X585">
        <v>63.636363636363633</v>
      </c>
      <c r="Y585">
        <v>0</v>
      </c>
      <c r="AA585">
        <v>2.5308571703138405</v>
      </c>
      <c r="AB585">
        <v>0</v>
      </c>
      <c r="AC585">
        <v>1.4142135623730951</v>
      </c>
      <c r="AE585">
        <v>34.263887099002176</v>
      </c>
      <c r="AG585">
        <v>0.48309178743961345</v>
      </c>
      <c r="AH585">
        <v>0.57994332466577148</v>
      </c>
      <c r="AI585">
        <v>0</v>
      </c>
    </row>
    <row r="586" spans="1:35">
      <c r="A586">
        <v>11</v>
      </c>
      <c r="B586">
        <v>61</v>
      </c>
      <c r="C586">
        <v>2021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13</v>
      </c>
      <c r="M586">
        <v>99</v>
      </c>
      <c r="N586">
        <v>99</v>
      </c>
      <c r="O586">
        <v>99</v>
      </c>
      <c r="P586">
        <v>9999</v>
      </c>
    </row>
    <row r="587" spans="1:35">
      <c r="A587">
        <v>11</v>
      </c>
      <c r="B587">
        <v>62</v>
      </c>
      <c r="C587">
        <v>2021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14</v>
      </c>
      <c r="M587">
        <v>99</v>
      </c>
      <c r="N587">
        <v>99</v>
      </c>
      <c r="O587">
        <v>99</v>
      </c>
      <c r="P587">
        <v>9999</v>
      </c>
    </row>
    <row r="588" spans="1:35">
      <c r="A588">
        <v>11</v>
      </c>
      <c r="B588">
        <v>63</v>
      </c>
      <c r="C588">
        <v>2021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15</v>
      </c>
      <c r="M588">
        <v>99</v>
      </c>
      <c r="N588">
        <v>99</v>
      </c>
      <c r="O588">
        <v>99</v>
      </c>
      <c r="P588">
        <v>9999</v>
      </c>
    </row>
    <row r="589" spans="1:35">
      <c r="A589">
        <v>11</v>
      </c>
      <c r="B589">
        <v>64</v>
      </c>
      <c r="C589">
        <v>2020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9999</v>
      </c>
    </row>
    <row r="590" spans="1:35">
      <c r="A590">
        <v>11</v>
      </c>
      <c r="B590">
        <v>65</v>
      </c>
      <c r="C590">
        <v>2020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2</v>
      </c>
      <c r="M590">
        <v>99</v>
      </c>
      <c r="N590">
        <v>99</v>
      </c>
      <c r="O590">
        <v>99</v>
      </c>
      <c r="P590">
        <v>9999</v>
      </c>
      <c r="Q590">
        <v>1</v>
      </c>
      <c r="R590">
        <v>1</v>
      </c>
      <c r="S590">
        <v>2</v>
      </c>
      <c r="T590">
        <v>3</v>
      </c>
      <c r="U590">
        <v>7.64</v>
      </c>
      <c r="V590">
        <v>0</v>
      </c>
      <c r="W590">
        <v>0</v>
      </c>
      <c r="X590">
        <v>0</v>
      </c>
      <c r="Y590">
        <v>0</v>
      </c>
      <c r="AA590">
        <v>0</v>
      </c>
      <c r="AB590">
        <v>0</v>
      </c>
      <c r="AC590">
        <v>0</v>
      </c>
      <c r="AG590">
        <v>3.0721966205837177E-2</v>
      </c>
      <c r="AH590">
        <v>1.5679880865742873E-2</v>
      </c>
      <c r="AI590">
        <v>0</v>
      </c>
    </row>
    <row r="591" spans="1:35">
      <c r="A591">
        <v>11</v>
      </c>
      <c r="B591">
        <v>66</v>
      </c>
      <c r="C591">
        <v>2020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3</v>
      </c>
      <c r="M591">
        <v>99</v>
      </c>
      <c r="N591">
        <v>99</v>
      </c>
      <c r="O591">
        <v>99</v>
      </c>
      <c r="P591">
        <v>9999</v>
      </c>
      <c r="Q591">
        <v>5</v>
      </c>
      <c r="R591">
        <v>9</v>
      </c>
      <c r="S591">
        <v>3</v>
      </c>
      <c r="T591">
        <v>2.6666666666666661</v>
      </c>
      <c r="U591">
        <v>8.9</v>
      </c>
      <c r="V591">
        <v>0</v>
      </c>
      <c r="W591">
        <v>0</v>
      </c>
      <c r="X591">
        <v>0</v>
      </c>
      <c r="Y591">
        <v>0</v>
      </c>
      <c r="AA591">
        <v>1.6302760502442533</v>
      </c>
      <c r="AB591">
        <v>0</v>
      </c>
      <c r="AC591">
        <v>0.47140452079103162</v>
      </c>
      <c r="AE591">
        <v>-14.457812856920899</v>
      </c>
      <c r="AG591">
        <v>0.2764976958525347</v>
      </c>
      <c r="AH591">
        <v>0.16439246823900583</v>
      </c>
      <c r="AI591">
        <v>0</v>
      </c>
    </row>
    <row r="592" spans="1:35">
      <c r="A592">
        <v>11</v>
      </c>
      <c r="B592">
        <v>67</v>
      </c>
      <c r="C592">
        <v>2020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4</v>
      </c>
      <c r="M592">
        <v>99</v>
      </c>
      <c r="N592">
        <v>99</v>
      </c>
      <c r="O592">
        <v>99</v>
      </c>
      <c r="P592">
        <v>9999</v>
      </c>
      <c r="Q592">
        <v>8</v>
      </c>
      <c r="R592">
        <v>16</v>
      </c>
      <c r="S592">
        <v>4</v>
      </c>
      <c r="T592">
        <v>3.4375</v>
      </c>
      <c r="U592">
        <v>9.5881249999999998</v>
      </c>
      <c r="V592">
        <v>0</v>
      </c>
      <c r="W592">
        <v>0</v>
      </c>
      <c r="X592">
        <v>0</v>
      </c>
      <c r="Y592">
        <v>0</v>
      </c>
      <c r="AA592">
        <v>2.6002625318177044</v>
      </c>
      <c r="AB592">
        <v>0</v>
      </c>
      <c r="AC592">
        <v>1.223149111923808</v>
      </c>
      <c r="AE592">
        <v>57.563755482233262</v>
      </c>
      <c r="AG592">
        <v>0.49155145929339489</v>
      </c>
      <c r="AH592">
        <v>0.31484954497560397</v>
      </c>
      <c r="AI592">
        <v>0</v>
      </c>
    </row>
    <row r="593" spans="1:35">
      <c r="A593">
        <v>11</v>
      </c>
      <c r="B593">
        <v>68</v>
      </c>
      <c r="C593">
        <v>2020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5</v>
      </c>
      <c r="M593">
        <v>99</v>
      </c>
      <c r="N593">
        <v>99</v>
      </c>
      <c r="O593">
        <v>99</v>
      </c>
      <c r="P593">
        <v>9999</v>
      </c>
      <c r="Q593">
        <v>20</v>
      </c>
      <c r="R593">
        <v>41</v>
      </c>
      <c r="S593">
        <v>5</v>
      </c>
      <c r="T593">
        <v>4.3902439024390247</v>
      </c>
      <c r="U593">
        <v>11.86390243902439</v>
      </c>
      <c r="V593">
        <v>0</v>
      </c>
      <c r="W593">
        <v>0</v>
      </c>
      <c r="X593">
        <v>14.634146341463419</v>
      </c>
      <c r="Y593">
        <v>2.4390243902439024</v>
      </c>
      <c r="AA593">
        <v>4.1068478672962847</v>
      </c>
      <c r="AB593">
        <v>0</v>
      </c>
      <c r="AC593">
        <v>1.3229318655922544</v>
      </c>
      <c r="AE593">
        <v>51.283655325655936</v>
      </c>
      <c r="AG593">
        <v>1.2596006144393237</v>
      </c>
      <c r="AH593">
        <v>0.9982994307218126</v>
      </c>
      <c r="AI593">
        <v>0</v>
      </c>
    </row>
    <row r="594" spans="1:35">
      <c r="A594">
        <v>11</v>
      </c>
      <c r="B594">
        <v>69</v>
      </c>
      <c r="C594">
        <v>2020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6</v>
      </c>
      <c r="M594">
        <v>99</v>
      </c>
      <c r="N594">
        <v>99</v>
      </c>
      <c r="O594">
        <v>99</v>
      </c>
      <c r="P594">
        <v>9999</v>
      </c>
      <c r="Q594">
        <v>49</v>
      </c>
      <c r="R594">
        <v>114</v>
      </c>
      <c r="S594">
        <v>6</v>
      </c>
      <c r="T594">
        <v>5.0964912280701755</v>
      </c>
      <c r="U594">
        <v>12.108508771929824</v>
      </c>
      <c r="V594">
        <v>0.87719298245614019</v>
      </c>
      <c r="W594">
        <v>1.7543859649122804</v>
      </c>
      <c r="X594">
        <v>7.8947368421052637</v>
      </c>
      <c r="Y594">
        <v>0.87719298245614019</v>
      </c>
      <c r="AA594">
        <v>3.119097438181508</v>
      </c>
      <c r="AB594">
        <v>0</v>
      </c>
      <c r="AC594">
        <v>1.4687941004688765</v>
      </c>
      <c r="AE594">
        <v>52.119906113398677</v>
      </c>
      <c r="AG594">
        <v>3.5023041474654382</v>
      </c>
      <c r="AH594">
        <v>2.8329891558436513</v>
      </c>
      <c r="AI594">
        <v>0</v>
      </c>
    </row>
    <row r="595" spans="1:35">
      <c r="A595">
        <v>11</v>
      </c>
      <c r="B595">
        <v>70</v>
      </c>
      <c r="C595">
        <v>2020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7</v>
      </c>
      <c r="M595">
        <v>99</v>
      </c>
      <c r="N595">
        <v>99</v>
      </c>
      <c r="O595">
        <v>99</v>
      </c>
      <c r="P595">
        <v>9999</v>
      </c>
      <c r="Q595">
        <v>109</v>
      </c>
      <c r="R595">
        <v>248</v>
      </c>
      <c r="S595">
        <v>7</v>
      </c>
      <c r="T595">
        <v>5.6330645161290311</v>
      </c>
      <c r="U595">
        <v>12.992701612903224</v>
      </c>
      <c r="V595">
        <v>0</v>
      </c>
      <c r="W595">
        <v>0.80645161290322565</v>
      </c>
      <c r="X595">
        <v>10.08064516129032</v>
      </c>
      <c r="Y595">
        <v>0</v>
      </c>
      <c r="AA595">
        <v>2.4407001655389786</v>
      </c>
      <c r="AB595">
        <v>0</v>
      </c>
      <c r="AC595">
        <v>1.4165053416540461</v>
      </c>
      <c r="AE595">
        <v>42.420706307297976</v>
      </c>
      <c r="AG595">
        <v>7.6190476190476222</v>
      </c>
      <c r="AH595">
        <v>6.6130308019356052</v>
      </c>
      <c r="AI595">
        <v>0</v>
      </c>
    </row>
    <row r="596" spans="1:35">
      <c r="A596">
        <v>11</v>
      </c>
      <c r="B596">
        <v>71</v>
      </c>
      <c r="C596">
        <v>2020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8</v>
      </c>
      <c r="M596">
        <v>99</v>
      </c>
      <c r="N596">
        <v>99</v>
      </c>
      <c r="O596">
        <v>99</v>
      </c>
      <c r="P596">
        <v>9999</v>
      </c>
      <c r="Q596">
        <v>209</v>
      </c>
      <c r="R596">
        <v>1018</v>
      </c>
      <c r="S596">
        <v>8</v>
      </c>
      <c r="T596">
        <v>6.3634577603143399</v>
      </c>
      <c r="U596">
        <v>14.386119842829077</v>
      </c>
      <c r="V596">
        <v>0.29469548133595275</v>
      </c>
      <c r="W596">
        <v>4.9115913555992119</v>
      </c>
      <c r="X596">
        <v>20.333988212180746</v>
      </c>
      <c r="Y596">
        <v>1.1787819253438112</v>
      </c>
      <c r="AA596">
        <v>2.7591786051339362</v>
      </c>
      <c r="AB596">
        <v>0</v>
      </c>
      <c r="AC596">
        <v>1.4278731861205789</v>
      </c>
      <c r="AE596">
        <v>41.206444679634096</v>
      </c>
      <c r="AG596">
        <v>31.274961597542241</v>
      </c>
      <c r="AH596">
        <v>30.05666922388286</v>
      </c>
      <c r="AI596">
        <v>0</v>
      </c>
    </row>
    <row r="597" spans="1:35">
      <c r="A597">
        <v>11</v>
      </c>
      <c r="B597">
        <v>72</v>
      </c>
      <c r="C597">
        <v>2020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</v>
      </c>
      <c r="M597">
        <v>99</v>
      </c>
      <c r="N597">
        <v>99</v>
      </c>
      <c r="O597">
        <v>99</v>
      </c>
      <c r="P597">
        <v>9999</v>
      </c>
      <c r="Q597">
        <v>214</v>
      </c>
      <c r="R597">
        <v>1303</v>
      </c>
      <c r="S597">
        <v>9</v>
      </c>
      <c r="T597">
        <v>6.7996930161166551</v>
      </c>
      <c r="U597">
        <v>15.581465848042964</v>
      </c>
      <c r="V597">
        <v>0.23023791250959319</v>
      </c>
      <c r="W597">
        <v>7.8280890253261699</v>
      </c>
      <c r="X597">
        <v>34.228702993092874</v>
      </c>
      <c r="Y597">
        <v>1.2279355333844972</v>
      </c>
      <c r="AA597">
        <v>2.4742773854959199</v>
      </c>
      <c r="AB597">
        <v>0</v>
      </c>
      <c r="AC597">
        <v>1.3669489408577329</v>
      </c>
      <c r="AE597">
        <v>40.132613184443578</v>
      </c>
      <c r="AG597">
        <v>40.030721966205839</v>
      </c>
      <c r="AH597">
        <v>41.667949379433807</v>
      </c>
      <c r="AI597">
        <v>0</v>
      </c>
    </row>
    <row r="598" spans="1:35">
      <c r="A598">
        <v>11</v>
      </c>
      <c r="B598">
        <v>73</v>
      </c>
      <c r="C598">
        <v>2020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10</v>
      </c>
      <c r="M598">
        <v>99</v>
      </c>
      <c r="N598">
        <v>99</v>
      </c>
      <c r="O598">
        <v>99</v>
      </c>
      <c r="P598">
        <v>9999</v>
      </c>
      <c r="Q598">
        <v>121</v>
      </c>
      <c r="R598">
        <v>379</v>
      </c>
      <c r="S598">
        <v>10</v>
      </c>
      <c r="T598">
        <v>7.2506596306068607</v>
      </c>
      <c r="U598">
        <v>16.556437994722948</v>
      </c>
      <c r="V598">
        <v>0.26385224274406344</v>
      </c>
      <c r="W598">
        <v>8.9709762532981507</v>
      </c>
      <c r="X598">
        <v>52.506596306068602</v>
      </c>
      <c r="Y598">
        <v>1.5831134564643803</v>
      </c>
      <c r="AA598">
        <v>2.3943535663666582</v>
      </c>
      <c r="AB598">
        <v>0</v>
      </c>
      <c r="AC598">
        <v>1.005509014157691</v>
      </c>
      <c r="AE598">
        <v>28.051488464736277</v>
      </c>
      <c r="AG598">
        <v>11.643625192012291</v>
      </c>
      <c r="AH598">
        <v>12.878210424822164</v>
      </c>
      <c r="AI598">
        <v>0</v>
      </c>
    </row>
    <row r="599" spans="1:35">
      <c r="A599">
        <v>11</v>
      </c>
      <c r="B599">
        <v>74</v>
      </c>
      <c r="C599">
        <v>2020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11</v>
      </c>
      <c r="M599">
        <v>99</v>
      </c>
      <c r="N599">
        <v>99</v>
      </c>
      <c r="O599">
        <v>99</v>
      </c>
      <c r="P599">
        <v>9999</v>
      </c>
      <c r="Q599">
        <v>54</v>
      </c>
      <c r="R599">
        <v>111</v>
      </c>
      <c r="S599">
        <v>11</v>
      </c>
      <c r="T599">
        <v>7.5855855855855854</v>
      </c>
      <c r="U599">
        <v>16.985765765765773</v>
      </c>
      <c r="V599">
        <v>0</v>
      </c>
      <c r="W599">
        <v>21.621621621621625</v>
      </c>
      <c r="X599">
        <v>59.459459459459438</v>
      </c>
      <c r="Y599">
        <v>3.6036036036036023</v>
      </c>
      <c r="AA599">
        <v>2.6834039662404447</v>
      </c>
      <c r="AB599">
        <v>0</v>
      </c>
      <c r="AC599">
        <v>1.2189825063483133</v>
      </c>
      <c r="AE599">
        <v>28.507278954054527</v>
      </c>
      <c r="AG599">
        <v>3.4101382488479257</v>
      </c>
      <c r="AH599">
        <v>3.8695236887289202</v>
      </c>
      <c r="AI599">
        <v>0</v>
      </c>
    </row>
    <row r="600" spans="1:35">
      <c r="A600">
        <v>11</v>
      </c>
      <c r="B600">
        <v>75</v>
      </c>
      <c r="C600">
        <v>2020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12</v>
      </c>
      <c r="M600">
        <v>99</v>
      </c>
      <c r="N600">
        <v>99</v>
      </c>
      <c r="O600">
        <v>99</v>
      </c>
      <c r="P600">
        <v>9999</v>
      </c>
      <c r="Q600">
        <v>14</v>
      </c>
      <c r="R600">
        <v>15</v>
      </c>
      <c r="S600">
        <v>12</v>
      </c>
      <c r="T600">
        <v>7.9333333333333345</v>
      </c>
      <c r="U600">
        <v>19.11333333333333</v>
      </c>
      <c r="V600">
        <v>0</v>
      </c>
      <c r="W600">
        <v>26.666666666666675</v>
      </c>
      <c r="X600">
        <v>93.333333333333314</v>
      </c>
      <c r="Y600">
        <v>13.333333333333337</v>
      </c>
      <c r="AA600">
        <v>2.4160206032970271</v>
      </c>
      <c r="AB600">
        <v>0</v>
      </c>
      <c r="AC600">
        <v>1.1234866364235132</v>
      </c>
      <c r="AE600">
        <v>20.663709718877897</v>
      </c>
      <c r="AG600">
        <v>0.46082949308755761</v>
      </c>
      <c r="AH600">
        <v>0.58840600055084846</v>
      </c>
      <c r="AI600">
        <v>0</v>
      </c>
    </row>
    <row r="601" spans="1:35">
      <c r="A601">
        <v>11</v>
      </c>
      <c r="B601">
        <v>76</v>
      </c>
      <c r="C601">
        <v>2020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13</v>
      </c>
      <c r="M601">
        <v>99</v>
      </c>
      <c r="N601">
        <v>99</v>
      </c>
      <c r="O601">
        <v>99</v>
      </c>
      <c r="P601">
        <v>9999</v>
      </c>
    </row>
    <row r="602" spans="1:35">
      <c r="A602">
        <v>11</v>
      </c>
      <c r="B602">
        <v>77</v>
      </c>
      <c r="C602">
        <v>2020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14</v>
      </c>
      <c r="M602">
        <v>99</v>
      </c>
      <c r="N602">
        <v>99</v>
      </c>
      <c r="O602">
        <v>99</v>
      </c>
      <c r="P602">
        <v>9999</v>
      </c>
    </row>
    <row r="603" spans="1:35">
      <c r="A603">
        <v>11</v>
      </c>
      <c r="B603">
        <v>78</v>
      </c>
      <c r="C603">
        <v>2020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15</v>
      </c>
      <c r="M603">
        <v>99</v>
      </c>
      <c r="N603">
        <v>99</v>
      </c>
      <c r="O603">
        <v>99</v>
      </c>
      <c r="P603">
        <v>9999</v>
      </c>
    </row>
    <row r="604" spans="1:35">
      <c r="A604">
        <v>11</v>
      </c>
      <c r="B604">
        <v>79</v>
      </c>
      <c r="C604">
        <v>2019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</v>
      </c>
      <c r="M604">
        <v>99</v>
      </c>
      <c r="N604">
        <v>99</v>
      </c>
      <c r="O604">
        <v>99</v>
      </c>
      <c r="P604">
        <v>9999</v>
      </c>
      <c r="Q604">
        <v>2</v>
      </c>
      <c r="R604">
        <v>3</v>
      </c>
      <c r="S604">
        <v>1</v>
      </c>
      <c r="T604">
        <v>1</v>
      </c>
      <c r="U604">
        <v>4.1333333333333346</v>
      </c>
      <c r="V604">
        <v>0</v>
      </c>
      <c r="W604">
        <v>0</v>
      </c>
      <c r="X604">
        <v>0</v>
      </c>
      <c r="Y604">
        <v>0</v>
      </c>
      <c r="AA604">
        <v>0.97410927974682882</v>
      </c>
      <c r="AB604">
        <v>0</v>
      </c>
      <c r="AC604">
        <v>0</v>
      </c>
      <c r="AG604">
        <v>6.9412309116149915E-2</v>
      </c>
      <c r="AH604">
        <v>1.9707518179788185E-2</v>
      </c>
      <c r="AI604">
        <v>0</v>
      </c>
    </row>
    <row r="605" spans="1:35">
      <c r="A605">
        <v>11</v>
      </c>
      <c r="B605">
        <v>80</v>
      </c>
      <c r="C605">
        <v>2019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2</v>
      </c>
      <c r="M605">
        <v>99</v>
      </c>
      <c r="N605">
        <v>99</v>
      </c>
      <c r="O605">
        <v>99</v>
      </c>
      <c r="P605">
        <v>9999</v>
      </c>
      <c r="Q605">
        <v>2</v>
      </c>
      <c r="R605">
        <v>5</v>
      </c>
      <c r="S605">
        <v>2</v>
      </c>
      <c r="T605">
        <v>2.4</v>
      </c>
      <c r="U605">
        <v>6.92</v>
      </c>
      <c r="V605">
        <v>0</v>
      </c>
      <c r="W605">
        <v>0</v>
      </c>
      <c r="X605">
        <v>0</v>
      </c>
      <c r="Y605">
        <v>0</v>
      </c>
      <c r="AA605">
        <v>2.0740298937093482</v>
      </c>
      <c r="AB605">
        <v>0</v>
      </c>
      <c r="AC605">
        <v>0.80000000000000016</v>
      </c>
      <c r="AE605">
        <v>6.7501437864819884</v>
      </c>
      <c r="AG605">
        <v>0.11568718186024984</v>
      </c>
      <c r="AH605">
        <v>5.4990332985538008E-2</v>
      </c>
      <c r="AI605">
        <v>0</v>
      </c>
    </row>
    <row r="606" spans="1:35">
      <c r="A606">
        <v>11</v>
      </c>
      <c r="B606">
        <v>81</v>
      </c>
      <c r="C606">
        <v>2019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9999</v>
      </c>
      <c r="Q606">
        <v>3</v>
      </c>
      <c r="R606">
        <v>6</v>
      </c>
      <c r="S606">
        <v>3</v>
      </c>
      <c r="T606">
        <v>2.6666666666666661</v>
      </c>
      <c r="U606">
        <v>9.495000000000001</v>
      </c>
      <c r="V606">
        <v>0</v>
      </c>
      <c r="W606">
        <v>0</v>
      </c>
      <c r="X606">
        <v>16.666666666666671</v>
      </c>
      <c r="Y606">
        <v>0</v>
      </c>
      <c r="AA606">
        <v>5.3009236616524333</v>
      </c>
      <c r="AB606">
        <v>0</v>
      </c>
      <c r="AC606">
        <v>0.7453559924999299</v>
      </c>
      <c r="AE606">
        <v>-33.239897020523607</v>
      </c>
      <c r="AG606">
        <v>0.13882461823229983</v>
      </c>
      <c r="AH606">
        <v>9.0543331508268821E-2</v>
      </c>
      <c r="AI606">
        <v>0</v>
      </c>
    </row>
    <row r="607" spans="1:35">
      <c r="A607">
        <v>11</v>
      </c>
      <c r="B607">
        <v>82</v>
      </c>
      <c r="C607">
        <v>2019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4</v>
      </c>
      <c r="M607">
        <v>99</v>
      </c>
      <c r="N607">
        <v>99</v>
      </c>
      <c r="O607">
        <v>99</v>
      </c>
      <c r="P607">
        <v>9999</v>
      </c>
      <c r="Q607">
        <v>9</v>
      </c>
      <c r="R607">
        <v>13</v>
      </c>
      <c r="S607">
        <v>4</v>
      </c>
      <c r="T607">
        <v>4.0769230769230758</v>
      </c>
      <c r="U607">
        <v>11.769230769230772</v>
      </c>
      <c r="V607">
        <v>0</v>
      </c>
      <c r="W607">
        <v>0</v>
      </c>
      <c r="X607">
        <v>7.6923076923076898</v>
      </c>
      <c r="Y607">
        <v>0</v>
      </c>
      <c r="AA607">
        <v>3.6699160785593774</v>
      </c>
      <c r="AB607">
        <v>0</v>
      </c>
      <c r="AC607">
        <v>0.99703703052428772</v>
      </c>
      <c r="AE607">
        <v>62.502209737973395</v>
      </c>
      <c r="AG607">
        <v>0.30078667283664978</v>
      </c>
      <c r="AH607">
        <v>0.2431653452828704</v>
      </c>
      <c r="AI607">
        <v>0</v>
      </c>
    </row>
    <row r="608" spans="1:35">
      <c r="A608">
        <v>11</v>
      </c>
      <c r="B608">
        <v>83</v>
      </c>
      <c r="C608">
        <v>2019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5</v>
      </c>
      <c r="M608">
        <v>99</v>
      </c>
      <c r="N608">
        <v>99</v>
      </c>
      <c r="O608">
        <v>99</v>
      </c>
      <c r="P608">
        <v>9999</v>
      </c>
      <c r="Q608">
        <v>15</v>
      </c>
      <c r="R608">
        <v>26</v>
      </c>
      <c r="S608">
        <v>5</v>
      </c>
      <c r="T608">
        <v>4.6538461538461551</v>
      </c>
      <c r="U608">
        <v>10.903846153846152</v>
      </c>
      <c r="V608">
        <v>0</v>
      </c>
      <c r="W608">
        <v>0</v>
      </c>
      <c r="X608">
        <v>3.8461538461538449</v>
      </c>
      <c r="Y608">
        <v>0</v>
      </c>
      <c r="AA608">
        <v>2.9527667298563829</v>
      </c>
      <c r="AB608">
        <v>0</v>
      </c>
      <c r="AC608">
        <v>0.9977785977748318</v>
      </c>
      <c r="AE608">
        <v>64.795969150322478</v>
      </c>
      <c r="AG608">
        <v>0.60157334567329956</v>
      </c>
      <c r="AH608">
        <v>0.45057108096531873</v>
      </c>
      <c r="AI608">
        <v>0</v>
      </c>
    </row>
    <row r="609" spans="1:35">
      <c r="A609">
        <v>11</v>
      </c>
      <c r="B609">
        <v>84</v>
      </c>
      <c r="C609">
        <v>2019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6</v>
      </c>
      <c r="M609">
        <v>99</v>
      </c>
      <c r="N609">
        <v>99</v>
      </c>
      <c r="O609">
        <v>99</v>
      </c>
      <c r="P609">
        <v>9999</v>
      </c>
      <c r="Q609">
        <v>68</v>
      </c>
      <c r="R609">
        <v>140</v>
      </c>
      <c r="S609">
        <v>6</v>
      </c>
      <c r="T609">
        <v>5.4285714285714306</v>
      </c>
      <c r="U609">
        <v>12.403428571428565</v>
      </c>
      <c r="V609">
        <v>0.71428571428571441</v>
      </c>
      <c r="W609">
        <v>2.8571428571428577</v>
      </c>
      <c r="X609">
        <v>7.1428571428571441</v>
      </c>
      <c r="Y609">
        <v>0.71428571428571441</v>
      </c>
      <c r="AA609">
        <v>2.7412103091853162</v>
      </c>
      <c r="AB609">
        <v>0</v>
      </c>
      <c r="AC609">
        <v>1.6437885558448588</v>
      </c>
      <c r="AE609">
        <v>39.048874257300049</v>
      </c>
      <c r="AG609">
        <v>3.2392410920869965</v>
      </c>
      <c r="AH609">
        <v>2.7598154168418203</v>
      </c>
      <c r="AI609">
        <v>0</v>
      </c>
    </row>
    <row r="610" spans="1:35">
      <c r="A610">
        <v>11</v>
      </c>
      <c r="B610">
        <v>85</v>
      </c>
      <c r="C610">
        <v>2019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7</v>
      </c>
      <c r="M610">
        <v>99</v>
      </c>
      <c r="N610">
        <v>99</v>
      </c>
      <c r="O610">
        <v>99</v>
      </c>
      <c r="P610">
        <v>9999</v>
      </c>
      <c r="Q610">
        <v>142</v>
      </c>
      <c r="R610">
        <v>334</v>
      </c>
      <c r="S610">
        <v>7</v>
      </c>
      <c r="T610">
        <v>5.6616766467065904</v>
      </c>
      <c r="U610">
        <v>12.870059880239522</v>
      </c>
      <c r="V610">
        <v>0.2994011976047905</v>
      </c>
      <c r="W610">
        <v>2.3952095808383236</v>
      </c>
      <c r="X610">
        <v>9.2814371257485018</v>
      </c>
      <c r="Y610">
        <v>0.2994011976047905</v>
      </c>
      <c r="AA610">
        <v>2.5806399190169702</v>
      </c>
      <c r="AB610">
        <v>0</v>
      </c>
      <c r="AC610">
        <v>1.5347954876320875</v>
      </c>
      <c r="AE610">
        <v>32.44533682101774</v>
      </c>
      <c r="AG610">
        <v>7.7279037482646942</v>
      </c>
      <c r="AH610">
        <v>6.8318336812610916</v>
      </c>
      <c r="AI610">
        <v>0.89820359281437123</v>
      </c>
    </row>
    <row r="611" spans="1:35">
      <c r="A611">
        <v>11</v>
      </c>
      <c r="B611">
        <v>86</v>
      </c>
      <c r="C611">
        <v>2019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8</v>
      </c>
      <c r="M611">
        <v>99</v>
      </c>
      <c r="N611">
        <v>99</v>
      </c>
      <c r="O611">
        <v>99</v>
      </c>
      <c r="P611">
        <v>9999</v>
      </c>
      <c r="Q611">
        <v>218</v>
      </c>
      <c r="R611">
        <v>1168</v>
      </c>
      <c r="S611">
        <v>8</v>
      </c>
      <c r="T611">
        <v>6.4794520547945202</v>
      </c>
      <c r="U611">
        <v>13.915924657534251</v>
      </c>
      <c r="V611">
        <v>8.5616438356164379E-2</v>
      </c>
      <c r="W611">
        <v>7.1061643835616435</v>
      </c>
      <c r="X611">
        <v>16.609589041095887</v>
      </c>
      <c r="Y611">
        <v>1.1130136986301369</v>
      </c>
      <c r="AA611">
        <v>2.819605377969391</v>
      </c>
      <c r="AB611">
        <v>0</v>
      </c>
      <c r="AC611">
        <v>1.5442965241657995</v>
      </c>
      <c r="AE611">
        <v>42.867772864083008</v>
      </c>
      <c r="AG611">
        <v>27.024525682554369</v>
      </c>
      <c r="AH611">
        <v>25.832424112148495</v>
      </c>
      <c r="AI611">
        <v>8.5616438356164379E-2</v>
      </c>
    </row>
    <row r="612" spans="1:35">
      <c r="A612">
        <v>11</v>
      </c>
      <c r="B612">
        <v>87</v>
      </c>
      <c r="C612">
        <v>2019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</v>
      </c>
      <c r="M612">
        <v>99</v>
      </c>
      <c r="N612">
        <v>99</v>
      </c>
      <c r="O612">
        <v>99</v>
      </c>
      <c r="P612">
        <v>9999</v>
      </c>
      <c r="Q612">
        <v>246</v>
      </c>
      <c r="R612">
        <v>1633</v>
      </c>
      <c r="S612">
        <v>9</v>
      </c>
      <c r="T612">
        <v>6.8469075321494168</v>
      </c>
      <c r="U612">
        <v>14.784935701163514</v>
      </c>
      <c r="V612">
        <v>0.1224739742804654</v>
      </c>
      <c r="W612">
        <v>12.614819350887938</v>
      </c>
      <c r="X612">
        <v>26.699326393141455</v>
      </c>
      <c r="Y612">
        <v>1.5309246785058177</v>
      </c>
      <c r="AA612">
        <v>2.922840079857902</v>
      </c>
      <c r="AB612">
        <v>0</v>
      </c>
      <c r="AC612">
        <v>1.5124968069254885</v>
      </c>
      <c r="AE612">
        <v>46.019776326878045</v>
      </c>
      <c r="AG612">
        <v>37.783433595557611</v>
      </c>
      <c r="AH612">
        <v>38.372127212029874</v>
      </c>
      <c r="AI612">
        <v>0</v>
      </c>
    </row>
    <row r="613" spans="1:35">
      <c r="A613">
        <v>11</v>
      </c>
      <c r="B613">
        <v>88</v>
      </c>
      <c r="C613">
        <v>2019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10</v>
      </c>
      <c r="M613">
        <v>99</v>
      </c>
      <c r="N613">
        <v>99</v>
      </c>
      <c r="O613">
        <v>99</v>
      </c>
      <c r="P613">
        <v>9999</v>
      </c>
      <c r="Q613">
        <v>169</v>
      </c>
      <c r="R613">
        <v>711</v>
      </c>
      <c r="S613">
        <v>10</v>
      </c>
      <c r="T613">
        <v>7.0281293952180013</v>
      </c>
      <c r="U613">
        <v>15.695218002812934</v>
      </c>
      <c r="V613">
        <v>0.42194092827004198</v>
      </c>
      <c r="W613">
        <v>11.954992967651195</v>
      </c>
      <c r="X613">
        <v>37.974683544303808</v>
      </c>
      <c r="Y613">
        <v>1.8284106891701819</v>
      </c>
      <c r="AA613">
        <v>2.9080284961589609</v>
      </c>
      <c r="AB613">
        <v>0</v>
      </c>
      <c r="AC613">
        <v>1.3776584897353379</v>
      </c>
      <c r="AE613">
        <v>43.040677030823133</v>
      </c>
      <c r="AG613">
        <v>16.45071726052754</v>
      </c>
      <c r="AH613">
        <v>17.735653840621787</v>
      </c>
      <c r="AI613">
        <v>0.14064697609001403</v>
      </c>
    </row>
    <row r="614" spans="1:35">
      <c r="A614">
        <v>11</v>
      </c>
      <c r="B614">
        <v>89</v>
      </c>
      <c r="C614">
        <v>2019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11</v>
      </c>
      <c r="M614">
        <v>99</v>
      </c>
      <c r="N614">
        <v>99</v>
      </c>
      <c r="O614">
        <v>99</v>
      </c>
      <c r="P614">
        <v>9999</v>
      </c>
      <c r="Q614">
        <v>106</v>
      </c>
      <c r="R614">
        <v>246</v>
      </c>
      <c r="S614">
        <v>11</v>
      </c>
      <c r="T614">
        <v>7.308943089430894</v>
      </c>
      <c r="U614">
        <v>16.810975609756088</v>
      </c>
      <c r="V614">
        <v>0.40650406504065034</v>
      </c>
      <c r="W614">
        <v>15.04065040650406</v>
      </c>
      <c r="X614">
        <v>60.569105691056912</v>
      </c>
      <c r="Y614">
        <v>3.2520325203252023</v>
      </c>
      <c r="AA614">
        <v>2.7875743206058807</v>
      </c>
      <c r="AB614">
        <v>0</v>
      </c>
      <c r="AC614">
        <v>1.3136561113453604</v>
      </c>
      <c r="AE614">
        <v>44.988007648642757</v>
      </c>
      <c r="AG614">
        <v>5.6918093475242921</v>
      </c>
      <c r="AH614">
        <v>6.5726162445575822</v>
      </c>
      <c r="AI614">
        <v>0.40650406504065034</v>
      </c>
    </row>
    <row r="615" spans="1:35">
      <c r="A615">
        <v>11</v>
      </c>
      <c r="B615">
        <v>90</v>
      </c>
      <c r="C615">
        <v>2019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12</v>
      </c>
      <c r="M615">
        <v>99</v>
      </c>
      <c r="N615">
        <v>99</v>
      </c>
      <c r="O615">
        <v>99</v>
      </c>
      <c r="P615">
        <v>9999</v>
      </c>
      <c r="Q615">
        <v>21</v>
      </c>
      <c r="R615">
        <v>33</v>
      </c>
      <c r="S615">
        <v>12</v>
      </c>
      <c r="T615">
        <v>7.1818181818181808</v>
      </c>
      <c r="U615">
        <v>17.630303030303029</v>
      </c>
      <c r="V615">
        <v>3.0303030303030303</v>
      </c>
      <c r="W615">
        <v>27.272727272727277</v>
      </c>
      <c r="X615">
        <v>57.575757575757585</v>
      </c>
      <c r="Y615">
        <v>3.0303030303030303</v>
      </c>
      <c r="AA615">
        <v>3.1820981117842839</v>
      </c>
      <c r="AB615">
        <v>0</v>
      </c>
      <c r="AC615">
        <v>1.765915428404057</v>
      </c>
      <c r="AE615">
        <v>34.145307561460079</v>
      </c>
      <c r="AG615">
        <v>0.76353540027764899</v>
      </c>
      <c r="AH615">
        <v>0.92466403846780387</v>
      </c>
      <c r="AI615">
        <v>0</v>
      </c>
    </row>
    <row r="616" spans="1:35">
      <c r="A616">
        <v>11</v>
      </c>
      <c r="B616">
        <v>91</v>
      </c>
      <c r="C616">
        <v>2019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13</v>
      </c>
      <c r="M616">
        <v>99</v>
      </c>
      <c r="N616">
        <v>99</v>
      </c>
      <c r="O616">
        <v>99</v>
      </c>
      <c r="P616">
        <v>9999</v>
      </c>
      <c r="Q616">
        <v>3</v>
      </c>
      <c r="R616">
        <v>3</v>
      </c>
      <c r="S616">
        <v>13</v>
      </c>
      <c r="T616">
        <v>8</v>
      </c>
      <c r="U616">
        <v>16.400000000000006</v>
      </c>
      <c r="V616">
        <v>0</v>
      </c>
      <c r="W616">
        <v>33.333333333333343</v>
      </c>
      <c r="X616">
        <v>33.333333333333343</v>
      </c>
      <c r="Y616">
        <v>0</v>
      </c>
      <c r="AA616">
        <v>2.2449944320643476</v>
      </c>
      <c r="AB616">
        <v>0</v>
      </c>
      <c r="AC616">
        <v>1.6329931618554523</v>
      </c>
      <c r="AE616">
        <v>65.465367070798095</v>
      </c>
      <c r="AG616">
        <v>6.9412309116149915E-2</v>
      </c>
      <c r="AH616">
        <v>7.8194346326256353E-2</v>
      </c>
      <c r="AI616">
        <v>0</v>
      </c>
    </row>
    <row r="617" spans="1:35">
      <c r="A617">
        <v>11</v>
      </c>
      <c r="B617">
        <v>92</v>
      </c>
      <c r="C617">
        <v>2019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14</v>
      </c>
      <c r="M617">
        <v>99</v>
      </c>
      <c r="N617">
        <v>99</v>
      </c>
      <c r="O617">
        <v>99</v>
      </c>
      <c r="P617">
        <v>9999</v>
      </c>
      <c r="Q617">
        <v>1</v>
      </c>
      <c r="R617">
        <v>1</v>
      </c>
      <c r="S617">
        <v>14</v>
      </c>
      <c r="T617">
        <v>8</v>
      </c>
      <c r="U617">
        <v>21.2</v>
      </c>
      <c r="V617">
        <v>0</v>
      </c>
      <c r="W617">
        <v>0</v>
      </c>
      <c r="X617">
        <v>100</v>
      </c>
      <c r="Y617">
        <v>0</v>
      </c>
      <c r="AA617">
        <v>0</v>
      </c>
      <c r="AB617">
        <v>0</v>
      </c>
      <c r="AC617">
        <v>0</v>
      </c>
      <c r="AG617">
        <v>2.3137436372049968E-2</v>
      </c>
      <c r="AH617">
        <v>3.3693498823508847E-2</v>
      </c>
      <c r="AI617">
        <v>0</v>
      </c>
    </row>
    <row r="618" spans="1:35">
      <c r="A618">
        <v>11</v>
      </c>
      <c r="B618">
        <v>93</v>
      </c>
      <c r="C618">
        <v>2019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15</v>
      </c>
      <c r="M618">
        <v>99</v>
      </c>
      <c r="N618">
        <v>99</v>
      </c>
      <c r="O618">
        <v>99</v>
      </c>
      <c r="P618">
        <v>9999</v>
      </c>
    </row>
    <row r="619" spans="1:35">
      <c r="A619">
        <v>11</v>
      </c>
      <c r="B619">
        <v>94</v>
      </c>
      <c r="C619">
        <v>2018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</v>
      </c>
      <c r="M619">
        <v>99</v>
      </c>
      <c r="N619">
        <v>99</v>
      </c>
      <c r="O619">
        <v>99</v>
      </c>
      <c r="P619">
        <v>9999</v>
      </c>
      <c r="Q619">
        <v>1</v>
      </c>
      <c r="R619">
        <v>1</v>
      </c>
      <c r="S619">
        <v>1</v>
      </c>
      <c r="T619">
        <v>2</v>
      </c>
      <c r="U619">
        <v>4.4000000000000004</v>
      </c>
      <c r="V619">
        <v>0</v>
      </c>
      <c r="W619">
        <v>0</v>
      </c>
      <c r="X619">
        <v>0</v>
      </c>
      <c r="Y619">
        <v>0</v>
      </c>
      <c r="AA619">
        <v>0</v>
      </c>
      <c r="AB619">
        <v>0</v>
      </c>
      <c r="AC619">
        <v>0</v>
      </c>
      <c r="AG619">
        <v>5.1517180979856782E-3</v>
      </c>
      <c r="AH619">
        <v>1.7625814768309669E-3</v>
      </c>
      <c r="AI619">
        <v>0</v>
      </c>
    </row>
    <row r="620" spans="1:35">
      <c r="A620">
        <v>11</v>
      </c>
      <c r="B620">
        <v>95</v>
      </c>
      <c r="C620">
        <v>2018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2</v>
      </c>
      <c r="M620">
        <v>99</v>
      </c>
      <c r="N620">
        <v>99</v>
      </c>
      <c r="O620">
        <v>99</v>
      </c>
      <c r="P620">
        <v>9999</v>
      </c>
      <c r="Q620">
        <v>7</v>
      </c>
      <c r="R620">
        <v>9</v>
      </c>
      <c r="S620">
        <v>2</v>
      </c>
      <c r="T620">
        <v>2.2222222222222223</v>
      </c>
      <c r="U620">
        <v>4.5444444444444443</v>
      </c>
      <c r="V620">
        <v>0</v>
      </c>
      <c r="W620">
        <v>0</v>
      </c>
      <c r="X620">
        <v>0</v>
      </c>
      <c r="Y620">
        <v>0</v>
      </c>
      <c r="AA620">
        <v>1.8744546532027899</v>
      </c>
      <c r="AB620">
        <v>0</v>
      </c>
      <c r="AC620">
        <v>0.41573970964154838</v>
      </c>
      <c r="AE620">
        <v>58.61655064944695</v>
      </c>
      <c r="AG620">
        <v>4.6365462881871107E-2</v>
      </c>
      <c r="AH620">
        <v>1.638399600054238E-2</v>
      </c>
      <c r="AI620">
        <v>0</v>
      </c>
    </row>
    <row r="621" spans="1:35">
      <c r="A621">
        <v>11</v>
      </c>
      <c r="B621">
        <v>96</v>
      </c>
      <c r="C621">
        <v>2018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3</v>
      </c>
      <c r="M621">
        <v>99</v>
      </c>
      <c r="N621">
        <v>99</v>
      </c>
      <c r="O621">
        <v>99</v>
      </c>
      <c r="P621">
        <v>9999</v>
      </c>
      <c r="Q621">
        <v>13</v>
      </c>
      <c r="R621">
        <v>18</v>
      </c>
      <c r="S621">
        <v>3</v>
      </c>
      <c r="T621">
        <v>2.6111111111111112</v>
      </c>
      <c r="U621">
        <v>6.7166666666666686</v>
      </c>
      <c r="V621">
        <v>0</v>
      </c>
      <c r="W621">
        <v>0</v>
      </c>
      <c r="X621">
        <v>0</v>
      </c>
      <c r="Y621">
        <v>0</v>
      </c>
      <c r="AA621">
        <v>1.8496996753226924</v>
      </c>
      <c r="AB621">
        <v>0</v>
      </c>
      <c r="AC621">
        <v>0.82589270818436145</v>
      </c>
      <c r="AE621">
        <v>36.063540275169437</v>
      </c>
      <c r="AG621">
        <v>9.2730925763742214E-2</v>
      </c>
      <c r="AH621">
        <v>4.843093194292359E-2</v>
      </c>
      <c r="AI621">
        <v>0</v>
      </c>
    </row>
    <row r="622" spans="1:35">
      <c r="A622">
        <v>11</v>
      </c>
      <c r="B622">
        <v>97</v>
      </c>
      <c r="C622">
        <v>2018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9999</v>
      </c>
      <c r="Q622">
        <v>36</v>
      </c>
      <c r="R622">
        <v>60</v>
      </c>
      <c r="S622">
        <v>4</v>
      </c>
      <c r="T622">
        <v>3.2</v>
      </c>
      <c r="U622">
        <v>8.66</v>
      </c>
      <c r="V622">
        <v>0</v>
      </c>
      <c r="W622">
        <v>0</v>
      </c>
      <c r="X622">
        <v>0</v>
      </c>
      <c r="Y622">
        <v>0</v>
      </c>
      <c r="AA622">
        <v>2.2790495094812409</v>
      </c>
      <c r="AB622">
        <v>0</v>
      </c>
      <c r="AC622">
        <v>1.1075498483890762</v>
      </c>
      <c r="AE622">
        <v>35.576178453323969</v>
      </c>
      <c r="AG622">
        <v>0.3091030858791407</v>
      </c>
      <c r="AH622">
        <v>0.20814484894576596</v>
      </c>
      <c r="AI622">
        <v>0</v>
      </c>
    </row>
    <row r="623" spans="1:35">
      <c r="A623">
        <v>11</v>
      </c>
      <c r="B623">
        <v>98</v>
      </c>
      <c r="C623">
        <v>2018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5</v>
      </c>
      <c r="M623">
        <v>99</v>
      </c>
      <c r="N623">
        <v>99</v>
      </c>
      <c r="O623">
        <v>99</v>
      </c>
      <c r="P623">
        <v>9999</v>
      </c>
      <c r="Q623">
        <v>122</v>
      </c>
      <c r="R623">
        <v>216</v>
      </c>
      <c r="S623">
        <v>5</v>
      </c>
      <c r="T623">
        <v>4.2777777777777777</v>
      </c>
      <c r="U623">
        <v>9.6462962962962955</v>
      </c>
      <c r="V623">
        <v>0</v>
      </c>
      <c r="W623">
        <v>0</v>
      </c>
      <c r="X623">
        <v>1.3888888888888891</v>
      </c>
      <c r="Y623">
        <v>0</v>
      </c>
      <c r="AA623">
        <v>2.5444356838492781</v>
      </c>
      <c r="AB623">
        <v>0</v>
      </c>
      <c r="AC623">
        <v>1.4326441064697362</v>
      </c>
      <c r="AE623">
        <v>45.95276945524887</v>
      </c>
      <c r="AG623">
        <v>1.1127711091649064</v>
      </c>
      <c r="AH623">
        <v>0.83466244661931854</v>
      </c>
      <c r="AI623">
        <v>0</v>
      </c>
    </row>
    <row r="624" spans="1:35">
      <c r="A624">
        <v>11</v>
      </c>
      <c r="B624">
        <v>99</v>
      </c>
      <c r="C624">
        <v>2018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6</v>
      </c>
      <c r="M624">
        <v>99</v>
      </c>
      <c r="N624">
        <v>99</v>
      </c>
      <c r="O624">
        <v>99</v>
      </c>
      <c r="P624">
        <v>9999</v>
      </c>
      <c r="Q624">
        <v>349</v>
      </c>
      <c r="R624">
        <v>809</v>
      </c>
      <c r="S624">
        <v>6</v>
      </c>
      <c r="T624">
        <v>4.8850432632880088</v>
      </c>
      <c r="U624">
        <v>10.887391841779976</v>
      </c>
      <c r="V624">
        <v>0</v>
      </c>
      <c r="W624">
        <v>0.37082818294190362</v>
      </c>
      <c r="X624">
        <v>1.2360939431396789</v>
      </c>
      <c r="Y624">
        <v>0.12360939431396788</v>
      </c>
      <c r="AA624">
        <v>2.1909949980129846</v>
      </c>
      <c r="AB624">
        <v>0</v>
      </c>
      <c r="AC624">
        <v>1.5438818298148249</v>
      </c>
      <c r="AE624">
        <v>45.466948932382898</v>
      </c>
      <c r="AG624">
        <v>4.167739941270411</v>
      </c>
      <c r="AH624">
        <v>3.5283275885862424</v>
      </c>
      <c r="AI624">
        <v>0</v>
      </c>
    </row>
    <row r="625" spans="1:35">
      <c r="A625">
        <v>11</v>
      </c>
      <c r="B625">
        <v>100</v>
      </c>
      <c r="C625">
        <v>2018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7</v>
      </c>
      <c r="M625">
        <v>99</v>
      </c>
      <c r="N625">
        <v>99</v>
      </c>
      <c r="O625">
        <v>99</v>
      </c>
      <c r="P625">
        <v>9999</v>
      </c>
      <c r="Q625">
        <v>638</v>
      </c>
      <c r="R625">
        <v>1732</v>
      </c>
      <c r="S625">
        <v>7</v>
      </c>
      <c r="T625">
        <v>5.4901847575057756</v>
      </c>
      <c r="U625">
        <v>11.80121247113164</v>
      </c>
      <c r="V625">
        <v>0</v>
      </c>
      <c r="W625">
        <v>1.1547344110854503</v>
      </c>
      <c r="X625">
        <v>3.464203233256351</v>
      </c>
      <c r="Y625">
        <v>0</v>
      </c>
      <c r="AA625">
        <v>2.0594214660233265</v>
      </c>
      <c r="AB625">
        <v>0</v>
      </c>
      <c r="AC625">
        <v>1.5137615729743747</v>
      </c>
      <c r="AE625">
        <v>39.705253370287359</v>
      </c>
      <c r="AG625">
        <v>8.9227757457111956</v>
      </c>
      <c r="AH625">
        <v>8.1878719572686141</v>
      </c>
      <c r="AI625">
        <v>0.11547344110854502</v>
      </c>
    </row>
    <row r="626" spans="1:35">
      <c r="A626">
        <v>11</v>
      </c>
      <c r="B626">
        <v>101</v>
      </c>
      <c r="C626">
        <v>2018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8</v>
      </c>
      <c r="M626">
        <v>99</v>
      </c>
      <c r="N626">
        <v>99</v>
      </c>
      <c r="O626">
        <v>99</v>
      </c>
      <c r="P626">
        <v>9999</v>
      </c>
      <c r="Q626">
        <v>1020</v>
      </c>
      <c r="R626">
        <v>5162</v>
      </c>
      <c r="S626">
        <v>8</v>
      </c>
      <c r="T626">
        <v>6.0083301046106152</v>
      </c>
      <c r="U626">
        <v>12.446871367686953</v>
      </c>
      <c r="V626">
        <v>1.9372336303758238E-2</v>
      </c>
      <c r="W626">
        <v>2.2859356838434719</v>
      </c>
      <c r="X626">
        <v>4.5718713676869438</v>
      </c>
      <c r="Y626">
        <v>0.21309569934134059</v>
      </c>
      <c r="AA626">
        <v>2.0490943545585401</v>
      </c>
      <c r="AB626">
        <v>0</v>
      </c>
      <c r="AC626">
        <v>1.399662452077731</v>
      </c>
      <c r="AE626">
        <v>41.423891589946507</v>
      </c>
      <c r="AG626">
        <v>26.59316882180207</v>
      </c>
      <c r="AH626">
        <v>25.73799586874939</v>
      </c>
      <c r="AI626">
        <v>7.7489345215032951E-2</v>
      </c>
    </row>
    <row r="627" spans="1:35">
      <c r="A627">
        <v>11</v>
      </c>
      <c r="B627">
        <v>102</v>
      </c>
      <c r="C627">
        <v>2018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</v>
      </c>
      <c r="M627">
        <v>99</v>
      </c>
      <c r="N627">
        <v>99</v>
      </c>
      <c r="O627">
        <v>99</v>
      </c>
      <c r="P627">
        <v>9999</v>
      </c>
      <c r="Q627">
        <v>1064</v>
      </c>
      <c r="R627">
        <v>6888</v>
      </c>
      <c r="S627">
        <v>9</v>
      </c>
      <c r="T627">
        <v>6.3735481997677104</v>
      </c>
      <c r="U627">
        <v>13.159973867595811</v>
      </c>
      <c r="V627">
        <v>5.8072009291521488E-2</v>
      </c>
      <c r="W627">
        <v>5.1538908246225317</v>
      </c>
      <c r="X627">
        <v>7.7235772357723587</v>
      </c>
      <c r="Y627">
        <v>0.33391405342624841</v>
      </c>
      <c r="AA627">
        <v>2.068833447717088</v>
      </c>
      <c r="AB627">
        <v>0</v>
      </c>
      <c r="AC627">
        <v>1.3456095252645996</v>
      </c>
      <c r="AE627">
        <v>37.468309791302623</v>
      </c>
      <c r="AG627">
        <v>35.485034258925353</v>
      </c>
      <c r="AH627">
        <v>36.311541884243638</v>
      </c>
      <c r="AI627">
        <v>5.8072009291521488E-2</v>
      </c>
    </row>
    <row r="628" spans="1:35">
      <c r="A628">
        <v>11</v>
      </c>
      <c r="B628">
        <v>103</v>
      </c>
      <c r="C628">
        <v>2018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10</v>
      </c>
      <c r="M628">
        <v>99</v>
      </c>
      <c r="N628">
        <v>99</v>
      </c>
      <c r="O628">
        <v>99</v>
      </c>
      <c r="P628">
        <v>9999</v>
      </c>
      <c r="Q628">
        <v>796</v>
      </c>
      <c r="R628">
        <v>3056</v>
      </c>
      <c r="S628">
        <v>10</v>
      </c>
      <c r="T628">
        <v>6.6904450261780077</v>
      </c>
      <c r="U628">
        <v>13.67657068062829</v>
      </c>
      <c r="V628">
        <v>6.5445026178010485E-2</v>
      </c>
      <c r="W628">
        <v>7.2643979057591617</v>
      </c>
      <c r="X628">
        <v>11.387434554973824</v>
      </c>
      <c r="Y628">
        <v>0.26178010471204194</v>
      </c>
      <c r="AA628">
        <v>2.0190326772516833</v>
      </c>
      <c r="AB628">
        <v>0</v>
      </c>
      <c r="AC628">
        <v>1.280793606591121</v>
      </c>
      <c r="AE628">
        <v>31.255569052310424</v>
      </c>
      <c r="AG628">
        <v>15.743650507444237</v>
      </c>
      <c r="AH628">
        <v>16.742761448417365</v>
      </c>
      <c r="AI628">
        <v>0</v>
      </c>
    </row>
    <row r="629" spans="1:35">
      <c r="A629">
        <v>11</v>
      </c>
      <c r="B629">
        <v>104</v>
      </c>
      <c r="C629">
        <v>2018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11</v>
      </c>
      <c r="M629">
        <v>99</v>
      </c>
      <c r="N629">
        <v>99</v>
      </c>
      <c r="O629">
        <v>99</v>
      </c>
      <c r="P629">
        <v>9999</v>
      </c>
      <c r="Q629">
        <v>471</v>
      </c>
      <c r="R629">
        <v>1249</v>
      </c>
      <c r="S629">
        <v>11</v>
      </c>
      <c r="T629">
        <v>7.0824659727782224</v>
      </c>
      <c r="U629">
        <v>14.20800640512409</v>
      </c>
      <c r="V629">
        <v>0.16012810248198556</v>
      </c>
      <c r="W629">
        <v>14.491593274619699</v>
      </c>
      <c r="X629">
        <v>15.532425940752603</v>
      </c>
      <c r="Y629">
        <v>0.64051240992794223</v>
      </c>
      <c r="AA629">
        <v>2.1717378075732765</v>
      </c>
      <c r="AB629">
        <v>0</v>
      </c>
      <c r="AC629">
        <v>1.3677358534947539</v>
      </c>
      <c r="AE629">
        <v>21.190800134981277</v>
      </c>
      <c r="AG629">
        <v>6.4344959043841126</v>
      </c>
      <c r="AH629">
        <v>7.1087314480788484</v>
      </c>
      <c r="AI629">
        <v>8.0064051240992778E-2</v>
      </c>
    </row>
    <row r="630" spans="1:35">
      <c r="A630">
        <v>11</v>
      </c>
      <c r="B630">
        <v>105</v>
      </c>
      <c r="C630">
        <v>2018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12</v>
      </c>
      <c r="M630">
        <v>99</v>
      </c>
      <c r="N630">
        <v>99</v>
      </c>
      <c r="O630">
        <v>99</v>
      </c>
      <c r="P630">
        <v>9999</v>
      </c>
      <c r="Q630">
        <v>101</v>
      </c>
      <c r="R630">
        <v>175</v>
      </c>
      <c r="S630">
        <v>12</v>
      </c>
      <c r="T630">
        <v>7.2057142857142811</v>
      </c>
      <c r="U630">
        <v>15.085142857142852</v>
      </c>
      <c r="V630">
        <v>0</v>
      </c>
      <c r="W630">
        <v>18.857142857142861</v>
      </c>
      <c r="X630">
        <v>25.142857142857139</v>
      </c>
      <c r="Y630">
        <v>1.714285714285714</v>
      </c>
      <c r="AA630">
        <v>3.3637405806449485</v>
      </c>
      <c r="AB630">
        <v>0</v>
      </c>
      <c r="AC630">
        <v>1.3950817399795925</v>
      </c>
      <c r="AE630">
        <v>32.16366425093598</v>
      </c>
      <c r="AG630">
        <v>0.90155066714749377</v>
      </c>
      <c r="AH630">
        <v>1.0575088274286522</v>
      </c>
      <c r="AI630">
        <v>0</v>
      </c>
    </row>
    <row r="631" spans="1:35">
      <c r="A631">
        <v>11</v>
      </c>
      <c r="B631">
        <v>106</v>
      </c>
      <c r="C631">
        <v>2018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13</v>
      </c>
      <c r="M631">
        <v>99</v>
      </c>
      <c r="N631">
        <v>99</v>
      </c>
      <c r="O631">
        <v>99</v>
      </c>
      <c r="P631">
        <v>9999</v>
      </c>
      <c r="Q631">
        <v>15</v>
      </c>
      <c r="R631">
        <v>21</v>
      </c>
      <c r="S631">
        <v>13</v>
      </c>
      <c r="T631">
        <v>7.3333333333333313</v>
      </c>
      <c r="U631">
        <v>14.671428571428564</v>
      </c>
      <c r="V631">
        <v>0</v>
      </c>
      <c r="W631">
        <v>23.809523809523821</v>
      </c>
      <c r="X631">
        <v>14.285714285714288</v>
      </c>
      <c r="Y631">
        <v>0</v>
      </c>
      <c r="AA631">
        <v>1.4316633207376779</v>
      </c>
      <c r="AB631">
        <v>0</v>
      </c>
      <c r="AC631">
        <v>1.7548119783512659</v>
      </c>
      <c r="AE631">
        <v>45.300929959587265</v>
      </c>
      <c r="AG631">
        <v>0.10818608005769922</v>
      </c>
      <c r="AH631">
        <v>0.12342076204809561</v>
      </c>
      <c r="AI631">
        <v>0</v>
      </c>
    </row>
    <row r="632" spans="1:35">
      <c r="A632">
        <v>11</v>
      </c>
      <c r="B632">
        <v>107</v>
      </c>
      <c r="C632">
        <v>2018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14</v>
      </c>
      <c r="M632">
        <v>99</v>
      </c>
      <c r="N632">
        <v>99</v>
      </c>
      <c r="O632">
        <v>99</v>
      </c>
      <c r="P632">
        <v>9999</v>
      </c>
      <c r="Q632">
        <v>8</v>
      </c>
      <c r="R632">
        <v>15</v>
      </c>
      <c r="S632">
        <v>14</v>
      </c>
      <c r="T632">
        <v>7</v>
      </c>
      <c r="U632">
        <v>15.386666666666668</v>
      </c>
      <c r="V632">
        <v>0</v>
      </c>
      <c r="W632">
        <v>20</v>
      </c>
      <c r="X632">
        <v>33.333333333333343</v>
      </c>
      <c r="Y632">
        <v>0</v>
      </c>
      <c r="AA632">
        <v>2.7803756740571632</v>
      </c>
      <c r="AB632">
        <v>0</v>
      </c>
      <c r="AC632">
        <v>1.9663841605003505</v>
      </c>
      <c r="AE632">
        <v>12.681488518719055</v>
      </c>
      <c r="AG632">
        <v>7.727577146978519E-2</v>
      </c>
      <c r="AH632">
        <v>9.2455410193769821E-2</v>
      </c>
      <c r="AI632">
        <v>0</v>
      </c>
    </row>
    <row r="633" spans="1:35">
      <c r="A633">
        <v>11</v>
      </c>
      <c r="B633">
        <v>108</v>
      </c>
      <c r="C633">
        <v>2018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15</v>
      </c>
      <c r="M633">
        <v>99</v>
      </c>
      <c r="N633">
        <v>99</v>
      </c>
      <c r="O633">
        <v>99</v>
      </c>
      <c r="P633">
        <v>9999</v>
      </c>
    </row>
    <row r="634" spans="1:35">
      <c r="A634">
        <v>11</v>
      </c>
      <c r="B634">
        <v>109</v>
      </c>
      <c r="C634">
        <v>2017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1</v>
      </c>
      <c r="M634">
        <v>99</v>
      </c>
      <c r="N634">
        <v>99</v>
      </c>
      <c r="O634">
        <v>99</v>
      </c>
      <c r="P634">
        <v>9999</v>
      </c>
    </row>
    <row r="635" spans="1:35">
      <c r="A635">
        <v>11</v>
      </c>
      <c r="B635">
        <v>110</v>
      </c>
      <c r="C635">
        <v>2017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2</v>
      </c>
      <c r="M635">
        <v>99</v>
      </c>
      <c r="N635">
        <v>99</v>
      </c>
      <c r="O635">
        <v>99</v>
      </c>
      <c r="P635">
        <v>9999</v>
      </c>
      <c r="Q635">
        <v>2</v>
      </c>
      <c r="R635">
        <v>2</v>
      </c>
      <c r="S635">
        <v>2</v>
      </c>
      <c r="T635">
        <v>2</v>
      </c>
      <c r="U635">
        <v>3.3</v>
      </c>
      <c r="V635">
        <v>0</v>
      </c>
      <c r="W635">
        <v>0</v>
      </c>
      <c r="X635">
        <v>0</v>
      </c>
      <c r="Y635">
        <v>0</v>
      </c>
      <c r="AA635">
        <v>0.7000000000000014</v>
      </c>
      <c r="AB635">
        <v>0</v>
      </c>
      <c r="AC635">
        <v>0</v>
      </c>
      <c r="AG635">
        <v>3.2760032760032753E-2</v>
      </c>
      <c r="AH635">
        <v>8.5393339837028081E-3</v>
      </c>
      <c r="AI635">
        <v>0</v>
      </c>
    </row>
    <row r="636" spans="1:35">
      <c r="A636">
        <v>11</v>
      </c>
      <c r="B636">
        <v>111</v>
      </c>
      <c r="C636">
        <v>2017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3</v>
      </c>
      <c r="M636">
        <v>99</v>
      </c>
      <c r="N636">
        <v>99</v>
      </c>
      <c r="O636">
        <v>99</v>
      </c>
      <c r="P636">
        <v>9999</v>
      </c>
      <c r="Q636">
        <v>7</v>
      </c>
      <c r="R636">
        <v>7</v>
      </c>
      <c r="S636">
        <v>3</v>
      </c>
      <c r="T636">
        <v>2.4285714285714279</v>
      </c>
      <c r="U636">
        <v>8.3714285714285737</v>
      </c>
      <c r="V636">
        <v>0</v>
      </c>
      <c r="W636">
        <v>0</v>
      </c>
      <c r="X636">
        <v>0</v>
      </c>
      <c r="Y636">
        <v>0</v>
      </c>
      <c r="AA636">
        <v>2.1150577740939185</v>
      </c>
      <c r="AB636">
        <v>0</v>
      </c>
      <c r="AC636">
        <v>0.72843135908468448</v>
      </c>
      <c r="AE636">
        <v>29.539144557714696</v>
      </c>
      <c r="AG636">
        <v>0.11466011466011464</v>
      </c>
      <c r="AH636">
        <v>7.5818935067421891E-2</v>
      </c>
      <c r="AI636">
        <v>0</v>
      </c>
    </row>
    <row r="637" spans="1:35">
      <c r="A637">
        <v>11</v>
      </c>
      <c r="B637">
        <v>112</v>
      </c>
      <c r="C637">
        <v>2017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4</v>
      </c>
      <c r="M637">
        <v>99</v>
      </c>
      <c r="N637">
        <v>99</v>
      </c>
      <c r="O637">
        <v>99</v>
      </c>
      <c r="P637">
        <v>9999</v>
      </c>
      <c r="Q637">
        <v>18</v>
      </c>
      <c r="R637">
        <v>23</v>
      </c>
      <c r="S637">
        <v>4</v>
      </c>
      <c r="T637">
        <v>3.4782608695652173</v>
      </c>
      <c r="U637">
        <v>7.9956521739130419</v>
      </c>
      <c r="V637">
        <v>0</v>
      </c>
      <c r="W637">
        <v>0</v>
      </c>
      <c r="X637">
        <v>0</v>
      </c>
      <c r="Y637">
        <v>0</v>
      </c>
      <c r="AA637">
        <v>1.7228586610553804</v>
      </c>
      <c r="AB637">
        <v>0</v>
      </c>
      <c r="AC637">
        <v>1.1371040722280021</v>
      </c>
      <c r="AE637">
        <v>28.957459529510302</v>
      </c>
      <c r="AG637">
        <v>0.37674037674037669</v>
      </c>
      <c r="AH637">
        <v>0.23793689690953729</v>
      </c>
      <c r="AI637">
        <v>0</v>
      </c>
    </row>
    <row r="638" spans="1:35">
      <c r="A638">
        <v>11</v>
      </c>
      <c r="B638">
        <v>113</v>
      </c>
      <c r="C638">
        <v>2017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9999</v>
      </c>
      <c r="Q638">
        <v>117</v>
      </c>
      <c r="R638">
        <v>296</v>
      </c>
      <c r="S638">
        <v>5</v>
      </c>
      <c r="T638">
        <v>4.1385135135135132</v>
      </c>
      <c r="U638">
        <v>9.536486486486492</v>
      </c>
      <c r="V638">
        <v>0</v>
      </c>
      <c r="W638">
        <v>0.67567567567567588</v>
      </c>
      <c r="X638">
        <v>0.67567567567567588</v>
      </c>
      <c r="Y638">
        <v>0</v>
      </c>
      <c r="AA638">
        <v>1.7414520443555974</v>
      </c>
      <c r="AB638">
        <v>0</v>
      </c>
      <c r="AC638">
        <v>1.432396576552768</v>
      </c>
      <c r="AE638">
        <v>41.186577522145576</v>
      </c>
      <c r="AG638">
        <v>4.8484848484848486</v>
      </c>
      <c r="AH638">
        <v>3.6522472680600431</v>
      </c>
      <c r="AI638">
        <v>0</v>
      </c>
    </row>
    <row r="639" spans="1:35">
      <c r="A639">
        <v>11</v>
      </c>
      <c r="B639">
        <v>114</v>
      </c>
      <c r="C639">
        <v>2017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6</v>
      </c>
      <c r="M639">
        <v>99</v>
      </c>
      <c r="N639">
        <v>99</v>
      </c>
      <c r="O639">
        <v>99</v>
      </c>
      <c r="P639">
        <v>9999</v>
      </c>
      <c r="Q639">
        <v>202</v>
      </c>
      <c r="R639">
        <v>601</v>
      </c>
      <c r="S639">
        <v>6</v>
      </c>
      <c r="T639">
        <v>5.151414309484192</v>
      </c>
      <c r="U639">
        <v>10.698336106489172</v>
      </c>
      <c r="V639">
        <v>0</v>
      </c>
      <c r="W639">
        <v>0.16638935108153077</v>
      </c>
      <c r="X639">
        <v>0.4991680532445924</v>
      </c>
      <c r="Y639">
        <v>0</v>
      </c>
      <c r="AA639">
        <v>1.6575739223327617</v>
      </c>
      <c r="AB639">
        <v>0</v>
      </c>
      <c r="AC639">
        <v>1.3313206995510671</v>
      </c>
      <c r="AE639">
        <v>37.741454278524344</v>
      </c>
      <c r="AG639">
        <v>9.844389844389843</v>
      </c>
      <c r="AH639">
        <v>8.3189932901536139</v>
      </c>
      <c r="AI639">
        <v>0</v>
      </c>
    </row>
    <row r="640" spans="1:35">
      <c r="A640">
        <v>11</v>
      </c>
      <c r="B640">
        <v>115</v>
      </c>
      <c r="C640">
        <v>2017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7</v>
      </c>
      <c r="M640">
        <v>99</v>
      </c>
      <c r="N640">
        <v>99</v>
      </c>
      <c r="O640">
        <v>99</v>
      </c>
      <c r="P640">
        <v>9999</v>
      </c>
      <c r="Q640">
        <v>249</v>
      </c>
      <c r="R640">
        <v>903</v>
      </c>
      <c r="S640">
        <v>7</v>
      </c>
      <c r="T640">
        <v>5.6511627906976756</v>
      </c>
      <c r="U640">
        <v>11.58172757475084</v>
      </c>
      <c r="V640">
        <v>0</v>
      </c>
      <c r="W640">
        <v>0.55370985603543754</v>
      </c>
      <c r="X640">
        <v>1.5503875968992249</v>
      </c>
      <c r="Y640">
        <v>0</v>
      </c>
      <c r="AA640">
        <v>1.809758372112122</v>
      </c>
      <c r="AB640">
        <v>0</v>
      </c>
      <c r="AC640">
        <v>1.2936150720647352</v>
      </c>
      <c r="AE640">
        <v>30.498186997776909</v>
      </c>
      <c r="AG640">
        <v>14.791154791154796</v>
      </c>
      <c r="AH640">
        <v>13.531351000266543</v>
      </c>
      <c r="AI640">
        <v>0</v>
      </c>
    </row>
    <row r="641" spans="1:35">
      <c r="A641">
        <v>11</v>
      </c>
      <c r="B641">
        <v>116</v>
      </c>
      <c r="C641">
        <v>2017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8</v>
      </c>
      <c r="M641">
        <v>99</v>
      </c>
      <c r="N641">
        <v>99</v>
      </c>
      <c r="O641">
        <v>99</v>
      </c>
      <c r="P641">
        <v>9999</v>
      </c>
      <c r="Q641">
        <v>293</v>
      </c>
      <c r="R641">
        <v>1609</v>
      </c>
      <c r="S641">
        <v>8</v>
      </c>
      <c r="T641">
        <v>6.1970167806090739</v>
      </c>
      <c r="U641">
        <v>12.451895587321337</v>
      </c>
      <c r="V641">
        <v>6.2150403977625855E-2</v>
      </c>
      <c r="W641">
        <v>1.9266625233064012</v>
      </c>
      <c r="X641">
        <v>5.1584835301429468</v>
      </c>
      <c r="Y641">
        <v>0.37290242386575512</v>
      </c>
      <c r="AA641">
        <v>2.1456558101135448</v>
      </c>
      <c r="AB641">
        <v>0</v>
      </c>
      <c r="AC641">
        <v>1.2644554294117596</v>
      </c>
      <c r="AE641">
        <v>28.770831398289403</v>
      </c>
      <c r="AG641">
        <v>26.355446355446361</v>
      </c>
      <c r="AH641">
        <v>25.922183378315808</v>
      </c>
      <c r="AI641">
        <v>0</v>
      </c>
    </row>
    <row r="642" spans="1:35">
      <c r="A642">
        <v>11</v>
      </c>
      <c r="B642">
        <v>117</v>
      </c>
      <c r="C642">
        <v>2017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</v>
      </c>
      <c r="M642">
        <v>99</v>
      </c>
      <c r="N642">
        <v>99</v>
      </c>
      <c r="O642">
        <v>99</v>
      </c>
      <c r="P642">
        <v>9999</v>
      </c>
      <c r="Q642">
        <v>281</v>
      </c>
      <c r="R642">
        <v>1584</v>
      </c>
      <c r="S642">
        <v>9</v>
      </c>
      <c r="T642">
        <v>6.529671717171718</v>
      </c>
      <c r="U642">
        <v>13.482512626262618</v>
      </c>
      <c r="V642">
        <v>0</v>
      </c>
      <c r="W642">
        <v>3.2828282828282829</v>
      </c>
      <c r="X642">
        <v>9.0909090909090917</v>
      </c>
      <c r="Y642">
        <v>0.37878787878787878</v>
      </c>
      <c r="AA642">
        <v>2.0709062086665071</v>
      </c>
      <c r="AB642">
        <v>0</v>
      </c>
      <c r="AC642">
        <v>1.2279894026572329</v>
      </c>
      <c r="AE642">
        <v>29.632940322684576</v>
      </c>
      <c r="AG642">
        <v>25.945945945945954</v>
      </c>
      <c r="AH642">
        <v>27.631602781235159</v>
      </c>
      <c r="AI642">
        <v>6.3131313131313135E-2</v>
      </c>
    </row>
    <row r="643" spans="1:35">
      <c r="A643">
        <v>11</v>
      </c>
      <c r="B643">
        <v>118</v>
      </c>
      <c r="C643">
        <v>2017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10</v>
      </c>
      <c r="M643">
        <v>99</v>
      </c>
      <c r="N643">
        <v>99</v>
      </c>
      <c r="O643">
        <v>99</v>
      </c>
      <c r="P643">
        <v>9999</v>
      </c>
      <c r="Q643">
        <v>210</v>
      </c>
      <c r="R643">
        <v>739</v>
      </c>
      <c r="S643">
        <v>10</v>
      </c>
      <c r="T643">
        <v>6.6265223274695515</v>
      </c>
      <c r="U643">
        <v>14.397834912043322</v>
      </c>
      <c r="V643">
        <v>0</v>
      </c>
      <c r="W643">
        <v>3.2476319350473606</v>
      </c>
      <c r="X643">
        <v>16.238159675236805</v>
      </c>
      <c r="Y643">
        <v>0.81190798376184015</v>
      </c>
      <c r="AA643">
        <v>2.2052700244480818</v>
      </c>
      <c r="AB643">
        <v>0</v>
      </c>
      <c r="AC643">
        <v>1.2183309877225159</v>
      </c>
      <c r="AE643">
        <v>20.312311207499089</v>
      </c>
      <c r="AG643">
        <v>12.104832104832107</v>
      </c>
      <c r="AH643">
        <v>13.766441452514844</v>
      </c>
      <c r="AI643">
        <v>0.13531799729364002</v>
      </c>
    </row>
    <row r="644" spans="1:35">
      <c r="A644">
        <v>11</v>
      </c>
      <c r="B644">
        <v>119</v>
      </c>
      <c r="C644">
        <v>2017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11</v>
      </c>
      <c r="M644">
        <v>99</v>
      </c>
      <c r="N644">
        <v>99</v>
      </c>
      <c r="O644">
        <v>99</v>
      </c>
      <c r="P644">
        <v>9999</v>
      </c>
      <c r="Q644">
        <v>119</v>
      </c>
      <c r="R644">
        <v>262</v>
      </c>
      <c r="S644">
        <v>11</v>
      </c>
      <c r="T644">
        <v>6.7099236641221394</v>
      </c>
      <c r="U644">
        <v>15.246564885496172</v>
      </c>
      <c r="V644">
        <v>0</v>
      </c>
      <c r="W644">
        <v>5.7251908396946556</v>
      </c>
      <c r="X644">
        <v>28.625954198473281</v>
      </c>
      <c r="Y644">
        <v>2.2900763358778624</v>
      </c>
      <c r="AA644">
        <v>2.6171424808126695</v>
      </c>
      <c r="AB644">
        <v>0</v>
      </c>
      <c r="AC644">
        <v>1.1882924410558804</v>
      </c>
      <c r="AE644">
        <v>20.966930387466501</v>
      </c>
      <c r="AG644">
        <v>4.2915642915642929</v>
      </c>
      <c r="AH644">
        <v>5.1683672017119999</v>
      </c>
      <c r="AI644">
        <v>0</v>
      </c>
    </row>
    <row r="645" spans="1:35">
      <c r="A645">
        <v>11</v>
      </c>
      <c r="B645">
        <v>120</v>
      </c>
      <c r="C645">
        <v>2017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12</v>
      </c>
      <c r="M645">
        <v>99</v>
      </c>
      <c r="N645">
        <v>99</v>
      </c>
      <c r="O645">
        <v>99</v>
      </c>
      <c r="P645">
        <v>9999</v>
      </c>
      <c r="Q645">
        <v>36</v>
      </c>
      <c r="R645">
        <v>69</v>
      </c>
      <c r="S645">
        <v>12</v>
      </c>
      <c r="T645">
        <v>7.1449275362318847</v>
      </c>
      <c r="U645">
        <v>16.434782608695652</v>
      </c>
      <c r="V645">
        <v>0</v>
      </c>
      <c r="W645">
        <v>17.391304347826086</v>
      </c>
      <c r="X645">
        <v>46.376811594202891</v>
      </c>
      <c r="Y645">
        <v>5.7971014492753614</v>
      </c>
      <c r="AA645">
        <v>3.3487971488350259</v>
      </c>
      <c r="AB645">
        <v>0</v>
      </c>
      <c r="AC645">
        <v>1.4869028439049972</v>
      </c>
      <c r="AE645">
        <v>34.767505643194525</v>
      </c>
      <c r="AG645">
        <v>1.1302211302211305</v>
      </c>
      <c r="AH645">
        <v>1.4672128390180277</v>
      </c>
      <c r="AI645">
        <v>0</v>
      </c>
    </row>
    <row r="646" spans="1:35">
      <c r="A646">
        <v>11</v>
      </c>
      <c r="B646">
        <v>121</v>
      </c>
      <c r="C646">
        <v>2017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13</v>
      </c>
      <c r="M646">
        <v>99</v>
      </c>
      <c r="N646">
        <v>99</v>
      </c>
      <c r="O646">
        <v>99</v>
      </c>
      <c r="P646">
        <v>9999</v>
      </c>
      <c r="Q646">
        <v>5</v>
      </c>
      <c r="R646">
        <v>6</v>
      </c>
      <c r="S646">
        <v>13</v>
      </c>
      <c r="T646">
        <v>7.1666666666666687</v>
      </c>
      <c r="U646">
        <v>17.016666666666662</v>
      </c>
      <c r="V646">
        <v>0</v>
      </c>
      <c r="W646">
        <v>16.666666666666671</v>
      </c>
      <c r="X646">
        <v>50</v>
      </c>
      <c r="Y646">
        <v>16.666666666666671</v>
      </c>
      <c r="AA646">
        <v>3.8098191849774543</v>
      </c>
      <c r="AB646">
        <v>0</v>
      </c>
      <c r="AC646">
        <v>1.3437096247164235</v>
      </c>
      <c r="AE646">
        <v>-29.355195157010606</v>
      </c>
      <c r="AG646">
        <v>9.8280098280098274E-2</v>
      </c>
      <c r="AH646">
        <v>0.13210090905091762</v>
      </c>
      <c r="AI646">
        <v>0</v>
      </c>
    </row>
    <row r="647" spans="1:35">
      <c r="A647">
        <v>11</v>
      </c>
      <c r="B647">
        <v>122</v>
      </c>
      <c r="C647">
        <v>2017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14</v>
      </c>
      <c r="M647">
        <v>99</v>
      </c>
      <c r="N647">
        <v>99</v>
      </c>
      <c r="O647">
        <v>99</v>
      </c>
      <c r="P647">
        <v>9999</v>
      </c>
      <c r="Q647">
        <v>3</v>
      </c>
      <c r="R647">
        <v>3</v>
      </c>
      <c r="S647">
        <v>14</v>
      </c>
      <c r="T647">
        <v>6.333333333333333</v>
      </c>
      <c r="U647">
        <v>18.033333333333328</v>
      </c>
      <c r="V647">
        <v>0</v>
      </c>
      <c r="W647">
        <v>0</v>
      </c>
      <c r="X647">
        <v>100</v>
      </c>
      <c r="Y647">
        <v>0</v>
      </c>
      <c r="AA647">
        <v>1.6048537489614438</v>
      </c>
      <c r="AB647">
        <v>0</v>
      </c>
      <c r="AC647">
        <v>1.2472191289246499</v>
      </c>
      <c r="AE647">
        <v>-72.164335786772895</v>
      </c>
      <c r="AG647">
        <v>4.9140049140049137E-2</v>
      </c>
      <c r="AH647">
        <v>6.9996661896715412E-2</v>
      </c>
      <c r="AI647">
        <v>0</v>
      </c>
    </row>
    <row r="648" spans="1:35">
      <c r="A648">
        <v>11</v>
      </c>
      <c r="B648">
        <v>123</v>
      </c>
      <c r="C648">
        <v>2017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15</v>
      </c>
      <c r="M648">
        <v>99</v>
      </c>
      <c r="N648">
        <v>99</v>
      </c>
      <c r="O648">
        <v>99</v>
      </c>
      <c r="P648">
        <v>9999</v>
      </c>
      <c r="Q648">
        <v>1</v>
      </c>
      <c r="R648">
        <v>1</v>
      </c>
      <c r="S648">
        <v>15</v>
      </c>
      <c r="T648">
        <v>5</v>
      </c>
      <c r="U648">
        <v>13.3</v>
      </c>
      <c r="V648">
        <v>0</v>
      </c>
      <c r="W648">
        <v>0</v>
      </c>
      <c r="X648">
        <v>0</v>
      </c>
      <c r="Y648">
        <v>0</v>
      </c>
      <c r="AA648">
        <v>0</v>
      </c>
      <c r="AB648">
        <v>0</v>
      </c>
      <c r="AC648">
        <v>0</v>
      </c>
      <c r="AG648">
        <v>1.6380016380016377E-2</v>
      </c>
      <c r="AH648">
        <v>1.720805181564353E-2</v>
      </c>
      <c r="AI648">
        <v>0</v>
      </c>
    </row>
    <row r="649" spans="1:35">
      <c r="A649">
        <v>11</v>
      </c>
      <c r="B649">
        <v>124</v>
      </c>
      <c r="C649">
        <v>2016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1</v>
      </c>
      <c r="M649">
        <v>99</v>
      </c>
      <c r="N649">
        <v>99</v>
      </c>
      <c r="O649">
        <v>99</v>
      </c>
      <c r="P649">
        <v>9999</v>
      </c>
    </row>
    <row r="650" spans="1:35">
      <c r="A650">
        <v>11</v>
      </c>
      <c r="B650">
        <v>125</v>
      </c>
      <c r="C650">
        <v>2016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2</v>
      </c>
      <c r="M650">
        <v>99</v>
      </c>
      <c r="N650">
        <v>99</v>
      </c>
      <c r="O650">
        <v>99</v>
      </c>
      <c r="P650">
        <v>9999</v>
      </c>
      <c r="Q650">
        <v>1</v>
      </c>
      <c r="R650">
        <v>1</v>
      </c>
      <c r="S650">
        <v>2</v>
      </c>
      <c r="T650">
        <v>2</v>
      </c>
      <c r="U650">
        <v>4.9000000000000004</v>
      </c>
      <c r="V650">
        <v>0</v>
      </c>
      <c r="W650">
        <v>0</v>
      </c>
      <c r="X650">
        <v>0</v>
      </c>
      <c r="Y650">
        <v>0</v>
      </c>
      <c r="AA650">
        <v>0</v>
      </c>
      <c r="AB650">
        <v>0</v>
      </c>
      <c r="AC650">
        <v>0</v>
      </c>
      <c r="AG650">
        <v>1.8800526414739609E-2</v>
      </c>
      <c r="AH650">
        <v>6.8645718048220162E-3</v>
      </c>
    </row>
    <row r="651" spans="1:35">
      <c r="A651">
        <v>11</v>
      </c>
      <c r="B651">
        <v>126</v>
      </c>
      <c r="C651">
        <v>2016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3</v>
      </c>
      <c r="M651">
        <v>99</v>
      </c>
      <c r="N651">
        <v>99</v>
      </c>
      <c r="O651">
        <v>99</v>
      </c>
      <c r="P651">
        <v>9999</v>
      </c>
      <c r="Q651">
        <v>4</v>
      </c>
      <c r="R651">
        <v>12</v>
      </c>
      <c r="S651">
        <v>3</v>
      </c>
      <c r="T651">
        <v>2.0833333333333339</v>
      </c>
      <c r="U651">
        <v>6.7916666666666687</v>
      </c>
      <c r="V651">
        <v>0</v>
      </c>
      <c r="W651">
        <v>0</v>
      </c>
      <c r="X651">
        <v>0</v>
      </c>
      <c r="Y651">
        <v>0</v>
      </c>
      <c r="AA651">
        <v>1.1842426084023303</v>
      </c>
      <c r="AB651">
        <v>0</v>
      </c>
      <c r="AC651">
        <v>0.27638539919628202</v>
      </c>
      <c r="AE651">
        <v>7.8502493705146499</v>
      </c>
      <c r="AG651">
        <v>0.22560631697687536</v>
      </c>
      <c r="AH651">
        <v>0.11417604124346828</v>
      </c>
    </row>
    <row r="652" spans="1:35">
      <c r="A652">
        <v>11</v>
      </c>
      <c r="B652">
        <v>127</v>
      </c>
      <c r="C652">
        <v>2016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4</v>
      </c>
      <c r="M652">
        <v>99</v>
      </c>
      <c r="N652">
        <v>99</v>
      </c>
      <c r="O652">
        <v>99</v>
      </c>
      <c r="P652">
        <v>9999</v>
      </c>
      <c r="Q652">
        <v>29</v>
      </c>
      <c r="R652">
        <v>39</v>
      </c>
      <c r="S652">
        <v>4</v>
      </c>
      <c r="T652">
        <v>3.4102564102564097</v>
      </c>
      <c r="U652">
        <v>9.171794871794873</v>
      </c>
      <c r="V652">
        <v>0</v>
      </c>
      <c r="W652">
        <v>0</v>
      </c>
      <c r="X652">
        <v>0</v>
      </c>
      <c r="Y652">
        <v>0</v>
      </c>
      <c r="AA652">
        <v>1.696746315890088</v>
      </c>
      <c r="AB652">
        <v>0</v>
      </c>
      <c r="AC652">
        <v>1.4090904270804199</v>
      </c>
      <c r="AE652">
        <v>33.622880635202634</v>
      </c>
      <c r="AG652">
        <v>0.73322053017484479</v>
      </c>
      <c r="AH652">
        <v>0.50111374175200762</v>
      </c>
    </row>
    <row r="653" spans="1:35">
      <c r="A653">
        <v>11</v>
      </c>
      <c r="B653">
        <v>128</v>
      </c>
      <c r="C653">
        <v>2016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5</v>
      </c>
      <c r="M653">
        <v>99</v>
      </c>
      <c r="N653">
        <v>99</v>
      </c>
      <c r="O653">
        <v>99</v>
      </c>
      <c r="P653">
        <v>9999</v>
      </c>
      <c r="Q653">
        <v>69</v>
      </c>
      <c r="R653">
        <v>134</v>
      </c>
      <c r="S653">
        <v>5</v>
      </c>
      <c r="T653">
        <v>4</v>
      </c>
      <c r="U653">
        <v>9.655223880597017</v>
      </c>
      <c r="V653">
        <v>0</v>
      </c>
      <c r="W653">
        <v>0</v>
      </c>
      <c r="X653">
        <v>0</v>
      </c>
      <c r="Y653">
        <v>0</v>
      </c>
      <c r="AA653">
        <v>1.7271133350957328</v>
      </c>
      <c r="AB653">
        <v>0</v>
      </c>
      <c r="AC653">
        <v>1.3382992102364117</v>
      </c>
      <c r="AE653">
        <v>14.884082478890731</v>
      </c>
      <c r="AG653">
        <v>2.5192705395751087</v>
      </c>
      <c r="AH653">
        <v>1.8125271430772911</v>
      </c>
    </row>
    <row r="654" spans="1:35">
      <c r="A654">
        <v>11</v>
      </c>
      <c r="B654">
        <v>129</v>
      </c>
      <c r="C654">
        <v>2016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6</v>
      </c>
      <c r="M654">
        <v>99</v>
      </c>
      <c r="N654">
        <v>99</v>
      </c>
      <c r="O654">
        <v>99</v>
      </c>
      <c r="P654">
        <v>9999</v>
      </c>
      <c r="Q654">
        <v>127</v>
      </c>
      <c r="R654">
        <v>285</v>
      </c>
      <c r="S654">
        <v>6</v>
      </c>
      <c r="T654">
        <v>4.8631578947368439</v>
      </c>
      <c r="U654">
        <v>10.765263157894733</v>
      </c>
      <c r="V654">
        <v>0</v>
      </c>
      <c r="W654">
        <v>0.35087719298245607</v>
      </c>
      <c r="X654">
        <v>2.4561403508771935</v>
      </c>
      <c r="Y654">
        <v>0</v>
      </c>
      <c r="AA654">
        <v>2.0515856984577776</v>
      </c>
      <c r="AB654">
        <v>0</v>
      </c>
      <c r="AC654">
        <v>1.4013316447501016</v>
      </c>
      <c r="AE654">
        <v>25.952563397827543</v>
      </c>
      <c r="AG654">
        <v>5.3581500282007903</v>
      </c>
      <c r="AH654">
        <v>4.2982026029335563</v>
      </c>
    </row>
    <row r="655" spans="1:35">
      <c r="A655">
        <v>11</v>
      </c>
      <c r="B655">
        <v>130</v>
      </c>
      <c r="C655">
        <v>2016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9999</v>
      </c>
      <c r="Q655">
        <v>177</v>
      </c>
      <c r="R655">
        <v>520</v>
      </c>
      <c r="S655">
        <v>7</v>
      </c>
      <c r="T655">
        <v>5.5288461538461524</v>
      </c>
      <c r="U655">
        <v>11.662499999999998</v>
      </c>
      <c r="V655">
        <v>0</v>
      </c>
      <c r="W655">
        <v>0.38461538461538447</v>
      </c>
      <c r="X655">
        <v>4.6153846153846141</v>
      </c>
      <c r="Y655">
        <v>0.76923076923076894</v>
      </c>
      <c r="AA655">
        <v>2.6447403355164703</v>
      </c>
      <c r="AB655">
        <v>0</v>
      </c>
      <c r="AC655">
        <v>1.420703582257413</v>
      </c>
      <c r="AE655">
        <v>37.3065887727996</v>
      </c>
      <c r="AG655">
        <v>9.7762737356645992</v>
      </c>
      <c r="AH655">
        <v>8.4959583082332895</v>
      </c>
    </row>
    <row r="656" spans="1:35">
      <c r="A656">
        <v>11</v>
      </c>
      <c r="B656">
        <v>131</v>
      </c>
      <c r="C656">
        <v>2016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8</v>
      </c>
      <c r="M656">
        <v>99</v>
      </c>
      <c r="N656">
        <v>99</v>
      </c>
      <c r="O656">
        <v>99</v>
      </c>
      <c r="P656">
        <v>9999</v>
      </c>
      <c r="Q656">
        <v>290</v>
      </c>
      <c r="R656">
        <v>1632</v>
      </c>
      <c r="S656">
        <v>8</v>
      </c>
      <c r="T656">
        <v>6.1917892156862733</v>
      </c>
      <c r="U656">
        <v>12.858762254901938</v>
      </c>
      <c r="V656">
        <v>0</v>
      </c>
      <c r="W656">
        <v>1.041666666666667</v>
      </c>
      <c r="X656">
        <v>9.1299019607843128</v>
      </c>
      <c r="Y656">
        <v>0.85784313725490224</v>
      </c>
      <c r="AA656">
        <v>2.6884437125294021</v>
      </c>
      <c r="AB656">
        <v>0</v>
      </c>
      <c r="AC656">
        <v>1.3030342548434664</v>
      </c>
      <c r="AE656">
        <v>38.542295850948314</v>
      </c>
      <c r="AG656">
        <v>30.682459108855053</v>
      </c>
      <c r="AH656">
        <v>29.399279920426995</v>
      </c>
    </row>
    <row r="657" spans="1:34">
      <c r="A657">
        <v>11</v>
      </c>
      <c r="B657">
        <v>132</v>
      </c>
      <c r="C657">
        <v>2016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</v>
      </c>
      <c r="M657">
        <v>99</v>
      </c>
      <c r="N657">
        <v>99</v>
      </c>
      <c r="O657">
        <v>99</v>
      </c>
      <c r="P657">
        <v>9999</v>
      </c>
      <c r="Q657">
        <v>271</v>
      </c>
      <c r="R657">
        <v>1501</v>
      </c>
      <c r="S657">
        <v>9</v>
      </c>
      <c r="T657">
        <v>6.580946035976015</v>
      </c>
      <c r="U657">
        <v>14.15642904730178</v>
      </c>
      <c r="V657">
        <v>0.19986675549633576</v>
      </c>
      <c r="W657">
        <v>3.064623584277149</v>
      </c>
      <c r="X657">
        <v>17.788141239173889</v>
      </c>
      <c r="Y657">
        <v>2.3984010659560298</v>
      </c>
      <c r="AA657">
        <v>3.1719635461289863</v>
      </c>
      <c r="AB657">
        <v>0</v>
      </c>
      <c r="AC657">
        <v>1.3250557934852056</v>
      </c>
      <c r="AE657">
        <v>37.733233451678529</v>
      </c>
      <c r="AG657">
        <v>28.219590148524151</v>
      </c>
      <c r="AH657">
        <v>29.768145584959566</v>
      </c>
    </row>
    <row r="658" spans="1:34">
      <c r="A658">
        <v>11</v>
      </c>
      <c r="B658">
        <v>133</v>
      </c>
      <c r="C658">
        <v>2016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10</v>
      </c>
      <c r="M658">
        <v>99</v>
      </c>
      <c r="N658">
        <v>99</v>
      </c>
      <c r="O658">
        <v>99</v>
      </c>
      <c r="P658">
        <v>9999</v>
      </c>
      <c r="Q658">
        <v>204</v>
      </c>
      <c r="R658">
        <v>789</v>
      </c>
      <c r="S658">
        <v>10</v>
      </c>
      <c r="T658">
        <v>6.5944233206590637</v>
      </c>
      <c r="U658">
        <v>14.887705956907462</v>
      </c>
      <c r="V658">
        <v>0</v>
      </c>
      <c r="W658">
        <v>5.9569074778200237</v>
      </c>
      <c r="X658">
        <v>27.629911280101393</v>
      </c>
      <c r="Y658">
        <v>1.6476552598225596</v>
      </c>
      <c r="AA658">
        <v>2.9131733375354956</v>
      </c>
      <c r="AB658">
        <v>0</v>
      </c>
      <c r="AC658">
        <v>1.4241335891908911</v>
      </c>
      <c r="AE658">
        <v>29.271612965652182</v>
      </c>
      <c r="AG658">
        <v>14.833615341229551</v>
      </c>
      <c r="AH658">
        <v>16.455919642481899</v>
      </c>
    </row>
    <row r="659" spans="1:34">
      <c r="A659">
        <v>11</v>
      </c>
      <c r="B659">
        <v>134</v>
      </c>
      <c r="C659">
        <v>2016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11</v>
      </c>
      <c r="M659">
        <v>99</v>
      </c>
      <c r="N659">
        <v>99</v>
      </c>
      <c r="O659">
        <v>99</v>
      </c>
      <c r="P659">
        <v>9999</v>
      </c>
      <c r="Q659">
        <v>131</v>
      </c>
      <c r="R659">
        <v>345</v>
      </c>
      <c r="S659">
        <v>11</v>
      </c>
      <c r="T659">
        <v>6.6550724637681151</v>
      </c>
      <c r="U659">
        <v>16.084347826086972</v>
      </c>
      <c r="V659">
        <v>0</v>
      </c>
      <c r="W659">
        <v>6.6666666666666687</v>
      </c>
      <c r="X659">
        <v>43.188405797101439</v>
      </c>
      <c r="Y659">
        <v>3.7681159420289849</v>
      </c>
      <c r="AA659">
        <v>3.384292565496013</v>
      </c>
      <c r="AB659">
        <v>0</v>
      </c>
      <c r="AC659">
        <v>1.4763386194862891</v>
      </c>
      <c r="AE659">
        <v>28.567882201420975</v>
      </c>
      <c r="AG659">
        <v>6.4861816130851651</v>
      </c>
      <c r="AH659">
        <v>7.7739174290077342</v>
      </c>
    </row>
    <row r="660" spans="1:34">
      <c r="A660">
        <v>11</v>
      </c>
      <c r="B660">
        <v>135</v>
      </c>
      <c r="C660">
        <v>2016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12</v>
      </c>
      <c r="M660">
        <v>99</v>
      </c>
      <c r="N660">
        <v>99</v>
      </c>
      <c r="O660">
        <v>99</v>
      </c>
      <c r="P660">
        <v>9999</v>
      </c>
      <c r="Q660">
        <v>36</v>
      </c>
      <c r="R660">
        <v>57</v>
      </c>
      <c r="S660">
        <v>12</v>
      </c>
      <c r="T660">
        <v>6.8070175438596499</v>
      </c>
      <c r="U660">
        <v>16.315789473684205</v>
      </c>
      <c r="V660">
        <v>0</v>
      </c>
      <c r="W660">
        <v>8.7719298245614024</v>
      </c>
      <c r="X660">
        <v>42.105263157894754</v>
      </c>
      <c r="Y660">
        <v>8.7719298245614024</v>
      </c>
      <c r="AA660">
        <v>3.1380958285818696</v>
      </c>
      <c r="AB660">
        <v>0</v>
      </c>
      <c r="AC660">
        <v>1.82033924437301</v>
      </c>
      <c r="AE660">
        <v>34.11283298184162</v>
      </c>
      <c r="AG660">
        <v>1.071630005640158</v>
      </c>
      <c r="AH660">
        <v>1.3028677098947909</v>
      </c>
    </row>
    <row r="661" spans="1:34">
      <c r="A661">
        <v>11</v>
      </c>
      <c r="B661">
        <v>136</v>
      </c>
      <c r="C661">
        <v>2016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13</v>
      </c>
      <c r="M661">
        <v>99</v>
      </c>
      <c r="N661">
        <v>99</v>
      </c>
      <c r="O661">
        <v>99</v>
      </c>
      <c r="P661">
        <v>9999</v>
      </c>
      <c r="Q661">
        <v>4</v>
      </c>
      <c r="R661">
        <v>3</v>
      </c>
      <c r="S661">
        <v>13</v>
      </c>
      <c r="T661">
        <v>5</v>
      </c>
      <c r="U661">
        <v>12.800000000000002</v>
      </c>
      <c r="V661">
        <v>0</v>
      </c>
      <c r="W661">
        <v>0</v>
      </c>
      <c r="X661">
        <v>33.333333333333343</v>
      </c>
      <c r="Y661">
        <v>0</v>
      </c>
      <c r="AA661">
        <v>2.5806975801127781</v>
      </c>
      <c r="AB661">
        <v>0</v>
      </c>
      <c r="AC661">
        <v>0.81649658092772603</v>
      </c>
      <c r="AE661">
        <v>56.94947974514961</v>
      </c>
      <c r="AG661">
        <v>5.640157924421884E-2</v>
      </c>
      <c r="AH661">
        <v>5.3795828021462336E-2</v>
      </c>
    </row>
    <row r="662" spans="1:34">
      <c r="A662">
        <v>11</v>
      </c>
      <c r="B662">
        <v>137</v>
      </c>
      <c r="C662">
        <v>2016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14</v>
      </c>
      <c r="M662">
        <v>99</v>
      </c>
      <c r="N662">
        <v>99</v>
      </c>
      <c r="O662">
        <v>99</v>
      </c>
      <c r="P662">
        <v>9999</v>
      </c>
      <c r="Q662">
        <v>1</v>
      </c>
      <c r="R662">
        <v>1</v>
      </c>
      <c r="S662">
        <v>14</v>
      </c>
      <c r="T662">
        <v>6</v>
      </c>
      <c r="U662">
        <v>12.3</v>
      </c>
      <c r="V662">
        <v>0</v>
      </c>
      <c r="W662">
        <v>0</v>
      </c>
      <c r="X662">
        <v>0</v>
      </c>
      <c r="Y662">
        <v>0</v>
      </c>
      <c r="AA662">
        <v>0</v>
      </c>
      <c r="AB662">
        <v>0</v>
      </c>
      <c r="AC662">
        <v>0</v>
      </c>
      <c r="AG662">
        <v>1.8800526414739609E-2</v>
      </c>
      <c r="AH662">
        <v>1.7231476163124659E-2</v>
      </c>
    </row>
    <row r="663" spans="1:34">
      <c r="A663">
        <v>11</v>
      </c>
      <c r="B663">
        <v>138</v>
      </c>
      <c r="C663">
        <v>2016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15</v>
      </c>
      <c r="M663">
        <v>99</v>
      </c>
      <c r="N663">
        <v>99</v>
      </c>
      <c r="O663">
        <v>99</v>
      </c>
      <c r="P663">
        <v>9999</v>
      </c>
    </row>
    <row r="664" spans="1:34">
      <c r="A664">
        <v>11</v>
      </c>
      <c r="B664">
        <v>139</v>
      </c>
      <c r="C664">
        <v>2015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1</v>
      </c>
      <c r="M664">
        <v>99</v>
      </c>
      <c r="N664">
        <v>99</v>
      </c>
      <c r="O664">
        <v>99</v>
      </c>
      <c r="P664">
        <v>9999</v>
      </c>
      <c r="Q664">
        <v>2</v>
      </c>
      <c r="R664">
        <v>2</v>
      </c>
      <c r="S664">
        <v>1</v>
      </c>
      <c r="T664">
        <v>3.5</v>
      </c>
      <c r="U664">
        <v>7.65</v>
      </c>
      <c r="V664">
        <v>0</v>
      </c>
      <c r="W664">
        <v>0</v>
      </c>
      <c r="X664">
        <v>0</v>
      </c>
      <c r="Y664">
        <v>0</v>
      </c>
      <c r="AA664">
        <v>4.1499999999999995</v>
      </c>
      <c r="AB664">
        <v>0</v>
      </c>
      <c r="AC664">
        <v>0.5</v>
      </c>
      <c r="AE664">
        <v>99.999999999999986</v>
      </c>
      <c r="AG664">
        <v>5.2673163023439558E-2</v>
      </c>
      <c r="AH664">
        <v>3.0058525717720993E-2</v>
      </c>
    </row>
    <row r="665" spans="1:34">
      <c r="A665">
        <v>11</v>
      </c>
      <c r="B665">
        <v>140</v>
      </c>
      <c r="C665">
        <v>2015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2</v>
      </c>
      <c r="M665">
        <v>99</v>
      </c>
      <c r="N665">
        <v>99</v>
      </c>
      <c r="O665">
        <v>99</v>
      </c>
      <c r="P665">
        <v>9999</v>
      </c>
    </row>
    <row r="666" spans="1:34">
      <c r="A666">
        <v>11</v>
      </c>
      <c r="B666">
        <v>141</v>
      </c>
      <c r="C666">
        <v>2015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3</v>
      </c>
      <c r="M666">
        <v>99</v>
      </c>
      <c r="N666">
        <v>99</v>
      </c>
      <c r="O666">
        <v>99</v>
      </c>
      <c r="P666">
        <v>9999</v>
      </c>
      <c r="Q666">
        <v>4</v>
      </c>
      <c r="R666">
        <v>5</v>
      </c>
      <c r="S666">
        <v>3</v>
      </c>
      <c r="T666">
        <v>2.8</v>
      </c>
      <c r="U666">
        <v>5.76</v>
      </c>
      <c r="V666">
        <v>0</v>
      </c>
      <c r="W666">
        <v>0</v>
      </c>
      <c r="X666">
        <v>0</v>
      </c>
      <c r="Y666">
        <v>0</v>
      </c>
      <c r="AA666">
        <v>1.8810635289644004</v>
      </c>
      <c r="AB666">
        <v>0</v>
      </c>
      <c r="AC666">
        <v>0.74833147735478878</v>
      </c>
      <c r="AE666">
        <v>-21.880298363539431</v>
      </c>
      <c r="AG666">
        <v>0.13168290755859891</v>
      </c>
      <c r="AH666">
        <v>5.6580754292180679E-2</v>
      </c>
    </row>
    <row r="667" spans="1:34">
      <c r="A667">
        <v>11</v>
      </c>
      <c r="B667">
        <v>142</v>
      </c>
      <c r="C667">
        <v>2015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4</v>
      </c>
      <c r="M667">
        <v>99</v>
      </c>
      <c r="N667">
        <v>99</v>
      </c>
      <c r="O667">
        <v>99</v>
      </c>
      <c r="P667">
        <v>9999</v>
      </c>
      <c r="Q667">
        <v>17</v>
      </c>
      <c r="R667">
        <v>21</v>
      </c>
      <c r="S667">
        <v>4</v>
      </c>
      <c r="T667">
        <v>3.1904761904761911</v>
      </c>
      <c r="U667">
        <v>7.8380952380952351</v>
      </c>
      <c r="V667">
        <v>0</v>
      </c>
      <c r="W667">
        <v>0</v>
      </c>
      <c r="X667">
        <v>0</v>
      </c>
      <c r="Y667">
        <v>0</v>
      </c>
      <c r="AA667">
        <v>1.9747154564105835</v>
      </c>
      <c r="AB667">
        <v>0</v>
      </c>
      <c r="AC667">
        <v>1.2196427118919699</v>
      </c>
      <c r="AE667">
        <v>9.9799904422703847</v>
      </c>
      <c r="AG667">
        <v>0.55306821174611553</v>
      </c>
      <c r="AH667">
        <v>0.32337472765600472</v>
      </c>
    </row>
    <row r="668" spans="1:34">
      <c r="A668">
        <v>11</v>
      </c>
      <c r="B668">
        <v>143</v>
      </c>
      <c r="C668">
        <v>2015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5</v>
      </c>
      <c r="M668">
        <v>99</v>
      </c>
      <c r="N668">
        <v>99</v>
      </c>
      <c r="O668">
        <v>99</v>
      </c>
      <c r="P668">
        <v>9999</v>
      </c>
      <c r="Q668">
        <v>53</v>
      </c>
      <c r="R668">
        <v>85</v>
      </c>
      <c r="S668">
        <v>5</v>
      </c>
      <c r="T668">
        <v>3.9882352941176471</v>
      </c>
      <c r="U668">
        <v>9.5788235294117623</v>
      </c>
      <c r="V668">
        <v>0</v>
      </c>
      <c r="W668">
        <v>0</v>
      </c>
      <c r="X668">
        <v>1.1764705882352939</v>
      </c>
      <c r="Y668">
        <v>0</v>
      </c>
      <c r="AA668">
        <v>1.7990908892220188</v>
      </c>
      <c r="AB668">
        <v>0</v>
      </c>
      <c r="AC668">
        <v>1.3676438962645281</v>
      </c>
      <c r="AE668">
        <v>40.536133731226592</v>
      </c>
      <c r="AG668">
        <v>2.2386094284961815</v>
      </c>
      <c r="AH668">
        <v>1.5995850744685252</v>
      </c>
    </row>
    <row r="669" spans="1:34">
      <c r="A669">
        <v>11</v>
      </c>
      <c r="B669">
        <v>144</v>
      </c>
      <c r="C669">
        <v>2015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6</v>
      </c>
      <c r="M669">
        <v>99</v>
      </c>
      <c r="N669">
        <v>99</v>
      </c>
      <c r="O669">
        <v>99</v>
      </c>
      <c r="P669">
        <v>9999</v>
      </c>
      <c r="Q669">
        <v>101</v>
      </c>
      <c r="R669">
        <v>210</v>
      </c>
      <c r="S669">
        <v>6</v>
      </c>
      <c r="T669">
        <v>4.904761904761906</v>
      </c>
      <c r="U669">
        <v>11.008095238095237</v>
      </c>
      <c r="V669">
        <v>0</v>
      </c>
      <c r="W669">
        <v>0</v>
      </c>
      <c r="X669">
        <v>2.3809523809523818</v>
      </c>
      <c r="Y669">
        <v>0</v>
      </c>
      <c r="AA669">
        <v>2.0669004146942167</v>
      </c>
      <c r="AB669">
        <v>0</v>
      </c>
      <c r="AC669">
        <v>1.2190848208609228</v>
      </c>
      <c r="AE669">
        <v>45.462580484996963</v>
      </c>
      <c r="AG669">
        <v>5.5306821174611551</v>
      </c>
      <c r="AH669">
        <v>4.5415878367095148</v>
      </c>
    </row>
    <row r="670" spans="1:34">
      <c r="A670">
        <v>11</v>
      </c>
      <c r="B670">
        <v>145</v>
      </c>
      <c r="C670">
        <v>2015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7</v>
      </c>
      <c r="M670">
        <v>99</v>
      </c>
      <c r="N670">
        <v>99</v>
      </c>
      <c r="O670">
        <v>99</v>
      </c>
      <c r="P670">
        <v>9999</v>
      </c>
      <c r="Q670">
        <v>146</v>
      </c>
      <c r="R670">
        <v>363</v>
      </c>
      <c r="S670">
        <v>7</v>
      </c>
      <c r="T670">
        <v>5.4793388429752072</v>
      </c>
      <c r="U670">
        <v>11.83581267217631</v>
      </c>
      <c r="V670">
        <v>0</v>
      </c>
      <c r="W670">
        <v>0.27548209366391191</v>
      </c>
      <c r="X670">
        <v>5.5096418732782384</v>
      </c>
      <c r="Y670">
        <v>0.55096418732782382</v>
      </c>
      <c r="AA670">
        <v>2.4359534001419219</v>
      </c>
      <c r="AB670">
        <v>0</v>
      </c>
      <c r="AC670">
        <v>1.3692762574467867</v>
      </c>
      <c r="AE670">
        <v>36.833042839232874</v>
      </c>
      <c r="AG670">
        <v>9.5601790887542819</v>
      </c>
      <c r="AH670">
        <v>8.4407483590599011</v>
      </c>
    </row>
    <row r="671" spans="1:34">
      <c r="A671">
        <v>11</v>
      </c>
      <c r="B671">
        <v>146</v>
      </c>
      <c r="C671">
        <v>2015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9999</v>
      </c>
      <c r="Q671">
        <v>257</v>
      </c>
      <c r="R671">
        <v>1085</v>
      </c>
      <c r="S671">
        <v>8</v>
      </c>
      <c r="T671">
        <v>6.1253456221198164</v>
      </c>
      <c r="U671">
        <v>12.95336405529954</v>
      </c>
      <c r="V671">
        <v>9.2165898617511524E-2</v>
      </c>
      <c r="W671">
        <v>1.0138248847926268</v>
      </c>
      <c r="X671">
        <v>9.4930875576036886</v>
      </c>
      <c r="Y671">
        <v>0.46082949308755761</v>
      </c>
      <c r="AA671">
        <v>2.5466957395896754</v>
      </c>
      <c r="AB671">
        <v>0</v>
      </c>
      <c r="AC671">
        <v>1.2630710125917284</v>
      </c>
      <c r="AE671">
        <v>38.900112107849907</v>
      </c>
      <c r="AG671">
        <v>28.575190940215958</v>
      </c>
      <c r="AH671">
        <v>27.611408094584167</v>
      </c>
    </row>
    <row r="672" spans="1:34">
      <c r="A672">
        <v>11</v>
      </c>
      <c r="B672">
        <v>147</v>
      </c>
      <c r="C672">
        <v>2015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</v>
      </c>
      <c r="M672">
        <v>99</v>
      </c>
      <c r="N672">
        <v>99</v>
      </c>
      <c r="O672">
        <v>99</v>
      </c>
      <c r="P672">
        <v>9999</v>
      </c>
      <c r="Q672">
        <v>250</v>
      </c>
      <c r="R672">
        <v>1059</v>
      </c>
      <c r="S672">
        <v>9</v>
      </c>
      <c r="T672">
        <v>6.5099150141643047</v>
      </c>
      <c r="U672">
        <v>14.009820585457964</v>
      </c>
      <c r="V672">
        <v>0.18885741265344663</v>
      </c>
      <c r="W672">
        <v>3.3050047214353175</v>
      </c>
      <c r="X672">
        <v>16.997167138810202</v>
      </c>
      <c r="Y672">
        <v>1.7941454202077436</v>
      </c>
      <c r="AA672">
        <v>2.8322635095031461</v>
      </c>
      <c r="AB672">
        <v>0</v>
      </c>
      <c r="AC672">
        <v>1.2849994919776055</v>
      </c>
      <c r="AE672">
        <v>41.81420517348959</v>
      </c>
      <c r="AG672">
        <v>27.890439820911247</v>
      </c>
      <c r="AH672">
        <v>29.147732742378764</v>
      </c>
    </row>
    <row r="673" spans="1:34">
      <c r="A673">
        <v>11</v>
      </c>
      <c r="B673">
        <v>148</v>
      </c>
      <c r="C673">
        <v>2015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10</v>
      </c>
      <c r="M673">
        <v>99</v>
      </c>
      <c r="N673">
        <v>99</v>
      </c>
      <c r="O673">
        <v>99</v>
      </c>
      <c r="P673">
        <v>9999</v>
      </c>
      <c r="Q673">
        <v>191</v>
      </c>
      <c r="R673">
        <v>588</v>
      </c>
      <c r="S673">
        <v>10</v>
      </c>
      <c r="T673">
        <v>6.6887755102040813</v>
      </c>
      <c r="U673">
        <v>14.615816326530611</v>
      </c>
      <c r="V673">
        <v>0.17006802721088435</v>
      </c>
      <c r="W673">
        <v>3.0612244897959182</v>
      </c>
      <c r="X673">
        <v>19.387755102040817</v>
      </c>
      <c r="Y673">
        <v>2.0408163265306123</v>
      </c>
      <c r="AA673">
        <v>2.7600413176449945</v>
      </c>
      <c r="AB673">
        <v>0</v>
      </c>
      <c r="AC673">
        <v>1.205180088137217</v>
      </c>
      <c r="AE673">
        <v>34.183605634569012</v>
      </c>
      <c r="AG673">
        <v>15.485909928891228</v>
      </c>
      <c r="AH673">
        <v>16.884050710501036</v>
      </c>
    </row>
    <row r="674" spans="1:34">
      <c r="A674">
        <v>11</v>
      </c>
      <c r="B674">
        <v>149</v>
      </c>
      <c r="C674">
        <v>2015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11</v>
      </c>
      <c r="M674">
        <v>99</v>
      </c>
      <c r="N674">
        <v>99</v>
      </c>
      <c r="O674">
        <v>99</v>
      </c>
      <c r="P674">
        <v>9999</v>
      </c>
      <c r="Q674">
        <v>118</v>
      </c>
      <c r="R674">
        <v>305</v>
      </c>
      <c r="S674">
        <v>11</v>
      </c>
      <c r="T674">
        <v>6.7803278688524591</v>
      </c>
      <c r="U674">
        <v>15.16622950819672</v>
      </c>
      <c r="V674">
        <v>0.32786885245901642</v>
      </c>
      <c r="W674">
        <v>4.2622950819672125</v>
      </c>
      <c r="X674">
        <v>27.540983606557369</v>
      </c>
      <c r="Y674">
        <v>2.6229508196721314</v>
      </c>
      <c r="AA674">
        <v>2.7794457307666112</v>
      </c>
      <c r="AB674">
        <v>0</v>
      </c>
      <c r="AC674">
        <v>1.2548685088363765</v>
      </c>
      <c r="AE674">
        <v>38.084306633684754</v>
      </c>
      <c r="AG674">
        <v>8.0326573610745307</v>
      </c>
      <c r="AH674">
        <v>9.08769427532431</v>
      </c>
    </row>
    <row r="675" spans="1:34">
      <c r="A675">
        <v>11</v>
      </c>
      <c r="B675">
        <v>150</v>
      </c>
      <c r="C675">
        <v>2015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12</v>
      </c>
      <c r="M675">
        <v>99</v>
      </c>
      <c r="N675">
        <v>99</v>
      </c>
      <c r="O675">
        <v>99</v>
      </c>
      <c r="P675">
        <v>9999</v>
      </c>
      <c r="Q675">
        <v>37</v>
      </c>
      <c r="R675">
        <v>62</v>
      </c>
      <c r="S675">
        <v>12</v>
      </c>
      <c r="T675">
        <v>6.8709677419354867</v>
      </c>
      <c r="U675">
        <v>15.532258064516125</v>
      </c>
      <c r="V675">
        <v>0</v>
      </c>
      <c r="W675">
        <v>4.8387096774193559</v>
      </c>
      <c r="X675">
        <v>37.096774193548391</v>
      </c>
      <c r="Y675">
        <v>3.2258064516129026</v>
      </c>
      <c r="AA675">
        <v>2.6029000075937958</v>
      </c>
      <c r="AB675">
        <v>0</v>
      </c>
      <c r="AC675">
        <v>1.1843586935926305</v>
      </c>
      <c r="AE675">
        <v>31.160767749014056</v>
      </c>
      <c r="AG675">
        <v>1.6328680537266262</v>
      </c>
      <c r="AH675">
        <v>1.8919189716447904</v>
      </c>
    </row>
    <row r="676" spans="1:34">
      <c r="A676">
        <v>11</v>
      </c>
      <c r="B676">
        <v>151</v>
      </c>
      <c r="C676">
        <v>2015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13</v>
      </c>
      <c r="M676">
        <v>99</v>
      </c>
      <c r="N676">
        <v>99</v>
      </c>
      <c r="O676">
        <v>99</v>
      </c>
      <c r="P676">
        <v>9999</v>
      </c>
      <c r="Q676">
        <v>5</v>
      </c>
      <c r="R676">
        <v>10</v>
      </c>
      <c r="S676">
        <v>13</v>
      </c>
      <c r="T676">
        <v>5.6</v>
      </c>
      <c r="U676">
        <v>16.399999999999999</v>
      </c>
      <c r="V676">
        <v>0</v>
      </c>
      <c r="W676">
        <v>0</v>
      </c>
      <c r="X676">
        <v>60</v>
      </c>
      <c r="Y676">
        <v>10</v>
      </c>
      <c r="AA676">
        <v>3.8923000912057182</v>
      </c>
      <c r="AB676">
        <v>0</v>
      </c>
      <c r="AC676">
        <v>1.3564659966250543</v>
      </c>
      <c r="AE676">
        <v>65.911928088271054</v>
      </c>
      <c r="AG676">
        <v>0.26336581511719781</v>
      </c>
      <c r="AH676">
        <v>0.32219596194158445</v>
      </c>
    </row>
    <row r="677" spans="1:34">
      <c r="A677">
        <v>11</v>
      </c>
      <c r="B677">
        <v>152</v>
      </c>
      <c r="C677">
        <v>2015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14</v>
      </c>
      <c r="M677">
        <v>99</v>
      </c>
      <c r="N677">
        <v>99</v>
      </c>
      <c r="O677">
        <v>99</v>
      </c>
      <c r="P677">
        <v>9999</v>
      </c>
      <c r="Q677">
        <v>1</v>
      </c>
      <c r="R677">
        <v>2</v>
      </c>
      <c r="S677">
        <v>14</v>
      </c>
      <c r="T677">
        <v>6</v>
      </c>
      <c r="U677">
        <v>16.05</v>
      </c>
      <c r="V677">
        <v>0</v>
      </c>
      <c r="W677">
        <v>0</v>
      </c>
      <c r="X677">
        <v>50</v>
      </c>
      <c r="Y677">
        <v>0</v>
      </c>
      <c r="AA677">
        <v>1.1499999999999957</v>
      </c>
      <c r="AB677">
        <v>0</v>
      </c>
      <c r="AC677">
        <v>1</v>
      </c>
      <c r="AE677">
        <v>-100.00000000000082</v>
      </c>
      <c r="AG677">
        <v>5.2673163023439558E-2</v>
      </c>
      <c r="AH677">
        <v>6.3063965721493018E-2</v>
      </c>
    </row>
    <row r="678" spans="1:34">
      <c r="A678">
        <v>11</v>
      </c>
      <c r="B678">
        <v>153</v>
      </c>
      <c r="C678">
        <v>2015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15</v>
      </c>
      <c r="M678">
        <v>99</v>
      </c>
      <c r="N678">
        <v>99</v>
      </c>
      <c r="O678">
        <v>99</v>
      </c>
      <c r="P678">
        <v>9999</v>
      </c>
    </row>
    <row r="679" spans="1:34">
      <c r="A679">
        <v>11</v>
      </c>
      <c r="B679">
        <v>154</v>
      </c>
      <c r="C679">
        <v>2014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1</v>
      </c>
      <c r="M679">
        <v>99</v>
      </c>
      <c r="N679">
        <v>99</v>
      </c>
      <c r="O679">
        <v>99</v>
      </c>
      <c r="P679">
        <v>9999</v>
      </c>
    </row>
    <row r="680" spans="1:34">
      <c r="A680">
        <v>11</v>
      </c>
      <c r="B680">
        <v>155</v>
      </c>
      <c r="C680">
        <v>2014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2</v>
      </c>
      <c r="M680">
        <v>99</v>
      </c>
      <c r="N680">
        <v>99</v>
      </c>
      <c r="O680">
        <v>99</v>
      </c>
      <c r="P680">
        <v>9999</v>
      </c>
      <c r="Q680">
        <v>2</v>
      </c>
      <c r="R680">
        <v>3</v>
      </c>
      <c r="S680">
        <v>2</v>
      </c>
      <c r="T680">
        <v>2</v>
      </c>
      <c r="U680">
        <v>5.7333333333333352</v>
      </c>
      <c r="V680">
        <v>0</v>
      </c>
      <c r="W680">
        <v>0</v>
      </c>
      <c r="X680">
        <v>0</v>
      </c>
      <c r="Y680">
        <v>0</v>
      </c>
      <c r="AA680">
        <v>0.37712361663282351</v>
      </c>
      <c r="AB680">
        <v>0</v>
      </c>
      <c r="AC680">
        <v>0</v>
      </c>
      <c r="AG680">
        <v>7.0455612963832806E-2</v>
      </c>
      <c r="AH680">
        <v>2.9941266376306005E-2</v>
      </c>
    </row>
    <row r="681" spans="1:34">
      <c r="A681">
        <v>11</v>
      </c>
      <c r="B681">
        <v>156</v>
      </c>
      <c r="C681">
        <v>2014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3</v>
      </c>
      <c r="M681">
        <v>99</v>
      </c>
      <c r="N681">
        <v>99</v>
      </c>
      <c r="O681">
        <v>99</v>
      </c>
      <c r="P681">
        <v>9999</v>
      </c>
      <c r="Q681">
        <v>2</v>
      </c>
      <c r="R681">
        <v>7</v>
      </c>
      <c r="S681">
        <v>3</v>
      </c>
      <c r="T681">
        <v>2</v>
      </c>
      <c r="U681">
        <v>7.5714285714285694</v>
      </c>
      <c r="V681">
        <v>0</v>
      </c>
      <c r="W681">
        <v>0</v>
      </c>
      <c r="X681">
        <v>0</v>
      </c>
      <c r="Y681">
        <v>0</v>
      </c>
      <c r="AA681">
        <v>0.59693092616503829</v>
      </c>
      <c r="AB681">
        <v>0</v>
      </c>
      <c r="AC681">
        <v>0</v>
      </c>
      <c r="AG681">
        <v>0.16439643024894315</v>
      </c>
      <c r="AH681">
        <v>9.2260878950245248E-2</v>
      </c>
    </row>
    <row r="682" spans="1:34">
      <c r="A682">
        <v>11</v>
      </c>
      <c r="B682">
        <v>157</v>
      </c>
      <c r="C682">
        <v>2014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4</v>
      </c>
      <c r="M682">
        <v>99</v>
      </c>
      <c r="N682">
        <v>99</v>
      </c>
      <c r="O682">
        <v>99</v>
      </c>
      <c r="P682">
        <v>9999</v>
      </c>
      <c r="Q682">
        <v>25</v>
      </c>
      <c r="R682">
        <v>47</v>
      </c>
      <c r="S682">
        <v>4</v>
      </c>
      <c r="T682">
        <v>3.8723404255319154</v>
      </c>
      <c r="U682">
        <v>8.0553191489361691</v>
      </c>
      <c r="V682">
        <v>0</v>
      </c>
      <c r="W682">
        <v>0</v>
      </c>
      <c r="X682">
        <v>0</v>
      </c>
      <c r="Y682">
        <v>0</v>
      </c>
      <c r="AA682">
        <v>1.9737434473650035</v>
      </c>
      <c r="AB682">
        <v>0</v>
      </c>
      <c r="AC682">
        <v>1.1414254111490771</v>
      </c>
      <c r="AE682">
        <v>-1.4809266001610362</v>
      </c>
      <c r="AG682">
        <v>1.1038046031000468</v>
      </c>
      <c r="AH682">
        <v>0.65905601453892149</v>
      </c>
    </row>
    <row r="683" spans="1:34">
      <c r="A683">
        <v>11</v>
      </c>
      <c r="B683">
        <v>158</v>
      </c>
      <c r="C683">
        <v>2014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5</v>
      </c>
      <c r="M683">
        <v>99</v>
      </c>
      <c r="N683">
        <v>99</v>
      </c>
      <c r="O683">
        <v>99</v>
      </c>
      <c r="P683">
        <v>9999</v>
      </c>
      <c r="Q683">
        <v>61</v>
      </c>
      <c r="R683">
        <v>113</v>
      </c>
      <c r="S683">
        <v>5</v>
      </c>
      <c r="T683">
        <v>4.2654867256637177</v>
      </c>
      <c r="U683">
        <v>9.9274336283185853</v>
      </c>
      <c r="V683">
        <v>0</v>
      </c>
      <c r="W683">
        <v>0</v>
      </c>
      <c r="X683">
        <v>0</v>
      </c>
      <c r="Y683">
        <v>0</v>
      </c>
      <c r="AA683">
        <v>1.8886830073445104</v>
      </c>
      <c r="AB683">
        <v>0</v>
      </c>
      <c r="AC683">
        <v>1.3036212267837379</v>
      </c>
      <c r="AE683">
        <v>1.7888664897893387</v>
      </c>
      <c r="AG683">
        <v>2.6538280883043672</v>
      </c>
      <c r="AH683">
        <v>1.9527972454034923</v>
      </c>
    </row>
    <row r="684" spans="1:34">
      <c r="A684">
        <v>11</v>
      </c>
      <c r="B684">
        <v>159</v>
      </c>
      <c r="C684">
        <v>2014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6</v>
      </c>
      <c r="M684">
        <v>99</v>
      </c>
      <c r="N684">
        <v>99</v>
      </c>
      <c r="O684">
        <v>99</v>
      </c>
      <c r="P684">
        <v>9999</v>
      </c>
      <c r="Q684">
        <v>103</v>
      </c>
      <c r="R684">
        <v>233</v>
      </c>
      <c r="S684">
        <v>6</v>
      </c>
      <c r="T684">
        <v>5.2660944206008589</v>
      </c>
      <c r="U684">
        <v>11.066952789699572</v>
      </c>
      <c r="V684">
        <v>0</v>
      </c>
      <c r="W684">
        <v>0.42918454935622319</v>
      </c>
      <c r="X684">
        <v>1.28755364806867</v>
      </c>
      <c r="Y684">
        <v>0</v>
      </c>
      <c r="AA684">
        <v>1.8755434536949953</v>
      </c>
      <c r="AB684">
        <v>0</v>
      </c>
      <c r="AC684">
        <v>1.3889541962660616</v>
      </c>
      <c r="AE684">
        <v>14.605031825956804</v>
      </c>
      <c r="AG684">
        <v>5.4720526068576811</v>
      </c>
      <c r="AH684">
        <v>4.4887528766245763</v>
      </c>
    </row>
    <row r="685" spans="1:34">
      <c r="A685">
        <v>11</v>
      </c>
      <c r="B685">
        <v>160</v>
      </c>
      <c r="C685">
        <v>2014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7</v>
      </c>
      <c r="M685">
        <v>99</v>
      </c>
      <c r="N685">
        <v>99</v>
      </c>
      <c r="O685">
        <v>99</v>
      </c>
      <c r="P685">
        <v>9999</v>
      </c>
      <c r="Q685">
        <v>157</v>
      </c>
      <c r="R685">
        <v>505</v>
      </c>
      <c r="S685">
        <v>7</v>
      </c>
      <c r="T685">
        <v>5.8118811881188117</v>
      </c>
      <c r="U685">
        <v>11.808514851485148</v>
      </c>
      <c r="V685">
        <v>0</v>
      </c>
      <c r="W685">
        <v>0.59405940594059403</v>
      </c>
      <c r="X685">
        <v>1.584158415841584</v>
      </c>
      <c r="Y685">
        <v>0</v>
      </c>
      <c r="AA685">
        <v>1.7534765389225868</v>
      </c>
      <c r="AB685">
        <v>0</v>
      </c>
      <c r="AC685">
        <v>1.4150035600635948</v>
      </c>
      <c r="AE685">
        <v>14.102937461403078</v>
      </c>
      <c r="AG685">
        <v>11.860028182245188</v>
      </c>
      <c r="AH685">
        <v>10.380741498943344</v>
      </c>
    </row>
    <row r="686" spans="1:34">
      <c r="A686">
        <v>11</v>
      </c>
      <c r="B686">
        <v>161</v>
      </c>
      <c r="C686">
        <v>2014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8</v>
      </c>
      <c r="M686">
        <v>99</v>
      </c>
      <c r="N686">
        <v>99</v>
      </c>
      <c r="O686">
        <v>99</v>
      </c>
      <c r="P686">
        <v>9999</v>
      </c>
      <c r="Q686">
        <v>227</v>
      </c>
      <c r="R686">
        <v>1482</v>
      </c>
      <c r="S686">
        <v>8</v>
      </c>
      <c r="T686">
        <v>6.5924426450742244</v>
      </c>
      <c r="U686">
        <v>13.199257759784084</v>
      </c>
      <c r="V686">
        <v>0</v>
      </c>
      <c r="W686">
        <v>3.3738191632928474</v>
      </c>
      <c r="X686">
        <v>8.2321187584345488</v>
      </c>
      <c r="Y686">
        <v>6.7476383265856948E-2</v>
      </c>
      <c r="AA686">
        <v>2.089290406297299</v>
      </c>
      <c r="AB686">
        <v>0</v>
      </c>
      <c r="AC686">
        <v>1.2511358827272872</v>
      </c>
      <c r="AE686">
        <v>19.601597561247299</v>
      </c>
      <c r="AG686">
        <v>34.805072804133403</v>
      </c>
      <c r="AH686">
        <v>34.051749649234573</v>
      </c>
    </row>
    <row r="687" spans="1:34">
      <c r="A687">
        <v>11</v>
      </c>
      <c r="B687">
        <v>162</v>
      </c>
      <c r="C687">
        <v>2014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</v>
      </c>
      <c r="M687">
        <v>99</v>
      </c>
      <c r="N687">
        <v>99</v>
      </c>
      <c r="O687">
        <v>99</v>
      </c>
      <c r="P687">
        <v>9999</v>
      </c>
      <c r="Q687">
        <v>214</v>
      </c>
      <c r="R687">
        <v>1203</v>
      </c>
      <c r="S687">
        <v>9</v>
      </c>
      <c r="T687">
        <v>7.0764754779717354</v>
      </c>
      <c r="U687">
        <v>14.519700748129701</v>
      </c>
      <c r="V687">
        <v>8.3125519534497122E-2</v>
      </c>
      <c r="W687">
        <v>8.7281795511221958</v>
      </c>
      <c r="X687">
        <v>20.698254364089777</v>
      </c>
      <c r="Y687">
        <v>0.91438071487946804</v>
      </c>
      <c r="AA687">
        <v>2.5131082932608559</v>
      </c>
      <c r="AB687">
        <v>0</v>
      </c>
      <c r="AC687">
        <v>1.2702112508559344</v>
      </c>
      <c r="AE687">
        <v>24.196390646191077</v>
      </c>
      <c r="AG687">
        <v>28.252700798496953</v>
      </c>
      <c r="AH687">
        <v>30.406400467919351</v>
      </c>
    </row>
    <row r="688" spans="1:34">
      <c r="A688">
        <v>11</v>
      </c>
      <c r="B688">
        <v>163</v>
      </c>
      <c r="C688">
        <v>2014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10</v>
      </c>
      <c r="M688">
        <v>99</v>
      </c>
      <c r="N688">
        <v>99</v>
      </c>
      <c r="O688">
        <v>99</v>
      </c>
      <c r="P688">
        <v>9999</v>
      </c>
      <c r="Q688">
        <v>151</v>
      </c>
      <c r="R688">
        <v>463</v>
      </c>
      <c r="S688">
        <v>10</v>
      </c>
      <c r="T688">
        <v>7.3671706263498908</v>
      </c>
      <c r="U688">
        <v>15.27688984881209</v>
      </c>
      <c r="V688">
        <v>0</v>
      </c>
      <c r="W688">
        <v>13.822894168466521</v>
      </c>
      <c r="X688">
        <v>30.453563714902803</v>
      </c>
      <c r="Y688">
        <v>0.86393088552915742</v>
      </c>
      <c r="AA688">
        <v>2.3495979718529743</v>
      </c>
      <c r="AB688">
        <v>0</v>
      </c>
      <c r="AC688">
        <v>1.206158596752303</v>
      </c>
      <c r="AE688">
        <v>22.743728283744279</v>
      </c>
      <c r="AG688">
        <v>10.873649600751524</v>
      </c>
      <c r="AH688">
        <v>12.31282356586555</v>
      </c>
    </row>
    <row r="689" spans="1:34">
      <c r="A689">
        <v>11</v>
      </c>
      <c r="B689">
        <v>164</v>
      </c>
      <c r="C689">
        <v>2014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11</v>
      </c>
      <c r="M689">
        <v>99</v>
      </c>
      <c r="N689">
        <v>99</v>
      </c>
      <c r="O689">
        <v>99</v>
      </c>
      <c r="P689">
        <v>9999</v>
      </c>
      <c r="Q689">
        <v>83</v>
      </c>
      <c r="R689">
        <v>166</v>
      </c>
      <c r="S689">
        <v>11</v>
      </c>
      <c r="T689">
        <v>7.5361445783132508</v>
      </c>
      <c r="U689">
        <v>15.799999999999995</v>
      </c>
      <c r="V689">
        <v>0</v>
      </c>
      <c r="W689">
        <v>17.46987951807229</v>
      </c>
      <c r="X689">
        <v>36.746987951807213</v>
      </c>
      <c r="Y689">
        <v>1.2048192771084336</v>
      </c>
      <c r="AA689">
        <v>2.3218449249297421</v>
      </c>
      <c r="AB689">
        <v>0</v>
      </c>
      <c r="AC689">
        <v>1.1752547340642749</v>
      </c>
      <c r="AE689">
        <v>20.398520247159674</v>
      </c>
      <c r="AG689">
        <v>3.8985439173320802</v>
      </c>
      <c r="AH689">
        <v>4.565694968126472</v>
      </c>
    </row>
    <row r="690" spans="1:34">
      <c r="A690">
        <v>11</v>
      </c>
      <c r="B690">
        <v>165</v>
      </c>
      <c r="C690">
        <v>2014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12</v>
      </c>
      <c r="M690">
        <v>99</v>
      </c>
      <c r="N690">
        <v>99</v>
      </c>
      <c r="O690">
        <v>99</v>
      </c>
      <c r="P690">
        <v>9999</v>
      </c>
      <c r="Q690">
        <v>21</v>
      </c>
      <c r="R690">
        <v>32</v>
      </c>
      <c r="S690">
        <v>12</v>
      </c>
      <c r="T690">
        <v>7.46875</v>
      </c>
      <c r="U690">
        <v>16.9375</v>
      </c>
      <c r="V690">
        <v>0</v>
      </c>
      <c r="W690">
        <v>18.75</v>
      </c>
      <c r="X690">
        <v>46.875</v>
      </c>
      <c r="Y690">
        <v>6.25</v>
      </c>
      <c r="AA690">
        <v>3.0347724379267622</v>
      </c>
      <c r="AB690">
        <v>0</v>
      </c>
      <c r="AC690">
        <v>1.2243461265099831</v>
      </c>
      <c r="AE690">
        <v>14.749841824593355</v>
      </c>
      <c r="AG690">
        <v>0.75152653828088301</v>
      </c>
      <c r="AH690">
        <v>0.94349804511382818</v>
      </c>
    </row>
    <row r="691" spans="1:34">
      <c r="A691">
        <v>11</v>
      </c>
      <c r="B691">
        <v>166</v>
      </c>
      <c r="C691">
        <v>2014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13</v>
      </c>
      <c r="M691">
        <v>99</v>
      </c>
      <c r="N691">
        <v>99</v>
      </c>
      <c r="O691">
        <v>99</v>
      </c>
      <c r="P691">
        <v>9999</v>
      </c>
      <c r="Q691">
        <v>4</v>
      </c>
      <c r="R691">
        <v>4</v>
      </c>
      <c r="S691">
        <v>13</v>
      </c>
      <c r="T691">
        <v>7.25</v>
      </c>
      <c r="U691">
        <v>16.7</v>
      </c>
      <c r="V691">
        <v>0</v>
      </c>
      <c r="W691">
        <v>0</v>
      </c>
      <c r="X691">
        <v>50</v>
      </c>
      <c r="Y691">
        <v>0</v>
      </c>
      <c r="AA691">
        <v>1.1379806676741111</v>
      </c>
      <c r="AB691">
        <v>0</v>
      </c>
      <c r="AC691">
        <v>0.82915619758885006</v>
      </c>
      <c r="AE691">
        <v>82.135417124567894</v>
      </c>
      <c r="AG691">
        <v>9.394081728511039E-2</v>
      </c>
      <c r="AH691">
        <v>0.11628352290332795</v>
      </c>
    </row>
    <row r="692" spans="1:34">
      <c r="A692">
        <v>11</v>
      </c>
      <c r="B692">
        <v>167</v>
      </c>
      <c r="C692">
        <v>2014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14</v>
      </c>
      <c r="M692">
        <v>99</v>
      </c>
      <c r="N692">
        <v>99</v>
      </c>
      <c r="O692">
        <v>99</v>
      </c>
      <c r="P692">
        <v>9999</v>
      </c>
    </row>
    <row r="693" spans="1:34">
      <c r="A693">
        <v>11</v>
      </c>
      <c r="B693">
        <v>168</v>
      </c>
      <c r="C693">
        <v>2014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15</v>
      </c>
      <c r="M693">
        <v>99</v>
      </c>
      <c r="N693">
        <v>99</v>
      </c>
      <c r="O693">
        <v>99</v>
      </c>
      <c r="P693">
        <v>9999</v>
      </c>
    </row>
    <row r="694" spans="1:34">
      <c r="A694">
        <v>11</v>
      </c>
      <c r="B694">
        <v>169</v>
      </c>
      <c r="C694">
        <v>2013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</v>
      </c>
      <c r="M694">
        <v>99</v>
      </c>
      <c r="N694">
        <v>99</v>
      </c>
      <c r="O694">
        <v>99</v>
      </c>
      <c r="P694">
        <v>9999</v>
      </c>
      <c r="Q694">
        <v>1</v>
      </c>
      <c r="R694">
        <v>1</v>
      </c>
      <c r="S694">
        <v>1</v>
      </c>
      <c r="T694">
        <v>2</v>
      </c>
      <c r="U694">
        <v>4.2</v>
      </c>
      <c r="V694">
        <v>0</v>
      </c>
      <c r="W694">
        <v>0</v>
      </c>
      <c r="X694">
        <v>0</v>
      </c>
      <c r="Y694">
        <v>0</v>
      </c>
      <c r="AA694">
        <v>0</v>
      </c>
      <c r="AB694">
        <v>0</v>
      </c>
      <c r="AC694">
        <v>0</v>
      </c>
      <c r="AG694">
        <v>2.9949086552860139E-2</v>
      </c>
      <c r="AH694">
        <v>9.1744121276990786E-3</v>
      </c>
    </row>
    <row r="695" spans="1:34">
      <c r="A695">
        <v>11</v>
      </c>
      <c r="B695">
        <v>170</v>
      </c>
      <c r="C695">
        <v>2013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2</v>
      </c>
      <c r="M695">
        <v>99</v>
      </c>
      <c r="N695">
        <v>99</v>
      </c>
      <c r="O695">
        <v>99</v>
      </c>
      <c r="P695">
        <v>9999</v>
      </c>
    </row>
    <row r="696" spans="1:34">
      <c r="A696">
        <v>11</v>
      </c>
      <c r="B696">
        <v>171</v>
      </c>
      <c r="C696">
        <v>2013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3</v>
      </c>
      <c r="M696">
        <v>99</v>
      </c>
      <c r="N696">
        <v>99</v>
      </c>
      <c r="O696">
        <v>99</v>
      </c>
      <c r="P696">
        <v>9999</v>
      </c>
      <c r="Q696">
        <v>6</v>
      </c>
      <c r="R696">
        <v>9</v>
      </c>
      <c r="S696">
        <v>3</v>
      </c>
      <c r="T696">
        <v>2.4444444444444442</v>
      </c>
      <c r="U696">
        <v>7.81111111111111</v>
      </c>
      <c r="V696">
        <v>0</v>
      </c>
      <c r="W696">
        <v>0</v>
      </c>
      <c r="X696">
        <v>0</v>
      </c>
      <c r="Y696">
        <v>0</v>
      </c>
      <c r="AA696">
        <v>1.6815630588793429</v>
      </c>
      <c r="AB696">
        <v>0</v>
      </c>
      <c r="AC696">
        <v>0.83147941928309743</v>
      </c>
      <c r="AE696">
        <v>58.453202285608143</v>
      </c>
      <c r="AG696">
        <v>0.26954177897574122</v>
      </c>
      <c r="AH696">
        <v>0.15356218394696319</v>
      </c>
    </row>
    <row r="697" spans="1:34">
      <c r="A697">
        <v>11</v>
      </c>
      <c r="B697">
        <v>172</v>
      </c>
      <c r="C697">
        <v>2013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4</v>
      </c>
      <c r="M697">
        <v>99</v>
      </c>
      <c r="N697">
        <v>99</v>
      </c>
      <c r="O697">
        <v>99</v>
      </c>
      <c r="P697">
        <v>9999</v>
      </c>
      <c r="Q697">
        <v>16</v>
      </c>
      <c r="R697">
        <v>21</v>
      </c>
      <c r="S697">
        <v>4</v>
      </c>
      <c r="T697">
        <v>4</v>
      </c>
      <c r="U697">
        <v>10.123809523809529</v>
      </c>
      <c r="V697">
        <v>0</v>
      </c>
      <c r="W697">
        <v>0</v>
      </c>
      <c r="X697">
        <v>0</v>
      </c>
      <c r="Y697">
        <v>0</v>
      </c>
      <c r="AA697">
        <v>2.4264229525519965</v>
      </c>
      <c r="AB697">
        <v>0</v>
      </c>
      <c r="AC697">
        <v>1.1952286093343936</v>
      </c>
      <c r="AE697">
        <v>34.809603839867421</v>
      </c>
      <c r="AG697">
        <v>0.62893081761006253</v>
      </c>
      <c r="AH697">
        <v>0.4644000043687676</v>
      </c>
    </row>
    <row r="698" spans="1:34">
      <c r="A698">
        <v>11</v>
      </c>
      <c r="B698">
        <v>173</v>
      </c>
      <c r="C698">
        <v>2013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5</v>
      </c>
      <c r="M698">
        <v>99</v>
      </c>
      <c r="N698">
        <v>99</v>
      </c>
      <c r="O698">
        <v>99</v>
      </c>
      <c r="P698">
        <v>9999</v>
      </c>
      <c r="Q698">
        <v>47</v>
      </c>
      <c r="R698">
        <v>87</v>
      </c>
      <c r="S698">
        <v>5</v>
      </c>
      <c r="T698">
        <v>4.6091954022988508</v>
      </c>
      <c r="U698">
        <v>10.70114942528736</v>
      </c>
      <c r="V698">
        <v>0</v>
      </c>
      <c r="W698">
        <v>0</v>
      </c>
      <c r="X698">
        <v>2.298850574712644</v>
      </c>
      <c r="Y698">
        <v>0</v>
      </c>
      <c r="AA698">
        <v>2.0715641407319088</v>
      </c>
      <c r="AB698">
        <v>0</v>
      </c>
      <c r="AC698">
        <v>1.3335314953814403</v>
      </c>
      <c r="AE698">
        <v>18.6567410234465</v>
      </c>
      <c r="AG698">
        <v>2.6055705300988321</v>
      </c>
      <c r="AH698">
        <v>2.0336613549732956</v>
      </c>
    </row>
    <row r="699" spans="1:34">
      <c r="A699">
        <v>11</v>
      </c>
      <c r="B699">
        <v>174</v>
      </c>
      <c r="C699">
        <v>2013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6</v>
      </c>
      <c r="M699">
        <v>99</v>
      </c>
      <c r="N699">
        <v>99</v>
      </c>
      <c r="O699">
        <v>99</v>
      </c>
      <c r="P699">
        <v>9999</v>
      </c>
      <c r="Q699">
        <v>74</v>
      </c>
      <c r="R699">
        <v>187</v>
      </c>
      <c r="S699">
        <v>6</v>
      </c>
      <c r="T699">
        <v>5.5347593582887695</v>
      </c>
      <c r="U699">
        <v>11.227272727272727</v>
      </c>
      <c r="V699">
        <v>0</v>
      </c>
      <c r="W699">
        <v>0</v>
      </c>
      <c r="X699">
        <v>1.0695187165775402</v>
      </c>
      <c r="Y699">
        <v>0</v>
      </c>
      <c r="AA699">
        <v>1.7049015670787004</v>
      </c>
      <c r="AB699">
        <v>0</v>
      </c>
      <c r="AC699">
        <v>1.2204234913509728</v>
      </c>
      <c r="AE699">
        <v>10.453261611765788</v>
      </c>
      <c r="AG699">
        <v>5.6004791853848452</v>
      </c>
      <c r="AH699">
        <v>4.586113871929574</v>
      </c>
    </row>
    <row r="700" spans="1:34">
      <c r="A700">
        <v>11</v>
      </c>
      <c r="B700">
        <v>175</v>
      </c>
      <c r="C700">
        <v>2013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7</v>
      </c>
      <c r="M700">
        <v>99</v>
      </c>
      <c r="N700">
        <v>99</v>
      </c>
      <c r="O700">
        <v>99</v>
      </c>
      <c r="P700">
        <v>9999</v>
      </c>
      <c r="Q700">
        <v>141</v>
      </c>
      <c r="R700">
        <v>451</v>
      </c>
      <c r="S700">
        <v>7</v>
      </c>
      <c r="T700">
        <v>5.946784922394678</v>
      </c>
      <c r="U700">
        <v>12.237028824833704</v>
      </c>
      <c r="V700">
        <v>0</v>
      </c>
      <c r="W700">
        <v>0.44345898004434575</v>
      </c>
      <c r="X700">
        <v>2.8824833702882482</v>
      </c>
      <c r="Y700">
        <v>0</v>
      </c>
      <c r="AA700">
        <v>1.898716814111316</v>
      </c>
      <c r="AB700">
        <v>0</v>
      </c>
      <c r="AC700">
        <v>1.1366918567689943</v>
      </c>
      <c r="AE700">
        <v>12.018891030754416</v>
      </c>
      <c r="AG700">
        <v>13.507038035339923</v>
      </c>
      <c r="AH700">
        <v>12.055395974180581</v>
      </c>
    </row>
    <row r="701" spans="1:34">
      <c r="A701">
        <v>11</v>
      </c>
      <c r="B701">
        <v>176</v>
      </c>
      <c r="C701">
        <v>2013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8</v>
      </c>
      <c r="M701">
        <v>99</v>
      </c>
      <c r="N701">
        <v>99</v>
      </c>
      <c r="O701">
        <v>99</v>
      </c>
      <c r="P701">
        <v>9999</v>
      </c>
      <c r="Q701">
        <v>197</v>
      </c>
      <c r="R701">
        <v>862</v>
      </c>
      <c r="S701">
        <v>8</v>
      </c>
      <c r="T701">
        <v>6.5997679814385153</v>
      </c>
      <c r="U701">
        <v>13.168329466357305</v>
      </c>
      <c r="V701">
        <v>0</v>
      </c>
      <c r="W701">
        <v>2.3201856148491879</v>
      </c>
      <c r="X701">
        <v>9.0487238979118363</v>
      </c>
      <c r="Y701">
        <v>0.23201856148491881</v>
      </c>
      <c r="AA701">
        <v>2.076446577201521</v>
      </c>
      <c r="AB701">
        <v>0</v>
      </c>
      <c r="AC701">
        <v>1.1605063068173049</v>
      </c>
      <c r="AE701">
        <v>22.55327680611715</v>
      </c>
      <c r="AG701">
        <v>25.816112608565444</v>
      </c>
      <c r="AH701">
        <v>24.795159405410704</v>
      </c>
    </row>
    <row r="702" spans="1:34">
      <c r="A702">
        <v>11</v>
      </c>
      <c r="B702">
        <v>177</v>
      </c>
      <c r="C702">
        <v>2013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</v>
      </c>
      <c r="M702">
        <v>99</v>
      </c>
      <c r="N702">
        <v>99</v>
      </c>
      <c r="O702">
        <v>99</v>
      </c>
      <c r="P702">
        <v>9999</v>
      </c>
      <c r="Q702">
        <v>198</v>
      </c>
      <c r="R702">
        <v>884</v>
      </c>
      <c r="S702">
        <v>9</v>
      </c>
      <c r="T702">
        <v>7.1052036199095019</v>
      </c>
      <c r="U702">
        <v>14.34615384615385</v>
      </c>
      <c r="V702">
        <v>0</v>
      </c>
      <c r="W702">
        <v>5.65610859728507</v>
      </c>
      <c r="X702">
        <v>19.457013574660639</v>
      </c>
      <c r="Y702">
        <v>0.33936651583710425</v>
      </c>
      <c r="AA702">
        <v>2.2300946865935547</v>
      </c>
      <c r="AB702">
        <v>0</v>
      </c>
      <c r="AC702">
        <v>1.1332171315049142</v>
      </c>
      <c r="AE702">
        <v>21.190763817585953</v>
      </c>
      <c r="AG702">
        <v>26.47499251272836</v>
      </c>
      <c r="AH702">
        <v>27.702355857971359</v>
      </c>
    </row>
    <row r="703" spans="1:34">
      <c r="A703">
        <v>11</v>
      </c>
      <c r="B703">
        <v>178</v>
      </c>
      <c r="C703">
        <v>2013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10</v>
      </c>
      <c r="M703">
        <v>99</v>
      </c>
      <c r="N703">
        <v>99</v>
      </c>
      <c r="O703">
        <v>99</v>
      </c>
      <c r="P703">
        <v>9999</v>
      </c>
      <c r="Q703">
        <v>140</v>
      </c>
      <c r="R703">
        <v>418</v>
      </c>
      <c r="S703">
        <v>10</v>
      </c>
      <c r="T703">
        <v>7.1674641148325353</v>
      </c>
      <c r="U703">
        <v>14.84258373205742</v>
      </c>
      <c r="V703">
        <v>0</v>
      </c>
      <c r="W703">
        <v>8.3732057416267942</v>
      </c>
      <c r="X703">
        <v>24.162679425837325</v>
      </c>
      <c r="Y703">
        <v>0.71770334928229684</v>
      </c>
      <c r="AA703">
        <v>2.2830150936053544</v>
      </c>
      <c r="AB703">
        <v>0</v>
      </c>
      <c r="AC703">
        <v>1.1639290742397401</v>
      </c>
      <c r="AE703">
        <v>25.093151583439901</v>
      </c>
      <c r="AG703">
        <v>12.518718179095538</v>
      </c>
      <c r="AH703">
        <v>13.552354219683483</v>
      </c>
    </row>
    <row r="704" spans="1:34">
      <c r="A704">
        <v>11</v>
      </c>
      <c r="B704">
        <v>179</v>
      </c>
      <c r="C704">
        <v>2013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9999</v>
      </c>
      <c r="Q704">
        <v>84</v>
      </c>
      <c r="R704">
        <v>289</v>
      </c>
      <c r="S704">
        <v>11</v>
      </c>
      <c r="T704">
        <v>7.2456747404844304</v>
      </c>
      <c r="U704">
        <v>15.632525951557092</v>
      </c>
      <c r="V704">
        <v>0</v>
      </c>
      <c r="W704">
        <v>5.5363321799307963</v>
      </c>
      <c r="X704">
        <v>41.176470588235304</v>
      </c>
      <c r="Y704">
        <v>0.69204152249134954</v>
      </c>
      <c r="AA704">
        <v>2.4244674484298274</v>
      </c>
      <c r="AB704">
        <v>0</v>
      </c>
      <c r="AC704">
        <v>1.021494077448128</v>
      </c>
      <c r="AE704">
        <v>29.171650957898432</v>
      </c>
      <c r="AG704">
        <v>8.6552860137765801</v>
      </c>
      <c r="AH704">
        <v>9.8686093120283118</v>
      </c>
    </row>
    <row r="705" spans="1:34">
      <c r="A705">
        <v>11</v>
      </c>
      <c r="B705">
        <v>180</v>
      </c>
      <c r="C705">
        <v>2013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12</v>
      </c>
      <c r="M705">
        <v>99</v>
      </c>
      <c r="N705">
        <v>99</v>
      </c>
      <c r="O705">
        <v>99</v>
      </c>
      <c r="P705">
        <v>9999</v>
      </c>
      <c r="Q705">
        <v>43</v>
      </c>
      <c r="R705">
        <v>105</v>
      </c>
      <c r="S705">
        <v>12</v>
      </c>
      <c r="T705">
        <v>7.2761904761904788</v>
      </c>
      <c r="U705">
        <v>16.634285714285724</v>
      </c>
      <c r="V705">
        <v>0</v>
      </c>
      <c r="W705">
        <v>5.7142857142857153</v>
      </c>
      <c r="X705">
        <v>49.523809523809511</v>
      </c>
      <c r="Y705">
        <v>2.8571428571428577</v>
      </c>
      <c r="AA705">
        <v>2.912528882225156</v>
      </c>
      <c r="AB705">
        <v>0</v>
      </c>
      <c r="AC705">
        <v>1.166967891142219</v>
      </c>
      <c r="AE705">
        <v>34.607370719527623</v>
      </c>
      <c r="AG705">
        <v>3.1446540880503129</v>
      </c>
      <c r="AH705">
        <v>3.8152448148188598</v>
      </c>
    </row>
    <row r="706" spans="1:34">
      <c r="A706">
        <v>11</v>
      </c>
      <c r="B706">
        <v>181</v>
      </c>
      <c r="C706">
        <v>2013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13</v>
      </c>
      <c r="M706">
        <v>99</v>
      </c>
      <c r="N706">
        <v>99</v>
      </c>
      <c r="O706">
        <v>99</v>
      </c>
      <c r="P706">
        <v>9999</v>
      </c>
      <c r="Q706">
        <v>16</v>
      </c>
      <c r="R706">
        <v>18</v>
      </c>
      <c r="S706">
        <v>13</v>
      </c>
      <c r="T706">
        <v>7</v>
      </c>
      <c r="U706">
        <v>17.516666666666662</v>
      </c>
      <c r="V706">
        <v>0</v>
      </c>
      <c r="W706">
        <v>5.5555555555555562</v>
      </c>
      <c r="X706">
        <v>61.111111111111121</v>
      </c>
      <c r="Y706">
        <v>5.5555555555555562</v>
      </c>
      <c r="AA706">
        <v>3.3564614303360361</v>
      </c>
      <c r="AB706">
        <v>0</v>
      </c>
      <c r="AC706">
        <v>0.94280904158206325</v>
      </c>
      <c r="AE706">
        <v>37.218422020454526</v>
      </c>
      <c r="AG706">
        <v>0.53908355795148244</v>
      </c>
      <c r="AH706">
        <v>0.6887362247294091</v>
      </c>
    </row>
    <row r="707" spans="1:34">
      <c r="A707">
        <v>11</v>
      </c>
      <c r="B707">
        <v>182</v>
      </c>
      <c r="C707">
        <v>2013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14</v>
      </c>
      <c r="M707">
        <v>99</v>
      </c>
      <c r="N707">
        <v>99</v>
      </c>
      <c r="O707">
        <v>99</v>
      </c>
      <c r="P707">
        <v>9999</v>
      </c>
      <c r="Q707">
        <v>5</v>
      </c>
      <c r="R707">
        <v>7</v>
      </c>
      <c r="S707">
        <v>14</v>
      </c>
      <c r="T707">
        <v>6.1428571428571441</v>
      </c>
      <c r="U707">
        <v>18</v>
      </c>
      <c r="V707">
        <v>0</v>
      </c>
      <c r="W707">
        <v>0</v>
      </c>
      <c r="X707">
        <v>57.142857142857153</v>
      </c>
      <c r="Y707">
        <v>14.285714285714288</v>
      </c>
      <c r="AA707">
        <v>3.9453408326422568</v>
      </c>
      <c r="AB707">
        <v>0</v>
      </c>
      <c r="AC707">
        <v>1.4568627181693661</v>
      </c>
      <c r="AE707">
        <v>84.007005336865049</v>
      </c>
      <c r="AG707">
        <v>0.20964360587002101</v>
      </c>
      <c r="AH707">
        <v>0.27523236383097222</v>
      </c>
    </row>
    <row r="708" spans="1:34">
      <c r="A708">
        <v>11</v>
      </c>
      <c r="B708">
        <v>183</v>
      </c>
      <c r="C708">
        <v>2013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15</v>
      </c>
      <c r="M708">
        <v>99</v>
      </c>
      <c r="N708">
        <v>99</v>
      </c>
      <c r="O708">
        <v>99</v>
      </c>
      <c r="P708">
        <v>9999</v>
      </c>
    </row>
    <row r="709" spans="1:34">
      <c r="A709">
        <v>11</v>
      </c>
      <c r="B709">
        <v>184</v>
      </c>
      <c r="C709">
        <v>2012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</v>
      </c>
      <c r="M709">
        <v>99</v>
      </c>
      <c r="N709">
        <v>99</v>
      </c>
      <c r="O709">
        <v>99</v>
      </c>
      <c r="P709">
        <v>9999</v>
      </c>
    </row>
    <row r="710" spans="1:34">
      <c r="A710">
        <v>11</v>
      </c>
      <c r="B710">
        <v>185</v>
      </c>
      <c r="C710">
        <v>2012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2</v>
      </c>
      <c r="M710">
        <v>99</v>
      </c>
      <c r="N710">
        <v>99</v>
      </c>
      <c r="O710">
        <v>99</v>
      </c>
      <c r="P710">
        <v>9999</v>
      </c>
      <c r="Q710">
        <v>2</v>
      </c>
      <c r="R710">
        <v>2</v>
      </c>
      <c r="S710">
        <v>2</v>
      </c>
      <c r="T710">
        <v>2.5</v>
      </c>
      <c r="U710">
        <v>6.3</v>
      </c>
      <c r="V710">
        <v>0</v>
      </c>
      <c r="W710">
        <v>0</v>
      </c>
      <c r="X710">
        <v>0</v>
      </c>
      <c r="Y710">
        <v>0</v>
      </c>
      <c r="AA710">
        <v>1.8000000000000005</v>
      </c>
      <c r="AB710">
        <v>0</v>
      </c>
      <c r="AC710">
        <v>1.5</v>
      </c>
      <c r="AE710">
        <v>99.999999999999986</v>
      </c>
      <c r="AG710">
        <v>9.6061479346781956E-2</v>
      </c>
      <c r="AH710">
        <v>4.0266526053401072E-2</v>
      </c>
    </row>
    <row r="711" spans="1:34">
      <c r="A711">
        <v>11</v>
      </c>
      <c r="B711">
        <v>186</v>
      </c>
      <c r="C711">
        <v>2012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3</v>
      </c>
      <c r="M711">
        <v>99</v>
      </c>
      <c r="N711">
        <v>99</v>
      </c>
      <c r="O711">
        <v>99</v>
      </c>
      <c r="P711">
        <v>9999</v>
      </c>
      <c r="Q711">
        <v>5</v>
      </c>
      <c r="R711">
        <v>6</v>
      </c>
      <c r="S711">
        <v>3</v>
      </c>
      <c r="T711">
        <v>2.6666666666666661</v>
      </c>
      <c r="U711">
        <v>9.2000000000000011</v>
      </c>
      <c r="V711">
        <v>0</v>
      </c>
      <c r="W711">
        <v>0</v>
      </c>
      <c r="X711">
        <v>0</v>
      </c>
      <c r="Y711">
        <v>0</v>
      </c>
      <c r="AA711">
        <v>1.621727474022687</v>
      </c>
      <c r="AB711">
        <v>0</v>
      </c>
      <c r="AC711">
        <v>0.7453559924999299</v>
      </c>
      <c r="AE711">
        <v>93.759663633754386</v>
      </c>
      <c r="AG711">
        <v>0.28818443804034577</v>
      </c>
      <c r="AH711">
        <v>0.17640573318632843</v>
      </c>
    </row>
    <row r="712" spans="1:34">
      <c r="A712">
        <v>11</v>
      </c>
      <c r="B712">
        <v>187</v>
      </c>
      <c r="C712">
        <v>2012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4</v>
      </c>
      <c r="M712">
        <v>99</v>
      </c>
      <c r="N712">
        <v>99</v>
      </c>
      <c r="O712">
        <v>99</v>
      </c>
      <c r="P712">
        <v>9999</v>
      </c>
      <c r="Q712">
        <v>22</v>
      </c>
      <c r="R712">
        <v>31</v>
      </c>
      <c r="S712">
        <v>4</v>
      </c>
      <c r="T712">
        <v>3.838709677419355</v>
      </c>
      <c r="U712">
        <v>10.706451612903225</v>
      </c>
      <c r="V712">
        <v>0</v>
      </c>
      <c r="W712">
        <v>0</v>
      </c>
      <c r="X712">
        <v>0</v>
      </c>
      <c r="Y712">
        <v>0</v>
      </c>
      <c r="AA712">
        <v>1.9986988483431811</v>
      </c>
      <c r="AB712">
        <v>0</v>
      </c>
      <c r="AC712">
        <v>1.1386685544982438</v>
      </c>
      <c r="AE712">
        <v>-4.9151908668326802</v>
      </c>
      <c r="AG712">
        <v>1.4889529298751201</v>
      </c>
      <c r="AH712">
        <v>1.0606714283431602</v>
      </c>
    </row>
    <row r="713" spans="1:34">
      <c r="A713">
        <v>11</v>
      </c>
      <c r="B713">
        <v>188</v>
      </c>
      <c r="C713">
        <v>2012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5</v>
      </c>
      <c r="M713">
        <v>99</v>
      </c>
      <c r="N713">
        <v>99</v>
      </c>
      <c r="O713">
        <v>99</v>
      </c>
      <c r="P713">
        <v>9999</v>
      </c>
      <c r="Q713">
        <v>34</v>
      </c>
      <c r="R713">
        <v>79</v>
      </c>
      <c r="S713">
        <v>5</v>
      </c>
      <c r="T713">
        <v>4.8607594936708871</v>
      </c>
      <c r="U713">
        <v>11.702531645569612</v>
      </c>
      <c r="V713">
        <v>0</v>
      </c>
      <c r="W713">
        <v>0</v>
      </c>
      <c r="X713">
        <v>1.2658227848101264</v>
      </c>
      <c r="Y713">
        <v>0</v>
      </c>
      <c r="AA713">
        <v>1.7225220458286821</v>
      </c>
      <c r="AB713">
        <v>0</v>
      </c>
      <c r="AC713">
        <v>1.1107549857458388</v>
      </c>
      <c r="AE713">
        <v>19.800006798613023</v>
      </c>
      <c r="AG713">
        <v>3.7944284341978864</v>
      </c>
      <c r="AH713">
        <v>2.9544764552674025</v>
      </c>
    </row>
    <row r="714" spans="1:34">
      <c r="A714">
        <v>11</v>
      </c>
      <c r="B714">
        <v>189</v>
      </c>
      <c r="C714">
        <v>2012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6</v>
      </c>
      <c r="M714">
        <v>99</v>
      </c>
      <c r="N714">
        <v>99</v>
      </c>
      <c r="O714">
        <v>99</v>
      </c>
      <c r="P714">
        <v>9999</v>
      </c>
      <c r="Q714">
        <v>57</v>
      </c>
      <c r="R714">
        <v>116</v>
      </c>
      <c r="S714">
        <v>6</v>
      </c>
      <c r="T714">
        <v>5.3793103448275845</v>
      </c>
      <c r="U714">
        <v>13.15689655172414</v>
      </c>
      <c r="V714">
        <v>0</v>
      </c>
      <c r="W714">
        <v>0</v>
      </c>
      <c r="X714">
        <v>6.8965517241379306</v>
      </c>
      <c r="Y714">
        <v>0</v>
      </c>
      <c r="AA714">
        <v>2.1168138117076754</v>
      </c>
      <c r="AB714">
        <v>0</v>
      </c>
      <c r="AC714">
        <v>1.2707259153578119</v>
      </c>
      <c r="AE714">
        <v>27.945171152744962</v>
      </c>
      <c r="AG714">
        <v>5.5715658021133532</v>
      </c>
      <c r="AH714">
        <v>4.8773628621191056</v>
      </c>
    </row>
    <row r="715" spans="1:34">
      <c r="A715">
        <v>11</v>
      </c>
      <c r="B715">
        <v>190</v>
      </c>
      <c r="C715">
        <v>2012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7</v>
      </c>
      <c r="M715">
        <v>99</v>
      </c>
      <c r="N715">
        <v>99</v>
      </c>
      <c r="O715">
        <v>99</v>
      </c>
      <c r="P715">
        <v>9999</v>
      </c>
      <c r="Q715">
        <v>94</v>
      </c>
      <c r="R715">
        <v>204</v>
      </c>
      <c r="S715">
        <v>7</v>
      </c>
      <c r="T715">
        <v>5.8921568627450984</v>
      </c>
      <c r="U715">
        <v>13.532843137254909</v>
      </c>
      <c r="V715">
        <v>0</v>
      </c>
      <c r="W715">
        <v>1.4705882352941178</v>
      </c>
      <c r="X715">
        <v>10.784313725490199</v>
      </c>
      <c r="Y715">
        <v>0</v>
      </c>
      <c r="AA715">
        <v>1.9080196475387452</v>
      </c>
      <c r="AB715">
        <v>0</v>
      </c>
      <c r="AC715">
        <v>1.3748929565827075</v>
      </c>
      <c r="AE715">
        <v>24.838008078839156</v>
      </c>
      <c r="AG715">
        <v>9.7982708933717593</v>
      </c>
      <c r="AH715">
        <v>8.8225236885416187</v>
      </c>
    </row>
    <row r="716" spans="1:34">
      <c r="A716">
        <v>11</v>
      </c>
      <c r="B716">
        <v>191</v>
      </c>
      <c r="C716">
        <v>2012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8</v>
      </c>
      <c r="M716">
        <v>99</v>
      </c>
      <c r="N716">
        <v>99</v>
      </c>
      <c r="O716">
        <v>99</v>
      </c>
      <c r="P716">
        <v>9999</v>
      </c>
      <c r="Q716">
        <v>133</v>
      </c>
      <c r="R716">
        <v>582</v>
      </c>
      <c r="S716">
        <v>8</v>
      </c>
      <c r="T716">
        <v>6.4587628865979392</v>
      </c>
      <c r="U716">
        <v>14.546563573883152</v>
      </c>
      <c r="V716">
        <v>0.17182130584192443</v>
      </c>
      <c r="W716">
        <v>3.7800687285223376</v>
      </c>
      <c r="X716">
        <v>21.993127147766323</v>
      </c>
      <c r="Y716">
        <v>0.17182130584192443</v>
      </c>
      <c r="AA716">
        <v>2.1618164561979736</v>
      </c>
      <c r="AB716">
        <v>0</v>
      </c>
      <c r="AC716">
        <v>1.3675864241889912</v>
      </c>
      <c r="AE716">
        <v>28.09769694614512</v>
      </c>
      <c r="AG716">
        <v>27.953890489913551</v>
      </c>
      <c r="AH716">
        <v>27.055590176245939</v>
      </c>
    </row>
    <row r="717" spans="1:34">
      <c r="A717">
        <v>11</v>
      </c>
      <c r="B717">
        <v>192</v>
      </c>
      <c r="C717">
        <v>2012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</v>
      </c>
      <c r="M717">
        <v>99</v>
      </c>
      <c r="N717">
        <v>99</v>
      </c>
      <c r="O717">
        <v>99</v>
      </c>
      <c r="P717">
        <v>9999</v>
      </c>
      <c r="Q717">
        <v>127</v>
      </c>
      <c r="R717">
        <v>619</v>
      </c>
      <c r="S717">
        <v>9</v>
      </c>
      <c r="T717">
        <v>6.930533117932149</v>
      </c>
      <c r="U717">
        <v>15.862358642972543</v>
      </c>
      <c r="V717">
        <v>0</v>
      </c>
      <c r="W717">
        <v>4.846526655896608</v>
      </c>
      <c r="X717">
        <v>42.487883683360259</v>
      </c>
      <c r="Y717">
        <v>0.4846526655896608</v>
      </c>
      <c r="AA717">
        <v>2.1684374772401123</v>
      </c>
      <c r="AB717">
        <v>0</v>
      </c>
      <c r="AC717">
        <v>1.1124300809896317</v>
      </c>
      <c r="AE717">
        <v>12.120588800021652</v>
      </c>
      <c r="AG717">
        <v>29.731027857829005</v>
      </c>
      <c r="AH717">
        <v>31.378489366121816</v>
      </c>
    </row>
    <row r="718" spans="1:34">
      <c r="A718">
        <v>11</v>
      </c>
      <c r="B718">
        <v>193</v>
      </c>
      <c r="C718">
        <v>2012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10</v>
      </c>
      <c r="M718">
        <v>99</v>
      </c>
      <c r="N718">
        <v>99</v>
      </c>
      <c r="O718">
        <v>99</v>
      </c>
      <c r="P718">
        <v>9999</v>
      </c>
      <c r="Q718">
        <v>90</v>
      </c>
      <c r="R718">
        <v>237</v>
      </c>
      <c r="S718">
        <v>10</v>
      </c>
      <c r="T718">
        <v>7.0295358649789037</v>
      </c>
      <c r="U718">
        <v>16.615611814345996</v>
      </c>
      <c r="V718">
        <v>0</v>
      </c>
      <c r="W718">
        <v>9.7046413502109683</v>
      </c>
      <c r="X718">
        <v>57.805907172995802</v>
      </c>
      <c r="Y718">
        <v>1.2658227848101264</v>
      </c>
      <c r="AA718">
        <v>2.3654797965480463</v>
      </c>
      <c r="AB718">
        <v>0</v>
      </c>
      <c r="AC718">
        <v>1.2873831911211249</v>
      </c>
      <c r="AE718">
        <v>31.326170559212127</v>
      </c>
      <c r="AG718">
        <v>11.383285302593661</v>
      </c>
      <c r="AH718">
        <v>12.58456769410223</v>
      </c>
    </row>
    <row r="719" spans="1:34">
      <c r="A719">
        <v>11</v>
      </c>
      <c r="B719">
        <v>194</v>
      </c>
      <c r="C719">
        <v>2012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11</v>
      </c>
      <c r="M719">
        <v>99</v>
      </c>
      <c r="N719">
        <v>99</v>
      </c>
      <c r="O719">
        <v>99</v>
      </c>
      <c r="P719">
        <v>9999</v>
      </c>
      <c r="Q719">
        <v>56</v>
      </c>
      <c r="R719">
        <v>157</v>
      </c>
      <c r="S719">
        <v>11</v>
      </c>
      <c r="T719">
        <v>7.2929936305732497</v>
      </c>
      <c r="U719">
        <v>17.000636942675161</v>
      </c>
      <c r="V719">
        <v>0</v>
      </c>
      <c r="W719">
        <v>7.6433121019108308</v>
      </c>
      <c r="X719">
        <v>62.420382165605098</v>
      </c>
      <c r="Y719">
        <v>3.1847133757961794</v>
      </c>
      <c r="AA719">
        <v>2.91889292370182</v>
      </c>
      <c r="AB719">
        <v>0</v>
      </c>
      <c r="AC719">
        <v>1.101597834860047</v>
      </c>
      <c r="AE719">
        <v>5.4812456506539151</v>
      </c>
      <c r="AG719">
        <v>7.5408261287223821</v>
      </c>
      <c r="AH719">
        <v>8.5297924356454597</v>
      </c>
    </row>
    <row r="720" spans="1:34">
      <c r="A720">
        <v>11</v>
      </c>
      <c r="B720">
        <v>195</v>
      </c>
      <c r="C720">
        <v>2012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9999</v>
      </c>
      <c r="Q720">
        <v>17</v>
      </c>
      <c r="R720">
        <v>38</v>
      </c>
      <c r="S720">
        <v>12</v>
      </c>
      <c r="T720">
        <v>6.8157894736842115</v>
      </c>
      <c r="U720">
        <v>16.171052631578945</v>
      </c>
      <c r="V720">
        <v>0</v>
      </c>
      <c r="W720">
        <v>13.157894736842103</v>
      </c>
      <c r="X720">
        <v>55.263157894736842</v>
      </c>
      <c r="Y720">
        <v>2.6315789473684221</v>
      </c>
      <c r="AA720">
        <v>3.551271669545188</v>
      </c>
      <c r="AB720">
        <v>0</v>
      </c>
      <c r="AC720">
        <v>1.3348617739970936</v>
      </c>
      <c r="AE720">
        <v>35.804548808564128</v>
      </c>
      <c r="AG720">
        <v>1.8251681075888575</v>
      </c>
      <c r="AH720">
        <v>1.9637920841122984</v>
      </c>
    </row>
    <row r="721" spans="1:34">
      <c r="A721">
        <v>11</v>
      </c>
      <c r="B721">
        <v>196</v>
      </c>
      <c r="C721">
        <v>2012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13</v>
      </c>
      <c r="M721">
        <v>99</v>
      </c>
      <c r="N721">
        <v>99</v>
      </c>
      <c r="O721">
        <v>99</v>
      </c>
      <c r="P721">
        <v>9999</v>
      </c>
      <c r="Q721">
        <v>4</v>
      </c>
      <c r="R721">
        <v>7</v>
      </c>
      <c r="S721">
        <v>13</v>
      </c>
      <c r="T721">
        <v>7</v>
      </c>
      <c r="U721">
        <v>15.771428571428581</v>
      </c>
      <c r="V721">
        <v>0</v>
      </c>
      <c r="W721">
        <v>14.285714285714288</v>
      </c>
      <c r="X721">
        <v>42.857142857142847</v>
      </c>
      <c r="Y721">
        <v>0</v>
      </c>
      <c r="AA721">
        <v>2.2159901274369171</v>
      </c>
      <c r="AB721">
        <v>0</v>
      </c>
      <c r="AC721">
        <v>1.4142135623730951</v>
      </c>
      <c r="AE721">
        <v>41.482080816204842</v>
      </c>
      <c r="AG721">
        <v>0.33621517771373682</v>
      </c>
      <c r="AH721">
        <v>0.35281146637265698</v>
      </c>
    </row>
    <row r="722" spans="1:34">
      <c r="A722">
        <v>11</v>
      </c>
      <c r="B722">
        <v>197</v>
      </c>
      <c r="C722">
        <v>2012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14</v>
      </c>
      <c r="M722">
        <v>99</v>
      </c>
      <c r="N722">
        <v>99</v>
      </c>
      <c r="O722">
        <v>99</v>
      </c>
      <c r="P722">
        <v>9999</v>
      </c>
      <c r="Q722">
        <v>3</v>
      </c>
      <c r="R722">
        <v>4</v>
      </c>
      <c r="S722">
        <v>14</v>
      </c>
      <c r="T722">
        <v>6.75</v>
      </c>
      <c r="U722">
        <v>15.9</v>
      </c>
      <c r="V722">
        <v>0</v>
      </c>
      <c r="W722">
        <v>0</v>
      </c>
      <c r="X722">
        <v>25</v>
      </c>
      <c r="Y722">
        <v>25</v>
      </c>
      <c r="AA722">
        <v>4.881085944746312</v>
      </c>
      <c r="AB722">
        <v>0</v>
      </c>
      <c r="AC722">
        <v>0.82915619758885006</v>
      </c>
      <c r="AE722">
        <v>80.920488978892195</v>
      </c>
      <c r="AG722">
        <v>0.19212295869356391</v>
      </c>
      <c r="AH722">
        <v>0.20325008388859592</v>
      </c>
    </row>
    <row r="723" spans="1:34">
      <c r="A723">
        <v>11</v>
      </c>
      <c r="B723">
        <v>198</v>
      </c>
      <c r="C723">
        <v>2012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15</v>
      </c>
      <c r="M723">
        <v>99</v>
      </c>
      <c r="N723">
        <v>99</v>
      </c>
      <c r="O723">
        <v>99</v>
      </c>
      <c r="P723">
        <v>9999</v>
      </c>
    </row>
    <row r="724" spans="1:34">
      <c r="A724">
        <v>11</v>
      </c>
      <c r="B724">
        <v>199</v>
      </c>
      <c r="C724">
        <v>2011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</v>
      </c>
      <c r="M724">
        <v>99</v>
      </c>
      <c r="N724">
        <v>99</v>
      </c>
      <c r="O724">
        <v>99</v>
      </c>
      <c r="P724">
        <v>9999</v>
      </c>
      <c r="Q724">
        <v>1</v>
      </c>
      <c r="R724">
        <v>1</v>
      </c>
      <c r="S724">
        <v>1</v>
      </c>
      <c r="T724">
        <v>1</v>
      </c>
      <c r="U724">
        <v>8.8000000000000007</v>
      </c>
      <c r="V724">
        <v>0</v>
      </c>
      <c r="W724">
        <v>0</v>
      </c>
      <c r="X724">
        <v>0</v>
      </c>
      <c r="Y724">
        <v>0</v>
      </c>
      <c r="AA724">
        <v>0</v>
      </c>
      <c r="AB724">
        <v>0</v>
      </c>
      <c r="AC724">
        <v>0</v>
      </c>
      <c r="AG724">
        <v>4.8123195380173248E-2</v>
      </c>
      <c r="AH724">
        <v>2.8034852418802495E-2</v>
      </c>
    </row>
    <row r="725" spans="1:34">
      <c r="A725">
        <v>11</v>
      </c>
      <c r="B725">
        <v>200</v>
      </c>
      <c r="C725">
        <v>2011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2</v>
      </c>
      <c r="M725">
        <v>99</v>
      </c>
      <c r="N725">
        <v>99</v>
      </c>
      <c r="O725">
        <v>99</v>
      </c>
      <c r="P725">
        <v>9999</v>
      </c>
      <c r="Q725">
        <v>5</v>
      </c>
      <c r="R725">
        <v>4</v>
      </c>
      <c r="S725">
        <v>2</v>
      </c>
      <c r="T725">
        <v>2</v>
      </c>
      <c r="U725">
        <v>10.199999999999999</v>
      </c>
      <c r="V725">
        <v>0</v>
      </c>
      <c r="W725">
        <v>0</v>
      </c>
      <c r="X725">
        <v>0</v>
      </c>
      <c r="Y725">
        <v>0</v>
      </c>
      <c r="AA725">
        <v>0.98742088290657948</v>
      </c>
      <c r="AB725">
        <v>0</v>
      </c>
      <c r="AC725">
        <v>0</v>
      </c>
      <c r="AG725">
        <v>0.19249278152069299</v>
      </c>
      <c r="AH725">
        <v>0.12997977030535696</v>
      </c>
    </row>
    <row r="726" spans="1:34">
      <c r="A726">
        <v>11</v>
      </c>
      <c r="B726">
        <v>201</v>
      </c>
      <c r="C726">
        <v>2011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3</v>
      </c>
      <c r="M726">
        <v>99</v>
      </c>
      <c r="N726">
        <v>99</v>
      </c>
      <c r="O726">
        <v>99</v>
      </c>
      <c r="P726">
        <v>9999</v>
      </c>
      <c r="Q726">
        <v>8</v>
      </c>
      <c r="R726">
        <v>16</v>
      </c>
      <c r="S726">
        <v>3</v>
      </c>
      <c r="T726">
        <v>2.75</v>
      </c>
      <c r="U726">
        <v>11.262499999999999</v>
      </c>
      <c r="V726">
        <v>0</v>
      </c>
      <c r="W726">
        <v>0</v>
      </c>
      <c r="X726">
        <v>6.25</v>
      </c>
      <c r="Y726">
        <v>0</v>
      </c>
      <c r="AA726">
        <v>2.4967165938488138</v>
      </c>
      <c r="AB726">
        <v>0</v>
      </c>
      <c r="AC726">
        <v>0.66143782776614757</v>
      </c>
      <c r="AE726">
        <v>-12.67846126088582</v>
      </c>
      <c r="AG726">
        <v>0.76997112608277196</v>
      </c>
      <c r="AH726">
        <v>0.57407731884865998</v>
      </c>
    </row>
    <row r="727" spans="1:34">
      <c r="A727">
        <v>11</v>
      </c>
      <c r="B727">
        <v>202</v>
      </c>
      <c r="C727">
        <v>2011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4</v>
      </c>
      <c r="M727">
        <v>99</v>
      </c>
      <c r="N727">
        <v>99</v>
      </c>
      <c r="O727">
        <v>99</v>
      </c>
      <c r="P727">
        <v>9999</v>
      </c>
      <c r="Q727">
        <v>13</v>
      </c>
      <c r="R727">
        <v>26</v>
      </c>
      <c r="S727">
        <v>4</v>
      </c>
      <c r="T727">
        <v>3.6153846153846145</v>
      </c>
      <c r="U727">
        <v>12.096153846153848</v>
      </c>
      <c r="V727">
        <v>0</v>
      </c>
      <c r="W727">
        <v>0</v>
      </c>
      <c r="X727">
        <v>3.8461538461538449</v>
      </c>
      <c r="Y727">
        <v>0</v>
      </c>
      <c r="AA727">
        <v>2.4846421765642779</v>
      </c>
      <c r="AB727">
        <v>0</v>
      </c>
      <c r="AC727">
        <v>1.0405960968052843</v>
      </c>
      <c r="AE727">
        <v>18.091272866366623</v>
      </c>
      <c r="AG727">
        <v>1.2512030798845049</v>
      </c>
      <c r="AH727">
        <v>1.0019273961037924</v>
      </c>
    </row>
    <row r="728" spans="1:34">
      <c r="A728">
        <v>11</v>
      </c>
      <c r="B728">
        <v>203</v>
      </c>
      <c r="C728">
        <v>2011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5</v>
      </c>
      <c r="M728">
        <v>99</v>
      </c>
      <c r="N728">
        <v>99</v>
      </c>
      <c r="O728">
        <v>99</v>
      </c>
      <c r="P728">
        <v>9999</v>
      </c>
      <c r="Q728">
        <v>41</v>
      </c>
      <c r="R728">
        <v>62</v>
      </c>
      <c r="S728">
        <v>5</v>
      </c>
      <c r="T728">
        <v>4.1129032258064511</v>
      </c>
      <c r="U728">
        <v>12.22258064516129</v>
      </c>
      <c r="V728">
        <v>0</v>
      </c>
      <c r="W728">
        <v>1.6129032258064513</v>
      </c>
      <c r="X728">
        <v>4.8387096774193559</v>
      </c>
      <c r="Y728">
        <v>0</v>
      </c>
      <c r="AA728">
        <v>2.5224424514576649</v>
      </c>
      <c r="AB728">
        <v>0</v>
      </c>
      <c r="AC728">
        <v>1.4267585494317838</v>
      </c>
      <c r="AE728">
        <v>9.8335763455258842</v>
      </c>
      <c r="AG728">
        <v>2.9836381135707426</v>
      </c>
      <c r="AH728">
        <v>2.4141830867009682</v>
      </c>
    </row>
    <row r="729" spans="1:34">
      <c r="A729">
        <v>11</v>
      </c>
      <c r="B729">
        <v>204</v>
      </c>
      <c r="C729">
        <v>2011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6</v>
      </c>
      <c r="M729">
        <v>99</v>
      </c>
      <c r="N729">
        <v>99</v>
      </c>
      <c r="O729">
        <v>99</v>
      </c>
      <c r="P729">
        <v>9999</v>
      </c>
      <c r="Q729">
        <v>58</v>
      </c>
      <c r="R729">
        <v>103</v>
      </c>
      <c r="S729">
        <v>6</v>
      </c>
      <c r="T729">
        <v>5.1553398058252418</v>
      </c>
      <c r="U729">
        <v>12.630097087378642</v>
      </c>
      <c r="V729">
        <v>0</v>
      </c>
      <c r="W729">
        <v>2.912621359223301</v>
      </c>
      <c r="X729">
        <v>11.650485436893204</v>
      </c>
      <c r="Y729">
        <v>0</v>
      </c>
      <c r="AA729">
        <v>2.4720902264402271</v>
      </c>
      <c r="AB729">
        <v>0</v>
      </c>
      <c r="AC729">
        <v>1.4927480461190348</v>
      </c>
      <c r="AE729">
        <v>3.056750645699041</v>
      </c>
      <c r="AG729">
        <v>4.9566891241578439</v>
      </c>
      <c r="AH729">
        <v>4.1443794899568358</v>
      </c>
    </row>
    <row r="730" spans="1:34">
      <c r="A730">
        <v>11</v>
      </c>
      <c r="B730">
        <v>205</v>
      </c>
      <c r="C730">
        <v>2011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7</v>
      </c>
      <c r="M730">
        <v>99</v>
      </c>
      <c r="N730">
        <v>99</v>
      </c>
      <c r="O730">
        <v>99</v>
      </c>
      <c r="P730">
        <v>9999</v>
      </c>
      <c r="Q730">
        <v>81</v>
      </c>
      <c r="R730">
        <v>187</v>
      </c>
      <c r="S730">
        <v>7</v>
      </c>
      <c r="T730">
        <v>5.2459893048128334</v>
      </c>
      <c r="U730">
        <v>13.800000000000002</v>
      </c>
      <c r="V730">
        <v>0</v>
      </c>
      <c r="W730">
        <v>2.1390374331550803</v>
      </c>
      <c r="X730">
        <v>14.438502673796789</v>
      </c>
      <c r="Y730">
        <v>1.0695187165775402</v>
      </c>
      <c r="AA730">
        <v>2.4632920019013129</v>
      </c>
      <c r="AB730">
        <v>0</v>
      </c>
      <c r="AC730">
        <v>1.4601378807844336</v>
      </c>
      <c r="AE730">
        <v>18.480757026355263</v>
      </c>
      <c r="AG730">
        <v>8.9990375360923984</v>
      </c>
      <c r="AH730">
        <v>8.2212204718138295</v>
      </c>
    </row>
    <row r="731" spans="1:34">
      <c r="A731">
        <v>11</v>
      </c>
      <c r="B731">
        <v>206</v>
      </c>
      <c r="C731">
        <v>2011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8</v>
      </c>
      <c r="M731">
        <v>99</v>
      </c>
      <c r="N731">
        <v>99</v>
      </c>
      <c r="O731">
        <v>99</v>
      </c>
      <c r="P731">
        <v>9999</v>
      </c>
      <c r="Q731">
        <v>137</v>
      </c>
      <c r="R731">
        <v>586</v>
      </c>
      <c r="S731">
        <v>8</v>
      </c>
      <c r="T731">
        <v>6.1552901023890803</v>
      </c>
      <c r="U731">
        <v>14.655802047781561</v>
      </c>
      <c r="V731">
        <v>0.17064846416382251</v>
      </c>
      <c r="W731">
        <v>3.2423208191126278</v>
      </c>
      <c r="X731">
        <v>23.549488054607504</v>
      </c>
      <c r="Y731">
        <v>1.1945392491467577</v>
      </c>
      <c r="AA731">
        <v>2.5127406658164975</v>
      </c>
      <c r="AB731">
        <v>0</v>
      </c>
      <c r="AC731">
        <v>1.3805502938295362</v>
      </c>
      <c r="AE731">
        <v>12.924059447935395</v>
      </c>
      <c r="AG731">
        <v>28.200192492781525</v>
      </c>
      <c r="AH731">
        <v>27.360423071409219</v>
      </c>
    </row>
    <row r="732" spans="1:34">
      <c r="A732">
        <v>11</v>
      </c>
      <c r="B732">
        <v>207</v>
      </c>
      <c r="C732">
        <v>2011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</v>
      </c>
      <c r="M732">
        <v>99</v>
      </c>
      <c r="N732">
        <v>99</v>
      </c>
      <c r="O732">
        <v>99</v>
      </c>
      <c r="P732">
        <v>9999</v>
      </c>
      <c r="Q732">
        <v>139</v>
      </c>
      <c r="R732">
        <v>599</v>
      </c>
      <c r="S732">
        <v>9</v>
      </c>
      <c r="T732">
        <v>6.7913188647746257</v>
      </c>
      <c r="U732">
        <v>15.803005008347244</v>
      </c>
      <c r="V732">
        <v>0</v>
      </c>
      <c r="W732">
        <v>9.0150250417362265</v>
      </c>
      <c r="X732">
        <v>38.063439065108511</v>
      </c>
      <c r="Y732">
        <v>1.335559265442404</v>
      </c>
      <c r="AA732">
        <v>2.4701674431038394</v>
      </c>
      <c r="AB732">
        <v>0</v>
      </c>
      <c r="AC732">
        <v>1.4894816848971708</v>
      </c>
      <c r="AE732">
        <v>11.55123547837194</v>
      </c>
      <c r="AG732">
        <v>28.825794032723767</v>
      </c>
      <c r="AH732">
        <v>30.156581022316377</v>
      </c>
    </row>
    <row r="733" spans="1:34">
      <c r="A733">
        <v>11</v>
      </c>
      <c r="B733">
        <v>208</v>
      </c>
      <c r="C733">
        <v>2011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10</v>
      </c>
      <c r="M733">
        <v>99</v>
      </c>
      <c r="N733">
        <v>99</v>
      </c>
      <c r="O733">
        <v>99</v>
      </c>
      <c r="P733">
        <v>9999</v>
      </c>
      <c r="Q733">
        <v>100</v>
      </c>
      <c r="R733">
        <v>313</v>
      </c>
      <c r="S733">
        <v>10</v>
      </c>
      <c r="T733">
        <v>6.9648562300319492</v>
      </c>
      <c r="U733">
        <v>16.171246006389765</v>
      </c>
      <c r="V733">
        <v>0</v>
      </c>
      <c r="W733">
        <v>17.891373801916931</v>
      </c>
      <c r="X733">
        <v>45.686900958466438</v>
      </c>
      <c r="Y733">
        <v>0.63897763578274769</v>
      </c>
      <c r="AA733">
        <v>2.2790062951810457</v>
      </c>
      <c r="AB733">
        <v>0</v>
      </c>
      <c r="AC733">
        <v>1.8198527294718032</v>
      </c>
      <c r="AE733">
        <v>23.085379806997807</v>
      </c>
      <c r="AG733">
        <v>15.06256015399422</v>
      </c>
      <c r="AH733">
        <v>16.125137386705738</v>
      </c>
    </row>
    <row r="734" spans="1:34">
      <c r="A734">
        <v>11</v>
      </c>
      <c r="B734">
        <v>209</v>
      </c>
      <c r="C734">
        <v>2011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11</v>
      </c>
      <c r="M734">
        <v>99</v>
      </c>
      <c r="N734">
        <v>99</v>
      </c>
      <c r="O734">
        <v>99</v>
      </c>
      <c r="P734">
        <v>9999</v>
      </c>
      <c r="Q734">
        <v>60</v>
      </c>
      <c r="R734">
        <v>137</v>
      </c>
      <c r="S734">
        <v>11</v>
      </c>
      <c r="T734">
        <v>6.9708029197080306</v>
      </c>
      <c r="U734">
        <v>16.990510948905104</v>
      </c>
      <c r="V734">
        <v>0.72992700729927051</v>
      </c>
      <c r="W734">
        <v>13.868613138686133</v>
      </c>
      <c r="X734">
        <v>62.773722627737214</v>
      </c>
      <c r="Y734">
        <v>2.1897810218978111</v>
      </c>
      <c r="AA734">
        <v>2.7130095662961722</v>
      </c>
      <c r="AB734">
        <v>0</v>
      </c>
      <c r="AC734">
        <v>1.8000065119079951</v>
      </c>
      <c r="AE734">
        <v>25.359385507510101</v>
      </c>
      <c r="AG734">
        <v>6.5928777670837331</v>
      </c>
      <c r="AH734">
        <v>7.4155370426416498</v>
      </c>
    </row>
    <row r="735" spans="1:34">
      <c r="A735">
        <v>11</v>
      </c>
      <c r="B735">
        <v>210</v>
      </c>
      <c r="C735">
        <v>2011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12</v>
      </c>
      <c r="M735">
        <v>99</v>
      </c>
      <c r="N735">
        <v>99</v>
      </c>
      <c r="O735">
        <v>99</v>
      </c>
      <c r="P735">
        <v>9999</v>
      </c>
      <c r="Q735">
        <v>22</v>
      </c>
      <c r="R735">
        <v>34</v>
      </c>
      <c r="S735">
        <v>12</v>
      </c>
      <c r="T735">
        <v>6.7352941176470607</v>
      </c>
      <c r="U735">
        <v>16.823529411764703</v>
      </c>
      <c r="V735">
        <v>0</v>
      </c>
      <c r="W735">
        <v>14.705882352941178</v>
      </c>
      <c r="X735">
        <v>52.941176470588239</v>
      </c>
      <c r="Y735">
        <v>5.882352941176471</v>
      </c>
      <c r="AA735">
        <v>3.20909175565202</v>
      </c>
      <c r="AB735">
        <v>0</v>
      </c>
      <c r="AC735">
        <v>1.819968059341762</v>
      </c>
      <c r="AE735">
        <v>17.278985376444101</v>
      </c>
      <c r="AG735">
        <v>1.6361886429258901</v>
      </c>
      <c r="AH735">
        <v>1.8222654072221605</v>
      </c>
    </row>
    <row r="736" spans="1:34">
      <c r="A736">
        <v>11</v>
      </c>
      <c r="B736">
        <v>211</v>
      </c>
      <c r="C736">
        <v>2011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13</v>
      </c>
      <c r="M736">
        <v>99</v>
      </c>
      <c r="N736">
        <v>99</v>
      </c>
      <c r="O736">
        <v>99</v>
      </c>
      <c r="P736">
        <v>9999</v>
      </c>
      <c r="Q736">
        <v>8</v>
      </c>
      <c r="R736">
        <v>9</v>
      </c>
      <c r="S736">
        <v>13</v>
      </c>
      <c r="T736">
        <v>6.7777777777777777</v>
      </c>
      <c r="U736">
        <v>18.688888888888886</v>
      </c>
      <c r="V736">
        <v>0</v>
      </c>
      <c r="W736">
        <v>22.222222222222225</v>
      </c>
      <c r="X736">
        <v>88.8888888888889</v>
      </c>
      <c r="Y736">
        <v>0</v>
      </c>
      <c r="AA736">
        <v>2.0024676135233719</v>
      </c>
      <c r="AB736">
        <v>0</v>
      </c>
      <c r="AC736">
        <v>2.0427529234278037</v>
      </c>
      <c r="AE736">
        <v>-3.0482810999037202</v>
      </c>
      <c r="AG736">
        <v>0.43310875842155927</v>
      </c>
      <c r="AH736">
        <v>0.53584797464120193</v>
      </c>
    </row>
    <row r="737" spans="1:34">
      <c r="A737">
        <v>11</v>
      </c>
      <c r="B737">
        <v>212</v>
      </c>
      <c r="C737">
        <v>2011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14</v>
      </c>
      <c r="M737">
        <v>99</v>
      </c>
      <c r="N737">
        <v>99</v>
      </c>
      <c r="O737">
        <v>99</v>
      </c>
      <c r="P737">
        <v>9999</v>
      </c>
      <c r="Q737">
        <v>1</v>
      </c>
      <c r="R737">
        <v>1</v>
      </c>
      <c r="S737">
        <v>14</v>
      </c>
      <c r="T737">
        <v>9</v>
      </c>
      <c r="U737">
        <v>22.1</v>
      </c>
      <c r="V737">
        <v>0</v>
      </c>
      <c r="W737">
        <v>100</v>
      </c>
      <c r="X737">
        <v>100</v>
      </c>
      <c r="Y737">
        <v>0</v>
      </c>
      <c r="AA737">
        <v>0</v>
      </c>
      <c r="AB737">
        <v>0</v>
      </c>
      <c r="AC737">
        <v>0</v>
      </c>
      <c r="AG737">
        <v>4.8123195380173248E-2</v>
      </c>
      <c r="AH737">
        <v>7.0405708915401682E-2</v>
      </c>
    </row>
    <row r="738" spans="1:34">
      <c r="A738">
        <v>11</v>
      </c>
      <c r="B738">
        <v>213</v>
      </c>
      <c r="C738">
        <v>2011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15</v>
      </c>
      <c r="M738">
        <v>99</v>
      </c>
      <c r="N738">
        <v>99</v>
      </c>
      <c r="O738">
        <v>99</v>
      </c>
      <c r="P738">
        <v>9999</v>
      </c>
    </row>
    <row r="739" spans="1:34">
      <c r="A739">
        <v>11</v>
      </c>
      <c r="B739">
        <v>214</v>
      </c>
      <c r="C739">
        <v>2010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</v>
      </c>
      <c r="M739">
        <v>99</v>
      </c>
      <c r="N739">
        <v>99</v>
      </c>
      <c r="O739">
        <v>99</v>
      </c>
      <c r="P739">
        <v>9999</v>
      </c>
    </row>
    <row r="740" spans="1:34">
      <c r="A740">
        <v>11</v>
      </c>
      <c r="B740">
        <v>215</v>
      </c>
      <c r="C740">
        <v>2010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2</v>
      </c>
      <c r="M740">
        <v>99</v>
      </c>
      <c r="N740">
        <v>99</v>
      </c>
      <c r="O740">
        <v>99</v>
      </c>
      <c r="P740">
        <v>9999</v>
      </c>
      <c r="Q740">
        <v>1</v>
      </c>
      <c r="R740">
        <v>1</v>
      </c>
      <c r="S740">
        <v>2</v>
      </c>
      <c r="T740">
        <v>3</v>
      </c>
      <c r="U740">
        <v>10</v>
      </c>
      <c r="V740">
        <v>0</v>
      </c>
      <c r="W740">
        <v>0</v>
      </c>
      <c r="X740">
        <v>0</v>
      </c>
      <c r="Y740">
        <v>0</v>
      </c>
      <c r="AA740">
        <v>0</v>
      </c>
      <c r="AB740">
        <v>0</v>
      </c>
      <c r="AC740">
        <v>0</v>
      </c>
      <c r="AG740">
        <v>5.3676865271068193E-2</v>
      </c>
      <c r="AH740">
        <v>3.4234265075914476E-2</v>
      </c>
    </row>
    <row r="741" spans="1:34">
      <c r="A741">
        <v>11</v>
      </c>
      <c r="B741">
        <v>216</v>
      </c>
      <c r="C741">
        <v>2010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3</v>
      </c>
      <c r="M741">
        <v>99</v>
      </c>
      <c r="N741">
        <v>99</v>
      </c>
      <c r="O741">
        <v>99</v>
      </c>
      <c r="P741">
        <v>9999</v>
      </c>
      <c r="Q741">
        <v>5</v>
      </c>
      <c r="R741">
        <v>4</v>
      </c>
      <c r="S741">
        <v>3</v>
      </c>
      <c r="T741">
        <v>2.75</v>
      </c>
      <c r="U741">
        <v>10.8</v>
      </c>
      <c r="V741">
        <v>0</v>
      </c>
      <c r="W741">
        <v>0</v>
      </c>
      <c r="X741">
        <v>0</v>
      </c>
      <c r="Y741">
        <v>0</v>
      </c>
      <c r="AA741">
        <v>0.71763500472034669</v>
      </c>
      <c r="AB741">
        <v>0</v>
      </c>
      <c r="AC741">
        <v>0.82915619758885006</v>
      </c>
      <c r="AE741">
        <v>-29.410207113111255</v>
      </c>
      <c r="AG741">
        <v>0.21470746108427277</v>
      </c>
      <c r="AH741">
        <v>0.14789202512795055</v>
      </c>
    </row>
    <row r="742" spans="1:34">
      <c r="A742">
        <v>11</v>
      </c>
      <c r="B742">
        <v>217</v>
      </c>
      <c r="C742">
        <v>2010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4</v>
      </c>
      <c r="M742">
        <v>99</v>
      </c>
      <c r="N742">
        <v>99</v>
      </c>
      <c r="O742">
        <v>99</v>
      </c>
      <c r="P742">
        <v>9999</v>
      </c>
      <c r="Q742">
        <v>10</v>
      </c>
      <c r="R742">
        <v>13</v>
      </c>
      <c r="S742">
        <v>4</v>
      </c>
      <c r="T742">
        <v>3.7692307692307687</v>
      </c>
      <c r="U742">
        <v>9.8615384615384603</v>
      </c>
      <c r="V742">
        <v>0</v>
      </c>
      <c r="W742">
        <v>0</v>
      </c>
      <c r="X742">
        <v>0</v>
      </c>
      <c r="Y742">
        <v>0</v>
      </c>
      <c r="AA742">
        <v>1.7349522101768813</v>
      </c>
      <c r="AB742">
        <v>0</v>
      </c>
      <c r="AC742">
        <v>0.69656808754903299</v>
      </c>
      <c r="AE742">
        <v>19.633900131595325</v>
      </c>
      <c r="AG742">
        <v>0.6977992485238862</v>
      </c>
      <c r="AH742">
        <v>0.43888327827322376</v>
      </c>
    </row>
    <row r="743" spans="1:34">
      <c r="A743">
        <v>11</v>
      </c>
      <c r="B743">
        <v>218</v>
      </c>
      <c r="C743">
        <v>2010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5</v>
      </c>
      <c r="M743">
        <v>99</v>
      </c>
      <c r="N743">
        <v>99</v>
      </c>
      <c r="O743">
        <v>99</v>
      </c>
      <c r="P743">
        <v>9999</v>
      </c>
      <c r="Q743">
        <v>29</v>
      </c>
      <c r="R743">
        <v>43</v>
      </c>
      <c r="S743">
        <v>5</v>
      </c>
      <c r="T743">
        <v>4.5581395348837219</v>
      </c>
      <c r="U743">
        <v>11.96744186046511</v>
      </c>
      <c r="V743">
        <v>0</v>
      </c>
      <c r="W743">
        <v>0</v>
      </c>
      <c r="X743">
        <v>2.3255813953488378</v>
      </c>
      <c r="Y743">
        <v>0</v>
      </c>
      <c r="AA743">
        <v>2.0453828811107235</v>
      </c>
      <c r="AB743">
        <v>0</v>
      </c>
      <c r="AC743">
        <v>1.3347297537006262</v>
      </c>
      <c r="AE743">
        <v>7.2248842480837858</v>
      </c>
      <c r="AG743">
        <v>2.3081052066559318</v>
      </c>
      <c r="AH743">
        <v>1.7616952808065596</v>
      </c>
    </row>
    <row r="744" spans="1:34">
      <c r="A744">
        <v>11</v>
      </c>
      <c r="B744">
        <v>219</v>
      </c>
      <c r="C744">
        <v>2010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6</v>
      </c>
      <c r="M744">
        <v>99</v>
      </c>
      <c r="N744">
        <v>99</v>
      </c>
      <c r="O744">
        <v>99</v>
      </c>
      <c r="P744">
        <v>9999</v>
      </c>
      <c r="Q744">
        <v>50</v>
      </c>
      <c r="R744">
        <v>87</v>
      </c>
      <c r="S744">
        <v>6</v>
      </c>
      <c r="T744">
        <v>5.3333333333333321</v>
      </c>
      <c r="U744">
        <v>13.308045977011496</v>
      </c>
      <c r="V744">
        <v>1.149425287356322</v>
      </c>
      <c r="W744">
        <v>1.149425287356322</v>
      </c>
      <c r="X744">
        <v>6.8965517241379306</v>
      </c>
      <c r="Y744">
        <v>1.149425287356322</v>
      </c>
      <c r="AA744">
        <v>2.6400199577269139</v>
      </c>
      <c r="AB744">
        <v>0</v>
      </c>
      <c r="AC744">
        <v>1.4752102259433979</v>
      </c>
      <c r="AE744">
        <v>16.842328307527467</v>
      </c>
      <c r="AG744">
        <v>4.6698872785829311</v>
      </c>
      <c r="AH744">
        <v>3.96364321048938</v>
      </c>
    </row>
    <row r="745" spans="1:34">
      <c r="A745">
        <v>11</v>
      </c>
      <c r="B745">
        <v>220</v>
      </c>
      <c r="C745">
        <v>2010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7</v>
      </c>
      <c r="M745">
        <v>99</v>
      </c>
      <c r="N745">
        <v>99</v>
      </c>
      <c r="O745">
        <v>99</v>
      </c>
      <c r="P745">
        <v>9999</v>
      </c>
      <c r="Q745">
        <v>77</v>
      </c>
      <c r="R745">
        <v>167</v>
      </c>
      <c r="S745">
        <v>7</v>
      </c>
      <c r="T745">
        <v>5.676646706586828</v>
      </c>
      <c r="U745">
        <v>13.812574850299402</v>
      </c>
      <c r="V745">
        <v>0</v>
      </c>
      <c r="W745">
        <v>0.59880239520958101</v>
      </c>
      <c r="X745">
        <v>13.77245508982036</v>
      </c>
      <c r="Y745">
        <v>0</v>
      </c>
      <c r="AA745">
        <v>2.2556961733428404</v>
      </c>
      <c r="AB745">
        <v>0</v>
      </c>
      <c r="AC745">
        <v>1.3983286048564598</v>
      </c>
      <c r="AE745">
        <v>9.4501829830048507</v>
      </c>
      <c r="AG745">
        <v>8.9640365002683851</v>
      </c>
      <c r="AH745">
        <v>7.8968179250611916</v>
      </c>
    </row>
    <row r="746" spans="1:34">
      <c r="A746">
        <v>11</v>
      </c>
      <c r="B746">
        <v>221</v>
      </c>
      <c r="C746">
        <v>2010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8</v>
      </c>
      <c r="M746">
        <v>99</v>
      </c>
      <c r="N746">
        <v>99</v>
      </c>
      <c r="O746">
        <v>99</v>
      </c>
      <c r="P746">
        <v>9999</v>
      </c>
      <c r="Q746">
        <v>124</v>
      </c>
      <c r="R746">
        <v>489</v>
      </c>
      <c r="S746">
        <v>8</v>
      </c>
      <c r="T746">
        <v>6.3885480572597118</v>
      </c>
      <c r="U746">
        <v>14.806134969325157</v>
      </c>
      <c r="V746">
        <v>0</v>
      </c>
      <c r="W746">
        <v>2.4539877300613497</v>
      </c>
      <c r="X746">
        <v>24.948875255623719</v>
      </c>
      <c r="Y746">
        <v>0.8179959100204498</v>
      </c>
      <c r="AA746">
        <v>2.4550609616344494</v>
      </c>
      <c r="AB746">
        <v>0</v>
      </c>
      <c r="AC746">
        <v>1.4472142827535397</v>
      </c>
      <c r="AE746">
        <v>3.27695465315445</v>
      </c>
      <c r="AG746">
        <v>26.247987117552341</v>
      </c>
      <c r="AH746">
        <v>24.786292600263597</v>
      </c>
    </row>
    <row r="747" spans="1:34">
      <c r="A747">
        <v>11</v>
      </c>
      <c r="B747">
        <v>222</v>
      </c>
      <c r="C747">
        <v>2010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</v>
      </c>
      <c r="M747">
        <v>99</v>
      </c>
      <c r="N747">
        <v>99</v>
      </c>
      <c r="O747">
        <v>99</v>
      </c>
      <c r="P747">
        <v>9999</v>
      </c>
      <c r="Q747">
        <v>131</v>
      </c>
      <c r="R747">
        <v>546</v>
      </c>
      <c r="S747">
        <v>9</v>
      </c>
      <c r="T747">
        <v>7.0329670329670311</v>
      </c>
      <c r="U747">
        <v>16.118864468864469</v>
      </c>
      <c r="V747">
        <v>0.36630036630036622</v>
      </c>
      <c r="W747">
        <v>7.1428571428571441</v>
      </c>
      <c r="X747">
        <v>45.421245421245409</v>
      </c>
      <c r="Y747">
        <v>2.5641025641025639</v>
      </c>
      <c r="AA747">
        <v>2.7640734446234205</v>
      </c>
      <c r="AB747">
        <v>0</v>
      </c>
      <c r="AC747">
        <v>1.2502062785156367</v>
      </c>
      <c r="AE747">
        <v>21.256214727188464</v>
      </c>
      <c r="AG747">
        <v>29.307568438003219</v>
      </c>
      <c r="AH747">
        <v>30.12923435066158</v>
      </c>
    </row>
    <row r="748" spans="1:34">
      <c r="A748">
        <v>11</v>
      </c>
      <c r="B748">
        <v>223</v>
      </c>
      <c r="C748">
        <v>2010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10</v>
      </c>
      <c r="M748">
        <v>99</v>
      </c>
      <c r="N748">
        <v>99</v>
      </c>
      <c r="O748">
        <v>99</v>
      </c>
      <c r="P748">
        <v>9999</v>
      </c>
      <c r="Q748">
        <v>86</v>
      </c>
      <c r="R748">
        <v>276</v>
      </c>
      <c r="S748">
        <v>10</v>
      </c>
      <c r="T748">
        <v>7.1195652173913064</v>
      </c>
      <c r="U748">
        <v>16.977173913043483</v>
      </c>
      <c r="V748">
        <v>0.36231884057971009</v>
      </c>
      <c r="W748">
        <v>5.7971014492753614</v>
      </c>
      <c r="X748">
        <v>57.246376811594203</v>
      </c>
      <c r="Y748">
        <v>2.8985507246376807</v>
      </c>
      <c r="AA748">
        <v>2.9176413665265</v>
      </c>
      <c r="AB748">
        <v>0</v>
      </c>
      <c r="AC748">
        <v>1.1626031944630439</v>
      </c>
      <c r="AE748">
        <v>14.916900024583205</v>
      </c>
      <c r="AG748">
        <v>14.814814814814817</v>
      </c>
      <c r="AH748">
        <v>16.041149586621259</v>
      </c>
    </row>
    <row r="749" spans="1:34">
      <c r="A749">
        <v>11</v>
      </c>
      <c r="B749">
        <v>224</v>
      </c>
      <c r="C749">
        <v>2010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11</v>
      </c>
      <c r="M749">
        <v>99</v>
      </c>
      <c r="N749">
        <v>99</v>
      </c>
      <c r="O749">
        <v>99</v>
      </c>
      <c r="P749">
        <v>9999</v>
      </c>
      <c r="Q749">
        <v>68</v>
      </c>
      <c r="R749">
        <v>188</v>
      </c>
      <c r="S749">
        <v>11</v>
      </c>
      <c r="T749">
        <v>7.122340425531914</v>
      </c>
      <c r="U749">
        <v>18.18723404255319</v>
      </c>
      <c r="V749">
        <v>1.0638297872340428</v>
      </c>
      <c r="W749">
        <v>7.4468085106382995</v>
      </c>
      <c r="X749">
        <v>74.468085106382986</v>
      </c>
      <c r="Y749">
        <v>7.9787234042553212</v>
      </c>
      <c r="AA749">
        <v>3.3576915208934444</v>
      </c>
      <c r="AB749">
        <v>0</v>
      </c>
      <c r="AC749">
        <v>1.2927501819944289</v>
      </c>
      <c r="AE749">
        <v>38.330512962883446</v>
      </c>
      <c r="AG749">
        <v>10.091250670960816</v>
      </c>
      <c r="AH749">
        <v>11.705379914756678</v>
      </c>
    </row>
    <row r="750" spans="1:34">
      <c r="A750">
        <v>11</v>
      </c>
      <c r="B750">
        <v>225</v>
      </c>
      <c r="C750">
        <v>2010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12</v>
      </c>
      <c r="M750">
        <v>99</v>
      </c>
      <c r="N750">
        <v>99</v>
      </c>
      <c r="O750">
        <v>99</v>
      </c>
      <c r="P750">
        <v>9999</v>
      </c>
      <c r="Q750">
        <v>21</v>
      </c>
      <c r="R750">
        <v>41</v>
      </c>
      <c r="S750">
        <v>12</v>
      </c>
      <c r="T750">
        <v>7.2439024390243887</v>
      </c>
      <c r="U750">
        <v>18.963414634146353</v>
      </c>
      <c r="V750">
        <v>0</v>
      </c>
      <c r="W750">
        <v>14.634146341463419</v>
      </c>
      <c r="X750">
        <v>80.487804878048777</v>
      </c>
      <c r="Y750">
        <v>14.634146341463419</v>
      </c>
      <c r="AA750">
        <v>3.7878983230977998</v>
      </c>
      <c r="AB750">
        <v>0</v>
      </c>
      <c r="AC750">
        <v>1.3394663627069248</v>
      </c>
      <c r="AE750">
        <v>44.353410782767689</v>
      </c>
      <c r="AG750">
        <v>2.2007514761137945</v>
      </c>
      <c r="AH750">
        <v>2.6617141096523516</v>
      </c>
    </row>
    <row r="751" spans="1:34">
      <c r="A751">
        <v>11</v>
      </c>
      <c r="B751">
        <v>226</v>
      </c>
      <c r="C751">
        <v>2010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13</v>
      </c>
      <c r="M751">
        <v>99</v>
      </c>
      <c r="N751">
        <v>99</v>
      </c>
      <c r="O751">
        <v>99</v>
      </c>
      <c r="P751">
        <v>9999</v>
      </c>
      <c r="Q751">
        <v>4</v>
      </c>
      <c r="R751">
        <v>7</v>
      </c>
      <c r="S751">
        <v>13</v>
      </c>
      <c r="T751">
        <v>6.5714285714285694</v>
      </c>
      <c r="U751">
        <v>15.842857142857149</v>
      </c>
      <c r="V751">
        <v>0</v>
      </c>
      <c r="W751">
        <v>14.285714285714288</v>
      </c>
      <c r="X751">
        <v>57.142857142857153</v>
      </c>
      <c r="Y751">
        <v>0</v>
      </c>
      <c r="AA751">
        <v>3.3534021712954294</v>
      </c>
      <c r="AB751">
        <v>0</v>
      </c>
      <c r="AC751">
        <v>1.5907898179514377</v>
      </c>
      <c r="AE751">
        <v>36.496721278683872</v>
      </c>
      <c r="AG751">
        <v>0.37573805689747714</v>
      </c>
      <c r="AH751">
        <v>0.37965799969189151</v>
      </c>
    </row>
    <row r="752" spans="1:34">
      <c r="A752">
        <v>11</v>
      </c>
      <c r="B752">
        <v>227</v>
      </c>
      <c r="C752">
        <v>2010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14</v>
      </c>
      <c r="M752">
        <v>99</v>
      </c>
      <c r="N752">
        <v>99</v>
      </c>
      <c r="O752">
        <v>99</v>
      </c>
      <c r="P752">
        <v>9999</v>
      </c>
      <c r="Q752">
        <v>1</v>
      </c>
      <c r="R752">
        <v>1</v>
      </c>
      <c r="S752">
        <v>14</v>
      </c>
      <c r="T752">
        <v>5</v>
      </c>
      <c r="U752">
        <v>15.6</v>
      </c>
      <c r="V752">
        <v>0</v>
      </c>
      <c r="W752">
        <v>0</v>
      </c>
      <c r="X752">
        <v>0</v>
      </c>
      <c r="Y752">
        <v>0</v>
      </c>
      <c r="AA752">
        <v>0</v>
      </c>
      <c r="AB752">
        <v>0</v>
      </c>
      <c r="AC752">
        <v>0</v>
      </c>
      <c r="AG752">
        <v>5.3676865271068193E-2</v>
      </c>
      <c r="AH752">
        <v>5.3405453518426599E-2</v>
      </c>
    </row>
    <row r="753" spans="1:34">
      <c r="A753">
        <v>11</v>
      </c>
      <c r="B753">
        <v>228</v>
      </c>
      <c r="C753">
        <v>2010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9999</v>
      </c>
    </row>
    <row r="754" spans="1:34">
      <c r="A754">
        <v>11</v>
      </c>
      <c r="B754">
        <v>229</v>
      </c>
      <c r="C754">
        <v>2009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</v>
      </c>
      <c r="M754">
        <v>99</v>
      </c>
      <c r="N754">
        <v>99</v>
      </c>
      <c r="O754">
        <v>99</v>
      </c>
      <c r="P754">
        <v>9999</v>
      </c>
    </row>
    <row r="755" spans="1:34">
      <c r="A755">
        <v>11</v>
      </c>
      <c r="B755">
        <v>230</v>
      </c>
      <c r="C755">
        <v>2009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2</v>
      </c>
      <c r="M755">
        <v>99</v>
      </c>
      <c r="N755">
        <v>99</v>
      </c>
      <c r="O755">
        <v>99</v>
      </c>
      <c r="P755">
        <v>9999</v>
      </c>
    </row>
    <row r="756" spans="1:34">
      <c r="A756">
        <v>11</v>
      </c>
      <c r="B756">
        <v>231</v>
      </c>
      <c r="C756">
        <v>2009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3</v>
      </c>
      <c r="M756">
        <v>99</v>
      </c>
      <c r="N756">
        <v>99</v>
      </c>
      <c r="O756">
        <v>99</v>
      </c>
      <c r="P756">
        <v>9999</v>
      </c>
      <c r="Q756">
        <v>2</v>
      </c>
      <c r="R756">
        <v>2</v>
      </c>
      <c r="S756">
        <v>3</v>
      </c>
      <c r="T756">
        <v>2</v>
      </c>
      <c r="U756">
        <v>10.45</v>
      </c>
      <c r="V756">
        <v>0</v>
      </c>
      <c r="W756">
        <v>0</v>
      </c>
      <c r="X756">
        <v>0</v>
      </c>
      <c r="Y756">
        <v>0</v>
      </c>
      <c r="AA756">
        <v>1.4500000000000075</v>
      </c>
      <c r="AB756">
        <v>0</v>
      </c>
      <c r="AC756">
        <v>0</v>
      </c>
      <c r="AG756">
        <v>9.930486593843102E-2</v>
      </c>
      <c r="AH756">
        <v>6.7569752028709018E-2</v>
      </c>
    </row>
    <row r="757" spans="1:34">
      <c r="A757">
        <v>11</v>
      </c>
      <c r="B757">
        <v>232</v>
      </c>
      <c r="C757">
        <v>2009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4</v>
      </c>
      <c r="M757">
        <v>99</v>
      </c>
      <c r="N757">
        <v>99</v>
      </c>
      <c r="O757">
        <v>99</v>
      </c>
      <c r="P757">
        <v>9999</v>
      </c>
      <c r="Q757">
        <v>14</v>
      </c>
      <c r="R757">
        <v>18</v>
      </c>
      <c r="S757">
        <v>4</v>
      </c>
      <c r="T757">
        <v>3.6666666666666656</v>
      </c>
      <c r="U757">
        <v>10.022222222222222</v>
      </c>
      <c r="V757">
        <v>0</v>
      </c>
      <c r="W757">
        <v>0</v>
      </c>
      <c r="X757">
        <v>0</v>
      </c>
      <c r="Y757">
        <v>0</v>
      </c>
      <c r="AA757">
        <v>3.6931702063186176</v>
      </c>
      <c r="AB757">
        <v>0</v>
      </c>
      <c r="AC757">
        <v>1.1055415967851339</v>
      </c>
      <c r="AE757">
        <v>37.055603054431629</v>
      </c>
      <c r="AG757">
        <v>0.89374379344587873</v>
      </c>
      <c r="AH757">
        <v>0.58323364908990949</v>
      </c>
    </row>
    <row r="758" spans="1:34">
      <c r="A758">
        <v>11</v>
      </c>
      <c r="B758">
        <v>233</v>
      </c>
      <c r="C758">
        <v>2009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5</v>
      </c>
      <c r="M758">
        <v>99</v>
      </c>
      <c r="N758">
        <v>99</v>
      </c>
      <c r="O758">
        <v>99</v>
      </c>
      <c r="P758">
        <v>9999</v>
      </c>
      <c r="Q758">
        <v>42</v>
      </c>
      <c r="R758">
        <v>108</v>
      </c>
      <c r="S758">
        <v>5</v>
      </c>
      <c r="T758">
        <v>4.8240740740740735</v>
      </c>
      <c r="U758">
        <v>11.43333333333333</v>
      </c>
      <c r="V758">
        <v>0</v>
      </c>
      <c r="W758">
        <v>0</v>
      </c>
      <c r="X758">
        <v>2.7777777777777781</v>
      </c>
      <c r="Y758">
        <v>0</v>
      </c>
      <c r="AA758">
        <v>3.1161764320326366</v>
      </c>
      <c r="AB758">
        <v>0</v>
      </c>
      <c r="AC758">
        <v>1.3664546156880764</v>
      </c>
      <c r="AE758">
        <v>47.86794725207605</v>
      </c>
      <c r="AG758">
        <v>5.3624627606752719</v>
      </c>
      <c r="AH758">
        <v>3.992111473925831</v>
      </c>
    </row>
    <row r="759" spans="1:34">
      <c r="A759">
        <v>11</v>
      </c>
      <c r="B759">
        <v>234</v>
      </c>
      <c r="C759">
        <v>2009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6</v>
      </c>
      <c r="M759">
        <v>99</v>
      </c>
      <c r="N759">
        <v>99</v>
      </c>
      <c r="O759">
        <v>99</v>
      </c>
      <c r="P759">
        <v>9999</v>
      </c>
      <c r="Q759">
        <v>59</v>
      </c>
      <c r="R759">
        <v>129</v>
      </c>
      <c r="S759">
        <v>6</v>
      </c>
      <c r="T759">
        <v>5.7209302325581364</v>
      </c>
      <c r="U759">
        <v>13.173643410852716</v>
      </c>
      <c r="V759">
        <v>0</v>
      </c>
      <c r="W759">
        <v>1.5503875968992249</v>
      </c>
      <c r="X759">
        <v>12.403100775193797</v>
      </c>
      <c r="Y759">
        <v>0</v>
      </c>
      <c r="AA759">
        <v>2.4912099541457442</v>
      </c>
      <c r="AB759">
        <v>0</v>
      </c>
      <c r="AC759">
        <v>1.4140860810943947</v>
      </c>
      <c r="AE759">
        <v>15.040768221862113</v>
      </c>
      <c r="AG759">
        <v>6.4051638530287986</v>
      </c>
      <c r="AH759">
        <v>5.4941644305066095</v>
      </c>
    </row>
    <row r="760" spans="1:34">
      <c r="A760">
        <v>11</v>
      </c>
      <c r="B760">
        <v>235</v>
      </c>
      <c r="C760">
        <v>2009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7</v>
      </c>
      <c r="M760">
        <v>99</v>
      </c>
      <c r="N760">
        <v>99</v>
      </c>
      <c r="O760">
        <v>99</v>
      </c>
      <c r="P760">
        <v>9999</v>
      </c>
      <c r="Q760">
        <v>74</v>
      </c>
      <c r="R760">
        <v>180</v>
      </c>
      <c r="S760">
        <v>7</v>
      </c>
      <c r="T760">
        <v>5.8277777777777775</v>
      </c>
      <c r="U760">
        <v>13.628333333333337</v>
      </c>
      <c r="V760">
        <v>0</v>
      </c>
      <c r="W760">
        <v>2.2222222222222223</v>
      </c>
      <c r="X760">
        <v>10</v>
      </c>
      <c r="Y760">
        <v>0</v>
      </c>
      <c r="AA760">
        <v>2.137762979274219</v>
      </c>
      <c r="AB760">
        <v>0</v>
      </c>
      <c r="AC760">
        <v>1.4174725376746236</v>
      </c>
      <c r="AE760">
        <v>24.178354416588579</v>
      </c>
      <c r="AG760">
        <v>8.9374379344587869</v>
      </c>
      <c r="AH760">
        <v>7.9308784067763698</v>
      </c>
    </row>
    <row r="761" spans="1:34">
      <c r="A761">
        <v>11</v>
      </c>
      <c r="B761">
        <v>236</v>
      </c>
      <c r="C761">
        <v>2009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8</v>
      </c>
      <c r="M761">
        <v>99</v>
      </c>
      <c r="N761">
        <v>99</v>
      </c>
      <c r="O761">
        <v>99</v>
      </c>
      <c r="P761">
        <v>9999</v>
      </c>
      <c r="Q761">
        <v>122</v>
      </c>
      <c r="R761">
        <v>578</v>
      </c>
      <c r="S761">
        <v>8</v>
      </c>
      <c r="T761">
        <v>6.717993079584776</v>
      </c>
      <c r="U761">
        <v>14.892733564013861</v>
      </c>
      <c r="V761">
        <v>0</v>
      </c>
      <c r="W761">
        <v>5.017301038062282</v>
      </c>
      <c r="X761">
        <v>28.027681660899656</v>
      </c>
      <c r="Y761">
        <v>0.86505190311418689</v>
      </c>
      <c r="AA761">
        <v>2.4274773244759928</v>
      </c>
      <c r="AB761">
        <v>0</v>
      </c>
      <c r="AC761">
        <v>1.2513196300550491</v>
      </c>
      <c r="AE761">
        <v>14.57054168457344</v>
      </c>
      <c r="AG761">
        <v>28.699106256206555</v>
      </c>
      <c r="AH761">
        <v>27.829685428857807</v>
      </c>
    </row>
    <row r="762" spans="1:34">
      <c r="A762">
        <v>11</v>
      </c>
      <c r="B762">
        <v>237</v>
      </c>
      <c r="C762">
        <v>2009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</v>
      </c>
      <c r="M762">
        <v>99</v>
      </c>
      <c r="N762">
        <v>99</v>
      </c>
      <c r="O762">
        <v>99</v>
      </c>
      <c r="P762">
        <v>9999</v>
      </c>
      <c r="Q762">
        <v>109</v>
      </c>
      <c r="R762">
        <v>523</v>
      </c>
      <c r="S762">
        <v>9</v>
      </c>
      <c r="T762">
        <v>7</v>
      </c>
      <c r="U762">
        <v>16.077437858508599</v>
      </c>
      <c r="V762">
        <v>0</v>
      </c>
      <c r="W762">
        <v>7.0745697896749524</v>
      </c>
      <c r="X762">
        <v>46.653919694072648</v>
      </c>
      <c r="Y762">
        <v>1.1472275334608031</v>
      </c>
      <c r="AA762">
        <v>2.5505121769333723</v>
      </c>
      <c r="AB762">
        <v>0</v>
      </c>
      <c r="AC762">
        <v>1.2838160134557264</v>
      </c>
      <c r="AE762">
        <v>14.289008371700683</v>
      </c>
      <c r="AG762">
        <v>25.968222442899705</v>
      </c>
      <c r="AH762">
        <v>27.184701432220081</v>
      </c>
    </row>
    <row r="763" spans="1:34">
      <c r="A763">
        <v>11</v>
      </c>
      <c r="B763">
        <v>238</v>
      </c>
      <c r="C763">
        <v>2009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10</v>
      </c>
      <c r="M763">
        <v>99</v>
      </c>
      <c r="N763">
        <v>99</v>
      </c>
      <c r="O763">
        <v>99</v>
      </c>
      <c r="P763">
        <v>9999</v>
      </c>
      <c r="Q763">
        <v>84</v>
      </c>
      <c r="R763">
        <v>245</v>
      </c>
      <c r="S763">
        <v>10</v>
      </c>
      <c r="T763">
        <v>7.065306122448975</v>
      </c>
      <c r="U763">
        <v>17.14489795918368</v>
      </c>
      <c r="V763">
        <v>0</v>
      </c>
      <c r="W763">
        <v>9.3877551020408152</v>
      </c>
      <c r="X763">
        <v>63.673469387755112</v>
      </c>
      <c r="Y763">
        <v>3.6734693877551026</v>
      </c>
      <c r="AA763">
        <v>2.6969568053633006</v>
      </c>
      <c r="AB763">
        <v>0</v>
      </c>
      <c r="AC763">
        <v>1.3981841022698211</v>
      </c>
      <c r="AE763">
        <v>9.0037412410222277</v>
      </c>
      <c r="AG763">
        <v>12.164846077457797</v>
      </c>
      <c r="AH763">
        <v>13.580226956774759</v>
      </c>
    </row>
    <row r="764" spans="1:34">
      <c r="A764">
        <v>11</v>
      </c>
      <c r="B764">
        <v>239</v>
      </c>
      <c r="C764">
        <v>2009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11</v>
      </c>
      <c r="M764">
        <v>99</v>
      </c>
      <c r="N764">
        <v>99</v>
      </c>
      <c r="O764">
        <v>99</v>
      </c>
      <c r="P764">
        <v>9999</v>
      </c>
      <c r="Q764">
        <v>67</v>
      </c>
      <c r="R764">
        <v>179</v>
      </c>
      <c r="S764">
        <v>11</v>
      </c>
      <c r="T764">
        <v>6.8826815642458108</v>
      </c>
      <c r="U764">
        <v>17.798324022346375</v>
      </c>
      <c r="V764">
        <v>0</v>
      </c>
      <c r="W764">
        <v>5.5865921787709514</v>
      </c>
      <c r="X764">
        <v>69.273743016759767</v>
      </c>
      <c r="Y764">
        <v>4.4692737430167604</v>
      </c>
      <c r="AA764">
        <v>2.8912597022680808</v>
      </c>
      <c r="AB764">
        <v>0</v>
      </c>
      <c r="AC764">
        <v>1.2914335563404915</v>
      </c>
      <c r="AE764">
        <v>11.201224294366677</v>
      </c>
      <c r="AG764">
        <v>8.8877855014895708</v>
      </c>
      <c r="AH764">
        <v>10.30002263101742</v>
      </c>
    </row>
    <row r="765" spans="1:34">
      <c r="A765">
        <v>11</v>
      </c>
      <c r="B765">
        <v>240</v>
      </c>
      <c r="C765">
        <v>2009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12</v>
      </c>
      <c r="M765">
        <v>99</v>
      </c>
      <c r="N765">
        <v>99</v>
      </c>
      <c r="O765">
        <v>99</v>
      </c>
      <c r="P765">
        <v>9999</v>
      </c>
      <c r="Q765">
        <v>31</v>
      </c>
      <c r="R765">
        <v>49</v>
      </c>
      <c r="S765">
        <v>12</v>
      </c>
      <c r="T765">
        <v>7.2653061224489761</v>
      </c>
      <c r="U765">
        <v>18.118367346938776</v>
      </c>
      <c r="V765">
        <v>0</v>
      </c>
      <c r="W765">
        <v>12.244897959183673</v>
      </c>
      <c r="X765">
        <v>81.632653061224502</v>
      </c>
      <c r="Y765">
        <v>2.0408163265306123</v>
      </c>
      <c r="AA765">
        <v>2.1409204075786588</v>
      </c>
      <c r="AB765">
        <v>0</v>
      </c>
      <c r="AC765">
        <v>1.5488706906947172</v>
      </c>
      <c r="AE765">
        <v>5.3920392489698701</v>
      </c>
      <c r="AG765">
        <v>2.4329692154915596</v>
      </c>
      <c r="AH765">
        <v>2.8702596100998976</v>
      </c>
    </row>
    <row r="766" spans="1:34">
      <c r="A766">
        <v>11</v>
      </c>
      <c r="B766">
        <v>241</v>
      </c>
      <c r="C766">
        <v>2009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13</v>
      </c>
      <c r="M766">
        <v>99</v>
      </c>
      <c r="N766">
        <v>99</v>
      </c>
      <c r="O766">
        <v>99</v>
      </c>
      <c r="P766">
        <v>9999</v>
      </c>
      <c r="Q766">
        <v>3</v>
      </c>
      <c r="R766">
        <v>3</v>
      </c>
      <c r="S766">
        <v>13</v>
      </c>
      <c r="T766">
        <v>7</v>
      </c>
      <c r="U766">
        <v>17.233333333333338</v>
      </c>
      <c r="V766">
        <v>0</v>
      </c>
      <c r="W766">
        <v>0</v>
      </c>
      <c r="X766">
        <v>100</v>
      </c>
      <c r="Y766">
        <v>0</v>
      </c>
      <c r="AA766">
        <v>0.7318166133366758</v>
      </c>
      <c r="AB766">
        <v>0</v>
      </c>
      <c r="AC766">
        <v>1.4142135623730951</v>
      </c>
      <c r="AE766">
        <v>-54.753313244071791</v>
      </c>
      <c r="AG766">
        <v>0.14895729890764647</v>
      </c>
      <c r="AH766">
        <v>0.16714622870259596</v>
      </c>
    </row>
    <row r="767" spans="1:34">
      <c r="A767">
        <v>11</v>
      </c>
      <c r="B767">
        <v>242</v>
      </c>
      <c r="C767">
        <v>2009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14</v>
      </c>
      <c r="M767">
        <v>99</v>
      </c>
      <c r="N767">
        <v>99</v>
      </c>
      <c r="O767">
        <v>99</v>
      </c>
      <c r="P767">
        <v>9999</v>
      </c>
    </row>
    <row r="768" spans="1:34">
      <c r="A768">
        <v>11</v>
      </c>
      <c r="B768">
        <v>243</v>
      </c>
      <c r="C768">
        <v>2009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15</v>
      </c>
      <c r="M768">
        <v>99</v>
      </c>
      <c r="N768">
        <v>99</v>
      </c>
      <c r="O768">
        <v>99</v>
      </c>
      <c r="P768">
        <v>9999</v>
      </c>
    </row>
    <row r="769" spans="1:34">
      <c r="A769">
        <v>11</v>
      </c>
      <c r="B769">
        <v>244</v>
      </c>
      <c r="C769">
        <v>2008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9999</v>
      </c>
      <c r="Q769">
        <v>4</v>
      </c>
      <c r="R769">
        <v>4</v>
      </c>
      <c r="S769">
        <v>1</v>
      </c>
      <c r="T769">
        <v>2</v>
      </c>
      <c r="U769">
        <v>6.25</v>
      </c>
      <c r="V769">
        <v>0</v>
      </c>
      <c r="W769">
        <v>0</v>
      </c>
      <c r="X769">
        <v>0</v>
      </c>
      <c r="Y769">
        <v>0</v>
      </c>
      <c r="AA769">
        <v>1.0712142642814277</v>
      </c>
      <c r="AB769">
        <v>0</v>
      </c>
      <c r="AC769">
        <v>0</v>
      </c>
      <c r="AG769">
        <v>6.3613231552162836E-2</v>
      </c>
      <c r="AH769">
        <v>3.1467875704408399E-2</v>
      </c>
    </row>
    <row r="770" spans="1:34">
      <c r="A770">
        <v>11</v>
      </c>
      <c r="B770">
        <v>245</v>
      </c>
      <c r="C770">
        <v>2008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2</v>
      </c>
      <c r="M770">
        <v>99</v>
      </c>
      <c r="N770">
        <v>99</v>
      </c>
      <c r="O770">
        <v>99</v>
      </c>
      <c r="P770">
        <v>9999</v>
      </c>
      <c r="Q770">
        <v>12</v>
      </c>
      <c r="R770">
        <v>20</v>
      </c>
      <c r="S770">
        <v>2</v>
      </c>
      <c r="T770">
        <v>2.1</v>
      </c>
      <c r="U770">
        <v>8.1999999999999993</v>
      </c>
      <c r="V770">
        <v>0</v>
      </c>
      <c r="W770">
        <v>0</v>
      </c>
      <c r="X770">
        <v>0</v>
      </c>
      <c r="Y770">
        <v>0</v>
      </c>
      <c r="AA770">
        <v>2.1433618453261674</v>
      </c>
      <c r="AB770">
        <v>0</v>
      </c>
      <c r="AC770">
        <v>0.29999999999999977</v>
      </c>
      <c r="AE770">
        <v>48.210867221819619</v>
      </c>
      <c r="AG770">
        <v>0.31806615776081421</v>
      </c>
      <c r="AH770">
        <v>0.20642926462091912</v>
      </c>
    </row>
    <row r="771" spans="1:34">
      <c r="A771">
        <v>11</v>
      </c>
      <c r="B771">
        <v>246</v>
      </c>
      <c r="C771">
        <v>2008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3</v>
      </c>
      <c r="M771">
        <v>99</v>
      </c>
      <c r="N771">
        <v>99</v>
      </c>
      <c r="O771">
        <v>99</v>
      </c>
      <c r="P771">
        <v>9999</v>
      </c>
      <c r="Q771">
        <v>26</v>
      </c>
      <c r="R771">
        <v>52</v>
      </c>
      <c r="S771">
        <v>3</v>
      </c>
      <c r="T771">
        <v>2.9230769230769238</v>
      </c>
      <c r="U771">
        <v>9.2519230769230791</v>
      </c>
      <c r="V771">
        <v>0</v>
      </c>
      <c r="W771">
        <v>0</v>
      </c>
      <c r="X771">
        <v>0</v>
      </c>
      <c r="Y771">
        <v>0</v>
      </c>
      <c r="AA771">
        <v>2.2804765345979887</v>
      </c>
      <c r="AB771">
        <v>0</v>
      </c>
      <c r="AC771">
        <v>0.97755884824144978</v>
      </c>
      <c r="AE771">
        <v>33.994537824522226</v>
      </c>
      <c r="AG771">
        <v>0.82697201017811717</v>
      </c>
      <c r="AH771">
        <v>0.60556780005563515</v>
      </c>
    </row>
    <row r="772" spans="1:34">
      <c r="A772">
        <v>11</v>
      </c>
      <c r="B772">
        <v>247</v>
      </c>
      <c r="C772">
        <v>2008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4</v>
      </c>
      <c r="M772">
        <v>99</v>
      </c>
      <c r="N772">
        <v>99</v>
      </c>
      <c r="O772">
        <v>99</v>
      </c>
      <c r="P772">
        <v>9999</v>
      </c>
      <c r="Q772">
        <v>52</v>
      </c>
      <c r="R772">
        <v>117</v>
      </c>
      <c r="S772">
        <v>4</v>
      </c>
      <c r="T772">
        <v>3.675213675213675</v>
      </c>
      <c r="U772">
        <v>10.635897435897437</v>
      </c>
      <c r="V772">
        <v>0</v>
      </c>
      <c r="W772">
        <v>0</v>
      </c>
      <c r="X772">
        <v>0</v>
      </c>
      <c r="Y772">
        <v>0</v>
      </c>
      <c r="AA772">
        <v>2.1215000957217125</v>
      </c>
      <c r="AB772">
        <v>0</v>
      </c>
      <c r="AC772">
        <v>1.3063229521054911</v>
      </c>
      <c r="AE772">
        <v>8.6242514703015924</v>
      </c>
      <c r="AG772">
        <v>1.8606870229007628</v>
      </c>
      <c r="AH772">
        <v>1.5663449810626324</v>
      </c>
    </row>
    <row r="773" spans="1:34">
      <c r="A773">
        <v>11</v>
      </c>
      <c r="B773">
        <v>248</v>
      </c>
      <c r="C773">
        <v>2008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5</v>
      </c>
      <c r="M773">
        <v>99</v>
      </c>
      <c r="N773">
        <v>99</v>
      </c>
      <c r="O773">
        <v>99</v>
      </c>
      <c r="P773">
        <v>9999</v>
      </c>
      <c r="Q773">
        <v>105</v>
      </c>
      <c r="R773">
        <v>317</v>
      </c>
      <c r="S773">
        <v>5</v>
      </c>
      <c r="T773">
        <v>4.6908517350157721</v>
      </c>
      <c r="U773">
        <v>12.041009463722398</v>
      </c>
      <c r="V773">
        <v>0</v>
      </c>
      <c r="W773">
        <v>0</v>
      </c>
      <c r="X773">
        <v>2.5236593059936911</v>
      </c>
      <c r="Y773">
        <v>0</v>
      </c>
      <c r="AA773">
        <v>2.2790271853539306</v>
      </c>
      <c r="AB773">
        <v>0</v>
      </c>
      <c r="AC773">
        <v>1.3168448454934503</v>
      </c>
      <c r="AE773">
        <v>21.077155368884704</v>
      </c>
      <c r="AG773">
        <v>5.0413486005089059</v>
      </c>
      <c r="AH773">
        <v>4.8045152625490735</v>
      </c>
    </row>
    <row r="774" spans="1:34">
      <c r="A774">
        <v>11</v>
      </c>
      <c r="B774">
        <v>249</v>
      </c>
      <c r="C774">
        <v>2008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6</v>
      </c>
      <c r="M774">
        <v>99</v>
      </c>
      <c r="N774">
        <v>99</v>
      </c>
      <c r="O774">
        <v>99</v>
      </c>
      <c r="P774">
        <v>9999</v>
      </c>
      <c r="Q774">
        <v>287</v>
      </c>
      <c r="R774">
        <v>786</v>
      </c>
      <c r="S774">
        <v>6</v>
      </c>
      <c r="T774">
        <v>5.4096692111959284</v>
      </c>
      <c r="U774">
        <v>11.632061068702281</v>
      </c>
      <c r="V774">
        <v>0</v>
      </c>
      <c r="W774">
        <v>0.38167938931297729</v>
      </c>
      <c r="X774">
        <v>4.0712468193384224</v>
      </c>
      <c r="Y774">
        <v>0</v>
      </c>
      <c r="AA774">
        <v>2.2816705357981757</v>
      </c>
      <c r="AB774">
        <v>0</v>
      </c>
      <c r="AC774">
        <v>1.3260391354698395</v>
      </c>
      <c r="AE774">
        <v>17.235386359706116</v>
      </c>
      <c r="AG774">
        <v>12.5</v>
      </c>
      <c r="AH774">
        <v>11.508179759610597</v>
      </c>
    </row>
    <row r="775" spans="1:34">
      <c r="A775">
        <v>11</v>
      </c>
      <c r="B775">
        <v>250</v>
      </c>
      <c r="C775">
        <v>2008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7</v>
      </c>
      <c r="M775">
        <v>99</v>
      </c>
      <c r="N775">
        <v>99</v>
      </c>
      <c r="O775">
        <v>99</v>
      </c>
      <c r="P775">
        <v>9999</v>
      </c>
      <c r="Q775">
        <v>344</v>
      </c>
      <c r="R775">
        <v>993</v>
      </c>
      <c r="S775">
        <v>7</v>
      </c>
      <c r="T775">
        <v>5.9224572004028184</v>
      </c>
      <c r="U775">
        <v>12.031117824773409</v>
      </c>
      <c r="V775">
        <v>0</v>
      </c>
      <c r="W775">
        <v>2.4169184290030215</v>
      </c>
      <c r="X775">
        <v>7.049345417925478</v>
      </c>
      <c r="Y775">
        <v>0.10070493454179258</v>
      </c>
      <c r="AA775">
        <v>2.5212347834039446</v>
      </c>
      <c r="AB775">
        <v>0</v>
      </c>
      <c r="AC775">
        <v>1.4371804402215176</v>
      </c>
      <c r="AE775">
        <v>22.431142660389096</v>
      </c>
      <c r="AG775">
        <v>15.791984732824428</v>
      </c>
      <c r="AH775">
        <v>15.037742570119862</v>
      </c>
    </row>
    <row r="776" spans="1:34">
      <c r="A776">
        <v>11</v>
      </c>
      <c r="B776">
        <v>251</v>
      </c>
      <c r="C776">
        <v>2008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8</v>
      </c>
      <c r="M776">
        <v>99</v>
      </c>
      <c r="N776">
        <v>99</v>
      </c>
      <c r="O776">
        <v>99</v>
      </c>
      <c r="P776">
        <v>9999</v>
      </c>
      <c r="Q776">
        <v>413</v>
      </c>
      <c r="R776">
        <v>1937</v>
      </c>
      <c r="S776">
        <v>8</v>
      </c>
      <c r="T776">
        <v>6.2798141455859602</v>
      </c>
      <c r="U776">
        <v>12.533970056788839</v>
      </c>
      <c r="V776">
        <v>0</v>
      </c>
      <c r="W776">
        <v>4.4914816726897273</v>
      </c>
      <c r="X776">
        <v>11.977284460505937</v>
      </c>
      <c r="Y776">
        <v>0.20650490449148173</v>
      </c>
      <c r="AA776">
        <v>2.8210639924853242</v>
      </c>
      <c r="AB776">
        <v>0</v>
      </c>
      <c r="AC776">
        <v>1.4388841423700049</v>
      </c>
      <c r="AE776">
        <v>29.926185928556254</v>
      </c>
      <c r="AG776">
        <v>30.804707379134861</v>
      </c>
      <c r="AH776">
        <v>30.559461068573523</v>
      </c>
    </row>
    <row r="777" spans="1:34">
      <c r="A777">
        <v>11</v>
      </c>
      <c r="B777">
        <v>252</v>
      </c>
      <c r="C777">
        <v>2008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</v>
      </c>
      <c r="M777">
        <v>99</v>
      </c>
      <c r="N777">
        <v>99</v>
      </c>
      <c r="O777">
        <v>99</v>
      </c>
      <c r="P777">
        <v>9999</v>
      </c>
      <c r="Q777">
        <v>350</v>
      </c>
      <c r="R777">
        <v>1310</v>
      </c>
      <c r="S777">
        <v>9</v>
      </c>
      <c r="T777">
        <v>6.5022900763358784</v>
      </c>
      <c r="U777">
        <v>13.314885496183203</v>
      </c>
      <c r="V777">
        <v>0.15267175572519093</v>
      </c>
      <c r="W777">
        <v>8.7022900763358759</v>
      </c>
      <c r="X777">
        <v>20.610687022900763</v>
      </c>
      <c r="Y777">
        <v>0.53435114503816805</v>
      </c>
      <c r="AA777">
        <v>3.1832984637049369</v>
      </c>
      <c r="AB777">
        <v>0</v>
      </c>
      <c r="AC777">
        <v>1.5307267968330427</v>
      </c>
      <c r="AE777">
        <v>38.301493548274301</v>
      </c>
      <c r="AG777">
        <v>20.833333333333329</v>
      </c>
      <c r="AH777">
        <v>21.955136878965753</v>
      </c>
    </row>
    <row r="778" spans="1:34">
      <c r="A778">
        <v>11</v>
      </c>
      <c r="B778">
        <v>253</v>
      </c>
      <c r="C778">
        <v>2008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10</v>
      </c>
      <c r="M778">
        <v>99</v>
      </c>
      <c r="N778">
        <v>99</v>
      </c>
      <c r="O778">
        <v>99</v>
      </c>
      <c r="P778">
        <v>9999</v>
      </c>
      <c r="Q778">
        <v>193</v>
      </c>
      <c r="R778">
        <v>427</v>
      </c>
      <c r="S778">
        <v>10</v>
      </c>
      <c r="T778">
        <v>6.5971896955503508</v>
      </c>
      <c r="U778">
        <v>14.174473067915685</v>
      </c>
      <c r="V778">
        <v>0.46838407494145201</v>
      </c>
      <c r="W778">
        <v>9.6018735362997631</v>
      </c>
      <c r="X778">
        <v>27.634660421545671</v>
      </c>
      <c r="Y778">
        <v>1.6393442622950822</v>
      </c>
      <c r="AA778">
        <v>3.4145685112657076</v>
      </c>
      <c r="AB778">
        <v>0</v>
      </c>
      <c r="AC778">
        <v>1.5262854049350341</v>
      </c>
      <c r="AE778">
        <v>26.953414298211214</v>
      </c>
      <c r="AG778">
        <v>6.7907124681933846</v>
      </c>
      <c r="AH778">
        <v>7.6183727080372705</v>
      </c>
    </row>
    <row r="779" spans="1:34">
      <c r="A779">
        <v>11</v>
      </c>
      <c r="B779">
        <v>254</v>
      </c>
      <c r="C779">
        <v>2008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11</v>
      </c>
      <c r="M779">
        <v>99</v>
      </c>
      <c r="N779">
        <v>99</v>
      </c>
      <c r="O779">
        <v>99</v>
      </c>
      <c r="P779">
        <v>9999</v>
      </c>
      <c r="Q779">
        <v>130</v>
      </c>
      <c r="R779">
        <v>243</v>
      </c>
      <c r="S779">
        <v>11</v>
      </c>
      <c r="T779">
        <v>6.6625514403292172</v>
      </c>
      <c r="U779">
        <v>14.658847736625525</v>
      </c>
      <c r="V779">
        <v>0.41152263374485593</v>
      </c>
      <c r="W779">
        <v>10.699588477366252</v>
      </c>
      <c r="X779">
        <v>34.979423868312757</v>
      </c>
      <c r="Y779">
        <v>1.2345679012345681</v>
      </c>
      <c r="AA779">
        <v>3.5798294539268838</v>
      </c>
      <c r="AB779">
        <v>0</v>
      </c>
      <c r="AC779">
        <v>1.540040641475102</v>
      </c>
      <c r="AE779">
        <v>17.043298571560577</v>
      </c>
      <c r="AG779">
        <v>3.864503816793893</v>
      </c>
      <c r="AH779">
        <v>4.48366880186693</v>
      </c>
    </row>
    <row r="780" spans="1:34">
      <c r="A780">
        <v>11</v>
      </c>
      <c r="B780">
        <v>255</v>
      </c>
      <c r="C780">
        <v>2008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12</v>
      </c>
      <c r="M780">
        <v>99</v>
      </c>
      <c r="N780">
        <v>99</v>
      </c>
      <c r="O780">
        <v>99</v>
      </c>
      <c r="P780">
        <v>9999</v>
      </c>
      <c r="Q780">
        <v>48</v>
      </c>
      <c r="R780">
        <v>66</v>
      </c>
      <c r="S780">
        <v>12</v>
      </c>
      <c r="T780">
        <v>6.6969696969696972</v>
      </c>
      <c r="U780">
        <v>16.122727272727271</v>
      </c>
      <c r="V780">
        <v>1.5151515151515151</v>
      </c>
      <c r="W780">
        <v>12.121212121212123</v>
      </c>
      <c r="X780">
        <v>50</v>
      </c>
      <c r="Y780">
        <v>9.0909090909090917</v>
      </c>
      <c r="AA780">
        <v>4.3145558939459372</v>
      </c>
      <c r="AB780">
        <v>0</v>
      </c>
      <c r="AC780">
        <v>1.705336516774729</v>
      </c>
      <c r="AE780">
        <v>6.2919563406317716</v>
      </c>
      <c r="AG780">
        <v>1.0496183206106873</v>
      </c>
      <c r="AH780">
        <v>1.3393986614824387</v>
      </c>
    </row>
    <row r="781" spans="1:34">
      <c r="A781">
        <v>11</v>
      </c>
      <c r="B781">
        <v>256</v>
      </c>
      <c r="C781">
        <v>2008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13</v>
      </c>
      <c r="M781">
        <v>99</v>
      </c>
      <c r="N781">
        <v>99</v>
      </c>
      <c r="O781">
        <v>99</v>
      </c>
      <c r="P781">
        <v>9999</v>
      </c>
      <c r="Q781">
        <v>9</v>
      </c>
      <c r="R781">
        <v>10</v>
      </c>
      <c r="S781">
        <v>13</v>
      </c>
      <c r="T781">
        <v>6.1</v>
      </c>
      <c r="U781">
        <v>14.9</v>
      </c>
      <c r="V781">
        <v>0</v>
      </c>
      <c r="W781">
        <v>10</v>
      </c>
      <c r="X781">
        <v>30</v>
      </c>
      <c r="Y781">
        <v>0</v>
      </c>
      <c r="AA781">
        <v>2.7302014577682634</v>
      </c>
      <c r="AB781">
        <v>0</v>
      </c>
      <c r="AC781">
        <v>1.7578395831246976</v>
      </c>
      <c r="AE781">
        <v>13.96049665081912</v>
      </c>
      <c r="AG781">
        <v>0.1590330788804071</v>
      </c>
      <c r="AH781">
        <v>0.18754853919827405</v>
      </c>
    </row>
    <row r="782" spans="1:34">
      <c r="A782">
        <v>11</v>
      </c>
      <c r="B782">
        <v>257</v>
      </c>
      <c r="C782">
        <v>2008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14</v>
      </c>
      <c r="M782">
        <v>99</v>
      </c>
      <c r="N782">
        <v>99</v>
      </c>
      <c r="O782">
        <v>99</v>
      </c>
      <c r="P782">
        <v>9999</v>
      </c>
      <c r="Q782">
        <v>5</v>
      </c>
      <c r="R782">
        <v>5</v>
      </c>
      <c r="S782">
        <v>14</v>
      </c>
      <c r="T782">
        <v>6.2</v>
      </c>
      <c r="U782">
        <v>13.06</v>
      </c>
      <c r="V782">
        <v>0</v>
      </c>
      <c r="W782">
        <v>0</v>
      </c>
      <c r="X782">
        <v>20</v>
      </c>
      <c r="Y782">
        <v>0</v>
      </c>
      <c r="AA782">
        <v>2.410477131192081</v>
      </c>
      <c r="AB782">
        <v>0</v>
      </c>
      <c r="AC782">
        <v>0.74833147735478611</v>
      </c>
      <c r="AE782">
        <v>-71.625140119061484</v>
      </c>
      <c r="AG782">
        <v>7.9516539440203551E-2</v>
      </c>
      <c r="AH782">
        <v>8.2194091339914732E-2</v>
      </c>
    </row>
    <row r="783" spans="1:34">
      <c r="A783">
        <v>11</v>
      </c>
      <c r="B783">
        <v>258</v>
      </c>
      <c r="C783">
        <v>2008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15</v>
      </c>
      <c r="M783">
        <v>99</v>
      </c>
      <c r="N783">
        <v>99</v>
      </c>
      <c r="O783">
        <v>99</v>
      </c>
      <c r="P783">
        <v>9999</v>
      </c>
      <c r="Q783">
        <v>1</v>
      </c>
      <c r="R783">
        <v>1</v>
      </c>
      <c r="S783">
        <v>15</v>
      </c>
      <c r="T783">
        <v>4</v>
      </c>
      <c r="U783">
        <v>11.1</v>
      </c>
      <c r="V783">
        <v>0</v>
      </c>
      <c r="W783">
        <v>0</v>
      </c>
      <c r="X783">
        <v>0</v>
      </c>
      <c r="Y783">
        <v>0</v>
      </c>
      <c r="AA783">
        <v>0</v>
      </c>
      <c r="AB783">
        <v>0</v>
      </c>
      <c r="AC783">
        <v>0</v>
      </c>
      <c r="AG783">
        <v>1.5903307888040709E-2</v>
      </c>
      <c r="AH783">
        <v>1.3971736812757329E-2</v>
      </c>
    </row>
    <row r="784" spans="1:34">
      <c r="A784">
        <v>11</v>
      </c>
      <c r="B784">
        <v>259</v>
      </c>
      <c r="C784">
        <v>2007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1</v>
      </c>
      <c r="M784">
        <v>99</v>
      </c>
      <c r="N784">
        <v>99</v>
      </c>
      <c r="O784">
        <v>99</v>
      </c>
      <c r="P784">
        <v>9999</v>
      </c>
    </row>
    <row r="785" spans="1:34">
      <c r="A785">
        <v>11</v>
      </c>
      <c r="B785">
        <v>260</v>
      </c>
      <c r="C785">
        <v>2007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2</v>
      </c>
      <c r="M785">
        <v>99</v>
      </c>
      <c r="N785">
        <v>99</v>
      </c>
      <c r="O785">
        <v>99</v>
      </c>
      <c r="P785">
        <v>9999</v>
      </c>
      <c r="Q785">
        <v>2</v>
      </c>
      <c r="R785">
        <v>1</v>
      </c>
      <c r="S785">
        <v>2</v>
      </c>
      <c r="T785">
        <v>2</v>
      </c>
      <c r="U785">
        <v>8.8000000000000007</v>
      </c>
      <c r="V785">
        <v>0</v>
      </c>
      <c r="W785">
        <v>0</v>
      </c>
      <c r="X785">
        <v>0</v>
      </c>
      <c r="Y785">
        <v>0</v>
      </c>
      <c r="AA785">
        <v>0</v>
      </c>
      <c r="AB785">
        <v>0</v>
      </c>
      <c r="AC785">
        <v>0</v>
      </c>
      <c r="AG785">
        <v>2.7449903925336271E-2</v>
      </c>
      <c r="AH785">
        <v>1.7328462985024658E-2</v>
      </c>
    </row>
    <row r="786" spans="1:34">
      <c r="A786">
        <v>11</v>
      </c>
      <c r="B786">
        <v>261</v>
      </c>
      <c r="C786">
        <v>2007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9999</v>
      </c>
      <c r="Q786">
        <v>14</v>
      </c>
      <c r="R786">
        <v>23</v>
      </c>
      <c r="S786">
        <v>3</v>
      </c>
      <c r="T786">
        <v>2.3913043478260874</v>
      </c>
      <c r="U786">
        <v>9.4913043478260857</v>
      </c>
      <c r="V786">
        <v>0</v>
      </c>
      <c r="W786">
        <v>0</v>
      </c>
      <c r="X786">
        <v>0</v>
      </c>
      <c r="Y786">
        <v>0</v>
      </c>
      <c r="AA786">
        <v>1.9160450760510233</v>
      </c>
      <c r="AB786">
        <v>0</v>
      </c>
      <c r="AC786">
        <v>0.70643812214225765</v>
      </c>
      <c r="AE786">
        <v>6.6756318073168179</v>
      </c>
      <c r="AG786">
        <v>0.63134779028273424</v>
      </c>
      <c r="AH786">
        <v>0.42986403063987311</v>
      </c>
    </row>
    <row r="787" spans="1:34">
      <c r="A787">
        <v>11</v>
      </c>
      <c r="B787">
        <v>262</v>
      </c>
      <c r="C787">
        <v>2007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4</v>
      </c>
      <c r="M787">
        <v>99</v>
      </c>
      <c r="N787">
        <v>99</v>
      </c>
      <c r="O787">
        <v>99</v>
      </c>
      <c r="P787">
        <v>9999</v>
      </c>
      <c r="Q787">
        <v>33</v>
      </c>
      <c r="R787">
        <v>60</v>
      </c>
      <c r="S787">
        <v>4</v>
      </c>
      <c r="T787">
        <v>3.5166666666666657</v>
      </c>
      <c r="U787">
        <v>10.87833333333333</v>
      </c>
      <c r="V787">
        <v>0</v>
      </c>
      <c r="W787">
        <v>0</v>
      </c>
      <c r="X787">
        <v>0</v>
      </c>
      <c r="Y787">
        <v>0</v>
      </c>
      <c r="AA787">
        <v>1.9088470924152612</v>
      </c>
      <c r="AB787">
        <v>0</v>
      </c>
      <c r="AC787">
        <v>1.2178076841421048</v>
      </c>
      <c r="AE787">
        <v>11.666240837068056</v>
      </c>
      <c r="AG787">
        <v>1.6469942355201757</v>
      </c>
      <c r="AH787">
        <v>1.2852599761733636</v>
      </c>
    </row>
    <row r="788" spans="1:34">
      <c r="A788">
        <v>11</v>
      </c>
      <c r="B788">
        <v>263</v>
      </c>
      <c r="C788">
        <v>2007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5</v>
      </c>
      <c r="M788">
        <v>99</v>
      </c>
      <c r="N788">
        <v>99</v>
      </c>
      <c r="O788">
        <v>99</v>
      </c>
      <c r="P788">
        <v>9999</v>
      </c>
      <c r="Q788">
        <v>99</v>
      </c>
      <c r="R788">
        <v>268</v>
      </c>
      <c r="S788">
        <v>5</v>
      </c>
      <c r="T788">
        <v>4.9664179104477615</v>
      </c>
      <c r="U788">
        <v>12.368656716417917</v>
      </c>
      <c r="V788">
        <v>0</v>
      </c>
      <c r="W788">
        <v>0</v>
      </c>
      <c r="X788">
        <v>3.7313432835820906</v>
      </c>
      <c r="Y788">
        <v>0</v>
      </c>
      <c r="AA788">
        <v>1.8907243305401389</v>
      </c>
      <c r="AB788">
        <v>0</v>
      </c>
      <c r="AC788">
        <v>1.4230220118629151</v>
      </c>
      <c r="AE788">
        <v>23.675789036832661</v>
      </c>
      <c r="AG788">
        <v>7.3565742519901187</v>
      </c>
      <c r="AH788">
        <v>6.5273169434954301</v>
      </c>
    </row>
    <row r="789" spans="1:34">
      <c r="A789">
        <v>11</v>
      </c>
      <c r="B789">
        <v>264</v>
      </c>
      <c r="C789">
        <v>2007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6</v>
      </c>
      <c r="M789">
        <v>99</v>
      </c>
      <c r="N789">
        <v>99</v>
      </c>
      <c r="O789">
        <v>99</v>
      </c>
      <c r="P789">
        <v>9999</v>
      </c>
      <c r="Q789">
        <v>137</v>
      </c>
      <c r="R789">
        <v>356</v>
      </c>
      <c r="S789">
        <v>6</v>
      </c>
      <c r="T789">
        <v>5.73876404494382</v>
      </c>
      <c r="U789">
        <v>13.089606741573045</v>
      </c>
      <c r="V789">
        <v>0</v>
      </c>
      <c r="W789">
        <v>0.5617977528089888</v>
      </c>
      <c r="X789">
        <v>6.741573033707863</v>
      </c>
      <c r="Y789">
        <v>0.2808988764044944</v>
      </c>
      <c r="AA789">
        <v>2.22048149003649</v>
      </c>
      <c r="AB789">
        <v>0</v>
      </c>
      <c r="AC789">
        <v>1.478977265989567</v>
      </c>
      <c r="AE789">
        <v>26.373147054664003</v>
      </c>
      <c r="AG789">
        <v>9.77216579741971</v>
      </c>
      <c r="AH789">
        <v>9.1760118936268729</v>
      </c>
    </row>
    <row r="790" spans="1:34">
      <c r="A790">
        <v>11</v>
      </c>
      <c r="B790">
        <v>265</v>
      </c>
      <c r="C790">
        <v>2007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7</v>
      </c>
      <c r="M790">
        <v>99</v>
      </c>
      <c r="N790">
        <v>99</v>
      </c>
      <c r="O790">
        <v>99</v>
      </c>
      <c r="P790">
        <v>9999</v>
      </c>
      <c r="Q790">
        <v>157</v>
      </c>
      <c r="R790">
        <v>467</v>
      </c>
      <c r="S790">
        <v>7</v>
      </c>
      <c r="T790">
        <v>5.8736616702355455</v>
      </c>
      <c r="U790">
        <v>13.422055674518202</v>
      </c>
      <c r="V790">
        <v>0</v>
      </c>
      <c r="W790">
        <v>2.5695931477516059</v>
      </c>
      <c r="X790">
        <v>10.278372591006423</v>
      </c>
      <c r="Y790">
        <v>0</v>
      </c>
      <c r="AA790">
        <v>2.1551506088423351</v>
      </c>
      <c r="AB790">
        <v>0</v>
      </c>
      <c r="AC790">
        <v>1.6186453998639867</v>
      </c>
      <c r="AE790">
        <v>19.127271230090113</v>
      </c>
      <c r="AG790">
        <v>12.819105133132032</v>
      </c>
      <c r="AH790">
        <v>12.342788504140119</v>
      </c>
    </row>
    <row r="791" spans="1:34">
      <c r="A791">
        <v>11</v>
      </c>
      <c r="B791">
        <v>266</v>
      </c>
      <c r="C791">
        <v>2007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8</v>
      </c>
      <c r="M791">
        <v>99</v>
      </c>
      <c r="N791">
        <v>99</v>
      </c>
      <c r="O791">
        <v>99</v>
      </c>
      <c r="P791">
        <v>9999</v>
      </c>
      <c r="Q791">
        <v>218</v>
      </c>
      <c r="R791">
        <v>1030</v>
      </c>
      <c r="S791">
        <v>8</v>
      </c>
      <c r="T791">
        <v>6.5</v>
      </c>
      <c r="U791">
        <v>14.226407766990295</v>
      </c>
      <c r="V791">
        <v>0.19417475728155345</v>
      </c>
      <c r="W791">
        <v>6.0194174757281553</v>
      </c>
      <c r="X791">
        <v>19.514563106796121</v>
      </c>
      <c r="Y791">
        <v>0.29126213592233002</v>
      </c>
      <c r="AA791">
        <v>2.4089641871736966</v>
      </c>
      <c r="AB791">
        <v>0</v>
      </c>
      <c r="AC791">
        <v>1.5045239223786739</v>
      </c>
      <c r="AE791">
        <v>15.585008771775637</v>
      </c>
      <c r="AG791">
        <v>28.273401043096353</v>
      </c>
      <c r="AH791">
        <v>28.854253842291289</v>
      </c>
    </row>
    <row r="792" spans="1:34">
      <c r="A792">
        <v>11</v>
      </c>
      <c r="B792">
        <v>267</v>
      </c>
      <c r="C792">
        <v>2007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</v>
      </c>
      <c r="M792">
        <v>99</v>
      </c>
      <c r="N792">
        <v>99</v>
      </c>
      <c r="O792">
        <v>99</v>
      </c>
      <c r="P792">
        <v>9999</v>
      </c>
      <c r="Q792">
        <v>188</v>
      </c>
      <c r="R792">
        <v>652</v>
      </c>
      <c r="S792">
        <v>9</v>
      </c>
      <c r="T792">
        <v>6.9110429447852786</v>
      </c>
      <c r="U792">
        <v>14.811656441717798</v>
      </c>
      <c r="V792">
        <v>0</v>
      </c>
      <c r="W792">
        <v>12.576687116564417</v>
      </c>
      <c r="X792">
        <v>35.276073619631902</v>
      </c>
      <c r="Y792">
        <v>0.30674846625766872</v>
      </c>
      <c r="AA792">
        <v>2.7848658180061205</v>
      </c>
      <c r="AB792">
        <v>0</v>
      </c>
      <c r="AC792">
        <v>1.562030538454265</v>
      </c>
      <c r="AE792">
        <v>4.293590056862671</v>
      </c>
      <c r="AG792">
        <v>17.897337359319238</v>
      </c>
      <c r="AH792">
        <v>19.016412811247751</v>
      </c>
    </row>
    <row r="793" spans="1:34">
      <c r="A793">
        <v>11</v>
      </c>
      <c r="B793">
        <v>268</v>
      </c>
      <c r="C793">
        <v>2007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10</v>
      </c>
      <c r="M793">
        <v>99</v>
      </c>
      <c r="N793">
        <v>99</v>
      </c>
      <c r="O793">
        <v>99</v>
      </c>
      <c r="P793">
        <v>9999</v>
      </c>
      <c r="Q793">
        <v>132</v>
      </c>
      <c r="R793">
        <v>312</v>
      </c>
      <c r="S793">
        <v>10</v>
      </c>
      <c r="T793">
        <v>7.3173076923076898</v>
      </c>
      <c r="U793">
        <v>14.681730769230771</v>
      </c>
      <c r="V793">
        <v>0</v>
      </c>
      <c r="W793">
        <v>21.794871794871796</v>
      </c>
      <c r="X793">
        <v>34.615384615384635</v>
      </c>
      <c r="Y793">
        <v>1.2820512820512819</v>
      </c>
      <c r="AA793">
        <v>3.1386679894546825</v>
      </c>
      <c r="AB793">
        <v>0</v>
      </c>
      <c r="AC793">
        <v>1.6942460490012108</v>
      </c>
      <c r="AE793">
        <v>-5.4240576229079993</v>
      </c>
      <c r="AG793">
        <v>8.5643700247049139</v>
      </c>
      <c r="AH793">
        <v>9.0200557267616457</v>
      </c>
    </row>
    <row r="794" spans="1:34">
      <c r="A794">
        <v>11</v>
      </c>
      <c r="B794">
        <v>269</v>
      </c>
      <c r="C794">
        <v>2007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11</v>
      </c>
      <c r="M794">
        <v>99</v>
      </c>
      <c r="N794">
        <v>99</v>
      </c>
      <c r="O794">
        <v>99</v>
      </c>
      <c r="P794">
        <v>9999</v>
      </c>
      <c r="Q794">
        <v>105</v>
      </c>
      <c r="R794">
        <v>316</v>
      </c>
      <c r="S794">
        <v>11</v>
      </c>
      <c r="T794">
        <v>7.496835443037976</v>
      </c>
      <c r="U794">
        <v>13.984493670886064</v>
      </c>
      <c r="V794">
        <v>0.31645569620253161</v>
      </c>
      <c r="W794">
        <v>27.84810126582278</v>
      </c>
      <c r="X794">
        <v>22.15189873417722</v>
      </c>
      <c r="Y794">
        <v>0.94936708860759444</v>
      </c>
      <c r="AA794">
        <v>2.8518781391999073</v>
      </c>
      <c r="AB794">
        <v>0</v>
      </c>
      <c r="AC794">
        <v>1.7619365383934971</v>
      </c>
      <c r="AE794">
        <v>-7.611917402006922</v>
      </c>
      <c r="AG794">
        <v>8.6741696404062623</v>
      </c>
      <c r="AH794">
        <v>8.7018421337639147</v>
      </c>
    </row>
    <row r="795" spans="1:34">
      <c r="A795">
        <v>11</v>
      </c>
      <c r="B795">
        <v>270</v>
      </c>
      <c r="C795">
        <v>2007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12</v>
      </c>
      <c r="M795">
        <v>99</v>
      </c>
      <c r="N795">
        <v>99</v>
      </c>
      <c r="O795">
        <v>99</v>
      </c>
      <c r="P795">
        <v>9999</v>
      </c>
      <c r="Q795">
        <v>52</v>
      </c>
      <c r="R795">
        <v>103</v>
      </c>
      <c r="S795">
        <v>12</v>
      </c>
      <c r="T795">
        <v>7.3786407766990303</v>
      </c>
      <c r="U795">
        <v>14.971844660194183</v>
      </c>
      <c r="V795">
        <v>1.9417475728155345</v>
      </c>
      <c r="W795">
        <v>26.213592233009713</v>
      </c>
      <c r="X795">
        <v>34.951456310679625</v>
      </c>
      <c r="Y795">
        <v>3.8834951456310689</v>
      </c>
      <c r="AA795">
        <v>3.6454365001793945</v>
      </c>
      <c r="AB795">
        <v>0</v>
      </c>
      <c r="AC795">
        <v>1.7577374294696635</v>
      </c>
      <c r="AE795">
        <v>-13.985244847820798</v>
      </c>
      <c r="AG795">
        <v>2.8273401043096351</v>
      </c>
      <c r="AH795">
        <v>3.0366162237734713</v>
      </c>
    </row>
    <row r="796" spans="1:34">
      <c r="A796">
        <v>11</v>
      </c>
      <c r="B796">
        <v>271</v>
      </c>
      <c r="C796">
        <v>2007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13</v>
      </c>
      <c r="M796">
        <v>99</v>
      </c>
      <c r="N796">
        <v>99</v>
      </c>
      <c r="O796">
        <v>99</v>
      </c>
      <c r="P796">
        <v>9999</v>
      </c>
      <c r="Q796">
        <v>25</v>
      </c>
      <c r="R796">
        <v>32</v>
      </c>
      <c r="S796">
        <v>13</v>
      </c>
      <c r="T796">
        <v>7.34375</v>
      </c>
      <c r="U796">
        <v>15.128125000000004</v>
      </c>
      <c r="V796">
        <v>0</v>
      </c>
      <c r="W796">
        <v>21.875</v>
      </c>
      <c r="X796">
        <v>34.375</v>
      </c>
      <c r="Y796">
        <v>0</v>
      </c>
      <c r="AA796">
        <v>3.0438703133305305</v>
      </c>
      <c r="AB796">
        <v>0</v>
      </c>
      <c r="AC796">
        <v>1.5733994843967627</v>
      </c>
      <c r="AE796">
        <v>-4.051657836362212</v>
      </c>
      <c r="AG796">
        <v>0.87839692561076066</v>
      </c>
      <c r="AH796">
        <v>0.95326237852845919</v>
      </c>
    </row>
    <row r="797" spans="1:34">
      <c r="A797">
        <v>11</v>
      </c>
      <c r="B797">
        <v>272</v>
      </c>
      <c r="C797">
        <v>2007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14</v>
      </c>
      <c r="M797">
        <v>99</v>
      </c>
      <c r="N797">
        <v>99</v>
      </c>
      <c r="O797">
        <v>99</v>
      </c>
      <c r="P797">
        <v>9999</v>
      </c>
      <c r="Q797">
        <v>19</v>
      </c>
      <c r="R797">
        <v>23</v>
      </c>
      <c r="S797">
        <v>14</v>
      </c>
      <c r="T797">
        <v>7.2608695652173916</v>
      </c>
      <c r="U797">
        <v>14.108695652173912</v>
      </c>
      <c r="V797">
        <v>0</v>
      </c>
      <c r="W797">
        <v>21.739130434782609</v>
      </c>
      <c r="X797">
        <v>26.086956521739129</v>
      </c>
      <c r="Y797">
        <v>0</v>
      </c>
      <c r="AA797">
        <v>2.9365630670058591</v>
      </c>
      <c r="AB797">
        <v>0</v>
      </c>
      <c r="AC797">
        <v>1.4511581972416188</v>
      </c>
      <c r="AE797">
        <v>-16.479690620760771</v>
      </c>
      <c r="AG797">
        <v>0.63134779028273424</v>
      </c>
      <c r="AH797">
        <v>0.63898707257278442</v>
      </c>
    </row>
    <row r="798" spans="1:34">
      <c r="A798">
        <v>11</v>
      </c>
      <c r="B798">
        <v>273</v>
      </c>
      <c r="C798">
        <v>2007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15</v>
      </c>
      <c r="M798">
        <v>99</v>
      </c>
      <c r="N798">
        <v>99</v>
      </c>
      <c r="O798">
        <v>99</v>
      </c>
      <c r="P798">
        <v>9999</v>
      </c>
    </row>
    <row r="799" spans="1:34">
      <c r="A799">
        <v>11</v>
      </c>
      <c r="B799">
        <v>274</v>
      </c>
      <c r="C799">
        <v>2006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1</v>
      </c>
      <c r="M799">
        <v>99</v>
      </c>
      <c r="N799">
        <v>99</v>
      </c>
      <c r="O799">
        <v>99</v>
      </c>
      <c r="P799">
        <v>9999</v>
      </c>
      <c r="Q799">
        <v>3</v>
      </c>
      <c r="R799">
        <v>4</v>
      </c>
      <c r="S799">
        <v>1</v>
      </c>
      <c r="T799">
        <v>2.25</v>
      </c>
      <c r="U799">
        <v>9.3249999999999993</v>
      </c>
      <c r="V799">
        <v>0</v>
      </c>
      <c r="W799">
        <v>0</v>
      </c>
      <c r="X799">
        <v>0</v>
      </c>
      <c r="Y799">
        <v>0</v>
      </c>
      <c r="AA799">
        <v>1.3881192311901878</v>
      </c>
      <c r="AB799">
        <v>0</v>
      </c>
      <c r="AC799">
        <v>1.6393596310755001</v>
      </c>
      <c r="AE799">
        <v>24.993115844177833</v>
      </c>
      <c r="AG799">
        <v>6.3191153238546571E-2</v>
      </c>
      <c r="AH799">
        <v>4.1747811877420361E-2</v>
      </c>
    </row>
    <row r="800" spans="1:34">
      <c r="A800">
        <v>11</v>
      </c>
      <c r="B800">
        <v>275</v>
      </c>
      <c r="C800">
        <v>2006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2</v>
      </c>
      <c r="M800">
        <v>99</v>
      </c>
      <c r="N800">
        <v>99</v>
      </c>
      <c r="O800">
        <v>99</v>
      </c>
      <c r="P800">
        <v>9999</v>
      </c>
      <c r="Q800">
        <v>10</v>
      </c>
      <c r="R800">
        <v>28</v>
      </c>
      <c r="S800">
        <v>2</v>
      </c>
      <c r="T800">
        <v>2.2142857142857153</v>
      </c>
      <c r="U800">
        <v>10.839285714285712</v>
      </c>
      <c r="V800">
        <v>0</v>
      </c>
      <c r="W800">
        <v>0</v>
      </c>
      <c r="X800">
        <v>0</v>
      </c>
      <c r="Y800">
        <v>0</v>
      </c>
      <c r="AA800">
        <v>1.9963071775001904</v>
      </c>
      <c r="AB800">
        <v>0</v>
      </c>
      <c r="AC800">
        <v>0.48968961431435937</v>
      </c>
      <c r="AE800">
        <v>-1.2264886382053772</v>
      </c>
      <c r="AG800">
        <v>0.44233807266982639</v>
      </c>
      <c r="AH800">
        <v>0.33969064087927819</v>
      </c>
    </row>
    <row r="801" spans="1:34">
      <c r="A801">
        <v>11</v>
      </c>
      <c r="B801">
        <v>276</v>
      </c>
      <c r="C801">
        <v>2006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3</v>
      </c>
      <c r="M801">
        <v>99</v>
      </c>
      <c r="N801">
        <v>99</v>
      </c>
      <c r="O801">
        <v>99</v>
      </c>
      <c r="P801">
        <v>9999</v>
      </c>
      <c r="Q801">
        <v>29</v>
      </c>
      <c r="R801">
        <v>55</v>
      </c>
      <c r="S801">
        <v>3</v>
      </c>
      <c r="T801">
        <v>2.9818181818181815</v>
      </c>
      <c r="U801">
        <v>10.947272727272727</v>
      </c>
      <c r="V801">
        <v>0</v>
      </c>
      <c r="W801">
        <v>0</v>
      </c>
      <c r="X801">
        <v>1.8181818181818179</v>
      </c>
      <c r="Y801">
        <v>0</v>
      </c>
      <c r="AA801">
        <v>2.3945281976323072</v>
      </c>
      <c r="AB801">
        <v>0</v>
      </c>
      <c r="AC801">
        <v>0.84187904747565312</v>
      </c>
      <c r="AE801">
        <v>0.22302003147125857</v>
      </c>
      <c r="AG801">
        <v>0.86887835703001581</v>
      </c>
      <c r="AH801">
        <v>0.67389698475589277</v>
      </c>
    </row>
    <row r="802" spans="1:34">
      <c r="A802">
        <v>11</v>
      </c>
      <c r="B802">
        <v>277</v>
      </c>
      <c r="C802">
        <v>2006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9999</v>
      </c>
      <c r="Q802">
        <v>87</v>
      </c>
      <c r="R802">
        <v>188</v>
      </c>
      <c r="S802">
        <v>4</v>
      </c>
      <c r="T802">
        <v>4.1436170212765946</v>
      </c>
      <c r="U802">
        <v>11.943617021276591</v>
      </c>
      <c r="V802">
        <v>0</v>
      </c>
      <c r="W802">
        <v>0</v>
      </c>
      <c r="X802">
        <v>3.1914893617021289</v>
      </c>
      <c r="Y802">
        <v>0</v>
      </c>
      <c r="AA802">
        <v>1.9597035441584103</v>
      </c>
      <c r="AB802">
        <v>0</v>
      </c>
      <c r="AC802">
        <v>1.2571547164079984</v>
      </c>
      <c r="AE802">
        <v>10.670538853223594</v>
      </c>
      <c r="AG802">
        <v>2.9699842022116898</v>
      </c>
      <c r="AH802">
        <v>2.5131511203635282</v>
      </c>
    </row>
    <row r="803" spans="1:34">
      <c r="A803">
        <v>11</v>
      </c>
      <c r="B803">
        <v>278</v>
      </c>
      <c r="C803">
        <v>2006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5</v>
      </c>
      <c r="M803">
        <v>99</v>
      </c>
      <c r="N803">
        <v>99</v>
      </c>
      <c r="O803">
        <v>99</v>
      </c>
      <c r="P803">
        <v>9999</v>
      </c>
      <c r="Q803">
        <v>252</v>
      </c>
      <c r="R803">
        <v>806</v>
      </c>
      <c r="S803">
        <v>5</v>
      </c>
      <c r="T803">
        <v>5.5310173697270475</v>
      </c>
      <c r="U803">
        <v>12.839702233250621</v>
      </c>
      <c r="V803">
        <v>0</v>
      </c>
      <c r="W803">
        <v>1.6129032258064513</v>
      </c>
      <c r="X803">
        <v>5.3349875930521087</v>
      </c>
      <c r="Y803">
        <v>0</v>
      </c>
      <c r="AA803">
        <v>1.9874199668751404</v>
      </c>
      <c r="AB803">
        <v>0</v>
      </c>
      <c r="AC803">
        <v>1.6673497810904157</v>
      </c>
      <c r="AE803">
        <v>22.154177233405704</v>
      </c>
      <c r="AG803">
        <v>12.73301737756714</v>
      </c>
      <c r="AH803">
        <v>11.582835269625948</v>
      </c>
    </row>
    <row r="804" spans="1:34">
      <c r="A804">
        <v>11</v>
      </c>
      <c r="B804">
        <v>279</v>
      </c>
      <c r="C804">
        <v>2006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6</v>
      </c>
      <c r="M804">
        <v>99</v>
      </c>
      <c r="N804">
        <v>99</v>
      </c>
      <c r="O804">
        <v>99</v>
      </c>
      <c r="P804">
        <v>9999</v>
      </c>
      <c r="Q804">
        <v>309</v>
      </c>
      <c r="R804">
        <v>883</v>
      </c>
      <c r="S804">
        <v>6</v>
      </c>
      <c r="T804">
        <v>5.9184597961494916</v>
      </c>
      <c r="U804">
        <v>13.42797281993205</v>
      </c>
      <c r="V804">
        <v>0</v>
      </c>
      <c r="W804">
        <v>3.3975084937712343</v>
      </c>
      <c r="X804">
        <v>10.872027180067951</v>
      </c>
      <c r="Y804">
        <v>0</v>
      </c>
      <c r="AA804">
        <v>2.1212667082976888</v>
      </c>
      <c r="AB804">
        <v>0</v>
      </c>
      <c r="AC804">
        <v>1.5274495227447411</v>
      </c>
      <c r="AE804">
        <v>25.155741884590203</v>
      </c>
      <c r="AG804">
        <v>13.949447077409159</v>
      </c>
      <c r="AH804">
        <v>13.270767577731515</v>
      </c>
    </row>
    <row r="805" spans="1:34">
      <c r="A805">
        <v>11</v>
      </c>
      <c r="B805">
        <v>280</v>
      </c>
      <c r="C805">
        <v>2006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7</v>
      </c>
      <c r="M805">
        <v>99</v>
      </c>
      <c r="N805">
        <v>99</v>
      </c>
      <c r="O805">
        <v>99</v>
      </c>
      <c r="P805">
        <v>9999</v>
      </c>
      <c r="Q805">
        <v>336</v>
      </c>
      <c r="R805">
        <v>1060</v>
      </c>
      <c r="S805">
        <v>7</v>
      </c>
      <c r="T805">
        <v>6.1084905660377364</v>
      </c>
      <c r="U805">
        <v>13.731320754716982</v>
      </c>
      <c r="V805">
        <v>0</v>
      </c>
      <c r="W805">
        <v>6.1320754716981138</v>
      </c>
      <c r="X805">
        <v>12.264150943396228</v>
      </c>
      <c r="Y805">
        <v>0.1886792452830188</v>
      </c>
      <c r="AA805">
        <v>2.0971094551615126</v>
      </c>
      <c r="AB805">
        <v>0</v>
      </c>
      <c r="AC805">
        <v>1.5420286763190387</v>
      </c>
      <c r="AE805">
        <v>26.258531677261409</v>
      </c>
      <c r="AG805">
        <v>16.745655608214847</v>
      </c>
      <c r="AH805">
        <v>16.290824435341253</v>
      </c>
    </row>
    <row r="806" spans="1:34">
      <c r="A806">
        <v>11</v>
      </c>
      <c r="B806">
        <v>281</v>
      </c>
      <c r="C806">
        <v>2006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8</v>
      </c>
      <c r="M806">
        <v>99</v>
      </c>
      <c r="N806">
        <v>99</v>
      </c>
      <c r="O806">
        <v>99</v>
      </c>
      <c r="P806">
        <v>9999</v>
      </c>
      <c r="Q806">
        <v>417</v>
      </c>
      <c r="R806">
        <v>1904</v>
      </c>
      <c r="S806">
        <v>8</v>
      </c>
      <c r="T806">
        <v>6.6197478991596626</v>
      </c>
      <c r="U806">
        <v>14.537289915966404</v>
      </c>
      <c r="V806">
        <v>0.10504201680672264</v>
      </c>
      <c r="W806">
        <v>10.8718487394958</v>
      </c>
      <c r="X806">
        <v>20.27310924369748</v>
      </c>
      <c r="Y806">
        <v>0.42016806722689054</v>
      </c>
      <c r="AA806">
        <v>2.3500170319386142</v>
      </c>
      <c r="AB806">
        <v>0</v>
      </c>
      <c r="AC806">
        <v>1.5958022466442223</v>
      </c>
      <c r="AE806">
        <v>25.713142334205305</v>
      </c>
      <c r="AG806">
        <v>30.078988941548179</v>
      </c>
      <c r="AH806">
        <v>30.979562599332951</v>
      </c>
    </row>
    <row r="807" spans="1:34">
      <c r="A807">
        <v>11</v>
      </c>
      <c r="B807">
        <v>282</v>
      </c>
      <c r="C807">
        <v>2006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</v>
      </c>
      <c r="M807">
        <v>99</v>
      </c>
      <c r="N807">
        <v>99</v>
      </c>
      <c r="O807">
        <v>99</v>
      </c>
      <c r="P807">
        <v>9999</v>
      </c>
      <c r="Q807">
        <v>301</v>
      </c>
      <c r="R807">
        <v>996</v>
      </c>
      <c r="S807">
        <v>9</v>
      </c>
      <c r="T807">
        <v>6.6917670682730961</v>
      </c>
      <c r="U807">
        <v>15.202008032128505</v>
      </c>
      <c r="V807">
        <v>0.10040160642570282</v>
      </c>
      <c r="W807">
        <v>10.642570281124499</v>
      </c>
      <c r="X807">
        <v>32.028112449799202</v>
      </c>
      <c r="Y807">
        <v>0.8032128514056226</v>
      </c>
      <c r="AA807">
        <v>2.5985314017188323</v>
      </c>
      <c r="AB807">
        <v>0</v>
      </c>
      <c r="AC807">
        <v>1.5151088108763076</v>
      </c>
      <c r="AE807">
        <v>19.187887322893324</v>
      </c>
      <c r="AG807">
        <v>15.734597156398106</v>
      </c>
      <c r="AH807">
        <v>16.946701587088381</v>
      </c>
    </row>
    <row r="808" spans="1:34">
      <c r="A808">
        <v>11</v>
      </c>
      <c r="B808">
        <v>283</v>
      </c>
      <c r="C808">
        <v>2006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10</v>
      </c>
      <c r="M808">
        <v>99</v>
      </c>
      <c r="N808">
        <v>99</v>
      </c>
      <c r="O808">
        <v>99</v>
      </c>
      <c r="P808">
        <v>9999</v>
      </c>
      <c r="Q808">
        <v>137</v>
      </c>
      <c r="R808">
        <v>251</v>
      </c>
      <c r="S808">
        <v>10</v>
      </c>
      <c r="T808">
        <v>6.7131474103585642</v>
      </c>
      <c r="U808">
        <v>15.980876494023892</v>
      </c>
      <c r="V808">
        <v>0</v>
      </c>
      <c r="W808">
        <v>9.5617529880478092</v>
      </c>
      <c r="X808">
        <v>43.027888446215137</v>
      </c>
      <c r="Y808">
        <v>2.3904382470119523</v>
      </c>
      <c r="AA808">
        <v>3.2747666241907658</v>
      </c>
      <c r="AB808">
        <v>0</v>
      </c>
      <c r="AC808">
        <v>1.558100045304714</v>
      </c>
      <c r="AE808">
        <v>14.54846929348002</v>
      </c>
      <c r="AG808">
        <v>3.9652448657187991</v>
      </c>
      <c r="AH808">
        <v>4.489512681037759</v>
      </c>
    </row>
    <row r="809" spans="1:34">
      <c r="A809">
        <v>11</v>
      </c>
      <c r="B809">
        <v>284</v>
      </c>
      <c r="C809">
        <v>2006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11</v>
      </c>
      <c r="M809">
        <v>99</v>
      </c>
      <c r="N809">
        <v>99</v>
      </c>
      <c r="O809">
        <v>99</v>
      </c>
      <c r="P809">
        <v>9999</v>
      </c>
      <c r="Q809">
        <v>84</v>
      </c>
      <c r="R809">
        <v>122</v>
      </c>
      <c r="S809">
        <v>11</v>
      </c>
      <c r="T809">
        <v>6.7950819672131155</v>
      </c>
      <c r="U809">
        <v>16.681147540983616</v>
      </c>
      <c r="V809">
        <v>0</v>
      </c>
      <c r="W809">
        <v>16.393442622950818</v>
      </c>
      <c r="X809">
        <v>45.901639344262307</v>
      </c>
      <c r="Y809">
        <v>5.7377049180327884</v>
      </c>
      <c r="AA809">
        <v>3.1802755826358871</v>
      </c>
      <c r="AB809">
        <v>0</v>
      </c>
      <c r="AC809">
        <v>1.6090854982947205</v>
      </c>
      <c r="AE809">
        <v>-6.4024278279987907</v>
      </c>
      <c r="AG809">
        <v>1.9273301737756716</v>
      </c>
      <c r="AH809">
        <v>2.2777740469634904</v>
      </c>
    </row>
    <row r="810" spans="1:34">
      <c r="A810">
        <v>11</v>
      </c>
      <c r="B810">
        <v>285</v>
      </c>
      <c r="C810">
        <v>2006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12</v>
      </c>
      <c r="M810">
        <v>99</v>
      </c>
      <c r="N810">
        <v>99</v>
      </c>
      <c r="O810">
        <v>99</v>
      </c>
      <c r="P810">
        <v>9999</v>
      </c>
      <c r="Q810">
        <v>26</v>
      </c>
      <c r="R810">
        <v>29</v>
      </c>
      <c r="S810">
        <v>12</v>
      </c>
      <c r="T810">
        <v>6.2413793103448238</v>
      </c>
      <c r="U810">
        <v>15.8</v>
      </c>
      <c r="V810">
        <v>0</v>
      </c>
      <c r="W810">
        <v>6.8965517241379306</v>
      </c>
      <c r="X810">
        <v>37.931034482758605</v>
      </c>
      <c r="Y810">
        <v>3.4482758620689653</v>
      </c>
      <c r="AA810">
        <v>2.5926953090398461</v>
      </c>
      <c r="AB810">
        <v>0</v>
      </c>
      <c r="AC810">
        <v>1.4775369162502459</v>
      </c>
      <c r="AE810">
        <v>16.112584599193177</v>
      </c>
      <c r="AG810">
        <v>0.45813586097946279</v>
      </c>
      <c r="AH810">
        <v>0.51283773196337823</v>
      </c>
    </row>
    <row r="811" spans="1:34">
      <c r="A811">
        <v>11</v>
      </c>
      <c r="B811">
        <v>286</v>
      </c>
      <c r="C811">
        <v>2006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13</v>
      </c>
      <c r="M811">
        <v>99</v>
      </c>
      <c r="N811">
        <v>99</v>
      </c>
      <c r="O811">
        <v>99</v>
      </c>
      <c r="P811">
        <v>9999</v>
      </c>
      <c r="Q811">
        <v>4</v>
      </c>
      <c r="R811">
        <v>4</v>
      </c>
      <c r="S811">
        <v>13</v>
      </c>
      <c r="T811">
        <v>5.25</v>
      </c>
      <c r="U811">
        <v>18.024999999999999</v>
      </c>
      <c r="V811">
        <v>0</v>
      </c>
      <c r="W811">
        <v>0</v>
      </c>
      <c r="X811">
        <v>50</v>
      </c>
      <c r="Y811">
        <v>25</v>
      </c>
      <c r="AA811">
        <v>5.552195511687251</v>
      </c>
      <c r="AB811">
        <v>0</v>
      </c>
      <c r="AC811">
        <v>2.0463381929681126</v>
      </c>
      <c r="AE811">
        <v>92.140946255432354</v>
      </c>
      <c r="AG811">
        <v>6.3191153238546571E-2</v>
      </c>
      <c r="AH811">
        <v>8.0697513039195909E-2</v>
      </c>
    </row>
    <row r="812" spans="1:34">
      <c r="A812">
        <v>11</v>
      </c>
      <c r="B812">
        <v>287</v>
      </c>
      <c r="C812">
        <v>2006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14</v>
      </c>
      <c r="M812">
        <v>99</v>
      </c>
      <c r="N812">
        <v>99</v>
      </c>
      <c r="O812">
        <v>99</v>
      </c>
      <c r="P812">
        <v>9999</v>
      </c>
    </row>
    <row r="813" spans="1:34">
      <c r="A813">
        <v>11</v>
      </c>
      <c r="B813">
        <v>288</v>
      </c>
      <c r="C813">
        <v>2006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15</v>
      </c>
      <c r="M813">
        <v>99</v>
      </c>
      <c r="N813">
        <v>99</v>
      </c>
      <c r="O813">
        <v>99</v>
      </c>
      <c r="P813">
        <v>9999</v>
      </c>
    </row>
    <row r="814" spans="1:34">
      <c r="A814">
        <v>11</v>
      </c>
      <c r="B814">
        <v>289</v>
      </c>
      <c r="C814">
        <v>2005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</v>
      </c>
      <c r="M814">
        <v>99</v>
      </c>
      <c r="N814">
        <v>99</v>
      </c>
      <c r="O814">
        <v>99</v>
      </c>
      <c r="P814">
        <v>9999</v>
      </c>
      <c r="Q814">
        <v>1</v>
      </c>
      <c r="R814">
        <v>1</v>
      </c>
      <c r="S814">
        <v>1</v>
      </c>
      <c r="T814">
        <v>2</v>
      </c>
      <c r="U814">
        <v>15.9</v>
      </c>
      <c r="V814">
        <v>0</v>
      </c>
      <c r="W814">
        <v>0</v>
      </c>
      <c r="X814">
        <v>0</v>
      </c>
      <c r="Y814">
        <v>0</v>
      </c>
      <c r="AA814">
        <v>0</v>
      </c>
      <c r="AB814">
        <v>0</v>
      </c>
      <c r="AC814">
        <v>0</v>
      </c>
      <c r="AG814">
        <v>1.9888623707239456E-2</v>
      </c>
      <c r="AH814">
        <v>2.1027490468198899E-2</v>
      </c>
    </row>
    <row r="815" spans="1:34">
      <c r="A815">
        <v>11</v>
      </c>
      <c r="B815">
        <v>290</v>
      </c>
      <c r="C815">
        <v>2005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2</v>
      </c>
      <c r="M815">
        <v>99</v>
      </c>
      <c r="N815">
        <v>99</v>
      </c>
      <c r="O815">
        <v>99</v>
      </c>
      <c r="P815">
        <v>9999</v>
      </c>
      <c r="Q815">
        <v>7</v>
      </c>
      <c r="R815">
        <v>13</v>
      </c>
      <c r="S815">
        <v>2</v>
      </c>
      <c r="T815">
        <v>2.9230769230769238</v>
      </c>
      <c r="U815">
        <v>10.315384615384612</v>
      </c>
      <c r="V815">
        <v>0</v>
      </c>
      <c r="W815">
        <v>0</v>
      </c>
      <c r="X815">
        <v>0</v>
      </c>
      <c r="Y815">
        <v>0</v>
      </c>
      <c r="AA815">
        <v>2.0938908037968202</v>
      </c>
      <c r="AB815">
        <v>0</v>
      </c>
      <c r="AC815">
        <v>0.72975638311578117</v>
      </c>
      <c r="AE815">
        <v>8.1320615709723114</v>
      </c>
      <c r="AG815">
        <v>0.2585521081941129</v>
      </c>
      <c r="AH815">
        <v>0.17734506111858303</v>
      </c>
    </row>
    <row r="816" spans="1:34">
      <c r="A816">
        <v>11</v>
      </c>
      <c r="B816">
        <v>291</v>
      </c>
      <c r="C816">
        <v>2005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3</v>
      </c>
      <c r="M816">
        <v>99</v>
      </c>
      <c r="N816">
        <v>99</v>
      </c>
      <c r="O816">
        <v>99</v>
      </c>
      <c r="P816">
        <v>9999</v>
      </c>
      <c r="Q816">
        <v>43</v>
      </c>
      <c r="R816">
        <v>68</v>
      </c>
      <c r="S816">
        <v>3</v>
      </c>
      <c r="T816">
        <v>3.7941176470588238</v>
      </c>
      <c r="U816">
        <v>11.385294117647064</v>
      </c>
      <c r="V816">
        <v>0</v>
      </c>
      <c r="W816">
        <v>0</v>
      </c>
      <c r="X816">
        <v>0</v>
      </c>
      <c r="Y816">
        <v>0</v>
      </c>
      <c r="AA816">
        <v>2.2273873316644996</v>
      </c>
      <c r="AB816">
        <v>0</v>
      </c>
      <c r="AC816">
        <v>1.078654165934839</v>
      </c>
      <c r="AE816">
        <v>12.850225340182497</v>
      </c>
      <c r="AG816">
        <v>1.3524264120922831</v>
      </c>
      <c r="AH816">
        <v>1.0238668629232437</v>
      </c>
    </row>
    <row r="817" spans="1:34">
      <c r="A817">
        <v>11</v>
      </c>
      <c r="B817">
        <v>292</v>
      </c>
      <c r="C817">
        <v>2005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4</v>
      </c>
      <c r="M817">
        <v>99</v>
      </c>
      <c r="N817">
        <v>99</v>
      </c>
      <c r="O817">
        <v>99</v>
      </c>
      <c r="P817">
        <v>9999</v>
      </c>
      <c r="Q817">
        <v>93</v>
      </c>
      <c r="R817">
        <v>223</v>
      </c>
      <c r="S817">
        <v>4</v>
      </c>
      <c r="T817">
        <v>4.4439461883408065</v>
      </c>
      <c r="U817">
        <v>12.43408071748879</v>
      </c>
      <c r="V817">
        <v>0</v>
      </c>
      <c r="W817">
        <v>0</v>
      </c>
      <c r="X817">
        <v>1.7937219730941703</v>
      </c>
      <c r="Y817">
        <v>0</v>
      </c>
      <c r="AA817">
        <v>1.9611941390091303</v>
      </c>
      <c r="AB817">
        <v>0</v>
      </c>
      <c r="AC817">
        <v>1.2073194697498415</v>
      </c>
      <c r="AE817">
        <v>14.265838513168925</v>
      </c>
      <c r="AG817">
        <v>4.4351630867143994</v>
      </c>
      <c r="AH817">
        <v>3.6669827402655271</v>
      </c>
    </row>
    <row r="818" spans="1:34">
      <c r="A818">
        <v>11</v>
      </c>
      <c r="B818">
        <v>293</v>
      </c>
      <c r="C818">
        <v>2005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9999</v>
      </c>
      <c r="Q818">
        <v>245</v>
      </c>
      <c r="R818">
        <v>815</v>
      </c>
      <c r="S818">
        <v>5</v>
      </c>
      <c r="T818">
        <v>5.6441717791411046</v>
      </c>
      <c r="U818">
        <v>13.681226993865039</v>
      </c>
      <c r="V818">
        <v>0</v>
      </c>
      <c r="W818">
        <v>1.2269938650306749</v>
      </c>
      <c r="X818">
        <v>10.552147239263803</v>
      </c>
      <c r="Y818">
        <v>0</v>
      </c>
      <c r="AA818">
        <v>2.1039672642622365</v>
      </c>
      <c r="AB818">
        <v>0</v>
      </c>
      <c r="AC818">
        <v>1.3277638454889595</v>
      </c>
      <c r="AE818">
        <v>11.905326876186521</v>
      </c>
      <c r="AG818">
        <v>16.209228321400158</v>
      </c>
      <c r="AH818">
        <v>14.74595749801958</v>
      </c>
    </row>
    <row r="819" spans="1:34">
      <c r="A819">
        <v>11</v>
      </c>
      <c r="B819">
        <v>294</v>
      </c>
      <c r="C819">
        <v>2005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6</v>
      </c>
      <c r="M819">
        <v>99</v>
      </c>
      <c r="N819">
        <v>99</v>
      </c>
      <c r="O819">
        <v>99</v>
      </c>
      <c r="P819">
        <v>9999</v>
      </c>
      <c r="Q819">
        <v>283</v>
      </c>
      <c r="R819">
        <v>779</v>
      </c>
      <c r="S819">
        <v>6</v>
      </c>
      <c r="T819">
        <v>6.012836970474968</v>
      </c>
      <c r="U819">
        <v>14.173170731707337</v>
      </c>
      <c r="V819">
        <v>0</v>
      </c>
      <c r="W819">
        <v>2.4390243902439024</v>
      </c>
      <c r="X819">
        <v>21.566110397946087</v>
      </c>
      <c r="Y819">
        <v>0.38510911424903721</v>
      </c>
      <c r="AA819">
        <v>2.4260326648145929</v>
      </c>
      <c r="AB819">
        <v>0</v>
      </c>
      <c r="AC819">
        <v>1.406874571320796</v>
      </c>
      <c r="AE819">
        <v>8.5100912753415123</v>
      </c>
      <c r="AG819">
        <v>15.493237867939539</v>
      </c>
      <c r="AH819">
        <v>14.601410032096693</v>
      </c>
    </row>
    <row r="820" spans="1:34">
      <c r="A820">
        <v>11</v>
      </c>
      <c r="B820">
        <v>295</v>
      </c>
      <c r="C820">
        <v>2005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7</v>
      </c>
      <c r="M820">
        <v>99</v>
      </c>
      <c r="N820">
        <v>99</v>
      </c>
      <c r="O820">
        <v>99</v>
      </c>
      <c r="P820">
        <v>9999</v>
      </c>
      <c r="Q820">
        <v>271</v>
      </c>
      <c r="R820">
        <v>780</v>
      </c>
      <c r="S820">
        <v>7</v>
      </c>
      <c r="T820">
        <v>6.3076923076923057</v>
      </c>
      <c r="U820">
        <v>14.644487179487188</v>
      </c>
      <c r="V820">
        <v>0</v>
      </c>
      <c r="W820">
        <v>5.6410256410256396</v>
      </c>
      <c r="X820">
        <v>28.846153846153847</v>
      </c>
      <c r="Y820">
        <v>0.25641025641025639</v>
      </c>
      <c r="AA820">
        <v>2.4825148267875017</v>
      </c>
      <c r="AB820">
        <v>0</v>
      </c>
      <c r="AC820">
        <v>1.4385506622602999</v>
      </c>
      <c r="AE820">
        <v>3.1169049434733673</v>
      </c>
      <c r="AG820">
        <v>15.51312649164678</v>
      </c>
      <c r="AH820">
        <v>15.106334300068902</v>
      </c>
    </row>
    <row r="821" spans="1:34">
      <c r="A821">
        <v>11</v>
      </c>
      <c r="B821">
        <v>296</v>
      </c>
      <c r="C821">
        <v>2005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8</v>
      </c>
      <c r="M821">
        <v>99</v>
      </c>
      <c r="N821">
        <v>99</v>
      </c>
      <c r="O821">
        <v>99</v>
      </c>
      <c r="P821">
        <v>9999</v>
      </c>
      <c r="Q821">
        <v>317</v>
      </c>
      <c r="R821">
        <v>1303</v>
      </c>
      <c r="S821">
        <v>8</v>
      </c>
      <c r="T821">
        <v>6.7375287797390637</v>
      </c>
      <c r="U821">
        <v>15.777359938603226</v>
      </c>
      <c r="V821">
        <v>0</v>
      </c>
      <c r="W821">
        <v>9.8234842670759779</v>
      </c>
      <c r="X821">
        <v>45.663852647736</v>
      </c>
      <c r="Y821">
        <v>0.61396776669224851</v>
      </c>
      <c r="AA821">
        <v>2.6212166564268804</v>
      </c>
      <c r="AB821">
        <v>0</v>
      </c>
      <c r="AG821">
        <v>25.914876690533006</v>
      </c>
      <c r="AH821">
        <v>27.187487188439377</v>
      </c>
    </row>
    <row r="822" spans="1:34">
      <c r="A822">
        <v>11</v>
      </c>
      <c r="B822">
        <v>297</v>
      </c>
      <c r="C822">
        <v>2005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</v>
      </c>
      <c r="M822">
        <v>99</v>
      </c>
      <c r="N822">
        <v>99</v>
      </c>
      <c r="O822">
        <v>99</v>
      </c>
      <c r="P822">
        <v>9999</v>
      </c>
      <c r="Q822">
        <v>243</v>
      </c>
      <c r="R822">
        <v>729</v>
      </c>
      <c r="S822">
        <v>9</v>
      </c>
      <c r="T822">
        <v>6.9657064471879284</v>
      </c>
      <c r="U822">
        <v>16.696159122085049</v>
      </c>
      <c r="V822">
        <v>0.41152263374485593</v>
      </c>
      <c r="W822">
        <v>12.757201646090531</v>
      </c>
      <c r="X822">
        <v>52.674897119341558</v>
      </c>
      <c r="Y822">
        <v>2.606310013717422</v>
      </c>
      <c r="AA822">
        <v>3.0493897938108634</v>
      </c>
      <c r="AB822">
        <v>0</v>
      </c>
      <c r="AC822">
        <v>1.5072493598006989</v>
      </c>
      <c r="AE822">
        <v>10.004228099382011</v>
      </c>
      <c r="AG822">
        <v>14.498806682577563</v>
      </c>
      <c r="AH822">
        <v>16.09661007759011</v>
      </c>
    </row>
    <row r="823" spans="1:34">
      <c r="A823">
        <v>11</v>
      </c>
      <c r="B823">
        <v>298</v>
      </c>
      <c r="C823">
        <v>2005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10</v>
      </c>
      <c r="M823">
        <v>99</v>
      </c>
      <c r="N823">
        <v>99</v>
      </c>
      <c r="O823">
        <v>99</v>
      </c>
      <c r="P823">
        <v>9999</v>
      </c>
      <c r="Q823">
        <v>93</v>
      </c>
      <c r="R823">
        <v>140</v>
      </c>
      <c r="S823">
        <v>10</v>
      </c>
      <c r="T823">
        <v>7.3357142857142881</v>
      </c>
      <c r="U823">
        <v>17.615714285714297</v>
      </c>
      <c r="V823">
        <v>0.71428571428571441</v>
      </c>
      <c r="W823">
        <v>15</v>
      </c>
      <c r="X823">
        <v>70.714285714285694</v>
      </c>
      <c r="Y823">
        <v>5.7142857142857153</v>
      </c>
      <c r="AA823">
        <v>3.2884488620574519</v>
      </c>
      <c r="AB823">
        <v>0</v>
      </c>
      <c r="AC823">
        <v>1.5005271182664677</v>
      </c>
      <c r="AE823">
        <v>15.367519649421851</v>
      </c>
      <c r="AG823">
        <v>2.7844073190135243</v>
      </c>
      <c r="AH823">
        <v>3.261509244822145</v>
      </c>
    </row>
    <row r="824" spans="1:34">
      <c r="A824">
        <v>11</v>
      </c>
      <c r="B824">
        <v>299</v>
      </c>
      <c r="C824">
        <v>2005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11</v>
      </c>
      <c r="M824">
        <v>99</v>
      </c>
      <c r="N824">
        <v>99</v>
      </c>
      <c r="O824">
        <v>99</v>
      </c>
      <c r="P824">
        <v>9999</v>
      </c>
      <c r="Q824">
        <v>59</v>
      </c>
      <c r="R824">
        <v>111</v>
      </c>
      <c r="S824">
        <v>11</v>
      </c>
      <c r="T824">
        <v>7.1261261261261248</v>
      </c>
      <c r="U824">
        <v>17.343243243243236</v>
      </c>
      <c r="V824">
        <v>0</v>
      </c>
      <c r="W824">
        <v>18.018018018018012</v>
      </c>
      <c r="X824">
        <v>60.360360360360346</v>
      </c>
      <c r="Y824">
        <v>7.2072072072072046</v>
      </c>
      <c r="AA824">
        <v>3.4811104581604244</v>
      </c>
      <c r="AB824">
        <v>0</v>
      </c>
      <c r="AC824">
        <v>1.605829005499344</v>
      </c>
      <c r="AE824">
        <v>34.116909854600998</v>
      </c>
      <c r="AG824">
        <v>2.2076372315035795</v>
      </c>
      <c r="AH824">
        <v>2.545913327064758</v>
      </c>
    </row>
    <row r="825" spans="1:34">
      <c r="A825">
        <v>11</v>
      </c>
      <c r="B825">
        <v>300</v>
      </c>
      <c r="C825">
        <v>2005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12</v>
      </c>
      <c r="M825">
        <v>99</v>
      </c>
      <c r="N825">
        <v>99</v>
      </c>
      <c r="O825">
        <v>99</v>
      </c>
      <c r="P825">
        <v>9999</v>
      </c>
      <c r="Q825">
        <v>28</v>
      </c>
      <c r="R825">
        <v>52</v>
      </c>
      <c r="S825">
        <v>12</v>
      </c>
      <c r="T825">
        <v>6.6730769230769242</v>
      </c>
      <c r="U825">
        <v>17.969230769230762</v>
      </c>
      <c r="V825">
        <v>0</v>
      </c>
      <c r="W825">
        <v>11.53846153846154</v>
      </c>
      <c r="X825">
        <v>67.307692307692307</v>
      </c>
      <c r="Y825">
        <v>13.46153846153846</v>
      </c>
      <c r="AA825">
        <v>3.5801019786474035</v>
      </c>
      <c r="AB825">
        <v>0</v>
      </c>
      <c r="AC825">
        <v>1.6838732119975184</v>
      </c>
      <c r="AE825">
        <v>42.643055079190994</v>
      </c>
      <c r="AG825">
        <v>1.0342084327764516</v>
      </c>
      <c r="AH825">
        <v>1.2357287480179262</v>
      </c>
    </row>
    <row r="826" spans="1:34">
      <c r="A826">
        <v>11</v>
      </c>
      <c r="B826">
        <v>301</v>
      </c>
      <c r="C826">
        <v>2005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13</v>
      </c>
      <c r="M826">
        <v>99</v>
      </c>
      <c r="N826">
        <v>99</v>
      </c>
      <c r="O826">
        <v>99</v>
      </c>
      <c r="P826">
        <v>9999</v>
      </c>
      <c r="Q826">
        <v>7</v>
      </c>
      <c r="R826">
        <v>10</v>
      </c>
      <c r="S826">
        <v>13</v>
      </c>
      <c r="T826">
        <v>5.9</v>
      </c>
      <c r="U826">
        <v>18.8</v>
      </c>
      <c r="V826">
        <v>0</v>
      </c>
      <c r="W826">
        <v>0</v>
      </c>
      <c r="X826">
        <v>80</v>
      </c>
      <c r="Y826">
        <v>20</v>
      </c>
      <c r="AA826">
        <v>3.274141108748978</v>
      </c>
      <c r="AB826">
        <v>0</v>
      </c>
      <c r="AC826">
        <v>1.2999999999999989</v>
      </c>
      <c r="AE826">
        <v>74.006490331222949</v>
      </c>
      <c r="AG826">
        <v>0.19888623707239456</v>
      </c>
      <c r="AH826">
        <v>0.24862693132210004</v>
      </c>
    </row>
    <row r="827" spans="1:34">
      <c r="A827">
        <v>11</v>
      </c>
      <c r="B827">
        <v>302</v>
      </c>
      <c r="C827">
        <v>2005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14</v>
      </c>
      <c r="M827">
        <v>99</v>
      </c>
      <c r="N827">
        <v>99</v>
      </c>
      <c r="O827">
        <v>99</v>
      </c>
      <c r="P827">
        <v>9999</v>
      </c>
      <c r="Q827">
        <v>1</v>
      </c>
      <c r="R827">
        <v>3</v>
      </c>
      <c r="S827">
        <v>14</v>
      </c>
      <c r="T827">
        <v>4.6666666666666679</v>
      </c>
      <c r="U827">
        <v>15.4</v>
      </c>
      <c r="V827">
        <v>0</v>
      </c>
      <c r="W827">
        <v>0</v>
      </c>
      <c r="X827">
        <v>33.333333333333343</v>
      </c>
      <c r="Y827">
        <v>0</v>
      </c>
      <c r="AA827">
        <v>1.0033277962194909</v>
      </c>
      <c r="AB827">
        <v>0</v>
      </c>
      <c r="AC827">
        <v>0.4714045207910284</v>
      </c>
      <c r="AE827">
        <v>63.428533074215885</v>
      </c>
      <c r="AG827">
        <v>5.966587112171836E-2</v>
      </c>
      <c r="AH827">
        <v>6.1098745888728857E-2</v>
      </c>
    </row>
    <row r="828" spans="1:34">
      <c r="A828">
        <v>11</v>
      </c>
      <c r="B828">
        <v>303</v>
      </c>
      <c r="C828">
        <v>2005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15</v>
      </c>
      <c r="M828">
        <v>99</v>
      </c>
      <c r="N828">
        <v>99</v>
      </c>
      <c r="O828">
        <v>99</v>
      </c>
      <c r="P828">
        <v>9999</v>
      </c>
      <c r="Q828">
        <v>1</v>
      </c>
      <c r="R828">
        <v>1</v>
      </c>
      <c r="S828">
        <v>15</v>
      </c>
      <c r="T828">
        <v>4</v>
      </c>
      <c r="U828">
        <v>15.2</v>
      </c>
      <c r="V828">
        <v>0</v>
      </c>
      <c r="W828">
        <v>0</v>
      </c>
      <c r="X828">
        <v>0</v>
      </c>
      <c r="Y828">
        <v>0</v>
      </c>
      <c r="AA828">
        <v>0</v>
      </c>
      <c r="AB828">
        <v>0</v>
      </c>
      <c r="AC828">
        <v>0</v>
      </c>
      <c r="AG828">
        <v>1.9888623707239456E-2</v>
      </c>
      <c r="AH828">
        <v>2.0101751894127235E-2</v>
      </c>
    </row>
    <row r="829" spans="1:34">
      <c r="A829">
        <v>11</v>
      </c>
      <c r="B829">
        <v>304</v>
      </c>
      <c r="C829">
        <v>2004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1</v>
      </c>
      <c r="M829">
        <v>99</v>
      </c>
      <c r="N829">
        <v>99</v>
      </c>
      <c r="O829">
        <v>99</v>
      </c>
      <c r="P829">
        <v>9999</v>
      </c>
      <c r="Q829">
        <v>2</v>
      </c>
      <c r="R829">
        <v>2</v>
      </c>
      <c r="S829">
        <v>1</v>
      </c>
      <c r="T829">
        <v>1.5</v>
      </c>
      <c r="U829">
        <v>3</v>
      </c>
      <c r="V829">
        <v>0</v>
      </c>
      <c r="W829">
        <v>0</v>
      </c>
      <c r="X829">
        <v>0</v>
      </c>
      <c r="Y829">
        <v>0</v>
      </c>
      <c r="AA829">
        <v>0.10000000000000782</v>
      </c>
      <c r="AB829">
        <v>0</v>
      </c>
      <c r="AC829">
        <v>0.5</v>
      </c>
      <c r="AE829">
        <v>99.999999999991843</v>
      </c>
      <c r="AG829">
        <v>8.3507306889352845E-2</v>
      </c>
      <c r="AH829">
        <v>1.7723687708622579E-2</v>
      </c>
    </row>
    <row r="830" spans="1:34">
      <c r="A830">
        <v>11</v>
      </c>
      <c r="B830">
        <v>305</v>
      </c>
      <c r="C830">
        <v>2004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2</v>
      </c>
      <c r="M830">
        <v>99</v>
      </c>
      <c r="N830">
        <v>99</v>
      </c>
      <c r="O830">
        <v>99</v>
      </c>
      <c r="P830">
        <v>9999</v>
      </c>
      <c r="Q830">
        <v>1</v>
      </c>
      <c r="R830">
        <v>4</v>
      </c>
      <c r="S830">
        <v>2</v>
      </c>
      <c r="T830">
        <v>2</v>
      </c>
      <c r="U830">
        <v>3.4</v>
      </c>
      <c r="V830">
        <v>0</v>
      </c>
      <c r="W830">
        <v>0</v>
      </c>
      <c r="X830">
        <v>0</v>
      </c>
      <c r="Y830">
        <v>0</v>
      </c>
      <c r="AA830">
        <v>0.514781507049347</v>
      </c>
      <c r="AB830">
        <v>0</v>
      </c>
      <c r="AC830">
        <v>0</v>
      </c>
      <c r="AG830">
        <v>0.16701461377870569</v>
      </c>
      <c r="AH830">
        <v>4.0173692139544526E-2</v>
      </c>
    </row>
    <row r="831" spans="1:34">
      <c r="A831">
        <v>11</v>
      </c>
      <c r="B831">
        <v>306</v>
      </c>
      <c r="C831">
        <v>2004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3</v>
      </c>
      <c r="M831">
        <v>99</v>
      </c>
      <c r="N831">
        <v>99</v>
      </c>
      <c r="O831">
        <v>99</v>
      </c>
      <c r="P831">
        <v>9999</v>
      </c>
      <c r="Q831">
        <v>9</v>
      </c>
      <c r="R831">
        <v>18</v>
      </c>
      <c r="S831">
        <v>3</v>
      </c>
      <c r="T831">
        <v>2.8333333333333339</v>
      </c>
      <c r="U831">
        <v>7.7388888888888898</v>
      </c>
      <c r="V831">
        <v>0</v>
      </c>
      <c r="W831">
        <v>0</v>
      </c>
      <c r="X831">
        <v>0</v>
      </c>
      <c r="Y831">
        <v>0</v>
      </c>
      <c r="AA831">
        <v>2.7428976747813554</v>
      </c>
      <c r="AB831">
        <v>0</v>
      </c>
      <c r="AC831">
        <v>0.83333333333333359</v>
      </c>
      <c r="AE831">
        <v>80.004604787867805</v>
      </c>
      <c r="AG831">
        <v>0.75156576200417524</v>
      </c>
      <c r="AH831">
        <v>0.4114849496351875</v>
      </c>
    </row>
    <row r="832" spans="1:34">
      <c r="A832">
        <v>11</v>
      </c>
      <c r="B832">
        <v>307</v>
      </c>
      <c r="C832">
        <v>2004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4</v>
      </c>
      <c r="M832">
        <v>99</v>
      </c>
      <c r="N832">
        <v>99</v>
      </c>
      <c r="O832">
        <v>99</v>
      </c>
      <c r="P832">
        <v>9999</v>
      </c>
      <c r="Q832">
        <v>42</v>
      </c>
      <c r="R832">
        <v>80</v>
      </c>
      <c r="S832">
        <v>4</v>
      </c>
      <c r="T832">
        <v>4.6749999999999998</v>
      </c>
      <c r="U832">
        <v>11.399999999999999</v>
      </c>
      <c r="V832">
        <v>0</v>
      </c>
      <c r="W832">
        <v>0</v>
      </c>
      <c r="X832">
        <v>0</v>
      </c>
      <c r="Y832">
        <v>0</v>
      </c>
      <c r="AA832">
        <v>2.7258484917544648</v>
      </c>
      <c r="AB832">
        <v>0</v>
      </c>
      <c r="AC832">
        <v>2.1434493229372138</v>
      </c>
      <c r="AE832">
        <v>53.592351097910381</v>
      </c>
      <c r="AG832">
        <v>3.340292275574114</v>
      </c>
      <c r="AH832">
        <v>2.6940005317106319</v>
      </c>
    </row>
    <row r="833" spans="1:34">
      <c r="A833">
        <v>11</v>
      </c>
      <c r="B833">
        <v>308</v>
      </c>
      <c r="C833">
        <v>2004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5</v>
      </c>
      <c r="M833">
        <v>99</v>
      </c>
      <c r="N833">
        <v>99</v>
      </c>
      <c r="O833">
        <v>99</v>
      </c>
      <c r="P833">
        <v>9999</v>
      </c>
      <c r="Q833">
        <v>98</v>
      </c>
      <c r="R833">
        <v>257</v>
      </c>
      <c r="S833">
        <v>5</v>
      </c>
      <c r="T833">
        <v>5.7315175097276256</v>
      </c>
      <c r="U833">
        <v>13.080155642023344</v>
      </c>
      <c r="V833">
        <v>0</v>
      </c>
      <c r="W833">
        <v>3.5019455252918297</v>
      </c>
      <c r="X833">
        <v>5.4474708171206236</v>
      </c>
      <c r="Y833">
        <v>0</v>
      </c>
      <c r="AA833">
        <v>2.5069466086721568</v>
      </c>
      <c r="AB833">
        <v>0</v>
      </c>
      <c r="AC833">
        <v>1.9311844998991188</v>
      </c>
      <c r="AE833">
        <v>52.581015654602659</v>
      </c>
      <c r="AG833">
        <v>10.730688935281838</v>
      </c>
      <c r="AH833">
        <v>9.9299914335509474</v>
      </c>
    </row>
    <row r="834" spans="1:34">
      <c r="A834">
        <v>11</v>
      </c>
      <c r="B834">
        <v>309</v>
      </c>
      <c r="C834">
        <v>2004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6</v>
      </c>
      <c r="M834">
        <v>99</v>
      </c>
      <c r="N834">
        <v>99</v>
      </c>
      <c r="O834">
        <v>99</v>
      </c>
      <c r="P834">
        <v>9999</v>
      </c>
      <c r="Q834">
        <v>137</v>
      </c>
      <c r="R834">
        <v>340</v>
      </c>
      <c r="S834">
        <v>6</v>
      </c>
      <c r="T834">
        <v>5.7</v>
      </c>
      <c r="U834">
        <v>13.411176470588227</v>
      </c>
      <c r="V834">
        <v>0</v>
      </c>
      <c r="W834">
        <v>2.9411764705882355</v>
      </c>
      <c r="X834">
        <v>13.823529411764705</v>
      </c>
      <c r="Y834">
        <v>0</v>
      </c>
      <c r="AA834">
        <v>2.4413698718570176</v>
      </c>
      <c r="AB834">
        <v>0</v>
      </c>
      <c r="AC834">
        <v>1.5618616343024379</v>
      </c>
      <c r="AE834">
        <v>43.537423901563216</v>
      </c>
      <c r="AG834">
        <v>14.196242171189978</v>
      </c>
      <c r="AH834">
        <v>13.469411868962871</v>
      </c>
    </row>
    <row r="835" spans="1:34">
      <c r="A835">
        <v>11</v>
      </c>
      <c r="B835">
        <v>310</v>
      </c>
      <c r="C835">
        <v>2004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9999</v>
      </c>
      <c r="Q835">
        <v>183</v>
      </c>
      <c r="R835">
        <v>408</v>
      </c>
      <c r="S835">
        <v>7</v>
      </c>
      <c r="T835">
        <v>6.137254901960782</v>
      </c>
      <c r="U835">
        <v>14.097058823529412</v>
      </c>
      <c r="V835">
        <v>0</v>
      </c>
      <c r="W835">
        <v>5.3921568627450993</v>
      </c>
      <c r="X835">
        <v>17.156862745098046</v>
      </c>
      <c r="Y835">
        <v>0.49019607843137247</v>
      </c>
      <c r="AA835">
        <v>2.6588994436499296</v>
      </c>
      <c r="AB835">
        <v>0</v>
      </c>
      <c r="AC835">
        <v>1.5751701787069661</v>
      </c>
      <c r="AE835">
        <v>32.25461349800657</v>
      </c>
      <c r="AG835">
        <v>17.035490605427977</v>
      </c>
      <c r="AH835">
        <v>16.989927037485611</v>
      </c>
    </row>
    <row r="836" spans="1:34">
      <c r="A836">
        <v>11</v>
      </c>
      <c r="B836">
        <v>311</v>
      </c>
      <c r="C836">
        <v>2004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8</v>
      </c>
      <c r="M836">
        <v>99</v>
      </c>
      <c r="N836">
        <v>99</v>
      </c>
      <c r="O836">
        <v>99</v>
      </c>
      <c r="P836">
        <v>9999</v>
      </c>
      <c r="Q836">
        <v>194</v>
      </c>
      <c r="R836">
        <v>641</v>
      </c>
      <c r="S836">
        <v>8</v>
      </c>
      <c r="T836">
        <v>6.5585023400936047</v>
      </c>
      <c r="U836">
        <v>14.623244929797185</v>
      </c>
      <c r="V836">
        <v>0</v>
      </c>
      <c r="W836">
        <v>9.8283931357254311</v>
      </c>
      <c r="X836">
        <v>25.117004680187204</v>
      </c>
      <c r="Y836">
        <v>0.31201248049921998</v>
      </c>
      <c r="AA836">
        <v>2.644460743092421</v>
      </c>
      <c r="AB836">
        <v>0</v>
      </c>
      <c r="AC836">
        <v>1.6314270058042841</v>
      </c>
      <c r="AE836">
        <v>28.971193386994528</v>
      </c>
      <c r="AG836">
        <v>26.764091858037578</v>
      </c>
      <c r="AH836">
        <v>27.688831122795605</v>
      </c>
    </row>
    <row r="837" spans="1:34">
      <c r="A837">
        <v>11</v>
      </c>
      <c r="B837">
        <v>312</v>
      </c>
      <c r="C837">
        <v>2004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</v>
      </c>
      <c r="M837">
        <v>99</v>
      </c>
      <c r="N837">
        <v>99</v>
      </c>
      <c r="O837">
        <v>99</v>
      </c>
      <c r="P837">
        <v>9999</v>
      </c>
      <c r="Q837">
        <v>139</v>
      </c>
      <c r="R837">
        <v>394</v>
      </c>
      <c r="S837">
        <v>9</v>
      </c>
      <c r="T837">
        <v>6.7969543147208151</v>
      </c>
      <c r="U837">
        <v>15.250761421319805</v>
      </c>
      <c r="V837">
        <v>0</v>
      </c>
      <c r="W837">
        <v>13.705583756345176</v>
      </c>
      <c r="X837">
        <v>38.07106598984771</v>
      </c>
      <c r="Y837">
        <v>1.2690355329949239</v>
      </c>
      <c r="AA837">
        <v>2.9995028232583594</v>
      </c>
      <c r="AB837">
        <v>0</v>
      </c>
      <c r="AC837">
        <v>1.6197984655440465</v>
      </c>
      <c r="AE837">
        <v>20.971852212575552</v>
      </c>
      <c r="AG837">
        <v>16.450939457202509</v>
      </c>
      <c r="AH837">
        <v>17.749682450595227</v>
      </c>
    </row>
    <row r="838" spans="1:34">
      <c r="A838">
        <v>11</v>
      </c>
      <c r="B838">
        <v>313</v>
      </c>
      <c r="C838">
        <v>2004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10</v>
      </c>
      <c r="M838">
        <v>99</v>
      </c>
      <c r="N838">
        <v>99</v>
      </c>
      <c r="O838">
        <v>99</v>
      </c>
      <c r="P838">
        <v>9999</v>
      </c>
      <c r="Q838">
        <v>68</v>
      </c>
      <c r="R838">
        <v>134</v>
      </c>
      <c r="S838">
        <v>10</v>
      </c>
      <c r="T838">
        <v>6.5223880597014929</v>
      </c>
      <c r="U838">
        <v>14.935074626865676</v>
      </c>
      <c r="V838">
        <v>0</v>
      </c>
      <c r="W838">
        <v>8.9552238805970141</v>
      </c>
      <c r="X838">
        <v>32.835820895522382</v>
      </c>
      <c r="Y838">
        <v>2.9850746268656723</v>
      </c>
      <c r="AA838">
        <v>3.2678272818012375</v>
      </c>
      <c r="AB838">
        <v>0</v>
      </c>
      <c r="AC838">
        <v>1.7607512724514816</v>
      </c>
      <c r="AE838">
        <v>19.888731386515182</v>
      </c>
      <c r="AG838">
        <v>5.5949895615866394</v>
      </c>
      <c r="AH838">
        <v>5.9117360352110637</v>
      </c>
    </row>
    <row r="839" spans="1:34">
      <c r="A839">
        <v>11</v>
      </c>
      <c r="B839">
        <v>314</v>
      </c>
      <c r="C839">
        <v>2004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11</v>
      </c>
      <c r="M839">
        <v>99</v>
      </c>
      <c r="N839">
        <v>99</v>
      </c>
      <c r="O839">
        <v>99</v>
      </c>
      <c r="P839">
        <v>9999</v>
      </c>
      <c r="Q839">
        <v>44</v>
      </c>
      <c r="R839">
        <v>94</v>
      </c>
      <c r="S839">
        <v>11</v>
      </c>
      <c r="T839">
        <v>6.8617021276595764</v>
      </c>
      <c r="U839">
        <v>14.767021276595738</v>
      </c>
      <c r="V839">
        <v>0</v>
      </c>
      <c r="W839">
        <v>13.82978723404255</v>
      </c>
      <c r="X839">
        <v>27.659574468085101</v>
      </c>
      <c r="Y839">
        <v>1.0638297872340428</v>
      </c>
      <c r="AA839">
        <v>2.9480389550341042</v>
      </c>
      <c r="AB839">
        <v>0</v>
      </c>
      <c r="AC839">
        <v>1.5818186666779444</v>
      </c>
      <c r="AE839">
        <v>28.783442177872221</v>
      </c>
      <c r="AG839">
        <v>3.9248434237995826</v>
      </c>
      <c r="AH839">
        <v>4.1003751513898319</v>
      </c>
    </row>
    <row r="840" spans="1:34">
      <c r="A840">
        <v>11</v>
      </c>
      <c r="B840">
        <v>315</v>
      </c>
      <c r="C840">
        <v>2004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12</v>
      </c>
      <c r="M840">
        <v>99</v>
      </c>
      <c r="N840">
        <v>99</v>
      </c>
      <c r="O840">
        <v>99</v>
      </c>
      <c r="P840">
        <v>9999</v>
      </c>
      <c r="Q840">
        <v>14</v>
      </c>
      <c r="R840">
        <v>18</v>
      </c>
      <c r="S840">
        <v>12</v>
      </c>
      <c r="T840">
        <v>7.2222222222222223</v>
      </c>
      <c r="U840">
        <v>14.483333333333333</v>
      </c>
      <c r="V840">
        <v>0</v>
      </c>
      <c r="W840">
        <v>16.666666666666671</v>
      </c>
      <c r="X840">
        <v>27.777777777777779</v>
      </c>
      <c r="Y840">
        <v>0</v>
      </c>
      <c r="AA840">
        <v>2.5462936026921774</v>
      </c>
      <c r="AB840">
        <v>0</v>
      </c>
      <c r="AC840">
        <v>1.5112745009706043</v>
      </c>
      <c r="AE840">
        <v>65.062552620265564</v>
      </c>
      <c r="AG840">
        <v>0.75156576200417524</v>
      </c>
      <c r="AH840">
        <v>0.77009423093965101</v>
      </c>
    </row>
    <row r="841" spans="1:34">
      <c r="A841">
        <v>11</v>
      </c>
      <c r="B841">
        <v>316</v>
      </c>
      <c r="C841">
        <v>2004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13</v>
      </c>
      <c r="M841">
        <v>99</v>
      </c>
      <c r="N841">
        <v>99</v>
      </c>
      <c r="O841">
        <v>99</v>
      </c>
      <c r="P841">
        <v>9999</v>
      </c>
      <c r="Q841">
        <v>5</v>
      </c>
      <c r="R841">
        <v>5</v>
      </c>
      <c r="S841">
        <v>13</v>
      </c>
      <c r="T841">
        <v>6</v>
      </c>
      <c r="U841">
        <v>15.339999999999996</v>
      </c>
      <c r="V841">
        <v>0</v>
      </c>
      <c r="W841">
        <v>20</v>
      </c>
      <c r="X841">
        <v>40</v>
      </c>
      <c r="Y841">
        <v>0</v>
      </c>
      <c r="AA841">
        <v>3.005727865259936</v>
      </c>
      <c r="AB841">
        <v>0</v>
      </c>
      <c r="AC841">
        <v>1.7888543819998319</v>
      </c>
      <c r="AE841">
        <v>7.0673882462116886</v>
      </c>
      <c r="AG841">
        <v>0.20876826722338213</v>
      </c>
      <c r="AH841">
        <v>0.22656780787522524</v>
      </c>
    </row>
    <row r="842" spans="1:34">
      <c r="A842">
        <v>11</v>
      </c>
      <c r="B842">
        <v>317</v>
      </c>
      <c r="C842">
        <v>2004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14</v>
      </c>
      <c r="M842">
        <v>99</v>
      </c>
      <c r="N842">
        <v>99</v>
      </c>
      <c r="O842">
        <v>99</v>
      </c>
      <c r="P842">
        <v>9999</v>
      </c>
    </row>
    <row r="843" spans="1:34">
      <c r="A843">
        <v>11</v>
      </c>
      <c r="B843">
        <v>318</v>
      </c>
      <c r="C843">
        <v>2004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15</v>
      </c>
      <c r="M843">
        <v>99</v>
      </c>
      <c r="N843">
        <v>99</v>
      </c>
      <c r="O843">
        <v>99</v>
      </c>
      <c r="P843">
        <v>9999</v>
      </c>
    </row>
    <row r="844" spans="1:34">
      <c r="A844">
        <v>11</v>
      </c>
      <c r="B844">
        <v>319</v>
      </c>
      <c r="C844">
        <v>2003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1</v>
      </c>
      <c r="M844">
        <v>99</v>
      </c>
      <c r="N844">
        <v>99</v>
      </c>
      <c r="O844">
        <v>99</v>
      </c>
      <c r="P844">
        <v>9999</v>
      </c>
      <c r="Q844">
        <v>1</v>
      </c>
      <c r="R844">
        <v>1</v>
      </c>
      <c r="S844">
        <v>1</v>
      </c>
      <c r="T844">
        <v>2</v>
      </c>
      <c r="U844">
        <v>4.5</v>
      </c>
      <c r="V844">
        <v>0</v>
      </c>
      <c r="W844">
        <v>0</v>
      </c>
      <c r="X844">
        <v>0</v>
      </c>
      <c r="Y844">
        <v>0</v>
      </c>
      <c r="AA844">
        <v>0</v>
      </c>
      <c r="AB844">
        <v>0</v>
      </c>
      <c r="AC844">
        <v>0</v>
      </c>
      <c r="AG844">
        <v>4.5289855072463761E-2</v>
      </c>
      <c r="AH844">
        <v>1.413325460587064E-2</v>
      </c>
    </row>
    <row r="845" spans="1:34">
      <c r="A845">
        <v>11</v>
      </c>
      <c r="B845">
        <v>320</v>
      </c>
      <c r="C845">
        <v>2003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2</v>
      </c>
      <c r="M845">
        <v>99</v>
      </c>
      <c r="N845">
        <v>99</v>
      </c>
      <c r="O845">
        <v>99</v>
      </c>
      <c r="P845">
        <v>9999</v>
      </c>
      <c r="Q845">
        <v>3</v>
      </c>
      <c r="R845">
        <v>4</v>
      </c>
      <c r="S845">
        <v>2</v>
      </c>
      <c r="T845">
        <v>3</v>
      </c>
      <c r="U845">
        <v>10.050000000000001</v>
      </c>
      <c r="V845">
        <v>0</v>
      </c>
      <c r="W845">
        <v>0</v>
      </c>
      <c r="X845">
        <v>25</v>
      </c>
      <c r="Y845">
        <v>0</v>
      </c>
      <c r="AA845">
        <v>5.9086800556469452</v>
      </c>
      <c r="AB845">
        <v>0</v>
      </c>
      <c r="AC845">
        <v>1.7320508075688772</v>
      </c>
      <c r="AE845">
        <v>62.047262245149803</v>
      </c>
      <c r="AG845">
        <v>0.18115942028985504</v>
      </c>
      <c r="AH845">
        <v>0.12625707447911111</v>
      </c>
    </row>
    <row r="846" spans="1:34">
      <c r="A846">
        <v>11</v>
      </c>
      <c r="B846">
        <v>321</v>
      </c>
      <c r="C846">
        <v>2003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3</v>
      </c>
      <c r="M846">
        <v>99</v>
      </c>
      <c r="N846">
        <v>99</v>
      </c>
      <c r="O846">
        <v>99</v>
      </c>
      <c r="P846">
        <v>9999</v>
      </c>
      <c r="Q846">
        <v>13</v>
      </c>
      <c r="R846">
        <v>20</v>
      </c>
      <c r="S846">
        <v>3</v>
      </c>
      <c r="T846">
        <v>3.95</v>
      </c>
      <c r="U846">
        <v>11.445</v>
      </c>
      <c r="V846">
        <v>0</v>
      </c>
      <c r="W846">
        <v>0</v>
      </c>
      <c r="X846">
        <v>0</v>
      </c>
      <c r="Y846">
        <v>0</v>
      </c>
      <c r="AA846">
        <v>2.6160036314959529</v>
      </c>
      <c r="AB846">
        <v>0</v>
      </c>
      <c r="AC846">
        <v>1.1608186766243898</v>
      </c>
      <c r="AE846">
        <v>68.075410858874406</v>
      </c>
      <c r="AG846">
        <v>0.90579710144927517</v>
      </c>
      <c r="AH846">
        <v>0.71891155095195314</v>
      </c>
    </row>
    <row r="847" spans="1:34">
      <c r="A847">
        <v>11</v>
      </c>
      <c r="B847">
        <v>322</v>
      </c>
      <c r="C847">
        <v>2003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4</v>
      </c>
      <c r="M847">
        <v>99</v>
      </c>
      <c r="N847">
        <v>99</v>
      </c>
      <c r="O847">
        <v>99</v>
      </c>
      <c r="P847">
        <v>9999</v>
      </c>
      <c r="Q847">
        <v>57</v>
      </c>
      <c r="R847">
        <v>148</v>
      </c>
      <c r="S847">
        <v>4</v>
      </c>
      <c r="T847">
        <v>5.5</v>
      </c>
      <c r="U847">
        <v>12.61283783783783</v>
      </c>
      <c r="V847">
        <v>0</v>
      </c>
      <c r="W847">
        <v>2.0270270270270276</v>
      </c>
      <c r="X847">
        <v>4.0540540540540553</v>
      </c>
      <c r="Y847">
        <v>0</v>
      </c>
      <c r="AA847">
        <v>2.3070772549245318</v>
      </c>
      <c r="AB847">
        <v>0</v>
      </c>
      <c r="AC847">
        <v>1.9949259960534196</v>
      </c>
      <c r="AE847">
        <v>33.567620997915576</v>
      </c>
      <c r="AG847">
        <v>6.7028985507246386</v>
      </c>
      <c r="AH847">
        <v>5.8627880828397183</v>
      </c>
    </row>
    <row r="848" spans="1:34">
      <c r="A848">
        <v>11</v>
      </c>
      <c r="B848">
        <v>323</v>
      </c>
      <c r="C848">
        <v>2003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5</v>
      </c>
      <c r="M848">
        <v>99</v>
      </c>
      <c r="N848">
        <v>99</v>
      </c>
      <c r="O848">
        <v>99</v>
      </c>
      <c r="P848">
        <v>9999</v>
      </c>
      <c r="Q848">
        <v>133</v>
      </c>
      <c r="R848">
        <v>450</v>
      </c>
      <c r="S848">
        <v>5</v>
      </c>
      <c r="T848">
        <v>6.3866666666666649</v>
      </c>
      <c r="U848">
        <v>13.527111111111116</v>
      </c>
      <c r="V848">
        <v>0</v>
      </c>
      <c r="W848">
        <v>6.2222222222222223</v>
      </c>
      <c r="X848">
        <v>13.111111111111111</v>
      </c>
      <c r="Y848">
        <v>0</v>
      </c>
      <c r="AA848">
        <v>2.4400406392081986</v>
      </c>
      <c r="AB848">
        <v>0</v>
      </c>
      <c r="AC848">
        <v>1.7793382040647718</v>
      </c>
      <c r="AE848">
        <v>46.545595937930159</v>
      </c>
      <c r="AG848">
        <v>20.380434782608695</v>
      </c>
      <c r="AH848">
        <v>19.118210541523514</v>
      </c>
    </row>
    <row r="849" spans="1:34">
      <c r="A849">
        <v>11</v>
      </c>
      <c r="B849">
        <v>324</v>
      </c>
      <c r="C849">
        <v>2003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6</v>
      </c>
      <c r="M849">
        <v>99</v>
      </c>
      <c r="N849">
        <v>99</v>
      </c>
      <c r="O849">
        <v>99</v>
      </c>
      <c r="P849">
        <v>9999</v>
      </c>
      <c r="Q849">
        <v>174</v>
      </c>
      <c r="R849">
        <v>471</v>
      </c>
      <c r="S849">
        <v>6</v>
      </c>
      <c r="T849">
        <v>6.4968152866242033</v>
      </c>
      <c r="U849">
        <v>13.934819532908701</v>
      </c>
      <c r="V849">
        <v>0</v>
      </c>
      <c r="W849">
        <v>6.3694267515923588</v>
      </c>
      <c r="X849">
        <v>18.259023354564757</v>
      </c>
      <c r="Y849">
        <v>0</v>
      </c>
      <c r="AA849">
        <v>2.5728407390456738</v>
      </c>
      <c r="AB849">
        <v>0</v>
      </c>
      <c r="AC849">
        <v>1.5056476996976933</v>
      </c>
      <c r="AE849">
        <v>47.373293670168799</v>
      </c>
      <c r="AG849">
        <v>21.331521739130437</v>
      </c>
      <c r="AH849">
        <v>20.613508878824621</v>
      </c>
    </row>
    <row r="850" spans="1:34">
      <c r="A850">
        <v>11</v>
      </c>
      <c r="B850">
        <v>325</v>
      </c>
      <c r="C850">
        <v>2003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7</v>
      </c>
      <c r="M850">
        <v>99</v>
      </c>
      <c r="N850">
        <v>99</v>
      </c>
      <c r="O850">
        <v>99</v>
      </c>
      <c r="P850">
        <v>9999</v>
      </c>
      <c r="Q850">
        <v>159</v>
      </c>
      <c r="R850">
        <v>381</v>
      </c>
      <c r="S850">
        <v>7</v>
      </c>
      <c r="T850">
        <v>6.7637795275590555</v>
      </c>
      <c r="U850">
        <v>14.604199475065622</v>
      </c>
      <c r="V850">
        <v>0</v>
      </c>
      <c r="W850">
        <v>8.3989501312335957</v>
      </c>
      <c r="X850">
        <v>25.721784776902886</v>
      </c>
      <c r="Y850">
        <v>0.26246719160104987</v>
      </c>
      <c r="AA850">
        <v>2.5489606140892169</v>
      </c>
      <c r="AB850">
        <v>0</v>
      </c>
      <c r="AC850">
        <v>1.46771033984251</v>
      </c>
      <c r="AE850">
        <v>33.722964738917675</v>
      </c>
      <c r="AG850">
        <v>17.255434782608699</v>
      </c>
      <c r="AH850">
        <v>17.475612283996774</v>
      </c>
    </row>
    <row r="851" spans="1:34">
      <c r="A851">
        <v>11</v>
      </c>
      <c r="B851">
        <v>326</v>
      </c>
      <c r="C851">
        <v>2003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9999</v>
      </c>
      <c r="Q851">
        <v>160</v>
      </c>
      <c r="R851">
        <v>425</v>
      </c>
      <c r="S851">
        <v>8</v>
      </c>
      <c r="T851">
        <v>7.1105882352941183</v>
      </c>
      <c r="U851">
        <v>15.39341176470586</v>
      </c>
      <c r="V851">
        <v>0</v>
      </c>
      <c r="W851">
        <v>16.235294117647062</v>
      </c>
      <c r="X851">
        <v>40.235294117647058</v>
      </c>
      <c r="Y851">
        <v>0.70588235294117652</v>
      </c>
      <c r="AA851">
        <v>3.0464720397984553</v>
      </c>
      <c r="AB851">
        <v>0</v>
      </c>
      <c r="AC851">
        <v>1.507473424166238</v>
      </c>
      <c r="AE851">
        <v>39.538313279937888</v>
      </c>
      <c r="AG851">
        <v>19.248188405797102</v>
      </c>
      <c r="AH851">
        <v>20.547239618339297</v>
      </c>
    </row>
    <row r="852" spans="1:34">
      <c r="A852">
        <v>11</v>
      </c>
      <c r="B852">
        <v>327</v>
      </c>
      <c r="C852">
        <v>2003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</v>
      </c>
      <c r="M852">
        <v>99</v>
      </c>
      <c r="N852">
        <v>99</v>
      </c>
      <c r="O852">
        <v>99</v>
      </c>
      <c r="P852">
        <v>9999</v>
      </c>
      <c r="Q852">
        <v>104</v>
      </c>
      <c r="R852">
        <v>213</v>
      </c>
      <c r="S852">
        <v>9</v>
      </c>
      <c r="T852">
        <v>7.375586854460094</v>
      </c>
      <c r="U852">
        <v>16.161971830985916</v>
      </c>
      <c r="V852">
        <v>0</v>
      </c>
      <c r="W852">
        <v>23.004694835680752</v>
      </c>
      <c r="X852">
        <v>47.417840375586863</v>
      </c>
      <c r="Y852">
        <v>7.5117370892018798</v>
      </c>
      <c r="AA852">
        <v>3.8562564078098598</v>
      </c>
      <c r="AB852">
        <v>0</v>
      </c>
      <c r="AC852">
        <v>1.6271652986476099</v>
      </c>
      <c r="AE852">
        <v>39.239231633035871</v>
      </c>
      <c r="AG852">
        <v>9.6467391304347831</v>
      </c>
      <c r="AH852">
        <v>10.811939773491037</v>
      </c>
    </row>
    <row r="853" spans="1:34">
      <c r="A853">
        <v>11</v>
      </c>
      <c r="B853">
        <v>328</v>
      </c>
      <c r="C853">
        <v>2003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10</v>
      </c>
      <c r="M853">
        <v>99</v>
      </c>
      <c r="N853">
        <v>99</v>
      </c>
      <c r="O853">
        <v>99</v>
      </c>
      <c r="P853">
        <v>9999</v>
      </c>
      <c r="Q853">
        <v>37</v>
      </c>
      <c r="R853">
        <v>54</v>
      </c>
      <c r="S853">
        <v>10</v>
      </c>
      <c r="T853">
        <v>7.2407407407407396</v>
      </c>
      <c r="U853">
        <v>15.818518518518522</v>
      </c>
      <c r="V853">
        <v>1.8518518518518521</v>
      </c>
      <c r="W853">
        <v>25.925925925925927</v>
      </c>
      <c r="X853">
        <v>35.185185185185176</v>
      </c>
      <c r="Y853">
        <v>5.5555555555555562</v>
      </c>
      <c r="AA853">
        <v>3.7736942345111961</v>
      </c>
      <c r="AB853">
        <v>0</v>
      </c>
      <c r="AC853">
        <v>1.742020805943546</v>
      </c>
      <c r="AE853">
        <v>28.552860410714839</v>
      </c>
      <c r="AG853">
        <v>2.4456521739130435</v>
      </c>
      <c r="AH853">
        <v>2.6828057965188239</v>
      </c>
    </row>
    <row r="854" spans="1:34">
      <c r="A854">
        <v>11</v>
      </c>
      <c r="B854">
        <v>329</v>
      </c>
      <c r="C854">
        <v>2003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11</v>
      </c>
      <c r="M854">
        <v>99</v>
      </c>
      <c r="N854">
        <v>99</v>
      </c>
      <c r="O854">
        <v>99</v>
      </c>
      <c r="P854">
        <v>9999</v>
      </c>
      <c r="Q854">
        <v>24</v>
      </c>
      <c r="R854">
        <v>33</v>
      </c>
      <c r="S854">
        <v>11</v>
      </c>
      <c r="T854">
        <v>7.0909090909090899</v>
      </c>
      <c r="U854">
        <v>15.057575757575764</v>
      </c>
      <c r="V854">
        <v>0</v>
      </c>
      <c r="W854">
        <v>12.121212121212123</v>
      </c>
      <c r="X854">
        <v>33.333333333333343</v>
      </c>
      <c r="Y854">
        <v>3.0303030303030303</v>
      </c>
      <c r="AA854">
        <v>2.8063812893529594</v>
      </c>
      <c r="AB854">
        <v>0</v>
      </c>
      <c r="AC854">
        <v>1.2398346997259873</v>
      </c>
      <c r="AE854">
        <v>27.457563752332597</v>
      </c>
      <c r="AG854">
        <v>1.4945652173913044</v>
      </c>
      <c r="AH854">
        <v>1.5606253808126951</v>
      </c>
    </row>
    <row r="855" spans="1:34">
      <c r="A855">
        <v>11</v>
      </c>
      <c r="B855">
        <v>330</v>
      </c>
      <c r="C855">
        <v>2003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12</v>
      </c>
      <c r="M855">
        <v>99</v>
      </c>
      <c r="N855">
        <v>99</v>
      </c>
      <c r="O855">
        <v>99</v>
      </c>
      <c r="P855">
        <v>9999</v>
      </c>
      <c r="Q855">
        <v>5</v>
      </c>
      <c r="R855">
        <v>7</v>
      </c>
      <c r="S855">
        <v>12</v>
      </c>
      <c r="T855">
        <v>7.8571428571428559</v>
      </c>
      <c r="U855">
        <v>18.728571428571424</v>
      </c>
      <c r="V855">
        <v>0</v>
      </c>
      <c r="W855">
        <v>57.142857142857153</v>
      </c>
      <c r="X855">
        <v>42.857142857142847</v>
      </c>
      <c r="Y855">
        <v>42.857142857142847</v>
      </c>
      <c r="AA855">
        <v>6.24950610293424</v>
      </c>
      <c r="AB855">
        <v>0</v>
      </c>
      <c r="AC855">
        <v>1.9587584572574424</v>
      </c>
      <c r="AE855">
        <v>87.675955924999499</v>
      </c>
      <c r="AG855">
        <v>0.3170289855072464</v>
      </c>
      <c r="AH855">
        <v>0.4117488175176981</v>
      </c>
    </row>
    <row r="856" spans="1:34">
      <c r="A856">
        <v>11</v>
      </c>
      <c r="B856">
        <v>331</v>
      </c>
      <c r="C856">
        <v>2003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13</v>
      </c>
      <c r="M856">
        <v>99</v>
      </c>
      <c r="N856">
        <v>99</v>
      </c>
      <c r="O856">
        <v>99</v>
      </c>
      <c r="P856">
        <v>9999</v>
      </c>
    </row>
    <row r="857" spans="1:34">
      <c r="A857">
        <v>11</v>
      </c>
      <c r="B857">
        <v>332</v>
      </c>
      <c r="C857">
        <v>2003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14</v>
      </c>
      <c r="M857">
        <v>99</v>
      </c>
      <c r="N857">
        <v>99</v>
      </c>
      <c r="O857">
        <v>99</v>
      </c>
      <c r="P857">
        <v>9999</v>
      </c>
      <c r="Q857">
        <v>1</v>
      </c>
      <c r="R857">
        <v>1</v>
      </c>
      <c r="S857">
        <v>14</v>
      </c>
      <c r="T857">
        <v>7</v>
      </c>
      <c r="U857">
        <v>17.899999999999999</v>
      </c>
      <c r="V857">
        <v>0</v>
      </c>
      <c r="W857">
        <v>0</v>
      </c>
      <c r="X857">
        <v>100</v>
      </c>
      <c r="Y857">
        <v>0</v>
      </c>
      <c r="AA857">
        <v>0</v>
      </c>
      <c r="AB857">
        <v>0</v>
      </c>
      <c r="AC857">
        <v>0</v>
      </c>
      <c r="AG857">
        <v>4.5289855072463761E-2</v>
      </c>
      <c r="AH857">
        <v>5.6218946098907666E-2</v>
      </c>
    </row>
    <row r="858" spans="1:34">
      <c r="A858">
        <v>11</v>
      </c>
      <c r="B858">
        <v>333</v>
      </c>
      <c r="C858">
        <v>2003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15</v>
      </c>
      <c r="M858">
        <v>99</v>
      </c>
      <c r="N858">
        <v>99</v>
      </c>
      <c r="O858">
        <v>99</v>
      </c>
      <c r="P858">
        <v>9999</v>
      </c>
    </row>
    <row r="859" spans="1:34">
      <c r="A859">
        <v>11</v>
      </c>
      <c r="B859">
        <v>334</v>
      </c>
      <c r="C859">
        <v>2002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1</v>
      </c>
      <c r="M859">
        <v>99</v>
      </c>
      <c r="N859">
        <v>99</v>
      </c>
      <c r="O859">
        <v>99</v>
      </c>
      <c r="P859">
        <v>9999</v>
      </c>
      <c r="Q859">
        <v>5</v>
      </c>
      <c r="R859">
        <v>6</v>
      </c>
      <c r="S859">
        <v>1</v>
      </c>
      <c r="T859">
        <v>2.1666666666666661</v>
      </c>
      <c r="U859">
        <v>5.3</v>
      </c>
      <c r="V859">
        <v>0</v>
      </c>
      <c r="W859">
        <v>0</v>
      </c>
      <c r="X859">
        <v>0</v>
      </c>
      <c r="Y859">
        <v>0</v>
      </c>
      <c r="AA859">
        <v>2.4846193538112287</v>
      </c>
      <c r="AB859">
        <v>0</v>
      </c>
      <c r="AC859">
        <v>0.89752746785575077</v>
      </c>
      <c r="AE859">
        <v>79.969598379189563</v>
      </c>
      <c r="AG859">
        <v>0.24360535931790503</v>
      </c>
      <c r="AH859">
        <v>8.271965580299194E-2</v>
      </c>
    </row>
    <row r="860" spans="1:34">
      <c r="A860">
        <v>11</v>
      </c>
      <c r="B860">
        <v>335</v>
      </c>
      <c r="C860">
        <v>2002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2</v>
      </c>
      <c r="M860">
        <v>99</v>
      </c>
      <c r="N860">
        <v>99</v>
      </c>
      <c r="O860">
        <v>99</v>
      </c>
      <c r="P860">
        <v>9999</v>
      </c>
      <c r="Q860">
        <v>11</v>
      </c>
      <c r="R860">
        <v>17</v>
      </c>
      <c r="S860">
        <v>2</v>
      </c>
      <c r="T860">
        <v>2.9411764705882355</v>
      </c>
      <c r="U860">
        <v>8.982352941176476</v>
      </c>
      <c r="V860">
        <v>0</v>
      </c>
      <c r="W860">
        <v>0</v>
      </c>
      <c r="X860">
        <v>0</v>
      </c>
      <c r="Y860">
        <v>0</v>
      </c>
      <c r="AA860">
        <v>2.2416473181484027</v>
      </c>
      <c r="AB860">
        <v>0</v>
      </c>
      <c r="AC860">
        <v>1.0555504967603735</v>
      </c>
      <c r="AE860">
        <v>70.310521047988786</v>
      </c>
      <c r="AG860">
        <v>0.69021518473406418</v>
      </c>
      <c r="AH860">
        <v>0.3972104226766312</v>
      </c>
    </row>
    <row r="861" spans="1:34">
      <c r="A861">
        <v>11</v>
      </c>
      <c r="B861">
        <v>336</v>
      </c>
      <c r="C861">
        <v>2002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3</v>
      </c>
      <c r="M861">
        <v>99</v>
      </c>
      <c r="N861">
        <v>99</v>
      </c>
      <c r="O861">
        <v>99</v>
      </c>
      <c r="P861">
        <v>9999</v>
      </c>
      <c r="Q861">
        <v>31</v>
      </c>
      <c r="R861">
        <v>37</v>
      </c>
      <c r="S861">
        <v>3</v>
      </c>
      <c r="T861">
        <v>4.4324324324324325</v>
      </c>
      <c r="U861">
        <v>11.618918918918922</v>
      </c>
      <c r="V861">
        <v>0</v>
      </c>
      <c r="W861">
        <v>0</v>
      </c>
      <c r="X861">
        <v>5.4054054054054061</v>
      </c>
      <c r="Y861">
        <v>0</v>
      </c>
      <c r="AA861">
        <v>3.1814358340847848</v>
      </c>
      <c r="AB861">
        <v>0</v>
      </c>
      <c r="AC861">
        <v>1.2420675992514656</v>
      </c>
      <c r="AE861">
        <v>28.177249672892096</v>
      </c>
      <c r="AG861">
        <v>1.5022330491270803</v>
      </c>
      <c r="AH861">
        <v>1.1182761015630893</v>
      </c>
    </row>
    <row r="862" spans="1:34">
      <c r="A862">
        <v>11</v>
      </c>
      <c r="B862">
        <v>337</v>
      </c>
      <c r="C862">
        <v>2002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4</v>
      </c>
      <c r="M862">
        <v>99</v>
      </c>
      <c r="N862">
        <v>99</v>
      </c>
      <c r="O862">
        <v>99</v>
      </c>
      <c r="P862">
        <v>9999</v>
      </c>
      <c r="Q862">
        <v>100</v>
      </c>
      <c r="R862">
        <v>198</v>
      </c>
      <c r="S862">
        <v>4</v>
      </c>
      <c r="T862">
        <v>5.7272727272727284</v>
      </c>
      <c r="U862">
        <v>12.69545454545454</v>
      </c>
      <c r="V862">
        <v>0</v>
      </c>
      <c r="W862">
        <v>2.0202020202020203</v>
      </c>
      <c r="X862">
        <v>10.606060606060607</v>
      </c>
      <c r="Y862">
        <v>0.50505050505050508</v>
      </c>
      <c r="AA862">
        <v>2.743924334413109</v>
      </c>
      <c r="AB862">
        <v>0</v>
      </c>
      <c r="AC862">
        <v>1.5362171946226137</v>
      </c>
      <c r="AE862">
        <v>32.068945526064155</v>
      </c>
      <c r="AG862">
        <v>8.0389768574908675</v>
      </c>
      <c r="AH862">
        <v>6.5387546789931053</v>
      </c>
    </row>
    <row r="863" spans="1:34">
      <c r="A863">
        <v>11</v>
      </c>
      <c r="B863">
        <v>338</v>
      </c>
      <c r="C863">
        <v>2002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5</v>
      </c>
      <c r="M863">
        <v>99</v>
      </c>
      <c r="N863">
        <v>99</v>
      </c>
      <c r="O863">
        <v>99</v>
      </c>
      <c r="P863">
        <v>9999</v>
      </c>
      <c r="Q863">
        <v>180</v>
      </c>
      <c r="R863">
        <v>653</v>
      </c>
      <c r="S863">
        <v>5</v>
      </c>
      <c r="T863">
        <v>6.4670750382848388</v>
      </c>
      <c r="U863">
        <v>14.018683001531398</v>
      </c>
      <c r="V863">
        <v>0</v>
      </c>
      <c r="W863">
        <v>8.1163859111791705</v>
      </c>
      <c r="X863">
        <v>16.539050535987748</v>
      </c>
      <c r="Y863">
        <v>0.30627871362940273</v>
      </c>
      <c r="AA863">
        <v>2.4910965707147099</v>
      </c>
      <c r="AB863">
        <v>0</v>
      </c>
      <c r="AC863">
        <v>1.546889440878656</v>
      </c>
      <c r="AE863">
        <v>32.512043459633723</v>
      </c>
      <c r="AG863">
        <v>26.512383272432</v>
      </c>
      <c r="AH863">
        <v>23.812335633702794</v>
      </c>
    </row>
    <row r="864" spans="1:34">
      <c r="A864">
        <v>11</v>
      </c>
      <c r="B864">
        <v>339</v>
      </c>
      <c r="C864">
        <v>2002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6</v>
      </c>
      <c r="M864">
        <v>99</v>
      </c>
      <c r="N864">
        <v>99</v>
      </c>
      <c r="O864">
        <v>99</v>
      </c>
      <c r="P864">
        <v>9999</v>
      </c>
      <c r="Q864">
        <v>176</v>
      </c>
      <c r="R864">
        <v>634</v>
      </c>
      <c r="S864">
        <v>6</v>
      </c>
      <c r="T864">
        <v>6.910094637223974</v>
      </c>
      <c r="U864">
        <v>16.087066246056789</v>
      </c>
      <c r="V864">
        <v>0</v>
      </c>
      <c r="W864">
        <v>12.618296529968456</v>
      </c>
      <c r="X864">
        <v>49.842271293375397</v>
      </c>
      <c r="Y864">
        <v>0.94637223974763396</v>
      </c>
      <c r="AA864">
        <v>2.9988835838615659</v>
      </c>
      <c r="AB864">
        <v>0</v>
      </c>
      <c r="AC864">
        <v>1.492291123948265</v>
      </c>
      <c r="AE864">
        <v>1.4754537602222437</v>
      </c>
      <c r="AG864">
        <v>25.740966301258631</v>
      </c>
      <c r="AH864">
        <v>26.530638788235095</v>
      </c>
    </row>
    <row r="865" spans="1:34">
      <c r="A865">
        <v>11</v>
      </c>
      <c r="B865">
        <v>340</v>
      </c>
      <c r="C865">
        <v>2002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7</v>
      </c>
      <c r="M865">
        <v>99</v>
      </c>
      <c r="N865">
        <v>99</v>
      </c>
      <c r="O865">
        <v>99</v>
      </c>
      <c r="P865">
        <v>9999</v>
      </c>
      <c r="Q865">
        <v>124</v>
      </c>
      <c r="R865">
        <v>388</v>
      </c>
      <c r="S865">
        <v>7</v>
      </c>
      <c r="T865">
        <v>6.927835051546392</v>
      </c>
      <c r="U865">
        <v>17.303608247422684</v>
      </c>
      <c r="V865">
        <v>0.25773195876288663</v>
      </c>
      <c r="W865">
        <v>10.824742268041238</v>
      </c>
      <c r="X865">
        <v>61.340206185566998</v>
      </c>
      <c r="Y865">
        <v>1.8041237113402064</v>
      </c>
      <c r="AA865">
        <v>3.4439828554139895</v>
      </c>
      <c r="AB865">
        <v>0</v>
      </c>
      <c r="AC865">
        <v>1.4748574817075413</v>
      </c>
      <c r="AE865">
        <v>12.634509408272924</v>
      </c>
      <c r="AG865">
        <v>15.753146569224523</v>
      </c>
      <c r="AH865">
        <v>17.46425236258262</v>
      </c>
    </row>
    <row r="866" spans="1:34">
      <c r="A866">
        <v>11</v>
      </c>
      <c r="B866">
        <v>341</v>
      </c>
      <c r="C866">
        <v>2002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8</v>
      </c>
      <c r="M866">
        <v>99</v>
      </c>
      <c r="N866">
        <v>99</v>
      </c>
      <c r="O866">
        <v>99</v>
      </c>
      <c r="P866">
        <v>9999</v>
      </c>
      <c r="Q866">
        <v>105</v>
      </c>
      <c r="R866">
        <v>326</v>
      </c>
      <c r="S866">
        <v>8</v>
      </c>
      <c r="T866">
        <v>7.1625766871165615</v>
      </c>
      <c r="U866">
        <v>17.453374233128837</v>
      </c>
      <c r="V866">
        <v>0</v>
      </c>
      <c r="W866">
        <v>15.337423312883436</v>
      </c>
      <c r="X866">
        <v>64.417177914110411</v>
      </c>
      <c r="Y866">
        <v>5.5214723926380387</v>
      </c>
      <c r="AA866">
        <v>3.7198486381335871</v>
      </c>
      <c r="AB866">
        <v>0</v>
      </c>
      <c r="AC866">
        <v>1.5070218422690964</v>
      </c>
      <c r="AE866">
        <v>21.935240645973121</v>
      </c>
      <c r="AG866">
        <v>13.235891189606171</v>
      </c>
      <c r="AH866">
        <v>14.800575395844772</v>
      </c>
    </row>
    <row r="867" spans="1:34">
      <c r="A867">
        <v>11</v>
      </c>
      <c r="B867">
        <v>342</v>
      </c>
      <c r="C867">
        <v>2002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</v>
      </c>
      <c r="M867">
        <v>99</v>
      </c>
      <c r="N867">
        <v>99</v>
      </c>
      <c r="O867">
        <v>99</v>
      </c>
      <c r="P867">
        <v>9999</v>
      </c>
      <c r="Q867">
        <v>59</v>
      </c>
      <c r="R867">
        <v>143</v>
      </c>
      <c r="S867">
        <v>9</v>
      </c>
      <c r="T867">
        <v>7.3216783216783217</v>
      </c>
      <c r="U867">
        <v>17.379020979020975</v>
      </c>
      <c r="V867">
        <v>1.3986013986013983</v>
      </c>
      <c r="W867">
        <v>19.58041958041958</v>
      </c>
      <c r="X867">
        <v>57.342657342657347</v>
      </c>
      <c r="Y867">
        <v>7.6923076923076898</v>
      </c>
      <c r="AA867">
        <v>4.241517295919941</v>
      </c>
      <c r="AB867">
        <v>0</v>
      </c>
      <c r="AC867">
        <v>1.6154905665614181</v>
      </c>
      <c r="AE867">
        <v>25.347127497117619</v>
      </c>
      <c r="AG867">
        <v>5.8059277304100716</v>
      </c>
      <c r="AH867">
        <v>6.4646191384149549</v>
      </c>
    </row>
    <row r="868" spans="1:34">
      <c r="A868">
        <v>11</v>
      </c>
      <c r="B868">
        <v>343</v>
      </c>
      <c r="C868">
        <v>2002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10</v>
      </c>
      <c r="M868">
        <v>99</v>
      </c>
      <c r="N868">
        <v>99</v>
      </c>
      <c r="O868">
        <v>99</v>
      </c>
      <c r="P868">
        <v>9999</v>
      </c>
      <c r="Q868">
        <v>19</v>
      </c>
      <c r="R868">
        <v>32</v>
      </c>
      <c r="S868">
        <v>10</v>
      </c>
      <c r="T868">
        <v>7.1875</v>
      </c>
      <c r="U868">
        <v>16.393750000000001</v>
      </c>
      <c r="V868">
        <v>0</v>
      </c>
      <c r="W868">
        <v>28.125</v>
      </c>
      <c r="X868">
        <v>31.25</v>
      </c>
      <c r="Y868">
        <v>12.5</v>
      </c>
      <c r="AA868">
        <v>4.4213217410068593</v>
      </c>
      <c r="AB868">
        <v>0</v>
      </c>
      <c r="AC868">
        <v>1.87812240016459</v>
      </c>
      <c r="AE868">
        <v>20.975943025860964</v>
      </c>
      <c r="AG868">
        <v>1.2992285830288264</v>
      </c>
      <c r="AH868">
        <v>1.3646141960455838</v>
      </c>
    </row>
    <row r="869" spans="1:34">
      <c r="A869">
        <v>11</v>
      </c>
      <c r="B869">
        <v>344</v>
      </c>
      <c r="C869">
        <v>2002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11</v>
      </c>
      <c r="M869">
        <v>99</v>
      </c>
      <c r="N869">
        <v>99</v>
      </c>
      <c r="O869">
        <v>99</v>
      </c>
      <c r="P869">
        <v>9999</v>
      </c>
      <c r="Q869">
        <v>15</v>
      </c>
      <c r="R869">
        <v>22</v>
      </c>
      <c r="S869">
        <v>11</v>
      </c>
      <c r="T869">
        <v>8.045454545454545</v>
      </c>
      <c r="U869">
        <v>18.577272727272728</v>
      </c>
      <c r="V869">
        <v>9.0909090909090917</v>
      </c>
      <c r="W869">
        <v>36.363636363636367</v>
      </c>
      <c r="X869">
        <v>50</v>
      </c>
      <c r="Y869">
        <v>31.818181818181817</v>
      </c>
      <c r="AA869">
        <v>5.2856522619928992</v>
      </c>
      <c r="AB869">
        <v>0</v>
      </c>
      <c r="AC869">
        <v>1.6089881836752635</v>
      </c>
      <c r="AE869">
        <v>-2.6602185342070062</v>
      </c>
      <c r="AG869">
        <v>0.89321965083231858</v>
      </c>
      <c r="AH869">
        <v>1.0631296643610948</v>
      </c>
    </row>
    <row r="870" spans="1:34">
      <c r="A870">
        <v>11</v>
      </c>
      <c r="B870">
        <v>345</v>
      </c>
      <c r="C870">
        <v>2002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12</v>
      </c>
      <c r="M870">
        <v>99</v>
      </c>
      <c r="N870">
        <v>99</v>
      </c>
      <c r="O870">
        <v>99</v>
      </c>
      <c r="P870">
        <v>9999</v>
      </c>
      <c r="Q870">
        <v>5</v>
      </c>
      <c r="R870">
        <v>6</v>
      </c>
      <c r="S870">
        <v>12</v>
      </c>
      <c r="T870">
        <v>8.6666666666666643</v>
      </c>
      <c r="U870">
        <v>21.066666666666659</v>
      </c>
      <c r="V870">
        <v>0</v>
      </c>
      <c r="W870">
        <v>50</v>
      </c>
      <c r="X870">
        <v>100</v>
      </c>
      <c r="Y870">
        <v>50</v>
      </c>
      <c r="AA870">
        <v>3.6618149719625328</v>
      </c>
      <c r="AB870">
        <v>0</v>
      </c>
      <c r="AC870">
        <v>0.74535599249993412</v>
      </c>
      <c r="AE870">
        <v>-43.152226865601342</v>
      </c>
      <c r="AG870">
        <v>0.24360535931790503</v>
      </c>
      <c r="AH870">
        <v>0.32879762558170395</v>
      </c>
    </row>
    <row r="871" spans="1:34">
      <c r="A871">
        <v>11</v>
      </c>
      <c r="B871">
        <v>346</v>
      </c>
      <c r="C871">
        <v>2002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13</v>
      </c>
      <c r="M871">
        <v>99</v>
      </c>
      <c r="N871">
        <v>99</v>
      </c>
      <c r="O871">
        <v>99</v>
      </c>
      <c r="P871">
        <v>9999</v>
      </c>
    </row>
    <row r="872" spans="1:34">
      <c r="A872">
        <v>11</v>
      </c>
      <c r="B872">
        <v>347</v>
      </c>
      <c r="C872">
        <v>2002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14</v>
      </c>
      <c r="M872">
        <v>99</v>
      </c>
      <c r="N872">
        <v>99</v>
      </c>
      <c r="O872">
        <v>99</v>
      </c>
      <c r="P872">
        <v>9999</v>
      </c>
      <c r="Q872">
        <v>1</v>
      </c>
      <c r="R872">
        <v>1</v>
      </c>
      <c r="S872">
        <v>14</v>
      </c>
      <c r="T872">
        <v>4</v>
      </c>
      <c r="U872">
        <v>13.1</v>
      </c>
      <c r="V872">
        <v>0</v>
      </c>
      <c r="W872">
        <v>0</v>
      </c>
      <c r="X872">
        <v>0</v>
      </c>
      <c r="Y872">
        <v>0</v>
      </c>
      <c r="AA872">
        <v>0</v>
      </c>
      <c r="AB872">
        <v>0</v>
      </c>
      <c r="AC872">
        <v>0</v>
      </c>
      <c r="AG872">
        <v>4.0600893219650824E-2</v>
      </c>
      <c r="AH872">
        <v>3.4076336195572154E-2</v>
      </c>
    </row>
    <row r="873" spans="1:34">
      <c r="A873">
        <v>11</v>
      </c>
      <c r="B873">
        <v>348</v>
      </c>
      <c r="C873">
        <v>2002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15</v>
      </c>
      <c r="M873">
        <v>99</v>
      </c>
      <c r="N873">
        <v>99</v>
      </c>
      <c r="O873">
        <v>99</v>
      </c>
      <c r="P873">
        <v>9999</v>
      </c>
    </row>
    <row r="874" spans="1:34">
      <c r="A874">
        <v>11</v>
      </c>
      <c r="B874">
        <v>349</v>
      </c>
      <c r="C874">
        <v>2001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</v>
      </c>
      <c r="M874">
        <v>99</v>
      </c>
      <c r="N874">
        <v>99</v>
      </c>
      <c r="O874">
        <v>99</v>
      </c>
      <c r="P874">
        <v>9999</v>
      </c>
      <c r="Q874">
        <v>1</v>
      </c>
      <c r="R874">
        <v>1</v>
      </c>
      <c r="S874">
        <v>1</v>
      </c>
      <c r="T874">
        <v>2</v>
      </c>
      <c r="U874">
        <v>5.8</v>
      </c>
      <c r="V874">
        <v>0</v>
      </c>
      <c r="W874">
        <v>0</v>
      </c>
      <c r="X874">
        <v>0</v>
      </c>
      <c r="Y874">
        <v>0</v>
      </c>
      <c r="AA874">
        <v>0</v>
      </c>
      <c r="AB874">
        <v>0</v>
      </c>
      <c r="AC874">
        <v>0</v>
      </c>
      <c r="AG874">
        <v>4.317789291882556E-2</v>
      </c>
      <c r="AH874">
        <v>1.5612424259553868E-2</v>
      </c>
    </row>
    <row r="875" spans="1:34">
      <c r="A875">
        <v>11</v>
      </c>
      <c r="B875">
        <v>350</v>
      </c>
      <c r="C875">
        <v>2001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2</v>
      </c>
      <c r="M875">
        <v>99</v>
      </c>
      <c r="N875">
        <v>99</v>
      </c>
      <c r="O875">
        <v>99</v>
      </c>
      <c r="P875">
        <v>9999</v>
      </c>
      <c r="Q875">
        <v>11</v>
      </c>
      <c r="R875">
        <v>11</v>
      </c>
      <c r="S875">
        <v>2</v>
      </c>
      <c r="T875">
        <v>2.6363636363636358</v>
      </c>
      <c r="U875">
        <v>10.745454545454548</v>
      </c>
      <c r="V875">
        <v>0</v>
      </c>
      <c r="W875">
        <v>0</v>
      </c>
      <c r="X875">
        <v>0</v>
      </c>
      <c r="Y875">
        <v>0</v>
      </c>
      <c r="AA875">
        <v>2.4197534195802342</v>
      </c>
      <c r="AB875">
        <v>0</v>
      </c>
      <c r="AC875">
        <v>0.88139633771206005</v>
      </c>
      <c r="AE875">
        <v>21.235027817904754</v>
      </c>
      <c r="AG875">
        <v>0.47495682210708118</v>
      </c>
      <c r="AH875">
        <v>0.31817043922056326</v>
      </c>
    </row>
    <row r="876" spans="1:34">
      <c r="A876">
        <v>11</v>
      </c>
      <c r="B876">
        <v>351</v>
      </c>
      <c r="C876">
        <v>2001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3</v>
      </c>
      <c r="M876">
        <v>99</v>
      </c>
      <c r="N876">
        <v>99</v>
      </c>
      <c r="O876">
        <v>99</v>
      </c>
      <c r="P876">
        <v>9999</v>
      </c>
      <c r="Q876">
        <v>29</v>
      </c>
      <c r="R876">
        <v>50</v>
      </c>
      <c r="S876">
        <v>3</v>
      </c>
      <c r="T876">
        <v>3.72</v>
      </c>
      <c r="U876">
        <v>11.628000000000002</v>
      </c>
      <c r="V876">
        <v>0</v>
      </c>
      <c r="W876">
        <v>0</v>
      </c>
      <c r="X876">
        <v>2</v>
      </c>
      <c r="Y876">
        <v>0</v>
      </c>
      <c r="AA876">
        <v>2.1372917442408159</v>
      </c>
      <c r="AB876">
        <v>0</v>
      </c>
      <c r="AC876">
        <v>1.0961751684835768</v>
      </c>
      <c r="AE876">
        <v>-26.385001986066161</v>
      </c>
      <c r="AG876">
        <v>2.1588946459412779</v>
      </c>
      <c r="AH876">
        <v>1.5650109421559686</v>
      </c>
    </row>
    <row r="877" spans="1:34">
      <c r="A877">
        <v>11</v>
      </c>
      <c r="B877">
        <v>352</v>
      </c>
      <c r="C877">
        <v>2001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4</v>
      </c>
      <c r="M877">
        <v>99</v>
      </c>
      <c r="N877">
        <v>99</v>
      </c>
      <c r="O877">
        <v>99</v>
      </c>
      <c r="P877">
        <v>9999</v>
      </c>
      <c r="Q877">
        <v>93</v>
      </c>
      <c r="R877">
        <v>206</v>
      </c>
      <c r="S877">
        <v>4</v>
      </c>
      <c r="T877">
        <v>5.5</v>
      </c>
      <c r="U877">
        <v>12.709708737864064</v>
      </c>
      <c r="V877">
        <v>0</v>
      </c>
      <c r="W877">
        <v>0</v>
      </c>
      <c r="X877">
        <v>3.8834951456310689</v>
      </c>
      <c r="Y877">
        <v>0</v>
      </c>
      <c r="AA877">
        <v>1.9006138284447411</v>
      </c>
      <c r="AB877">
        <v>0</v>
      </c>
      <c r="AC877">
        <v>1.591085603623593</v>
      </c>
      <c r="AE877">
        <v>30.259148534948825</v>
      </c>
      <c r="AG877">
        <v>8.8946459412780658</v>
      </c>
      <c r="AH877">
        <v>7.0476636545455023</v>
      </c>
    </row>
    <row r="878" spans="1:34">
      <c r="A878">
        <v>11</v>
      </c>
      <c r="B878">
        <v>353</v>
      </c>
      <c r="C878">
        <v>2001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5</v>
      </c>
      <c r="M878">
        <v>99</v>
      </c>
      <c r="N878">
        <v>99</v>
      </c>
      <c r="O878">
        <v>99</v>
      </c>
      <c r="P878">
        <v>9999</v>
      </c>
      <c r="Q878">
        <v>170</v>
      </c>
      <c r="R878">
        <v>486</v>
      </c>
      <c r="S878">
        <v>5</v>
      </c>
      <c r="T878">
        <v>6.8744855967078191</v>
      </c>
      <c r="U878">
        <v>14.09732510288066</v>
      </c>
      <c r="V878">
        <v>0</v>
      </c>
      <c r="W878">
        <v>10.699588477366252</v>
      </c>
      <c r="X878">
        <v>17.901234567901238</v>
      </c>
      <c r="Y878">
        <v>0</v>
      </c>
      <c r="AA878">
        <v>2.0812441488363329</v>
      </c>
      <c r="AB878">
        <v>0</v>
      </c>
      <c r="AC878">
        <v>1.6186564192879269</v>
      </c>
      <c r="AE878">
        <v>31.98888798961902</v>
      </c>
      <c r="AG878">
        <v>20.984455958549223</v>
      </c>
      <c r="AH878">
        <v>18.442310746462315</v>
      </c>
    </row>
    <row r="879" spans="1:34">
      <c r="A879">
        <v>11</v>
      </c>
      <c r="B879">
        <v>354</v>
      </c>
      <c r="C879">
        <v>2001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6</v>
      </c>
      <c r="M879">
        <v>99</v>
      </c>
      <c r="N879">
        <v>99</v>
      </c>
      <c r="O879">
        <v>99</v>
      </c>
      <c r="P879">
        <v>9999</v>
      </c>
      <c r="Q879">
        <v>170</v>
      </c>
      <c r="R879">
        <v>541</v>
      </c>
      <c r="S879">
        <v>6</v>
      </c>
      <c r="T879">
        <v>6.9020332717190387</v>
      </c>
      <c r="U879">
        <v>16.23401109057302</v>
      </c>
      <c r="V879">
        <v>0</v>
      </c>
      <c r="W879">
        <v>14.972273567467653</v>
      </c>
      <c r="X879">
        <v>52.310536044362301</v>
      </c>
      <c r="Y879">
        <v>0.73937153419593349</v>
      </c>
      <c r="AA879">
        <v>2.6720689180893551</v>
      </c>
      <c r="AB879">
        <v>0</v>
      </c>
      <c r="AC879">
        <v>1.5854046425419437</v>
      </c>
      <c r="AE879">
        <v>9.0670478069838367</v>
      </c>
      <c r="AG879">
        <v>23.359240069084624</v>
      </c>
      <c r="AH879">
        <v>23.64097884516514</v>
      </c>
    </row>
    <row r="880" spans="1:34">
      <c r="A880">
        <v>11</v>
      </c>
      <c r="B880">
        <v>355</v>
      </c>
      <c r="C880">
        <v>2001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7</v>
      </c>
      <c r="M880">
        <v>99</v>
      </c>
      <c r="N880">
        <v>99</v>
      </c>
      <c r="O880">
        <v>99</v>
      </c>
      <c r="P880">
        <v>9999</v>
      </c>
      <c r="Q880">
        <v>118</v>
      </c>
      <c r="R880">
        <v>421</v>
      </c>
      <c r="S880">
        <v>7</v>
      </c>
      <c r="T880">
        <v>7.1923990498812369</v>
      </c>
      <c r="U880">
        <v>17.336579572446539</v>
      </c>
      <c r="V880">
        <v>0</v>
      </c>
      <c r="W880">
        <v>14.251781472684083</v>
      </c>
      <c r="X880">
        <v>63.895486935866991</v>
      </c>
      <c r="Y880">
        <v>0.71258907363420443</v>
      </c>
      <c r="AA880">
        <v>2.9685751897114554</v>
      </c>
      <c r="AB880">
        <v>0</v>
      </c>
      <c r="AC880">
        <v>1.4794038705693691</v>
      </c>
      <c r="AE880">
        <v>7.4658418170931746</v>
      </c>
      <c r="AG880">
        <v>18.177892918825563</v>
      </c>
      <c r="AH880">
        <v>19.646620852276843</v>
      </c>
    </row>
    <row r="881" spans="1:34">
      <c r="A881">
        <v>11</v>
      </c>
      <c r="B881">
        <v>356</v>
      </c>
      <c r="C881">
        <v>2001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8</v>
      </c>
      <c r="M881">
        <v>99</v>
      </c>
      <c r="N881">
        <v>99</v>
      </c>
      <c r="O881">
        <v>99</v>
      </c>
      <c r="P881">
        <v>9999</v>
      </c>
      <c r="Q881">
        <v>105</v>
      </c>
      <c r="R881">
        <v>358</v>
      </c>
      <c r="S881">
        <v>8</v>
      </c>
      <c r="T881">
        <v>7.5139664804469284</v>
      </c>
      <c r="U881">
        <v>18.25586592178772</v>
      </c>
      <c r="V881">
        <v>0.55865921787709516</v>
      </c>
      <c r="W881">
        <v>18.994413407821231</v>
      </c>
      <c r="X881">
        <v>68.994413407821227</v>
      </c>
      <c r="Y881">
        <v>4.7486033519553077</v>
      </c>
      <c r="AA881">
        <v>3.498292752635205</v>
      </c>
      <c r="AB881">
        <v>0</v>
      </c>
      <c r="AC881">
        <v>1.5312664707564889</v>
      </c>
      <c r="AE881">
        <v>12.51058782842475</v>
      </c>
      <c r="AG881">
        <v>15.457685664939548</v>
      </c>
      <c r="AH881">
        <v>17.592510343231076</v>
      </c>
    </row>
    <row r="882" spans="1:34">
      <c r="A882">
        <v>11</v>
      </c>
      <c r="B882">
        <v>357</v>
      </c>
      <c r="C882">
        <v>2001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</v>
      </c>
      <c r="M882">
        <v>99</v>
      </c>
      <c r="N882">
        <v>99</v>
      </c>
      <c r="O882">
        <v>99</v>
      </c>
      <c r="P882">
        <v>9999</v>
      </c>
      <c r="Q882">
        <v>59</v>
      </c>
      <c r="R882">
        <v>150</v>
      </c>
      <c r="S882">
        <v>9</v>
      </c>
      <c r="T882">
        <v>7.66</v>
      </c>
      <c r="U882">
        <v>18.037333333333329</v>
      </c>
      <c r="V882">
        <v>1.333333333333333</v>
      </c>
      <c r="W882">
        <v>29.333333333333325</v>
      </c>
      <c r="X882">
        <v>67.333333333333314</v>
      </c>
      <c r="Y882">
        <v>7.3333333333333313</v>
      </c>
      <c r="AA882">
        <v>3.8282554193203562</v>
      </c>
      <c r="AB882">
        <v>0</v>
      </c>
      <c r="AC882">
        <v>1.7543469820230349</v>
      </c>
      <c r="AE882">
        <v>3.8319924771899654</v>
      </c>
      <c r="AG882">
        <v>6.4766839378238359</v>
      </c>
      <c r="AH882">
        <v>7.2829267373532636</v>
      </c>
    </row>
    <row r="883" spans="1:34">
      <c r="A883">
        <v>11</v>
      </c>
      <c r="B883">
        <v>358</v>
      </c>
      <c r="C883">
        <v>2001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10</v>
      </c>
      <c r="M883">
        <v>99</v>
      </c>
      <c r="N883">
        <v>99</v>
      </c>
      <c r="O883">
        <v>99</v>
      </c>
      <c r="P883">
        <v>9999</v>
      </c>
      <c r="Q883">
        <v>23</v>
      </c>
      <c r="R883">
        <v>47</v>
      </c>
      <c r="S883">
        <v>10</v>
      </c>
      <c r="T883">
        <v>7.6595744680851068</v>
      </c>
      <c r="U883">
        <v>17.92765957446808</v>
      </c>
      <c r="V883">
        <v>0</v>
      </c>
      <c r="W883">
        <v>25.531914893617031</v>
      </c>
      <c r="X883">
        <v>63.829787234042577</v>
      </c>
      <c r="Y883">
        <v>10.638297872340427</v>
      </c>
      <c r="AA883">
        <v>4.0617940762861284</v>
      </c>
      <c r="AB883">
        <v>0</v>
      </c>
      <c r="AC883">
        <v>2.1265954785903403</v>
      </c>
      <c r="AE883">
        <v>16.218325681312503</v>
      </c>
      <c r="AG883">
        <v>2.0293609671848012</v>
      </c>
      <c r="AH883">
        <v>2.2681083932931179</v>
      </c>
    </row>
    <row r="884" spans="1:34">
      <c r="A884">
        <v>11</v>
      </c>
      <c r="B884">
        <v>359</v>
      </c>
      <c r="C884">
        <v>2001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9999</v>
      </c>
      <c r="Q884">
        <v>16</v>
      </c>
      <c r="R884">
        <v>28</v>
      </c>
      <c r="S884">
        <v>11</v>
      </c>
      <c r="T884">
        <v>7.9642857142857117</v>
      </c>
      <c r="U884">
        <v>18.610714285714295</v>
      </c>
      <c r="V884">
        <v>0</v>
      </c>
      <c r="W884">
        <v>46.428571428571438</v>
      </c>
      <c r="X884">
        <v>82.142857142857125</v>
      </c>
      <c r="Y884">
        <v>14.285714285714288</v>
      </c>
      <c r="AA884">
        <v>3.6095448155563954</v>
      </c>
      <c r="AB884">
        <v>0</v>
      </c>
      <c r="AC884">
        <v>2.8345085597877806</v>
      </c>
      <c r="AE884">
        <v>29.325568143541876</v>
      </c>
      <c r="AG884">
        <v>1.2089810017271156</v>
      </c>
      <c r="AH884">
        <v>1.4026955658023301</v>
      </c>
    </row>
    <row r="885" spans="1:34">
      <c r="A885">
        <v>11</v>
      </c>
      <c r="B885">
        <v>360</v>
      </c>
      <c r="C885">
        <v>2001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12</v>
      </c>
      <c r="M885">
        <v>99</v>
      </c>
      <c r="N885">
        <v>99</v>
      </c>
      <c r="O885">
        <v>99</v>
      </c>
      <c r="P885">
        <v>9999</v>
      </c>
      <c r="Q885">
        <v>8</v>
      </c>
      <c r="R885">
        <v>13</v>
      </c>
      <c r="S885">
        <v>12</v>
      </c>
      <c r="T885">
        <v>7.2307692307692291</v>
      </c>
      <c r="U885">
        <v>16.123076923076923</v>
      </c>
      <c r="V885">
        <v>7.6923076923076898</v>
      </c>
      <c r="W885">
        <v>38.461538461538446</v>
      </c>
      <c r="X885">
        <v>46.15384615384616</v>
      </c>
      <c r="Y885">
        <v>7.6923076923076898</v>
      </c>
      <c r="AA885">
        <v>4.494980764253155</v>
      </c>
      <c r="AB885">
        <v>0</v>
      </c>
      <c r="AC885">
        <v>3.4003132469692852</v>
      </c>
      <c r="AE885">
        <v>45.008739361300066</v>
      </c>
      <c r="AG885">
        <v>0.56131260794473214</v>
      </c>
      <c r="AH885">
        <v>0.56420071117284321</v>
      </c>
    </row>
    <row r="886" spans="1:34">
      <c r="A886">
        <v>11</v>
      </c>
      <c r="B886">
        <v>361</v>
      </c>
      <c r="C886">
        <v>2001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13</v>
      </c>
      <c r="M886">
        <v>99</v>
      </c>
      <c r="N886">
        <v>99</v>
      </c>
      <c r="O886">
        <v>99</v>
      </c>
      <c r="P886">
        <v>9999</v>
      </c>
      <c r="Q886">
        <v>3</v>
      </c>
      <c r="R886">
        <v>4</v>
      </c>
      <c r="S886">
        <v>13</v>
      </c>
      <c r="T886">
        <v>7.25</v>
      </c>
      <c r="U886">
        <v>19.8</v>
      </c>
      <c r="V886">
        <v>0</v>
      </c>
      <c r="W886">
        <v>25</v>
      </c>
      <c r="X886">
        <v>75</v>
      </c>
      <c r="Y886">
        <v>50</v>
      </c>
      <c r="AA886">
        <v>3.8961519477556248</v>
      </c>
      <c r="AB886">
        <v>0</v>
      </c>
      <c r="AC886">
        <v>1.299038105676658</v>
      </c>
      <c r="AE886">
        <v>-87.922946618268142</v>
      </c>
      <c r="AG886">
        <v>0.17271157167530224</v>
      </c>
      <c r="AH886">
        <v>0.21319034506149412</v>
      </c>
    </row>
    <row r="887" spans="1:34">
      <c r="A887">
        <v>11</v>
      </c>
      <c r="B887">
        <v>362</v>
      </c>
      <c r="C887">
        <v>2001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14</v>
      </c>
      <c r="M887">
        <v>99</v>
      </c>
      <c r="N887">
        <v>99</v>
      </c>
      <c r="O887">
        <v>99</v>
      </c>
      <c r="P887">
        <v>9999</v>
      </c>
    </row>
    <row r="888" spans="1:34">
      <c r="A888">
        <v>11</v>
      </c>
      <c r="B888">
        <v>363</v>
      </c>
      <c r="C888">
        <v>2001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15</v>
      </c>
      <c r="M888">
        <v>99</v>
      </c>
      <c r="N888">
        <v>99</v>
      </c>
      <c r="O888">
        <v>99</v>
      </c>
      <c r="P888">
        <v>9999</v>
      </c>
    </row>
    <row r="889" spans="1:34">
      <c r="A889">
        <v>11</v>
      </c>
      <c r="B889">
        <v>364</v>
      </c>
      <c r="C889">
        <v>2000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</v>
      </c>
      <c r="M889">
        <v>99</v>
      </c>
      <c r="N889">
        <v>99</v>
      </c>
      <c r="O889">
        <v>99</v>
      </c>
      <c r="P889">
        <v>9999</v>
      </c>
      <c r="Q889">
        <v>3</v>
      </c>
      <c r="R889">
        <v>8</v>
      </c>
      <c r="S889">
        <v>1</v>
      </c>
      <c r="T889">
        <v>1.5</v>
      </c>
      <c r="U889">
        <v>6.1999999999999984</v>
      </c>
      <c r="V889">
        <v>0</v>
      </c>
      <c r="W889">
        <v>0</v>
      </c>
      <c r="X889">
        <v>0</v>
      </c>
      <c r="Y889">
        <v>0</v>
      </c>
      <c r="AA889">
        <v>1.1067971810589399</v>
      </c>
      <c r="AB889">
        <v>0</v>
      </c>
      <c r="AC889">
        <v>0.5</v>
      </c>
      <c r="AE889">
        <v>-54.210474174314541</v>
      </c>
      <c r="AG889">
        <v>0.38186157517899755</v>
      </c>
      <c r="AH889">
        <v>0.16494516238452175</v>
      </c>
    </row>
    <row r="890" spans="1:34">
      <c r="A890">
        <v>11</v>
      </c>
      <c r="B890">
        <v>365</v>
      </c>
      <c r="C890">
        <v>2000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2</v>
      </c>
      <c r="M890">
        <v>99</v>
      </c>
      <c r="N890">
        <v>99</v>
      </c>
      <c r="O890">
        <v>99</v>
      </c>
      <c r="P890">
        <v>9999</v>
      </c>
      <c r="Q890">
        <v>13</v>
      </c>
      <c r="R890">
        <v>43</v>
      </c>
      <c r="S890">
        <v>2</v>
      </c>
      <c r="T890">
        <v>3.2790697674418601</v>
      </c>
      <c r="U890">
        <v>7.7186046511627868</v>
      </c>
      <c r="V890">
        <v>0</v>
      </c>
      <c r="W890">
        <v>0</v>
      </c>
      <c r="X890">
        <v>0</v>
      </c>
      <c r="Y890">
        <v>0</v>
      </c>
      <c r="AA890">
        <v>2.3169000755272986</v>
      </c>
      <c r="AB890">
        <v>0</v>
      </c>
      <c r="AC890">
        <v>1.5748839956592564</v>
      </c>
      <c r="AE890">
        <v>60.21443137145711</v>
      </c>
      <c r="AG890">
        <v>2.0525059665871126</v>
      </c>
      <c r="AH890">
        <v>1.1037358749077171</v>
      </c>
    </row>
    <row r="891" spans="1:34">
      <c r="A891">
        <v>11</v>
      </c>
      <c r="B891">
        <v>366</v>
      </c>
      <c r="C891">
        <v>2000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3</v>
      </c>
      <c r="M891">
        <v>99</v>
      </c>
      <c r="N891">
        <v>99</v>
      </c>
      <c r="O891">
        <v>99</v>
      </c>
      <c r="P891">
        <v>9999</v>
      </c>
      <c r="Q891">
        <v>32</v>
      </c>
      <c r="R891">
        <v>88</v>
      </c>
      <c r="S891">
        <v>3</v>
      </c>
      <c r="T891">
        <v>4.2159090909090908</v>
      </c>
      <c r="U891">
        <v>9.3965909090909108</v>
      </c>
      <c r="V891">
        <v>0</v>
      </c>
      <c r="W891">
        <v>0</v>
      </c>
      <c r="X891">
        <v>0</v>
      </c>
      <c r="Y891">
        <v>0</v>
      </c>
      <c r="AA891">
        <v>2.4286850568511169</v>
      </c>
      <c r="AB891">
        <v>0</v>
      </c>
      <c r="AC891">
        <v>1.5554074563830225</v>
      </c>
      <c r="AE891">
        <v>40.028106545906837</v>
      </c>
      <c r="AG891">
        <v>4.2004773269689748</v>
      </c>
      <c r="AH891">
        <v>2.7498619914467963</v>
      </c>
    </row>
    <row r="892" spans="1:34">
      <c r="A892">
        <v>11</v>
      </c>
      <c r="B892">
        <v>367</v>
      </c>
      <c r="C892">
        <v>2000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4</v>
      </c>
      <c r="M892">
        <v>99</v>
      </c>
      <c r="N892">
        <v>99</v>
      </c>
      <c r="O892">
        <v>99</v>
      </c>
      <c r="P892">
        <v>9999</v>
      </c>
      <c r="Q892">
        <v>79</v>
      </c>
      <c r="R892">
        <v>201</v>
      </c>
      <c r="S892">
        <v>4</v>
      </c>
      <c r="T892">
        <v>5.900497512437811</v>
      </c>
      <c r="U892">
        <v>12.246268656716415</v>
      </c>
      <c r="V892">
        <v>0</v>
      </c>
      <c r="W892">
        <v>2.4875621890547261</v>
      </c>
      <c r="X892">
        <v>3.4825870646766157</v>
      </c>
      <c r="Y892">
        <v>0</v>
      </c>
      <c r="AA892">
        <v>2.3745328961897756</v>
      </c>
      <c r="AB892">
        <v>0</v>
      </c>
      <c r="AC892">
        <v>1.5929102098238237</v>
      </c>
      <c r="AE892">
        <v>30.966186389041503</v>
      </c>
      <c r="AG892">
        <v>9.5942720763723166</v>
      </c>
      <c r="AH892">
        <v>8.1857362340625048</v>
      </c>
    </row>
    <row r="893" spans="1:34">
      <c r="A893">
        <v>11</v>
      </c>
      <c r="B893">
        <v>368</v>
      </c>
      <c r="C893">
        <v>2000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5</v>
      </c>
      <c r="M893">
        <v>99</v>
      </c>
      <c r="N893">
        <v>99</v>
      </c>
      <c r="O893">
        <v>99</v>
      </c>
      <c r="P893">
        <v>9999</v>
      </c>
      <c r="Q893">
        <v>168</v>
      </c>
      <c r="R893">
        <v>673</v>
      </c>
      <c r="S893">
        <v>5</v>
      </c>
      <c r="T893">
        <v>7.2124814264487362</v>
      </c>
      <c r="U893">
        <v>13.785884101040113</v>
      </c>
      <c r="V893">
        <v>0</v>
      </c>
      <c r="W893">
        <v>12.927191679049033</v>
      </c>
      <c r="X893">
        <v>13.224368499257052</v>
      </c>
      <c r="Y893">
        <v>0.29717682020802377</v>
      </c>
      <c r="AA893">
        <v>2.1890365412980537</v>
      </c>
      <c r="AB893">
        <v>0</v>
      </c>
      <c r="AC893">
        <v>1.3653617517899257</v>
      </c>
      <c r="AE893">
        <v>30.69970600978704</v>
      </c>
      <c r="AG893">
        <v>32.124105011933175</v>
      </c>
      <c r="AH893">
        <v>30.853724235632129</v>
      </c>
    </row>
    <row r="894" spans="1:34">
      <c r="A894">
        <v>11</v>
      </c>
      <c r="B894">
        <v>369</v>
      </c>
      <c r="C894">
        <v>2000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6</v>
      </c>
      <c r="M894">
        <v>99</v>
      </c>
      <c r="N894">
        <v>99</v>
      </c>
      <c r="O894">
        <v>99</v>
      </c>
      <c r="P894">
        <v>9999</v>
      </c>
      <c r="Q894">
        <v>163</v>
      </c>
      <c r="R894">
        <v>502</v>
      </c>
      <c r="S894">
        <v>6</v>
      </c>
      <c r="T894">
        <v>7.4900398406374498</v>
      </c>
      <c r="U894">
        <v>15.031872509960172</v>
      </c>
      <c r="V894">
        <v>0</v>
      </c>
      <c r="W894">
        <v>21.513944223107568</v>
      </c>
      <c r="X894">
        <v>30.278884462151392</v>
      </c>
      <c r="Y894">
        <v>1.1952191235059761</v>
      </c>
      <c r="AA894">
        <v>2.6292372516718392</v>
      </c>
      <c r="AB894">
        <v>0</v>
      </c>
      <c r="AC894">
        <v>1.4582163142448599</v>
      </c>
      <c r="AE894">
        <v>24.563185707108996</v>
      </c>
      <c r="AG894">
        <v>23.961813842482101</v>
      </c>
      <c r="AH894">
        <v>25.09427813212908</v>
      </c>
    </row>
    <row r="895" spans="1:34">
      <c r="A895">
        <v>11</v>
      </c>
      <c r="B895">
        <v>370</v>
      </c>
      <c r="C895">
        <v>2000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7</v>
      </c>
      <c r="M895">
        <v>99</v>
      </c>
      <c r="N895">
        <v>99</v>
      </c>
      <c r="O895">
        <v>99</v>
      </c>
      <c r="P895">
        <v>9999</v>
      </c>
      <c r="Q895">
        <v>109</v>
      </c>
      <c r="R895">
        <v>290</v>
      </c>
      <c r="S895">
        <v>7</v>
      </c>
      <c r="T895">
        <v>8.065517241379311</v>
      </c>
      <c r="U895">
        <v>16</v>
      </c>
      <c r="V895">
        <v>0</v>
      </c>
      <c r="W895">
        <v>39.655172413793117</v>
      </c>
      <c r="X895">
        <v>45.172413793103438</v>
      </c>
      <c r="Y895">
        <v>1.7241379310344827</v>
      </c>
      <c r="AA895">
        <v>2.488275957642045</v>
      </c>
      <c r="AB895">
        <v>0</v>
      </c>
      <c r="AC895">
        <v>1.43088491116968</v>
      </c>
      <c r="AE895">
        <v>16.735646463026939</v>
      </c>
      <c r="AG895">
        <v>13.842482100238662</v>
      </c>
      <c r="AH895">
        <v>15.430353900487525</v>
      </c>
    </row>
    <row r="896" spans="1:34">
      <c r="A896">
        <v>11</v>
      </c>
      <c r="B896">
        <v>371</v>
      </c>
      <c r="C896">
        <v>2000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8</v>
      </c>
      <c r="M896">
        <v>99</v>
      </c>
      <c r="N896">
        <v>99</v>
      </c>
      <c r="O896">
        <v>99</v>
      </c>
      <c r="P896">
        <v>9999</v>
      </c>
      <c r="Q896">
        <v>82</v>
      </c>
      <c r="R896">
        <v>203</v>
      </c>
      <c r="S896">
        <v>8</v>
      </c>
      <c r="T896">
        <v>8.1182266009852242</v>
      </c>
      <c r="U896">
        <v>16.838916256157628</v>
      </c>
      <c r="V896">
        <v>0</v>
      </c>
      <c r="W896">
        <v>38.916256157635459</v>
      </c>
      <c r="X896">
        <v>66.502463054187203</v>
      </c>
      <c r="Y896">
        <v>1.9704433497536944</v>
      </c>
      <c r="AA896">
        <v>2.5225510599649379</v>
      </c>
      <c r="AB896">
        <v>0</v>
      </c>
      <c r="AC896">
        <v>1.4266336441298824</v>
      </c>
      <c r="AE896">
        <v>42.442963015922871</v>
      </c>
      <c r="AG896">
        <v>9.6897374701670635</v>
      </c>
      <c r="AH896">
        <v>11.367581624576829</v>
      </c>
    </row>
    <row r="897" spans="1:34">
      <c r="A897">
        <v>11</v>
      </c>
      <c r="B897">
        <v>372</v>
      </c>
      <c r="C897">
        <v>2000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</v>
      </c>
      <c r="M897">
        <v>99</v>
      </c>
      <c r="N897">
        <v>99</v>
      </c>
      <c r="O897">
        <v>99</v>
      </c>
      <c r="P897">
        <v>9999</v>
      </c>
      <c r="Q897">
        <v>35</v>
      </c>
      <c r="R897">
        <v>74</v>
      </c>
      <c r="S897">
        <v>9</v>
      </c>
      <c r="T897">
        <v>8.324324324324321</v>
      </c>
      <c r="U897">
        <v>17.06216216216216</v>
      </c>
      <c r="V897">
        <v>0</v>
      </c>
      <c r="W897">
        <v>44.594594594594589</v>
      </c>
      <c r="X897">
        <v>63.513513513513523</v>
      </c>
      <c r="Y897">
        <v>0</v>
      </c>
      <c r="AA897">
        <v>2.3673855292228394</v>
      </c>
      <c r="AB897">
        <v>0</v>
      </c>
      <c r="AC897">
        <v>1.3863047138629341</v>
      </c>
      <c r="AE897">
        <v>31.873301058600745</v>
      </c>
      <c r="AG897">
        <v>3.5322195704057271</v>
      </c>
      <c r="AH897">
        <v>4.1987855247318002</v>
      </c>
    </row>
    <row r="898" spans="1:34">
      <c r="A898">
        <v>11</v>
      </c>
      <c r="B898">
        <v>373</v>
      </c>
      <c r="C898">
        <v>2000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10</v>
      </c>
      <c r="M898">
        <v>99</v>
      </c>
      <c r="N898">
        <v>99</v>
      </c>
      <c r="O898">
        <v>99</v>
      </c>
      <c r="P898">
        <v>9999</v>
      </c>
      <c r="Q898">
        <v>6</v>
      </c>
      <c r="R898">
        <v>9</v>
      </c>
      <c r="S898">
        <v>10</v>
      </c>
      <c r="T898">
        <v>8.3333333333333357</v>
      </c>
      <c r="U898">
        <v>19.011111111111113</v>
      </c>
      <c r="V898">
        <v>0</v>
      </c>
      <c r="W898">
        <v>22.222222222222225</v>
      </c>
      <c r="X898">
        <v>77.777777777777771</v>
      </c>
      <c r="Y898">
        <v>0</v>
      </c>
      <c r="AA898">
        <v>2.742441914484413</v>
      </c>
      <c r="AB898">
        <v>0</v>
      </c>
      <c r="AC898">
        <v>0.66666666666665708</v>
      </c>
      <c r="AE898">
        <v>49.023625162074318</v>
      </c>
      <c r="AG898">
        <v>0.42959427207637219</v>
      </c>
      <c r="AH898">
        <v>0.5689943000804778</v>
      </c>
    </row>
    <row r="899" spans="1:34">
      <c r="A899">
        <v>11</v>
      </c>
      <c r="B899">
        <v>374</v>
      </c>
      <c r="C899">
        <v>2000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11</v>
      </c>
      <c r="M899">
        <v>99</v>
      </c>
      <c r="N899">
        <v>99</v>
      </c>
      <c r="O899">
        <v>99</v>
      </c>
      <c r="P899">
        <v>9999</v>
      </c>
      <c r="Q899">
        <v>2</v>
      </c>
      <c r="R899">
        <v>3</v>
      </c>
      <c r="S899">
        <v>11</v>
      </c>
      <c r="T899">
        <v>8.6666666666666643</v>
      </c>
      <c r="U899">
        <v>21.8</v>
      </c>
      <c r="V899">
        <v>0</v>
      </c>
      <c r="W899">
        <v>66.666666666666686</v>
      </c>
      <c r="X899">
        <v>66.666666666666686</v>
      </c>
      <c r="Y899">
        <v>66.666666666666686</v>
      </c>
      <c r="AA899">
        <v>4.9497474683058318</v>
      </c>
      <c r="AB899">
        <v>0</v>
      </c>
      <c r="AC899">
        <v>0.4714045207910384</v>
      </c>
      <c r="AE899">
        <v>100.00000000000024</v>
      </c>
      <c r="AG899">
        <v>0.14319809069212405</v>
      </c>
      <c r="AH899">
        <v>0.21748817782152677</v>
      </c>
    </row>
    <row r="900" spans="1:34">
      <c r="A900">
        <v>11</v>
      </c>
      <c r="B900">
        <v>375</v>
      </c>
      <c r="C900">
        <v>2000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9999</v>
      </c>
    </row>
    <row r="901" spans="1:34">
      <c r="A901">
        <v>11</v>
      </c>
      <c r="B901">
        <v>376</v>
      </c>
      <c r="C901">
        <v>2000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13</v>
      </c>
      <c r="M901">
        <v>99</v>
      </c>
      <c r="N901">
        <v>99</v>
      </c>
      <c r="O901">
        <v>99</v>
      </c>
      <c r="P901">
        <v>9999</v>
      </c>
      <c r="Q901">
        <v>1</v>
      </c>
      <c r="R901">
        <v>1</v>
      </c>
      <c r="S901">
        <v>13</v>
      </c>
      <c r="T901">
        <v>10</v>
      </c>
      <c r="U901">
        <v>19.399999999999999</v>
      </c>
      <c r="V901">
        <v>0</v>
      </c>
      <c r="W901">
        <v>100</v>
      </c>
      <c r="X901">
        <v>100</v>
      </c>
      <c r="Y901">
        <v>0</v>
      </c>
      <c r="AA901">
        <v>0</v>
      </c>
      <c r="AB901">
        <v>0</v>
      </c>
      <c r="AC901">
        <v>0</v>
      </c>
      <c r="AG901">
        <v>4.7732696897374687E-2</v>
      </c>
      <c r="AH901">
        <v>6.4514841739107306E-2</v>
      </c>
    </row>
    <row r="902" spans="1:34">
      <c r="A902">
        <v>11</v>
      </c>
      <c r="B902">
        <v>377</v>
      </c>
      <c r="C902">
        <v>2000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14</v>
      </c>
      <c r="M902">
        <v>99</v>
      </c>
      <c r="N902">
        <v>99</v>
      </c>
      <c r="O902">
        <v>99</v>
      </c>
      <c r="P902">
        <v>9999</v>
      </c>
    </row>
    <row r="903" spans="1:34">
      <c r="A903">
        <v>11</v>
      </c>
      <c r="B903">
        <v>378</v>
      </c>
      <c r="C903">
        <v>2000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15</v>
      </c>
      <c r="M903">
        <v>99</v>
      </c>
      <c r="N903">
        <v>99</v>
      </c>
      <c r="O903">
        <v>99</v>
      </c>
      <c r="P903">
        <v>9999</v>
      </c>
    </row>
    <row r="904" spans="1:34">
      <c r="A904">
        <v>11</v>
      </c>
      <c r="B904">
        <v>379</v>
      </c>
      <c r="C904">
        <v>1999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</v>
      </c>
      <c r="M904">
        <v>99</v>
      </c>
      <c r="N904">
        <v>99</v>
      </c>
      <c r="O904">
        <v>99</v>
      </c>
      <c r="P904">
        <v>9999</v>
      </c>
      <c r="Q904">
        <v>1</v>
      </c>
      <c r="R904">
        <v>0</v>
      </c>
      <c r="AG904">
        <v>0</v>
      </c>
      <c r="AH904">
        <v>0</v>
      </c>
    </row>
    <row r="905" spans="1:34">
      <c r="A905">
        <v>11</v>
      </c>
      <c r="B905">
        <v>380</v>
      </c>
      <c r="C905">
        <v>1999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2</v>
      </c>
      <c r="M905">
        <v>99</v>
      </c>
      <c r="N905">
        <v>99</v>
      </c>
      <c r="O905">
        <v>99</v>
      </c>
      <c r="P905">
        <v>9999</v>
      </c>
      <c r="Q905">
        <v>8</v>
      </c>
      <c r="R905">
        <v>12</v>
      </c>
      <c r="S905">
        <v>2</v>
      </c>
      <c r="T905">
        <v>3.4166666666666656</v>
      </c>
      <c r="U905">
        <v>9.4583333333333357</v>
      </c>
      <c r="V905">
        <v>0</v>
      </c>
      <c r="W905">
        <v>0</v>
      </c>
      <c r="X905">
        <v>0</v>
      </c>
      <c r="Y905">
        <v>0</v>
      </c>
      <c r="AA905">
        <v>2.749987373708386</v>
      </c>
      <c r="AB905">
        <v>0</v>
      </c>
      <c r="AC905">
        <v>1.2555432644432811</v>
      </c>
      <c r="AE905">
        <v>47.567055729701309</v>
      </c>
      <c r="AG905">
        <v>0.72992700729927051</v>
      </c>
      <c r="AH905">
        <v>0.4747881231855563</v>
      </c>
    </row>
    <row r="906" spans="1:34">
      <c r="A906">
        <v>11</v>
      </c>
      <c r="B906">
        <v>381</v>
      </c>
      <c r="C906">
        <v>1999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3</v>
      </c>
      <c r="M906">
        <v>99</v>
      </c>
      <c r="N906">
        <v>99</v>
      </c>
      <c r="O906">
        <v>99</v>
      </c>
      <c r="P906">
        <v>9999</v>
      </c>
      <c r="Q906">
        <v>31</v>
      </c>
      <c r="R906">
        <v>49</v>
      </c>
      <c r="S906">
        <v>3</v>
      </c>
      <c r="T906">
        <v>4.6122448979591839</v>
      </c>
      <c r="U906">
        <v>10.940816326530612</v>
      </c>
      <c r="V906">
        <v>0</v>
      </c>
      <c r="W906">
        <v>0</v>
      </c>
      <c r="X906">
        <v>0</v>
      </c>
      <c r="Y906">
        <v>0</v>
      </c>
      <c r="AA906">
        <v>2.0411999639414722</v>
      </c>
      <c r="AB906">
        <v>0</v>
      </c>
      <c r="AC906">
        <v>1.4259451077194625</v>
      </c>
      <c r="AE906">
        <v>29.641789448921195</v>
      </c>
      <c r="AG906">
        <v>2.9805352798053524</v>
      </c>
      <c r="AH906">
        <v>2.2425895404385603</v>
      </c>
    </row>
    <row r="907" spans="1:34">
      <c r="A907">
        <v>11</v>
      </c>
      <c r="B907">
        <v>382</v>
      </c>
      <c r="C907">
        <v>1999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4</v>
      </c>
      <c r="M907">
        <v>99</v>
      </c>
      <c r="N907">
        <v>99</v>
      </c>
      <c r="O907">
        <v>99</v>
      </c>
      <c r="P907">
        <v>9999</v>
      </c>
      <c r="Q907">
        <v>82</v>
      </c>
      <c r="R907">
        <v>228</v>
      </c>
      <c r="S907">
        <v>4</v>
      </c>
      <c r="T907">
        <v>6.0964912280701764</v>
      </c>
      <c r="U907">
        <v>12.199122807017543</v>
      </c>
      <c r="V907">
        <v>0</v>
      </c>
      <c r="W907">
        <v>3.5087719298245608</v>
      </c>
      <c r="X907">
        <v>1.3157894736842111</v>
      </c>
      <c r="Y907">
        <v>0</v>
      </c>
      <c r="AA907">
        <v>1.6029575523834212</v>
      </c>
      <c r="AB907">
        <v>0</v>
      </c>
      <c r="AC907">
        <v>1.4046870054415628</v>
      </c>
      <c r="AE907">
        <v>17.300987949819124</v>
      </c>
      <c r="AG907">
        <v>13.868613138686133</v>
      </c>
      <c r="AH907">
        <v>11.635028068971859</v>
      </c>
    </row>
    <row r="908" spans="1:34">
      <c r="A908">
        <v>11</v>
      </c>
      <c r="B908">
        <v>383</v>
      </c>
      <c r="C908">
        <v>1999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5</v>
      </c>
      <c r="M908">
        <v>99</v>
      </c>
      <c r="N908">
        <v>99</v>
      </c>
      <c r="O908">
        <v>99</v>
      </c>
      <c r="P908">
        <v>9999</v>
      </c>
      <c r="Q908">
        <v>170</v>
      </c>
      <c r="R908">
        <v>630</v>
      </c>
      <c r="S908">
        <v>5</v>
      </c>
      <c r="T908">
        <v>7.2</v>
      </c>
      <c r="U908">
        <v>14.077936507936522</v>
      </c>
      <c r="V908">
        <v>0</v>
      </c>
      <c r="W908">
        <v>16.031746031746028</v>
      </c>
      <c r="X908">
        <v>16.825396825396826</v>
      </c>
      <c r="Y908">
        <v>0.15873015873015869</v>
      </c>
      <c r="AA908">
        <v>2.357279612301344</v>
      </c>
      <c r="AB908">
        <v>0</v>
      </c>
      <c r="AC908">
        <v>1.5289793254906283</v>
      </c>
      <c r="AE908">
        <v>34.658553483784857</v>
      </c>
      <c r="AG908">
        <v>38.321167883211672</v>
      </c>
      <c r="AH908">
        <v>37.100822408326174</v>
      </c>
    </row>
    <row r="909" spans="1:34">
      <c r="A909">
        <v>11</v>
      </c>
      <c r="B909">
        <v>384</v>
      </c>
      <c r="C909">
        <v>1999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6</v>
      </c>
      <c r="M909">
        <v>99</v>
      </c>
      <c r="N909">
        <v>99</v>
      </c>
      <c r="O909">
        <v>99</v>
      </c>
      <c r="P909">
        <v>9999</v>
      </c>
      <c r="Q909">
        <v>159</v>
      </c>
      <c r="R909">
        <v>411</v>
      </c>
      <c r="S909">
        <v>6</v>
      </c>
      <c r="T909">
        <v>7.5815085158150861</v>
      </c>
      <c r="U909">
        <v>15.363503649635044</v>
      </c>
      <c r="V909">
        <v>0</v>
      </c>
      <c r="W909">
        <v>23.844282238442819</v>
      </c>
      <c r="X909">
        <v>37.226277372262757</v>
      </c>
      <c r="Y909">
        <v>0</v>
      </c>
      <c r="AA909">
        <v>2.1520162869120898</v>
      </c>
      <c r="AB909">
        <v>0</v>
      </c>
      <c r="AC909">
        <v>1.4896393730048587</v>
      </c>
      <c r="AE909">
        <v>27.309890095178776</v>
      </c>
      <c r="AG909">
        <v>25</v>
      </c>
      <c r="AH909">
        <v>26.414115639144295</v>
      </c>
    </row>
    <row r="910" spans="1:34">
      <c r="A910">
        <v>11</v>
      </c>
      <c r="B910">
        <v>385</v>
      </c>
      <c r="C910">
        <v>1999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7</v>
      </c>
      <c r="M910">
        <v>99</v>
      </c>
      <c r="N910">
        <v>99</v>
      </c>
      <c r="O910">
        <v>99</v>
      </c>
      <c r="P910">
        <v>9999</v>
      </c>
      <c r="Q910">
        <v>89</v>
      </c>
      <c r="R910">
        <v>137</v>
      </c>
      <c r="S910">
        <v>7</v>
      </c>
      <c r="T910">
        <v>8.0583941605839389</v>
      </c>
      <c r="U910">
        <v>16.528467153284666</v>
      </c>
      <c r="V910">
        <v>0</v>
      </c>
      <c r="W910">
        <v>37.956204379562045</v>
      </c>
      <c r="X910">
        <v>52.554744525547441</v>
      </c>
      <c r="Y910">
        <v>0.72992700729927051</v>
      </c>
      <c r="AA910">
        <v>2.6712021653266045</v>
      </c>
      <c r="AB910">
        <v>0</v>
      </c>
      <c r="AC910">
        <v>1.5881239143294703</v>
      </c>
      <c r="AE910">
        <v>30.261164787218345</v>
      </c>
      <c r="AG910">
        <v>8.3333333333333357</v>
      </c>
      <c r="AH910">
        <v>9.472336794197119</v>
      </c>
    </row>
    <row r="911" spans="1:34">
      <c r="A911">
        <v>11</v>
      </c>
      <c r="B911">
        <v>386</v>
      </c>
      <c r="C911">
        <v>1999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8</v>
      </c>
      <c r="M911">
        <v>99</v>
      </c>
      <c r="N911">
        <v>99</v>
      </c>
      <c r="O911">
        <v>99</v>
      </c>
      <c r="P911">
        <v>9999</v>
      </c>
      <c r="Q911">
        <v>64</v>
      </c>
      <c r="R911">
        <v>101</v>
      </c>
      <c r="S911">
        <v>8</v>
      </c>
      <c r="T911">
        <v>7.9108910891089108</v>
      </c>
      <c r="U911">
        <v>17.190099009900987</v>
      </c>
      <c r="V911">
        <v>0</v>
      </c>
      <c r="W911">
        <v>34.653465346534666</v>
      </c>
      <c r="X911">
        <v>61.386138613861391</v>
      </c>
      <c r="Y911">
        <v>3.9603960396039599</v>
      </c>
      <c r="AA911">
        <v>2.8903220194877504</v>
      </c>
      <c r="AB911">
        <v>0</v>
      </c>
      <c r="AC911">
        <v>1.4832330882497899</v>
      </c>
      <c r="AE911">
        <v>13.767294523625155</v>
      </c>
      <c r="AG911">
        <v>6.1435523114355242</v>
      </c>
      <c r="AH911">
        <v>7.2627941803943852</v>
      </c>
    </row>
    <row r="912" spans="1:34">
      <c r="A912">
        <v>11</v>
      </c>
      <c r="B912">
        <v>387</v>
      </c>
      <c r="C912">
        <v>1999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</v>
      </c>
      <c r="M912">
        <v>99</v>
      </c>
      <c r="N912">
        <v>99</v>
      </c>
      <c r="O912">
        <v>99</v>
      </c>
      <c r="P912">
        <v>9999</v>
      </c>
      <c r="Q912">
        <v>31</v>
      </c>
      <c r="R912">
        <v>54</v>
      </c>
      <c r="S912">
        <v>9</v>
      </c>
      <c r="T912">
        <v>8.4629629629629637</v>
      </c>
      <c r="U912">
        <v>16.937037037037037</v>
      </c>
      <c r="V912">
        <v>0</v>
      </c>
      <c r="W912">
        <v>50</v>
      </c>
      <c r="X912">
        <v>55.555555555555557</v>
      </c>
      <c r="Y912">
        <v>1.8518518518518521</v>
      </c>
      <c r="AA912">
        <v>2.5783497662548776</v>
      </c>
      <c r="AB912">
        <v>0</v>
      </c>
      <c r="AC912">
        <v>1.2723987693556897</v>
      </c>
      <c r="AE912">
        <v>12.008584975684457</v>
      </c>
      <c r="AG912">
        <v>3.2846715328467146</v>
      </c>
      <c r="AH912">
        <v>3.8259138102688071</v>
      </c>
    </row>
    <row r="913" spans="1:34">
      <c r="A913">
        <v>11</v>
      </c>
      <c r="B913">
        <v>388</v>
      </c>
      <c r="C913">
        <v>1999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10</v>
      </c>
      <c r="M913">
        <v>99</v>
      </c>
      <c r="N913">
        <v>99</v>
      </c>
      <c r="O913">
        <v>99</v>
      </c>
      <c r="P913">
        <v>9999</v>
      </c>
      <c r="Q913">
        <v>9</v>
      </c>
      <c r="R913">
        <v>14</v>
      </c>
      <c r="S913">
        <v>10</v>
      </c>
      <c r="T913">
        <v>9</v>
      </c>
      <c r="U913">
        <v>17.471428571428575</v>
      </c>
      <c r="V913">
        <v>0</v>
      </c>
      <c r="W913">
        <v>50</v>
      </c>
      <c r="X913">
        <v>50</v>
      </c>
      <c r="Y913">
        <v>7.1428571428571441</v>
      </c>
      <c r="AA913">
        <v>4.0335076141578563</v>
      </c>
      <c r="AB913">
        <v>0</v>
      </c>
      <c r="AC913">
        <v>1.6035674514745459</v>
      </c>
      <c r="AE913">
        <v>43.73176811246212</v>
      </c>
      <c r="AG913">
        <v>0.85158150851581516</v>
      </c>
      <c r="AH913">
        <v>1.0231997791294014</v>
      </c>
    </row>
    <row r="914" spans="1:34">
      <c r="A914">
        <v>11</v>
      </c>
      <c r="B914">
        <v>389</v>
      </c>
      <c r="C914">
        <v>1999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11</v>
      </c>
      <c r="M914">
        <v>99</v>
      </c>
      <c r="N914">
        <v>99</v>
      </c>
      <c r="O914">
        <v>99</v>
      </c>
      <c r="P914">
        <v>9999</v>
      </c>
      <c r="Q914">
        <v>6</v>
      </c>
      <c r="R914">
        <v>6</v>
      </c>
      <c r="S914">
        <v>11</v>
      </c>
      <c r="T914">
        <v>7.3333333333333313</v>
      </c>
      <c r="U914">
        <v>15.983333333333338</v>
      </c>
      <c r="V914">
        <v>0</v>
      </c>
      <c r="W914">
        <v>33.333333333333343</v>
      </c>
      <c r="X914">
        <v>50</v>
      </c>
      <c r="Y914">
        <v>0</v>
      </c>
      <c r="AA914">
        <v>2.4545309576825911</v>
      </c>
      <c r="AB914">
        <v>0</v>
      </c>
      <c r="AC914">
        <v>2.2110831935702677</v>
      </c>
      <c r="AE914">
        <v>6.551396303972302</v>
      </c>
      <c r="AG914">
        <v>0.36496350364963526</v>
      </c>
      <c r="AH914">
        <v>0.40116459042726738</v>
      </c>
    </row>
    <row r="915" spans="1:34">
      <c r="A915">
        <v>11</v>
      </c>
      <c r="B915">
        <v>390</v>
      </c>
      <c r="C915">
        <v>1999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12</v>
      </c>
      <c r="M915">
        <v>99</v>
      </c>
      <c r="N915">
        <v>99</v>
      </c>
      <c r="O915">
        <v>99</v>
      </c>
      <c r="P915">
        <v>9999</v>
      </c>
      <c r="Q915">
        <v>1</v>
      </c>
      <c r="R915">
        <v>1</v>
      </c>
      <c r="S915">
        <v>12</v>
      </c>
      <c r="T915">
        <v>10</v>
      </c>
      <c r="U915">
        <v>17.7</v>
      </c>
      <c r="V915">
        <v>0</v>
      </c>
      <c r="W915">
        <v>100</v>
      </c>
      <c r="X915">
        <v>100</v>
      </c>
      <c r="Y915">
        <v>0</v>
      </c>
      <c r="AA915">
        <v>0</v>
      </c>
      <c r="AB915">
        <v>0</v>
      </c>
      <c r="AC915">
        <v>0</v>
      </c>
      <c r="AG915">
        <v>6.0827250608272515E-2</v>
      </c>
      <c r="AH915">
        <v>7.4041848285324618E-2</v>
      </c>
    </row>
    <row r="916" spans="1:34">
      <c r="A916">
        <v>11</v>
      </c>
      <c r="B916">
        <v>391</v>
      </c>
      <c r="C916">
        <v>1999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13</v>
      </c>
      <c r="M916">
        <v>99</v>
      </c>
      <c r="N916">
        <v>99</v>
      </c>
      <c r="O916">
        <v>99</v>
      </c>
      <c r="P916">
        <v>9999</v>
      </c>
      <c r="Q916">
        <v>1</v>
      </c>
      <c r="R916">
        <v>1</v>
      </c>
      <c r="S916">
        <v>13</v>
      </c>
      <c r="T916">
        <v>8</v>
      </c>
      <c r="U916">
        <v>17.5</v>
      </c>
      <c r="V916">
        <v>0</v>
      </c>
      <c r="W916">
        <v>0</v>
      </c>
      <c r="X916">
        <v>100</v>
      </c>
      <c r="Y916">
        <v>0</v>
      </c>
      <c r="AA916">
        <v>0</v>
      </c>
      <c r="AB916">
        <v>0</v>
      </c>
      <c r="AC916">
        <v>0</v>
      </c>
      <c r="AG916">
        <v>6.0827250608272515E-2</v>
      </c>
      <c r="AH916">
        <v>7.3205217231253158E-2</v>
      </c>
    </row>
    <row r="917" spans="1:34">
      <c r="A917">
        <v>11</v>
      </c>
      <c r="B917">
        <v>392</v>
      </c>
      <c r="C917">
        <v>1999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14</v>
      </c>
      <c r="M917">
        <v>99</v>
      </c>
      <c r="N917">
        <v>99</v>
      </c>
      <c r="O917">
        <v>99</v>
      </c>
      <c r="P917">
        <v>9999</v>
      </c>
    </row>
    <row r="918" spans="1:34">
      <c r="A918">
        <v>11</v>
      </c>
      <c r="B918">
        <v>393</v>
      </c>
      <c r="C918">
        <v>1999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15</v>
      </c>
      <c r="M918">
        <v>99</v>
      </c>
      <c r="N918">
        <v>99</v>
      </c>
      <c r="O918">
        <v>99</v>
      </c>
      <c r="P918">
        <v>9999</v>
      </c>
    </row>
    <row r="919" spans="1:34">
      <c r="A919">
        <v>11</v>
      </c>
      <c r="B919">
        <v>394</v>
      </c>
      <c r="C919">
        <v>1998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</v>
      </c>
      <c r="M919">
        <v>99</v>
      </c>
      <c r="N919">
        <v>99</v>
      </c>
      <c r="O919">
        <v>99</v>
      </c>
      <c r="P919">
        <v>9999</v>
      </c>
      <c r="Q919">
        <v>3</v>
      </c>
      <c r="R919">
        <v>3</v>
      </c>
      <c r="S919">
        <v>1</v>
      </c>
      <c r="T919">
        <v>2.3333333333333339</v>
      </c>
      <c r="U919">
        <v>5.2333333333333343</v>
      </c>
      <c r="V919">
        <v>0</v>
      </c>
      <c r="W919">
        <v>0</v>
      </c>
      <c r="X919">
        <v>0</v>
      </c>
      <c r="Y919">
        <v>0</v>
      </c>
      <c r="AA919">
        <v>1.329995822884001</v>
      </c>
      <c r="AB919">
        <v>0</v>
      </c>
      <c r="AC919">
        <v>0.4714045207910309</v>
      </c>
      <c r="AE919">
        <v>-60.254902425708991</v>
      </c>
      <c r="AG919">
        <v>0.19392372333548805</v>
      </c>
      <c r="AH919">
        <v>6.9280497760518922E-2</v>
      </c>
    </row>
    <row r="920" spans="1:34">
      <c r="A920">
        <v>11</v>
      </c>
      <c r="B920">
        <v>395</v>
      </c>
      <c r="C920">
        <v>1998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2</v>
      </c>
      <c r="M920">
        <v>99</v>
      </c>
      <c r="N920">
        <v>99</v>
      </c>
      <c r="O920">
        <v>99</v>
      </c>
      <c r="P920">
        <v>9999</v>
      </c>
      <c r="Q920">
        <v>5</v>
      </c>
      <c r="R920">
        <v>9</v>
      </c>
      <c r="S920">
        <v>2</v>
      </c>
      <c r="T920">
        <v>3.5555555555555558</v>
      </c>
      <c r="U920">
        <v>7.9444444444444446</v>
      </c>
      <c r="V920">
        <v>0</v>
      </c>
      <c r="W920">
        <v>0</v>
      </c>
      <c r="X920">
        <v>0</v>
      </c>
      <c r="Y920">
        <v>0</v>
      </c>
      <c r="AA920">
        <v>1.1548074501463748</v>
      </c>
      <c r="AB920">
        <v>0</v>
      </c>
      <c r="AC920">
        <v>1.257078722109418</v>
      </c>
      <c r="AE920">
        <v>-13.181797232615757</v>
      </c>
      <c r="AG920">
        <v>0.58177117000646417</v>
      </c>
      <c r="AH920">
        <v>0.31551309489663071</v>
      </c>
    </row>
    <row r="921" spans="1:34">
      <c r="A921">
        <v>11</v>
      </c>
      <c r="B921">
        <v>396</v>
      </c>
      <c r="C921">
        <v>1998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3</v>
      </c>
      <c r="M921">
        <v>99</v>
      </c>
      <c r="N921">
        <v>99</v>
      </c>
      <c r="O921">
        <v>99</v>
      </c>
      <c r="P921">
        <v>9999</v>
      </c>
      <c r="Q921">
        <v>25</v>
      </c>
      <c r="R921">
        <v>32</v>
      </c>
      <c r="S921">
        <v>3</v>
      </c>
      <c r="T921">
        <v>4.71875</v>
      </c>
      <c r="U921">
        <v>10.784375000000002</v>
      </c>
      <c r="V921">
        <v>0</v>
      </c>
      <c r="W921">
        <v>0</v>
      </c>
      <c r="X921">
        <v>0</v>
      </c>
      <c r="Y921">
        <v>0</v>
      </c>
      <c r="AA921">
        <v>1.9152528186573528</v>
      </c>
      <c r="AB921">
        <v>0</v>
      </c>
      <c r="AC921">
        <v>1.5659337270459437</v>
      </c>
      <c r="AE921">
        <v>21.630412795411015</v>
      </c>
      <c r="AG921">
        <v>2.0685197155785398</v>
      </c>
      <c r="AH921">
        <v>1.5228471195640181</v>
      </c>
    </row>
    <row r="922" spans="1:34">
      <c r="A922">
        <v>11</v>
      </c>
      <c r="B922">
        <v>397</v>
      </c>
      <c r="C922">
        <v>1998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4</v>
      </c>
      <c r="M922">
        <v>99</v>
      </c>
      <c r="N922">
        <v>99</v>
      </c>
      <c r="O922">
        <v>99</v>
      </c>
      <c r="P922">
        <v>9999</v>
      </c>
      <c r="Q922">
        <v>96</v>
      </c>
      <c r="R922">
        <v>186</v>
      </c>
      <c r="S922">
        <v>4</v>
      </c>
      <c r="T922">
        <v>5.6989247311827951</v>
      </c>
      <c r="U922">
        <v>12.24677419354839</v>
      </c>
      <c r="V922">
        <v>0</v>
      </c>
      <c r="W922">
        <v>3.2258064516129026</v>
      </c>
      <c r="X922">
        <v>3.7634408602150544</v>
      </c>
      <c r="Y922">
        <v>0</v>
      </c>
      <c r="AA922">
        <v>2.0718843230103903</v>
      </c>
      <c r="AB922">
        <v>0</v>
      </c>
      <c r="AC922">
        <v>1.3661416214355198</v>
      </c>
      <c r="AE922">
        <v>25.532164576064911</v>
      </c>
      <c r="AG922">
        <v>12.023270846800262</v>
      </c>
      <c r="AH922">
        <v>10.051850054056436</v>
      </c>
    </row>
    <row r="923" spans="1:34">
      <c r="A923">
        <v>11</v>
      </c>
      <c r="B923">
        <v>398</v>
      </c>
      <c r="C923">
        <v>1998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5</v>
      </c>
      <c r="M923">
        <v>99</v>
      </c>
      <c r="N923">
        <v>99</v>
      </c>
      <c r="O923">
        <v>99</v>
      </c>
      <c r="P923">
        <v>9999</v>
      </c>
      <c r="Q923">
        <v>166</v>
      </c>
      <c r="R923">
        <v>531</v>
      </c>
      <c r="S923">
        <v>5</v>
      </c>
      <c r="T923">
        <v>7.0922787193973651</v>
      </c>
      <c r="U923">
        <v>14.155555555555569</v>
      </c>
      <c r="V923">
        <v>0</v>
      </c>
      <c r="W923">
        <v>14.689265536723163</v>
      </c>
      <c r="X923">
        <v>20.150659133709979</v>
      </c>
      <c r="Y923">
        <v>0.18832391713747637</v>
      </c>
      <c r="AA923">
        <v>2.3101720169404723</v>
      </c>
      <c r="AB923">
        <v>0</v>
      </c>
      <c r="AC923">
        <v>1.560142891923511</v>
      </c>
      <c r="AE923">
        <v>37.285339336132495</v>
      </c>
      <c r="AG923">
        <v>34.324499030381389</v>
      </c>
      <c r="AH923">
        <v>33.16903117622401</v>
      </c>
    </row>
    <row r="924" spans="1:34">
      <c r="A924">
        <v>11</v>
      </c>
      <c r="B924">
        <v>399</v>
      </c>
      <c r="C924">
        <v>1998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6</v>
      </c>
      <c r="M924">
        <v>99</v>
      </c>
      <c r="N924">
        <v>99</v>
      </c>
      <c r="O924">
        <v>99</v>
      </c>
      <c r="P924">
        <v>9999</v>
      </c>
      <c r="Q924">
        <v>167</v>
      </c>
      <c r="R924">
        <v>395</v>
      </c>
      <c r="S924">
        <v>6</v>
      </c>
      <c r="T924">
        <v>7.6607594936708878</v>
      </c>
      <c r="U924">
        <v>15.634177215189872</v>
      </c>
      <c r="V924">
        <v>0</v>
      </c>
      <c r="W924">
        <v>30.126582278481013</v>
      </c>
      <c r="X924">
        <v>41.012658227848092</v>
      </c>
      <c r="Y924">
        <v>1.0126582278481011</v>
      </c>
      <c r="AA924">
        <v>2.7832903793322377</v>
      </c>
      <c r="AB924">
        <v>0</v>
      </c>
      <c r="AC924">
        <v>1.589954041332361</v>
      </c>
      <c r="AE924">
        <v>47.024147598430034</v>
      </c>
      <c r="AG924">
        <v>25.533290239172597</v>
      </c>
      <c r="AH924">
        <v>27.251064580897101</v>
      </c>
    </row>
    <row r="925" spans="1:34">
      <c r="A925">
        <v>11</v>
      </c>
      <c r="B925">
        <v>400</v>
      </c>
      <c r="C925">
        <v>1998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7</v>
      </c>
      <c r="M925">
        <v>99</v>
      </c>
      <c r="N925">
        <v>99</v>
      </c>
      <c r="O925">
        <v>99</v>
      </c>
      <c r="P925">
        <v>9999</v>
      </c>
      <c r="Q925">
        <v>88</v>
      </c>
      <c r="R925">
        <v>130</v>
      </c>
      <c r="S925">
        <v>7</v>
      </c>
      <c r="T925">
        <v>7.7692307692307709</v>
      </c>
      <c r="U925">
        <v>15.710769230769236</v>
      </c>
      <c r="V925">
        <v>0</v>
      </c>
      <c r="W925">
        <v>27.692307692307704</v>
      </c>
      <c r="X925">
        <v>37.692307692307686</v>
      </c>
      <c r="Y925">
        <v>3.0769230769230762</v>
      </c>
      <c r="AA925">
        <v>3.0770676889093633</v>
      </c>
      <c r="AB925">
        <v>0</v>
      </c>
      <c r="AC925">
        <v>1.6386601540867813</v>
      </c>
      <c r="AE925">
        <v>40.034345018625331</v>
      </c>
      <c r="AG925">
        <v>8.4033613445378119</v>
      </c>
      <c r="AH925">
        <v>9.0126425876486476</v>
      </c>
    </row>
    <row r="926" spans="1:34">
      <c r="A926">
        <v>11</v>
      </c>
      <c r="B926">
        <v>401</v>
      </c>
      <c r="C926">
        <v>1998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8</v>
      </c>
      <c r="M926">
        <v>99</v>
      </c>
      <c r="N926">
        <v>99</v>
      </c>
      <c r="O926">
        <v>99</v>
      </c>
      <c r="P926">
        <v>9999</v>
      </c>
      <c r="Q926">
        <v>84</v>
      </c>
      <c r="R926">
        <v>140</v>
      </c>
      <c r="S926">
        <v>8</v>
      </c>
      <c r="T926">
        <v>7.8</v>
      </c>
      <c r="U926">
        <v>15.937142857142859</v>
      </c>
      <c r="V926">
        <v>0</v>
      </c>
      <c r="W926">
        <v>33.571428571428555</v>
      </c>
      <c r="X926">
        <v>38.571428571428562</v>
      </c>
      <c r="Y926">
        <v>1.4285714285714288</v>
      </c>
      <c r="AA926">
        <v>2.7372129427352898</v>
      </c>
      <c r="AB926">
        <v>0</v>
      </c>
      <c r="AC926">
        <v>1.5501152030920604</v>
      </c>
      <c r="AE926">
        <v>29.349212004178433</v>
      </c>
      <c r="AG926">
        <v>9.0497737556561049</v>
      </c>
      <c r="AH926">
        <v>9.8457736689980706</v>
      </c>
    </row>
    <row r="927" spans="1:34">
      <c r="A927">
        <v>11</v>
      </c>
      <c r="B927">
        <v>402</v>
      </c>
      <c r="C927">
        <v>1998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</v>
      </c>
      <c r="M927">
        <v>99</v>
      </c>
      <c r="N927">
        <v>99</v>
      </c>
      <c r="O927">
        <v>99</v>
      </c>
      <c r="P927">
        <v>9999</v>
      </c>
      <c r="Q927">
        <v>39</v>
      </c>
      <c r="R927">
        <v>74</v>
      </c>
      <c r="S927">
        <v>9</v>
      </c>
      <c r="T927">
        <v>8.2027027027027053</v>
      </c>
      <c r="U927">
        <v>15.91216216216216</v>
      </c>
      <c r="V927">
        <v>0</v>
      </c>
      <c r="W927">
        <v>37.837837837837846</v>
      </c>
      <c r="X927">
        <v>41.891891891891902</v>
      </c>
      <c r="Y927">
        <v>1.3513513513513515</v>
      </c>
      <c r="AA927">
        <v>2.3812869960353966</v>
      </c>
      <c r="AB927">
        <v>0</v>
      </c>
      <c r="AC927">
        <v>1.5243938071187075</v>
      </c>
      <c r="AE927">
        <v>-1.4080904171922204</v>
      </c>
      <c r="AG927">
        <v>4.7834518422753716</v>
      </c>
      <c r="AH927">
        <v>5.1960373320389159</v>
      </c>
    </row>
    <row r="928" spans="1:34">
      <c r="A928">
        <v>11</v>
      </c>
      <c r="B928">
        <v>403</v>
      </c>
      <c r="C928">
        <v>1998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10</v>
      </c>
      <c r="M928">
        <v>99</v>
      </c>
      <c r="N928">
        <v>99</v>
      </c>
      <c r="O928">
        <v>99</v>
      </c>
      <c r="P928">
        <v>9999</v>
      </c>
      <c r="Q928">
        <v>20</v>
      </c>
      <c r="R928">
        <v>27</v>
      </c>
      <c r="S928">
        <v>10</v>
      </c>
      <c r="T928">
        <v>8.3703703703703702</v>
      </c>
      <c r="U928">
        <v>17.518518518518523</v>
      </c>
      <c r="V928">
        <v>0</v>
      </c>
      <c r="W928">
        <v>48.148148148148145</v>
      </c>
      <c r="X928">
        <v>77.777777777777771</v>
      </c>
      <c r="Y928">
        <v>0</v>
      </c>
      <c r="AA928">
        <v>2.3396797876881319</v>
      </c>
      <c r="AB928">
        <v>0</v>
      </c>
      <c r="AC928">
        <v>1.8688112313396856</v>
      </c>
      <c r="AE928">
        <v>-4.3074589783287971</v>
      </c>
      <c r="AG928">
        <v>1.7453135100193924</v>
      </c>
      <c r="AH928">
        <v>2.0872404739315562</v>
      </c>
    </row>
    <row r="929" spans="1:34">
      <c r="A929">
        <v>11</v>
      </c>
      <c r="B929">
        <v>404</v>
      </c>
      <c r="C929">
        <v>1998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11</v>
      </c>
      <c r="M929">
        <v>99</v>
      </c>
      <c r="N929">
        <v>99</v>
      </c>
      <c r="O929">
        <v>99</v>
      </c>
      <c r="P929">
        <v>9999</v>
      </c>
      <c r="Q929">
        <v>14</v>
      </c>
      <c r="R929">
        <v>16</v>
      </c>
      <c r="S929">
        <v>11</v>
      </c>
      <c r="T929">
        <v>8.25</v>
      </c>
      <c r="U929">
        <v>16.825000000000003</v>
      </c>
      <c r="V929">
        <v>0</v>
      </c>
      <c r="W929">
        <v>50</v>
      </c>
      <c r="X929">
        <v>62.5</v>
      </c>
      <c r="Y929">
        <v>6.25</v>
      </c>
      <c r="AA929">
        <v>2.9254273192133566</v>
      </c>
      <c r="AB929">
        <v>0</v>
      </c>
      <c r="AC929">
        <v>1.8200274723201295</v>
      </c>
      <c r="AE929">
        <v>23.124853350627127</v>
      </c>
      <c r="AG929">
        <v>1.0342598577892699</v>
      </c>
      <c r="AH929">
        <v>1.1879178342122099</v>
      </c>
    </row>
    <row r="930" spans="1:34">
      <c r="A930">
        <v>11</v>
      </c>
      <c r="B930">
        <v>405</v>
      </c>
      <c r="C930">
        <v>1998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12</v>
      </c>
      <c r="M930">
        <v>99</v>
      </c>
      <c r="N930">
        <v>99</v>
      </c>
      <c r="O930">
        <v>99</v>
      </c>
      <c r="P930">
        <v>9999</v>
      </c>
      <c r="Q930">
        <v>3</v>
      </c>
      <c r="R930">
        <v>3</v>
      </c>
      <c r="S930">
        <v>12</v>
      </c>
      <c r="T930">
        <v>7</v>
      </c>
      <c r="U930">
        <v>17.733333333333338</v>
      </c>
      <c r="V930">
        <v>33.333333333333343</v>
      </c>
      <c r="W930">
        <v>33.333333333333343</v>
      </c>
      <c r="X930">
        <v>33.333333333333343</v>
      </c>
      <c r="Y930">
        <v>33.333333333333343</v>
      </c>
      <c r="AA930">
        <v>5.6013887166983425</v>
      </c>
      <c r="AB930">
        <v>0</v>
      </c>
      <c r="AC930">
        <v>1.4142135623730951</v>
      </c>
      <c r="AE930">
        <v>-31.980233288680179</v>
      </c>
      <c r="AG930">
        <v>0.19392372333548805</v>
      </c>
      <c r="AH930">
        <v>0.2347593936853252</v>
      </c>
    </row>
    <row r="931" spans="1:34">
      <c r="A931">
        <v>11</v>
      </c>
      <c r="B931">
        <v>406</v>
      </c>
      <c r="C931">
        <v>1998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13</v>
      </c>
      <c r="M931">
        <v>99</v>
      </c>
      <c r="N931">
        <v>99</v>
      </c>
      <c r="O931">
        <v>99</v>
      </c>
      <c r="P931">
        <v>9999</v>
      </c>
      <c r="Q931">
        <v>1</v>
      </c>
      <c r="R931">
        <v>1</v>
      </c>
      <c r="S931">
        <v>13</v>
      </c>
      <c r="T931">
        <v>5</v>
      </c>
      <c r="U931">
        <v>12.7</v>
      </c>
      <c r="V931">
        <v>0</v>
      </c>
      <c r="W931">
        <v>0</v>
      </c>
      <c r="X931">
        <v>0</v>
      </c>
      <c r="Y931">
        <v>0</v>
      </c>
      <c r="AA931">
        <v>0</v>
      </c>
      <c r="AB931">
        <v>0</v>
      </c>
      <c r="AC931">
        <v>0</v>
      </c>
      <c r="AG931">
        <v>6.4641241111829353E-2</v>
      </c>
      <c r="AH931">
        <v>5.6042186086534405E-2</v>
      </c>
    </row>
    <row r="932" spans="1:34">
      <c r="A932">
        <v>11</v>
      </c>
      <c r="B932">
        <v>407</v>
      </c>
      <c r="C932">
        <v>1998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14</v>
      </c>
      <c r="M932">
        <v>99</v>
      </c>
      <c r="N932">
        <v>99</v>
      </c>
      <c r="O932">
        <v>99</v>
      </c>
      <c r="P932">
        <v>9999</v>
      </c>
    </row>
    <row r="933" spans="1:34">
      <c r="A933">
        <v>11</v>
      </c>
      <c r="B933">
        <v>408</v>
      </c>
      <c r="C933">
        <v>1998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9999</v>
      </c>
    </row>
    <row r="934" spans="1:34">
      <c r="A934">
        <v>11</v>
      </c>
      <c r="B934">
        <v>409</v>
      </c>
      <c r="C934">
        <v>1997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</v>
      </c>
      <c r="M934">
        <v>99</v>
      </c>
      <c r="N934">
        <v>99</v>
      </c>
      <c r="O934">
        <v>99</v>
      </c>
      <c r="P934">
        <v>9999</v>
      </c>
      <c r="Q934">
        <v>31</v>
      </c>
      <c r="R934">
        <v>231</v>
      </c>
      <c r="S934">
        <v>1</v>
      </c>
      <c r="T934">
        <v>7.1515151515151505</v>
      </c>
      <c r="U934">
        <v>14.360606060606075</v>
      </c>
      <c r="V934">
        <v>0</v>
      </c>
      <c r="W934">
        <v>30.73593073593074</v>
      </c>
      <c r="X934">
        <v>22.510822510822504</v>
      </c>
      <c r="Y934">
        <v>0</v>
      </c>
      <c r="AA934">
        <v>2.8023270441059194</v>
      </c>
      <c r="AB934">
        <v>0</v>
      </c>
      <c r="AC934">
        <v>2.5462789841953395</v>
      </c>
      <c r="AE934">
        <v>60.624739439512787</v>
      </c>
      <c r="AG934">
        <v>12.05007824726135</v>
      </c>
      <c r="AH934">
        <v>11.89243642047451</v>
      </c>
    </row>
    <row r="935" spans="1:34">
      <c r="A935">
        <v>11</v>
      </c>
      <c r="B935">
        <v>410</v>
      </c>
      <c r="C935">
        <v>1997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2</v>
      </c>
      <c r="M935">
        <v>99</v>
      </c>
      <c r="N935">
        <v>99</v>
      </c>
      <c r="O935">
        <v>99</v>
      </c>
      <c r="P935">
        <v>9999</v>
      </c>
      <c r="Q935">
        <v>13</v>
      </c>
      <c r="R935">
        <v>19</v>
      </c>
      <c r="S935">
        <v>2</v>
      </c>
      <c r="T935">
        <v>2.9473684210526314</v>
      </c>
      <c r="U935">
        <v>9.2631578947368443</v>
      </c>
      <c r="V935">
        <v>0</v>
      </c>
      <c r="W935">
        <v>0</v>
      </c>
      <c r="X935">
        <v>0</v>
      </c>
      <c r="Y935">
        <v>0</v>
      </c>
      <c r="AA935">
        <v>2.3497391851495242</v>
      </c>
      <c r="AB935">
        <v>0</v>
      </c>
      <c r="AC935">
        <v>1.2762479634718047</v>
      </c>
      <c r="AE935">
        <v>17.485928191700872</v>
      </c>
      <c r="AG935">
        <v>0.99113197704747003</v>
      </c>
      <c r="AH935">
        <v>0.63095553914433811</v>
      </c>
    </row>
    <row r="936" spans="1:34">
      <c r="A936">
        <v>11</v>
      </c>
      <c r="B936">
        <v>411</v>
      </c>
      <c r="C936">
        <v>1997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3</v>
      </c>
      <c r="M936">
        <v>99</v>
      </c>
      <c r="N936">
        <v>99</v>
      </c>
      <c r="O936">
        <v>99</v>
      </c>
      <c r="P936">
        <v>9999</v>
      </c>
      <c r="Q936">
        <v>37</v>
      </c>
      <c r="R936">
        <v>77</v>
      </c>
      <c r="S936">
        <v>3</v>
      </c>
      <c r="T936">
        <v>4.2597402597402594</v>
      </c>
      <c r="U936">
        <v>10.993506493506493</v>
      </c>
      <c r="V936">
        <v>0</v>
      </c>
      <c r="W936">
        <v>0</v>
      </c>
      <c r="X936">
        <v>1.2987012987012985</v>
      </c>
      <c r="Y936">
        <v>0</v>
      </c>
      <c r="AA936">
        <v>2.1134902297518465</v>
      </c>
      <c r="AB936">
        <v>0</v>
      </c>
      <c r="AC936">
        <v>1.5492151125658875</v>
      </c>
      <c r="AE936">
        <v>29.442589653838471</v>
      </c>
      <c r="AG936">
        <v>4.0166927490871158</v>
      </c>
      <c r="AH936">
        <v>3.0346810448050121</v>
      </c>
    </row>
    <row r="937" spans="1:34">
      <c r="A937">
        <v>11</v>
      </c>
      <c r="B937">
        <v>412</v>
      </c>
      <c r="C937">
        <v>1997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4</v>
      </c>
      <c r="M937">
        <v>99</v>
      </c>
      <c r="N937">
        <v>99</v>
      </c>
      <c r="O937">
        <v>99</v>
      </c>
      <c r="P937">
        <v>9999</v>
      </c>
      <c r="Q937">
        <v>118</v>
      </c>
      <c r="R937">
        <v>227</v>
      </c>
      <c r="S937">
        <v>4</v>
      </c>
      <c r="T937">
        <v>5.8898678414096919</v>
      </c>
      <c r="U937">
        <v>13.262114537444944</v>
      </c>
      <c r="V937">
        <v>0</v>
      </c>
      <c r="W937">
        <v>4.8458149779735686</v>
      </c>
      <c r="X937">
        <v>13.215859030837008</v>
      </c>
      <c r="Y937">
        <v>0</v>
      </c>
      <c r="AA937">
        <v>2.3261340231140823</v>
      </c>
      <c r="AB937">
        <v>0</v>
      </c>
      <c r="AC937">
        <v>1.5905097069520058</v>
      </c>
      <c r="AE937">
        <v>37.965874412335324</v>
      </c>
      <c r="AG937">
        <v>11.841418883672404</v>
      </c>
      <c r="AH937">
        <v>10.792566196556988</v>
      </c>
    </row>
    <row r="938" spans="1:34">
      <c r="A938">
        <v>11</v>
      </c>
      <c r="B938">
        <v>413</v>
      </c>
      <c r="C938">
        <v>1997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5</v>
      </c>
      <c r="M938">
        <v>99</v>
      </c>
      <c r="N938">
        <v>99</v>
      </c>
      <c r="O938">
        <v>99</v>
      </c>
      <c r="P938">
        <v>9999</v>
      </c>
      <c r="Q938">
        <v>187</v>
      </c>
      <c r="R938">
        <v>553</v>
      </c>
      <c r="S938">
        <v>5</v>
      </c>
      <c r="T938">
        <v>6.777576853526222</v>
      </c>
      <c r="U938">
        <v>14.437613019891501</v>
      </c>
      <c r="V938">
        <v>0</v>
      </c>
      <c r="W938">
        <v>12.839059674502716</v>
      </c>
      <c r="X938">
        <v>26.220614828209762</v>
      </c>
      <c r="Y938">
        <v>0.54249547920433994</v>
      </c>
      <c r="AA938">
        <v>2.5855201361928248</v>
      </c>
      <c r="AB938">
        <v>0</v>
      </c>
      <c r="AC938">
        <v>1.72611153641268</v>
      </c>
      <c r="AE938">
        <v>44.810966915362542</v>
      </c>
      <c r="AG938">
        <v>28.847157016171096</v>
      </c>
      <c r="AH938">
        <v>28.622437639365899</v>
      </c>
    </row>
    <row r="939" spans="1:34">
      <c r="A939">
        <v>11</v>
      </c>
      <c r="B939">
        <v>414</v>
      </c>
      <c r="C939">
        <v>1997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6</v>
      </c>
      <c r="M939">
        <v>99</v>
      </c>
      <c r="N939">
        <v>99</v>
      </c>
      <c r="O939">
        <v>99</v>
      </c>
      <c r="P939">
        <v>9999</v>
      </c>
      <c r="Q939">
        <v>149</v>
      </c>
      <c r="R939">
        <v>358</v>
      </c>
      <c r="S939">
        <v>6</v>
      </c>
      <c r="T939">
        <v>7.4832402234636897</v>
      </c>
      <c r="U939">
        <v>15.35027932960895</v>
      </c>
      <c r="V939">
        <v>0</v>
      </c>
      <c r="W939">
        <v>28.212290502793305</v>
      </c>
      <c r="X939">
        <v>35.75418994413409</v>
      </c>
      <c r="Y939">
        <v>0.27932960893854758</v>
      </c>
      <c r="AA939">
        <v>2.6313191946431997</v>
      </c>
      <c r="AB939">
        <v>0</v>
      </c>
      <c r="AC939">
        <v>1.9036861048681597</v>
      </c>
      <c r="AE939">
        <v>49.406335480770686</v>
      </c>
      <c r="AG939">
        <v>18.675013041210221</v>
      </c>
      <c r="AH939">
        <v>19.70086971485112</v>
      </c>
    </row>
    <row r="940" spans="1:34">
      <c r="A940">
        <v>11</v>
      </c>
      <c r="B940">
        <v>415</v>
      </c>
      <c r="C940">
        <v>1997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7</v>
      </c>
      <c r="M940">
        <v>99</v>
      </c>
      <c r="N940">
        <v>99</v>
      </c>
      <c r="O940">
        <v>99</v>
      </c>
      <c r="P940">
        <v>9999</v>
      </c>
      <c r="Q940">
        <v>81</v>
      </c>
      <c r="R940">
        <v>160</v>
      </c>
      <c r="S940">
        <v>7</v>
      </c>
      <c r="T940">
        <v>7.7562499999999996</v>
      </c>
      <c r="U940">
        <v>15.202500000000004</v>
      </c>
      <c r="V940">
        <v>0</v>
      </c>
      <c r="W940">
        <v>31.875</v>
      </c>
      <c r="X940">
        <v>26.875</v>
      </c>
      <c r="Y940">
        <v>1.25</v>
      </c>
      <c r="AA940">
        <v>2.8131821394996659</v>
      </c>
      <c r="AB940">
        <v>0</v>
      </c>
      <c r="AC940">
        <v>1.8733221659661203</v>
      </c>
      <c r="AE940">
        <v>43.19233215400719</v>
      </c>
      <c r="AG940">
        <v>8.3463745435576424</v>
      </c>
      <c r="AH940">
        <v>8.7200923489470892</v>
      </c>
    </row>
    <row r="941" spans="1:34">
      <c r="A941">
        <v>11</v>
      </c>
      <c r="B941">
        <v>416</v>
      </c>
      <c r="C941">
        <v>1997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8</v>
      </c>
      <c r="M941">
        <v>99</v>
      </c>
      <c r="N941">
        <v>99</v>
      </c>
      <c r="O941">
        <v>99</v>
      </c>
      <c r="P941">
        <v>9999</v>
      </c>
      <c r="Q941">
        <v>69</v>
      </c>
      <c r="R941">
        <v>152</v>
      </c>
      <c r="S941">
        <v>8</v>
      </c>
      <c r="T941">
        <v>7.9605263157894752</v>
      </c>
      <c r="U941">
        <v>15.79144736842105</v>
      </c>
      <c r="V941">
        <v>0</v>
      </c>
      <c r="W941">
        <v>40.131578947368411</v>
      </c>
      <c r="X941">
        <v>40.131578947368411</v>
      </c>
      <c r="Y941">
        <v>2.6315789473684221</v>
      </c>
      <c r="AA941">
        <v>2.6443321731519793</v>
      </c>
      <c r="AB941">
        <v>0</v>
      </c>
      <c r="AC941">
        <v>2.0611748660059996</v>
      </c>
      <c r="AE941">
        <v>42.276797081230846</v>
      </c>
      <c r="AG941">
        <v>7.9290558163797602</v>
      </c>
      <c r="AH941">
        <v>8.6050146625463313</v>
      </c>
    </row>
    <row r="942" spans="1:34">
      <c r="A942">
        <v>11</v>
      </c>
      <c r="B942">
        <v>417</v>
      </c>
      <c r="C942">
        <v>1997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</v>
      </c>
      <c r="M942">
        <v>99</v>
      </c>
      <c r="N942">
        <v>99</v>
      </c>
      <c r="O942">
        <v>99</v>
      </c>
      <c r="P942">
        <v>9999</v>
      </c>
      <c r="Q942">
        <v>49</v>
      </c>
      <c r="R942">
        <v>94</v>
      </c>
      <c r="S942">
        <v>9</v>
      </c>
      <c r="T942">
        <v>8.382978723404257</v>
      </c>
      <c r="U942">
        <v>15.823404255319142</v>
      </c>
      <c r="V942">
        <v>1.0638297872340428</v>
      </c>
      <c r="W942">
        <v>52.12765957446809</v>
      </c>
      <c r="X942">
        <v>37.234042553191493</v>
      </c>
      <c r="Y942">
        <v>2.1276595744680855</v>
      </c>
      <c r="AA942">
        <v>2.5369367326588654</v>
      </c>
      <c r="AB942">
        <v>0</v>
      </c>
      <c r="AC942">
        <v>1.8224742532619329</v>
      </c>
      <c r="AE942">
        <v>20.514395837435774</v>
      </c>
      <c r="AG942">
        <v>4.903495044340116</v>
      </c>
      <c r="AH942">
        <v>5.3322913007005006</v>
      </c>
    </row>
    <row r="943" spans="1:34">
      <c r="A943">
        <v>11</v>
      </c>
      <c r="B943">
        <v>418</v>
      </c>
      <c r="C943">
        <v>1997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10</v>
      </c>
      <c r="M943">
        <v>99</v>
      </c>
      <c r="N943">
        <v>99</v>
      </c>
      <c r="O943">
        <v>99</v>
      </c>
      <c r="P943">
        <v>9999</v>
      </c>
      <c r="Q943">
        <v>18</v>
      </c>
      <c r="R943">
        <v>22</v>
      </c>
      <c r="S943">
        <v>10</v>
      </c>
      <c r="T943">
        <v>8.5</v>
      </c>
      <c r="U943">
        <v>15.604545454545455</v>
      </c>
      <c r="V943">
        <v>0</v>
      </c>
      <c r="W943">
        <v>63.636363636363633</v>
      </c>
      <c r="X943">
        <v>31.818181818181817</v>
      </c>
      <c r="Y943">
        <v>0</v>
      </c>
      <c r="AA943">
        <v>1.4692228226104145</v>
      </c>
      <c r="AB943">
        <v>0</v>
      </c>
      <c r="AC943">
        <v>1.69893014463916</v>
      </c>
      <c r="AE943">
        <v>25.038991292891041</v>
      </c>
      <c r="AG943">
        <v>1.1476264997391759</v>
      </c>
      <c r="AH943">
        <v>1.2307217987968819</v>
      </c>
    </row>
    <row r="944" spans="1:34">
      <c r="A944">
        <v>11</v>
      </c>
      <c r="B944">
        <v>419</v>
      </c>
      <c r="C944">
        <v>1997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11</v>
      </c>
      <c r="M944">
        <v>99</v>
      </c>
      <c r="N944">
        <v>99</v>
      </c>
      <c r="O944">
        <v>99</v>
      </c>
      <c r="P944">
        <v>9999</v>
      </c>
      <c r="Q944">
        <v>11</v>
      </c>
      <c r="R944">
        <v>17</v>
      </c>
      <c r="S944">
        <v>11</v>
      </c>
      <c r="T944">
        <v>8.6470588235294112</v>
      </c>
      <c r="U944">
        <v>16.911764705882348</v>
      </c>
      <c r="V944">
        <v>0</v>
      </c>
      <c r="W944">
        <v>47.058823529411761</v>
      </c>
      <c r="X944">
        <v>58.82352941176471</v>
      </c>
      <c r="Y944">
        <v>0</v>
      </c>
      <c r="AA944">
        <v>2.5747375315556797</v>
      </c>
      <c r="AB944">
        <v>0</v>
      </c>
      <c r="AC944">
        <v>1.6782756020808411</v>
      </c>
      <c r="AE944">
        <v>16.02333826619661</v>
      </c>
      <c r="AG944">
        <v>0.88680229525299981</v>
      </c>
      <c r="AH944">
        <v>1.030680213090893</v>
      </c>
    </row>
    <row r="945" spans="1:34">
      <c r="A945">
        <v>11</v>
      </c>
      <c r="B945">
        <v>420</v>
      </c>
      <c r="C945">
        <v>1997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12</v>
      </c>
      <c r="M945">
        <v>99</v>
      </c>
      <c r="N945">
        <v>99</v>
      </c>
      <c r="O945">
        <v>99</v>
      </c>
      <c r="P945">
        <v>9999</v>
      </c>
      <c r="Q945">
        <v>5</v>
      </c>
      <c r="R945">
        <v>5</v>
      </c>
      <c r="S945">
        <v>12</v>
      </c>
      <c r="T945">
        <v>7.4</v>
      </c>
      <c r="U945">
        <v>16.039999999999996</v>
      </c>
      <c r="V945">
        <v>0</v>
      </c>
      <c r="W945">
        <v>20</v>
      </c>
      <c r="X945">
        <v>60</v>
      </c>
      <c r="Y945">
        <v>0</v>
      </c>
      <c r="AA945">
        <v>0.83570329663106946</v>
      </c>
      <c r="AB945">
        <v>0</v>
      </c>
      <c r="AC945">
        <v>1.624807680927191</v>
      </c>
      <c r="AE945">
        <v>-49.784324315500911</v>
      </c>
      <c r="AG945">
        <v>0.26082420448617633</v>
      </c>
      <c r="AH945">
        <v>0.28751496726918124</v>
      </c>
    </row>
    <row r="946" spans="1:34">
      <c r="A946">
        <v>11</v>
      </c>
      <c r="B946">
        <v>421</v>
      </c>
      <c r="C946">
        <v>1997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13</v>
      </c>
      <c r="M946">
        <v>99</v>
      </c>
      <c r="N946">
        <v>99</v>
      </c>
      <c r="O946">
        <v>99</v>
      </c>
      <c r="P946">
        <v>9999</v>
      </c>
      <c r="Q946">
        <v>1</v>
      </c>
      <c r="R946">
        <v>1</v>
      </c>
      <c r="S946">
        <v>13</v>
      </c>
      <c r="T946">
        <v>8</v>
      </c>
      <c r="U946">
        <v>18.3</v>
      </c>
      <c r="V946">
        <v>0</v>
      </c>
      <c r="W946">
        <v>0</v>
      </c>
      <c r="X946">
        <v>100</v>
      </c>
      <c r="Y946">
        <v>0</v>
      </c>
      <c r="AA946">
        <v>0</v>
      </c>
      <c r="AB946">
        <v>0</v>
      </c>
      <c r="AC946">
        <v>0</v>
      </c>
      <c r="AG946">
        <v>5.2164840897235262E-2</v>
      </c>
      <c r="AH946">
        <v>6.5605036172394188E-2</v>
      </c>
    </row>
    <row r="947" spans="1:34">
      <c r="A947">
        <v>11</v>
      </c>
      <c r="B947">
        <v>422</v>
      </c>
      <c r="C947">
        <v>1997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14</v>
      </c>
      <c r="M947">
        <v>99</v>
      </c>
      <c r="N947">
        <v>99</v>
      </c>
      <c r="O947">
        <v>99</v>
      </c>
      <c r="P947">
        <v>9999</v>
      </c>
      <c r="Q947">
        <v>1</v>
      </c>
      <c r="R947">
        <v>1</v>
      </c>
      <c r="S947">
        <v>14</v>
      </c>
      <c r="T947">
        <v>6</v>
      </c>
      <c r="U947">
        <v>15.1</v>
      </c>
      <c r="V947">
        <v>0</v>
      </c>
      <c r="W947">
        <v>0</v>
      </c>
      <c r="X947">
        <v>0</v>
      </c>
      <c r="Y947">
        <v>0</v>
      </c>
      <c r="AA947">
        <v>0</v>
      </c>
      <c r="AB947">
        <v>0</v>
      </c>
      <c r="AC947">
        <v>0</v>
      </c>
      <c r="AG947">
        <v>5.2164840897235262E-2</v>
      </c>
      <c r="AH947">
        <v>5.4133117278860818E-2</v>
      </c>
    </row>
    <row r="948" spans="1:34">
      <c r="A948">
        <v>11</v>
      </c>
      <c r="B948">
        <v>423</v>
      </c>
      <c r="C948">
        <v>1997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15</v>
      </c>
      <c r="M948">
        <v>99</v>
      </c>
      <c r="N948">
        <v>99</v>
      </c>
      <c r="O948">
        <v>99</v>
      </c>
      <c r="P948">
        <v>9999</v>
      </c>
    </row>
    <row r="949" spans="1:34" s="455" customFormat="1">
      <c r="A949" s="455">
        <v>11</v>
      </c>
      <c r="B949" s="455">
        <v>424</v>
      </c>
      <c r="C949" s="455">
        <v>1996</v>
      </c>
      <c r="D949" s="455">
        <v>99</v>
      </c>
      <c r="E949" s="455">
        <v>99</v>
      </c>
      <c r="F949" s="455">
        <v>99</v>
      </c>
      <c r="G949" s="455">
        <v>99</v>
      </c>
      <c r="H949" s="455">
        <v>99</v>
      </c>
      <c r="I949" s="455">
        <v>99</v>
      </c>
      <c r="J949" s="455">
        <v>999</v>
      </c>
      <c r="K949" s="455">
        <v>99</v>
      </c>
      <c r="L949" s="455">
        <v>1</v>
      </c>
      <c r="M949" s="455">
        <v>99</v>
      </c>
      <c r="N949" s="455">
        <v>99</v>
      </c>
      <c r="O949" s="455">
        <v>99</v>
      </c>
      <c r="P949" s="455">
        <v>9999</v>
      </c>
      <c r="Q949" s="455">
        <v>20</v>
      </c>
      <c r="R949" s="455">
        <v>105</v>
      </c>
      <c r="S949" s="455">
        <v>1</v>
      </c>
      <c r="T949" s="455">
        <v>6.6952380952380954</v>
      </c>
      <c r="U949" s="455">
        <v>14.263809523809527</v>
      </c>
      <c r="V949" s="455">
        <v>0</v>
      </c>
      <c r="W949" s="455">
        <v>24.761904761904756</v>
      </c>
      <c r="X949" s="455">
        <v>29.523809523809511</v>
      </c>
      <c r="Y949" s="455">
        <v>0</v>
      </c>
      <c r="AA949" s="455">
        <v>3.4798501283962828</v>
      </c>
      <c r="AB949" s="455">
        <v>0</v>
      </c>
      <c r="AC949" s="455">
        <v>2.7294646589144622</v>
      </c>
      <c r="AE949" s="455">
        <v>68.318415586238103</v>
      </c>
      <c r="AG949" s="455">
        <v>5.2135054617676246</v>
      </c>
      <c r="AH949" s="455">
        <v>5.0941657057921201</v>
      </c>
    </row>
    <row r="950" spans="1:34" s="455" customFormat="1">
      <c r="A950" s="455">
        <v>11</v>
      </c>
      <c r="B950" s="455">
        <v>425</v>
      </c>
      <c r="C950" s="455">
        <v>1996</v>
      </c>
      <c r="D950" s="455">
        <v>99</v>
      </c>
      <c r="E950" s="455">
        <v>99</v>
      </c>
      <c r="F950" s="455">
        <v>99</v>
      </c>
      <c r="G950" s="455">
        <v>99</v>
      </c>
      <c r="H950" s="455">
        <v>99</v>
      </c>
      <c r="I950" s="455">
        <v>99</v>
      </c>
      <c r="J950" s="455">
        <v>999</v>
      </c>
      <c r="K950" s="455">
        <v>99</v>
      </c>
      <c r="L950" s="455">
        <v>2</v>
      </c>
      <c r="M950" s="455">
        <v>99</v>
      </c>
      <c r="N950" s="455">
        <v>99</v>
      </c>
      <c r="O950" s="455">
        <v>99</v>
      </c>
      <c r="P950" s="455">
        <v>9999</v>
      </c>
      <c r="Q950" s="455">
        <v>29</v>
      </c>
      <c r="R950" s="455">
        <v>44</v>
      </c>
      <c r="S950" s="455">
        <v>2</v>
      </c>
      <c r="T950" s="455">
        <v>3.1590909090909096</v>
      </c>
      <c r="U950" s="455">
        <v>9.7613636363636385</v>
      </c>
      <c r="V950" s="455">
        <v>0</v>
      </c>
      <c r="W950" s="455">
        <v>2.2727272727272729</v>
      </c>
      <c r="X950" s="455">
        <v>2.2727272727272729</v>
      </c>
      <c r="Y950" s="455">
        <v>0</v>
      </c>
      <c r="AA950" s="455">
        <v>2.7760514723000873</v>
      </c>
      <c r="AB950" s="455">
        <v>0</v>
      </c>
      <c r="AC950" s="455">
        <v>2.0883136064797032</v>
      </c>
      <c r="AE950" s="455">
        <v>72.86759771411694</v>
      </c>
      <c r="AG950" s="455">
        <v>2.184707050645482</v>
      </c>
      <c r="AH950" s="455">
        <v>1.460869446910406</v>
      </c>
    </row>
    <row r="951" spans="1:34" s="455" customFormat="1">
      <c r="A951" s="455">
        <v>11</v>
      </c>
      <c r="B951" s="455">
        <v>426</v>
      </c>
      <c r="C951" s="455">
        <v>1996</v>
      </c>
      <c r="D951" s="455">
        <v>99</v>
      </c>
      <c r="E951" s="455">
        <v>99</v>
      </c>
      <c r="F951" s="455">
        <v>99</v>
      </c>
      <c r="G951" s="455">
        <v>99</v>
      </c>
      <c r="H951" s="455">
        <v>99</v>
      </c>
      <c r="I951" s="455">
        <v>99</v>
      </c>
      <c r="J951" s="455">
        <v>999</v>
      </c>
      <c r="K951" s="455">
        <v>99</v>
      </c>
      <c r="L951" s="455">
        <v>3</v>
      </c>
      <c r="M951" s="455">
        <v>99</v>
      </c>
      <c r="N951" s="455">
        <v>99</v>
      </c>
      <c r="O951" s="455">
        <v>99</v>
      </c>
      <c r="P951" s="455">
        <v>9999</v>
      </c>
      <c r="Q951" s="455">
        <v>76</v>
      </c>
      <c r="R951" s="455">
        <v>118</v>
      </c>
      <c r="S951" s="455">
        <v>3</v>
      </c>
      <c r="T951" s="455">
        <v>4.2033898305084749</v>
      </c>
      <c r="U951" s="455">
        <v>11.652542372881353</v>
      </c>
      <c r="V951" s="455">
        <v>0</v>
      </c>
      <c r="W951" s="455">
        <v>0</v>
      </c>
      <c r="X951" s="455">
        <v>1.6949152542372876</v>
      </c>
      <c r="Y951" s="455">
        <v>0</v>
      </c>
      <c r="AA951" s="455">
        <v>1.9871072520765904</v>
      </c>
      <c r="AB951" s="455">
        <v>0</v>
      </c>
      <c r="AC951" s="455">
        <v>1.548970801192658</v>
      </c>
      <c r="AE951" s="455">
        <v>33.600986889964759</v>
      </c>
      <c r="AG951" s="455">
        <v>5.8589870903674282</v>
      </c>
      <c r="AH951" s="455">
        <v>4.6768230256153824</v>
      </c>
    </row>
    <row r="952" spans="1:34" s="455" customFormat="1">
      <c r="A952" s="455">
        <v>11</v>
      </c>
      <c r="B952" s="455">
        <v>427</v>
      </c>
      <c r="C952" s="455">
        <v>1996</v>
      </c>
      <c r="D952" s="455">
        <v>99</v>
      </c>
      <c r="E952" s="455">
        <v>99</v>
      </c>
      <c r="F952" s="455">
        <v>99</v>
      </c>
      <c r="G952" s="455">
        <v>99</v>
      </c>
      <c r="H952" s="455">
        <v>99</v>
      </c>
      <c r="I952" s="455">
        <v>99</v>
      </c>
      <c r="J952" s="455">
        <v>999</v>
      </c>
      <c r="K952" s="455">
        <v>99</v>
      </c>
      <c r="L952" s="455">
        <v>4</v>
      </c>
      <c r="M952" s="455">
        <v>99</v>
      </c>
      <c r="N952" s="455">
        <v>99</v>
      </c>
      <c r="O952" s="455">
        <v>99</v>
      </c>
      <c r="P952" s="455">
        <v>9999</v>
      </c>
      <c r="Q952" s="455">
        <v>174</v>
      </c>
      <c r="R952" s="455">
        <v>399</v>
      </c>
      <c r="S952" s="455">
        <v>4</v>
      </c>
      <c r="T952" s="455">
        <v>5.7192982456140351</v>
      </c>
      <c r="U952" s="455">
        <v>13.487468671679199</v>
      </c>
      <c r="V952" s="455">
        <v>0</v>
      </c>
      <c r="W952" s="455">
        <v>5.7644110275689213</v>
      </c>
      <c r="X952" s="455">
        <v>8.7719298245614024</v>
      </c>
      <c r="Y952" s="455">
        <v>0</v>
      </c>
      <c r="AA952" s="455">
        <v>1.9374021720687924</v>
      </c>
      <c r="AB952" s="455">
        <v>0</v>
      </c>
      <c r="AC952" s="455">
        <v>1.6364897664394604</v>
      </c>
      <c r="AE952" s="455">
        <v>18.070226165991393</v>
      </c>
      <c r="AG952" s="455">
        <v>19.811320754716988</v>
      </c>
      <c r="AH952" s="455">
        <v>18.304234990799412</v>
      </c>
    </row>
    <row r="953" spans="1:34" s="455" customFormat="1">
      <c r="A953" s="455">
        <v>11</v>
      </c>
      <c r="B953" s="455">
        <v>428</v>
      </c>
      <c r="C953" s="455">
        <v>1996</v>
      </c>
      <c r="D953" s="455">
        <v>99</v>
      </c>
      <c r="E953" s="455">
        <v>99</v>
      </c>
      <c r="F953" s="455">
        <v>99</v>
      </c>
      <c r="G953" s="455">
        <v>99</v>
      </c>
      <c r="H953" s="455">
        <v>99</v>
      </c>
      <c r="I953" s="455">
        <v>99</v>
      </c>
      <c r="J953" s="455">
        <v>999</v>
      </c>
      <c r="K953" s="455">
        <v>99</v>
      </c>
      <c r="L953" s="455">
        <v>5</v>
      </c>
      <c r="M953" s="455">
        <v>99</v>
      </c>
      <c r="N953" s="455">
        <v>99</v>
      </c>
      <c r="O953" s="455">
        <v>99</v>
      </c>
      <c r="P953" s="455">
        <v>9999</v>
      </c>
      <c r="Q953" s="455">
        <v>239</v>
      </c>
      <c r="R953" s="455">
        <v>775</v>
      </c>
      <c r="S953" s="455">
        <v>5</v>
      </c>
      <c r="T953" s="455">
        <v>6.821935483870968</v>
      </c>
      <c r="U953" s="455">
        <v>14.757935483870964</v>
      </c>
      <c r="V953" s="455">
        <v>0</v>
      </c>
      <c r="W953" s="455">
        <v>18.709677419354843</v>
      </c>
      <c r="X953" s="455">
        <v>24.387096774193555</v>
      </c>
      <c r="Y953" s="455">
        <v>0.2580645161290322</v>
      </c>
      <c r="AA953" s="455">
        <v>2.1609342951824448</v>
      </c>
      <c r="AB953" s="455">
        <v>0</v>
      </c>
      <c r="AC953" s="455">
        <v>1.9508235140407848</v>
      </c>
      <c r="AE953" s="455">
        <v>37.08482730035589</v>
      </c>
      <c r="AG953" s="455">
        <v>38.480635551142001</v>
      </c>
      <c r="AH953" s="455">
        <v>38.902324125944283</v>
      </c>
    </row>
    <row r="954" spans="1:34" s="455" customFormat="1">
      <c r="A954" s="455">
        <v>11</v>
      </c>
      <c r="B954" s="455">
        <v>429</v>
      </c>
      <c r="C954" s="455">
        <v>1996</v>
      </c>
      <c r="D954" s="455">
        <v>99</v>
      </c>
      <c r="E954" s="455">
        <v>99</v>
      </c>
      <c r="F954" s="455">
        <v>99</v>
      </c>
      <c r="G954" s="455">
        <v>99</v>
      </c>
      <c r="H954" s="455">
        <v>99</v>
      </c>
      <c r="I954" s="455">
        <v>99</v>
      </c>
      <c r="J954" s="455">
        <v>999</v>
      </c>
      <c r="K954" s="455">
        <v>99</v>
      </c>
      <c r="L954" s="455">
        <v>6</v>
      </c>
      <c r="M954" s="455">
        <v>99</v>
      </c>
      <c r="N954" s="455">
        <v>99</v>
      </c>
      <c r="O954" s="455">
        <v>99</v>
      </c>
      <c r="P954" s="455">
        <v>9999</v>
      </c>
      <c r="Q954" s="455">
        <v>169</v>
      </c>
      <c r="R954" s="455">
        <v>402</v>
      </c>
      <c r="S954" s="455">
        <v>6</v>
      </c>
      <c r="T954" s="455">
        <v>7.3681592039801007</v>
      </c>
      <c r="U954" s="455">
        <v>15.929601990049756</v>
      </c>
      <c r="V954" s="455">
        <v>0</v>
      </c>
      <c r="W954" s="455">
        <v>29.1044776119403</v>
      </c>
      <c r="X954" s="455">
        <v>44.776119402985074</v>
      </c>
      <c r="Y954" s="455">
        <v>0.24875621890547259</v>
      </c>
      <c r="AA954" s="455">
        <v>2.3450793918385022</v>
      </c>
      <c r="AB954" s="455">
        <v>0</v>
      </c>
      <c r="AC954" s="455">
        <v>1.9897201219540437</v>
      </c>
      <c r="AE954" s="455">
        <v>29.80770792346236</v>
      </c>
      <c r="AG954" s="455">
        <v>19.960278053624627</v>
      </c>
      <c r="AH954" s="455">
        <v>21.781070261187818</v>
      </c>
    </row>
    <row r="955" spans="1:34" s="455" customFormat="1">
      <c r="A955" s="455">
        <v>11</v>
      </c>
      <c r="B955" s="455">
        <v>430</v>
      </c>
      <c r="C955" s="455">
        <v>1996</v>
      </c>
      <c r="D955" s="455">
        <v>99</v>
      </c>
      <c r="E955" s="455">
        <v>99</v>
      </c>
      <c r="F955" s="455">
        <v>99</v>
      </c>
      <c r="G955" s="455">
        <v>99</v>
      </c>
      <c r="H955" s="455">
        <v>99</v>
      </c>
      <c r="I955" s="455">
        <v>99</v>
      </c>
      <c r="J955" s="455">
        <v>999</v>
      </c>
      <c r="K955" s="455">
        <v>99</v>
      </c>
      <c r="L955" s="455">
        <v>7</v>
      </c>
      <c r="M955" s="455">
        <v>99</v>
      </c>
      <c r="N955" s="455">
        <v>99</v>
      </c>
      <c r="O955" s="455">
        <v>99</v>
      </c>
      <c r="P955" s="455">
        <v>9999</v>
      </c>
      <c r="Q955" s="455">
        <v>64</v>
      </c>
      <c r="R955" s="455">
        <v>87</v>
      </c>
      <c r="S955" s="455">
        <v>7</v>
      </c>
      <c r="T955" s="455">
        <v>7.14942528735632</v>
      </c>
      <c r="U955" s="455">
        <v>16.633333333333336</v>
      </c>
      <c r="V955" s="455">
        <v>0</v>
      </c>
      <c r="W955" s="455">
        <v>18.390804597701152</v>
      </c>
      <c r="X955" s="455">
        <v>58.620689655172413</v>
      </c>
      <c r="Y955" s="455">
        <v>0</v>
      </c>
      <c r="AA955" s="455">
        <v>2.2632326929023607</v>
      </c>
      <c r="AB955" s="455">
        <v>0</v>
      </c>
      <c r="AC955" s="455">
        <v>1.7909654214891313</v>
      </c>
      <c r="AE955" s="455">
        <v>25.171798710719536</v>
      </c>
      <c r="AG955" s="455">
        <v>4.319761668321747</v>
      </c>
      <c r="AH955" s="455">
        <v>4.9220586184494719</v>
      </c>
    </row>
    <row r="956" spans="1:34" s="455" customFormat="1">
      <c r="A956" s="455">
        <v>11</v>
      </c>
      <c r="B956" s="455">
        <v>431</v>
      </c>
      <c r="C956" s="455">
        <v>1996</v>
      </c>
      <c r="D956" s="455">
        <v>99</v>
      </c>
      <c r="E956" s="455">
        <v>99</v>
      </c>
      <c r="F956" s="455">
        <v>99</v>
      </c>
      <c r="G956" s="455">
        <v>99</v>
      </c>
      <c r="H956" s="455">
        <v>99</v>
      </c>
      <c r="I956" s="455">
        <v>99</v>
      </c>
      <c r="J956" s="455">
        <v>999</v>
      </c>
      <c r="K956" s="455">
        <v>99</v>
      </c>
      <c r="L956" s="455">
        <v>8</v>
      </c>
      <c r="M956" s="455">
        <v>99</v>
      </c>
      <c r="N956" s="455">
        <v>99</v>
      </c>
      <c r="O956" s="455">
        <v>99</v>
      </c>
      <c r="P956" s="455">
        <v>9999</v>
      </c>
      <c r="Q956" s="455">
        <v>47</v>
      </c>
      <c r="R956" s="455">
        <v>65</v>
      </c>
      <c r="S956" s="455">
        <v>8</v>
      </c>
      <c r="T956" s="455">
        <v>7.5076923076923103</v>
      </c>
      <c r="U956" s="455">
        <v>16.91538461538461</v>
      </c>
      <c r="V956" s="455">
        <v>0</v>
      </c>
      <c r="W956" s="455">
        <v>27.692307692307704</v>
      </c>
      <c r="X956" s="455">
        <v>56.923076923076913</v>
      </c>
      <c r="Y956" s="455">
        <v>1.5384615384615381</v>
      </c>
      <c r="AA956" s="455">
        <v>3.0361529691487914</v>
      </c>
      <c r="AB956" s="455">
        <v>0</v>
      </c>
      <c r="AC956" s="455">
        <v>2.1276428049194358</v>
      </c>
      <c r="AE956" s="455">
        <v>38.532052661653502</v>
      </c>
      <c r="AG956" s="455">
        <v>3.2274081429990074</v>
      </c>
      <c r="AH956" s="455">
        <v>3.7397577575739009</v>
      </c>
    </row>
    <row r="957" spans="1:34" s="455" customFormat="1">
      <c r="A957" s="455">
        <v>11</v>
      </c>
      <c r="B957" s="455">
        <v>432</v>
      </c>
      <c r="C957" s="455">
        <v>1996</v>
      </c>
      <c r="D957" s="455">
        <v>99</v>
      </c>
      <c r="E957" s="455">
        <v>99</v>
      </c>
      <c r="F957" s="455">
        <v>99</v>
      </c>
      <c r="G957" s="455">
        <v>99</v>
      </c>
      <c r="H957" s="455">
        <v>99</v>
      </c>
      <c r="I957" s="455">
        <v>99</v>
      </c>
      <c r="J957" s="455">
        <v>999</v>
      </c>
      <c r="K957" s="455">
        <v>99</v>
      </c>
      <c r="L957" s="455">
        <v>9</v>
      </c>
      <c r="M957" s="455">
        <v>99</v>
      </c>
      <c r="N957" s="455">
        <v>99</v>
      </c>
      <c r="O957" s="455">
        <v>99</v>
      </c>
      <c r="P957" s="455">
        <v>9999</v>
      </c>
      <c r="Q957" s="455">
        <v>14</v>
      </c>
      <c r="R957" s="455">
        <v>17</v>
      </c>
      <c r="S957" s="455">
        <v>9</v>
      </c>
      <c r="T957" s="455">
        <v>7</v>
      </c>
      <c r="U957" s="455">
        <v>17.464705882352941</v>
      </c>
      <c r="V957" s="455">
        <v>0</v>
      </c>
      <c r="W957" s="455">
        <v>29.411764705882355</v>
      </c>
      <c r="X957" s="455">
        <v>76.470588235294116</v>
      </c>
      <c r="Y957" s="455">
        <v>5.882352941176471</v>
      </c>
      <c r="AA957" s="455">
        <v>2.5564085967416874</v>
      </c>
      <c r="AB957" s="455">
        <v>0</v>
      </c>
      <c r="AC957" s="455">
        <v>1.9703687322875565</v>
      </c>
      <c r="AE957" s="455">
        <v>-5.3719397595966401</v>
      </c>
      <c r="AG957" s="455">
        <v>0.844091360476663</v>
      </c>
      <c r="AH957" s="455">
        <v>1.0098536409492418</v>
      </c>
    </row>
    <row r="958" spans="1:34" s="455" customFormat="1">
      <c r="A958" s="455">
        <v>11</v>
      </c>
      <c r="B958" s="455">
        <v>433</v>
      </c>
      <c r="C958" s="455">
        <v>1996</v>
      </c>
      <c r="D958" s="455">
        <v>99</v>
      </c>
      <c r="E958" s="455">
        <v>99</v>
      </c>
      <c r="F958" s="455">
        <v>99</v>
      </c>
      <c r="G958" s="455">
        <v>99</v>
      </c>
      <c r="H958" s="455">
        <v>99</v>
      </c>
      <c r="I958" s="455">
        <v>99</v>
      </c>
      <c r="J958" s="455">
        <v>999</v>
      </c>
      <c r="K958" s="455">
        <v>99</v>
      </c>
      <c r="L958" s="455">
        <v>10</v>
      </c>
      <c r="M958" s="455">
        <v>99</v>
      </c>
      <c r="N958" s="455">
        <v>99</v>
      </c>
      <c r="O958" s="455">
        <v>99</v>
      </c>
      <c r="P958" s="455">
        <v>9999</v>
      </c>
    </row>
    <row r="959" spans="1:34" s="455" customFormat="1">
      <c r="A959" s="455">
        <v>11</v>
      </c>
      <c r="B959" s="455">
        <v>434</v>
      </c>
      <c r="C959" s="455">
        <v>1996</v>
      </c>
      <c r="D959" s="455">
        <v>99</v>
      </c>
      <c r="E959" s="455">
        <v>99</v>
      </c>
      <c r="F959" s="455">
        <v>99</v>
      </c>
      <c r="G959" s="455">
        <v>99</v>
      </c>
      <c r="H959" s="455">
        <v>99</v>
      </c>
      <c r="I959" s="455">
        <v>99</v>
      </c>
      <c r="J959" s="455">
        <v>999</v>
      </c>
      <c r="K959" s="455">
        <v>99</v>
      </c>
      <c r="L959" s="455">
        <v>11</v>
      </c>
      <c r="M959" s="455">
        <v>99</v>
      </c>
      <c r="N959" s="455">
        <v>99</v>
      </c>
      <c r="O959" s="455">
        <v>99</v>
      </c>
      <c r="P959" s="455">
        <v>9999</v>
      </c>
      <c r="Q959" s="455">
        <v>1</v>
      </c>
      <c r="R959" s="455">
        <v>2</v>
      </c>
      <c r="S959" s="455">
        <v>11</v>
      </c>
      <c r="T959" s="455">
        <v>10.5</v>
      </c>
      <c r="U959" s="455">
        <v>16</v>
      </c>
      <c r="V959" s="455">
        <v>0</v>
      </c>
      <c r="W959" s="455">
        <v>100</v>
      </c>
      <c r="X959" s="455">
        <v>50</v>
      </c>
      <c r="Y959" s="455">
        <v>0</v>
      </c>
      <c r="AA959" s="455">
        <v>0.20000000000005125</v>
      </c>
      <c r="AB959" s="455">
        <v>0</v>
      </c>
      <c r="AC959" s="455">
        <v>0.5</v>
      </c>
      <c r="AE959" s="455">
        <v>-99.999999999968736</v>
      </c>
      <c r="AG959" s="455">
        <v>9.930486593843102E-2</v>
      </c>
      <c r="AH959" s="455">
        <v>0.10884242677795807</v>
      </c>
    </row>
    <row r="960" spans="1:34" s="455" customFormat="1">
      <c r="A960" s="455">
        <v>11</v>
      </c>
      <c r="B960" s="455">
        <v>435</v>
      </c>
      <c r="C960" s="455">
        <v>1996</v>
      </c>
      <c r="D960" s="455">
        <v>99</v>
      </c>
      <c r="E960" s="455">
        <v>99</v>
      </c>
      <c r="F960" s="455">
        <v>99</v>
      </c>
      <c r="G960" s="455">
        <v>99</v>
      </c>
      <c r="H960" s="455">
        <v>99</v>
      </c>
      <c r="I960" s="455">
        <v>99</v>
      </c>
      <c r="J960" s="455">
        <v>999</v>
      </c>
      <c r="K960" s="455">
        <v>99</v>
      </c>
      <c r="L960" s="455">
        <v>12</v>
      </c>
      <c r="M960" s="455">
        <v>99</v>
      </c>
      <c r="N960" s="455">
        <v>99</v>
      </c>
      <c r="O960" s="455">
        <v>99</v>
      </c>
      <c r="P960" s="455">
        <v>9999</v>
      </c>
    </row>
    <row r="961" spans="1:38" s="455" customFormat="1">
      <c r="A961" s="455">
        <v>11</v>
      </c>
      <c r="B961" s="455">
        <v>436</v>
      </c>
      <c r="C961" s="455">
        <v>1996</v>
      </c>
      <c r="D961" s="455">
        <v>99</v>
      </c>
      <c r="E961" s="455">
        <v>99</v>
      </c>
      <c r="F961" s="455">
        <v>99</v>
      </c>
      <c r="G961" s="455">
        <v>99</v>
      </c>
      <c r="H961" s="455">
        <v>99</v>
      </c>
      <c r="I961" s="455">
        <v>99</v>
      </c>
      <c r="J961" s="455">
        <v>999</v>
      </c>
      <c r="K961" s="455">
        <v>99</v>
      </c>
      <c r="L961" s="455">
        <v>13</v>
      </c>
      <c r="M961" s="455">
        <v>99</v>
      </c>
      <c r="N961" s="455">
        <v>99</v>
      </c>
      <c r="O961" s="455">
        <v>99</v>
      </c>
      <c r="P961" s="455">
        <v>9999</v>
      </c>
    </row>
    <row r="962" spans="1:38" s="455" customFormat="1">
      <c r="A962" s="455">
        <v>11</v>
      </c>
      <c r="B962" s="455">
        <v>437</v>
      </c>
      <c r="C962" s="455">
        <v>1996</v>
      </c>
      <c r="D962" s="455">
        <v>99</v>
      </c>
      <c r="E962" s="455">
        <v>99</v>
      </c>
      <c r="F962" s="455">
        <v>99</v>
      </c>
      <c r="G962" s="455">
        <v>99</v>
      </c>
      <c r="H962" s="455">
        <v>99</v>
      </c>
      <c r="I962" s="455">
        <v>99</v>
      </c>
      <c r="J962" s="455">
        <v>999</v>
      </c>
      <c r="K962" s="455">
        <v>99</v>
      </c>
      <c r="L962" s="455">
        <v>14</v>
      </c>
      <c r="M962" s="455">
        <v>99</v>
      </c>
      <c r="N962" s="455">
        <v>99</v>
      </c>
      <c r="O962" s="455">
        <v>99</v>
      </c>
      <c r="P962" s="455">
        <v>9999</v>
      </c>
    </row>
    <row r="963" spans="1:38" s="455" customFormat="1">
      <c r="A963" s="455">
        <v>11</v>
      </c>
      <c r="B963" s="455">
        <v>438</v>
      </c>
      <c r="C963" s="455">
        <v>1996</v>
      </c>
      <c r="D963" s="455">
        <v>99</v>
      </c>
      <c r="E963" s="455">
        <v>99</v>
      </c>
      <c r="F963" s="455">
        <v>99</v>
      </c>
      <c r="G963" s="455">
        <v>99</v>
      </c>
      <c r="H963" s="455">
        <v>99</v>
      </c>
      <c r="I963" s="455">
        <v>99</v>
      </c>
      <c r="J963" s="455">
        <v>999</v>
      </c>
      <c r="K963" s="455">
        <v>99</v>
      </c>
      <c r="L963" s="455">
        <v>15</v>
      </c>
      <c r="M963" s="455">
        <v>99</v>
      </c>
      <c r="N963" s="455">
        <v>99</v>
      </c>
      <c r="O963" s="455">
        <v>99</v>
      </c>
      <c r="P963" s="455">
        <v>9999</v>
      </c>
    </row>
    <row r="964" spans="1:38">
      <c r="A964">
        <v>12</v>
      </c>
      <c r="B964">
        <v>1</v>
      </c>
      <c r="C964">
        <v>2024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1</v>
      </c>
      <c r="N964">
        <v>99</v>
      </c>
      <c r="O964">
        <v>99</v>
      </c>
      <c r="P964">
        <v>9999</v>
      </c>
    </row>
    <row r="965" spans="1:38">
      <c r="A965">
        <v>12</v>
      </c>
      <c r="B965">
        <v>2</v>
      </c>
      <c r="C965">
        <v>2024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2</v>
      </c>
      <c r="N965">
        <v>99</v>
      </c>
      <c r="O965">
        <v>99</v>
      </c>
      <c r="P965">
        <v>9999</v>
      </c>
      <c r="Q965">
        <v>2</v>
      </c>
      <c r="R965">
        <v>4</v>
      </c>
      <c r="S965">
        <v>5.25</v>
      </c>
      <c r="T965">
        <v>2</v>
      </c>
      <c r="U965">
        <v>6.55</v>
      </c>
      <c r="V965">
        <v>0</v>
      </c>
      <c r="W965">
        <v>0</v>
      </c>
      <c r="X965">
        <v>0</v>
      </c>
      <c r="Y965">
        <v>0</v>
      </c>
      <c r="AA965">
        <v>1.685971530008737</v>
      </c>
      <c r="AB965">
        <v>1.4790199457749036</v>
      </c>
      <c r="AC965">
        <v>0</v>
      </c>
      <c r="AD965">
        <v>98.753380598695387</v>
      </c>
      <c r="AG965">
        <v>0.21019442984760897</v>
      </c>
      <c r="AH965">
        <v>9.0160775245017061E-2</v>
      </c>
      <c r="AI965">
        <v>0</v>
      </c>
      <c r="AJ965">
        <v>4</v>
      </c>
      <c r="AK965">
        <v>72.599999999999994</v>
      </c>
      <c r="AL965">
        <v>16.684581902330105</v>
      </c>
    </row>
    <row r="966" spans="1:38">
      <c r="A966">
        <v>12</v>
      </c>
      <c r="B966">
        <v>3</v>
      </c>
      <c r="C966">
        <v>2024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9999</v>
      </c>
      <c r="Q966">
        <v>10</v>
      </c>
      <c r="R966">
        <v>21</v>
      </c>
      <c r="S966">
        <v>5.761904761904761</v>
      </c>
      <c r="T966">
        <v>3</v>
      </c>
      <c r="U966">
        <v>9.1571428571428601</v>
      </c>
      <c r="V966">
        <v>0</v>
      </c>
      <c r="W966">
        <v>0</v>
      </c>
      <c r="X966">
        <v>0</v>
      </c>
      <c r="Y966">
        <v>0</v>
      </c>
      <c r="AA966">
        <v>2.2712638454794938</v>
      </c>
      <c r="AB966">
        <v>1.4443572274383909</v>
      </c>
      <c r="AC966">
        <v>0</v>
      </c>
      <c r="AD966">
        <v>58.332446409078415</v>
      </c>
      <c r="AG966">
        <v>1.1035207566999472</v>
      </c>
      <c r="AH966">
        <v>0.66175256029071694</v>
      </c>
      <c r="AI966">
        <v>0</v>
      </c>
      <c r="AJ966">
        <v>21</v>
      </c>
      <c r="AK966">
        <v>81.723809523809507</v>
      </c>
      <c r="AL966">
        <v>16.610171176249931</v>
      </c>
    </row>
    <row r="967" spans="1:38">
      <c r="A967">
        <v>12</v>
      </c>
      <c r="B967">
        <v>4</v>
      </c>
      <c r="C967">
        <v>2024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4</v>
      </c>
      <c r="N967">
        <v>99</v>
      </c>
      <c r="O967">
        <v>99</v>
      </c>
      <c r="P967">
        <v>9999</v>
      </c>
      <c r="Q967">
        <v>34</v>
      </c>
      <c r="R967">
        <v>59</v>
      </c>
      <c r="S967">
        <v>8</v>
      </c>
      <c r="T967">
        <v>4</v>
      </c>
      <c r="U967">
        <v>13.079661016949157</v>
      </c>
      <c r="V967">
        <v>0</v>
      </c>
      <c r="W967">
        <v>0</v>
      </c>
      <c r="X967">
        <v>16.949152542372879</v>
      </c>
      <c r="Y967">
        <v>1.6949152542372876</v>
      </c>
      <c r="AA967">
        <v>3.4607131459152818</v>
      </c>
      <c r="AB967">
        <v>1.2487281665351773</v>
      </c>
      <c r="AC967">
        <v>0</v>
      </c>
      <c r="AD967">
        <v>7.6480213070787988</v>
      </c>
      <c r="AG967">
        <v>3.1003678402522343</v>
      </c>
      <c r="AH967">
        <v>2.6556133685717431</v>
      </c>
      <c r="AI967">
        <v>0</v>
      </c>
      <c r="AJ967">
        <v>58</v>
      </c>
      <c r="AK967">
        <v>86.325862068965492</v>
      </c>
      <c r="AL967">
        <v>20.190676345076294</v>
      </c>
    </row>
    <row r="968" spans="1:38">
      <c r="A968">
        <v>12</v>
      </c>
      <c r="B968">
        <v>5</v>
      </c>
      <c r="C968">
        <v>2024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5</v>
      </c>
      <c r="N968">
        <v>99</v>
      </c>
      <c r="O968">
        <v>99</v>
      </c>
      <c r="P968">
        <v>9999</v>
      </c>
      <c r="Q968">
        <v>76</v>
      </c>
      <c r="R968">
        <v>198</v>
      </c>
      <c r="S968">
        <v>8.5555555555555554</v>
      </c>
      <c r="T968">
        <v>5</v>
      </c>
      <c r="U968">
        <v>13.250505050505048</v>
      </c>
      <c r="V968">
        <v>0.50505050505050508</v>
      </c>
      <c r="W968">
        <v>0</v>
      </c>
      <c r="X968">
        <v>14.646464646464645</v>
      </c>
      <c r="Y968">
        <v>0.50505050505050508</v>
      </c>
      <c r="AA968">
        <v>2.8688636309177662</v>
      </c>
      <c r="AB968">
        <v>0.96632410045263761</v>
      </c>
      <c r="AC968">
        <v>0</v>
      </c>
      <c r="AD968">
        <v>19.647164041365738</v>
      </c>
      <c r="AG968">
        <v>10.404624277456648</v>
      </c>
      <c r="AH968">
        <v>9.0284660279704863</v>
      </c>
      <c r="AI968">
        <v>0</v>
      </c>
      <c r="AJ968">
        <v>194</v>
      </c>
      <c r="AK968">
        <v>84.595876288659809</v>
      </c>
      <c r="AL968">
        <v>21.695590387416559</v>
      </c>
    </row>
    <row r="969" spans="1:38">
      <c r="A969">
        <v>12</v>
      </c>
      <c r="B969">
        <v>6</v>
      </c>
      <c r="C969">
        <v>2024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6</v>
      </c>
      <c r="N969">
        <v>99</v>
      </c>
      <c r="O969">
        <v>99</v>
      </c>
      <c r="P969">
        <v>9999</v>
      </c>
      <c r="Q969">
        <v>112</v>
      </c>
      <c r="R969">
        <v>349</v>
      </c>
      <c r="S969">
        <v>9.1776504297994244</v>
      </c>
      <c r="T969">
        <v>6</v>
      </c>
      <c r="U969">
        <v>14.479942693409743</v>
      </c>
      <c r="V969">
        <v>0</v>
      </c>
      <c r="W969">
        <v>0</v>
      </c>
      <c r="X969">
        <v>20.343839541547275</v>
      </c>
      <c r="Y969">
        <v>0.28653295128939821</v>
      </c>
      <c r="AA969">
        <v>2.2403435566292664</v>
      </c>
      <c r="AB969">
        <v>1.0878143399767899</v>
      </c>
      <c r="AC969">
        <v>0</v>
      </c>
      <c r="AD969">
        <v>28.998460281504951</v>
      </c>
      <c r="AG969">
        <v>18.339464004203887</v>
      </c>
      <c r="AH969">
        <v>17.390361744301277</v>
      </c>
      <c r="AI969">
        <v>0</v>
      </c>
      <c r="AJ969">
        <v>347</v>
      </c>
      <c r="AK969">
        <v>84.874927953890491</v>
      </c>
      <c r="AL969">
        <v>23.685708000274605</v>
      </c>
    </row>
    <row r="970" spans="1:38">
      <c r="A970">
        <v>12</v>
      </c>
      <c r="B970">
        <v>7</v>
      </c>
      <c r="C970">
        <v>2024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7</v>
      </c>
      <c r="N970">
        <v>99</v>
      </c>
      <c r="O970">
        <v>99</v>
      </c>
      <c r="P970">
        <v>9999</v>
      </c>
      <c r="Q970">
        <v>138</v>
      </c>
      <c r="R970">
        <v>569</v>
      </c>
      <c r="S970">
        <v>9.6871704745166962</v>
      </c>
      <c r="T970">
        <v>7</v>
      </c>
      <c r="U970">
        <v>15.420738137082605</v>
      </c>
      <c r="V970">
        <v>0.35149384885764501</v>
      </c>
      <c r="W970">
        <v>0</v>
      </c>
      <c r="X970">
        <v>36.731107205623907</v>
      </c>
      <c r="Y970">
        <v>0.87873462214411246</v>
      </c>
      <c r="AA970">
        <v>2.4350960869167286</v>
      </c>
      <c r="AB970">
        <v>0.94331087308260897</v>
      </c>
      <c r="AC970">
        <v>0</v>
      </c>
      <c r="AD970">
        <v>27.305671378796124</v>
      </c>
      <c r="AG970">
        <v>29.900157645822379</v>
      </c>
      <c r="AH970">
        <v>30.194912454575487</v>
      </c>
      <c r="AI970">
        <v>0</v>
      </c>
      <c r="AJ970">
        <v>565</v>
      </c>
      <c r="AK970">
        <v>85.064070796460086</v>
      </c>
      <c r="AL970">
        <v>25.041228401035557</v>
      </c>
    </row>
    <row r="971" spans="1:38">
      <c r="A971">
        <v>12</v>
      </c>
      <c r="B971">
        <v>8</v>
      </c>
      <c r="C971">
        <v>2024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8</v>
      </c>
      <c r="N971">
        <v>99</v>
      </c>
      <c r="O971">
        <v>99</v>
      </c>
      <c r="P971">
        <v>9999</v>
      </c>
      <c r="Q971">
        <v>123</v>
      </c>
      <c r="R971">
        <v>472</v>
      </c>
      <c r="S971">
        <v>9.917372881355929</v>
      </c>
      <c r="T971">
        <v>8</v>
      </c>
      <c r="U971">
        <v>16.160805084745771</v>
      </c>
      <c r="V971">
        <v>0</v>
      </c>
      <c r="W971">
        <v>0</v>
      </c>
      <c r="X971">
        <v>45.974576271186443</v>
      </c>
      <c r="Y971">
        <v>1.4830508474576267</v>
      </c>
      <c r="AA971">
        <v>2.5019504654367206</v>
      </c>
      <c r="AB971">
        <v>1.0103044749707488</v>
      </c>
      <c r="AC971">
        <v>0</v>
      </c>
      <c r="AD971">
        <v>25.678830247931128</v>
      </c>
      <c r="AG971">
        <v>24.802942722017871</v>
      </c>
      <c r="AH971">
        <v>26.249518224865113</v>
      </c>
      <c r="AI971">
        <v>0</v>
      </c>
      <c r="AJ971">
        <v>466</v>
      </c>
      <c r="AK971">
        <v>85.365021459227435</v>
      </c>
      <c r="AL971">
        <v>26.008280318936112</v>
      </c>
    </row>
    <row r="972" spans="1:38">
      <c r="A972">
        <v>12</v>
      </c>
      <c r="B972">
        <v>9</v>
      </c>
      <c r="C972">
        <v>2024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</v>
      </c>
      <c r="N972">
        <v>99</v>
      </c>
      <c r="O972">
        <v>99</v>
      </c>
      <c r="P972">
        <v>9999</v>
      </c>
      <c r="Q972">
        <v>75</v>
      </c>
      <c r="R972">
        <v>187</v>
      </c>
      <c r="S972">
        <v>10.037433155080212</v>
      </c>
      <c r="T972">
        <v>9</v>
      </c>
      <c r="U972">
        <v>16.944385026737965</v>
      </c>
      <c r="V972">
        <v>0</v>
      </c>
      <c r="W972">
        <v>100</v>
      </c>
      <c r="X972">
        <v>57.754010695187155</v>
      </c>
      <c r="Y972">
        <v>2.6737967914438503</v>
      </c>
      <c r="AA972">
        <v>2.5682362539362158</v>
      </c>
      <c r="AB972">
        <v>0.91551676741287236</v>
      </c>
      <c r="AC972">
        <v>0</v>
      </c>
      <c r="AD972">
        <v>27.994804395501781</v>
      </c>
      <c r="AG972">
        <v>9.8265895953757187</v>
      </c>
      <c r="AH972">
        <v>10.903947803105384</v>
      </c>
      <c r="AI972">
        <v>0</v>
      </c>
      <c r="AJ972">
        <v>186</v>
      </c>
      <c r="AK972">
        <v>85.813978494623598</v>
      </c>
      <c r="AL972">
        <v>26.759659312659576</v>
      </c>
    </row>
    <row r="973" spans="1:38">
      <c r="A973">
        <v>12</v>
      </c>
      <c r="B973">
        <v>10</v>
      </c>
      <c r="C973">
        <v>2024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10</v>
      </c>
      <c r="N973">
        <v>99</v>
      </c>
      <c r="O973">
        <v>99</v>
      </c>
      <c r="P973">
        <v>9999</v>
      </c>
      <c r="Q973">
        <v>18</v>
      </c>
      <c r="R973">
        <v>32</v>
      </c>
      <c r="S973">
        <v>10.1875</v>
      </c>
      <c r="T973">
        <v>10</v>
      </c>
      <c r="U973">
        <v>18.193750000000005</v>
      </c>
      <c r="V973">
        <v>0</v>
      </c>
      <c r="W973">
        <v>100</v>
      </c>
      <c r="X973">
        <v>75</v>
      </c>
      <c r="Y973">
        <v>3.125</v>
      </c>
      <c r="AA973">
        <v>3.5142511204379958</v>
      </c>
      <c r="AB973">
        <v>1.0439558180306294</v>
      </c>
      <c r="AC973">
        <v>0</v>
      </c>
      <c r="AD973">
        <v>16.216048218868636</v>
      </c>
      <c r="AG973">
        <v>1.6815554387808715</v>
      </c>
      <c r="AH973">
        <v>2.0034963109789672</v>
      </c>
      <c r="AI973">
        <v>0</v>
      </c>
      <c r="AJ973">
        <v>31</v>
      </c>
      <c r="AK973">
        <v>86.661290322580683</v>
      </c>
      <c r="AL973">
        <v>27.769649625878046</v>
      </c>
    </row>
    <row r="974" spans="1:38">
      <c r="A974">
        <v>12</v>
      </c>
      <c r="B974">
        <v>11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11</v>
      </c>
      <c r="N974">
        <v>99</v>
      </c>
      <c r="O974">
        <v>99</v>
      </c>
      <c r="P974">
        <v>9999</v>
      </c>
      <c r="Q974">
        <v>5</v>
      </c>
      <c r="R974">
        <v>7</v>
      </c>
      <c r="S974">
        <v>10.714285714285712</v>
      </c>
      <c r="T974">
        <v>11</v>
      </c>
      <c r="U974">
        <v>20.328571428571426</v>
      </c>
      <c r="V974">
        <v>0</v>
      </c>
      <c r="W974">
        <v>100</v>
      </c>
      <c r="X974">
        <v>85.714285714285694</v>
      </c>
      <c r="Y974">
        <v>14.285714285714288</v>
      </c>
      <c r="AA974">
        <v>3.7277776932929054</v>
      </c>
      <c r="AB974">
        <v>0.69985421222377842</v>
      </c>
      <c r="AC974">
        <v>0</v>
      </c>
      <c r="AD974">
        <v>-7.3531629031270445</v>
      </c>
      <c r="AG974">
        <v>0.36784025223331568</v>
      </c>
      <c r="AH974">
        <v>0.48969001211320334</v>
      </c>
      <c r="AI974">
        <v>0</v>
      </c>
      <c r="AJ974">
        <v>7</v>
      </c>
      <c r="AK974">
        <v>89.200000000000017</v>
      </c>
      <c r="AL974">
        <v>28.443655710810159</v>
      </c>
    </row>
    <row r="975" spans="1:38">
      <c r="A975">
        <v>12</v>
      </c>
      <c r="B975">
        <v>12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12</v>
      </c>
      <c r="N975">
        <v>99</v>
      </c>
      <c r="O975">
        <v>99</v>
      </c>
      <c r="P975">
        <v>9999</v>
      </c>
      <c r="Q975">
        <v>2</v>
      </c>
      <c r="R975">
        <v>4</v>
      </c>
      <c r="S975">
        <v>11</v>
      </c>
      <c r="T975">
        <v>12</v>
      </c>
      <c r="U975">
        <v>19.524999999999999</v>
      </c>
      <c r="V975">
        <v>0</v>
      </c>
      <c r="W975">
        <v>100</v>
      </c>
      <c r="X975">
        <v>50</v>
      </c>
      <c r="Y975">
        <v>25</v>
      </c>
      <c r="AA975">
        <v>6.4309311145432213</v>
      </c>
      <c r="AB975">
        <v>0</v>
      </c>
      <c r="AC975">
        <v>0</v>
      </c>
      <c r="AG975">
        <v>0.21019442984760897</v>
      </c>
      <c r="AH975">
        <v>0.26876170025327606</v>
      </c>
      <c r="AI975">
        <v>0</v>
      </c>
      <c r="AJ975">
        <v>4</v>
      </c>
      <c r="AK975">
        <v>89.875</v>
      </c>
      <c r="AL975">
        <v>25.992095732383515</v>
      </c>
    </row>
    <row r="976" spans="1:38">
      <c r="A976">
        <v>12</v>
      </c>
      <c r="B976">
        <v>13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13</v>
      </c>
      <c r="N976">
        <v>99</v>
      </c>
      <c r="O976">
        <v>99</v>
      </c>
      <c r="P976">
        <v>9999</v>
      </c>
      <c r="Q976">
        <v>1</v>
      </c>
      <c r="R976">
        <v>1</v>
      </c>
      <c r="S976">
        <v>11</v>
      </c>
      <c r="T976">
        <v>13</v>
      </c>
      <c r="U976">
        <v>18.400000000000006</v>
      </c>
      <c r="V976">
        <v>0</v>
      </c>
      <c r="W976">
        <v>100</v>
      </c>
      <c r="X976">
        <v>100</v>
      </c>
      <c r="Y976">
        <v>0</v>
      </c>
      <c r="AA976">
        <v>0</v>
      </c>
      <c r="AB976">
        <v>0</v>
      </c>
      <c r="AC976">
        <v>0</v>
      </c>
      <c r="AG976">
        <v>5.2548607461902243E-2</v>
      </c>
      <c r="AH976">
        <v>6.3319017729324995E-2</v>
      </c>
      <c r="AI976">
        <v>0</v>
      </c>
      <c r="AJ976">
        <v>1</v>
      </c>
      <c r="AK976">
        <v>85.6</v>
      </c>
      <c r="AL976">
        <v>29.335704950765003</v>
      </c>
    </row>
    <row r="977" spans="1:38">
      <c r="A977">
        <v>12</v>
      </c>
      <c r="B977">
        <v>14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14</v>
      </c>
      <c r="N977">
        <v>99</v>
      </c>
      <c r="O977">
        <v>99</v>
      </c>
      <c r="P977">
        <v>9999</v>
      </c>
    </row>
    <row r="978" spans="1:38">
      <c r="A978">
        <v>12</v>
      </c>
      <c r="B978">
        <v>15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15</v>
      </c>
      <c r="N978">
        <v>99</v>
      </c>
      <c r="O978">
        <v>99</v>
      </c>
      <c r="P978">
        <v>9999</v>
      </c>
    </row>
    <row r="979" spans="1:38">
      <c r="A979">
        <v>12</v>
      </c>
      <c r="B979">
        <v>16</v>
      </c>
      <c r="C979">
        <v>2023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1</v>
      </c>
      <c r="N979">
        <v>99</v>
      </c>
      <c r="O979">
        <v>99</v>
      </c>
      <c r="P979">
        <v>9999</v>
      </c>
    </row>
    <row r="980" spans="1:38">
      <c r="A980">
        <v>12</v>
      </c>
      <c r="B980">
        <v>17</v>
      </c>
      <c r="C980">
        <v>2023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2</v>
      </c>
      <c r="N980">
        <v>99</v>
      </c>
      <c r="O980">
        <v>99</v>
      </c>
      <c r="P980">
        <v>9999</v>
      </c>
      <c r="Q980">
        <v>14</v>
      </c>
      <c r="R980">
        <v>26</v>
      </c>
      <c r="S980">
        <v>6.4230769230769216</v>
      </c>
      <c r="T980">
        <v>2</v>
      </c>
      <c r="U980">
        <v>9.7384615384615358</v>
      </c>
      <c r="V980">
        <v>0</v>
      </c>
      <c r="W980">
        <v>0</v>
      </c>
      <c r="X980">
        <v>3.8461538461538449</v>
      </c>
      <c r="Y980">
        <v>0</v>
      </c>
      <c r="AA980">
        <v>3.2822455871970631</v>
      </c>
      <c r="AB980">
        <v>1.6680960340154951</v>
      </c>
      <c r="AC980">
        <v>0</v>
      </c>
      <c r="AD980">
        <v>81.471574907855484</v>
      </c>
      <c r="AG980">
        <v>0.93998553868402013</v>
      </c>
      <c r="AH980">
        <v>0.60251571728401554</v>
      </c>
      <c r="AI980">
        <v>0</v>
      </c>
      <c r="AJ980">
        <v>17</v>
      </c>
      <c r="AK980">
        <v>84.270588235294099</v>
      </c>
      <c r="AL980">
        <v>18.622922599178128</v>
      </c>
    </row>
    <row r="981" spans="1:38">
      <c r="A981">
        <v>12</v>
      </c>
      <c r="B981">
        <v>18</v>
      </c>
      <c r="C981">
        <v>2023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3</v>
      </c>
      <c r="N981">
        <v>99</v>
      </c>
      <c r="O981">
        <v>99</v>
      </c>
      <c r="P981">
        <v>9999</v>
      </c>
      <c r="Q981">
        <v>31</v>
      </c>
      <c r="R981">
        <v>76</v>
      </c>
      <c r="S981">
        <v>7.6184210526315779</v>
      </c>
      <c r="T981">
        <v>3</v>
      </c>
      <c r="U981">
        <v>11.514473684210531</v>
      </c>
      <c r="V981">
        <v>0</v>
      </c>
      <c r="W981">
        <v>0</v>
      </c>
      <c r="X981">
        <v>3.9473684210526319</v>
      </c>
      <c r="Y981">
        <v>0</v>
      </c>
      <c r="AA981">
        <v>2.7521620184181081</v>
      </c>
      <c r="AB981">
        <v>1.5040918335551563</v>
      </c>
      <c r="AC981">
        <v>0</v>
      </c>
      <c r="AD981">
        <v>52.485222812450012</v>
      </c>
      <c r="AG981">
        <v>2.7476500361532898</v>
      </c>
      <c r="AH981">
        <v>2.0823914067742577</v>
      </c>
      <c r="AI981">
        <v>0</v>
      </c>
      <c r="AJ981">
        <v>44</v>
      </c>
      <c r="AK981">
        <v>84.906818181818139</v>
      </c>
      <c r="AL981">
        <v>19.950382351609516</v>
      </c>
    </row>
    <row r="982" spans="1:38">
      <c r="A982">
        <v>12</v>
      </c>
      <c r="B982">
        <v>19</v>
      </c>
      <c r="C982">
        <v>2023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9999</v>
      </c>
      <c r="Q982">
        <v>71</v>
      </c>
      <c r="R982">
        <v>181</v>
      </c>
      <c r="S982">
        <v>8.0331491712707184</v>
      </c>
      <c r="T982">
        <v>4</v>
      </c>
      <c r="U982">
        <v>12.581767955801102</v>
      </c>
      <c r="V982">
        <v>0</v>
      </c>
      <c r="W982">
        <v>0</v>
      </c>
      <c r="X982">
        <v>13.812154696132598</v>
      </c>
      <c r="Y982">
        <v>0</v>
      </c>
      <c r="AA982">
        <v>3.1682557327565299</v>
      </c>
      <c r="AB982">
        <v>1.220906974190247</v>
      </c>
      <c r="AC982">
        <v>0</v>
      </c>
      <c r="AD982">
        <v>53.691037740556801</v>
      </c>
      <c r="AG982">
        <v>6.5437454808387558</v>
      </c>
      <c r="AH982">
        <v>5.4190720496480562</v>
      </c>
      <c r="AI982">
        <v>1.657458563535912</v>
      </c>
      <c r="AJ982">
        <v>82</v>
      </c>
      <c r="AK982">
        <v>85.242682926829275</v>
      </c>
      <c r="AL982">
        <v>21.527916444171684</v>
      </c>
    </row>
    <row r="983" spans="1:38">
      <c r="A983">
        <v>12</v>
      </c>
      <c r="B983">
        <v>20</v>
      </c>
      <c r="C983">
        <v>2023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5</v>
      </c>
      <c r="N983">
        <v>99</v>
      </c>
      <c r="O983">
        <v>99</v>
      </c>
      <c r="P983">
        <v>9999</v>
      </c>
      <c r="Q983">
        <v>99</v>
      </c>
      <c r="R983">
        <v>367</v>
      </c>
      <c r="S983">
        <v>8.4795640326975494</v>
      </c>
      <c r="T983">
        <v>5</v>
      </c>
      <c r="U983">
        <v>13.41798365122615</v>
      </c>
      <c r="V983">
        <v>0.27247956403269757</v>
      </c>
      <c r="W983">
        <v>0</v>
      </c>
      <c r="X983">
        <v>13.07901907356948</v>
      </c>
      <c r="Y983">
        <v>0.27247956403269757</v>
      </c>
      <c r="AA983">
        <v>2.5187694910514744</v>
      </c>
      <c r="AB983">
        <v>1.311858230532928</v>
      </c>
      <c r="AC983">
        <v>0</v>
      </c>
      <c r="AD983">
        <v>47.311842195711129</v>
      </c>
      <c r="AG983">
        <v>13.26825741142444</v>
      </c>
      <c r="AH983">
        <v>11.718121635834924</v>
      </c>
      <c r="AI983">
        <v>1.0899182561307903</v>
      </c>
      <c r="AJ983">
        <v>171</v>
      </c>
      <c r="AK983">
        <v>85.69766081871343</v>
      </c>
      <c r="AL983">
        <v>22.277585940762055</v>
      </c>
    </row>
    <row r="984" spans="1:38">
      <c r="A984">
        <v>12</v>
      </c>
      <c r="B984">
        <v>21</v>
      </c>
      <c r="C984">
        <v>2023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6</v>
      </c>
      <c r="N984">
        <v>99</v>
      </c>
      <c r="O984">
        <v>99</v>
      </c>
      <c r="P984">
        <v>9999</v>
      </c>
      <c r="Q984">
        <v>144</v>
      </c>
      <c r="R984">
        <v>627</v>
      </c>
      <c r="S984">
        <v>8.8293460925039859</v>
      </c>
      <c r="T984">
        <v>6</v>
      </c>
      <c r="U984">
        <v>14.881180223285478</v>
      </c>
      <c r="V984">
        <v>0</v>
      </c>
      <c r="W984">
        <v>0</v>
      </c>
      <c r="X984">
        <v>30.622009569377997</v>
      </c>
      <c r="Y984">
        <v>0.63795853269537461</v>
      </c>
      <c r="AA984">
        <v>2.4710889471535928</v>
      </c>
      <c r="AB984">
        <v>0.98694834541622267</v>
      </c>
      <c r="AC984">
        <v>0</v>
      </c>
      <c r="AD984">
        <v>30.689337883761759</v>
      </c>
      <c r="AG984">
        <v>22.668112798264644</v>
      </c>
      <c r="AH984">
        <v>22.202894550231058</v>
      </c>
      <c r="AI984">
        <v>0.7974481658692183</v>
      </c>
      <c r="AJ984">
        <v>284</v>
      </c>
      <c r="AK984">
        <v>86.776408450704224</v>
      </c>
      <c r="AL984">
        <v>22.939487104139474</v>
      </c>
    </row>
    <row r="985" spans="1:38">
      <c r="A985">
        <v>12</v>
      </c>
      <c r="B985">
        <v>22</v>
      </c>
      <c r="C985">
        <v>2023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7</v>
      </c>
      <c r="N985">
        <v>99</v>
      </c>
      <c r="O985">
        <v>99</v>
      </c>
      <c r="P985">
        <v>9999</v>
      </c>
      <c r="Q985">
        <v>161</v>
      </c>
      <c r="R985">
        <v>699</v>
      </c>
      <c r="S985">
        <v>9.0758226037195993</v>
      </c>
      <c r="T985">
        <v>7</v>
      </c>
      <c r="U985">
        <v>15.915879828326181</v>
      </c>
      <c r="V985">
        <v>0.57224606580829762</v>
      </c>
      <c r="W985">
        <v>0</v>
      </c>
      <c r="X985">
        <v>40.343347639484989</v>
      </c>
      <c r="Y985">
        <v>2.57510729613734</v>
      </c>
      <c r="AA985">
        <v>2.7988485609960745</v>
      </c>
      <c r="AB985">
        <v>1.0127805618122032</v>
      </c>
      <c r="AC985">
        <v>0</v>
      </c>
      <c r="AD985">
        <v>16.567000060959629</v>
      </c>
      <c r="AG985">
        <v>25.271149674620393</v>
      </c>
      <c r="AH985">
        <v>26.47356973905265</v>
      </c>
      <c r="AI985">
        <v>0.14306151645207441</v>
      </c>
      <c r="AJ985">
        <v>233</v>
      </c>
      <c r="AK985">
        <v>85.974678111588005</v>
      </c>
      <c r="AL985">
        <v>24.607926275415721</v>
      </c>
    </row>
    <row r="986" spans="1:38">
      <c r="A986">
        <v>12</v>
      </c>
      <c r="B986">
        <v>23</v>
      </c>
      <c r="C986">
        <v>2023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8</v>
      </c>
      <c r="N986">
        <v>99</v>
      </c>
      <c r="O986">
        <v>99</v>
      </c>
      <c r="P986">
        <v>9999</v>
      </c>
      <c r="Q986">
        <v>131</v>
      </c>
      <c r="R986">
        <v>536</v>
      </c>
      <c r="S986">
        <v>9.2985074626865636</v>
      </c>
      <c r="T986">
        <v>8</v>
      </c>
      <c r="U986">
        <v>16.339738805970132</v>
      </c>
      <c r="V986">
        <v>0</v>
      </c>
      <c r="W986">
        <v>0</v>
      </c>
      <c r="X986">
        <v>47.201492537313435</v>
      </c>
      <c r="Y986">
        <v>3.3582089552238825</v>
      </c>
      <c r="AA986">
        <v>2.7388796746254394</v>
      </c>
      <c r="AB986">
        <v>1.1413519787938096</v>
      </c>
      <c r="AC986">
        <v>0</v>
      </c>
      <c r="AD986">
        <v>19.781076760627212</v>
      </c>
      <c r="AG986">
        <v>19.378163412870567</v>
      </c>
      <c r="AH986">
        <v>20.840809255707455</v>
      </c>
      <c r="AI986">
        <v>0.18656716417910452</v>
      </c>
      <c r="AJ986">
        <v>220</v>
      </c>
      <c r="AK986">
        <v>84.941818181818221</v>
      </c>
      <c r="AL986">
        <v>25.640173266835738</v>
      </c>
    </row>
    <row r="987" spans="1:38">
      <c r="A987">
        <v>12</v>
      </c>
      <c r="B987">
        <v>24</v>
      </c>
      <c r="C987">
        <v>2023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</v>
      </c>
      <c r="N987">
        <v>99</v>
      </c>
      <c r="O987">
        <v>99</v>
      </c>
      <c r="P987">
        <v>9999</v>
      </c>
      <c r="Q987">
        <v>83</v>
      </c>
      <c r="R987">
        <v>221</v>
      </c>
      <c r="S987">
        <v>9.2217194570135703</v>
      </c>
      <c r="T987">
        <v>9</v>
      </c>
      <c r="U987">
        <v>17.234841628959277</v>
      </c>
      <c r="V987">
        <v>0</v>
      </c>
      <c r="W987">
        <v>100</v>
      </c>
      <c r="X987">
        <v>59.728506787330318</v>
      </c>
      <c r="Y987">
        <v>4.9773755656108589</v>
      </c>
      <c r="AA987">
        <v>2.9882437217418194</v>
      </c>
      <c r="AB987">
        <v>1.0336767101977049</v>
      </c>
      <c r="AC987">
        <v>0</v>
      </c>
      <c r="AD987">
        <v>27.49504914809043</v>
      </c>
      <c r="AG987">
        <v>7.9898770788141729</v>
      </c>
      <c r="AH987">
        <v>9.0636734421922842</v>
      </c>
      <c r="AI987">
        <v>0</v>
      </c>
      <c r="AJ987">
        <v>99</v>
      </c>
      <c r="AK987">
        <v>88.313131313131322</v>
      </c>
      <c r="AL987">
        <v>24.694498441725056</v>
      </c>
    </row>
    <row r="988" spans="1:38">
      <c r="A988">
        <v>12</v>
      </c>
      <c r="B988">
        <v>25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10</v>
      </c>
      <c r="N988">
        <v>99</v>
      </c>
      <c r="O988">
        <v>99</v>
      </c>
      <c r="P988">
        <v>9999</v>
      </c>
      <c r="Q988">
        <v>16</v>
      </c>
      <c r="R988">
        <v>26</v>
      </c>
      <c r="S988">
        <v>9.1153846153846114</v>
      </c>
      <c r="T988">
        <v>10</v>
      </c>
      <c r="U988">
        <v>20.176923076923071</v>
      </c>
      <c r="V988">
        <v>0</v>
      </c>
      <c r="W988">
        <v>100</v>
      </c>
      <c r="X988">
        <v>76.923076923076891</v>
      </c>
      <c r="Y988">
        <v>30.769230769230759</v>
      </c>
      <c r="AA988">
        <v>4.4461139205021372</v>
      </c>
      <c r="AB988">
        <v>0.64012757604204862</v>
      </c>
      <c r="AC988">
        <v>0</v>
      </c>
      <c r="AD988">
        <v>18.066996027315984</v>
      </c>
      <c r="AG988">
        <v>0.93998553868402013</v>
      </c>
      <c r="AH988">
        <v>1.2483402262527421</v>
      </c>
      <c r="AI988">
        <v>0</v>
      </c>
      <c r="AJ988">
        <v>7</v>
      </c>
      <c r="AK988">
        <v>94.028571428571482</v>
      </c>
      <c r="AL988">
        <v>27.33052845465027</v>
      </c>
    </row>
    <row r="989" spans="1:38">
      <c r="A989">
        <v>12</v>
      </c>
      <c r="B989">
        <v>26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11</v>
      </c>
      <c r="N989">
        <v>99</v>
      </c>
      <c r="O989">
        <v>99</v>
      </c>
      <c r="P989">
        <v>9999</v>
      </c>
      <c r="Q989">
        <v>5</v>
      </c>
      <c r="R989">
        <v>6</v>
      </c>
      <c r="S989">
        <v>9.3333333333333357</v>
      </c>
      <c r="T989">
        <v>11</v>
      </c>
      <c r="U989">
        <v>21.850000000000005</v>
      </c>
      <c r="V989">
        <v>0</v>
      </c>
      <c r="W989">
        <v>100</v>
      </c>
      <c r="X989">
        <v>100</v>
      </c>
      <c r="Y989">
        <v>33.333333333333343</v>
      </c>
      <c r="AA989">
        <v>4.2185107956876342</v>
      </c>
      <c r="AB989">
        <v>0.94280904158205681</v>
      </c>
      <c r="AC989">
        <v>0</v>
      </c>
      <c r="AD989">
        <v>23.885850054499095</v>
      </c>
      <c r="AG989">
        <v>0.21691973969631231</v>
      </c>
      <c r="AH989">
        <v>0.31196607636624979</v>
      </c>
      <c r="AI989">
        <v>0</v>
      </c>
      <c r="AJ989">
        <v>1</v>
      </c>
      <c r="AK989">
        <v>102.5</v>
      </c>
      <c r="AL989">
        <v>27.48654256322456</v>
      </c>
    </row>
    <row r="990" spans="1:38">
      <c r="A990">
        <v>12</v>
      </c>
      <c r="B990">
        <v>27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12</v>
      </c>
      <c r="N990">
        <v>99</v>
      </c>
      <c r="O990">
        <v>99</v>
      </c>
      <c r="P990">
        <v>9999</v>
      </c>
      <c r="Q990">
        <v>1</v>
      </c>
      <c r="R990">
        <v>1</v>
      </c>
      <c r="S990">
        <v>7</v>
      </c>
      <c r="T990">
        <v>12</v>
      </c>
      <c r="U990">
        <v>15.4</v>
      </c>
      <c r="V990">
        <v>0</v>
      </c>
      <c r="W990">
        <v>100</v>
      </c>
      <c r="X990">
        <v>0</v>
      </c>
      <c r="Y990">
        <v>0</v>
      </c>
      <c r="AA990">
        <v>0</v>
      </c>
      <c r="AB990">
        <v>0</v>
      </c>
      <c r="AC990">
        <v>0</v>
      </c>
      <c r="AG990">
        <v>3.6153289949385402E-2</v>
      </c>
      <c r="AH990">
        <v>3.6645900656294778E-2</v>
      </c>
      <c r="AI990">
        <v>0</v>
      </c>
      <c r="AJ990">
        <v>0</v>
      </c>
    </row>
    <row r="991" spans="1:38">
      <c r="A991">
        <v>12</v>
      </c>
      <c r="B991">
        <v>28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13</v>
      </c>
      <c r="N991">
        <v>99</v>
      </c>
      <c r="O991">
        <v>99</v>
      </c>
      <c r="P991">
        <v>9999</v>
      </c>
    </row>
    <row r="992" spans="1:38">
      <c r="A992">
        <v>12</v>
      </c>
      <c r="B992">
        <v>29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14</v>
      </c>
      <c r="N992">
        <v>99</v>
      </c>
      <c r="O992">
        <v>99</v>
      </c>
      <c r="P992">
        <v>9999</v>
      </c>
    </row>
    <row r="993" spans="1:38">
      <c r="A993">
        <v>12</v>
      </c>
      <c r="B993">
        <v>30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15</v>
      </c>
      <c r="N993">
        <v>99</v>
      </c>
      <c r="O993">
        <v>99</v>
      </c>
      <c r="P993">
        <v>9999</v>
      </c>
    </row>
    <row r="994" spans="1:38">
      <c r="A994">
        <v>12</v>
      </c>
      <c r="B994">
        <v>31</v>
      </c>
      <c r="C994">
        <v>2022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1</v>
      </c>
      <c r="N994">
        <v>99</v>
      </c>
      <c r="O994">
        <v>99</v>
      </c>
      <c r="P994">
        <v>9999</v>
      </c>
      <c r="Q994">
        <v>1</v>
      </c>
      <c r="R994">
        <v>7</v>
      </c>
      <c r="S994">
        <v>4.2857142857142847</v>
      </c>
      <c r="T994">
        <v>1</v>
      </c>
      <c r="U994">
        <v>3.7285714285714282</v>
      </c>
      <c r="V994">
        <v>0</v>
      </c>
      <c r="W994">
        <v>0</v>
      </c>
      <c r="X994">
        <v>0</v>
      </c>
      <c r="Y994">
        <v>0</v>
      </c>
      <c r="AA994">
        <v>0.36533462435841058</v>
      </c>
      <c r="AB994">
        <v>0.45175395145262814</v>
      </c>
      <c r="AC994">
        <v>0</v>
      </c>
      <c r="AD994">
        <v>12.365484170738304</v>
      </c>
      <c r="AG994">
        <v>0.25125628140703515</v>
      </c>
      <c r="AH994">
        <v>6.3492681312960556E-2</v>
      </c>
      <c r="AI994">
        <v>0</v>
      </c>
      <c r="AJ994">
        <v>7</v>
      </c>
      <c r="AK994">
        <v>65.728571428571414</v>
      </c>
      <c r="AL994">
        <v>13.261071987882517</v>
      </c>
    </row>
    <row r="995" spans="1:38">
      <c r="A995">
        <v>12</v>
      </c>
      <c r="B995">
        <v>32</v>
      </c>
      <c r="C995">
        <v>2022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2</v>
      </c>
      <c r="N995">
        <v>99</v>
      </c>
      <c r="O995">
        <v>99</v>
      </c>
      <c r="P995">
        <v>9999</v>
      </c>
      <c r="Q995">
        <v>15</v>
      </c>
      <c r="R995">
        <v>35</v>
      </c>
      <c r="S995">
        <v>5</v>
      </c>
      <c r="T995">
        <v>2</v>
      </c>
      <c r="U995">
        <v>7.2714285714285651</v>
      </c>
      <c r="V995">
        <v>0</v>
      </c>
      <c r="W995">
        <v>0</v>
      </c>
      <c r="X995">
        <v>0</v>
      </c>
      <c r="Y995">
        <v>0</v>
      </c>
      <c r="AA995">
        <v>2.6448409542861793</v>
      </c>
      <c r="AB995">
        <v>1.4928400545843579</v>
      </c>
      <c r="AC995">
        <v>0</v>
      </c>
      <c r="AD995">
        <v>49.424219418406146</v>
      </c>
      <c r="AG995">
        <v>1.2562814070351758</v>
      </c>
      <c r="AH995">
        <v>0.61911445954591771</v>
      </c>
      <c r="AI995">
        <v>8.5714285714285694</v>
      </c>
      <c r="AJ995">
        <v>10</v>
      </c>
      <c r="AK995">
        <v>68.44</v>
      </c>
      <c r="AL995">
        <v>14.61606689868618</v>
      </c>
    </row>
    <row r="996" spans="1:38">
      <c r="A996">
        <v>12</v>
      </c>
      <c r="B996">
        <v>33</v>
      </c>
      <c r="C996">
        <v>2022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3</v>
      </c>
      <c r="N996">
        <v>99</v>
      </c>
      <c r="O996">
        <v>99</v>
      </c>
      <c r="P996">
        <v>9999</v>
      </c>
      <c r="Q996">
        <v>48</v>
      </c>
      <c r="R996">
        <v>118</v>
      </c>
      <c r="S996">
        <v>6.508474576271186</v>
      </c>
      <c r="T996">
        <v>3</v>
      </c>
      <c r="U996">
        <v>10.121186440677969</v>
      </c>
      <c r="V996">
        <v>0</v>
      </c>
      <c r="W996">
        <v>0</v>
      </c>
      <c r="X996">
        <v>0.84745762711864381</v>
      </c>
      <c r="Y996">
        <v>0</v>
      </c>
      <c r="AA996">
        <v>2.9977067985354551</v>
      </c>
      <c r="AB996">
        <v>1.4999760603279686</v>
      </c>
      <c r="AC996">
        <v>0</v>
      </c>
      <c r="AD996">
        <v>34.4013862152811</v>
      </c>
      <c r="AG996">
        <v>4.2354630294328786</v>
      </c>
      <c r="AH996">
        <v>2.9053375207689194</v>
      </c>
      <c r="AI996">
        <v>6.7796610169491505</v>
      </c>
      <c r="AJ996">
        <v>17</v>
      </c>
      <c r="AK996">
        <v>81.352941176470608</v>
      </c>
      <c r="AL996">
        <v>17.958910323714019</v>
      </c>
    </row>
    <row r="997" spans="1:38">
      <c r="A997">
        <v>12</v>
      </c>
      <c r="B997">
        <v>34</v>
      </c>
      <c r="C997">
        <v>2022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4</v>
      </c>
      <c r="N997">
        <v>99</v>
      </c>
      <c r="O997">
        <v>99</v>
      </c>
      <c r="P997">
        <v>9999</v>
      </c>
      <c r="Q997">
        <v>88</v>
      </c>
      <c r="R997">
        <v>266</v>
      </c>
      <c r="S997">
        <v>7.6165413533834556</v>
      </c>
      <c r="T997">
        <v>4</v>
      </c>
      <c r="U997">
        <v>12.403007518796995</v>
      </c>
      <c r="V997">
        <v>0.37593984962406007</v>
      </c>
      <c r="W997">
        <v>0</v>
      </c>
      <c r="X997">
        <v>7.8947368421052637</v>
      </c>
      <c r="Y997">
        <v>0.75187969924812015</v>
      </c>
      <c r="AA997">
        <v>3.035416009927955</v>
      </c>
      <c r="AB997">
        <v>1.3361475567476395</v>
      </c>
      <c r="AC997">
        <v>0</v>
      </c>
      <c r="AD997">
        <v>35.529754564915208</v>
      </c>
      <c r="AG997">
        <v>9.5477386934673358</v>
      </c>
      <c r="AH997">
        <v>8.0258641451233501</v>
      </c>
      <c r="AI997">
        <v>3.3834586466165408</v>
      </c>
      <c r="AJ997">
        <v>45</v>
      </c>
      <c r="AK997">
        <v>85.177777777777777</v>
      </c>
      <c r="AL997">
        <v>20.133013683392935</v>
      </c>
    </row>
    <row r="998" spans="1:38">
      <c r="A998">
        <v>12</v>
      </c>
      <c r="B998">
        <v>35</v>
      </c>
      <c r="C998">
        <v>2022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9999</v>
      </c>
      <c r="Q998">
        <v>146</v>
      </c>
      <c r="R998">
        <v>524</v>
      </c>
      <c r="S998">
        <v>8.3015267175572518</v>
      </c>
      <c r="T998">
        <v>5</v>
      </c>
      <c r="U998">
        <v>13.80190839694656</v>
      </c>
      <c r="V998">
        <v>0.5725190839694656</v>
      </c>
      <c r="W998">
        <v>0</v>
      </c>
      <c r="X998">
        <v>16.793893129770996</v>
      </c>
      <c r="Y998">
        <v>1.5267175572519092</v>
      </c>
      <c r="AA998">
        <v>2.9131441041873591</v>
      </c>
      <c r="AB998">
        <v>1.1544460839452617</v>
      </c>
      <c r="AC998">
        <v>0</v>
      </c>
      <c r="AD998">
        <v>28.769992012909004</v>
      </c>
      <c r="AG998">
        <v>18.808327351040919</v>
      </c>
      <c r="AH998">
        <v>17.593554398145329</v>
      </c>
      <c r="AI998">
        <v>1.9083969465648865</v>
      </c>
      <c r="AJ998">
        <v>76</v>
      </c>
      <c r="AK998">
        <v>87.701315789473625</v>
      </c>
      <c r="AL998">
        <v>21.808619824481735</v>
      </c>
    </row>
    <row r="999" spans="1:38">
      <c r="A999">
        <v>12</v>
      </c>
      <c r="B999">
        <v>36</v>
      </c>
      <c r="C999">
        <v>2022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</v>
      </c>
      <c r="N999">
        <v>99</v>
      </c>
      <c r="O999">
        <v>99</v>
      </c>
      <c r="P999">
        <v>9999</v>
      </c>
      <c r="Q999">
        <v>166</v>
      </c>
      <c r="R999">
        <v>620</v>
      </c>
      <c r="S999">
        <v>8.7435483870967747</v>
      </c>
      <c r="T999">
        <v>6</v>
      </c>
      <c r="U999">
        <v>14.827419354838714</v>
      </c>
      <c r="V999">
        <v>0.96774193548387122</v>
      </c>
      <c r="W999">
        <v>0</v>
      </c>
      <c r="X999">
        <v>29.516129032258057</v>
      </c>
      <c r="Y999">
        <v>1.290322580645161</v>
      </c>
      <c r="AA999">
        <v>3.1332488217471881</v>
      </c>
      <c r="AB999">
        <v>1.0566412043619433</v>
      </c>
      <c r="AC999">
        <v>0</v>
      </c>
      <c r="AD999">
        <v>19.002771250437998</v>
      </c>
      <c r="AG999">
        <v>22.254127781765977</v>
      </c>
      <c r="AH999">
        <v>22.363533306898319</v>
      </c>
      <c r="AI999">
        <v>0.80645161290322565</v>
      </c>
      <c r="AJ999">
        <v>124</v>
      </c>
      <c r="AK999">
        <v>87.1435483870968</v>
      </c>
      <c r="AL999">
        <v>23.647397486064641</v>
      </c>
    </row>
    <row r="1000" spans="1:38">
      <c r="A1000">
        <v>12</v>
      </c>
      <c r="B1000">
        <v>37</v>
      </c>
      <c r="C1000">
        <v>2022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7</v>
      </c>
      <c r="N1000">
        <v>99</v>
      </c>
      <c r="O1000">
        <v>99</v>
      </c>
      <c r="P1000">
        <v>9999</v>
      </c>
      <c r="Q1000">
        <v>151</v>
      </c>
      <c r="R1000">
        <v>612</v>
      </c>
      <c r="S1000">
        <v>9.0163398692810439</v>
      </c>
      <c r="T1000">
        <v>7</v>
      </c>
      <c r="U1000">
        <v>15.492483660130704</v>
      </c>
      <c r="V1000">
        <v>0.49019607843137247</v>
      </c>
      <c r="W1000">
        <v>0</v>
      </c>
      <c r="X1000">
        <v>39.215686274509807</v>
      </c>
      <c r="Y1000">
        <v>1.6339869281045749</v>
      </c>
      <c r="AA1000">
        <v>2.9289086015337653</v>
      </c>
      <c r="AB1000">
        <v>1.046185571732831</v>
      </c>
      <c r="AC1000">
        <v>0</v>
      </c>
      <c r="AD1000">
        <v>30.127520357631042</v>
      </c>
      <c r="AG1000">
        <v>21.966977745872221</v>
      </c>
      <c r="AH1000">
        <v>23.065115272057607</v>
      </c>
      <c r="AI1000">
        <v>0.49019607843137247</v>
      </c>
      <c r="AJ1000">
        <v>180</v>
      </c>
      <c r="AK1000">
        <v>88.403333333333364</v>
      </c>
      <c r="AL1000">
        <v>23.854678585419887</v>
      </c>
    </row>
    <row r="1001" spans="1:38">
      <c r="A1001">
        <v>12</v>
      </c>
      <c r="B1001">
        <v>38</v>
      </c>
      <c r="C1001">
        <v>2022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8</v>
      </c>
      <c r="N1001">
        <v>99</v>
      </c>
      <c r="O1001">
        <v>99</v>
      </c>
      <c r="P1001">
        <v>9999</v>
      </c>
      <c r="Q1001">
        <v>128</v>
      </c>
      <c r="R1001">
        <v>448</v>
      </c>
      <c r="S1001">
        <v>9.3638392857142883</v>
      </c>
      <c r="T1001">
        <v>8</v>
      </c>
      <c r="U1001">
        <v>16.993080357142858</v>
      </c>
      <c r="V1001">
        <v>0</v>
      </c>
      <c r="W1001">
        <v>0</v>
      </c>
      <c r="X1001">
        <v>57.589285714285694</v>
      </c>
      <c r="Y1001">
        <v>5.1339285714285694</v>
      </c>
      <c r="AA1001">
        <v>3.20998322380568</v>
      </c>
      <c r="AB1001">
        <v>1.1375237403611365</v>
      </c>
      <c r="AC1001">
        <v>0</v>
      </c>
      <c r="AD1001">
        <v>14.648600639149929</v>
      </c>
      <c r="AG1001">
        <v>16.08040201005025</v>
      </c>
      <c r="AH1001">
        <v>18.519671784192997</v>
      </c>
      <c r="AI1001">
        <v>0.22321428571428575</v>
      </c>
      <c r="AJ1001">
        <v>186</v>
      </c>
      <c r="AK1001">
        <v>87.572580645161338</v>
      </c>
      <c r="AL1001">
        <v>25.591127050456752</v>
      </c>
    </row>
    <row r="1002" spans="1:38">
      <c r="A1002">
        <v>12</v>
      </c>
      <c r="B1002">
        <v>39</v>
      </c>
      <c r="C1002">
        <v>2022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</v>
      </c>
      <c r="N1002">
        <v>99</v>
      </c>
      <c r="O1002">
        <v>99</v>
      </c>
      <c r="P1002">
        <v>9999</v>
      </c>
      <c r="Q1002">
        <v>58</v>
      </c>
      <c r="R1002">
        <v>130</v>
      </c>
      <c r="S1002">
        <v>9.8692307692307679</v>
      </c>
      <c r="T1002">
        <v>9</v>
      </c>
      <c r="U1002">
        <v>17.710769230769237</v>
      </c>
      <c r="V1002">
        <v>0</v>
      </c>
      <c r="W1002">
        <v>100</v>
      </c>
      <c r="X1002">
        <v>67.692307692307693</v>
      </c>
      <c r="Y1002">
        <v>6.923076923076926</v>
      </c>
      <c r="AA1002">
        <v>3.3591722000847444</v>
      </c>
      <c r="AB1002">
        <v>1.2177435724667189</v>
      </c>
      <c r="AC1002">
        <v>0</v>
      </c>
      <c r="AD1002">
        <v>22.318105764903596</v>
      </c>
      <c r="AG1002">
        <v>4.6661880832735108</v>
      </c>
      <c r="AH1002">
        <v>5.6009789063203241</v>
      </c>
      <c r="AI1002">
        <v>1.5384615384615381</v>
      </c>
      <c r="AJ1002">
        <v>77</v>
      </c>
      <c r="AK1002">
        <v>88.394805194805244</v>
      </c>
      <c r="AL1002">
        <v>26.661820565286359</v>
      </c>
    </row>
    <row r="1003" spans="1:38">
      <c r="A1003">
        <v>12</v>
      </c>
      <c r="B1003">
        <v>40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10</v>
      </c>
      <c r="N1003">
        <v>99</v>
      </c>
      <c r="O1003">
        <v>99</v>
      </c>
      <c r="P1003">
        <v>9999</v>
      </c>
      <c r="Q1003">
        <v>14</v>
      </c>
      <c r="R1003">
        <v>21</v>
      </c>
      <c r="S1003">
        <v>9.9523809523809561</v>
      </c>
      <c r="T1003">
        <v>10</v>
      </c>
      <c r="U1003">
        <v>18.661904761904765</v>
      </c>
      <c r="V1003">
        <v>0</v>
      </c>
      <c r="W1003">
        <v>100</v>
      </c>
      <c r="X1003">
        <v>80.952380952380949</v>
      </c>
      <c r="Y1003">
        <v>9.5238095238095273</v>
      </c>
      <c r="AA1003">
        <v>3.4403039996455962</v>
      </c>
      <c r="AB1003">
        <v>0.89847439352919456</v>
      </c>
      <c r="AC1003">
        <v>0</v>
      </c>
      <c r="AD1003">
        <v>21.971297905694318</v>
      </c>
      <c r="AG1003">
        <v>0.75376884422110557</v>
      </c>
      <c r="AH1003">
        <v>0.95336328760724987</v>
      </c>
      <c r="AI1003">
        <v>0</v>
      </c>
      <c r="AJ1003">
        <v>18</v>
      </c>
      <c r="AK1003">
        <v>90.699999999999989</v>
      </c>
      <c r="AL1003">
        <v>25.066998966878483</v>
      </c>
    </row>
    <row r="1004" spans="1:38">
      <c r="A1004">
        <v>12</v>
      </c>
      <c r="B1004">
        <v>41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11</v>
      </c>
      <c r="N1004">
        <v>99</v>
      </c>
      <c r="O1004">
        <v>99</v>
      </c>
      <c r="P1004">
        <v>9999</v>
      </c>
      <c r="Q1004">
        <v>4</v>
      </c>
      <c r="R1004">
        <v>5</v>
      </c>
      <c r="S1004">
        <v>10</v>
      </c>
      <c r="T1004">
        <v>11</v>
      </c>
      <c r="U1004">
        <v>23.84</v>
      </c>
      <c r="V1004">
        <v>0</v>
      </c>
      <c r="W1004">
        <v>100</v>
      </c>
      <c r="X1004">
        <v>100</v>
      </c>
      <c r="Y1004">
        <v>60</v>
      </c>
      <c r="AA1004">
        <v>3.6274508956014926</v>
      </c>
      <c r="AB1004">
        <v>1.0954451150103319</v>
      </c>
      <c r="AC1004">
        <v>0</v>
      </c>
      <c r="AD1004">
        <v>10.066252643498927</v>
      </c>
      <c r="AG1004">
        <v>0.17946877243359655</v>
      </c>
      <c r="AH1004">
        <v>0.28997423802700756</v>
      </c>
      <c r="AI1004">
        <v>0</v>
      </c>
      <c r="AJ1004">
        <v>5</v>
      </c>
      <c r="AK1004">
        <v>97.14</v>
      </c>
      <c r="AL1004">
        <v>26.115544283543485</v>
      </c>
    </row>
    <row r="1005" spans="1:38">
      <c r="A1005">
        <v>12</v>
      </c>
      <c r="B1005">
        <v>42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12</v>
      </c>
      <c r="N1005">
        <v>99</v>
      </c>
      <c r="O1005">
        <v>99</v>
      </c>
      <c r="P1005">
        <v>9999</v>
      </c>
    </row>
    <row r="1006" spans="1:38">
      <c r="A1006">
        <v>12</v>
      </c>
      <c r="B1006">
        <v>43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13</v>
      </c>
      <c r="N1006">
        <v>99</v>
      </c>
      <c r="O1006">
        <v>99</v>
      </c>
      <c r="P1006">
        <v>9999</v>
      </c>
    </row>
    <row r="1007" spans="1:38">
      <c r="A1007">
        <v>12</v>
      </c>
      <c r="B1007">
        <v>44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14</v>
      </c>
      <c r="N1007">
        <v>99</v>
      </c>
      <c r="O1007">
        <v>99</v>
      </c>
      <c r="P1007">
        <v>9999</v>
      </c>
    </row>
    <row r="1008" spans="1:38">
      <c r="A1008">
        <v>12</v>
      </c>
      <c r="B1008">
        <v>45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15</v>
      </c>
      <c r="N1008">
        <v>99</v>
      </c>
      <c r="O1008">
        <v>99</v>
      </c>
      <c r="P1008">
        <v>9999</v>
      </c>
    </row>
    <row r="1009" spans="1:38">
      <c r="A1009">
        <v>13</v>
      </c>
      <c r="B1009">
        <v>1</v>
      </c>
      <c r="C1009">
        <v>2024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409</v>
      </c>
      <c r="O1009">
        <v>99</v>
      </c>
      <c r="P1009">
        <v>9999</v>
      </c>
    </row>
    <row r="1010" spans="1:38">
      <c r="A1010">
        <v>13</v>
      </c>
      <c r="B1010">
        <v>2</v>
      </c>
      <c r="C1010">
        <v>2024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410</v>
      </c>
      <c r="O1010">
        <v>99</v>
      </c>
      <c r="P1010">
        <v>9999</v>
      </c>
      <c r="Q1010">
        <v>19</v>
      </c>
      <c r="R1010">
        <v>32</v>
      </c>
      <c r="S1010">
        <v>4.53125</v>
      </c>
      <c r="T1010">
        <v>4.34375</v>
      </c>
      <c r="U1010">
        <v>13.4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1.093160555453782</v>
      </c>
      <c r="AB1010">
        <v>0.99951159948246715</v>
      </c>
      <c r="AC1010">
        <v>1.2651426549998228</v>
      </c>
      <c r="AD1010">
        <v>15.158425725816988</v>
      </c>
      <c r="AE1010">
        <v>18.980421675597835</v>
      </c>
      <c r="AF1010">
        <v>-2.0851460059732689</v>
      </c>
      <c r="AG1010">
        <v>0.67241017020382421</v>
      </c>
      <c r="AH1010">
        <v>0.21385733700734377</v>
      </c>
      <c r="AJ1010">
        <v>26</v>
      </c>
      <c r="AK1010">
        <v>96.33461538461539</v>
      </c>
      <c r="AL1010">
        <v>15.08274141752258</v>
      </c>
    </row>
    <row r="1011" spans="1:38">
      <c r="A1011">
        <v>13</v>
      </c>
      <c r="B1011">
        <v>3</v>
      </c>
      <c r="C1011">
        <v>2024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415</v>
      </c>
      <c r="O1011">
        <v>99</v>
      </c>
      <c r="P1011">
        <v>9999</v>
      </c>
      <c r="Q1011">
        <v>118</v>
      </c>
      <c r="R1011">
        <v>162</v>
      </c>
      <c r="S1011">
        <v>5.2283950617283939</v>
      </c>
      <c r="T1011">
        <v>5.5555555555555562</v>
      </c>
      <c r="U1011">
        <v>17.7</v>
      </c>
      <c r="V1011">
        <v>0</v>
      </c>
      <c r="W1011">
        <v>3.7037037037037042</v>
      </c>
      <c r="X1011">
        <v>83.950617283950621</v>
      </c>
      <c r="Y1011">
        <v>0</v>
      </c>
      <c r="Z1011">
        <v>0</v>
      </c>
      <c r="AA1011">
        <v>1.435786015213103</v>
      </c>
      <c r="AB1011">
        <v>1.0615309894002618</v>
      </c>
      <c r="AC1011">
        <v>1.5713484026367723</v>
      </c>
      <c r="AD1011">
        <v>20.73636126321848</v>
      </c>
      <c r="AE1011">
        <v>17.674832066683813</v>
      </c>
      <c r="AF1011">
        <v>46.422791554300865</v>
      </c>
      <c r="AG1011">
        <v>3.4040764866568609</v>
      </c>
      <c r="AH1011">
        <v>1.4300711943443511</v>
      </c>
      <c r="AJ1011">
        <v>134</v>
      </c>
      <c r="AK1011">
        <v>100.85970149253733</v>
      </c>
      <c r="AL1011">
        <v>17.35535896100631</v>
      </c>
    </row>
    <row r="1012" spans="1:38">
      <c r="A1012">
        <v>13</v>
      </c>
      <c r="B1012">
        <v>4</v>
      </c>
      <c r="C1012">
        <v>2024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420</v>
      </c>
      <c r="O1012">
        <v>99</v>
      </c>
      <c r="P1012">
        <v>9999</v>
      </c>
      <c r="Q1012">
        <v>248</v>
      </c>
      <c r="R1012">
        <v>305</v>
      </c>
      <c r="S1012">
        <v>6.1049180327868848</v>
      </c>
      <c r="T1012">
        <v>6.1508196721311474</v>
      </c>
      <c r="U1012">
        <v>22.796393442622943</v>
      </c>
      <c r="V1012">
        <v>0.98360655737704927</v>
      </c>
      <c r="W1012">
        <v>5.9016393442622954</v>
      </c>
      <c r="X1012">
        <v>100</v>
      </c>
      <c r="Y1012">
        <v>45.901639344262307</v>
      </c>
      <c r="Z1012">
        <v>0</v>
      </c>
      <c r="AA1012">
        <v>1.4498230901543361</v>
      </c>
      <c r="AB1012">
        <v>1.2289441329067703</v>
      </c>
      <c r="AC1012">
        <v>1.5754908629646625</v>
      </c>
      <c r="AD1012">
        <v>21.532579830473779</v>
      </c>
      <c r="AE1012">
        <v>11.219838392555401</v>
      </c>
      <c r="AF1012">
        <v>40.500993933138368</v>
      </c>
      <c r="AG1012">
        <v>6.408909434755202</v>
      </c>
      <c r="AH1012">
        <v>3.4676508360036404</v>
      </c>
      <c r="AJ1012">
        <v>242</v>
      </c>
      <c r="AK1012">
        <v>105.91322314049594</v>
      </c>
      <c r="AL1012">
        <v>19.470148750625096</v>
      </c>
    </row>
    <row r="1013" spans="1:38">
      <c r="A1013">
        <v>13</v>
      </c>
      <c r="B1013">
        <v>5</v>
      </c>
      <c r="C1013">
        <v>2024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425</v>
      </c>
      <c r="O1013">
        <v>99</v>
      </c>
      <c r="P1013">
        <v>9999</v>
      </c>
      <c r="Q1013">
        <v>206</v>
      </c>
      <c r="R1013">
        <v>228</v>
      </c>
      <c r="S1013">
        <v>6.5438596491228047</v>
      </c>
      <c r="T1013">
        <v>6.3421052631578956</v>
      </c>
      <c r="U1013">
        <v>26.607894736842098</v>
      </c>
      <c r="V1013">
        <v>54.385964912280706</v>
      </c>
      <c r="W1013">
        <v>14.035087719298245</v>
      </c>
      <c r="X1013">
        <v>100</v>
      </c>
      <c r="Y1013">
        <v>100</v>
      </c>
      <c r="Z1013">
        <v>0</v>
      </c>
      <c r="AA1013">
        <v>0.84075412439769248</v>
      </c>
      <c r="AB1013">
        <v>1.4638350908774125</v>
      </c>
      <c r="AC1013">
        <v>1.8910173042730236</v>
      </c>
      <c r="AD1013">
        <v>8.9168111581808898</v>
      </c>
      <c r="AE1013">
        <v>-2.5147506569183311</v>
      </c>
      <c r="AF1013">
        <v>56.181126437590088</v>
      </c>
      <c r="AG1013">
        <v>4.7909224627022473</v>
      </c>
      <c r="AH1013">
        <v>3.0256224829495157</v>
      </c>
      <c r="AJ1013">
        <v>196</v>
      </c>
      <c r="AK1013">
        <v>109.13214285714275</v>
      </c>
      <c r="AL1013">
        <v>20.780189851925631</v>
      </c>
    </row>
    <row r="1014" spans="1:38">
      <c r="A1014">
        <v>13</v>
      </c>
      <c r="B1014">
        <v>6</v>
      </c>
      <c r="C1014">
        <v>2024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428</v>
      </c>
      <c r="O1014">
        <v>99</v>
      </c>
      <c r="P1014">
        <v>9999</v>
      </c>
      <c r="Q1014">
        <v>176</v>
      </c>
      <c r="R1014">
        <v>191</v>
      </c>
      <c r="S1014">
        <v>6.8272251308900547</v>
      </c>
      <c r="T1014">
        <v>6.4973821989528817</v>
      </c>
      <c r="U1014">
        <v>29.078010471204198</v>
      </c>
      <c r="V1014">
        <v>58.638743455497369</v>
      </c>
      <c r="W1014">
        <v>15.706806282722509</v>
      </c>
      <c r="X1014">
        <v>100</v>
      </c>
      <c r="Y1014">
        <v>100</v>
      </c>
      <c r="Z1014">
        <v>0</v>
      </c>
      <c r="AA1014">
        <v>0.57681034829524813</v>
      </c>
      <c r="AB1014">
        <v>1.3867330044950543</v>
      </c>
      <c r="AC1014">
        <v>1.8781586882136556</v>
      </c>
      <c r="AD1014">
        <v>3.7795796935438126</v>
      </c>
      <c r="AE1014">
        <v>4.2959030126979378</v>
      </c>
      <c r="AF1014">
        <v>43.503687630134579</v>
      </c>
      <c r="AG1014">
        <v>4.0134482034040762</v>
      </c>
      <c r="AH1014">
        <v>2.7699213246387298</v>
      </c>
      <c r="AJ1014">
        <v>172</v>
      </c>
      <c r="AK1014">
        <v>110.96686046511624</v>
      </c>
      <c r="AL1014">
        <v>21.479670336473504</v>
      </c>
    </row>
    <row r="1015" spans="1:38">
      <c r="A1015">
        <v>13</v>
      </c>
      <c r="B1015">
        <v>7</v>
      </c>
      <c r="C1015">
        <v>2024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430</v>
      </c>
      <c r="O1015">
        <v>99</v>
      </c>
      <c r="P1015">
        <v>9999</v>
      </c>
      <c r="Q1015">
        <v>287</v>
      </c>
      <c r="R1015">
        <v>309</v>
      </c>
      <c r="S1015">
        <v>6.9838187702265371</v>
      </c>
      <c r="T1015">
        <v>6.5598705501618113</v>
      </c>
      <c r="U1015">
        <v>31.592233009708742</v>
      </c>
      <c r="V1015">
        <v>57.928802588996781</v>
      </c>
      <c r="W1015">
        <v>14.239482200647251</v>
      </c>
      <c r="X1015">
        <v>100</v>
      </c>
      <c r="Y1015">
        <v>100</v>
      </c>
      <c r="Z1015">
        <v>0</v>
      </c>
      <c r="AA1015">
        <v>0.88978627160506718</v>
      </c>
      <c r="AB1015">
        <v>1.3734880994711163</v>
      </c>
      <c r="AC1015">
        <v>1.8661890236296752</v>
      </c>
      <c r="AD1015">
        <v>5.5506818640689639</v>
      </c>
      <c r="AE1015">
        <v>3.8089628709307282</v>
      </c>
      <c r="AF1015">
        <v>36.968438028715269</v>
      </c>
      <c r="AG1015">
        <v>6.4929607060306793</v>
      </c>
      <c r="AH1015">
        <v>4.8686458112539439</v>
      </c>
      <c r="AJ1015">
        <v>265</v>
      </c>
      <c r="AK1015">
        <v>112.83056603773584</v>
      </c>
      <c r="AL1015">
        <v>22.215841037867737</v>
      </c>
    </row>
    <row r="1016" spans="1:38">
      <c r="A1016">
        <v>13</v>
      </c>
      <c r="B1016">
        <v>8</v>
      </c>
      <c r="C1016">
        <v>2024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433</v>
      </c>
      <c r="O1016">
        <v>99</v>
      </c>
      <c r="P1016">
        <v>9999</v>
      </c>
      <c r="Q1016">
        <v>198</v>
      </c>
      <c r="R1016">
        <v>206</v>
      </c>
      <c r="S1016">
        <v>7.417475728155341</v>
      </c>
      <c r="T1016">
        <v>6.9223300970873805</v>
      </c>
      <c r="U1016">
        <v>34.093203883495157</v>
      </c>
      <c r="V1016">
        <v>57.766990291262118</v>
      </c>
      <c r="W1016">
        <v>17.475728155339812</v>
      </c>
      <c r="X1016">
        <v>100</v>
      </c>
      <c r="Y1016">
        <v>100</v>
      </c>
      <c r="Z1016">
        <v>0</v>
      </c>
      <c r="AA1016">
        <v>0.55042122191720555</v>
      </c>
      <c r="AB1016">
        <v>1.1106219008701488</v>
      </c>
      <c r="AC1016">
        <v>1.8522582406524859</v>
      </c>
      <c r="AD1016">
        <v>12.454924919962069</v>
      </c>
      <c r="AE1016">
        <v>11.518464851139271</v>
      </c>
      <c r="AF1016">
        <v>35.320566329224462</v>
      </c>
      <c r="AG1016">
        <v>4.3286404706871204</v>
      </c>
      <c r="AH1016">
        <v>3.5027118686333449</v>
      </c>
      <c r="AJ1016">
        <v>181</v>
      </c>
      <c r="AK1016">
        <v>114.37458563535903</v>
      </c>
      <c r="AL1016">
        <v>22.970447663340895</v>
      </c>
    </row>
    <row r="1017" spans="1:38">
      <c r="A1017">
        <v>13</v>
      </c>
      <c r="B1017">
        <v>9</v>
      </c>
      <c r="C1017">
        <v>2024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435</v>
      </c>
      <c r="O1017">
        <v>99</v>
      </c>
      <c r="P1017">
        <v>9999</v>
      </c>
      <c r="Q1017">
        <v>343</v>
      </c>
      <c r="R1017">
        <v>367</v>
      </c>
      <c r="S1017">
        <v>7.5258855585831057</v>
      </c>
      <c r="T1017">
        <v>6.8256130790190737</v>
      </c>
      <c r="U1017">
        <v>36.54196185286105</v>
      </c>
      <c r="V1017">
        <v>0</v>
      </c>
      <c r="W1017">
        <v>16.348773841961862</v>
      </c>
      <c r="X1017">
        <v>100</v>
      </c>
      <c r="Y1017">
        <v>100</v>
      </c>
      <c r="Z1017">
        <v>100</v>
      </c>
      <c r="AA1017">
        <v>0.84051655887269505</v>
      </c>
      <c r="AB1017">
        <v>1.1382668684198762</v>
      </c>
      <c r="AC1017">
        <v>1.8549875599494876</v>
      </c>
      <c r="AD1017">
        <v>7.5476502618077452</v>
      </c>
      <c r="AE1017">
        <v>-1.6627614872115621</v>
      </c>
      <c r="AF1017">
        <v>21.764684465597476</v>
      </c>
      <c r="AG1017">
        <v>7.7117041395251116</v>
      </c>
      <c r="AH1017">
        <v>6.6884779871077145</v>
      </c>
      <c r="AJ1017">
        <v>307</v>
      </c>
      <c r="AK1017">
        <v>116.19413680781769</v>
      </c>
      <c r="AL1017">
        <v>23.503066200163712</v>
      </c>
    </row>
    <row r="1018" spans="1:38">
      <c r="A1018">
        <v>13</v>
      </c>
      <c r="B1018">
        <v>10</v>
      </c>
      <c r="C1018">
        <v>2024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438</v>
      </c>
      <c r="O1018">
        <v>99</v>
      </c>
      <c r="P1018">
        <v>9999</v>
      </c>
      <c r="Q1018">
        <v>223</v>
      </c>
      <c r="R1018">
        <v>239</v>
      </c>
      <c r="S1018">
        <v>7.97907949790795</v>
      </c>
      <c r="T1018">
        <v>6.7405857740585793</v>
      </c>
      <c r="U1018">
        <v>39.089958158995799</v>
      </c>
      <c r="V1018">
        <v>0</v>
      </c>
      <c r="W1018">
        <v>18.828451882845187</v>
      </c>
      <c r="X1018">
        <v>100</v>
      </c>
      <c r="Y1018">
        <v>100</v>
      </c>
      <c r="Z1018">
        <v>100</v>
      </c>
      <c r="AA1018">
        <v>0.58293694292047082</v>
      </c>
      <c r="AB1018">
        <v>1.1942950118249844</v>
      </c>
      <c r="AC1018">
        <v>1.8990377633799784</v>
      </c>
      <c r="AD1018">
        <v>5.3787552773602147</v>
      </c>
      <c r="AE1018">
        <v>2.3726142108463595</v>
      </c>
      <c r="AF1018">
        <v>23.928014478505037</v>
      </c>
      <c r="AG1018">
        <v>5.0220634587098125</v>
      </c>
      <c r="AH1018">
        <v>4.6594267047367284</v>
      </c>
      <c r="AJ1018">
        <v>215</v>
      </c>
      <c r="AK1018">
        <v>117.26465116279071</v>
      </c>
      <c r="AL1018">
        <v>24.393483084705473</v>
      </c>
    </row>
    <row r="1019" spans="1:38">
      <c r="A1019">
        <v>13</v>
      </c>
      <c r="B1019">
        <v>11</v>
      </c>
      <c r="C1019">
        <v>2024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440</v>
      </c>
      <c r="O1019">
        <v>99</v>
      </c>
      <c r="P1019">
        <v>9999</v>
      </c>
      <c r="Q1019">
        <v>394</v>
      </c>
      <c r="R1019">
        <v>432</v>
      </c>
      <c r="S1019">
        <v>8.0509259259259256</v>
      </c>
      <c r="T1019">
        <v>7.067129629629628</v>
      </c>
      <c r="U1019">
        <v>41.573611111111127</v>
      </c>
      <c r="V1019">
        <v>0</v>
      </c>
      <c r="W1019">
        <v>21.990740740740737</v>
      </c>
      <c r="X1019">
        <v>100</v>
      </c>
      <c r="Y1019">
        <v>100</v>
      </c>
      <c r="Z1019">
        <v>100</v>
      </c>
      <c r="AA1019">
        <v>0.85168564703124094</v>
      </c>
      <c r="AB1019">
        <v>1.2122824639046843</v>
      </c>
      <c r="AC1019">
        <v>1.8047347968330036</v>
      </c>
      <c r="AD1019">
        <v>12.573187991546511</v>
      </c>
      <c r="AE1019">
        <v>12.494529432017149</v>
      </c>
      <c r="AF1019">
        <v>21.216002235850265</v>
      </c>
      <c r="AG1019">
        <v>9.0775372977516327</v>
      </c>
      <c r="AH1019">
        <v>8.9571711781354875</v>
      </c>
      <c r="AJ1019">
        <v>381</v>
      </c>
      <c r="AK1019">
        <v>118.64068241469803</v>
      </c>
      <c r="AL1019">
        <v>25.10388637377806</v>
      </c>
    </row>
    <row r="1020" spans="1:38">
      <c r="A1020">
        <v>13</v>
      </c>
      <c r="B1020">
        <v>12</v>
      </c>
      <c r="C1020">
        <v>2024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443</v>
      </c>
      <c r="O1020">
        <v>99</v>
      </c>
      <c r="P1020">
        <v>9999</v>
      </c>
      <c r="Q1020">
        <v>278</v>
      </c>
      <c r="R1020">
        <v>285</v>
      </c>
      <c r="S1020">
        <v>8.4315789473684184</v>
      </c>
      <c r="T1020">
        <v>6.9859649122807026</v>
      </c>
      <c r="U1020">
        <v>44.075438596491217</v>
      </c>
      <c r="V1020">
        <v>0</v>
      </c>
      <c r="W1020">
        <v>17.543859649122805</v>
      </c>
      <c r="X1020">
        <v>100</v>
      </c>
      <c r="Y1020">
        <v>100</v>
      </c>
      <c r="Z1020">
        <v>100</v>
      </c>
      <c r="AA1020">
        <v>0.5762798728430788</v>
      </c>
      <c r="AB1020">
        <v>1.1992918809435651</v>
      </c>
      <c r="AC1020">
        <v>1.8005299996030637</v>
      </c>
      <c r="AD1020">
        <v>8.1844630170247381</v>
      </c>
      <c r="AE1020">
        <v>-3.6177111707351632</v>
      </c>
      <c r="AF1020">
        <v>25.466649392149776</v>
      </c>
      <c r="AG1020">
        <v>5.9886530783778085</v>
      </c>
      <c r="AH1020">
        <v>6.2648529356757265</v>
      </c>
      <c r="AJ1020">
        <v>244</v>
      </c>
      <c r="AK1020">
        <v>119.77991803278688</v>
      </c>
      <c r="AL1020">
        <v>25.857470966209497</v>
      </c>
    </row>
    <row r="1021" spans="1:38">
      <c r="A1021">
        <v>13</v>
      </c>
      <c r="B1021">
        <v>13</v>
      </c>
      <c r="C1021">
        <v>2024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445</v>
      </c>
      <c r="O1021">
        <v>99</v>
      </c>
      <c r="P1021">
        <v>9999</v>
      </c>
      <c r="Q1021">
        <v>597</v>
      </c>
      <c r="R1021">
        <v>661</v>
      </c>
      <c r="S1021">
        <v>8.8335854765506809</v>
      </c>
      <c r="T1021">
        <v>7.3570347957639939</v>
      </c>
      <c r="U1021">
        <v>47.417246596066519</v>
      </c>
      <c r="V1021">
        <v>0</v>
      </c>
      <c r="W1021">
        <v>23.7518910741301</v>
      </c>
      <c r="X1021">
        <v>100</v>
      </c>
      <c r="Y1021">
        <v>100</v>
      </c>
      <c r="Z1021">
        <v>100</v>
      </c>
      <c r="AA1021">
        <v>1.398455701543589</v>
      </c>
      <c r="AB1021">
        <v>1.0050510877498973</v>
      </c>
      <c r="AC1021">
        <v>1.7165827275473564</v>
      </c>
      <c r="AD1021">
        <v>19.460464856995536</v>
      </c>
      <c r="AE1021">
        <v>2.0500597827726637</v>
      </c>
      <c r="AF1021">
        <v>26.681501258954999</v>
      </c>
      <c r="AG1021">
        <v>13.88947257827275</v>
      </c>
      <c r="AH1021">
        <v>15.63173447377279</v>
      </c>
      <c r="AJ1021">
        <v>590</v>
      </c>
      <c r="AK1021">
        <v>120.9335593220339</v>
      </c>
      <c r="AL1021">
        <v>26.989315245182325</v>
      </c>
    </row>
    <row r="1022" spans="1:38">
      <c r="A1022">
        <v>13</v>
      </c>
      <c r="B1022">
        <v>14</v>
      </c>
      <c r="C1022">
        <v>2024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450</v>
      </c>
      <c r="O1022">
        <v>99</v>
      </c>
      <c r="P1022">
        <v>9999</v>
      </c>
      <c r="Q1022">
        <v>505</v>
      </c>
      <c r="R1022">
        <v>551</v>
      </c>
      <c r="S1022">
        <v>9.3647912885662485</v>
      </c>
      <c r="T1022">
        <v>7.7858439201451901</v>
      </c>
      <c r="U1022">
        <v>52.321415607985443</v>
      </c>
      <c r="V1022">
        <v>0</v>
      </c>
      <c r="W1022">
        <v>29.764065335753177</v>
      </c>
      <c r="X1022">
        <v>100</v>
      </c>
      <c r="Y1022">
        <v>100</v>
      </c>
      <c r="Z1022">
        <v>100</v>
      </c>
      <c r="AA1022">
        <v>1.4521198571549891</v>
      </c>
      <c r="AB1022">
        <v>0.95228920003582318</v>
      </c>
      <c r="AC1022">
        <v>1.7712820946310812</v>
      </c>
      <c r="AD1022">
        <v>17.507258165108102</v>
      </c>
      <c r="AE1022">
        <v>8.4267649299824985</v>
      </c>
      <c r="AF1022">
        <v>19.049184513775003</v>
      </c>
      <c r="AG1022">
        <v>11.5780626181971</v>
      </c>
      <c r="AH1022">
        <v>14.37806565839182</v>
      </c>
      <c r="AJ1022">
        <v>496</v>
      </c>
      <c r="AK1022">
        <v>122.64354838709684</v>
      </c>
      <c r="AL1022">
        <v>28.505462270426399</v>
      </c>
    </row>
    <row r="1023" spans="1:38">
      <c r="A1023">
        <v>13</v>
      </c>
      <c r="B1023">
        <v>15</v>
      </c>
      <c r="C1023">
        <v>2024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455</v>
      </c>
      <c r="O1023">
        <v>99</v>
      </c>
      <c r="P1023">
        <v>9999</v>
      </c>
      <c r="Q1023">
        <v>358</v>
      </c>
      <c r="R1023">
        <v>389</v>
      </c>
      <c r="S1023">
        <v>9.8688946015424168</v>
      </c>
      <c r="T1023">
        <v>8.0951156812339349</v>
      </c>
      <c r="U1023">
        <v>57.456555269922895</v>
      </c>
      <c r="V1023">
        <v>0</v>
      </c>
      <c r="W1023">
        <v>35.989717223650381</v>
      </c>
      <c r="X1023">
        <v>100</v>
      </c>
      <c r="Y1023">
        <v>100</v>
      </c>
      <c r="Z1023">
        <v>100</v>
      </c>
      <c r="AA1023">
        <v>1.397128697205269</v>
      </c>
      <c r="AB1023">
        <v>1.0878076637497784</v>
      </c>
      <c r="AC1023">
        <v>1.70247115101457</v>
      </c>
      <c r="AD1023">
        <v>3.4479270883279738</v>
      </c>
      <c r="AE1023">
        <v>16.590661241355001</v>
      </c>
      <c r="AF1023">
        <v>18.857366518520763</v>
      </c>
      <c r="AG1023">
        <v>8.1739861315402376</v>
      </c>
      <c r="AH1023">
        <v>11.147014450831024</v>
      </c>
      <c r="AJ1023">
        <v>337</v>
      </c>
      <c r="AK1023">
        <v>123.6602373887241</v>
      </c>
      <c r="AL1023">
        <v>30.656290605515476</v>
      </c>
    </row>
    <row r="1024" spans="1:38">
      <c r="A1024">
        <v>13</v>
      </c>
      <c r="B1024">
        <v>16</v>
      </c>
      <c r="C1024">
        <v>2024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460</v>
      </c>
      <c r="O1024">
        <v>99</v>
      </c>
      <c r="P1024">
        <v>9999</v>
      </c>
      <c r="Q1024">
        <v>364</v>
      </c>
      <c r="R1024">
        <v>402</v>
      </c>
      <c r="S1024">
        <v>10.669154228855723</v>
      </c>
      <c r="T1024">
        <v>9.037313432835818</v>
      </c>
      <c r="U1024">
        <v>64.814676616915435</v>
      </c>
      <c r="V1024">
        <v>0</v>
      </c>
      <c r="W1024">
        <v>58.706467661691541</v>
      </c>
      <c r="X1024">
        <v>100</v>
      </c>
      <c r="Y1024">
        <v>100</v>
      </c>
      <c r="Z1024">
        <v>100</v>
      </c>
      <c r="AA1024">
        <v>4.2255628751495777</v>
      </c>
      <c r="AB1024">
        <v>1.073189221697046</v>
      </c>
      <c r="AC1024">
        <v>2.3459716179246755</v>
      </c>
      <c r="AD1024">
        <v>34.221153250853199</v>
      </c>
      <c r="AE1024">
        <v>12.87512887223345</v>
      </c>
      <c r="AF1024">
        <v>24.796138065862561</v>
      </c>
      <c r="AG1024">
        <v>8.4471527631855459</v>
      </c>
      <c r="AH1024">
        <v>12.994775756517845</v>
      </c>
      <c r="AJ1024">
        <v>359</v>
      </c>
      <c r="AK1024">
        <v>125.51086350974924</v>
      </c>
      <c r="AL1024">
        <v>32.881684997372162</v>
      </c>
    </row>
    <row r="1025" spans="1:38">
      <c r="A1025">
        <v>13</v>
      </c>
      <c r="B1025">
        <v>17</v>
      </c>
      <c r="C1025">
        <v>2023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409</v>
      </c>
      <c r="O1025">
        <v>99</v>
      </c>
      <c r="P1025">
        <v>9999</v>
      </c>
      <c r="Q1025">
        <v>2</v>
      </c>
      <c r="R1025">
        <v>2</v>
      </c>
      <c r="S1025">
        <v>2.5</v>
      </c>
      <c r="T1025">
        <v>2.5</v>
      </c>
      <c r="U1025">
        <v>8.1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1.7999999999999985</v>
      </c>
      <c r="AB1025">
        <v>0.5</v>
      </c>
      <c r="AC1025">
        <v>0.5</v>
      </c>
      <c r="AD1025">
        <v>-99.999999999999915</v>
      </c>
      <c r="AE1025">
        <v>-99.999999999999915</v>
      </c>
      <c r="AF1025">
        <v>100</v>
      </c>
      <c r="AG1025">
        <v>3.8528221922558253E-2</v>
      </c>
      <c r="AH1025">
        <v>7.413191187985395E-3</v>
      </c>
      <c r="AJ1025">
        <v>0</v>
      </c>
    </row>
    <row r="1026" spans="1:38">
      <c r="A1026">
        <v>13</v>
      </c>
      <c r="B1026">
        <v>18</v>
      </c>
      <c r="C1026">
        <v>2023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410</v>
      </c>
      <c r="O1026">
        <v>99</v>
      </c>
      <c r="P1026">
        <v>9999</v>
      </c>
      <c r="Q1026">
        <v>21</v>
      </c>
      <c r="R1026">
        <v>29</v>
      </c>
      <c r="S1026">
        <v>4.5517241379310338</v>
      </c>
      <c r="T1026">
        <v>4.7586206896551744</v>
      </c>
      <c r="U1026">
        <v>13.355172413793104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0.94123404209449602</v>
      </c>
      <c r="AB1026">
        <v>1.7924401956368314</v>
      </c>
      <c r="AC1026">
        <v>1.8128881969786088</v>
      </c>
      <c r="AD1026">
        <v>24.357652900201231</v>
      </c>
      <c r="AE1026">
        <v>26.647301773068939</v>
      </c>
      <c r="AF1026">
        <v>39.117042645370354</v>
      </c>
      <c r="AG1026">
        <v>0.55865921787709516</v>
      </c>
      <c r="AH1026">
        <v>0.17723018192016937</v>
      </c>
      <c r="AJ1026">
        <v>10</v>
      </c>
      <c r="AK1026">
        <v>95.289999999999978</v>
      </c>
      <c r="AL1026">
        <v>15.781399512586356</v>
      </c>
    </row>
    <row r="1027" spans="1:38">
      <c r="A1027">
        <v>13</v>
      </c>
      <c r="B1027">
        <v>19</v>
      </c>
      <c r="C1027">
        <v>2023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415</v>
      </c>
      <c r="O1027">
        <v>99</v>
      </c>
      <c r="P1027">
        <v>9999</v>
      </c>
      <c r="Q1027">
        <v>114</v>
      </c>
      <c r="R1027">
        <v>151</v>
      </c>
      <c r="S1027">
        <v>5.5231788079470201</v>
      </c>
      <c r="T1027">
        <v>5.483443708609272</v>
      </c>
      <c r="U1027">
        <v>17.886092715231779</v>
      </c>
      <c r="V1027">
        <v>0</v>
      </c>
      <c r="W1027">
        <v>3.9735099337748343</v>
      </c>
      <c r="X1027">
        <v>88.741721854304672</v>
      </c>
      <c r="Y1027">
        <v>0</v>
      </c>
      <c r="Z1027">
        <v>0</v>
      </c>
      <c r="AA1027">
        <v>1.2815057231851532</v>
      </c>
      <c r="AB1027">
        <v>1.6269031121242714</v>
      </c>
      <c r="AC1027">
        <v>1.7524034758569498</v>
      </c>
      <c r="AD1027">
        <v>29.445188681810393</v>
      </c>
      <c r="AE1027">
        <v>31.204453740786366</v>
      </c>
      <c r="AF1027">
        <v>66.389830101012805</v>
      </c>
      <c r="AG1027">
        <v>2.9088807551531497</v>
      </c>
      <c r="AH1027">
        <v>1.2358979481796881</v>
      </c>
      <c r="AJ1027">
        <v>46</v>
      </c>
      <c r="AK1027">
        <v>102.72391304347823</v>
      </c>
      <c r="AL1027">
        <v>16.633565155301866</v>
      </c>
    </row>
    <row r="1028" spans="1:38">
      <c r="A1028">
        <v>13</v>
      </c>
      <c r="B1028">
        <v>20</v>
      </c>
      <c r="C1028">
        <v>2023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420</v>
      </c>
      <c r="O1028">
        <v>99</v>
      </c>
      <c r="P1028">
        <v>9999</v>
      </c>
      <c r="Q1028">
        <v>258</v>
      </c>
      <c r="R1028">
        <v>309</v>
      </c>
      <c r="S1028">
        <v>6.074433656957928</v>
      </c>
      <c r="T1028">
        <v>5.9061488673139149</v>
      </c>
      <c r="U1028">
        <v>22.770550161812341</v>
      </c>
      <c r="V1028">
        <v>0.97087378640776723</v>
      </c>
      <c r="W1028">
        <v>7.1197411003236244</v>
      </c>
      <c r="X1028">
        <v>100</v>
      </c>
      <c r="Y1028">
        <v>43.689320388349529</v>
      </c>
      <c r="Z1028">
        <v>0</v>
      </c>
      <c r="AA1028">
        <v>1.3868102751968923</v>
      </c>
      <c r="AB1028">
        <v>1.3856500184945459</v>
      </c>
      <c r="AC1028">
        <v>1.6878380084851357</v>
      </c>
      <c r="AD1028">
        <v>12.525976625178281</v>
      </c>
      <c r="AE1028">
        <v>4.9698551353567746</v>
      </c>
      <c r="AF1028">
        <v>47.62289605448116</v>
      </c>
      <c r="AG1028">
        <v>5.9526102870352551</v>
      </c>
      <c r="AH1028">
        <v>3.2197502788755625</v>
      </c>
      <c r="AJ1028">
        <v>64</v>
      </c>
      <c r="AK1028">
        <v>106.33437499999999</v>
      </c>
      <c r="AL1028">
        <v>18.910201934438188</v>
      </c>
    </row>
    <row r="1029" spans="1:38">
      <c r="A1029">
        <v>13</v>
      </c>
      <c r="B1029">
        <v>21</v>
      </c>
      <c r="C1029">
        <v>2023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425</v>
      </c>
      <c r="O1029">
        <v>99</v>
      </c>
      <c r="P1029">
        <v>9999</v>
      </c>
      <c r="Q1029">
        <v>254</v>
      </c>
      <c r="R1029">
        <v>291</v>
      </c>
      <c r="S1029">
        <v>6.6151202749140889</v>
      </c>
      <c r="T1029">
        <v>6.4914089347079056</v>
      </c>
      <c r="U1029">
        <v>26.535738831615124</v>
      </c>
      <c r="V1029">
        <v>53.264604810996573</v>
      </c>
      <c r="W1029">
        <v>11.68384879725086</v>
      </c>
      <c r="X1029">
        <v>100</v>
      </c>
      <c r="Y1029">
        <v>100</v>
      </c>
      <c r="Z1029">
        <v>0</v>
      </c>
      <c r="AA1029">
        <v>0.89846818123068228</v>
      </c>
      <c r="AB1029">
        <v>1.2585016329367218</v>
      </c>
      <c r="AC1029">
        <v>1.8432830809783936</v>
      </c>
      <c r="AD1029">
        <v>0.79101157384740128</v>
      </c>
      <c r="AE1029">
        <v>-1.1849445789268398</v>
      </c>
      <c r="AF1029">
        <v>43.261369142361367</v>
      </c>
      <c r="AG1029">
        <v>5.6058562897322277</v>
      </c>
      <c r="AH1029">
        <v>3.533575372500275</v>
      </c>
      <c r="AJ1029">
        <v>72</v>
      </c>
      <c r="AK1029">
        <v>109.08055555555556</v>
      </c>
      <c r="AL1029">
        <v>20.710426438821504</v>
      </c>
    </row>
    <row r="1030" spans="1:38">
      <c r="A1030">
        <v>13</v>
      </c>
      <c r="B1030">
        <v>22</v>
      </c>
      <c r="C1030">
        <v>2023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428</v>
      </c>
      <c r="O1030">
        <v>99</v>
      </c>
      <c r="P1030">
        <v>9999</v>
      </c>
      <c r="Q1030">
        <v>177</v>
      </c>
      <c r="R1030">
        <v>189</v>
      </c>
      <c r="S1030">
        <v>6.3280423280423284</v>
      </c>
      <c r="T1030">
        <v>6.1481481481481488</v>
      </c>
      <c r="U1030">
        <v>29.021164021164022</v>
      </c>
      <c r="V1030">
        <v>53.968253968253954</v>
      </c>
      <c r="W1030">
        <v>10.582010582010582</v>
      </c>
      <c r="X1030">
        <v>100</v>
      </c>
      <c r="Y1030">
        <v>100</v>
      </c>
      <c r="Z1030">
        <v>0</v>
      </c>
      <c r="AA1030">
        <v>0.57337460129877638</v>
      </c>
      <c r="AB1030">
        <v>1.5696549947173539</v>
      </c>
      <c r="AC1030">
        <v>1.8284232254266624</v>
      </c>
      <c r="AD1030">
        <v>6.8711503256424047</v>
      </c>
      <c r="AE1030">
        <v>6.8674958118598886</v>
      </c>
      <c r="AF1030">
        <v>39.971110495444485</v>
      </c>
      <c r="AG1030">
        <v>3.6409169716817567</v>
      </c>
      <c r="AH1030">
        <v>2.5099601028456724</v>
      </c>
      <c r="AJ1030">
        <v>41</v>
      </c>
      <c r="AK1030">
        <v>113.35609756097564</v>
      </c>
      <c r="AL1030">
        <v>20.141805230554844</v>
      </c>
    </row>
    <row r="1031" spans="1:38">
      <c r="A1031">
        <v>13</v>
      </c>
      <c r="B1031">
        <v>23</v>
      </c>
      <c r="C1031">
        <v>2023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430</v>
      </c>
      <c r="O1031">
        <v>99</v>
      </c>
      <c r="P1031">
        <v>9999</v>
      </c>
      <c r="Q1031">
        <v>316</v>
      </c>
      <c r="R1031">
        <v>340</v>
      </c>
      <c r="S1031">
        <v>6.723529411764706</v>
      </c>
      <c r="T1031">
        <v>6.2941176470588243</v>
      </c>
      <c r="U1031">
        <v>31.622352941176473</v>
      </c>
      <c r="V1031">
        <v>60.588235294117645</v>
      </c>
      <c r="W1031">
        <v>12.647058823529411</v>
      </c>
      <c r="X1031">
        <v>100</v>
      </c>
      <c r="Y1031">
        <v>100</v>
      </c>
      <c r="Z1031">
        <v>0</v>
      </c>
      <c r="AA1031">
        <v>0.82588654263984196</v>
      </c>
      <c r="AB1031">
        <v>1.4970674910184765</v>
      </c>
      <c r="AC1031">
        <v>1.9361789502356557</v>
      </c>
      <c r="AD1031">
        <v>14.368277641755062</v>
      </c>
      <c r="AE1031">
        <v>3.5065925741923341</v>
      </c>
      <c r="AF1031">
        <v>27.969684780378294</v>
      </c>
      <c r="AG1031">
        <v>6.5497977268349077</v>
      </c>
      <c r="AH1031">
        <v>4.919979405971838</v>
      </c>
      <c r="AJ1031">
        <v>67</v>
      </c>
      <c r="AK1031">
        <v>115.07164179104478</v>
      </c>
      <c r="AL1031">
        <v>21.140049105914237</v>
      </c>
    </row>
    <row r="1032" spans="1:38">
      <c r="A1032">
        <v>13</v>
      </c>
      <c r="B1032">
        <v>24</v>
      </c>
      <c r="C1032">
        <v>2023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433</v>
      </c>
      <c r="O1032">
        <v>99</v>
      </c>
      <c r="P1032">
        <v>9999</v>
      </c>
      <c r="Q1032">
        <v>224</v>
      </c>
      <c r="R1032">
        <v>233</v>
      </c>
      <c r="S1032">
        <v>6.9442060085836914</v>
      </c>
      <c r="T1032">
        <v>6.4463519313304705</v>
      </c>
      <c r="U1032">
        <v>34.034334763948493</v>
      </c>
      <c r="V1032">
        <v>63.948497854077246</v>
      </c>
      <c r="W1032">
        <v>10.30042918454936</v>
      </c>
      <c r="X1032">
        <v>100</v>
      </c>
      <c r="Y1032">
        <v>100</v>
      </c>
      <c r="Z1032">
        <v>0</v>
      </c>
      <c r="AA1032">
        <v>0.58326196047929291</v>
      </c>
      <c r="AB1032">
        <v>1.4535359847103939</v>
      </c>
      <c r="AC1032">
        <v>1.7524714603930005</v>
      </c>
      <c r="AD1032">
        <v>-7.9244695943430079</v>
      </c>
      <c r="AE1032">
        <v>-7.1677646810591318</v>
      </c>
      <c r="AF1032">
        <v>32.653285108238286</v>
      </c>
      <c r="AG1032">
        <v>4.4885378539780394</v>
      </c>
      <c r="AH1032">
        <v>3.6288028469582825</v>
      </c>
      <c r="AJ1032">
        <v>46</v>
      </c>
      <c r="AK1032">
        <v>116.03260869565216</v>
      </c>
      <c r="AL1032">
        <v>21.986450237109764</v>
      </c>
    </row>
    <row r="1033" spans="1:38">
      <c r="A1033">
        <v>13</v>
      </c>
      <c r="B1033">
        <v>25</v>
      </c>
      <c r="C1033">
        <v>2023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435</v>
      </c>
      <c r="O1033">
        <v>99</v>
      </c>
      <c r="P1033">
        <v>9999</v>
      </c>
      <c r="Q1033">
        <v>390</v>
      </c>
      <c r="R1033">
        <v>420</v>
      </c>
      <c r="S1033">
        <v>7.3047619047619055</v>
      </c>
      <c r="T1033">
        <v>6.7928571428571436</v>
      </c>
      <c r="U1033">
        <v>36.579690476190493</v>
      </c>
      <c r="V1033">
        <v>0</v>
      </c>
      <c r="W1033">
        <v>18.333333333333329</v>
      </c>
      <c r="X1033">
        <v>100</v>
      </c>
      <c r="Y1033">
        <v>100</v>
      </c>
      <c r="Z1033">
        <v>100</v>
      </c>
      <c r="AA1033">
        <v>0.82826217922095691</v>
      </c>
      <c r="AB1033">
        <v>1.328255637499334</v>
      </c>
      <c r="AC1033">
        <v>1.8302865840058593</v>
      </c>
      <c r="AD1033">
        <v>9.6198711322597674</v>
      </c>
      <c r="AE1033">
        <v>5.4457298953637263</v>
      </c>
      <c r="AF1033">
        <v>15.91627699842034</v>
      </c>
      <c r="AG1033">
        <v>8.0909266037372376</v>
      </c>
      <c r="AH1033">
        <v>7.0303913840048207</v>
      </c>
      <c r="AJ1033">
        <v>103</v>
      </c>
      <c r="AK1033">
        <v>117.3844660194175</v>
      </c>
      <c r="AL1033">
        <v>22.972995730967899</v>
      </c>
    </row>
    <row r="1034" spans="1:38">
      <c r="A1034">
        <v>13</v>
      </c>
      <c r="B1034">
        <v>26</v>
      </c>
      <c r="C1034">
        <v>2023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438</v>
      </c>
      <c r="O1034">
        <v>99</v>
      </c>
      <c r="P1034">
        <v>9999</v>
      </c>
      <c r="Q1034">
        <v>273</v>
      </c>
      <c r="R1034">
        <v>285</v>
      </c>
      <c r="S1034">
        <v>7.6842105263157903</v>
      </c>
      <c r="T1034">
        <v>6.863157894736843</v>
      </c>
      <c r="U1034">
        <v>39.023508771929826</v>
      </c>
      <c r="V1034">
        <v>0</v>
      </c>
      <c r="W1034">
        <v>15.789473684210527</v>
      </c>
      <c r="X1034">
        <v>100</v>
      </c>
      <c r="Y1034">
        <v>100</v>
      </c>
      <c r="Z1034">
        <v>100</v>
      </c>
      <c r="AA1034">
        <v>0.5855945883058935</v>
      </c>
      <c r="AB1034">
        <v>1.2917809647698888</v>
      </c>
      <c r="AC1034">
        <v>1.687584340083129</v>
      </c>
      <c r="AD1034">
        <v>-8.5444408611296999E-2</v>
      </c>
      <c r="AE1034">
        <v>0.96462163432600379</v>
      </c>
      <c r="AF1034">
        <v>10.411158412127405</v>
      </c>
      <c r="AG1034">
        <v>5.4902716239645528</v>
      </c>
      <c r="AH1034">
        <v>5.0893387923097011</v>
      </c>
      <c r="AJ1034">
        <v>60</v>
      </c>
      <c r="AK1034">
        <v>116.98666666666664</v>
      </c>
      <c r="AL1034">
        <v>24.877284035667689</v>
      </c>
    </row>
    <row r="1035" spans="1:38">
      <c r="A1035">
        <v>13</v>
      </c>
      <c r="B1035">
        <v>27</v>
      </c>
      <c r="C1035">
        <v>2023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440</v>
      </c>
      <c r="O1035">
        <v>99</v>
      </c>
      <c r="P1035">
        <v>9999</v>
      </c>
      <c r="Q1035">
        <v>439</v>
      </c>
      <c r="R1035">
        <v>470</v>
      </c>
      <c r="S1035">
        <v>7.9361702127659548</v>
      </c>
      <c r="T1035">
        <v>6.8765957446808512</v>
      </c>
      <c r="U1035">
        <v>41.517021276595763</v>
      </c>
      <c r="V1035">
        <v>0</v>
      </c>
      <c r="W1035">
        <v>17.446808510638306</v>
      </c>
      <c r="X1035">
        <v>100</v>
      </c>
      <c r="Y1035">
        <v>100</v>
      </c>
      <c r="Z1035">
        <v>100</v>
      </c>
      <c r="AA1035">
        <v>0.86223834117631937</v>
      </c>
      <c r="AB1035">
        <v>1.3668453401148111</v>
      </c>
      <c r="AC1035">
        <v>1.8420863248140673</v>
      </c>
      <c r="AD1035">
        <v>8.6133215732301753</v>
      </c>
      <c r="AE1035">
        <v>2.7845917919041021</v>
      </c>
      <c r="AF1035">
        <v>9.6585277772261406</v>
      </c>
      <c r="AG1035">
        <v>9.0541321518011966</v>
      </c>
      <c r="AH1035">
        <v>8.9292345463678444</v>
      </c>
      <c r="AJ1035">
        <v>92</v>
      </c>
      <c r="AK1035">
        <v>119.02173913043478</v>
      </c>
      <c r="AL1035">
        <v>24.979192931326288</v>
      </c>
    </row>
    <row r="1036" spans="1:38">
      <c r="A1036">
        <v>13</v>
      </c>
      <c r="B1036">
        <v>28</v>
      </c>
      <c r="C1036">
        <v>2023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443</v>
      </c>
      <c r="O1036">
        <v>99</v>
      </c>
      <c r="P1036">
        <v>9999</v>
      </c>
      <c r="Q1036">
        <v>295</v>
      </c>
      <c r="R1036">
        <v>312</v>
      </c>
      <c r="S1036">
        <v>8.2147435897435912</v>
      </c>
      <c r="T1036">
        <v>7.1538461538461551</v>
      </c>
      <c r="U1036">
        <v>44.015064102564125</v>
      </c>
      <c r="V1036">
        <v>0</v>
      </c>
      <c r="W1036">
        <v>17.948717948717952</v>
      </c>
      <c r="X1036">
        <v>100</v>
      </c>
      <c r="Y1036">
        <v>100</v>
      </c>
      <c r="Z1036">
        <v>100</v>
      </c>
      <c r="AA1036">
        <v>0.59420060153452003</v>
      </c>
      <c r="AB1036">
        <v>1.2717494757716978</v>
      </c>
      <c r="AC1036">
        <v>1.8227685555496576</v>
      </c>
      <c r="AD1036">
        <v>2.328835821310284</v>
      </c>
      <c r="AE1036">
        <v>-2.9956655689818312</v>
      </c>
      <c r="AF1036">
        <v>20.005884351988968</v>
      </c>
      <c r="AG1036">
        <v>6.0104026199190894</v>
      </c>
      <c r="AH1036">
        <v>6.2841438658794484</v>
      </c>
      <c r="AJ1036">
        <v>64</v>
      </c>
      <c r="AK1036">
        <v>121.00624999999999</v>
      </c>
      <c r="AL1036">
        <v>25.172107805707778</v>
      </c>
    </row>
    <row r="1037" spans="1:38">
      <c r="A1037">
        <v>13</v>
      </c>
      <c r="B1037">
        <v>29</v>
      </c>
      <c r="C1037">
        <v>2023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445</v>
      </c>
      <c r="O1037">
        <v>99</v>
      </c>
      <c r="P1037">
        <v>9999</v>
      </c>
      <c r="Q1037">
        <v>673</v>
      </c>
      <c r="R1037">
        <v>746</v>
      </c>
      <c r="S1037">
        <v>8.6045576407506719</v>
      </c>
      <c r="T1037">
        <v>7.4235924932975887</v>
      </c>
      <c r="U1037">
        <v>47.561528150134031</v>
      </c>
      <c r="V1037">
        <v>0</v>
      </c>
      <c r="W1037">
        <v>23.056300268096518</v>
      </c>
      <c r="X1037">
        <v>100</v>
      </c>
      <c r="Y1037">
        <v>100</v>
      </c>
      <c r="Z1037">
        <v>100</v>
      </c>
      <c r="AA1037">
        <v>1.3992078656710729</v>
      </c>
      <c r="AB1037">
        <v>1.2450139183419657</v>
      </c>
      <c r="AC1037">
        <v>1.6890059151439856</v>
      </c>
      <c r="AD1037">
        <v>14.708922435467164</v>
      </c>
      <c r="AE1037">
        <v>5.3407329055902526</v>
      </c>
      <c r="AF1037">
        <v>9.4956529555688949</v>
      </c>
      <c r="AG1037">
        <v>14.371026777114238</v>
      </c>
      <c r="AH1037">
        <v>16.236215754431541</v>
      </c>
      <c r="AJ1037">
        <v>157</v>
      </c>
      <c r="AK1037">
        <v>120.8305732484076</v>
      </c>
      <c r="AL1037">
        <v>27.457601934887641</v>
      </c>
    </row>
    <row r="1038" spans="1:38">
      <c r="A1038">
        <v>13</v>
      </c>
      <c r="B1038">
        <v>30</v>
      </c>
      <c r="C1038">
        <v>2023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450</v>
      </c>
      <c r="O1038">
        <v>99</v>
      </c>
      <c r="P1038">
        <v>9999</v>
      </c>
      <c r="Q1038">
        <v>532</v>
      </c>
      <c r="R1038">
        <v>598</v>
      </c>
      <c r="S1038">
        <v>9.1187290969899646</v>
      </c>
      <c r="T1038">
        <v>7.6605351170568561</v>
      </c>
      <c r="U1038">
        <v>52.490802675585215</v>
      </c>
      <c r="V1038">
        <v>0</v>
      </c>
      <c r="W1038">
        <v>26.755852842809368</v>
      </c>
      <c r="X1038">
        <v>100</v>
      </c>
      <c r="Y1038">
        <v>100</v>
      </c>
      <c r="Z1038">
        <v>100</v>
      </c>
      <c r="AA1038">
        <v>1.4426491186243184</v>
      </c>
      <c r="AB1038">
        <v>1.201010050190416</v>
      </c>
      <c r="AC1038">
        <v>1.6439249817910695</v>
      </c>
      <c r="AD1038">
        <v>10.447958541179984</v>
      </c>
      <c r="AE1038">
        <v>8.0687669863326086</v>
      </c>
      <c r="AF1038">
        <v>1.1097061577713139</v>
      </c>
      <c r="AG1038">
        <v>11.519938354844921</v>
      </c>
      <c r="AH1038">
        <v>14.363973135510323</v>
      </c>
      <c r="AJ1038">
        <v>133</v>
      </c>
      <c r="AK1038">
        <v>123.3338345864662</v>
      </c>
      <c r="AL1038">
        <v>27.929608632523824</v>
      </c>
    </row>
    <row r="1039" spans="1:38">
      <c r="A1039">
        <v>13</v>
      </c>
      <c r="B1039">
        <v>31</v>
      </c>
      <c r="C1039">
        <v>2023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455</v>
      </c>
      <c r="O1039">
        <v>99</v>
      </c>
      <c r="P1039">
        <v>9999</v>
      </c>
      <c r="Q1039">
        <v>394</v>
      </c>
      <c r="R1039">
        <v>426</v>
      </c>
      <c r="S1039">
        <v>9.71830985915493</v>
      </c>
      <c r="T1039">
        <v>8.342723004694836</v>
      </c>
      <c r="U1039">
        <v>57.371830985915423</v>
      </c>
      <c r="V1039">
        <v>0</v>
      </c>
      <c r="W1039">
        <v>41.784037558685448</v>
      </c>
      <c r="X1039">
        <v>100</v>
      </c>
      <c r="Y1039">
        <v>100</v>
      </c>
      <c r="Z1039">
        <v>100</v>
      </c>
      <c r="AA1039">
        <v>1.377060531905159</v>
      </c>
      <c r="AB1039">
        <v>1.1630028147772384</v>
      </c>
      <c r="AC1039">
        <v>2.3685946197205983</v>
      </c>
      <c r="AD1039">
        <v>12.945364377937871</v>
      </c>
      <c r="AE1039">
        <v>2.2031695834376888</v>
      </c>
      <c r="AF1039">
        <v>-0.1596291455028534</v>
      </c>
      <c r="AG1039">
        <v>8.2065112695049134</v>
      </c>
      <c r="AH1039">
        <v>11.184034438940625</v>
      </c>
      <c r="AJ1039">
        <v>98</v>
      </c>
      <c r="AK1039">
        <v>124.36326530612236</v>
      </c>
      <c r="AL1039">
        <v>30.104494059108521</v>
      </c>
    </row>
    <row r="1040" spans="1:38">
      <c r="A1040">
        <v>13</v>
      </c>
      <c r="B1040">
        <v>32</v>
      </c>
      <c r="C1040">
        <v>2023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460</v>
      </c>
      <c r="O1040">
        <v>99</v>
      </c>
      <c r="P1040">
        <v>9999</v>
      </c>
      <c r="Q1040">
        <v>346</v>
      </c>
      <c r="R1040">
        <v>390</v>
      </c>
      <c r="S1040">
        <v>10.320512820512818</v>
      </c>
      <c r="T1040">
        <v>9.1846153846153822</v>
      </c>
      <c r="U1040">
        <v>65.278974358974381</v>
      </c>
      <c r="V1040">
        <v>0</v>
      </c>
      <c r="W1040">
        <v>60</v>
      </c>
      <c r="X1040">
        <v>100</v>
      </c>
      <c r="Y1040">
        <v>100</v>
      </c>
      <c r="Z1040">
        <v>100</v>
      </c>
      <c r="AA1040">
        <v>4.8075921767347189</v>
      </c>
      <c r="AB1040">
        <v>1.2939067233807764</v>
      </c>
      <c r="AC1040">
        <v>1.9246762580301295</v>
      </c>
      <c r="AD1040">
        <v>28.756023804766802</v>
      </c>
      <c r="AE1040">
        <v>29.118960733309606</v>
      </c>
      <c r="AF1040">
        <v>16.87776096324087</v>
      </c>
      <c r="AG1040">
        <v>7.5130032748988622</v>
      </c>
      <c r="AH1040">
        <v>11.650058754116213</v>
      </c>
      <c r="AJ1040">
        <v>89</v>
      </c>
      <c r="AK1040">
        <v>125.46179775280898</v>
      </c>
      <c r="AL1040">
        <v>33.498363016522617</v>
      </c>
    </row>
    <row r="1041" spans="1:38">
      <c r="A1041">
        <v>13</v>
      </c>
      <c r="B1041">
        <v>33</v>
      </c>
      <c r="C1041">
        <v>2022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409</v>
      </c>
      <c r="O1041">
        <v>99</v>
      </c>
      <c r="P1041">
        <v>9999</v>
      </c>
    </row>
    <row r="1042" spans="1:38">
      <c r="A1042">
        <v>13</v>
      </c>
      <c r="B1042">
        <v>34</v>
      </c>
      <c r="C1042">
        <v>2022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410</v>
      </c>
      <c r="O1042">
        <v>99</v>
      </c>
      <c r="P1042">
        <v>9999</v>
      </c>
      <c r="Q1042">
        <v>19</v>
      </c>
      <c r="R1042">
        <v>26</v>
      </c>
      <c r="S1042">
        <v>3.6538461538461551</v>
      </c>
      <c r="T1042">
        <v>3.8846153846153855</v>
      </c>
      <c r="U1042">
        <v>13.340769230769228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1.2903247148770545</v>
      </c>
      <c r="AB1042">
        <v>2.1293246977948321</v>
      </c>
      <c r="AC1042">
        <v>1.5523412362008122</v>
      </c>
      <c r="AD1042">
        <v>61.379714953600498</v>
      </c>
      <c r="AE1042">
        <v>37.639829190893693</v>
      </c>
      <c r="AF1042">
        <v>40.680670432225149</v>
      </c>
      <c r="AG1042">
        <v>0.48734770384254922</v>
      </c>
      <c r="AH1042">
        <v>0.15017246714279148</v>
      </c>
      <c r="AJ1042">
        <v>4</v>
      </c>
      <c r="AK1042">
        <v>97.575000000000017</v>
      </c>
      <c r="AL1042">
        <v>14.545454015321884</v>
      </c>
    </row>
    <row r="1043" spans="1:38">
      <c r="A1043">
        <v>13</v>
      </c>
      <c r="B1043">
        <v>35</v>
      </c>
      <c r="C1043">
        <v>2022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415</v>
      </c>
      <c r="O1043">
        <v>99</v>
      </c>
      <c r="P1043">
        <v>9999</v>
      </c>
      <c r="Q1043">
        <v>87</v>
      </c>
      <c r="R1043">
        <v>105</v>
      </c>
      <c r="S1043">
        <v>5.5714285714285694</v>
      </c>
      <c r="T1043">
        <v>4.9142857142857155</v>
      </c>
      <c r="U1043">
        <v>17.889619047619046</v>
      </c>
      <c r="V1043">
        <v>0</v>
      </c>
      <c r="W1043">
        <v>1.9047619047619055</v>
      </c>
      <c r="X1043">
        <v>85.714285714285694</v>
      </c>
      <c r="Y1043">
        <v>0</v>
      </c>
      <c r="Z1043">
        <v>0</v>
      </c>
      <c r="AA1043">
        <v>1.4197215849189435</v>
      </c>
      <c r="AB1043">
        <v>1.5967654379856735</v>
      </c>
      <c r="AC1043">
        <v>1.8000755842029343</v>
      </c>
      <c r="AD1043">
        <v>11.411476533650742</v>
      </c>
      <c r="AE1043">
        <v>13.589757511181144</v>
      </c>
      <c r="AF1043">
        <v>58.363841921360589</v>
      </c>
      <c r="AG1043">
        <v>1.9681349578256799</v>
      </c>
      <c r="AH1043">
        <v>0.8132545234552585</v>
      </c>
      <c r="AJ1043">
        <v>8</v>
      </c>
      <c r="AK1043">
        <v>101.3125</v>
      </c>
      <c r="AL1043">
        <v>17.34882555258298</v>
      </c>
    </row>
    <row r="1044" spans="1:38">
      <c r="A1044">
        <v>13</v>
      </c>
      <c r="B1044">
        <v>36</v>
      </c>
      <c r="C1044">
        <v>2022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420</v>
      </c>
      <c r="O1044">
        <v>99</v>
      </c>
      <c r="P1044">
        <v>9999</v>
      </c>
      <c r="Q1044">
        <v>233</v>
      </c>
      <c r="R1044">
        <v>277</v>
      </c>
      <c r="S1044">
        <v>6.046931407942238</v>
      </c>
      <c r="T1044">
        <v>5.9638989169675112</v>
      </c>
      <c r="U1044">
        <v>22.867328519855597</v>
      </c>
      <c r="V1044">
        <v>0.72202166064981932</v>
      </c>
      <c r="W1044">
        <v>6.859205776173285</v>
      </c>
      <c r="X1044">
        <v>100</v>
      </c>
      <c r="Y1044">
        <v>52.707581227436819</v>
      </c>
      <c r="Z1044">
        <v>0</v>
      </c>
      <c r="AA1044">
        <v>1.4705052339169957</v>
      </c>
      <c r="AB1044">
        <v>1.5299535064037797</v>
      </c>
      <c r="AC1044">
        <v>1.8535155290682128</v>
      </c>
      <c r="AD1044">
        <v>13.954637914297461</v>
      </c>
      <c r="AE1044">
        <v>20.898659090057944</v>
      </c>
      <c r="AF1044">
        <v>56.965121354940123</v>
      </c>
      <c r="AG1044">
        <v>5.1921274601686962</v>
      </c>
      <c r="AH1044">
        <v>2.7424031309439765</v>
      </c>
      <c r="AJ1044">
        <v>27</v>
      </c>
      <c r="AK1044">
        <v>107.09629629629627</v>
      </c>
      <c r="AL1044">
        <v>18.675473877162837</v>
      </c>
    </row>
    <row r="1045" spans="1:38">
      <c r="A1045">
        <v>13</v>
      </c>
      <c r="B1045">
        <v>37</v>
      </c>
      <c r="C1045">
        <v>2022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425</v>
      </c>
      <c r="O1045">
        <v>99</v>
      </c>
      <c r="P1045">
        <v>9999</v>
      </c>
      <c r="Q1045">
        <v>228</v>
      </c>
      <c r="R1045">
        <v>258</v>
      </c>
      <c r="S1045">
        <v>6.4844961240310077</v>
      </c>
      <c r="T1045">
        <v>6.1821705426356584</v>
      </c>
      <c r="U1045">
        <v>26.656589147286841</v>
      </c>
      <c r="V1045">
        <v>53.875968992248062</v>
      </c>
      <c r="W1045">
        <v>8.9147286821705443</v>
      </c>
      <c r="X1045">
        <v>100</v>
      </c>
      <c r="Y1045">
        <v>100</v>
      </c>
      <c r="Z1045">
        <v>0</v>
      </c>
      <c r="AA1045">
        <v>0.83222126988665102</v>
      </c>
      <c r="AB1045">
        <v>1.1819671956257352</v>
      </c>
      <c r="AC1045">
        <v>1.9672098689742337</v>
      </c>
      <c r="AD1045">
        <v>11.40591070735961</v>
      </c>
      <c r="AE1045">
        <v>6.8753060851046888</v>
      </c>
      <c r="AF1045">
        <v>38.378111818271513</v>
      </c>
      <c r="AG1045">
        <v>4.8359887535145276</v>
      </c>
      <c r="AH1045">
        <v>2.9775590311014102</v>
      </c>
      <c r="AJ1045">
        <v>16</v>
      </c>
      <c r="AK1045">
        <v>109.85625</v>
      </c>
      <c r="AL1045">
        <v>20.379430455489768</v>
      </c>
    </row>
    <row r="1046" spans="1:38">
      <c r="A1046">
        <v>13</v>
      </c>
      <c r="B1046">
        <v>38</v>
      </c>
      <c r="C1046">
        <v>2022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428</v>
      </c>
      <c r="O1046">
        <v>99</v>
      </c>
      <c r="P1046">
        <v>9999</v>
      </c>
      <c r="Q1046">
        <v>190</v>
      </c>
      <c r="R1046">
        <v>200</v>
      </c>
      <c r="S1046">
        <v>6.56</v>
      </c>
      <c r="T1046">
        <v>6.37</v>
      </c>
      <c r="U1046">
        <v>29.090749999999993</v>
      </c>
      <c r="V1046">
        <v>49</v>
      </c>
      <c r="W1046">
        <v>14</v>
      </c>
      <c r="X1046">
        <v>100</v>
      </c>
      <c r="Y1046">
        <v>100</v>
      </c>
      <c r="Z1046">
        <v>0</v>
      </c>
      <c r="AA1046">
        <v>0.55219012803597556</v>
      </c>
      <c r="AB1046">
        <v>1.4786480311419627</v>
      </c>
      <c r="AC1046">
        <v>1.9243440440835935</v>
      </c>
      <c r="AD1046">
        <v>13.60449494490757</v>
      </c>
      <c r="AE1046">
        <v>2.8677198835800839</v>
      </c>
      <c r="AF1046">
        <v>40.162681605428816</v>
      </c>
      <c r="AG1046">
        <v>3.7488284910965328</v>
      </c>
      <c r="AH1046">
        <v>2.5189584838460255</v>
      </c>
      <c r="AJ1046">
        <v>15</v>
      </c>
      <c r="AK1046">
        <v>109.3133333333333</v>
      </c>
      <c r="AL1046">
        <v>22.645021588065244</v>
      </c>
    </row>
    <row r="1047" spans="1:38">
      <c r="A1047">
        <v>13</v>
      </c>
      <c r="B1047">
        <v>39</v>
      </c>
      <c r="C1047">
        <v>2022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430</v>
      </c>
      <c r="O1047">
        <v>99</v>
      </c>
      <c r="P1047">
        <v>9999</v>
      </c>
      <c r="Q1047">
        <v>287</v>
      </c>
      <c r="R1047">
        <v>303</v>
      </c>
      <c r="S1047">
        <v>6.5907590759075889</v>
      </c>
      <c r="T1047">
        <v>6.1452145214521492</v>
      </c>
      <c r="U1047">
        <v>31.552145214521438</v>
      </c>
      <c r="V1047">
        <v>58.745874587458736</v>
      </c>
      <c r="W1047">
        <v>8.5808580858085755</v>
      </c>
      <c r="X1047">
        <v>100</v>
      </c>
      <c r="Y1047">
        <v>100</v>
      </c>
      <c r="Z1047">
        <v>0</v>
      </c>
      <c r="AA1047">
        <v>0.85765684632141459</v>
      </c>
      <c r="AB1047">
        <v>1.6523352066166517</v>
      </c>
      <c r="AC1047">
        <v>1.83440763098631</v>
      </c>
      <c r="AD1047">
        <v>13.657905425335596</v>
      </c>
      <c r="AE1047">
        <v>-2.0084408817641086</v>
      </c>
      <c r="AF1047">
        <v>42.356526407213394</v>
      </c>
      <c r="AG1047">
        <v>5.6794751640112491</v>
      </c>
      <c r="AH1047">
        <v>4.1391161783579227</v>
      </c>
      <c r="AJ1047">
        <v>16</v>
      </c>
      <c r="AK1047">
        <v>114.69375000000002</v>
      </c>
      <c r="AL1047">
        <v>21.150970436747688</v>
      </c>
    </row>
    <row r="1048" spans="1:38">
      <c r="A1048">
        <v>13</v>
      </c>
      <c r="B1048">
        <v>40</v>
      </c>
      <c r="C1048">
        <v>2022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433</v>
      </c>
      <c r="O1048">
        <v>99</v>
      </c>
      <c r="P1048">
        <v>9999</v>
      </c>
      <c r="Q1048">
        <v>252</v>
      </c>
      <c r="R1048">
        <v>265</v>
      </c>
      <c r="S1048">
        <v>6.9924528301886761</v>
      </c>
      <c r="T1048">
        <v>6.7358490566037741</v>
      </c>
      <c r="U1048">
        <v>34.084981132075491</v>
      </c>
      <c r="V1048">
        <v>52.075471698113205</v>
      </c>
      <c r="W1048">
        <v>15.84905660377359</v>
      </c>
      <c r="X1048">
        <v>100</v>
      </c>
      <c r="Y1048">
        <v>100</v>
      </c>
      <c r="Z1048">
        <v>0</v>
      </c>
      <c r="AA1048">
        <v>0.60700074571899221</v>
      </c>
      <c r="AB1048">
        <v>1.5661332091833997</v>
      </c>
      <c r="AC1048">
        <v>1.9691099741821556</v>
      </c>
      <c r="AD1048">
        <v>6.8195922464775185</v>
      </c>
      <c r="AE1048">
        <v>-0.11091715881956618</v>
      </c>
      <c r="AF1048">
        <v>30.893574199253273</v>
      </c>
      <c r="AG1048">
        <v>4.9671977507029057</v>
      </c>
      <c r="AH1048">
        <v>3.9106146944490807</v>
      </c>
      <c r="AJ1048">
        <v>30</v>
      </c>
      <c r="AK1048">
        <v>116.37333333333331</v>
      </c>
      <c r="AL1048">
        <v>21.807096228540424</v>
      </c>
    </row>
    <row r="1049" spans="1:38">
      <c r="A1049">
        <v>13</v>
      </c>
      <c r="B1049">
        <v>41</v>
      </c>
      <c r="C1049">
        <v>2022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435</v>
      </c>
      <c r="O1049">
        <v>99</v>
      </c>
      <c r="P1049">
        <v>9999</v>
      </c>
      <c r="Q1049">
        <v>409</v>
      </c>
      <c r="R1049">
        <v>438</v>
      </c>
      <c r="S1049">
        <v>7.3150684931506849</v>
      </c>
      <c r="T1049">
        <v>6.5684931506849296</v>
      </c>
      <c r="U1049">
        <v>36.575410958904065</v>
      </c>
      <c r="V1049">
        <v>0</v>
      </c>
      <c r="W1049">
        <v>17.123287671232877</v>
      </c>
      <c r="X1049">
        <v>100</v>
      </c>
      <c r="Y1049">
        <v>100</v>
      </c>
      <c r="Z1049">
        <v>100</v>
      </c>
      <c r="AA1049">
        <v>0.89404329626281376</v>
      </c>
      <c r="AB1049">
        <v>1.433869933493368</v>
      </c>
      <c r="AC1049">
        <v>1.9085515351391111</v>
      </c>
      <c r="AD1049">
        <v>15.532459809647596</v>
      </c>
      <c r="AE1049">
        <v>13.211992510290724</v>
      </c>
      <c r="AF1049">
        <v>27.660407923302849</v>
      </c>
      <c r="AG1049">
        <v>8.2099343955014046</v>
      </c>
      <c r="AH1049">
        <v>6.9358456691504689</v>
      </c>
      <c r="AJ1049">
        <v>33</v>
      </c>
      <c r="AK1049">
        <v>119.04242424242422</v>
      </c>
      <c r="AL1049">
        <v>21.886849299955077</v>
      </c>
    </row>
    <row r="1050" spans="1:38">
      <c r="A1050">
        <v>13</v>
      </c>
      <c r="B1050">
        <v>42</v>
      </c>
      <c r="C1050">
        <v>2022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438</v>
      </c>
      <c r="O1050">
        <v>99</v>
      </c>
      <c r="P1050">
        <v>9999</v>
      </c>
      <c r="Q1050">
        <v>273</v>
      </c>
      <c r="R1050">
        <v>283</v>
      </c>
      <c r="S1050">
        <v>7.6643109540636045</v>
      </c>
      <c r="T1050">
        <v>6.4734982332155484</v>
      </c>
      <c r="U1050">
        <v>38.996431095406365</v>
      </c>
      <c r="V1050">
        <v>0</v>
      </c>
      <c r="W1050">
        <v>12.014134275618378</v>
      </c>
      <c r="X1050">
        <v>100</v>
      </c>
      <c r="Y1050">
        <v>100</v>
      </c>
      <c r="Z1050">
        <v>100</v>
      </c>
      <c r="AA1050">
        <v>0.58395476192896878</v>
      </c>
      <c r="AB1050">
        <v>1.4055789152705529</v>
      </c>
      <c r="AC1050">
        <v>1.9119775313495639</v>
      </c>
      <c r="AD1050">
        <v>-13.117104605761892</v>
      </c>
      <c r="AE1050">
        <v>-5.1782352157448122</v>
      </c>
      <c r="AF1050">
        <v>17.616639993916763</v>
      </c>
      <c r="AG1050">
        <v>5.3045923149015932</v>
      </c>
      <c r="AH1050">
        <v>4.7780137394429358</v>
      </c>
      <c r="AJ1050">
        <v>16</v>
      </c>
      <c r="AK1050">
        <v>119.2</v>
      </c>
      <c r="AL1050">
        <v>23.339750894503808</v>
      </c>
    </row>
    <row r="1051" spans="1:38">
      <c r="A1051">
        <v>13</v>
      </c>
      <c r="B1051">
        <v>43</v>
      </c>
      <c r="C1051">
        <v>2022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440</v>
      </c>
      <c r="O1051">
        <v>99</v>
      </c>
      <c r="P1051">
        <v>9999</v>
      </c>
      <c r="Q1051">
        <v>424</v>
      </c>
      <c r="R1051">
        <v>456</v>
      </c>
      <c r="S1051">
        <v>7.9144736842105248</v>
      </c>
      <c r="T1051">
        <v>6.8048245614035086</v>
      </c>
      <c r="U1051">
        <v>41.549868421052643</v>
      </c>
      <c r="V1051">
        <v>0</v>
      </c>
      <c r="W1051">
        <v>16.228070175438599</v>
      </c>
      <c r="X1051">
        <v>100</v>
      </c>
      <c r="Y1051">
        <v>100</v>
      </c>
      <c r="Z1051">
        <v>100</v>
      </c>
      <c r="AA1051">
        <v>0.88350154651104718</v>
      </c>
      <c r="AB1051">
        <v>1.2580133266421398</v>
      </c>
      <c r="AC1051">
        <v>1.782978354138536</v>
      </c>
      <c r="AD1051">
        <v>14.05711475571624</v>
      </c>
      <c r="AE1051">
        <v>4.5255971356679616</v>
      </c>
      <c r="AF1051">
        <v>14.703390259302596</v>
      </c>
      <c r="AG1051">
        <v>8.5473289597000939</v>
      </c>
      <c r="AH1051">
        <v>8.2029599553509058</v>
      </c>
      <c r="AJ1051">
        <v>22</v>
      </c>
      <c r="AK1051">
        <v>120.06363636363636</v>
      </c>
      <c r="AL1051">
        <v>24.768269333262595</v>
      </c>
    </row>
    <row r="1052" spans="1:38">
      <c r="A1052">
        <v>13</v>
      </c>
      <c r="B1052">
        <v>44</v>
      </c>
      <c r="C1052">
        <v>2022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443</v>
      </c>
      <c r="O1052">
        <v>99</v>
      </c>
      <c r="P1052">
        <v>9999</v>
      </c>
      <c r="Q1052">
        <v>296</v>
      </c>
      <c r="R1052">
        <v>315</v>
      </c>
      <c r="S1052">
        <v>8.1841269841269817</v>
      </c>
      <c r="T1052">
        <v>7.2190476190476227</v>
      </c>
      <c r="U1052">
        <v>44.040793650793638</v>
      </c>
      <c r="V1052">
        <v>0</v>
      </c>
      <c r="W1052">
        <v>21.587301587301592</v>
      </c>
      <c r="X1052">
        <v>100</v>
      </c>
      <c r="Y1052">
        <v>100</v>
      </c>
      <c r="Z1052">
        <v>100</v>
      </c>
      <c r="AA1052">
        <v>0.59285615265295122</v>
      </c>
      <c r="AB1052">
        <v>1.1060018584338669</v>
      </c>
      <c r="AC1052">
        <v>1.8395010661414704</v>
      </c>
      <c r="AD1052">
        <v>6.983433726913618</v>
      </c>
      <c r="AE1052">
        <v>5.4217801629689548</v>
      </c>
      <c r="AF1052">
        <v>5.039321150081312</v>
      </c>
      <c r="AG1052">
        <v>5.9044048734770405</v>
      </c>
      <c r="AH1052">
        <v>6.0062276157581618</v>
      </c>
      <c r="AJ1052">
        <v>29</v>
      </c>
      <c r="AK1052">
        <v>121.58620689655172</v>
      </c>
      <c r="AL1052">
        <v>24.67540075759258</v>
      </c>
    </row>
    <row r="1053" spans="1:38">
      <c r="A1053">
        <v>13</v>
      </c>
      <c r="B1053">
        <v>45</v>
      </c>
      <c r="C1053">
        <v>2022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445</v>
      </c>
      <c r="O1053">
        <v>99</v>
      </c>
      <c r="P1053">
        <v>9999</v>
      </c>
      <c r="Q1053">
        <v>678</v>
      </c>
      <c r="R1053">
        <v>766</v>
      </c>
      <c r="S1053">
        <v>8.5691906005221927</v>
      </c>
      <c r="T1053">
        <v>7.120104438642298</v>
      </c>
      <c r="U1053">
        <v>47.429177545691878</v>
      </c>
      <c r="V1053">
        <v>0</v>
      </c>
      <c r="W1053">
        <v>18.276762402088774</v>
      </c>
      <c r="X1053">
        <v>100</v>
      </c>
      <c r="Y1053">
        <v>100</v>
      </c>
      <c r="Z1053">
        <v>100</v>
      </c>
      <c r="AA1053">
        <v>1.3853190439748653</v>
      </c>
      <c r="AB1053">
        <v>1.1123757290713712</v>
      </c>
      <c r="AC1053">
        <v>1.7384270041110694</v>
      </c>
      <c r="AD1053">
        <v>14.378875554703944</v>
      </c>
      <c r="AE1053">
        <v>12.744654356380847</v>
      </c>
      <c r="AF1053">
        <v>11.991969026209604</v>
      </c>
      <c r="AG1053">
        <v>14.35801312089972</v>
      </c>
      <c r="AH1053">
        <v>15.729338524615036</v>
      </c>
      <c r="AJ1053">
        <v>38</v>
      </c>
      <c r="AK1053">
        <v>122.6105263157895</v>
      </c>
      <c r="AL1053">
        <v>26.176096326610192</v>
      </c>
    </row>
    <row r="1054" spans="1:38">
      <c r="A1054">
        <v>13</v>
      </c>
      <c r="B1054">
        <v>46</v>
      </c>
      <c r="C1054">
        <v>2022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450</v>
      </c>
      <c r="O1054">
        <v>99</v>
      </c>
      <c r="P1054">
        <v>9999</v>
      </c>
      <c r="Q1054">
        <v>605</v>
      </c>
      <c r="R1054">
        <v>671</v>
      </c>
      <c r="S1054">
        <v>9.1087928464977637</v>
      </c>
      <c r="T1054">
        <v>7.6721311475409859</v>
      </c>
      <c r="U1054">
        <v>52.420163934426242</v>
      </c>
      <c r="V1054">
        <v>0</v>
      </c>
      <c r="W1054">
        <v>25.931445603576755</v>
      </c>
      <c r="X1054">
        <v>100</v>
      </c>
      <c r="Y1054">
        <v>100</v>
      </c>
      <c r="Z1054">
        <v>100</v>
      </c>
      <c r="AA1054">
        <v>1.406405233573778</v>
      </c>
      <c r="AB1054">
        <v>1.186773935037658</v>
      </c>
      <c r="AC1054">
        <v>1.7614301416048621</v>
      </c>
      <c r="AD1054">
        <v>12.30477111846654</v>
      </c>
      <c r="AE1054">
        <v>8.0947764980871373</v>
      </c>
      <c r="AF1054">
        <v>7.9800889850612995</v>
      </c>
      <c r="AG1054">
        <v>12.577319587628862</v>
      </c>
      <c r="AH1054">
        <v>15.22849520615768</v>
      </c>
      <c r="AJ1054">
        <v>42</v>
      </c>
      <c r="AK1054">
        <v>122.06190476190471</v>
      </c>
      <c r="AL1054">
        <v>29.41616941798025</v>
      </c>
    </row>
    <row r="1055" spans="1:38">
      <c r="A1055">
        <v>13</v>
      </c>
      <c r="B1055">
        <v>47</v>
      </c>
      <c r="C1055">
        <v>2022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455</v>
      </c>
      <c r="O1055">
        <v>99</v>
      </c>
      <c r="P1055">
        <v>9999</v>
      </c>
      <c r="Q1055">
        <v>443</v>
      </c>
      <c r="R1055">
        <v>480</v>
      </c>
      <c r="S1055">
        <v>9.5541666666666689</v>
      </c>
      <c r="T1055">
        <v>8.0250000000000004</v>
      </c>
      <c r="U1055">
        <v>57.32900000000005</v>
      </c>
      <c r="V1055">
        <v>0</v>
      </c>
      <c r="W1055">
        <v>32.916666666666657</v>
      </c>
      <c r="X1055">
        <v>100</v>
      </c>
      <c r="Y1055">
        <v>100</v>
      </c>
      <c r="Z1055">
        <v>100</v>
      </c>
      <c r="AA1055">
        <v>1.4265875075369012</v>
      </c>
      <c r="AB1055">
        <v>1.2218425862424103</v>
      </c>
      <c r="AC1055">
        <v>1.8187106238578277</v>
      </c>
      <c r="AD1055">
        <v>9.9102230856287505</v>
      </c>
      <c r="AE1055">
        <v>9.4912096645178625</v>
      </c>
      <c r="AF1055">
        <v>8.3767288490481651</v>
      </c>
      <c r="AG1055">
        <v>8.9971883786316784</v>
      </c>
      <c r="AH1055">
        <v>11.913838254736696</v>
      </c>
      <c r="AJ1055">
        <v>46</v>
      </c>
      <c r="AK1055">
        <v>123.3652173913043</v>
      </c>
      <c r="AL1055">
        <v>29.75985069992786</v>
      </c>
    </row>
    <row r="1056" spans="1:38">
      <c r="A1056">
        <v>13</v>
      </c>
      <c r="B1056">
        <v>48</v>
      </c>
      <c r="C1056">
        <v>2022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460</v>
      </c>
      <c r="O1056">
        <v>99</v>
      </c>
      <c r="P1056">
        <v>9999</v>
      </c>
      <c r="Q1056">
        <v>445</v>
      </c>
      <c r="R1056">
        <v>492</v>
      </c>
      <c r="S1056">
        <v>10.380081300813005</v>
      </c>
      <c r="T1056">
        <v>9.0040650406504046</v>
      </c>
      <c r="U1056">
        <v>65.504735772357719</v>
      </c>
      <c r="V1056">
        <v>0</v>
      </c>
      <c r="W1056">
        <v>58.943089430894318</v>
      </c>
      <c r="X1056">
        <v>100</v>
      </c>
      <c r="Y1056">
        <v>100</v>
      </c>
      <c r="Z1056">
        <v>100</v>
      </c>
      <c r="AA1056">
        <v>4.7094572438669697</v>
      </c>
      <c r="AB1056">
        <v>1.2670983406082881</v>
      </c>
      <c r="AC1056">
        <v>1.8729958773967796</v>
      </c>
      <c r="AD1056">
        <v>23.078666566430705</v>
      </c>
      <c r="AE1056">
        <v>26.539066188084995</v>
      </c>
      <c r="AF1056">
        <v>8.6704011759429296</v>
      </c>
      <c r="AG1056">
        <v>9.2221180880974689</v>
      </c>
      <c r="AH1056">
        <v>13.953202525491678</v>
      </c>
      <c r="AJ1056">
        <v>50</v>
      </c>
      <c r="AK1056">
        <v>126.66399999999997</v>
      </c>
      <c r="AL1056">
        <v>31.77355639362117</v>
      </c>
    </row>
    <row r="1057" spans="1:38">
      <c r="A1057">
        <v>14</v>
      </c>
      <c r="B1057">
        <v>1</v>
      </c>
      <c r="C1057">
        <v>2024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1</v>
      </c>
      <c r="P1057">
        <v>9999</v>
      </c>
      <c r="Q1057">
        <v>1</v>
      </c>
      <c r="R1057">
        <v>4</v>
      </c>
      <c r="S1057">
        <v>8.25</v>
      </c>
      <c r="T1057">
        <v>8.5</v>
      </c>
      <c r="U1057">
        <v>13.775</v>
      </c>
      <c r="V1057">
        <v>0</v>
      </c>
      <c r="W1057">
        <v>50</v>
      </c>
      <c r="X1057">
        <v>0</v>
      </c>
      <c r="Y1057">
        <v>0</v>
      </c>
      <c r="AA1057">
        <v>1.584889586059538</v>
      </c>
      <c r="AB1057">
        <v>0.4330127018922193</v>
      </c>
      <c r="AC1057">
        <v>0.5</v>
      </c>
      <c r="AD1057">
        <v>51.910501578897779</v>
      </c>
      <c r="AE1057">
        <v>70.982862774501086</v>
      </c>
      <c r="AF1057">
        <v>57.735026918962582</v>
      </c>
      <c r="AG1057">
        <v>0.21019442984760897</v>
      </c>
      <c r="AH1057">
        <v>0.18961292809161989</v>
      </c>
      <c r="AI1057">
        <v>0</v>
      </c>
      <c r="AJ1057">
        <v>4</v>
      </c>
      <c r="AK1057">
        <v>86.25</v>
      </c>
      <c r="AL1057">
        <v>21.369185329716188</v>
      </c>
    </row>
    <row r="1058" spans="1:38">
      <c r="A1058">
        <v>14</v>
      </c>
      <c r="B1058">
        <v>2</v>
      </c>
      <c r="C1058">
        <v>2024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2</v>
      </c>
      <c r="P1058">
        <v>9999</v>
      </c>
      <c r="Q1058">
        <v>1</v>
      </c>
      <c r="R1058">
        <v>13</v>
      </c>
      <c r="S1058">
        <v>7.6923076923076898</v>
      </c>
      <c r="T1058">
        <v>7.076923076923074</v>
      </c>
      <c r="U1058">
        <v>14.030769230769229</v>
      </c>
      <c r="V1058">
        <v>0</v>
      </c>
      <c r="W1058">
        <v>0</v>
      </c>
      <c r="X1058">
        <v>23.07692307692308</v>
      </c>
      <c r="Y1058">
        <v>0</v>
      </c>
      <c r="AA1058">
        <v>1.7388699316088196</v>
      </c>
      <c r="AB1058">
        <v>0.60569291338552045</v>
      </c>
      <c r="AC1058">
        <v>0.82848689340531245</v>
      </c>
      <c r="AD1058">
        <v>-31.967301092209848</v>
      </c>
      <c r="AE1058">
        <v>48.425527524646085</v>
      </c>
      <c r="AF1058">
        <v>-10.612499189321936</v>
      </c>
      <c r="AG1058">
        <v>0.68313189700472965</v>
      </c>
      <c r="AH1058">
        <v>0.62768417575156943</v>
      </c>
      <c r="AI1058">
        <v>0</v>
      </c>
      <c r="AJ1058">
        <v>13</v>
      </c>
      <c r="AK1058">
        <v>90.776923076923055</v>
      </c>
      <c r="AL1058">
        <v>19.343741545988298</v>
      </c>
    </row>
    <row r="1059" spans="1:38">
      <c r="A1059">
        <v>14</v>
      </c>
      <c r="B1059">
        <v>3</v>
      </c>
      <c r="C1059">
        <v>2024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3</v>
      </c>
      <c r="P1059">
        <v>9999</v>
      </c>
      <c r="Q1059">
        <v>23</v>
      </c>
      <c r="R1059">
        <v>114</v>
      </c>
      <c r="S1059">
        <v>9.4736842105263115</v>
      </c>
      <c r="T1059">
        <v>6.9473684210526319</v>
      </c>
      <c r="U1059">
        <v>15.20614035087719</v>
      </c>
      <c r="V1059">
        <v>0</v>
      </c>
      <c r="W1059">
        <v>9.6491228070175445</v>
      </c>
      <c r="X1059">
        <v>16.666666666666671</v>
      </c>
      <c r="Y1059">
        <v>0.87719298245614019</v>
      </c>
      <c r="AA1059">
        <v>2.7689786921977904</v>
      </c>
      <c r="AB1059">
        <v>0.86054375217058254</v>
      </c>
      <c r="AC1059">
        <v>1.3497375005556718</v>
      </c>
      <c r="AD1059">
        <v>18.06361475057949</v>
      </c>
      <c r="AE1059">
        <v>49.836963648597759</v>
      </c>
      <c r="AF1059">
        <v>27.068637087067504</v>
      </c>
      <c r="AG1059">
        <v>5.9905412506568574</v>
      </c>
      <c r="AH1059">
        <v>5.9654085453143937</v>
      </c>
      <c r="AI1059">
        <v>0</v>
      </c>
      <c r="AJ1059">
        <v>114</v>
      </c>
      <c r="AK1059">
        <v>84.65614035087718</v>
      </c>
      <c r="AL1059">
        <v>24.90667772448338</v>
      </c>
    </row>
    <row r="1060" spans="1:38">
      <c r="A1060">
        <v>14</v>
      </c>
      <c r="B1060">
        <v>4</v>
      </c>
      <c r="C1060">
        <v>2024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4</v>
      </c>
      <c r="P1060">
        <v>9999</v>
      </c>
      <c r="Q1060">
        <v>11</v>
      </c>
      <c r="R1060">
        <v>135</v>
      </c>
      <c r="S1060">
        <v>9.3037037037037038</v>
      </c>
      <c r="T1060">
        <v>6.4444444444444438</v>
      </c>
      <c r="U1060">
        <v>13.341481481481479</v>
      </c>
      <c r="V1060">
        <v>0</v>
      </c>
      <c r="W1060">
        <v>5.9259259259259265</v>
      </c>
      <c r="X1060">
        <v>5.9259259259259265</v>
      </c>
      <c r="Y1060">
        <v>0</v>
      </c>
      <c r="AA1060">
        <v>1.9161839077123592</v>
      </c>
      <c r="AB1060">
        <v>0.99832507193074971</v>
      </c>
      <c r="AC1060">
        <v>1.2090196007764824</v>
      </c>
      <c r="AD1060">
        <v>63.116469136787408</v>
      </c>
      <c r="AE1060">
        <v>46.557560575361194</v>
      </c>
      <c r="AF1060">
        <v>36.072319938189473</v>
      </c>
      <c r="AG1060">
        <v>7.0940620073568068</v>
      </c>
      <c r="AH1060">
        <v>6.1980371104503922</v>
      </c>
      <c r="AI1060">
        <v>0</v>
      </c>
      <c r="AJ1060">
        <v>135</v>
      </c>
      <c r="AK1060">
        <v>83.202962962962971</v>
      </c>
      <c r="AL1060">
        <v>23.170784813098422</v>
      </c>
    </row>
    <row r="1061" spans="1:38">
      <c r="A1061">
        <v>14</v>
      </c>
      <c r="B1061">
        <v>5</v>
      </c>
      <c r="C1061">
        <v>2024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7</v>
      </c>
      <c r="P1061">
        <v>9999</v>
      </c>
    </row>
    <row r="1062" spans="1:38">
      <c r="A1062">
        <v>14</v>
      </c>
      <c r="B1062">
        <v>6</v>
      </c>
      <c r="C1062">
        <v>2024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8</v>
      </c>
      <c r="P1062">
        <v>9999</v>
      </c>
      <c r="Q1062">
        <v>5</v>
      </c>
      <c r="R1062">
        <v>45</v>
      </c>
      <c r="S1062">
        <v>8.9777777777777779</v>
      </c>
      <c r="T1062">
        <v>7.3555555555555552</v>
      </c>
      <c r="U1062">
        <v>14.866666666666667</v>
      </c>
      <c r="V1062">
        <v>2.2222222222222223</v>
      </c>
      <c r="W1062">
        <v>22.222222222222225</v>
      </c>
      <c r="X1062">
        <v>31.111111111111111</v>
      </c>
      <c r="Y1062">
        <v>2.2222222222222223</v>
      </c>
      <c r="AA1062">
        <v>2.7859169645438482</v>
      </c>
      <c r="AB1062">
        <v>1.2380789579719249</v>
      </c>
      <c r="AC1062">
        <v>1.675384606664071</v>
      </c>
      <c r="AD1062">
        <v>59.380637621381453</v>
      </c>
      <c r="AE1062">
        <v>20.869367917158172</v>
      </c>
      <c r="AF1062">
        <v>40.020252326137992</v>
      </c>
      <c r="AG1062">
        <v>2.3646873357856015</v>
      </c>
      <c r="AH1062">
        <v>2.3021968946151321</v>
      </c>
      <c r="AI1062">
        <v>0</v>
      </c>
      <c r="AJ1062">
        <v>45</v>
      </c>
      <c r="AK1062">
        <v>86.604444444444454</v>
      </c>
      <c r="AL1062">
        <v>22.73080236211328</v>
      </c>
    </row>
    <row r="1063" spans="1:38">
      <c r="A1063">
        <v>14</v>
      </c>
      <c r="B1063">
        <v>7</v>
      </c>
      <c r="C1063">
        <v>2024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</v>
      </c>
      <c r="P1063">
        <v>9999</v>
      </c>
      <c r="Q1063">
        <v>17</v>
      </c>
      <c r="R1063">
        <v>127</v>
      </c>
      <c r="S1063">
        <v>9.0708661417322816</v>
      </c>
      <c r="T1063">
        <v>6.5590551181102361</v>
      </c>
      <c r="U1063">
        <v>14.885826771653541</v>
      </c>
      <c r="V1063">
        <v>0</v>
      </c>
      <c r="W1063">
        <v>15.748031496062996</v>
      </c>
      <c r="X1063">
        <v>32.28346456692914</v>
      </c>
      <c r="Y1063">
        <v>1.5748031496062995</v>
      </c>
      <c r="AA1063">
        <v>3.504613930897051</v>
      </c>
      <c r="AB1063">
        <v>1.5480803574445317</v>
      </c>
      <c r="AC1063">
        <v>2.1060600349889711</v>
      </c>
      <c r="AD1063">
        <v>71.278229013375793</v>
      </c>
      <c r="AE1063">
        <v>59.96582339083659</v>
      </c>
      <c r="AF1063">
        <v>73.41091173680897</v>
      </c>
      <c r="AG1063">
        <v>6.6736731476615914</v>
      </c>
      <c r="AH1063">
        <v>6.5056849465917876</v>
      </c>
      <c r="AI1063">
        <v>0</v>
      </c>
      <c r="AJ1063">
        <v>127</v>
      </c>
      <c r="AK1063">
        <v>85.981102362204709</v>
      </c>
      <c r="AL1063">
        <v>23.083873770469193</v>
      </c>
    </row>
    <row r="1064" spans="1:38">
      <c r="A1064">
        <v>14</v>
      </c>
      <c r="B1064">
        <v>8</v>
      </c>
      <c r="C1064">
        <v>2024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11</v>
      </c>
      <c r="P1064">
        <v>9999</v>
      </c>
      <c r="Q1064">
        <v>91</v>
      </c>
      <c r="R1064">
        <v>1089</v>
      </c>
      <c r="S1064">
        <v>9.6877869605142362</v>
      </c>
      <c r="T1064">
        <v>7.0651974288337902</v>
      </c>
      <c r="U1064">
        <v>15.2665748393021</v>
      </c>
      <c r="V1064">
        <v>9.1827364554637261E-2</v>
      </c>
      <c r="W1064">
        <v>12.488521579430673</v>
      </c>
      <c r="X1064">
        <v>37.649219467401274</v>
      </c>
      <c r="Y1064">
        <v>1.3774104683195596</v>
      </c>
      <c r="AA1064">
        <v>2.9227745293870679</v>
      </c>
      <c r="AB1064">
        <v>1.1657208155521721</v>
      </c>
      <c r="AC1064">
        <v>1.3539626508924627</v>
      </c>
      <c r="AD1064">
        <v>42.010191966172727</v>
      </c>
      <c r="AE1064">
        <v>46.960418572164365</v>
      </c>
      <c r="AF1064">
        <v>53.65133344551009</v>
      </c>
      <c r="AG1064">
        <v>57.225433526011585</v>
      </c>
      <c r="AH1064">
        <v>57.211829644312282</v>
      </c>
      <c r="AI1064">
        <v>0</v>
      </c>
      <c r="AJ1064">
        <v>1073</v>
      </c>
      <c r="AK1064">
        <v>84.635321528424925</v>
      </c>
      <c r="AL1064">
        <v>25.107701638404421</v>
      </c>
    </row>
    <row r="1065" spans="1:38">
      <c r="A1065">
        <v>14</v>
      </c>
      <c r="B1065">
        <v>9</v>
      </c>
      <c r="C1065">
        <v>2024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14</v>
      </c>
      <c r="P1065">
        <v>9999</v>
      </c>
      <c r="Q1065">
        <v>34</v>
      </c>
      <c r="R1065">
        <v>375</v>
      </c>
      <c r="S1065">
        <v>9.2240000000000002</v>
      </c>
      <c r="T1065">
        <v>7.0426666666666646</v>
      </c>
      <c r="U1065">
        <v>16.21360000000001</v>
      </c>
      <c r="V1065">
        <v>0.26666666666666661</v>
      </c>
      <c r="W1065">
        <v>11.733333333333331</v>
      </c>
      <c r="X1065">
        <v>48.266666666666659</v>
      </c>
      <c r="Y1065">
        <v>1.0666666666666664</v>
      </c>
      <c r="AA1065">
        <v>2.6837091943799938</v>
      </c>
      <c r="AB1065">
        <v>1.2145605515301929</v>
      </c>
      <c r="AC1065">
        <v>1.3339838413147651</v>
      </c>
      <c r="AD1065">
        <v>56.274629836285591</v>
      </c>
      <c r="AE1065">
        <v>43.27585784424047</v>
      </c>
      <c r="AF1065">
        <v>46.153196187141837</v>
      </c>
      <c r="AG1065">
        <v>19.705727798213346</v>
      </c>
      <c r="AH1065">
        <v>20.92314998348202</v>
      </c>
      <c r="AI1065">
        <v>0</v>
      </c>
      <c r="AJ1065">
        <v>372</v>
      </c>
      <c r="AK1065">
        <v>86.778763440860189</v>
      </c>
      <c r="AL1065">
        <v>24.836330523726847</v>
      </c>
    </row>
    <row r="1066" spans="1:38">
      <c r="A1066">
        <v>14</v>
      </c>
      <c r="B1066">
        <v>10</v>
      </c>
      <c r="C1066">
        <v>2024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15</v>
      </c>
      <c r="P1066">
        <v>9999</v>
      </c>
    </row>
    <row r="1067" spans="1:38" s="457" customFormat="1">
      <c r="A1067" s="457">
        <v>14</v>
      </c>
      <c r="B1067" s="457">
        <v>11</v>
      </c>
      <c r="C1067" s="457">
        <v>2024</v>
      </c>
      <c r="D1067" s="457">
        <v>99</v>
      </c>
      <c r="E1067" s="457">
        <v>99</v>
      </c>
      <c r="F1067" s="457">
        <v>99</v>
      </c>
      <c r="G1067" s="457">
        <v>99</v>
      </c>
      <c r="H1067" s="457">
        <v>99</v>
      </c>
      <c r="I1067" s="457">
        <v>99</v>
      </c>
      <c r="J1067" s="457">
        <v>999</v>
      </c>
      <c r="K1067" s="457">
        <v>99</v>
      </c>
      <c r="L1067" s="457">
        <v>99</v>
      </c>
      <c r="M1067" s="457">
        <v>99</v>
      </c>
      <c r="N1067" s="457">
        <v>99</v>
      </c>
      <c r="O1067" s="457">
        <v>16</v>
      </c>
      <c r="P1067" s="457">
        <v>9999</v>
      </c>
      <c r="Q1067" s="457">
        <v>1</v>
      </c>
      <c r="R1067" s="457">
        <v>1</v>
      </c>
      <c r="S1067" s="457">
        <v>3</v>
      </c>
      <c r="T1067" s="457">
        <v>4</v>
      </c>
      <c r="U1067" s="457">
        <v>22.2</v>
      </c>
      <c r="V1067" s="457">
        <v>0</v>
      </c>
      <c r="W1067" s="457">
        <v>0</v>
      </c>
      <c r="X1067" s="457">
        <v>100</v>
      </c>
      <c r="Y1067" s="457">
        <v>0</v>
      </c>
      <c r="AA1067" s="457">
        <v>0</v>
      </c>
      <c r="AB1067" s="457">
        <v>0</v>
      </c>
      <c r="AC1067" s="457">
        <v>0</v>
      </c>
      <c r="AG1067" s="457">
        <v>5.2548607461902243E-2</v>
      </c>
      <c r="AH1067" s="457">
        <v>7.639577139081602E-2</v>
      </c>
      <c r="AI1067" s="457">
        <v>0</v>
      </c>
      <c r="AJ1067" s="457">
        <v>1</v>
      </c>
      <c r="AK1067" s="457">
        <v>114.9</v>
      </c>
      <c r="AL1067" s="457">
        <v>14.63500544618984</v>
      </c>
    </row>
    <row r="1068" spans="1:38" s="457" customFormat="1">
      <c r="A1068" s="457">
        <v>14</v>
      </c>
      <c r="B1068" s="457">
        <v>12</v>
      </c>
      <c r="C1068" s="457">
        <v>2024</v>
      </c>
      <c r="D1068" s="457">
        <v>99</v>
      </c>
      <c r="E1068" s="457">
        <v>99</v>
      </c>
      <c r="F1068" s="457">
        <v>99</v>
      </c>
      <c r="G1068" s="457">
        <v>99</v>
      </c>
      <c r="H1068" s="457">
        <v>99</v>
      </c>
      <c r="I1068" s="457">
        <v>99</v>
      </c>
      <c r="J1068" s="457">
        <v>999</v>
      </c>
      <c r="K1068" s="457">
        <v>99</v>
      </c>
      <c r="L1068" s="457">
        <v>99</v>
      </c>
      <c r="M1068" s="457">
        <v>99</v>
      </c>
      <c r="N1068" s="457">
        <v>99</v>
      </c>
      <c r="O1068" s="457">
        <v>18</v>
      </c>
      <c r="P1068" s="457">
        <v>9999</v>
      </c>
    </row>
    <row r="1069" spans="1:38" s="457" customFormat="1">
      <c r="A1069" s="457">
        <v>14</v>
      </c>
      <c r="B1069" s="457">
        <v>13</v>
      </c>
      <c r="C1069" s="457">
        <v>2024</v>
      </c>
      <c r="D1069" s="457">
        <v>99</v>
      </c>
      <c r="E1069" s="457">
        <v>99</v>
      </c>
      <c r="F1069" s="457">
        <v>99</v>
      </c>
      <c r="G1069" s="457">
        <v>99</v>
      </c>
      <c r="H1069" s="457">
        <v>99</v>
      </c>
      <c r="I1069" s="457">
        <v>99</v>
      </c>
      <c r="J1069" s="457">
        <v>999</v>
      </c>
      <c r="K1069" s="457">
        <v>99</v>
      </c>
      <c r="L1069" s="457">
        <v>99</v>
      </c>
      <c r="M1069" s="457">
        <v>99</v>
      </c>
      <c r="N1069" s="457">
        <v>99</v>
      </c>
      <c r="O1069" s="457">
        <v>55</v>
      </c>
      <c r="P1069" s="457">
        <v>9999</v>
      </c>
    </row>
    <row r="1070" spans="1:38" s="457" customFormat="1">
      <c r="A1070" s="457">
        <v>14</v>
      </c>
      <c r="B1070" s="457">
        <v>14</v>
      </c>
      <c r="C1070" s="457">
        <v>2024</v>
      </c>
      <c r="D1070" s="457">
        <v>99</v>
      </c>
      <c r="E1070" s="457">
        <v>99</v>
      </c>
      <c r="F1070" s="457">
        <v>99</v>
      </c>
      <c r="G1070" s="457">
        <v>99</v>
      </c>
      <c r="H1070" s="457">
        <v>99</v>
      </c>
      <c r="I1070" s="457">
        <v>99</v>
      </c>
      <c r="J1070" s="457">
        <v>999</v>
      </c>
      <c r="K1070" s="457">
        <v>99</v>
      </c>
      <c r="L1070" s="457">
        <v>99</v>
      </c>
      <c r="M1070" s="457">
        <v>99</v>
      </c>
      <c r="N1070" s="457">
        <v>99</v>
      </c>
      <c r="O1070" s="457">
        <v>56</v>
      </c>
      <c r="P1070" s="457">
        <v>9999</v>
      </c>
    </row>
    <row r="1071" spans="1:38">
      <c r="A1071">
        <v>14</v>
      </c>
      <c r="B1071">
        <v>15</v>
      </c>
      <c r="C1071">
        <v>2023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1</v>
      </c>
      <c r="P1071">
        <v>9999</v>
      </c>
      <c r="Q1071">
        <v>4</v>
      </c>
      <c r="R1071">
        <v>11</v>
      </c>
      <c r="S1071">
        <v>7.2727272727272716</v>
      </c>
      <c r="T1071">
        <v>5</v>
      </c>
      <c r="U1071">
        <v>11.81818181818182</v>
      </c>
      <c r="V1071">
        <v>0</v>
      </c>
      <c r="W1071">
        <v>0</v>
      </c>
      <c r="X1071">
        <v>0</v>
      </c>
      <c r="Y1071">
        <v>0</v>
      </c>
      <c r="AA1071">
        <v>1.537895954524281</v>
      </c>
      <c r="AB1071">
        <v>1.2856486930664521</v>
      </c>
      <c r="AC1071">
        <v>1.2060453783110547</v>
      </c>
      <c r="AD1071">
        <v>27.796301120827874</v>
      </c>
      <c r="AE1071">
        <v>38.720753753805944</v>
      </c>
      <c r="AF1071">
        <v>64.493216697572379</v>
      </c>
      <c r="AG1071">
        <v>0.3976861894432393</v>
      </c>
      <c r="AH1071">
        <v>0.3093485120336571</v>
      </c>
      <c r="AI1071">
        <v>9.0909090909090917</v>
      </c>
      <c r="AJ1071">
        <v>11</v>
      </c>
      <c r="AK1071">
        <v>86.463636363636382</v>
      </c>
      <c r="AL1071">
        <v>18.564433675476607</v>
      </c>
    </row>
    <row r="1072" spans="1:38">
      <c r="A1072">
        <v>14</v>
      </c>
      <c r="B1072">
        <v>16</v>
      </c>
      <c r="C1072">
        <v>2023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2</v>
      </c>
      <c r="P1072">
        <v>9999</v>
      </c>
      <c r="Q1072">
        <v>6</v>
      </c>
      <c r="R1072">
        <v>69</v>
      </c>
      <c r="S1072">
        <v>8.0144927536231876</v>
      </c>
      <c r="T1072">
        <v>6.1449275362318829</v>
      </c>
      <c r="U1072">
        <v>13.2927536231884</v>
      </c>
      <c r="V1072">
        <v>0</v>
      </c>
      <c r="W1072">
        <v>10.144927536231885</v>
      </c>
      <c r="X1072">
        <v>27.536231884057976</v>
      </c>
      <c r="Y1072">
        <v>0</v>
      </c>
      <c r="AA1072">
        <v>3.750799676690391</v>
      </c>
      <c r="AB1072">
        <v>1.6723909260001963</v>
      </c>
      <c r="AC1072">
        <v>2.0378687525746155</v>
      </c>
      <c r="AD1072">
        <v>78.393918224469743</v>
      </c>
      <c r="AE1072">
        <v>77.183159933544303</v>
      </c>
      <c r="AF1072">
        <v>69.252935449749685</v>
      </c>
      <c r="AG1072">
        <v>2.4945770065075918</v>
      </c>
      <c r="AH1072">
        <v>2.1825727325943847</v>
      </c>
      <c r="AI1072">
        <v>0</v>
      </c>
      <c r="AJ1072">
        <v>69</v>
      </c>
      <c r="AK1072">
        <v>86.211594202898581</v>
      </c>
      <c r="AL1072">
        <v>20.731991879361619</v>
      </c>
    </row>
    <row r="1073" spans="1:38">
      <c r="A1073">
        <v>14</v>
      </c>
      <c r="B1073">
        <v>17</v>
      </c>
      <c r="C1073">
        <v>2023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3</v>
      </c>
      <c r="P1073">
        <v>9999</v>
      </c>
      <c r="Q1073">
        <v>16</v>
      </c>
      <c r="R1073">
        <v>209</v>
      </c>
      <c r="S1073">
        <v>9.3779904306220097</v>
      </c>
      <c r="T1073">
        <v>7.2583732057416253</v>
      </c>
      <c r="U1073">
        <v>14.717703349282289</v>
      </c>
      <c r="V1073">
        <v>0</v>
      </c>
      <c r="W1073">
        <v>17.224880382775119</v>
      </c>
      <c r="X1073">
        <v>31.100478468899528</v>
      </c>
      <c r="Y1073">
        <v>0</v>
      </c>
      <c r="AA1073">
        <v>3.0972471938708992</v>
      </c>
      <c r="AB1073">
        <v>1.399143203270383</v>
      </c>
      <c r="AC1073">
        <v>1.5374866816087109</v>
      </c>
      <c r="AD1073">
        <v>72.827813387618846</v>
      </c>
      <c r="AE1073">
        <v>65.324494097081555</v>
      </c>
      <c r="AF1073">
        <v>65.745758874525293</v>
      </c>
      <c r="AG1073">
        <v>7.5560375994215487</v>
      </c>
      <c r="AH1073">
        <v>7.319661715504064</v>
      </c>
      <c r="AI1073">
        <v>0</v>
      </c>
      <c r="AJ1073">
        <v>166</v>
      </c>
      <c r="AK1073">
        <v>83.020481927710819</v>
      </c>
      <c r="AL1073">
        <v>26.331859174033244</v>
      </c>
    </row>
    <row r="1074" spans="1:38">
      <c r="A1074">
        <v>14</v>
      </c>
      <c r="B1074">
        <v>18</v>
      </c>
      <c r="C1074">
        <v>2023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4</v>
      </c>
      <c r="P1074">
        <v>9999</v>
      </c>
      <c r="Q1074">
        <v>10</v>
      </c>
      <c r="R1074">
        <v>172</v>
      </c>
      <c r="S1074">
        <v>8.3430232558139554</v>
      </c>
      <c r="T1074">
        <v>6.325581395348836</v>
      </c>
      <c r="U1074">
        <v>13.120930232558139</v>
      </c>
      <c r="V1074">
        <v>0</v>
      </c>
      <c r="W1074">
        <v>5.8139534883720918</v>
      </c>
      <c r="X1074">
        <v>5.8139534883720918</v>
      </c>
      <c r="Y1074">
        <v>1.1627906976744189</v>
      </c>
      <c r="AA1074">
        <v>2.767948458615356</v>
      </c>
      <c r="AB1074">
        <v>1.168286431276881</v>
      </c>
      <c r="AC1074">
        <v>1.5359404396240373</v>
      </c>
      <c r="AD1074">
        <v>45.911955660257618</v>
      </c>
      <c r="AE1074">
        <v>54.691632810462949</v>
      </c>
      <c r="AF1074">
        <v>42.700464797571072</v>
      </c>
      <c r="AG1074">
        <v>6.2183658712942886</v>
      </c>
      <c r="AH1074">
        <v>5.370290168904285</v>
      </c>
      <c r="AI1074">
        <v>0</v>
      </c>
      <c r="AJ1074">
        <v>87</v>
      </c>
      <c r="AK1074">
        <v>84.922988505747114</v>
      </c>
      <c r="AL1074">
        <v>23.7196101727117</v>
      </c>
    </row>
    <row r="1075" spans="1:38">
      <c r="A1075">
        <v>14</v>
      </c>
      <c r="B1075">
        <v>19</v>
      </c>
      <c r="C1075">
        <v>2023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7</v>
      </c>
      <c r="P1075">
        <v>9999</v>
      </c>
    </row>
    <row r="1076" spans="1:38">
      <c r="A1076">
        <v>14</v>
      </c>
      <c r="B1076">
        <v>20</v>
      </c>
      <c r="C1076">
        <v>2023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8</v>
      </c>
      <c r="P1076">
        <v>9999</v>
      </c>
      <c r="Q1076">
        <v>5</v>
      </c>
      <c r="R1076">
        <v>51</v>
      </c>
      <c r="S1076">
        <v>8.2745098039215694</v>
      </c>
      <c r="T1076">
        <v>7.078431372549022</v>
      </c>
      <c r="U1076">
        <v>13.868627450980391</v>
      </c>
      <c r="V1076">
        <v>0</v>
      </c>
      <c r="W1076">
        <v>19.607843137254903</v>
      </c>
      <c r="X1076">
        <v>17.647058823529413</v>
      </c>
      <c r="Y1076">
        <v>0</v>
      </c>
      <c r="AA1076">
        <v>2.4358829132554001</v>
      </c>
      <c r="AB1076">
        <v>1.3873155255928371</v>
      </c>
      <c r="AC1076">
        <v>1.6785046712966845</v>
      </c>
      <c r="AD1076">
        <v>64.021826618387209</v>
      </c>
      <c r="AE1076">
        <v>68.494639452227474</v>
      </c>
      <c r="AF1076">
        <v>58.860152262677744</v>
      </c>
      <c r="AG1076">
        <v>1.8438177874186548</v>
      </c>
      <c r="AH1076">
        <v>1.6830938658569661</v>
      </c>
      <c r="AI1076">
        <v>0</v>
      </c>
      <c r="AJ1076">
        <v>0</v>
      </c>
    </row>
    <row r="1077" spans="1:38">
      <c r="A1077">
        <v>14</v>
      </c>
      <c r="B1077">
        <v>21</v>
      </c>
      <c r="C1077">
        <v>2023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</v>
      </c>
      <c r="P1077">
        <v>9999</v>
      </c>
      <c r="Q1077">
        <v>11</v>
      </c>
      <c r="R1077">
        <v>101</v>
      </c>
      <c r="S1077">
        <v>8.8613861386138613</v>
      </c>
      <c r="T1077">
        <v>6.1485148514851478</v>
      </c>
      <c r="U1077">
        <v>13.932673267326727</v>
      </c>
      <c r="V1077">
        <v>0</v>
      </c>
      <c r="W1077">
        <v>19.801980198019798</v>
      </c>
      <c r="X1077">
        <v>23.762376237623766</v>
      </c>
      <c r="Y1077">
        <v>0</v>
      </c>
      <c r="AA1077">
        <v>2.9787733840364754</v>
      </c>
      <c r="AB1077">
        <v>1.2975964297351219</v>
      </c>
      <c r="AC1077">
        <v>2.1772274976474328</v>
      </c>
      <c r="AD1077">
        <v>41.434847656795945</v>
      </c>
      <c r="AE1077">
        <v>60.655018385698149</v>
      </c>
      <c r="AF1077">
        <v>36.124866124249216</v>
      </c>
      <c r="AG1077">
        <v>3.6514822848879249</v>
      </c>
      <c r="AH1077">
        <v>3.3485786625673994</v>
      </c>
      <c r="AI1077">
        <v>0</v>
      </c>
      <c r="AJ1077">
        <v>21</v>
      </c>
      <c r="AK1077">
        <v>79.971428571428518</v>
      </c>
      <c r="AL1077">
        <v>29.419448137859465</v>
      </c>
    </row>
    <row r="1078" spans="1:38">
      <c r="A1078">
        <v>14</v>
      </c>
      <c r="B1078">
        <v>22</v>
      </c>
      <c r="C1078">
        <v>2023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11</v>
      </c>
      <c r="P1078">
        <v>9999</v>
      </c>
      <c r="Q1078">
        <v>133</v>
      </c>
      <c r="R1078">
        <v>1742</v>
      </c>
      <c r="S1078">
        <v>9.0482204362801379</v>
      </c>
      <c r="T1078">
        <v>6.5195177956371992</v>
      </c>
      <c r="U1078">
        <v>15.706314580941452</v>
      </c>
      <c r="V1078">
        <v>0.17221584385763494</v>
      </c>
      <c r="W1078">
        <v>8.151549942594718</v>
      </c>
      <c r="X1078">
        <v>39.494833524684282</v>
      </c>
      <c r="Y1078">
        <v>2.9850746268656723</v>
      </c>
      <c r="AA1078">
        <v>3.0692477247108556</v>
      </c>
      <c r="AB1078">
        <v>0.99075794761631741</v>
      </c>
      <c r="AC1078">
        <v>1.4786727989109036</v>
      </c>
      <c r="AD1078">
        <v>26.785195353510279</v>
      </c>
      <c r="AE1078">
        <v>45.989426904731843</v>
      </c>
      <c r="AF1078">
        <v>23.054500268429745</v>
      </c>
      <c r="AG1078">
        <v>62.979031091829349</v>
      </c>
      <c r="AH1078">
        <v>65.106915604966716</v>
      </c>
      <c r="AI1078">
        <v>0</v>
      </c>
      <c r="AJ1078">
        <v>804</v>
      </c>
      <c r="AK1078">
        <v>86.979353233830849</v>
      </c>
      <c r="AL1078">
        <v>23.177609936517953</v>
      </c>
    </row>
    <row r="1079" spans="1:38">
      <c r="A1079">
        <v>14</v>
      </c>
      <c r="B1079">
        <v>23</v>
      </c>
      <c r="C1079">
        <v>2023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14</v>
      </c>
      <c r="P1079">
        <v>9999</v>
      </c>
      <c r="Q1079">
        <v>39</v>
      </c>
      <c r="R1079">
        <v>347</v>
      </c>
      <c r="S1079">
        <v>8.3832853025936629</v>
      </c>
      <c r="T1079">
        <v>6.6368876080691628</v>
      </c>
      <c r="U1079">
        <v>15.395389048991357</v>
      </c>
      <c r="V1079">
        <v>0.57636887608069154</v>
      </c>
      <c r="W1079">
        <v>6.6282420749279556</v>
      </c>
      <c r="X1079">
        <v>38.616714697406344</v>
      </c>
      <c r="Y1079">
        <v>1.7291066282420748</v>
      </c>
      <c r="AA1079">
        <v>2.8072531737949702</v>
      </c>
      <c r="AB1079">
        <v>1.3367161090023618</v>
      </c>
      <c r="AC1079">
        <v>1.4387072313207103</v>
      </c>
      <c r="AD1079">
        <v>44.129133805334931</v>
      </c>
      <c r="AE1079">
        <v>43.305919596265745</v>
      </c>
      <c r="AF1079">
        <v>32.561660794016269</v>
      </c>
      <c r="AG1079">
        <v>12.545191612436728</v>
      </c>
      <c r="AH1079">
        <v>12.712320161432327</v>
      </c>
      <c r="AI1079">
        <v>3.7463976945244961</v>
      </c>
      <c r="AJ1079">
        <v>0</v>
      </c>
    </row>
    <row r="1080" spans="1:38">
      <c r="A1080">
        <v>14</v>
      </c>
      <c r="B1080">
        <v>24</v>
      </c>
      <c r="C1080">
        <v>2023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15</v>
      </c>
      <c r="P1080">
        <v>9999</v>
      </c>
      <c r="Q1080">
        <v>2</v>
      </c>
      <c r="R1080">
        <v>19</v>
      </c>
      <c r="S1080">
        <v>9.5263157894736885</v>
      </c>
      <c r="T1080">
        <v>7.5789473684210495</v>
      </c>
      <c r="U1080">
        <v>16.510526315789466</v>
      </c>
      <c r="V1080">
        <v>0</v>
      </c>
      <c r="W1080">
        <v>15.789473684210527</v>
      </c>
      <c r="X1080">
        <v>42.105263157894754</v>
      </c>
      <c r="Y1080">
        <v>5.2631578947368443</v>
      </c>
      <c r="AA1080">
        <v>3.1915834606272959</v>
      </c>
      <c r="AB1080">
        <v>1.0447070126988935</v>
      </c>
      <c r="AC1080">
        <v>0.99025724853825503</v>
      </c>
      <c r="AD1080">
        <v>64.236804369911582</v>
      </c>
      <c r="AE1080">
        <v>65.419947755362742</v>
      </c>
      <c r="AF1080">
        <v>36.68350505927669</v>
      </c>
      <c r="AG1080">
        <v>0.68691250903832235</v>
      </c>
      <c r="AH1080">
        <v>0.74648175557660146</v>
      </c>
      <c r="AI1080">
        <v>0</v>
      </c>
      <c r="AJ1080">
        <v>0</v>
      </c>
    </row>
    <row r="1081" spans="1:38" s="461" customFormat="1">
      <c r="A1081" s="461">
        <v>14</v>
      </c>
      <c r="B1081" s="461">
        <v>25</v>
      </c>
      <c r="C1081" s="461">
        <v>2023</v>
      </c>
      <c r="D1081" s="461">
        <v>99</v>
      </c>
      <c r="E1081" s="461">
        <v>99</v>
      </c>
      <c r="F1081" s="461">
        <v>99</v>
      </c>
      <c r="G1081" s="461">
        <v>99</v>
      </c>
      <c r="H1081" s="461">
        <v>99</v>
      </c>
      <c r="I1081" s="461">
        <v>99</v>
      </c>
      <c r="J1081" s="461">
        <v>999</v>
      </c>
      <c r="K1081" s="461">
        <v>99</v>
      </c>
      <c r="L1081" s="461">
        <v>99</v>
      </c>
      <c r="M1081" s="461">
        <v>99</v>
      </c>
      <c r="N1081" s="461">
        <v>99</v>
      </c>
      <c r="O1081" s="461">
        <v>16</v>
      </c>
      <c r="P1081" s="461">
        <v>9999</v>
      </c>
      <c r="Q1081" s="461">
        <v>4</v>
      </c>
      <c r="R1081" s="461">
        <v>13</v>
      </c>
      <c r="S1081" s="461">
        <v>8.0769230769230749</v>
      </c>
      <c r="T1081" s="461">
        <v>5.7692307692307692</v>
      </c>
      <c r="U1081" s="461">
        <v>11.946153846153845</v>
      </c>
      <c r="V1081" s="461">
        <v>0</v>
      </c>
      <c r="W1081" s="461">
        <v>7.6923076923076898</v>
      </c>
      <c r="X1081" s="461">
        <v>15.38461538461538</v>
      </c>
      <c r="Y1081" s="461">
        <v>0</v>
      </c>
      <c r="AA1081" s="461">
        <v>3.8639587879263049</v>
      </c>
      <c r="AB1081" s="461">
        <v>1.1409536133993361</v>
      </c>
      <c r="AC1081" s="461">
        <v>1.8040060614705504</v>
      </c>
      <c r="AD1081" s="461">
        <v>47.379178575805241</v>
      </c>
      <c r="AE1081" s="461">
        <v>70.66869303561333</v>
      </c>
      <c r="AF1081" s="461">
        <v>56.920997883030864</v>
      </c>
      <c r="AG1081" s="461">
        <v>0.46999276934201006</v>
      </c>
      <c r="AH1081" s="461">
        <v>0.36955249168328408</v>
      </c>
      <c r="AI1081" s="461">
        <v>0</v>
      </c>
      <c r="AJ1081" s="461">
        <v>0</v>
      </c>
    </row>
    <row r="1082" spans="1:38" s="461" customFormat="1">
      <c r="A1082" s="461">
        <v>14</v>
      </c>
      <c r="B1082" s="461">
        <v>26</v>
      </c>
      <c r="C1082" s="461">
        <v>2023</v>
      </c>
      <c r="D1082" s="461">
        <v>99</v>
      </c>
      <c r="E1082" s="461">
        <v>99</v>
      </c>
      <c r="F1082" s="461">
        <v>99</v>
      </c>
      <c r="G1082" s="461">
        <v>99</v>
      </c>
      <c r="H1082" s="461">
        <v>99</v>
      </c>
      <c r="I1082" s="461">
        <v>99</v>
      </c>
      <c r="J1082" s="461">
        <v>999</v>
      </c>
      <c r="K1082" s="461">
        <v>99</v>
      </c>
      <c r="L1082" s="461">
        <v>99</v>
      </c>
      <c r="M1082" s="461">
        <v>99</v>
      </c>
      <c r="N1082" s="461">
        <v>99</v>
      </c>
      <c r="O1082" s="461">
        <v>18</v>
      </c>
      <c r="P1082" s="461">
        <v>9999</v>
      </c>
      <c r="Q1082" s="461">
        <v>3</v>
      </c>
      <c r="R1082" s="461">
        <v>29</v>
      </c>
      <c r="S1082" s="461">
        <v>6.482758620689653</v>
      </c>
      <c r="T1082" s="461">
        <v>5.1724137931034484</v>
      </c>
      <c r="U1082" s="461">
        <v>10.758620689655171</v>
      </c>
      <c r="V1082" s="461">
        <v>0</v>
      </c>
      <c r="W1082" s="461">
        <v>6.8965517241379306</v>
      </c>
      <c r="X1082" s="461">
        <v>3.4482758620689653</v>
      </c>
      <c r="Y1082" s="461">
        <v>3.4482758620689653</v>
      </c>
      <c r="AA1082" s="461">
        <v>3.6383510135091433</v>
      </c>
      <c r="AB1082" s="461">
        <v>1.0706327376731062</v>
      </c>
      <c r="AC1082" s="461">
        <v>1.8949836777978049</v>
      </c>
      <c r="AD1082" s="461">
        <v>63.187218022424624</v>
      </c>
      <c r="AE1082" s="461">
        <v>55.419005012295827</v>
      </c>
      <c r="AF1082" s="461">
        <v>53.685065242689589</v>
      </c>
      <c r="AG1082" s="461">
        <v>1.0484454085321762</v>
      </c>
      <c r="AH1082" s="461">
        <v>0.74243642888077643</v>
      </c>
      <c r="AI1082" s="461">
        <v>0</v>
      </c>
      <c r="AJ1082" s="461">
        <v>0</v>
      </c>
    </row>
    <row r="1083" spans="1:38" s="461" customFormat="1">
      <c r="A1083" s="461">
        <v>14</v>
      </c>
      <c r="B1083" s="461">
        <v>27</v>
      </c>
      <c r="C1083" s="461">
        <v>2023</v>
      </c>
      <c r="D1083" s="461">
        <v>99</v>
      </c>
      <c r="E1083" s="461">
        <v>99</v>
      </c>
      <c r="F1083" s="461">
        <v>99</v>
      </c>
      <c r="G1083" s="461">
        <v>99</v>
      </c>
      <c r="H1083" s="461">
        <v>99</v>
      </c>
      <c r="I1083" s="461">
        <v>99</v>
      </c>
      <c r="J1083" s="461">
        <v>999</v>
      </c>
      <c r="K1083" s="461">
        <v>99</v>
      </c>
      <c r="L1083" s="461">
        <v>99</v>
      </c>
      <c r="M1083" s="461">
        <v>99</v>
      </c>
      <c r="N1083" s="461">
        <v>99</v>
      </c>
      <c r="O1083" s="461">
        <v>55</v>
      </c>
      <c r="P1083" s="461">
        <v>9999</v>
      </c>
      <c r="Q1083" s="461">
        <v>2</v>
      </c>
      <c r="R1083" s="461">
        <v>2</v>
      </c>
      <c r="S1083" s="461">
        <v>8</v>
      </c>
      <c r="T1083" s="461">
        <v>4.5</v>
      </c>
      <c r="U1083" s="461">
        <v>17</v>
      </c>
      <c r="V1083" s="461">
        <v>0</v>
      </c>
      <c r="W1083" s="461">
        <v>0</v>
      </c>
      <c r="X1083" s="461">
        <v>100</v>
      </c>
      <c r="Y1083" s="461">
        <v>0</v>
      </c>
      <c r="AA1083" s="461">
        <v>0.19999999999990903</v>
      </c>
      <c r="AB1083" s="461">
        <v>0</v>
      </c>
      <c r="AC1083" s="461">
        <v>0.5</v>
      </c>
      <c r="AE1083" s="461">
        <v>-100.00000000003982</v>
      </c>
      <c r="AG1083" s="461">
        <v>7.2306579898770804E-2</v>
      </c>
      <c r="AH1083" s="461">
        <v>8.090653391649491E-2</v>
      </c>
      <c r="AI1083" s="461">
        <v>0</v>
      </c>
      <c r="AJ1083" s="461">
        <v>0</v>
      </c>
    </row>
    <row r="1084" spans="1:38" s="461" customFormat="1">
      <c r="A1084" s="461">
        <v>14</v>
      </c>
      <c r="B1084" s="461">
        <v>28</v>
      </c>
      <c r="C1084" s="461">
        <v>2023</v>
      </c>
      <c r="D1084" s="461">
        <v>99</v>
      </c>
      <c r="E1084" s="461">
        <v>99</v>
      </c>
      <c r="F1084" s="461">
        <v>99</v>
      </c>
      <c r="G1084" s="461">
        <v>99</v>
      </c>
      <c r="H1084" s="461">
        <v>99</v>
      </c>
      <c r="I1084" s="461">
        <v>99</v>
      </c>
      <c r="J1084" s="461">
        <v>999</v>
      </c>
      <c r="K1084" s="461">
        <v>99</v>
      </c>
      <c r="L1084" s="461">
        <v>99</v>
      </c>
      <c r="M1084" s="461">
        <v>99</v>
      </c>
      <c r="N1084" s="461">
        <v>99</v>
      </c>
      <c r="O1084" s="461">
        <v>56</v>
      </c>
      <c r="P1084" s="461">
        <v>9999</v>
      </c>
      <c r="Q1084" s="461">
        <v>1</v>
      </c>
      <c r="R1084" s="461">
        <v>1</v>
      </c>
      <c r="S1084" s="461">
        <v>8</v>
      </c>
      <c r="T1084" s="461">
        <v>5</v>
      </c>
      <c r="U1084" s="461">
        <v>11.700000000000003</v>
      </c>
      <c r="V1084" s="461">
        <v>0</v>
      </c>
      <c r="W1084" s="461">
        <v>0</v>
      </c>
      <c r="X1084" s="461">
        <v>0</v>
      </c>
      <c r="Y1084" s="461">
        <v>0</v>
      </c>
      <c r="AA1084" s="461">
        <v>0</v>
      </c>
      <c r="AB1084" s="461">
        <v>0</v>
      </c>
      <c r="AC1084" s="461">
        <v>0</v>
      </c>
      <c r="AG1084" s="461">
        <v>3.6153289949385402E-2</v>
      </c>
      <c r="AH1084" s="461">
        <v>2.7841366083029125E-2</v>
      </c>
      <c r="AI1084" s="461">
        <v>0</v>
      </c>
      <c r="AJ1084" s="461">
        <v>0</v>
      </c>
    </row>
    <row r="1085" spans="1:38">
      <c r="A1085">
        <v>14</v>
      </c>
      <c r="B1085">
        <v>29</v>
      </c>
      <c r="C1085">
        <v>2022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1</v>
      </c>
      <c r="P1085">
        <v>9999</v>
      </c>
    </row>
    <row r="1086" spans="1:38">
      <c r="A1086">
        <v>14</v>
      </c>
      <c r="B1086">
        <v>30</v>
      </c>
      <c r="C1086">
        <v>2022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2</v>
      </c>
      <c r="P1086">
        <v>9999</v>
      </c>
      <c r="Q1086">
        <v>3</v>
      </c>
      <c r="R1086">
        <v>59</v>
      </c>
      <c r="S1086">
        <v>8.881355932203391</v>
      </c>
      <c r="T1086">
        <v>7.2203389830508495</v>
      </c>
      <c r="U1086">
        <v>15.272881355932189</v>
      </c>
      <c r="V1086">
        <v>0</v>
      </c>
      <c r="W1086">
        <v>16.949152542372879</v>
      </c>
      <c r="X1086">
        <v>30.50847457627118</v>
      </c>
      <c r="Y1086">
        <v>8.4745762711864394</v>
      </c>
      <c r="AA1086">
        <v>3.789272570433861</v>
      </c>
      <c r="AB1086">
        <v>1.1944042662676593</v>
      </c>
      <c r="AC1086">
        <v>1.8325475146814236</v>
      </c>
      <c r="AD1086">
        <v>52.057986821537106</v>
      </c>
      <c r="AE1086">
        <v>31.011320411095991</v>
      </c>
      <c r="AF1086">
        <v>56.173716203882805</v>
      </c>
      <c r="AG1086">
        <v>2.1177315147164393</v>
      </c>
      <c r="AH1086">
        <v>2.1920787406555058</v>
      </c>
      <c r="AI1086">
        <v>0</v>
      </c>
      <c r="AJ1086">
        <v>0</v>
      </c>
    </row>
    <row r="1087" spans="1:38">
      <c r="A1087">
        <v>14</v>
      </c>
      <c r="B1087">
        <v>31</v>
      </c>
      <c r="C1087">
        <v>2022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3</v>
      </c>
      <c r="P1087">
        <v>9999</v>
      </c>
      <c r="Q1087">
        <v>12</v>
      </c>
      <c r="R1087">
        <v>132</v>
      </c>
      <c r="S1087">
        <v>8.7348484848484844</v>
      </c>
      <c r="T1087">
        <v>6.2272727272727284</v>
      </c>
      <c r="U1087">
        <v>12.646212121212111</v>
      </c>
      <c r="V1087">
        <v>0</v>
      </c>
      <c r="W1087">
        <v>7.5757575757575761</v>
      </c>
      <c r="X1087">
        <v>25</v>
      </c>
      <c r="Y1087">
        <v>0.75757575757575757</v>
      </c>
      <c r="AA1087">
        <v>4.6605761983320528</v>
      </c>
      <c r="AB1087">
        <v>1.5804671752980763</v>
      </c>
      <c r="AC1087">
        <v>1.7820268894466038</v>
      </c>
      <c r="AD1087">
        <v>33.324937285819637</v>
      </c>
      <c r="AE1087">
        <v>75.966134938718042</v>
      </c>
      <c r="AF1087">
        <v>60.240173900019947</v>
      </c>
      <c r="AG1087">
        <v>4.7379755922469489</v>
      </c>
      <c r="AH1087">
        <v>4.0608556672691556</v>
      </c>
      <c r="AI1087">
        <v>7.5757575757575761</v>
      </c>
      <c r="AJ1087">
        <v>0</v>
      </c>
    </row>
    <row r="1088" spans="1:38">
      <c r="A1088">
        <v>14</v>
      </c>
      <c r="B1088">
        <v>32</v>
      </c>
      <c r="C1088">
        <v>2022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4</v>
      </c>
      <c r="P1088">
        <v>9999</v>
      </c>
      <c r="Q1088">
        <v>9</v>
      </c>
      <c r="R1088">
        <v>188</v>
      </c>
      <c r="S1088">
        <v>7.622340425531914</v>
      </c>
      <c r="T1088">
        <v>5.5106382978723394</v>
      </c>
      <c r="U1088">
        <v>12.404255319148939</v>
      </c>
      <c r="V1088">
        <v>0</v>
      </c>
      <c r="W1088">
        <v>3.7234042553191498</v>
      </c>
      <c r="X1088">
        <v>11.702127659574471</v>
      </c>
      <c r="Y1088">
        <v>0</v>
      </c>
      <c r="AA1088">
        <v>3.0583653989566901</v>
      </c>
      <c r="AB1088">
        <v>1.786751137901218</v>
      </c>
      <c r="AC1088">
        <v>1.790903022256934</v>
      </c>
      <c r="AD1088">
        <v>48.835389352112031</v>
      </c>
      <c r="AE1088">
        <v>58.510205887685864</v>
      </c>
      <c r="AF1088">
        <v>64.372949093400308</v>
      </c>
      <c r="AG1088">
        <v>6.7480258435032283</v>
      </c>
      <c r="AH1088">
        <v>5.6729859318706488</v>
      </c>
      <c r="AI1088">
        <v>0</v>
      </c>
      <c r="AJ1088">
        <v>0</v>
      </c>
    </row>
    <row r="1089" spans="1:38">
      <c r="A1089">
        <v>14</v>
      </c>
      <c r="B1089">
        <v>33</v>
      </c>
      <c r="C1089">
        <v>2022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7</v>
      </c>
      <c r="P1089">
        <v>9999</v>
      </c>
    </row>
    <row r="1090" spans="1:38">
      <c r="A1090">
        <v>14</v>
      </c>
      <c r="B1090">
        <v>34</v>
      </c>
      <c r="C1090">
        <v>2022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8</v>
      </c>
      <c r="P1090">
        <v>9999</v>
      </c>
      <c r="Q1090">
        <v>8</v>
      </c>
      <c r="R1090">
        <v>125</v>
      </c>
      <c r="S1090">
        <v>8.4640000000000004</v>
      </c>
      <c r="T1090">
        <v>6.4159999999999986</v>
      </c>
      <c r="U1090">
        <v>14.216799999999999</v>
      </c>
      <c r="V1090">
        <v>0</v>
      </c>
      <c r="W1090">
        <v>4.8</v>
      </c>
      <c r="X1090">
        <v>19.2</v>
      </c>
      <c r="Y1090">
        <v>1.6</v>
      </c>
      <c r="AA1090">
        <v>3.0087535226402458</v>
      </c>
      <c r="AB1090">
        <v>1.417287550216962</v>
      </c>
      <c r="AC1090">
        <v>1.5082917489663579</v>
      </c>
      <c r="AD1090">
        <v>49.851565302532691</v>
      </c>
      <c r="AE1090">
        <v>55.922598440995351</v>
      </c>
      <c r="AF1090">
        <v>37.001555252734668</v>
      </c>
      <c r="AG1090">
        <v>4.4867193108399137</v>
      </c>
      <c r="AH1090">
        <v>4.3230974697801576</v>
      </c>
      <c r="AI1090">
        <v>0</v>
      </c>
      <c r="AJ1090">
        <v>0</v>
      </c>
    </row>
    <row r="1091" spans="1:38">
      <c r="A1091">
        <v>14</v>
      </c>
      <c r="B1091">
        <v>35</v>
      </c>
      <c r="C1091">
        <v>2022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</v>
      </c>
      <c r="P1091">
        <v>9999</v>
      </c>
      <c r="Q1091">
        <v>17</v>
      </c>
      <c r="R1091">
        <v>119</v>
      </c>
      <c r="S1091">
        <v>8.6638655462184886</v>
      </c>
      <c r="T1091">
        <v>5.7142857142857153</v>
      </c>
      <c r="U1091">
        <v>13.563865546218492</v>
      </c>
      <c r="V1091">
        <v>0</v>
      </c>
      <c r="W1091">
        <v>10.92436974789916</v>
      </c>
      <c r="X1091">
        <v>23.52941176470588</v>
      </c>
      <c r="Y1091">
        <v>0</v>
      </c>
      <c r="AA1091">
        <v>3.3708271705702666</v>
      </c>
      <c r="AB1091">
        <v>2.0262035988367515</v>
      </c>
      <c r="AC1091">
        <v>1.8522884194842819</v>
      </c>
      <c r="AD1091">
        <v>62.558405345281599</v>
      </c>
      <c r="AE1091">
        <v>65.742635090457583</v>
      </c>
      <c r="AF1091">
        <v>56.551687053523423</v>
      </c>
      <c r="AG1091">
        <v>4.2713567839195967</v>
      </c>
      <c r="AH1091">
        <v>3.9265722952969209</v>
      </c>
      <c r="AI1091">
        <v>1.6806722689075622</v>
      </c>
      <c r="AJ1091">
        <v>40</v>
      </c>
      <c r="AK1091">
        <v>82.515000000000001</v>
      </c>
      <c r="AL1091">
        <v>26.817093588584687</v>
      </c>
    </row>
    <row r="1092" spans="1:38">
      <c r="A1092">
        <v>14</v>
      </c>
      <c r="B1092">
        <v>36</v>
      </c>
      <c r="C1092">
        <v>2022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11</v>
      </c>
      <c r="P1092">
        <v>9999</v>
      </c>
      <c r="Q1092">
        <v>135</v>
      </c>
      <c r="R1092">
        <v>1647</v>
      </c>
      <c r="S1092">
        <v>8.83667273831208</v>
      </c>
      <c r="T1092">
        <v>6.2756527018822093</v>
      </c>
      <c r="U1092">
        <v>15.046265938069238</v>
      </c>
      <c r="V1092">
        <v>0.18214936247723129</v>
      </c>
      <c r="W1092">
        <v>6.1930783242258647</v>
      </c>
      <c r="X1092">
        <v>33.576199149969632</v>
      </c>
      <c r="Y1092">
        <v>2.1250758955676989</v>
      </c>
      <c r="AA1092">
        <v>3.3463892343877109</v>
      </c>
      <c r="AB1092">
        <v>1.250880677402503</v>
      </c>
      <c r="AC1092">
        <v>1.5523360529272172</v>
      </c>
      <c r="AD1092">
        <v>50.344189007646598</v>
      </c>
      <c r="AE1092">
        <v>52.663051219127475</v>
      </c>
      <c r="AF1092">
        <v>54.911906645307134</v>
      </c>
      <c r="AG1092">
        <v>59.117013639626705</v>
      </c>
      <c r="AH1092">
        <v>60.284476404319513</v>
      </c>
      <c r="AI1092">
        <v>0</v>
      </c>
      <c r="AJ1092">
        <v>705</v>
      </c>
      <c r="AK1092">
        <v>87.45645390070915</v>
      </c>
      <c r="AL1092">
        <v>23.625332735682576</v>
      </c>
    </row>
    <row r="1093" spans="1:38">
      <c r="A1093">
        <v>14</v>
      </c>
      <c r="B1093">
        <v>37</v>
      </c>
      <c r="C1093">
        <v>2022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14</v>
      </c>
      <c r="P1093">
        <v>9999</v>
      </c>
      <c r="Q1093">
        <v>60</v>
      </c>
      <c r="R1093">
        <v>468</v>
      </c>
      <c r="S1093">
        <v>8.2264957264957257</v>
      </c>
      <c r="T1093">
        <v>5.8354700854700861</v>
      </c>
      <c r="U1093">
        <v>15.45897435897434</v>
      </c>
      <c r="V1093">
        <v>1.9230769230769225</v>
      </c>
      <c r="W1093">
        <v>1.4957264957264955</v>
      </c>
      <c r="X1093">
        <v>42.307692307692314</v>
      </c>
      <c r="Y1093">
        <v>4.2735042735042734</v>
      </c>
      <c r="AA1093">
        <v>4.2254904908462345</v>
      </c>
      <c r="AB1093">
        <v>1.4337145087906435</v>
      </c>
      <c r="AC1093">
        <v>1.5375160318677739</v>
      </c>
      <c r="AD1093">
        <v>54.392697230580481</v>
      </c>
      <c r="AE1093">
        <v>55.462925181754393</v>
      </c>
      <c r="AF1093">
        <v>55.197564399097317</v>
      </c>
      <c r="AG1093">
        <v>16.798277099784642</v>
      </c>
      <c r="AH1093">
        <v>17.599879339578781</v>
      </c>
      <c r="AI1093">
        <v>5.1282051282051277</v>
      </c>
      <c r="AJ1093">
        <v>0</v>
      </c>
    </row>
    <row r="1094" spans="1:38">
      <c r="A1094">
        <v>14</v>
      </c>
      <c r="B1094">
        <v>38</v>
      </c>
      <c r="C1094">
        <v>2022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15</v>
      </c>
      <c r="P1094">
        <v>9999</v>
      </c>
      <c r="Q1094">
        <v>2</v>
      </c>
      <c r="R1094">
        <v>29</v>
      </c>
      <c r="S1094">
        <v>9.3448275862068968</v>
      </c>
      <c r="T1094">
        <v>6.5862068965517206</v>
      </c>
      <c r="U1094">
        <v>17.189655172413797</v>
      </c>
      <c r="V1094">
        <v>0</v>
      </c>
      <c r="W1094">
        <v>3.4482758620689653</v>
      </c>
      <c r="X1094">
        <v>62.068965517241359</v>
      </c>
      <c r="Y1094">
        <v>3.4482758620689653</v>
      </c>
      <c r="AA1094">
        <v>2.750090259031158</v>
      </c>
      <c r="AB1094">
        <v>1.0915304683685825</v>
      </c>
      <c r="AC1094">
        <v>1.5650766507462373</v>
      </c>
      <c r="AD1094">
        <v>78.462442049196724</v>
      </c>
      <c r="AE1094">
        <v>65.515577436368844</v>
      </c>
      <c r="AF1094">
        <v>56.796645690465482</v>
      </c>
      <c r="AG1094">
        <v>1.0409188801148601</v>
      </c>
      <c r="AH1094">
        <v>1.2126858863797243</v>
      </c>
      <c r="AI1094">
        <v>0</v>
      </c>
      <c r="AJ1094">
        <v>0</v>
      </c>
    </row>
    <row r="1095" spans="1:38" s="464" customFormat="1">
      <c r="A1095" s="464">
        <v>14</v>
      </c>
      <c r="B1095" s="464">
        <v>39</v>
      </c>
      <c r="C1095" s="464">
        <v>2022</v>
      </c>
      <c r="D1095" s="464">
        <v>99</v>
      </c>
      <c r="E1095" s="464">
        <v>99</v>
      </c>
      <c r="F1095" s="464">
        <v>99</v>
      </c>
      <c r="G1095" s="464">
        <v>99</v>
      </c>
      <c r="H1095" s="464">
        <v>99</v>
      </c>
      <c r="I1095" s="464">
        <v>99</v>
      </c>
      <c r="J1095" s="464">
        <v>999</v>
      </c>
      <c r="K1095" s="464">
        <v>99</v>
      </c>
      <c r="L1095" s="464">
        <v>99</v>
      </c>
      <c r="M1095" s="464">
        <v>99</v>
      </c>
      <c r="N1095" s="464">
        <v>99</v>
      </c>
      <c r="O1095" s="464">
        <v>16</v>
      </c>
      <c r="P1095" s="464">
        <v>9999</v>
      </c>
    </row>
    <row r="1096" spans="1:38" s="464" customFormat="1">
      <c r="A1096" s="464">
        <v>14</v>
      </c>
      <c r="B1096" s="464">
        <v>40</v>
      </c>
      <c r="C1096" s="464">
        <v>2022</v>
      </c>
      <c r="D1096" s="464">
        <v>99</v>
      </c>
      <c r="E1096" s="464">
        <v>99</v>
      </c>
      <c r="F1096" s="464">
        <v>99</v>
      </c>
      <c r="G1096" s="464">
        <v>99</v>
      </c>
      <c r="H1096" s="464">
        <v>99</v>
      </c>
      <c r="I1096" s="464">
        <v>99</v>
      </c>
      <c r="J1096" s="464">
        <v>999</v>
      </c>
      <c r="K1096" s="464">
        <v>99</v>
      </c>
      <c r="L1096" s="464">
        <v>99</v>
      </c>
      <c r="M1096" s="464">
        <v>99</v>
      </c>
      <c r="N1096" s="464">
        <v>99</v>
      </c>
      <c r="O1096" s="464">
        <v>18</v>
      </c>
      <c r="P1096" s="464">
        <v>9999</v>
      </c>
      <c r="Q1096" s="464">
        <v>3</v>
      </c>
      <c r="R1096" s="464">
        <v>13</v>
      </c>
      <c r="S1096" s="464">
        <v>8.1538461538461515</v>
      </c>
      <c r="T1096" s="464">
        <v>6</v>
      </c>
      <c r="U1096" s="464">
        <v>14.761538461538464</v>
      </c>
      <c r="V1096" s="464">
        <v>7.6923076923076898</v>
      </c>
      <c r="W1096" s="464">
        <v>0</v>
      </c>
      <c r="X1096" s="464">
        <v>23.07692307692308</v>
      </c>
      <c r="Y1096" s="464">
        <v>7.6923076923076898</v>
      </c>
      <c r="AA1096" s="464">
        <v>4.1466461817006941</v>
      </c>
      <c r="AB1096" s="464">
        <v>0.94837138507215646</v>
      </c>
      <c r="AC1096" s="464">
        <v>1.754116038614058</v>
      </c>
      <c r="AD1096" s="464">
        <v>36.924313697516673</v>
      </c>
      <c r="AE1096" s="464">
        <v>19.670449857889704</v>
      </c>
      <c r="AF1096" s="464">
        <v>60.112285284334483</v>
      </c>
      <c r="AG1096" s="464">
        <v>0.46661880832735114</v>
      </c>
      <c r="AH1096" s="464">
        <v>0.46682933118609682</v>
      </c>
      <c r="AI1096" s="464">
        <v>0</v>
      </c>
      <c r="AJ1096" s="464">
        <v>0</v>
      </c>
    </row>
    <row r="1097" spans="1:38" s="464" customFormat="1">
      <c r="A1097" s="464">
        <v>14</v>
      </c>
      <c r="B1097" s="464">
        <v>41</v>
      </c>
      <c r="C1097" s="464">
        <v>2022</v>
      </c>
      <c r="D1097" s="464">
        <v>99</v>
      </c>
      <c r="E1097" s="464">
        <v>99</v>
      </c>
      <c r="F1097" s="464">
        <v>99</v>
      </c>
      <c r="G1097" s="464">
        <v>99</v>
      </c>
      <c r="H1097" s="464">
        <v>99</v>
      </c>
      <c r="I1097" s="464">
        <v>99</v>
      </c>
      <c r="J1097" s="464">
        <v>999</v>
      </c>
      <c r="K1097" s="464">
        <v>99</v>
      </c>
      <c r="L1097" s="464">
        <v>99</v>
      </c>
      <c r="M1097" s="464">
        <v>99</v>
      </c>
      <c r="N1097" s="464">
        <v>99</v>
      </c>
      <c r="O1097" s="464">
        <v>55</v>
      </c>
      <c r="P1097" s="464">
        <v>9999</v>
      </c>
      <c r="Q1097" s="464">
        <v>1</v>
      </c>
      <c r="R1097" s="464">
        <v>1</v>
      </c>
      <c r="S1097" s="464">
        <v>8</v>
      </c>
      <c r="T1097" s="464">
        <v>6</v>
      </c>
      <c r="U1097" s="464">
        <v>18.2</v>
      </c>
      <c r="V1097" s="464">
        <v>0</v>
      </c>
      <c r="W1097" s="464">
        <v>0</v>
      </c>
      <c r="X1097" s="464">
        <v>100</v>
      </c>
      <c r="Y1097" s="464">
        <v>0</v>
      </c>
      <c r="AA1097" s="464">
        <v>0</v>
      </c>
      <c r="AB1097" s="464">
        <v>0</v>
      </c>
      <c r="AC1097" s="464">
        <v>0</v>
      </c>
      <c r="AG1097" s="464">
        <v>3.5893754486719311E-2</v>
      </c>
      <c r="AH1097" s="464">
        <v>4.4274590034324941E-2</v>
      </c>
      <c r="AI1097" s="464">
        <v>0</v>
      </c>
      <c r="AJ1097" s="464">
        <v>0</v>
      </c>
    </row>
    <row r="1098" spans="1:38" s="464" customFormat="1">
      <c r="A1098" s="464">
        <v>14</v>
      </c>
      <c r="B1098" s="464">
        <v>42</v>
      </c>
      <c r="C1098" s="464">
        <v>2022</v>
      </c>
      <c r="D1098" s="464">
        <v>99</v>
      </c>
      <c r="E1098" s="464">
        <v>99</v>
      </c>
      <c r="F1098" s="464">
        <v>99</v>
      </c>
      <c r="G1098" s="464">
        <v>99</v>
      </c>
      <c r="H1098" s="464">
        <v>99</v>
      </c>
      <c r="I1098" s="464">
        <v>99</v>
      </c>
      <c r="J1098" s="464">
        <v>999</v>
      </c>
      <c r="K1098" s="464">
        <v>99</v>
      </c>
      <c r="L1098" s="464">
        <v>99</v>
      </c>
      <c r="M1098" s="464">
        <v>99</v>
      </c>
      <c r="N1098" s="464">
        <v>99</v>
      </c>
      <c r="O1098" s="464">
        <v>56</v>
      </c>
      <c r="P1098" s="464">
        <v>9999</v>
      </c>
      <c r="Q1098" s="464">
        <v>1</v>
      </c>
      <c r="R1098" s="464">
        <v>5</v>
      </c>
      <c r="S1098" s="464">
        <v>7.4</v>
      </c>
      <c r="T1098" s="464">
        <v>6</v>
      </c>
      <c r="U1098" s="464">
        <v>17.779999999999998</v>
      </c>
      <c r="V1098" s="464">
        <v>0</v>
      </c>
      <c r="W1098" s="464">
        <v>0</v>
      </c>
      <c r="X1098" s="464">
        <v>60</v>
      </c>
      <c r="Y1098" s="464">
        <v>0</v>
      </c>
      <c r="AA1098" s="464">
        <v>2.5545253962331298</v>
      </c>
      <c r="AB1098" s="464">
        <v>1.0198039027185559</v>
      </c>
      <c r="AC1098" s="464">
        <v>0.63245553203367599</v>
      </c>
      <c r="AD1098" s="464">
        <v>93.201260950012355</v>
      </c>
      <c r="AE1098" s="464">
        <v>82.940104468607359</v>
      </c>
      <c r="AF1098" s="464">
        <v>62.01736729460341</v>
      </c>
      <c r="AG1098" s="464">
        <v>0.17946877243359655</v>
      </c>
      <c r="AH1098" s="464">
        <v>0.21626434362920263</v>
      </c>
      <c r="AI1098" s="464">
        <v>100</v>
      </c>
      <c r="AJ1098" s="464">
        <v>0</v>
      </c>
    </row>
    <row r="1099" spans="1:38">
      <c r="A1099">
        <v>16</v>
      </c>
      <c r="B1099">
        <v>1</v>
      </c>
      <c r="C1099">
        <v>2024</v>
      </c>
      <c r="D1099">
        <v>1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1</v>
      </c>
      <c r="M1099">
        <v>99</v>
      </c>
      <c r="N1099">
        <v>99</v>
      </c>
      <c r="O1099">
        <v>99</v>
      </c>
      <c r="P1099">
        <v>99</v>
      </c>
      <c r="R1099">
        <v>0</v>
      </c>
    </row>
    <row r="1100" spans="1:38">
      <c r="A1100">
        <v>16</v>
      </c>
      <c r="B1100">
        <v>2</v>
      </c>
      <c r="C1100">
        <v>2024</v>
      </c>
      <c r="D1100">
        <v>2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1</v>
      </c>
      <c r="M1100">
        <v>99</v>
      </c>
      <c r="N1100">
        <v>99</v>
      </c>
      <c r="O1100">
        <v>99</v>
      </c>
      <c r="P1100">
        <v>99</v>
      </c>
      <c r="R1100">
        <v>0</v>
      </c>
    </row>
    <row r="1101" spans="1:38">
      <c r="A1101">
        <v>16</v>
      </c>
      <c r="B1101">
        <v>3</v>
      </c>
      <c r="C1101">
        <v>2024</v>
      </c>
      <c r="D1101">
        <v>3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1</v>
      </c>
      <c r="M1101">
        <v>99</v>
      </c>
      <c r="N1101">
        <v>99</v>
      </c>
      <c r="O1101">
        <v>99</v>
      </c>
      <c r="P1101">
        <v>99</v>
      </c>
      <c r="R1101">
        <v>0</v>
      </c>
    </row>
    <row r="1102" spans="1:38">
      <c r="A1102">
        <v>16</v>
      </c>
      <c r="B1102">
        <v>4</v>
      </c>
      <c r="C1102">
        <v>2024</v>
      </c>
      <c r="D1102">
        <v>4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1</v>
      </c>
      <c r="M1102">
        <v>99</v>
      </c>
      <c r="N1102">
        <v>99</v>
      </c>
      <c r="O1102">
        <v>99</v>
      </c>
      <c r="P1102">
        <v>99</v>
      </c>
      <c r="R1102">
        <v>0</v>
      </c>
    </row>
    <row r="1103" spans="1:38">
      <c r="A1103">
        <v>16</v>
      </c>
      <c r="B1103">
        <v>5</v>
      </c>
      <c r="C1103">
        <v>2024</v>
      </c>
      <c r="D1103">
        <v>5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1</v>
      </c>
      <c r="M1103">
        <v>99</v>
      </c>
      <c r="N1103">
        <v>99</v>
      </c>
      <c r="O1103">
        <v>99</v>
      </c>
      <c r="P1103">
        <v>99</v>
      </c>
      <c r="R1103">
        <v>0</v>
      </c>
    </row>
    <row r="1104" spans="1:38">
      <c r="A1104">
        <v>16</v>
      </c>
      <c r="B1104">
        <v>6</v>
      </c>
      <c r="C1104">
        <v>2024</v>
      </c>
      <c r="D1104">
        <v>6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1</v>
      </c>
      <c r="M1104">
        <v>99</v>
      </c>
      <c r="N1104">
        <v>99</v>
      </c>
      <c r="O1104">
        <v>99</v>
      </c>
      <c r="P1104">
        <v>99</v>
      </c>
      <c r="R1104">
        <v>0</v>
      </c>
    </row>
    <row r="1105" spans="1:18">
      <c r="A1105">
        <v>16</v>
      </c>
      <c r="B1105">
        <v>7</v>
      </c>
      <c r="C1105">
        <v>2024</v>
      </c>
      <c r="D1105">
        <v>7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1</v>
      </c>
      <c r="M1105">
        <v>99</v>
      </c>
      <c r="N1105">
        <v>99</v>
      </c>
      <c r="O1105">
        <v>99</v>
      </c>
      <c r="P1105">
        <v>99</v>
      </c>
      <c r="R1105">
        <v>0</v>
      </c>
    </row>
    <row r="1106" spans="1:18">
      <c r="A1106">
        <v>16</v>
      </c>
      <c r="B1106">
        <v>8</v>
      </c>
      <c r="C1106">
        <v>2024</v>
      </c>
      <c r="D1106">
        <v>8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1</v>
      </c>
      <c r="M1106">
        <v>99</v>
      </c>
      <c r="N1106">
        <v>99</v>
      </c>
      <c r="O1106">
        <v>99</v>
      </c>
      <c r="P1106">
        <v>99</v>
      </c>
      <c r="R1106">
        <v>0</v>
      </c>
    </row>
    <row r="1107" spans="1:18">
      <c r="A1107">
        <v>16</v>
      </c>
      <c r="B1107">
        <v>9</v>
      </c>
      <c r="C1107">
        <v>2024</v>
      </c>
      <c r="D1107">
        <v>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1</v>
      </c>
      <c r="M1107">
        <v>99</v>
      </c>
      <c r="N1107">
        <v>99</v>
      </c>
      <c r="O1107">
        <v>99</v>
      </c>
      <c r="P1107">
        <v>99</v>
      </c>
      <c r="R1107">
        <v>0</v>
      </c>
    </row>
    <row r="1108" spans="1:18">
      <c r="A1108">
        <v>16</v>
      </c>
      <c r="B1108">
        <v>10</v>
      </c>
      <c r="C1108">
        <v>2024</v>
      </c>
      <c r="D1108">
        <v>10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1</v>
      </c>
      <c r="M1108">
        <v>99</v>
      </c>
      <c r="N1108">
        <v>99</v>
      </c>
      <c r="O1108">
        <v>99</v>
      </c>
      <c r="P1108">
        <v>99</v>
      </c>
      <c r="R1108">
        <v>0</v>
      </c>
    </row>
    <row r="1109" spans="1:18">
      <c r="A1109">
        <v>16</v>
      </c>
      <c r="B1109">
        <v>11</v>
      </c>
      <c r="C1109">
        <v>2024</v>
      </c>
      <c r="D1109">
        <v>11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1</v>
      </c>
      <c r="M1109">
        <v>99</v>
      </c>
      <c r="N1109">
        <v>99</v>
      </c>
      <c r="O1109">
        <v>99</v>
      </c>
      <c r="P1109">
        <v>99</v>
      </c>
      <c r="R1109">
        <v>0</v>
      </c>
    </row>
    <row r="1110" spans="1:18">
      <c r="A1110">
        <v>16</v>
      </c>
      <c r="B1110">
        <v>12</v>
      </c>
      <c r="C1110">
        <v>2024</v>
      </c>
      <c r="D1110">
        <v>12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1</v>
      </c>
      <c r="M1110">
        <v>99</v>
      </c>
      <c r="N1110">
        <v>99</v>
      </c>
      <c r="O1110">
        <v>99</v>
      </c>
      <c r="P1110">
        <v>99</v>
      </c>
      <c r="R1110">
        <v>0</v>
      </c>
    </row>
    <row r="1111" spans="1:18">
      <c r="A1111">
        <v>16</v>
      </c>
      <c r="B1111">
        <v>13</v>
      </c>
      <c r="C1111">
        <v>2024</v>
      </c>
      <c r="D1111">
        <v>1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2</v>
      </c>
      <c r="M1111">
        <v>99</v>
      </c>
      <c r="N1111">
        <v>99</v>
      </c>
      <c r="O1111">
        <v>99</v>
      </c>
      <c r="P1111">
        <v>99</v>
      </c>
      <c r="R1111">
        <v>0</v>
      </c>
    </row>
    <row r="1112" spans="1:18">
      <c r="A1112">
        <v>16</v>
      </c>
      <c r="B1112">
        <v>14</v>
      </c>
      <c r="C1112">
        <v>2024</v>
      </c>
      <c r="D1112">
        <v>2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2</v>
      </c>
      <c r="M1112">
        <v>99</v>
      </c>
      <c r="N1112">
        <v>99</v>
      </c>
      <c r="O1112">
        <v>99</v>
      </c>
      <c r="P1112">
        <v>99</v>
      </c>
      <c r="R1112">
        <v>0</v>
      </c>
    </row>
    <row r="1113" spans="1:18">
      <c r="A1113">
        <v>16</v>
      </c>
      <c r="B1113">
        <v>15</v>
      </c>
      <c r="C1113">
        <v>2024</v>
      </c>
      <c r="D1113">
        <v>3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2</v>
      </c>
      <c r="M1113">
        <v>99</v>
      </c>
      <c r="N1113">
        <v>99</v>
      </c>
      <c r="O1113">
        <v>99</v>
      </c>
      <c r="P1113">
        <v>99</v>
      </c>
      <c r="R1113">
        <v>0</v>
      </c>
    </row>
    <row r="1114" spans="1:18">
      <c r="A1114">
        <v>16</v>
      </c>
      <c r="B1114">
        <v>16</v>
      </c>
      <c r="C1114">
        <v>2024</v>
      </c>
      <c r="D1114">
        <v>4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2</v>
      </c>
      <c r="M1114">
        <v>99</v>
      </c>
      <c r="N1114">
        <v>99</v>
      </c>
      <c r="O1114">
        <v>99</v>
      </c>
      <c r="P1114">
        <v>99</v>
      </c>
      <c r="R1114">
        <v>0</v>
      </c>
    </row>
    <row r="1115" spans="1:18">
      <c r="A1115">
        <v>16</v>
      </c>
      <c r="B1115">
        <v>17</v>
      </c>
      <c r="C1115">
        <v>2024</v>
      </c>
      <c r="D1115">
        <v>5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2</v>
      </c>
      <c r="M1115">
        <v>99</v>
      </c>
      <c r="N1115">
        <v>99</v>
      </c>
      <c r="O1115">
        <v>99</v>
      </c>
      <c r="P1115">
        <v>99</v>
      </c>
      <c r="R1115">
        <v>0</v>
      </c>
    </row>
    <row r="1116" spans="1:18">
      <c r="A1116">
        <v>16</v>
      </c>
      <c r="B1116">
        <v>18</v>
      </c>
      <c r="C1116">
        <v>2024</v>
      </c>
      <c r="D1116">
        <v>6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2</v>
      </c>
      <c r="M1116">
        <v>99</v>
      </c>
      <c r="N1116">
        <v>99</v>
      </c>
      <c r="O1116">
        <v>99</v>
      </c>
      <c r="P1116">
        <v>99</v>
      </c>
      <c r="R1116">
        <v>0</v>
      </c>
    </row>
    <row r="1117" spans="1:18">
      <c r="A1117">
        <v>16</v>
      </c>
      <c r="B1117">
        <v>19</v>
      </c>
      <c r="C1117">
        <v>2024</v>
      </c>
      <c r="D1117">
        <v>7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2</v>
      </c>
      <c r="M1117">
        <v>99</v>
      </c>
      <c r="N1117">
        <v>99</v>
      </c>
      <c r="O1117">
        <v>99</v>
      </c>
      <c r="P1117">
        <v>99</v>
      </c>
      <c r="R1117">
        <v>0</v>
      </c>
    </row>
    <row r="1118" spans="1:18">
      <c r="A1118">
        <v>16</v>
      </c>
      <c r="B1118">
        <v>20</v>
      </c>
      <c r="C1118">
        <v>2024</v>
      </c>
      <c r="D1118">
        <v>8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2</v>
      </c>
      <c r="M1118">
        <v>99</v>
      </c>
      <c r="N1118">
        <v>99</v>
      </c>
      <c r="O1118">
        <v>99</v>
      </c>
      <c r="P1118">
        <v>99</v>
      </c>
      <c r="R1118">
        <v>0</v>
      </c>
    </row>
    <row r="1119" spans="1:18">
      <c r="A1119">
        <v>16</v>
      </c>
      <c r="B1119">
        <v>21</v>
      </c>
      <c r="C1119">
        <v>2024</v>
      </c>
      <c r="D1119">
        <v>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2</v>
      </c>
      <c r="M1119">
        <v>99</v>
      </c>
      <c r="N1119">
        <v>99</v>
      </c>
      <c r="O1119">
        <v>99</v>
      </c>
      <c r="P1119">
        <v>99</v>
      </c>
      <c r="R1119">
        <v>0</v>
      </c>
    </row>
    <row r="1120" spans="1:18">
      <c r="A1120">
        <v>16</v>
      </c>
      <c r="B1120">
        <v>22</v>
      </c>
      <c r="C1120">
        <v>2024</v>
      </c>
      <c r="D1120">
        <v>10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2</v>
      </c>
      <c r="M1120">
        <v>99</v>
      </c>
      <c r="N1120">
        <v>99</v>
      </c>
      <c r="O1120">
        <v>99</v>
      </c>
      <c r="P1120">
        <v>99</v>
      </c>
      <c r="R1120">
        <v>0</v>
      </c>
    </row>
    <row r="1121" spans="1:38">
      <c r="A1121">
        <v>16</v>
      </c>
      <c r="B1121">
        <v>23</v>
      </c>
      <c r="C1121">
        <v>2024</v>
      </c>
      <c r="D1121">
        <v>11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2</v>
      </c>
      <c r="M1121">
        <v>99</v>
      </c>
      <c r="N1121">
        <v>99</v>
      </c>
      <c r="O1121">
        <v>99</v>
      </c>
      <c r="P1121">
        <v>99</v>
      </c>
      <c r="R1121">
        <v>0</v>
      </c>
    </row>
    <row r="1122" spans="1:38">
      <c r="A1122">
        <v>16</v>
      </c>
      <c r="B1122">
        <v>24</v>
      </c>
      <c r="C1122">
        <v>2024</v>
      </c>
      <c r="D1122">
        <v>12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2</v>
      </c>
      <c r="M1122">
        <v>99</v>
      </c>
      <c r="N1122">
        <v>99</v>
      </c>
      <c r="O1122">
        <v>99</v>
      </c>
      <c r="P1122">
        <v>99</v>
      </c>
      <c r="R1122">
        <v>0</v>
      </c>
    </row>
    <row r="1123" spans="1:38">
      <c r="A1123">
        <v>16</v>
      </c>
      <c r="B1123">
        <v>25</v>
      </c>
      <c r="C1123">
        <v>2024</v>
      </c>
      <c r="D1123">
        <v>1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3</v>
      </c>
      <c r="M1123">
        <v>99</v>
      </c>
      <c r="N1123">
        <v>99</v>
      </c>
      <c r="O1123">
        <v>99</v>
      </c>
      <c r="P1123">
        <v>99</v>
      </c>
      <c r="R1123">
        <v>0</v>
      </c>
    </row>
    <row r="1124" spans="1:38">
      <c r="A1124">
        <v>16</v>
      </c>
      <c r="B1124">
        <v>26</v>
      </c>
      <c r="C1124">
        <v>2024</v>
      </c>
      <c r="D1124">
        <v>2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3</v>
      </c>
      <c r="M1124">
        <v>99</v>
      </c>
      <c r="N1124">
        <v>99</v>
      </c>
      <c r="O1124">
        <v>99</v>
      </c>
      <c r="P1124">
        <v>99</v>
      </c>
      <c r="R1124">
        <v>0</v>
      </c>
    </row>
    <row r="1125" spans="1:38">
      <c r="A1125">
        <v>16</v>
      </c>
      <c r="B1125">
        <v>27</v>
      </c>
      <c r="C1125">
        <v>2024</v>
      </c>
      <c r="D1125">
        <v>3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3</v>
      </c>
      <c r="M1125">
        <v>99</v>
      </c>
      <c r="N1125">
        <v>99</v>
      </c>
      <c r="O1125">
        <v>99</v>
      </c>
      <c r="P1125">
        <v>99</v>
      </c>
      <c r="Q1125">
        <v>1</v>
      </c>
      <c r="R1125">
        <v>1</v>
      </c>
      <c r="S1125">
        <v>3</v>
      </c>
      <c r="T1125">
        <v>4</v>
      </c>
      <c r="U1125">
        <v>22.2</v>
      </c>
      <c r="V1125">
        <v>0</v>
      </c>
      <c r="W1125">
        <v>0</v>
      </c>
      <c r="X1125">
        <v>100</v>
      </c>
      <c r="Y1125">
        <v>0</v>
      </c>
      <c r="AA1125">
        <v>0</v>
      </c>
      <c r="AB1125">
        <v>0</v>
      </c>
      <c r="AC1125">
        <v>0</v>
      </c>
      <c r="AG1125">
        <v>8.3333333333333357</v>
      </c>
      <c r="AH1125">
        <v>10.160183066361556</v>
      </c>
      <c r="AI1125">
        <v>0</v>
      </c>
      <c r="AJ1125">
        <v>1</v>
      </c>
      <c r="AK1125">
        <v>114.9</v>
      </c>
      <c r="AL1125">
        <v>14.63500544618984</v>
      </c>
    </row>
    <row r="1126" spans="1:38">
      <c r="A1126">
        <v>16</v>
      </c>
      <c r="B1126">
        <v>28</v>
      </c>
      <c r="C1126">
        <v>2024</v>
      </c>
      <c r="D1126">
        <v>4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3</v>
      </c>
      <c r="M1126">
        <v>99</v>
      </c>
      <c r="N1126">
        <v>99</v>
      </c>
      <c r="O1126">
        <v>99</v>
      </c>
      <c r="P1126">
        <v>99</v>
      </c>
      <c r="R1126">
        <v>0</v>
      </c>
    </row>
    <row r="1127" spans="1:38">
      <c r="A1127">
        <v>16</v>
      </c>
      <c r="B1127">
        <v>29</v>
      </c>
      <c r="C1127">
        <v>2024</v>
      </c>
      <c r="D1127">
        <v>5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3</v>
      </c>
      <c r="M1127">
        <v>99</v>
      </c>
      <c r="N1127">
        <v>99</v>
      </c>
      <c r="O1127">
        <v>99</v>
      </c>
      <c r="P1127">
        <v>99</v>
      </c>
      <c r="R1127">
        <v>0</v>
      </c>
    </row>
    <row r="1128" spans="1:38">
      <c r="A1128">
        <v>16</v>
      </c>
      <c r="B1128">
        <v>30</v>
      </c>
      <c r="C1128">
        <v>2024</v>
      </c>
      <c r="D1128">
        <v>6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3</v>
      </c>
      <c r="M1128">
        <v>99</v>
      </c>
      <c r="N1128">
        <v>99</v>
      </c>
      <c r="O1128">
        <v>99</v>
      </c>
      <c r="P1128">
        <v>99</v>
      </c>
      <c r="Q1128">
        <v>1</v>
      </c>
      <c r="R1128">
        <v>1</v>
      </c>
      <c r="S1128">
        <v>3</v>
      </c>
      <c r="T1128">
        <v>2</v>
      </c>
      <c r="U1128">
        <v>3.9</v>
      </c>
      <c r="V1128">
        <v>0</v>
      </c>
      <c r="W1128">
        <v>0</v>
      </c>
      <c r="X1128">
        <v>0</v>
      </c>
      <c r="Y1128">
        <v>0</v>
      </c>
      <c r="AA1128">
        <v>0</v>
      </c>
      <c r="AB1128">
        <v>0</v>
      </c>
      <c r="AC1128">
        <v>0</v>
      </c>
      <c r="AG1128">
        <v>0.10224948875255623</v>
      </c>
      <c r="AH1128">
        <v>2.5006732581848965E-2</v>
      </c>
      <c r="AI1128">
        <v>0</v>
      </c>
      <c r="AJ1128">
        <v>1</v>
      </c>
      <c r="AK1128">
        <v>66.3</v>
      </c>
      <c r="AL1128">
        <v>13.38209232492844</v>
      </c>
    </row>
    <row r="1129" spans="1:38">
      <c r="A1129">
        <v>16</v>
      </c>
      <c r="B1129">
        <v>31</v>
      </c>
      <c r="C1129">
        <v>2024</v>
      </c>
      <c r="D1129">
        <v>7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3</v>
      </c>
      <c r="M1129">
        <v>99</v>
      </c>
      <c r="N1129">
        <v>99</v>
      </c>
      <c r="O1129">
        <v>99</v>
      </c>
      <c r="P1129">
        <v>99</v>
      </c>
      <c r="R1129">
        <v>0</v>
      </c>
    </row>
    <row r="1130" spans="1:38">
      <c r="A1130">
        <v>16</v>
      </c>
      <c r="B1130">
        <v>32</v>
      </c>
      <c r="C1130">
        <v>2024</v>
      </c>
      <c r="D1130">
        <v>8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3</v>
      </c>
      <c r="M1130">
        <v>99</v>
      </c>
      <c r="N1130">
        <v>99</v>
      </c>
      <c r="O1130">
        <v>99</v>
      </c>
      <c r="P1130">
        <v>99</v>
      </c>
      <c r="R1130">
        <v>0</v>
      </c>
    </row>
    <row r="1131" spans="1:38">
      <c r="A1131">
        <v>16</v>
      </c>
      <c r="B1131">
        <v>33</v>
      </c>
      <c r="C1131">
        <v>2024</v>
      </c>
      <c r="D1131">
        <v>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3</v>
      </c>
      <c r="M1131">
        <v>99</v>
      </c>
      <c r="N1131">
        <v>99</v>
      </c>
      <c r="O1131">
        <v>99</v>
      </c>
      <c r="P1131">
        <v>99</v>
      </c>
      <c r="R1131">
        <v>0</v>
      </c>
    </row>
    <row r="1132" spans="1:38">
      <c r="A1132">
        <v>16</v>
      </c>
      <c r="B1132">
        <v>34</v>
      </c>
      <c r="C1132">
        <v>2024</v>
      </c>
      <c r="D1132">
        <v>10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3</v>
      </c>
      <c r="M1132">
        <v>99</v>
      </c>
      <c r="N1132">
        <v>99</v>
      </c>
      <c r="O1132">
        <v>99</v>
      </c>
      <c r="P1132">
        <v>99</v>
      </c>
      <c r="R1132">
        <v>0</v>
      </c>
    </row>
    <row r="1133" spans="1:38">
      <c r="A1133">
        <v>16</v>
      </c>
      <c r="B1133">
        <v>35</v>
      </c>
      <c r="C1133">
        <v>2024</v>
      </c>
      <c r="D1133">
        <v>11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3</v>
      </c>
      <c r="M1133">
        <v>99</v>
      </c>
      <c r="N1133">
        <v>99</v>
      </c>
      <c r="O1133">
        <v>99</v>
      </c>
      <c r="P1133">
        <v>99</v>
      </c>
      <c r="R1133">
        <v>0</v>
      </c>
    </row>
    <row r="1134" spans="1:38">
      <c r="A1134">
        <v>16</v>
      </c>
      <c r="B1134">
        <v>36</v>
      </c>
      <c r="C1134">
        <v>2024</v>
      </c>
      <c r="D1134">
        <v>12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3</v>
      </c>
      <c r="M1134">
        <v>99</v>
      </c>
      <c r="N1134">
        <v>99</v>
      </c>
      <c r="O1134">
        <v>99</v>
      </c>
      <c r="P1134">
        <v>99</v>
      </c>
      <c r="R1134">
        <v>0</v>
      </c>
    </row>
    <row r="1135" spans="1:38">
      <c r="A1135">
        <v>16</v>
      </c>
      <c r="B1135">
        <v>37</v>
      </c>
      <c r="C1135">
        <v>2024</v>
      </c>
      <c r="D1135">
        <v>1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4</v>
      </c>
      <c r="M1135">
        <v>99</v>
      </c>
      <c r="N1135">
        <v>99</v>
      </c>
      <c r="O1135">
        <v>99</v>
      </c>
      <c r="P1135">
        <v>99</v>
      </c>
      <c r="R1135">
        <v>0</v>
      </c>
    </row>
    <row r="1136" spans="1:38">
      <c r="A1136">
        <v>16</v>
      </c>
      <c r="B1136">
        <v>38</v>
      </c>
      <c r="C1136">
        <v>2024</v>
      </c>
      <c r="D1136">
        <v>2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4</v>
      </c>
      <c r="M1136">
        <v>99</v>
      </c>
      <c r="N1136">
        <v>99</v>
      </c>
      <c r="O1136">
        <v>99</v>
      </c>
      <c r="P1136">
        <v>99</v>
      </c>
      <c r="R1136">
        <v>0</v>
      </c>
    </row>
    <row r="1137" spans="1:38">
      <c r="A1137">
        <v>16</v>
      </c>
      <c r="B1137">
        <v>39</v>
      </c>
      <c r="C1137">
        <v>2024</v>
      </c>
      <c r="D1137">
        <v>3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4</v>
      </c>
      <c r="M1137">
        <v>99</v>
      </c>
      <c r="N1137">
        <v>99</v>
      </c>
      <c r="O1137">
        <v>99</v>
      </c>
      <c r="P1137">
        <v>99</v>
      </c>
      <c r="R1137">
        <v>0</v>
      </c>
    </row>
    <row r="1138" spans="1:38">
      <c r="A1138">
        <v>16</v>
      </c>
      <c r="B1138">
        <v>40</v>
      </c>
      <c r="C1138">
        <v>2024</v>
      </c>
      <c r="D1138">
        <v>4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4</v>
      </c>
      <c r="M1138">
        <v>99</v>
      </c>
      <c r="N1138">
        <v>99</v>
      </c>
      <c r="O1138">
        <v>99</v>
      </c>
      <c r="P1138">
        <v>99</v>
      </c>
      <c r="R1138">
        <v>0</v>
      </c>
    </row>
    <row r="1139" spans="1:38">
      <c r="A1139">
        <v>16</v>
      </c>
      <c r="B1139">
        <v>41</v>
      </c>
      <c r="C1139">
        <v>2024</v>
      </c>
      <c r="D1139">
        <v>5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4</v>
      </c>
      <c r="M1139">
        <v>99</v>
      </c>
      <c r="N1139">
        <v>99</v>
      </c>
      <c r="O1139">
        <v>99</v>
      </c>
      <c r="P1139">
        <v>99</v>
      </c>
      <c r="R1139">
        <v>0</v>
      </c>
    </row>
    <row r="1140" spans="1:38">
      <c r="A1140">
        <v>16</v>
      </c>
      <c r="B1140">
        <v>42</v>
      </c>
      <c r="C1140">
        <v>2024</v>
      </c>
      <c r="D1140">
        <v>6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4</v>
      </c>
      <c r="M1140">
        <v>99</v>
      </c>
      <c r="N1140">
        <v>99</v>
      </c>
      <c r="O1140">
        <v>99</v>
      </c>
      <c r="P1140">
        <v>99</v>
      </c>
      <c r="Q1140">
        <v>2</v>
      </c>
      <c r="R1140">
        <v>2</v>
      </c>
      <c r="S1140">
        <v>4</v>
      </c>
      <c r="T1140">
        <v>3</v>
      </c>
      <c r="U1140">
        <v>6.7</v>
      </c>
      <c r="V1140">
        <v>0</v>
      </c>
      <c r="W1140">
        <v>0</v>
      </c>
      <c r="X1140">
        <v>0</v>
      </c>
      <c r="Y1140">
        <v>0</v>
      </c>
      <c r="AA1140">
        <v>0</v>
      </c>
      <c r="AB1140">
        <v>0</v>
      </c>
      <c r="AC1140">
        <v>0</v>
      </c>
      <c r="AG1140">
        <v>0.20449897750511245</v>
      </c>
      <c r="AH1140">
        <v>8.592056835814775E-2</v>
      </c>
      <c r="AI1140">
        <v>0</v>
      </c>
      <c r="AJ1140">
        <v>2</v>
      </c>
      <c r="AK1140">
        <v>76.75</v>
      </c>
      <c r="AL1140">
        <v>14.86085188350985</v>
      </c>
    </row>
    <row r="1141" spans="1:38">
      <c r="A1141">
        <v>16</v>
      </c>
      <c r="B1141">
        <v>43</v>
      </c>
      <c r="C1141">
        <v>2024</v>
      </c>
      <c r="D1141">
        <v>7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4</v>
      </c>
      <c r="M1141">
        <v>99</v>
      </c>
      <c r="N1141">
        <v>99</v>
      </c>
      <c r="O1141">
        <v>99</v>
      </c>
      <c r="P1141">
        <v>99</v>
      </c>
      <c r="Q1141">
        <v>2</v>
      </c>
      <c r="R1141">
        <v>3</v>
      </c>
      <c r="S1141">
        <v>4</v>
      </c>
      <c r="T1141">
        <v>3</v>
      </c>
      <c r="U1141">
        <v>7.5</v>
      </c>
      <c r="V1141">
        <v>0</v>
      </c>
      <c r="W1141">
        <v>0</v>
      </c>
      <c r="X1141">
        <v>0</v>
      </c>
      <c r="Y1141">
        <v>0</v>
      </c>
      <c r="AA1141">
        <v>0.535412613473638</v>
      </c>
      <c r="AB1141">
        <v>0</v>
      </c>
      <c r="AC1141">
        <v>0</v>
      </c>
      <c r="AG1141">
        <v>1.0869565217391304</v>
      </c>
      <c r="AH1141">
        <v>0.57364301557759478</v>
      </c>
      <c r="AI1141">
        <v>0</v>
      </c>
      <c r="AJ1141">
        <v>3</v>
      </c>
      <c r="AK1141">
        <v>82.5</v>
      </c>
      <c r="AL1141">
        <v>13.396278436966391</v>
      </c>
    </row>
    <row r="1142" spans="1:38">
      <c r="A1142">
        <v>16</v>
      </c>
      <c r="B1142">
        <v>44</v>
      </c>
      <c r="C1142">
        <v>2024</v>
      </c>
      <c r="D1142">
        <v>8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4</v>
      </c>
      <c r="M1142">
        <v>99</v>
      </c>
      <c r="N1142">
        <v>99</v>
      </c>
      <c r="O1142">
        <v>99</v>
      </c>
      <c r="P1142">
        <v>99</v>
      </c>
      <c r="R1142">
        <v>0</v>
      </c>
    </row>
    <row r="1143" spans="1:38">
      <c r="A1143">
        <v>16</v>
      </c>
      <c r="B1143">
        <v>45</v>
      </c>
      <c r="C1143">
        <v>2024</v>
      </c>
      <c r="D1143">
        <v>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4</v>
      </c>
      <c r="M1143">
        <v>99</v>
      </c>
      <c r="N1143">
        <v>99</v>
      </c>
      <c r="O1143">
        <v>99</v>
      </c>
      <c r="P1143">
        <v>99</v>
      </c>
      <c r="R1143">
        <v>0</v>
      </c>
    </row>
    <row r="1144" spans="1:38">
      <c r="A1144">
        <v>16</v>
      </c>
      <c r="B1144">
        <v>46</v>
      </c>
      <c r="C1144">
        <v>2024</v>
      </c>
      <c r="D1144">
        <v>10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4</v>
      </c>
      <c r="M1144">
        <v>99</v>
      </c>
      <c r="N1144">
        <v>99</v>
      </c>
      <c r="O1144">
        <v>99</v>
      </c>
      <c r="P1144">
        <v>99</v>
      </c>
      <c r="R1144">
        <v>0</v>
      </c>
    </row>
    <row r="1145" spans="1:38">
      <c r="A1145">
        <v>16</v>
      </c>
      <c r="B1145">
        <v>47</v>
      </c>
      <c r="C1145">
        <v>2024</v>
      </c>
      <c r="D1145">
        <v>11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4</v>
      </c>
      <c r="M1145">
        <v>99</v>
      </c>
      <c r="N1145">
        <v>99</v>
      </c>
      <c r="O1145">
        <v>99</v>
      </c>
      <c r="P1145">
        <v>99</v>
      </c>
      <c r="R1145">
        <v>0</v>
      </c>
    </row>
    <row r="1146" spans="1:38">
      <c r="A1146">
        <v>16</v>
      </c>
      <c r="B1146">
        <v>48</v>
      </c>
      <c r="C1146">
        <v>2024</v>
      </c>
      <c r="D1146">
        <v>12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4</v>
      </c>
      <c r="M1146">
        <v>99</v>
      </c>
      <c r="N1146">
        <v>99</v>
      </c>
      <c r="O1146">
        <v>99</v>
      </c>
      <c r="P1146">
        <v>99</v>
      </c>
      <c r="R1146">
        <v>0</v>
      </c>
    </row>
    <row r="1147" spans="1:38">
      <c r="A1147">
        <v>16</v>
      </c>
      <c r="B1147">
        <v>49</v>
      </c>
      <c r="C1147">
        <v>2024</v>
      </c>
      <c r="D1147">
        <v>1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5</v>
      </c>
      <c r="M1147">
        <v>99</v>
      </c>
      <c r="N1147">
        <v>99</v>
      </c>
      <c r="O1147">
        <v>99</v>
      </c>
      <c r="P1147">
        <v>99</v>
      </c>
      <c r="R1147">
        <v>0</v>
      </c>
    </row>
    <row r="1148" spans="1:38">
      <c r="A1148">
        <v>16</v>
      </c>
      <c r="B1148">
        <v>50</v>
      </c>
      <c r="C1148">
        <v>2024</v>
      </c>
      <c r="D1148">
        <v>2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5</v>
      </c>
      <c r="M1148">
        <v>99</v>
      </c>
      <c r="N1148">
        <v>99</v>
      </c>
      <c r="O1148">
        <v>99</v>
      </c>
      <c r="P1148">
        <v>99</v>
      </c>
      <c r="R1148">
        <v>0</v>
      </c>
    </row>
    <row r="1149" spans="1:38">
      <c r="A1149">
        <v>16</v>
      </c>
      <c r="B1149">
        <v>51</v>
      </c>
      <c r="C1149">
        <v>2024</v>
      </c>
      <c r="D1149">
        <v>3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5</v>
      </c>
      <c r="M1149">
        <v>99</v>
      </c>
      <c r="N1149">
        <v>99</v>
      </c>
      <c r="O1149">
        <v>99</v>
      </c>
      <c r="P1149">
        <v>99</v>
      </c>
      <c r="R1149">
        <v>0</v>
      </c>
    </row>
    <row r="1150" spans="1:38">
      <c r="A1150">
        <v>16</v>
      </c>
      <c r="B1150">
        <v>52</v>
      </c>
      <c r="C1150">
        <v>2024</v>
      </c>
      <c r="D1150">
        <v>4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5</v>
      </c>
      <c r="M1150">
        <v>99</v>
      </c>
      <c r="N1150">
        <v>99</v>
      </c>
      <c r="O1150">
        <v>99</v>
      </c>
      <c r="P1150">
        <v>99</v>
      </c>
      <c r="R1150">
        <v>0</v>
      </c>
    </row>
    <row r="1151" spans="1:38">
      <c r="A1151">
        <v>16</v>
      </c>
      <c r="B1151">
        <v>53</v>
      </c>
      <c r="C1151">
        <v>2024</v>
      </c>
      <c r="D1151">
        <v>5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5</v>
      </c>
      <c r="M1151">
        <v>99</v>
      </c>
      <c r="N1151">
        <v>99</v>
      </c>
      <c r="O1151">
        <v>99</v>
      </c>
      <c r="P1151">
        <v>99</v>
      </c>
      <c r="R1151">
        <v>0</v>
      </c>
    </row>
    <row r="1152" spans="1:38">
      <c r="A1152">
        <v>16</v>
      </c>
      <c r="B1152">
        <v>54</v>
      </c>
      <c r="C1152">
        <v>2024</v>
      </c>
      <c r="D1152">
        <v>6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5</v>
      </c>
      <c r="M1152">
        <v>99</v>
      </c>
      <c r="N1152">
        <v>99</v>
      </c>
      <c r="O1152">
        <v>99</v>
      </c>
      <c r="P1152">
        <v>99</v>
      </c>
      <c r="Q1152">
        <v>1</v>
      </c>
      <c r="R1152">
        <v>4</v>
      </c>
      <c r="S1152">
        <v>5</v>
      </c>
      <c r="T1152">
        <v>2.75</v>
      </c>
      <c r="U1152">
        <v>7.375</v>
      </c>
      <c r="V1152">
        <v>0</v>
      </c>
      <c r="W1152">
        <v>0</v>
      </c>
      <c r="X1152">
        <v>0</v>
      </c>
      <c r="Y1152">
        <v>0</v>
      </c>
      <c r="AA1152">
        <v>0.65717197140474415</v>
      </c>
      <c r="AB1152">
        <v>0</v>
      </c>
      <c r="AC1152">
        <v>0.4330127018922193</v>
      </c>
      <c r="AE1152">
        <v>94.442789160981633</v>
      </c>
      <c r="AG1152">
        <v>0.4089979550102249</v>
      </c>
      <c r="AH1152">
        <v>0.18915349004219095</v>
      </c>
      <c r="AI1152">
        <v>0</v>
      </c>
      <c r="AJ1152">
        <v>4</v>
      </c>
      <c r="AK1152">
        <v>78.050000000000011</v>
      </c>
      <c r="AL1152">
        <v>15.50327769047658</v>
      </c>
    </row>
    <row r="1153" spans="1:38">
      <c r="A1153">
        <v>16</v>
      </c>
      <c r="B1153">
        <v>55</v>
      </c>
      <c r="C1153">
        <v>2024</v>
      </c>
      <c r="D1153">
        <v>7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5</v>
      </c>
      <c r="M1153">
        <v>99</v>
      </c>
      <c r="N1153">
        <v>99</v>
      </c>
      <c r="O1153">
        <v>99</v>
      </c>
      <c r="P1153">
        <v>99</v>
      </c>
      <c r="Q1153">
        <v>1</v>
      </c>
      <c r="R1153">
        <v>1</v>
      </c>
      <c r="S1153">
        <v>5</v>
      </c>
      <c r="T1153">
        <v>3</v>
      </c>
      <c r="U1153">
        <v>8.1</v>
      </c>
      <c r="V1153">
        <v>0</v>
      </c>
      <c r="W1153">
        <v>0</v>
      </c>
      <c r="X1153">
        <v>0</v>
      </c>
      <c r="Y1153">
        <v>0</v>
      </c>
      <c r="AA1153">
        <v>0</v>
      </c>
      <c r="AB1153">
        <v>0</v>
      </c>
      <c r="AC1153">
        <v>0</v>
      </c>
      <c r="AG1153">
        <v>0.36231884057971009</v>
      </c>
      <c r="AH1153">
        <v>0.20651148560793403</v>
      </c>
      <c r="AI1153">
        <v>0</v>
      </c>
      <c r="AJ1153">
        <v>1</v>
      </c>
      <c r="AK1153">
        <v>80.3</v>
      </c>
      <c r="AL1153">
        <v>15.643660527182053</v>
      </c>
    </row>
    <row r="1154" spans="1:38">
      <c r="A1154">
        <v>16</v>
      </c>
      <c r="B1154">
        <v>56</v>
      </c>
      <c r="C1154">
        <v>2024</v>
      </c>
      <c r="D1154">
        <v>8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5</v>
      </c>
      <c r="M1154">
        <v>99</v>
      </c>
      <c r="N1154">
        <v>99</v>
      </c>
      <c r="O1154">
        <v>99</v>
      </c>
      <c r="P1154">
        <v>99</v>
      </c>
      <c r="R1154">
        <v>0</v>
      </c>
    </row>
    <row r="1155" spans="1:38">
      <c r="A1155">
        <v>16</v>
      </c>
      <c r="B1155">
        <v>57</v>
      </c>
      <c r="C1155">
        <v>2024</v>
      </c>
      <c r="D1155">
        <v>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5</v>
      </c>
      <c r="M1155">
        <v>99</v>
      </c>
      <c r="N1155">
        <v>99</v>
      </c>
      <c r="O1155">
        <v>99</v>
      </c>
      <c r="P1155">
        <v>99</v>
      </c>
      <c r="R1155">
        <v>0</v>
      </c>
    </row>
    <row r="1156" spans="1:38">
      <c r="A1156">
        <v>16</v>
      </c>
      <c r="B1156">
        <v>58</v>
      </c>
      <c r="C1156">
        <v>2024</v>
      </c>
      <c r="D1156">
        <v>10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5</v>
      </c>
      <c r="M1156">
        <v>99</v>
      </c>
      <c r="N1156">
        <v>99</v>
      </c>
      <c r="O1156">
        <v>99</v>
      </c>
      <c r="P1156">
        <v>99</v>
      </c>
      <c r="R1156">
        <v>0</v>
      </c>
    </row>
    <row r="1157" spans="1:38">
      <c r="A1157">
        <v>16</v>
      </c>
      <c r="B1157">
        <v>59</v>
      </c>
      <c r="C1157">
        <v>2024</v>
      </c>
      <c r="D1157">
        <v>11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5</v>
      </c>
      <c r="M1157">
        <v>99</v>
      </c>
      <c r="N1157">
        <v>99</v>
      </c>
      <c r="O1157">
        <v>99</v>
      </c>
      <c r="P1157">
        <v>99</v>
      </c>
      <c r="R1157">
        <v>0</v>
      </c>
    </row>
    <row r="1158" spans="1:38">
      <c r="A1158">
        <v>16</v>
      </c>
      <c r="B1158">
        <v>60</v>
      </c>
      <c r="C1158">
        <v>2024</v>
      </c>
      <c r="D1158">
        <v>12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5</v>
      </c>
      <c r="M1158">
        <v>99</v>
      </c>
      <c r="N1158">
        <v>99</v>
      </c>
      <c r="O1158">
        <v>99</v>
      </c>
      <c r="P1158">
        <v>99</v>
      </c>
      <c r="R1158">
        <v>0</v>
      </c>
    </row>
    <row r="1159" spans="1:38">
      <c r="A1159">
        <v>16</v>
      </c>
      <c r="B1159">
        <v>61</v>
      </c>
      <c r="C1159">
        <v>2024</v>
      </c>
      <c r="D1159">
        <v>1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6</v>
      </c>
      <c r="M1159">
        <v>99</v>
      </c>
      <c r="N1159">
        <v>99</v>
      </c>
      <c r="O1159">
        <v>99</v>
      </c>
      <c r="P1159">
        <v>99</v>
      </c>
      <c r="R1159">
        <v>0</v>
      </c>
    </row>
    <row r="1160" spans="1:38">
      <c r="A1160">
        <v>16</v>
      </c>
      <c r="B1160">
        <v>62</v>
      </c>
      <c r="C1160">
        <v>2024</v>
      </c>
      <c r="D1160">
        <v>2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6</v>
      </c>
      <c r="M1160">
        <v>99</v>
      </c>
      <c r="N1160">
        <v>99</v>
      </c>
      <c r="O1160">
        <v>99</v>
      </c>
      <c r="P1160">
        <v>99</v>
      </c>
      <c r="R1160">
        <v>0</v>
      </c>
    </row>
    <row r="1161" spans="1:38">
      <c r="A1161">
        <v>16</v>
      </c>
      <c r="B1161">
        <v>63</v>
      </c>
      <c r="C1161">
        <v>2024</v>
      </c>
      <c r="D1161">
        <v>3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6</v>
      </c>
      <c r="M1161">
        <v>99</v>
      </c>
      <c r="N1161">
        <v>99</v>
      </c>
      <c r="O1161">
        <v>99</v>
      </c>
      <c r="P1161">
        <v>99</v>
      </c>
      <c r="R1161">
        <v>0</v>
      </c>
    </row>
    <row r="1162" spans="1:38">
      <c r="A1162">
        <v>16</v>
      </c>
      <c r="B1162">
        <v>64</v>
      </c>
      <c r="C1162">
        <v>2024</v>
      </c>
      <c r="D1162">
        <v>4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6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8">
      <c r="A1163">
        <v>16</v>
      </c>
      <c r="B1163">
        <v>65</v>
      </c>
      <c r="C1163">
        <v>2024</v>
      </c>
      <c r="D1163">
        <v>5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6</v>
      </c>
      <c r="M1163">
        <v>99</v>
      </c>
      <c r="N1163">
        <v>99</v>
      </c>
      <c r="O1163">
        <v>99</v>
      </c>
      <c r="P1163">
        <v>99</v>
      </c>
      <c r="Q1163">
        <v>1</v>
      </c>
      <c r="R1163">
        <v>1</v>
      </c>
      <c r="S1163">
        <v>6</v>
      </c>
      <c r="T1163">
        <v>3</v>
      </c>
      <c r="U1163">
        <v>7.4</v>
      </c>
      <c r="V1163">
        <v>0</v>
      </c>
      <c r="W1163">
        <v>0</v>
      </c>
      <c r="X1163">
        <v>0</v>
      </c>
      <c r="Y1163">
        <v>0</v>
      </c>
      <c r="AA1163">
        <v>0</v>
      </c>
      <c r="AB1163">
        <v>0</v>
      </c>
      <c r="AC1163">
        <v>0</v>
      </c>
      <c r="AG1163">
        <v>0.16556291390728475</v>
      </c>
      <c r="AH1163">
        <v>8.4571428571428506E-2</v>
      </c>
      <c r="AI1163">
        <v>0</v>
      </c>
      <c r="AJ1163">
        <v>1</v>
      </c>
      <c r="AK1163">
        <v>79.599999999999994</v>
      </c>
      <c r="AL1163">
        <v>14.672108046609152</v>
      </c>
    </row>
    <row r="1164" spans="1:38">
      <c r="A1164">
        <v>16</v>
      </c>
      <c r="B1164">
        <v>66</v>
      </c>
      <c r="C1164">
        <v>2024</v>
      </c>
      <c r="D1164">
        <v>6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6</v>
      </c>
      <c r="M1164">
        <v>99</v>
      </c>
      <c r="N1164">
        <v>99</v>
      </c>
      <c r="O1164">
        <v>99</v>
      </c>
      <c r="P1164">
        <v>99</v>
      </c>
      <c r="Q1164">
        <v>5</v>
      </c>
      <c r="R1164">
        <v>10</v>
      </c>
      <c r="S1164">
        <v>6</v>
      </c>
      <c r="T1164">
        <v>3.5</v>
      </c>
      <c r="U1164">
        <v>10.29</v>
      </c>
      <c r="V1164">
        <v>0</v>
      </c>
      <c r="W1164">
        <v>0</v>
      </c>
      <c r="X1164">
        <v>0</v>
      </c>
      <c r="Y1164">
        <v>0</v>
      </c>
      <c r="AA1164">
        <v>2.0062153423797757</v>
      </c>
      <c r="AB1164">
        <v>0</v>
      </c>
      <c r="AC1164">
        <v>0.80622577482985502</v>
      </c>
      <c r="AE1164">
        <v>13.29242548062988</v>
      </c>
      <c r="AG1164">
        <v>1.0224948875255622</v>
      </c>
      <c r="AH1164">
        <v>0.65979302119801508</v>
      </c>
      <c r="AI1164">
        <v>0</v>
      </c>
      <c r="AJ1164">
        <v>10</v>
      </c>
      <c r="AK1164">
        <v>85.13</v>
      </c>
      <c r="AL1164">
        <v>16.522278084780098</v>
      </c>
    </row>
    <row r="1165" spans="1:38">
      <c r="A1165">
        <v>16</v>
      </c>
      <c r="B1165">
        <v>67</v>
      </c>
      <c r="C1165">
        <v>2024</v>
      </c>
      <c r="D1165">
        <v>7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6</v>
      </c>
      <c r="M1165">
        <v>99</v>
      </c>
      <c r="N1165">
        <v>99</v>
      </c>
      <c r="O1165">
        <v>99</v>
      </c>
      <c r="P1165">
        <v>99</v>
      </c>
      <c r="Q1165">
        <v>3</v>
      </c>
      <c r="R1165">
        <v>5</v>
      </c>
      <c r="S1165">
        <v>6</v>
      </c>
      <c r="T1165">
        <v>4</v>
      </c>
      <c r="U1165">
        <v>9.5199999999999978</v>
      </c>
      <c r="V1165">
        <v>0</v>
      </c>
      <c r="W1165">
        <v>0</v>
      </c>
      <c r="X1165">
        <v>0</v>
      </c>
      <c r="Y1165">
        <v>0</v>
      </c>
      <c r="AA1165">
        <v>0.80845531725630604</v>
      </c>
      <c r="AB1165">
        <v>0</v>
      </c>
      <c r="AC1165">
        <v>0.89442719099991597</v>
      </c>
      <c r="AE1165">
        <v>74.678011392625791</v>
      </c>
      <c r="AG1165">
        <v>1.8115942028985503</v>
      </c>
      <c r="AH1165">
        <v>1.2135736685108227</v>
      </c>
      <c r="AI1165">
        <v>0</v>
      </c>
      <c r="AJ1165">
        <v>5</v>
      </c>
      <c r="AK1165">
        <v>82.16</v>
      </c>
      <c r="AL1165">
        <v>17.127133245235179</v>
      </c>
    </row>
    <row r="1166" spans="1:38">
      <c r="A1166">
        <v>16</v>
      </c>
      <c r="B1166">
        <v>68</v>
      </c>
      <c r="C1166">
        <v>2024</v>
      </c>
      <c r="D1166">
        <v>8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6</v>
      </c>
      <c r="M1166">
        <v>99</v>
      </c>
      <c r="N1166">
        <v>99</v>
      </c>
      <c r="O1166">
        <v>99</v>
      </c>
      <c r="P1166">
        <v>99</v>
      </c>
      <c r="R1166">
        <v>0</v>
      </c>
    </row>
    <row r="1167" spans="1:38">
      <c r="A1167">
        <v>16</v>
      </c>
      <c r="B1167">
        <v>69</v>
      </c>
      <c r="C1167">
        <v>2024</v>
      </c>
      <c r="D1167">
        <v>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6</v>
      </c>
      <c r="M1167">
        <v>99</v>
      </c>
      <c r="N1167">
        <v>99</v>
      </c>
      <c r="O1167">
        <v>99</v>
      </c>
      <c r="P1167">
        <v>99</v>
      </c>
      <c r="R1167">
        <v>0</v>
      </c>
    </row>
    <row r="1168" spans="1:38">
      <c r="A1168">
        <v>16</v>
      </c>
      <c r="B1168">
        <v>70</v>
      </c>
      <c r="C1168">
        <v>2024</v>
      </c>
      <c r="D1168">
        <v>10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6</v>
      </c>
      <c r="M1168">
        <v>99</v>
      </c>
      <c r="N1168">
        <v>99</v>
      </c>
      <c r="O1168">
        <v>99</v>
      </c>
      <c r="P1168">
        <v>99</v>
      </c>
      <c r="R1168">
        <v>0</v>
      </c>
    </row>
    <row r="1169" spans="1:38">
      <c r="A1169">
        <v>16</v>
      </c>
      <c r="B1169">
        <v>71</v>
      </c>
      <c r="C1169">
        <v>2024</v>
      </c>
      <c r="D1169">
        <v>11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6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8">
      <c r="A1170">
        <v>16</v>
      </c>
      <c r="B1170">
        <v>72</v>
      </c>
      <c r="C1170">
        <v>2024</v>
      </c>
      <c r="D1170">
        <v>12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6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8">
      <c r="A1171">
        <v>16</v>
      </c>
      <c r="B1171">
        <v>73</v>
      </c>
      <c r="C1171">
        <v>2024</v>
      </c>
      <c r="D1171">
        <v>1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7</v>
      </c>
      <c r="M1171">
        <v>99</v>
      </c>
      <c r="N1171">
        <v>99</v>
      </c>
      <c r="O1171">
        <v>99</v>
      </c>
      <c r="P1171">
        <v>99</v>
      </c>
      <c r="R1171">
        <v>0</v>
      </c>
    </row>
    <row r="1172" spans="1:38">
      <c r="A1172">
        <v>16</v>
      </c>
      <c r="B1172">
        <v>74</v>
      </c>
      <c r="C1172">
        <v>2024</v>
      </c>
      <c r="D1172">
        <v>2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7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8">
      <c r="A1173">
        <v>16</v>
      </c>
      <c r="B1173">
        <v>75</v>
      </c>
      <c r="C1173">
        <v>2024</v>
      </c>
      <c r="D1173">
        <v>3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7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8">
      <c r="A1174">
        <v>16</v>
      </c>
      <c r="B1174">
        <v>76</v>
      </c>
      <c r="C1174">
        <v>2024</v>
      </c>
      <c r="D1174">
        <v>4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7</v>
      </c>
      <c r="M1174">
        <v>99</v>
      </c>
      <c r="N1174">
        <v>99</v>
      </c>
      <c r="O1174">
        <v>99</v>
      </c>
      <c r="P1174">
        <v>99</v>
      </c>
      <c r="Q1174">
        <v>1</v>
      </c>
      <c r="R1174">
        <v>1</v>
      </c>
      <c r="S1174">
        <v>7</v>
      </c>
      <c r="T1174">
        <v>7</v>
      </c>
      <c r="U1174">
        <v>17.600000000000001</v>
      </c>
      <c r="V1174">
        <v>0</v>
      </c>
      <c r="W1174">
        <v>0</v>
      </c>
      <c r="X1174">
        <v>100</v>
      </c>
      <c r="Y1174">
        <v>0</v>
      </c>
      <c r="AA1174">
        <v>0</v>
      </c>
      <c r="AB1174">
        <v>0</v>
      </c>
      <c r="AC1174">
        <v>0</v>
      </c>
      <c r="AG1174">
        <v>3.0303030303030303</v>
      </c>
      <c r="AH1174">
        <v>3.0736989172197005</v>
      </c>
      <c r="AI1174">
        <v>0</v>
      </c>
      <c r="AJ1174">
        <v>1</v>
      </c>
      <c r="AK1174">
        <v>99.8</v>
      </c>
      <c r="AL1174">
        <v>17.706023812235863</v>
      </c>
    </row>
    <row r="1175" spans="1:38">
      <c r="A1175">
        <v>16</v>
      </c>
      <c r="B1175">
        <v>77</v>
      </c>
      <c r="C1175">
        <v>2024</v>
      </c>
      <c r="D1175">
        <v>5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7</v>
      </c>
      <c r="M1175">
        <v>99</v>
      </c>
      <c r="N1175">
        <v>99</v>
      </c>
      <c r="O1175">
        <v>99</v>
      </c>
      <c r="P1175">
        <v>99</v>
      </c>
      <c r="Q1175">
        <v>5</v>
      </c>
      <c r="R1175">
        <v>10</v>
      </c>
      <c r="S1175">
        <v>7</v>
      </c>
      <c r="T1175">
        <v>4.9000000000000004</v>
      </c>
      <c r="U1175">
        <v>10.52</v>
      </c>
      <c r="V1175">
        <v>0</v>
      </c>
      <c r="W1175">
        <v>0</v>
      </c>
      <c r="X1175">
        <v>0</v>
      </c>
      <c r="Y1175">
        <v>0</v>
      </c>
      <c r="AA1175">
        <v>1.2718490476467776</v>
      </c>
      <c r="AB1175">
        <v>0</v>
      </c>
      <c r="AC1175">
        <v>0.69999999999999618</v>
      </c>
      <c r="AE1175">
        <v>66.494863307800244</v>
      </c>
      <c r="AG1175">
        <v>1.6556291390728475</v>
      </c>
      <c r="AH1175">
        <v>1.2022857142857133</v>
      </c>
      <c r="AI1175">
        <v>0</v>
      </c>
      <c r="AJ1175">
        <v>9</v>
      </c>
      <c r="AK1175">
        <v>82.53333333333336</v>
      </c>
      <c r="AL1175">
        <v>18.727858338668405</v>
      </c>
    </row>
    <row r="1176" spans="1:38">
      <c r="A1176">
        <v>16</v>
      </c>
      <c r="B1176">
        <v>78</v>
      </c>
      <c r="C1176">
        <v>2024</v>
      </c>
      <c r="D1176">
        <v>6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7</v>
      </c>
      <c r="M1176">
        <v>99</v>
      </c>
      <c r="N1176">
        <v>99</v>
      </c>
      <c r="O1176">
        <v>99</v>
      </c>
      <c r="P1176">
        <v>99</v>
      </c>
      <c r="Q1176">
        <v>16</v>
      </c>
      <c r="R1176">
        <v>40</v>
      </c>
      <c r="S1176">
        <v>7</v>
      </c>
      <c r="T1176">
        <v>5.375</v>
      </c>
      <c r="U1176">
        <v>14.065</v>
      </c>
      <c r="V1176">
        <v>0</v>
      </c>
      <c r="W1176">
        <v>0</v>
      </c>
      <c r="X1176">
        <v>27.5</v>
      </c>
      <c r="Y1176">
        <v>2.5</v>
      </c>
      <c r="AA1176">
        <v>3.3653788791159842</v>
      </c>
      <c r="AB1176">
        <v>0</v>
      </c>
      <c r="AC1176">
        <v>1.3543910070581535</v>
      </c>
      <c r="AE1176">
        <v>40.491646623853327</v>
      </c>
      <c r="AG1176">
        <v>4.0899795501022487</v>
      </c>
      <c r="AH1176">
        <v>3.6073814744995447</v>
      </c>
      <c r="AI1176">
        <v>0</v>
      </c>
      <c r="AJ1176">
        <v>40</v>
      </c>
      <c r="AK1176">
        <v>90.649999999999977</v>
      </c>
      <c r="AL1176">
        <v>18.783276166333167</v>
      </c>
    </row>
    <row r="1177" spans="1:38">
      <c r="A1177">
        <v>16</v>
      </c>
      <c r="B1177">
        <v>79</v>
      </c>
      <c r="C1177">
        <v>2024</v>
      </c>
      <c r="D1177">
        <v>7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7</v>
      </c>
      <c r="M1177">
        <v>99</v>
      </c>
      <c r="N1177">
        <v>99</v>
      </c>
      <c r="O1177">
        <v>99</v>
      </c>
      <c r="P1177">
        <v>99</v>
      </c>
      <c r="Q1177">
        <v>6</v>
      </c>
      <c r="R1177">
        <v>10</v>
      </c>
      <c r="S1177">
        <v>7</v>
      </c>
      <c r="T1177">
        <v>5.2</v>
      </c>
      <c r="U1177">
        <v>11.47</v>
      </c>
      <c r="V1177">
        <v>0</v>
      </c>
      <c r="W1177">
        <v>0</v>
      </c>
      <c r="X1177">
        <v>0</v>
      </c>
      <c r="Y1177">
        <v>0</v>
      </c>
      <c r="AA1177">
        <v>0.92417530804497061</v>
      </c>
      <c r="AB1177">
        <v>0</v>
      </c>
      <c r="AC1177">
        <v>0.87177978870813266</v>
      </c>
      <c r="AE1177">
        <v>-9.1848181609260866</v>
      </c>
      <c r="AG1177">
        <v>3.6231884057971007</v>
      </c>
      <c r="AH1177">
        <v>2.9243046171888949</v>
      </c>
      <c r="AI1177">
        <v>0</v>
      </c>
      <c r="AJ1177">
        <v>10</v>
      </c>
      <c r="AK1177">
        <v>85.710000000000022</v>
      </c>
      <c r="AL1177">
        <v>18.237746092255936</v>
      </c>
    </row>
    <row r="1178" spans="1:38">
      <c r="A1178">
        <v>16</v>
      </c>
      <c r="B1178">
        <v>80</v>
      </c>
      <c r="C1178">
        <v>2024</v>
      </c>
      <c r="D1178">
        <v>8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7</v>
      </c>
      <c r="M1178">
        <v>99</v>
      </c>
      <c r="N1178">
        <v>99</v>
      </c>
      <c r="O1178">
        <v>99</v>
      </c>
      <c r="P1178">
        <v>99</v>
      </c>
      <c r="R1178">
        <v>0</v>
      </c>
    </row>
    <row r="1179" spans="1:38">
      <c r="A1179">
        <v>16</v>
      </c>
      <c r="B1179">
        <v>81</v>
      </c>
      <c r="C1179">
        <v>2024</v>
      </c>
      <c r="D1179">
        <v>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7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8">
      <c r="A1180">
        <v>16</v>
      </c>
      <c r="B1180">
        <v>82</v>
      </c>
      <c r="C1180">
        <v>2024</v>
      </c>
      <c r="D1180">
        <v>10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7</v>
      </c>
      <c r="M1180">
        <v>99</v>
      </c>
      <c r="N1180">
        <v>99</v>
      </c>
      <c r="O1180">
        <v>99</v>
      </c>
      <c r="P1180">
        <v>99</v>
      </c>
      <c r="R1180">
        <v>0</v>
      </c>
    </row>
    <row r="1181" spans="1:38">
      <c r="A1181">
        <v>16</v>
      </c>
      <c r="B1181">
        <v>83</v>
      </c>
      <c r="C1181">
        <v>2024</v>
      </c>
      <c r="D1181">
        <v>11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7</v>
      </c>
      <c r="M1181">
        <v>99</v>
      </c>
      <c r="N1181">
        <v>99</v>
      </c>
      <c r="O1181">
        <v>99</v>
      </c>
      <c r="P1181">
        <v>99</v>
      </c>
      <c r="R1181">
        <v>0</v>
      </c>
    </row>
    <row r="1182" spans="1:38">
      <c r="A1182">
        <v>16</v>
      </c>
      <c r="B1182">
        <v>84</v>
      </c>
      <c r="C1182">
        <v>2024</v>
      </c>
      <c r="D1182">
        <v>12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7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8">
      <c r="A1183">
        <v>16</v>
      </c>
      <c r="B1183">
        <v>85</v>
      </c>
      <c r="C1183">
        <v>2024</v>
      </c>
      <c r="D1183">
        <v>1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8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8">
      <c r="A1184">
        <v>16</v>
      </c>
      <c r="B1184">
        <v>86</v>
      </c>
      <c r="C1184">
        <v>2024</v>
      </c>
      <c r="D1184">
        <v>2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8</v>
      </c>
      <c r="M1184">
        <v>99</v>
      </c>
      <c r="N1184">
        <v>99</v>
      </c>
      <c r="O1184">
        <v>99</v>
      </c>
      <c r="P1184">
        <v>99</v>
      </c>
      <c r="R1184">
        <v>0</v>
      </c>
    </row>
    <row r="1185" spans="1:38">
      <c r="A1185">
        <v>16</v>
      </c>
      <c r="B1185">
        <v>87</v>
      </c>
      <c r="C1185">
        <v>2024</v>
      </c>
      <c r="D1185">
        <v>3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8</v>
      </c>
      <c r="M1185">
        <v>99</v>
      </c>
      <c r="N1185">
        <v>99</v>
      </c>
      <c r="O1185">
        <v>99</v>
      </c>
      <c r="P1185">
        <v>99</v>
      </c>
      <c r="Q1185">
        <v>1</v>
      </c>
      <c r="R1185">
        <v>2</v>
      </c>
      <c r="S1185">
        <v>8</v>
      </c>
      <c r="T1185">
        <v>8.5</v>
      </c>
      <c r="U1185">
        <v>15.4</v>
      </c>
      <c r="V1185">
        <v>0</v>
      </c>
      <c r="W1185">
        <v>50</v>
      </c>
      <c r="X1185">
        <v>50</v>
      </c>
      <c r="Y1185">
        <v>0</v>
      </c>
      <c r="AA1185">
        <v>0.80000000000002691</v>
      </c>
      <c r="AB1185">
        <v>0</v>
      </c>
      <c r="AC1185">
        <v>0.5</v>
      </c>
      <c r="AE1185">
        <v>99.999999999998025</v>
      </c>
      <c r="AG1185">
        <v>16.666666666666671</v>
      </c>
      <c r="AH1185">
        <v>14.096109839816931</v>
      </c>
      <c r="AI1185">
        <v>0</v>
      </c>
      <c r="AJ1185">
        <v>2</v>
      </c>
      <c r="AK1185">
        <v>86.85</v>
      </c>
      <c r="AL1185">
        <v>23.485407090410433</v>
      </c>
    </row>
    <row r="1186" spans="1:38">
      <c r="A1186">
        <v>16</v>
      </c>
      <c r="B1186">
        <v>88</v>
      </c>
      <c r="C1186">
        <v>2024</v>
      </c>
      <c r="D1186">
        <v>4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8</v>
      </c>
      <c r="M1186">
        <v>99</v>
      </c>
      <c r="N1186">
        <v>99</v>
      </c>
      <c r="O1186">
        <v>99</v>
      </c>
      <c r="P1186">
        <v>99</v>
      </c>
      <c r="Q1186">
        <v>2</v>
      </c>
      <c r="R1186">
        <v>3</v>
      </c>
      <c r="S1186">
        <v>8</v>
      </c>
      <c r="T1186">
        <v>7</v>
      </c>
      <c r="U1186">
        <v>15.733333333333338</v>
      </c>
      <c r="V1186">
        <v>0</v>
      </c>
      <c r="W1186">
        <v>33.333333333333343</v>
      </c>
      <c r="X1186">
        <v>66.666666666666686</v>
      </c>
      <c r="Y1186">
        <v>0</v>
      </c>
      <c r="AA1186">
        <v>1.2256517540566816</v>
      </c>
      <c r="AB1186">
        <v>0</v>
      </c>
      <c r="AC1186">
        <v>1.6329931618554523</v>
      </c>
      <c r="AE1186">
        <v>-86.602540378443749</v>
      </c>
      <c r="AG1186">
        <v>9.0909090909090917</v>
      </c>
      <c r="AH1186">
        <v>8.2431016416346523</v>
      </c>
      <c r="AI1186">
        <v>0</v>
      </c>
      <c r="AJ1186">
        <v>3</v>
      </c>
      <c r="AK1186">
        <v>88.766666666666637</v>
      </c>
      <c r="AL1186">
        <v>22.444803349614983</v>
      </c>
    </row>
    <row r="1187" spans="1:38">
      <c r="A1187">
        <v>16</v>
      </c>
      <c r="B1187">
        <v>89</v>
      </c>
      <c r="C1187">
        <v>2024</v>
      </c>
      <c r="D1187">
        <v>5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8</v>
      </c>
      <c r="M1187">
        <v>99</v>
      </c>
      <c r="N1187">
        <v>99</v>
      </c>
      <c r="O1187">
        <v>99</v>
      </c>
      <c r="P1187">
        <v>99</v>
      </c>
      <c r="Q1187">
        <v>18</v>
      </c>
      <c r="R1187">
        <v>46</v>
      </c>
      <c r="S1187">
        <v>8</v>
      </c>
      <c r="T1187">
        <v>6.1521739130434794</v>
      </c>
      <c r="U1187">
        <v>12.767391304347829</v>
      </c>
      <c r="V1187">
        <v>0</v>
      </c>
      <c r="W1187">
        <v>2.1739130434782608</v>
      </c>
      <c r="X1187">
        <v>15.217391304347824</v>
      </c>
      <c r="Y1187">
        <v>0</v>
      </c>
      <c r="AA1187">
        <v>2.9413878968820799</v>
      </c>
      <c r="AB1187">
        <v>0</v>
      </c>
      <c r="AC1187">
        <v>1.4441394504558576</v>
      </c>
      <c r="AE1187">
        <v>51.089804456415877</v>
      </c>
      <c r="AG1187">
        <v>7.6158940397351005</v>
      </c>
      <c r="AH1187">
        <v>6.7119999999999997</v>
      </c>
      <c r="AI1187">
        <v>0</v>
      </c>
      <c r="AJ1187">
        <v>42</v>
      </c>
      <c r="AK1187">
        <v>84.071428571428555</v>
      </c>
      <c r="AL1187">
        <v>21.342367799212248</v>
      </c>
    </row>
    <row r="1188" spans="1:38">
      <c r="A1188">
        <v>16</v>
      </c>
      <c r="B1188">
        <v>90</v>
      </c>
      <c r="C1188">
        <v>2024</v>
      </c>
      <c r="D1188">
        <v>6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8</v>
      </c>
      <c r="M1188">
        <v>99</v>
      </c>
      <c r="N1188">
        <v>99</v>
      </c>
      <c r="O1188">
        <v>99</v>
      </c>
      <c r="P1188">
        <v>99</v>
      </c>
      <c r="Q1188">
        <v>49</v>
      </c>
      <c r="R1188">
        <v>144</v>
      </c>
      <c r="S1188">
        <v>8</v>
      </c>
      <c r="T1188">
        <v>6.2430555555555562</v>
      </c>
      <c r="U1188">
        <v>14.585416666666662</v>
      </c>
      <c r="V1188">
        <v>0</v>
      </c>
      <c r="W1188">
        <v>4.1666666666666679</v>
      </c>
      <c r="X1188">
        <v>21.527777777777775</v>
      </c>
      <c r="Y1188">
        <v>2.0833333333333339</v>
      </c>
      <c r="AA1188">
        <v>2.8471469332864192</v>
      </c>
      <c r="AB1188">
        <v>0</v>
      </c>
      <c r="AC1188">
        <v>1.3189143672068695</v>
      </c>
      <c r="AE1188">
        <v>6.2526130281598284</v>
      </c>
      <c r="AG1188">
        <v>14.7239263803681</v>
      </c>
      <c r="AH1188">
        <v>13.467087292732669</v>
      </c>
      <c r="AI1188">
        <v>0</v>
      </c>
      <c r="AJ1188">
        <v>144</v>
      </c>
      <c r="AK1188">
        <v>88.022222222222254</v>
      </c>
      <c r="AL1188">
        <v>21.225987346160153</v>
      </c>
    </row>
    <row r="1189" spans="1:38">
      <c r="A1189">
        <v>16</v>
      </c>
      <c r="B1189">
        <v>91</v>
      </c>
      <c r="C1189">
        <v>2024</v>
      </c>
      <c r="D1189">
        <v>7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8</v>
      </c>
      <c r="M1189">
        <v>99</v>
      </c>
      <c r="N1189">
        <v>99</v>
      </c>
      <c r="O1189">
        <v>99</v>
      </c>
      <c r="P1189">
        <v>99</v>
      </c>
      <c r="Q1189">
        <v>21</v>
      </c>
      <c r="R1189">
        <v>46</v>
      </c>
      <c r="S1189">
        <v>8</v>
      </c>
      <c r="T1189">
        <v>5.7173913043478253</v>
      </c>
      <c r="U1189">
        <v>12.780434782608696</v>
      </c>
      <c r="V1189">
        <v>0</v>
      </c>
      <c r="W1189">
        <v>0</v>
      </c>
      <c r="X1189">
        <v>2.1739130434782608</v>
      </c>
      <c r="Y1189">
        <v>0</v>
      </c>
      <c r="AA1189">
        <v>1.85198126166891</v>
      </c>
      <c r="AB1189">
        <v>0</v>
      </c>
      <c r="AC1189">
        <v>1.0966955004895165</v>
      </c>
      <c r="AE1189">
        <v>27.128325587845321</v>
      </c>
      <c r="AG1189">
        <v>16.666666666666671</v>
      </c>
      <c r="AH1189">
        <v>14.988654615914133</v>
      </c>
      <c r="AI1189">
        <v>0</v>
      </c>
      <c r="AJ1189">
        <v>46</v>
      </c>
      <c r="AK1189">
        <v>85.30217391304349</v>
      </c>
      <c r="AL1189">
        <v>20.198730865304871</v>
      </c>
    </row>
    <row r="1190" spans="1:38">
      <c r="A1190">
        <v>16</v>
      </c>
      <c r="B1190">
        <v>92</v>
      </c>
      <c r="C1190">
        <v>2024</v>
      </c>
      <c r="D1190">
        <v>8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8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8">
      <c r="A1191">
        <v>16</v>
      </c>
      <c r="B1191">
        <v>93</v>
      </c>
      <c r="C1191">
        <v>2024</v>
      </c>
      <c r="D1191">
        <v>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8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8">
      <c r="A1192">
        <v>16</v>
      </c>
      <c r="B1192">
        <v>94</v>
      </c>
      <c r="C1192">
        <v>2024</v>
      </c>
      <c r="D1192">
        <v>10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8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8">
      <c r="A1193">
        <v>16</v>
      </c>
      <c r="B1193">
        <v>95</v>
      </c>
      <c r="C1193">
        <v>2024</v>
      </c>
      <c r="D1193">
        <v>11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8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8">
      <c r="A1194">
        <v>16</v>
      </c>
      <c r="B1194">
        <v>96</v>
      </c>
      <c r="C1194">
        <v>2024</v>
      </c>
      <c r="D1194">
        <v>12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8</v>
      </c>
      <c r="M1194">
        <v>99</v>
      </c>
      <c r="N1194">
        <v>99</v>
      </c>
      <c r="O1194">
        <v>99</v>
      </c>
      <c r="P1194">
        <v>99</v>
      </c>
      <c r="R1194">
        <v>0</v>
      </c>
    </row>
    <row r="1195" spans="1:38">
      <c r="A1195">
        <v>16</v>
      </c>
      <c r="B1195">
        <v>97</v>
      </c>
      <c r="C1195">
        <v>2024</v>
      </c>
      <c r="D1195">
        <v>1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</v>
      </c>
      <c r="M1195">
        <v>99</v>
      </c>
      <c r="N1195">
        <v>99</v>
      </c>
      <c r="O1195">
        <v>99</v>
      </c>
      <c r="P1195">
        <v>99</v>
      </c>
      <c r="R1195">
        <v>0</v>
      </c>
    </row>
    <row r="1196" spans="1:38">
      <c r="A1196">
        <v>16</v>
      </c>
      <c r="B1196">
        <v>98</v>
      </c>
      <c r="C1196">
        <v>2024</v>
      </c>
      <c r="D1196">
        <v>2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</v>
      </c>
      <c r="M1196">
        <v>99</v>
      </c>
      <c r="N1196">
        <v>99</v>
      </c>
      <c r="O1196">
        <v>99</v>
      </c>
      <c r="P1196">
        <v>99</v>
      </c>
      <c r="R1196">
        <v>0</v>
      </c>
    </row>
    <row r="1197" spans="1:38">
      <c r="A1197">
        <v>16</v>
      </c>
      <c r="B1197">
        <v>99</v>
      </c>
      <c r="C1197">
        <v>2024</v>
      </c>
      <c r="D1197">
        <v>3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</v>
      </c>
      <c r="M1197">
        <v>99</v>
      </c>
      <c r="N1197">
        <v>99</v>
      </c>
      <c r="O1197">
        <v>99</v>
      </c>
      <c r="P1197">
        <v>99</v>
      </c>
      <c r="Q1197">
        <v>2</v>
      </c>
      <c r="R1197">
        <v>9</v>
      </c>
      <c r="S1197">
        <v>9</v>
      </c>
      <c r="T1197">
        <v>8.3333333333333357</v>
      </c>
      <c r="U1197">
        <v>18.388888888888889</v>
      </c>
      <c r="V1197">
        <v>11.111111111111112</v>
      </c>
      <c r="W1197">
        <v>55.555555555555557</v>
      </c>
      <c r="X1197">
        <v>55.555555555555557</v>
      </c>
      <c r="Y1197">
        <v>11.111111111111112</v>
      </c>
      <c r="AA1197">
        <v>3.8318676747172784</v>
      </c>
      <c r="AB1197">
        <v>0</v>
      </c>
      <c r="AC1197">
        <v>1.3333333333333279</v>
      </c>
      <c r="AE1197">
        <v>-59.950458033281521</v>
      </c>
      <c r="AG1197">
        <v>75</v>
      </c>
      <c r="AH1197">
        <v>75.743707093821513</v>
      </c>
      <c r="AI1197">
        <v>0</v>
      </c>
      <c r="AJ1197">
        <v>9</v>
      </c>
      <c r="AK1197">
        <v>88.12222222222222</v>
      </c>
      <c r="AL1197">
        <v>26.573716651620504</v>
      </c>
    </row>
    <row r="1198" spans="1:38">
      <c r="A1198">
        <v>16</v>
      </c>
      <c r="B1198">
        <v>100</v>
      </c>
      <c r="C1198">
        <v>2024</v>
      </c>
      <c r="D1198">
        <v>4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</v>
      </c>
      <c r="M1198">
        <v>99</v>
      </c>
      <c r="N1198">
        <v>99</v>
      </c>
      <c r="O1198">
        <v>99</v>
      </c>
      <c r="P1198">
        <v>99</v>
      </c>
      <c r="Q1198">
        <v>6</v>
      </c>
      <c r="R1198">
        <v>16</v>
      </c>
      <c r="S1198">
        <v>9</v>
      </c>
      <c r="T1198">
        <v>7.4375</v>
      </c>
      <c r="U1198">
        <v>15.4125</v>
      </c>
      <c r="V1198">
        <v>0</v>
      </c>
      <c r="W1198">
        <v>25</v>
      </c>
      <c r="X1198">
        <v>37.5</v>
      </c>
      <c r="Y1198">
        <v>0</v>
      </c>
      <c r="AA1198">
        <v>2.9436106654923049</v>
      </c>
      <c r="AB1198">
        <v>0</v>
      </c>
      <c r="AC1198">
        <v>1.4986973510352251</v>
      </c>
      <c r="AE1198">
        <v>57.820109319933522</v>
      </c>
      <c r="AG1198">
        <v>48.484848484848492</v>
      </c>
      <c r="AH1198">
        <v>43.066713237862402</v>
      </c>
      <c r="AI1198">
        <v>0</v>
      </c>
      <c r="AJ1198">
        <v>16</v>
      </c>
      <c r="AK1198">
        <v>86.09375</v>
      </c>
      <c r="AL1198">
        <v>23.903182760030361</v>
      </c>
    </row>
    <row r="1199" spans="1:38">
      <c r="A1199">
        <v>16</v>
      </c>
      <c r="B1199">
        <v>101</v>
      </c>
      <c r="C1199">
        <v>2024</v>
      </c>
      <c r="D1199">
        <v>5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</v>
      </c>
      <c r="M1199">
        <v>99</v>
      </c>
      <c r="N1199">
        <v>99</v>
      </c>
      <c r="O1199">
        <v>99</v>
      </c>
      <c r="P1199">
        <v>99</v>
      </c>
      <c r="Q1199">
        <v>44</v>
      </c>
      <c r="R1199">
        <v>180</v>
      </c>
      <c r="S1199">
        <v>9</v>
      </c>
      <c r="T1199">
        <v>6.7055555555555557</v>
      </c>
      <c r="U1199">
        <v>13.379444444444438</v>
      </c>
      <c r="V1199">
        <v>0.55555555555555558</v>
      </c>
      <c r="W1199">
        <v>6.6666666666666687</v>
      </c>
      <c r="X1199">
        <v>12.777777777777779</v>
      </c>
      <c r="Y1199">
        <v>0.55555555555555558</v>
      </c>
      <c r="AA1199">
        <v>2.4430331153034421</v>
      </c>
      <c r="AB1199">
        <v>0</v>
      </c>
      <c r="AC1199">
        <v>1.2188210251542342</v>
      </c>
      <c r="AE1199">
        <v>49.463543279179881</v>
      </c>
      <c r="AG1199">
        <v>29.801324503311257</v>
      </c>
      <c r="AH1199">
        <v>27.523428571428543</v>
      </c>
      <c r="AI1199">
        <v>0</v>
      </c>
      <c r="AJ1199">
        <v>171</v>
      </c>
      <c r="AK1199">
        <v>82.330994152046884</v>
      </c>
      <c r="AL1199">
        <v>23.790166385532967</v>
      </c>
    </row>
    <row r="1200" spans="1:38">
      <c r="A1200">
        <v>16</v>
      </c>
      <c r="B1200">
        <v>102</v>
      </c>
      <c r="C1200">
        <v>2024</v>
      </c>
      <c r="D1200">
        <v>6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</v>
      </c>
      <c r="M1200">
        <v>99</v>
      </c>
      <c r="N1200">
        <v>99</v>
      </c>
      <c r="O1200">
        <v>99</v>
      </c>
      <c r="P1200">
        <v>99</v>
      </c>
      <c r="Q1200">
        <v>84</v>
      </c>
      <c r="R1200">
        <v>274</v>
      </c>
      <c r="S1200">
        <v>9</v>
      </c>
      <c r="T1200">
        <v>6.8065693430656946</v>
      </c>
      <c r="U1200">
        <v>15.495255474452543</v>
      </c>
      <c r="V1200">
        <v>0.36496350364963526</v>
      </c>
      <c r="W1200">
        <v>8.0291970802919703</v>
      </c>
      <c r="X1200">
        <v>33.211678832116775</v>
      </c>
      <c r="Y1200">
        <v>1.0948905109489055</v>
      </c>
      <c r="AA1200">
        <v>2.584445211553382</v>
      </c>
      <c r="AB1200">
        <v>0</v>
      </c>
      <c r="AC1200">
        <v>1.2421258196176757</v>
      </c>
      <c r="AE1200">
        <v>32.679591961243155</v>
      </c>
      <c r="AG1200">
        <v>28.016359918200408</v>
      </c>
      <c r="AH1200">
        <v>27.223355005834904</v>
      </c>
      <c r="AI1200">
        <v>0</v>
      </c>
      <c r="AJ1200">
        <v>274</v>
      </c>
      <c r="AK1200">
        <v>86.903284671532901</v>
      </c>
      <c r="AL1200">
        <v>23.488607857006699</v>
      </c>
    </row>
    <row r="1201" spans="1:38">
      <c r="A1201">
        <v>16</v>
      </c>
      <c r="B1201">
        <v>103</v>
      </c>
      <c r="C1201">
        <v>2024</v>
      </c>
      <c r="D1201">
        <v>7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</v>
      </c>
      <c r="M1201">
        <v>99</v>
      </c>
      <c r="N1201">
        <v>99</v>
      </c>
      <c r="O1201">
        <v>99</v>
      </c>
      <c r="P1201">
        <v>99</v>
      </c>
      <c r="Q1201">
        <v>34</v>
      </c>
      <c r="R1201">
        <v>104</v>
      </c>
      <c r="S1201">
        <v>9</v>
      </c>
      <c r="T1201">
        <v>6.5384615384615401</v>
      </c>
      <c r="U1201">
        <v>14.004807692307685</v>
      </c>
      <c r="V1201">
        <v>0</v>
      </c>
      <c r="W1201">
        <v>9.6153846153846114</v>
      </c>
      <c r="X1201">
        <v>8.6538461538461586</v>
      </c>
      <c r="Y1201">
        <v>0</v>
      </c>
      <c r="AA1201">
        <v>2.1556446388891928</v>
      </c>
      <c r="AB1201">
        <v>0</v>
      </c>
      <c r="AC1201">
        <v>1.4204757932784156</v>
      </c>
      <c r="AE1201">
        <v>34.363319274106686</v>
      </c>
      <c r="AG1201">
        <v>37.681159420289845</v>
      </c>
      <c r="AH1201">
        <v>37.133824541722952</v>
      </c>
      <c r="AI1201">
        <v>0</v>
      </c>
      <c r="AJ1201">
        <v>104</v>
      </c>
      <c r="AK1201">
        <v>84.547115384615381</v>
      </c>
      <c r="AL1201">
        <v>23.053259563536955</v>
      </c>
    </row>
    <row r="1202" spans="1:38">
      <c r="A1202">
        <v>16</v>
      </c>
      <c r="B1202">
        <v>104</v>
      </c>
      <c r="C1202">
        <v>2024</v>
      </c>
      <c r="D1202">
        <v>8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</v>
      </c>
      <c r="M1202">
        <v>99</v>
      </c>
      <c r="N1202">
        <v>99</v>
      </c>
      <c r="O1202">
        <v>99</v>
      </c>
      <c r="P1202">
        <v>99</v>
      </c>
      <c r="R1202">
        <v>0</v>
      </c>
    </row>
    <row r="1203" spans="1:38">
      <c r="A1203">
        <v>16</v>
      </c>
      <c r="B1203">
        <v>105</v>
      </c>
      <c r="C1203">
        <v>2024</v>
      </c>
      <c r="D1203">
        <v>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</v>
      </c>
      <c r="M1203">
        <v>99</v>
      </c>
      <c r="N1203">
        <v>99</v>
      </c>
      <c r="O1203">
        <v>99</v>
      </c>
      <c r="P1203">
        <v>99</v>
      </c>
      <c r="R1203">
        <v>0</v>
      </c>
    </row>
    <row r="1204" spans="1:38">
      <c r="A1204">
        <v>16</v>
      </c>
      <c r="B1204">
        <v>106</v>
      </c>
      <c r="C1204">
        <v>2024</v>
      </c>
      <c r="D1204">
        <v>10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</v>
      </c>
      <c r="M1204">
        <v>99</v>
      </c>
      <c r="N1204">
        <v>99</v>
      </c>
      <c r="O1204">
        <v>99</v>
      </c>
      <c r="P1204">
        <v>99</v>
      </c>
      <c r="R1204">
        <v>0</v>
      </c>
    </row>
    <row r="1205" spans="1:38">
      <c r="A1205">
        <v>16</v>
      </c>
      <c r="B1205">
        <v>107</v>
      </c>
      <c r="C1205">
        <v>2024</v>
      </c>
      <c r="D1205">
        <v>11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</v>
      </c>
      <c r="M1205">
        <v>99</v>
      </c>
      <c r="N1205">
        <v>99</v>
      </c>
      <c r="O1205">
        <v>99</v>
      </c>
      <c r="P1205">
        <v>99</v>
      </c>
      <c r="R1205">
        <v>0</v>
      </c>
    </row>
    <row r="1206" spans="1:38">
      <c r="A1206">
        <v>16</v>
      </c>
      <c r="B1206">
        <v>108</v>
      </c>
      <c r="C1206">
        <v>2024</v>
      </c>
      <c r="D1206">
        <v>12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</v>
      </c>
      <c r="M1206">
        <v>99</v>
      </c>
      <c r="N1206">
        <v>99</v>
      </c>
      <c r="O1206">
        <v>99</v>
      </c>
      <c r="P1206">
        <v>99</v>
      </c>
      <c r="R1206">
        <v>0</v>
      </c>
    </row>
    <row r="1207" spans="1:38">
      <c r="A1207">
        <v>16</v>
      </c>
      <c r="B1207">
        <v>109</v>
      </c>
      <c r="C1207">
        <v>2024</v>
      </c>
      <c r="D1207">
        <v>1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10</v>
      </c>
      <c r="M1207">
        <v>99</v>
      </c>
      <c r="N1207">
        <v>99</v>
      </c>
      <c r="O1207">
        <v>99</v>
      </c>
      <c r="P1207">
        <v>99</v>
      </c>
      <c r="R1207">
        <v>0</v>
      </c>
    </row>
    <row r="1208" spans="1:38">
      <c r="A1208">
        <v>16</v>
      </c>
      <c r="B1208">
        <v>110</v>
      </c>
      <c r="C1208">
        <v>2024</v>
      </c>
      <c r="D1208">
        <v>2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10</v>
      </c>
      <c r="M1208">
        <v>99</v>
      </c>
      <c r="N1208">
        <v>99</v>
      </c>
      <c r="O1208">
        <v>99</v>
      </c>
      <c r="P1208">
        <v>99</v>
      </c>
      <c r="R1208">
        <v>0</v>
      </c>
    </row>
    <row r="1209" spans="1:38">
      <c r="A1209">
        <v>16</v>
      </c>
      <c r="B1209">
        <v>111</v>
      </c>
      <c r="C1209">
        <v>2024</v>
      </c>
      <c r="D1209">
        <v>3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10</v>
      </c>
      <c r="M1209">
        <v>99</v>
      </c>
      <c r="N1209">
        <v>99</v>
      </c>
      <c r="O1209">
        <v>99</v>
      </c>
      <c r="P1209">
        <v>99</v>
      </c>
      <c r="R1209">
        <v>0</v>
      </c>
    </row>
    <row r="1210" spans="1:38">
      <c r="A1210">
        <v>16</v>
      </c>
      <c r="B1210">
        <v>112</v>
      </c>
      <c r="C1210">
        <v>2024</v>
      </c>
      <c r="D1210">
        <v>4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10</v>
      </c>
      <c r="M1210">
        <v>99</v>
      </c>
      <c r="N1210">
        <v>99</v>
      </c>
      <c r="O1210">
        <v>99</v>
      </c>
      <c r="P1210">
        <v>99</v>
      </c>
      <c r="Q1210">
        <v>3</v>
      </c>
      <c r="R1210">
        <v>11</v>
      </c>
      <c r="S1210">
        <v>10</v>
      </c>
      <c r="T1210">
        <v>8.6363636363636385</v>
      </c>
      <c r="U1210">
        <v>19.2</v>
      </c>
      <c r="V1210">
        <v>0</v>
      </c>
      <c r="W1210">
        <v>63.636363636363633</v>
      </c>
      <c r="X1210">
        <v>81.818181818181813</v>
      </c>
      <c r="Y1210">
        <v>18.181818181818183</v>
      </c>
      <c r="AA1210">
        <v>4.608292919982806</v>
      </c>
      <c r="AB1210">
        <v>0</v>
      </c>
      <c r="AC1210">
        <v>1.2984415324623344</v>
      </c>
      <c r="AE1210">
        <v>56.062338047757912</v>
      </c>
      <c r="AG1210">
        <v>33.333333333333343</v>
      </c>
      <c r="AH1210">
        <v>36.884387006636409</v>
      </c>
      <c r="AI1210">
        <v>0</v>
      </c>
      <c r="AJ1210">
        <v>11</v>
      </c>
      <c r="AK1210">
        <v>89.709090909090889</v>
      </c>
      <c r="AL1210">
        <v>26.170326462233906</v>
      </c>
    </row>
    <row r="1211" spans="1:38">
      <c r="A1211">
        <v>16</v>
      </c>
      <c r="B1211">
        <v>113</v>
      </c>
      <c r="C1211">
        <v>2024</v>
      </c>
      <c r="D1211">
        <v>5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10</v>
      </c>
      <c r="M1211">
        <v>99</v>
      </c>
      <c r="N1211">
        <v>99</v>
      </c>
      <c r="O1211">
        <v>99</v>
      </c>
      <c r="P1211">
        <v>99</v>
      </c>
      <c r="Q1211">
        <v>54</v>
      </c>
      <c r="R1211">
        <v>243</v>
      </c>
      <c r="S1211">
        <v>10</v>
      </c>
      <c r="T1211">
        <v>7.4938271604938302</v>
      </c>
      <c r="U1211">
        <v>14.902057613168729</v>
      </c>
      <c r="V1211">
        <v>0</v>
      </c>
      <c r="W1211">
        <v>13.58024691358025</v>
      </c>
      <c r="X1211">
        <v>26.748971193415631</v>
      </c>
      <c r="Y1211">
        <v>0.41152263374485593</v>
      </c>
      <c r="AA1211">
        <v>1.9758302637747929</v>
      </c>
      <c r="AB1211">
        <v>0</v>
      </c>
      <c r="AC1211">
        <v>0.98703684401514091</v>
      </c>
      <c r="AE1211">
        <v>34.807367202770507</v>
      </c>
      <c r="AG1211">
        <v>40.231788079470206</v>
      </c>
      <c r="AH1211">
        <v>41.385142857142846</v>
      </c>
      <c r="AI1211">
        <v>0</v>
      </c>
      <c r="AJ1211">
        <v>239</v>
      </c>
      <c r="AK1211">
        <v>83.144769874477021</v>
      </c>
      <c r="AL1211">
        <v>25.880630437100503</v>
      </c>
    </row>
    <row r="1212" spans="1:38">
      <c r="A1212">
        <v>16</v>
      </c>
      <c r="B1212">
        <v>114</v>
      </c>
      <c r="C1212">
        <v>2024</v>
      </c>
      <c r="D1212">
        <v>6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10</v>
      </c>
      <c r="M1212">
        <v>99</v>
      </c>
      <c r="N1212">
        <v>99</v>
      </c>
      <c r="O1212">
        <v>99</v>
      </c>
      <c r="P1212">
        <v>99</v>
      </c>
      <c r="Q1212">
        <v>86</v>
      </c>
      <c r="R1212">
        <v>303</v>
      </c>
      <c r="S1212">
        <v>10</v>
      </c>
      <c r="T1212">
        <v>7.2838283828382817</v>
      </c>
      <c r="U1212">
        <v>16.619471947194704</v>
      </c>
      <c r="V1212">
        <v>0</v>
      </c>
      <c r="W1212">
        <v>12.541254125412539</v>
      </c>
      <c r="X1212">
        <v>53.46534653465347</v>
      </c>
      <c r="Y1212">
        <v>1.3201320132013201</v>
      </c>
      <c r="AA1212">
        <v>2.3676275989338871</v>
      </c>
      <c r="AB1212">
        <v>0</v>
      </c>
      <c r="AC1212">
        <v>1.0802620985532436</v>
      </c>
      <c r="AE1212">
        <v>26.146210349268689</v>
      </c>
      <c r="AG1212">
        <v>30.981595092024538</v>
      </c>
      <c r="AH1212">
        <v>32.288821349337617</v>
      </c>
      <c r="AI1212">
        <v>0</v>
      </c>
      <c r="AJ1212">
        <v>303</v>
      </c>
      <c r="AK1212">
        <v>86.131353135313518</v>
      </c>
      <c r="AL1212">
        <v>25.914448308847454</v>
      </c>
    </row>
    <row r="1213" spans="1:38">
      <c r="A1213">
        <v>16</v>
      </c>
      <c r="B1213">
        <v>115</v>
      </c>
      <c r="C1213">
        <v>2024</v>
      </c>
      <c r="D1213">
        <v>7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10</v>
      </c>
      <c r="M1213">
        <v>99</v>
      </c>
      <c r="N1213">
        <v>99</v>
      </c>
      <c r="O1213">
        <v>99</v>
      </c>
      <c r="P1213">
        <v>99</v>
      </c>
      <c r="Q1213">
        <v>28</v>
      </c>
      <c r="R1213">
        <v>75</v>
      </c>
      <c r="S1213">
        <v>10</v>
      </c>
      <c r="T1213">
        <v>6.96</v>
      </c>
      <c r="U1213">
        <v>15.442666666666671</v>
      </c>
      <c r="V1213">
        <v>0</v>
      </c>
      <c r="W1213">
        <v>10.666666666666664</v>
      </c>
      <c r="X1213">
        <v>22.666666666666671</v>
      </c>
      <c r="Y1213">
        <v>0</v>
      </c>
      <c r="AA1213">
        <v>1.8477498628211435</v>
      </c>
      <c r="AB1213">
        <v>0</v>
      </c>
      <c r="AC1213">
        <v>1.1482160075525862</v>
      </c>
      <c r="AE1213">
        <v>-2.5590556486048901</v>
      </c>
      <c r="AG1213">
        <v>27.173913043478262</v>
      </c>
      <c r="AH1213">
        <v>29.528592917420905</v>
      </c>
      <c r="AI1213">
        <v>0</v>
      </c>
      <c r="AJ1213">
        <v>75</v>
      </c>
      <c r="AK1213">
        <v>84.870666666666693</v>
      </c>
      <c r="AL1213">
        <v>25.213050974420096</v>
      </c>
    </row>
    <row r="1214" spans="1:38">
      <c r="A1214">
        <v>16</v>
      </c>
      <c r="B1214">
        <v>116</v>
      </c>
      <c r="C1214">
        <v>2024</v>
      </c>
      <c r="D1214">
        <v>8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10</v>
      </c>
      <c r="M1214">
        <v>99</v>
      </c>
      <c r="N1214">
        <v>99</v>
      </c>
      <c r="O1214">
        <v>99</v>
      </c>
      <c r="P1214">
        <v>99</v>
      </c>
      <c r="R1214">
        <v>0</v>
      </c>
    </row>
    <row r="1215" spans="1:38">
      <c r="A1215">
        <v>16</v>
      </c>
      <c r="B1215">
        <v>117</v>
      </c>
      <c r="C1215">
        <v>2024</v>
      </c>
      <c r="D1215">
        <v>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10</v>
      </c>
      <c r="M1215">
        <v>99</v>
      </c>
      <c r="N1215">
        <v>99</v>
      </c>
      <c r="O1215">
        <v>99</v>
      </c>
      <c r="P1215">
        <v>99</v>
      </c>
      <c r="R1215">
        <v>0</v>
      </c>
    </row>
    <row r="1216" spans="1:38">
      <c r="A1216">
        <v>16</v>
      </c>
      <c r="B1216">
        <v>118</v>
      </c>
      <c r="C1216">
        <v>2024</v>
      </c>
      <c r="D1216">
        <v>10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10</v>
      </c>
      <c r="M1216">
        <v>99</v>
      </c>
      <c r="N1216">
        <v>99</v>
      </c>
      <c r="O1216">
        <v>99</v>
      </c>
      <c r="P1216">
        <v>99</v>
      </c>
      <c r="R1216">
        <v>0</v>
      </c>
    </row>
    <row r="1217" spans="1:38">
      <c r="A1217">
        <v>16</v>
      </c>
      <c r="B1217">
        <v>119</v>
      </c>
      <c r="C1217">
        <v>2024</v>
      </c>
      <c r="D1217">
        <v>11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10</v>
      </c>
      <c r="M1217">
        <v>99</v>
      </c>
      <c r="N1217">
        <v>99</v>
      </c>
      <c r="O1217">
        <v>99</v>
      </c>
      <c r="P1217">
        <v>99</v>
      </c>
      <c r="R1217">
        <v>0</v>
      </c>
    </row>
    <row r="1218" spans="1:38">
      <c r="A1218">
        <v>16</v>
      </c>
      <c r="B1218">
        <v>120</v>
      </c>
      <c r="C1218">
        <v>2024</v>
      </c>
      <c r="D1218">
        <v>12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10</v>
      </c>
      <c r="M1218">
        <v>99</v>
      </c>
      <c r="N1218">
        <v>99</v>
      </c>
      <c r="O1218">
        <v>99</v>
      </c>
      <c r="P1218">
        <v>99</v>
      </c>
      <c r="R1218">
        <v>0</v>
      </c>
    </row>
    <row r="1219" spans="1:38">
      <c r="A1219">
        <v>16</v>
      </c>
      <c r="B1219">
        <v>121</v>
      </c>
      <c r="C1219">
        <v>2024</v>
      </c>
      <c r="D1219">
        <v>1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11</v>
      </c>
      <c r="M1219">
        <v>99</v>
      </c>
      <c r="N1219">
        <v>99</v>
      </c>
      <c r="O1219">
        <v>99</v>
      </c>
      <c r="P1219">
        <v>99</v>
      </c>
      <c r="R1219">
        <v>0</v>
      </c>
    </row>
    <row r="1220" spans="1:38">
      <c r="A1220">
        <v>16</v>
      </c>
      <c r="B1220">
        <v>122</v>
      </c>
      <c r="C1220">
        <v>2024</v>
      </c>
      <c r="D1220">
        <v>2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11</v>
      </c>
      <c r="M1220">
        <v>99</v>
      </c>
      <c r="N1220">
        <v>99</v>
      </c>
      <c r="O1220">
        <v>99</v>
      </c>
      <c r="P1220">
        <v>99</v>
      </c>
      <c r="R1220">
        <v>0</v>
      </c>
    </row>
    <row r="1221" spans="1:38">
      <c r="A1221">
        <v>16</v>
      </c>
      <c r="B1221">
        <v>123</v>
      </c>
      <c r="C1221">
        <v>2024</v>
      </c>
      <c r="D1221">
        <v>3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11</v>
      </c>
      <c r="M1221">
        <v>99</v>
      </c>
      <c r="N1221">
        <v>99</v>
      </c>
      <c r="O1221">
        <v>99</v>
      </c>
      <c r="P1221">
        <v>99</v>
      </c>
      <c r="R1221">
        <v>0</v>
      </c>
    </row>
    <row r="1222" spans="1:38">
      <c r="A1222">
        <v>16</v>
      </c>
      <c r="B1222">
        <v>124</v>
      </c>
      <c r="C1222">
        <v>2024</v>
      </c>
      <c r="D1222">
        <v>4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11</v>
      </c>
      <c r="M1222">
        <v>99</v>
      </c>
      <c r="N1222">
        <v>99</v>
      </c>
      <c r="O1222">
        <v>99</v>
      </c>
      <c r="P1222">
        <v>99</v>
      </c>
      <c r="Q1222">
        <v>2</v>
      </c>
      <c r="R1222">
        <v>2</v>
      </c>
      <c r="S1222">
        <v>11</v>
      </c>
      <c r="T1222">
        <v>10.5</v>
      </c>
      <c r="U1222">
        <v>25</v>
      </c>
      <c r="V1222">
        <v>0</v>
      </c>
      <c r="W1222">
        <v>100</v>
      </c>
      <c r="X1222">
        <v>100</v>
      </c>
      <c r="Y1222">
        <v>50</v>
      </c>
      <c r="AA1222">
        <v>5.5</v>
      </c>
      <c r="AB1222">
        <v>0</v>
      </c>
      <c r="AC1222">
        <v>1.5</v>
      </c>
      <c r="AE1222">
        <v>100</v>
      </c>
      <c r="AG1222">
        <v>6.0606060606060606</v>
      </c>
      <c r="AH1222">
        <v>8.7320991966468728</v>
      </c>
      <c r="AI1222">
        <v>0</v>
      </c>
      <c r="AJ1222">
        <v>2</v>
      </c>
      <c r="AK1222">
        <v>94.3</v>
      </c>
      <c r="AL1222">
        <v>29.591081388634208</v>
      </c>
    </row>
    <row r="1223" spans="1:38">
      <c r="A1223">
        <v>16</v>
      </c>
      <c r="B1223">
        <v>125</v>
      </c>
      <c r="C1223">
        <v>2024</v>
      </c>
      <c r="D1223">
        <v>5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11</v>
      </c>
      <c r="M1223">
        <v>99</v>
      </c>
      <c r="N1223">
        <v>99</v>
      </c>
      <c r="O1223">
        <v>99</v>
      </c>
      <c r="P1223">
        <v>99</v>
      </c>
      <c r="Q1223">
        <v>35</v>
      </c>
      <c r="R1223">
        <v>118</v>
      </c>
      <c r="S1223">
        <v>11</v>
      </c>
      <c r="T1223">
        <v>8.0084745762711851</v>
      </c>
      <c r="U1223">
        <v>16.296610169491526</v>
      </c>
      <c r="V1223">
        <v>0</v>
      </c>
      <c r="W1223">
        <v>32.20338983050847</v>
      </c>
      <c r="X1223">
        <v>54.237288135593197</v>
      </c>
      <c r="Y1223">
        <v>0</v>
      </c>
      <c r="AA1223">
        <v>1.9154117229387213</v>
      </c>
      <c r="AB1223">
        <v>0</v>
      </c>
      <c r="AC1223">
        <v>1.0536117278591981</v>
      </c>
      <c r="AE1223">
        <v>42.204228483447693</v>
      </c>
      <c r="AG1223">
        <v>19.536423841059602</v>
      </c>
      <c r="AH1223">
        <v>21.977142857142848</v>
      </c>
      <c r="AI1223">
        <v>0</v>
      </c>
      <c r="AJ1223">
        <v>117</v>
      </c>
      <c r="AK1223">
        <v>83.069230769230785</v>
      </c>
      <c r="AL1223">
        <v>28.324274381165807</v>
      </c>
    </row>
    <row r="1224" spans="1:38">
      <c r="A1224">
        <v>16</v>
      </c>
      <c r="B1224">
        <v>126</v>
      </c>
      <c r="C1224">
        <v>2024</v>
      </c>
      <c r="D1224">
        <v>6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11</v>
      </c>
      <c r="M1224">
        <v>99</v>
      </c>
      <c r="N1224">
        <v>99</v>
      </c>
      <c r="O1224">
        <v>99</v>
      </c>
      <c r="P1224">
        <v>99</v>
      </c>
      <c r="Q1224">
        <v>51</v>
      </c>
      <c r="R1224">
        <v>171</v>
      </c>
      <c r="S1224">
        <v>11</v>
      </c>
      <c r="T1224">
        <v>7.5204678362573105</v>
      </c>
      <c r="U1224">
        <v>17.411695906432751</v>
      </c>
      <c r="V1224">
        <v>0</v>
      </c>
      <c r="W1224">
        <v>14.035087719298245</v>
      </c>
      <c r="X1224">
        <v>76.608187134502941</v>
      </c>
      <c r="Y1224">
        <v>2.3391812865497075</v>
      </c>
      <c r="AA1224">
        <v>2.25507434063617</v>
      </c>
      <c r="AB1224">
        <v>0</v>
      </c>
      <c r="AC1224">
        <v>1.0392258774703875</v>
      </c>
      <c r="AE1224">
        <v>37.869338071059111</v>
      </c>
      <c r="AG1224">
        <v>17.484662576687121</v>
      </c>
      <c r="AH1224">
        <v>19.091037330563367</v>
      </c>
      <c r="AI1224">
        <v>0</v>
      </c>
      <c r="AJ1224">
        <v>171</v>
      </c>
      <c r="AK1224">
        <v>84.976023391812902</v>
      </c>
      <c r="AL1224">
        <v>28.270258575684434</v>
      </c>
    </row>
    <row r="1225" spans="1:38">
      <c r="A1225">
        <v>16</v>
      </c>
      <c r="B1225">
        <v>127</v>
      </c>
      <c r="C1225">
        <v>2024</v>
      </c>
      <c r="D1225">
        <v>7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11</v>
      </c>
      <c r="M1225">
        <v>99</v>
      </c>
      <c r="N1225">
        <v>99</v>
      </c>
      <c r="O1225">
        <v>99</v>
      </c>
      <c r="P1225">
        <v>99</v>
      </c>
      <c r="Q1225">
        <v>14</v>
      </c>
      <c r="R1225">
        <v>30</v>
      </c>
      <c r="S1225">
        <v>11</v>
      </c>
      <c r="T1225">
        <v>8.3333333333333357</v>
      </c>
      <c r="U1225">
        <v>16.23</v>
      </c>
      <c r="V1225">
        <v>0</v>
      </c>
      <c r="W1225">
        <v>26.666666666666675</v>
      </c>
      <c r="X1225">
        <v>33.333333333333343</v>
      </c>
      <c r="Y1225">
        <v>3.3333333333333344</v>
      </c>
      <c r="AA1225">
        <v>2.6963122964523287</v>
      </c>
      <c r="AB1225">
        <v>0</v>
      </c>
      <c r="AC1225">
        <v>1.7575235101952027</v>
      </c>
      <c r="AE1225">
        <v>19.414065556806861</v>
      </c>
      <c r="AG1225">
        <v>10.869565217391305</v>
      </c>
      <c r="AH1225">
        <v>12.413634857099151</v>
      </c>
      <c r="AI1225">
        <v>0</v>
      </c>
      <c r="AJ1225">
        <v>30</v>
      </c>
      <c r="AK1225">
        <v>83.326666666666654</v>
      </c>
      <c r="AL1225">
        <v>27.924624319334512</v>
      </c>
    </row>
    <row r="1226" spans="1:38">
      <c r="A1226">
        <v>16</v>
      </c>
      <c r="B1226">
        <v>128</v>
      </c>
      <c r="C1226">
        <v>2024</v>
      </c>
      <c r="D1226">
        <v>8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11</v>
      </c>
      <c r="M1226">
        <v>99</v>
      </c>
      <c r="N1226">
        <v>99</v>
      </c>
      <c r="O1226">
        <v>99</v>
      </c>
      <c r="P1226">
        <v>99</v>
      </c>
      <c r="R1226">
        <v>0</v>
      </c>
    </row>
    <row r="1227" spans="1:38">
      <c r="A1227">
        <v>16</v>
      </c>
      <c r="B1227">
        <v>129</v>
      </c>
      <c r="C1227">
        <v>2024</v>
      </c>
      <c r="D1227">
        <v>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11</v>
      </c>
      <c r="M1227">
        <v>99</v>
      </c>
      <c r="N1227">
        <v>99</v>
      </c>
      <c r="O1227">
        <v>99</v>
      </c>
      <c r="P1227">
        <v>99</v>
      </c>
      <c r="R1227">
        <v>0</v>
      </c>
    </row>
    <row r="1228" spans="1:38">
      <c r="A1228">
        <v>16</v>
      </c>
      <c r="B1228">
        <v>130</v>
      </c>
      <c r="C1228">
        <v>2024</v>
      </c>
      <c r="D1228">
        <v>10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11</v>
      </c>
      <c r="M1228">
        <v>99</v>
      </c>
      <c r="N1228">
        <v>99</v>
      </c>
      <c r="O1228">
        <v>99</v>
      </c>
      <c r="P1228">
        <v>99</v>
      </c>
      <c r="R1228">
        <v>0</v>
      </c>
    </row>
    <row r="1229" spans="1:38">
      <c r="A1229">
        <v>16</v>
      </c>
      <c r="B1229">
        <v>131</v>
      </c>
      <c r="C1229">
        <v>2024</v>
      </c>
      <c r="D1229">
        <v>11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11</v>
      </c>
      <c r="M1229">
        <v>99</v>
      </c>
      <c r="N1229">
        <v>99</v>
      </c>
      <c r="O1229">
        <v>99</v>
      </c>
      <c r="P1229">
        <v>99</v>
      </c>
      <c r="R1229">
        <v>0</v>
      </c>
    </row>
    <row r="1230" spans="1:38">
      <c r="A1230">
        <v>16</v>
      </c>
      <c r="B1230">
        <v>132</v>
      </c>
      <c r="C1230">
        <v>2024</v>
      </c>
      <c r="D1230">
        <v>12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11</v>
      </c>
      <c r="M1230">
        <v>99</v>
      </c>
      <c r="N1230">
        <v>99</v>
      </c>
      <c r="O1230">
        <v>99</v>
      </c>
      <c r="P1230">
        <v>99</v>
      </c>
      <c r="R1230">
        <v>0</v>
      </c>
    </row>
    <row r="1231" spans="1:38">
      <c r="A1231">
        <v>16</v>
      </c>
      <c r="B1231">
        <v>133</v>
      </c>
      <c r="C1231">
        <v>2024</v>
      </c>
      <c r="D1231">
        <v>1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12</v>
      </c>
      <c r="M1231">
        <v>99</v>
      </c>
      <c r="N1231">
        <v>99</v>
      </c>
      <c r="O1231">
        <v>99</v>
      </c>
      <c r="P1231">
        <v>99</v>
      </c>
      <c r="R1231">
        <v>0</v>
      </c>
    </row>
    <row r="1232" spans="1:38">
      <c r="A1232">
        <v>16</v>
      </c>
      <c r="B1232">
        <v>134</v>
      </c>
      <c r="C1232">
        <v>2024</v>
      </c>
      <c r="D1232">
        <v>2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12</v>
      </c>
      <c r="M1232">
        <v>99</v>
      </c>
      <c r="N1232">
        <v>99</v>
      </c>
      <c r="O1232">
        <v>99</v>
      </c>
      <c r="P1232">
        <v>99</v>
      </c>
      <c r="R1232">
        <v>0</v>
      </c>
    </row>
    <row r="1233" spans="1:38">
      <c r="A1233">
        <v>16</v>
      </c>
      <c r="B1233">
        <v>135</v>
      </c>
      <c r="C1233">
        <v>2024</v>
      </c>
      <c r="D1233">
        <v>3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12</v>
      </c>
      <c r="M1233">
        <v>99</v>
      </c>
      <c r="N1233">
        <v>99</v>
      </c>
      <c r="O1233">
        <v>99</v>
      </c>
      <c r="P1233">
        <v>99</v>
      </c>
      <c r="R1233">
        <v>0</v>
      </c>
    </row>
    <row r="1234" spans="1:38">
      <c r="A1234">
        <v>16</v>
      </c>
      <c r="B1234">
        <v>136</v>
      </c>
      <c r="C1234">
        <v>2024</v>
      </c>
      <c r="D1234">
        <v>4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12</v>
      </c>
      <c r="M1234">
        <v>99</v>
      </c>
      <c r="N1234">
        <v>99</v>
      </c>
      <c r="O1234">
        <v>99</v>
      </c>
      <c r="P1234">
        <v>99</v>
      </c>
      <c r="R1234">
        <v>0</v>
      </c>
    </row>
    <row r="1235" spans="1:38">
      <c r="A1235">
        <v>16</v>
      </c>
      <c r="B1235">
        <v>137</v>
      </c>
      <c r="C1235">
        <v>2024</v>
      </c>
      <c r="D1235">
        <v>5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12</v>
      </c>
      <c r="M1235">
        <v>99</v>
      </c>
      <c r="N1235">
        <v>99</v>
      </c>
      <c r="O1235">
        <v>99</v>
      </c>
      <c r="P1235">
        <v>99</v>
      </c>
      <c r="Q1235">
        <v>6</v>
      </c>
      <c r="R1235">
        <v>6</v>
      </c>
      <c r="S1235">
        <v>12</v>
      </c>
      <c r="T1235">
        <v>9</v>
      </c>
      <c r="U1235">
        <v>16.266666666666662</v>
      </c>
      <c r="V1235">
        <v>0</v>
      </c>
      <c r="W1235">
        <v>66.666666666666686</v>
      </c>
      <c r="X1235">
        <v>66.666666666666686</v>
      </c>
      <c r="Y1235">
        <v>0</v>
      </c>
      <c r="AA1235">
        <v>1.5786773648286423</v>
      </c>
      <c r="AB1235">
        <v>0</v>
      </c>
      <c r="AC1235">
        <v>0.81649658092772603</v>
      </c>
      <c r="AE1235">
        <v>40.08322817041855</v>
      </c>
      <c r="AG1235">
        <v>0.99337748344370869</v>
      </c>
      <c r="AH1235">
        <v>1.1154285714285712</v>
      </c>
      <c r="AI1235">
        <v>0</v>
      </c>
      <c r="AJ1235">
        <v>6</v>
      </c>
      <c r="AK1235">
        <v>80.666666666666686</v>
      </c>
      <c r="AL1235">
        <v>30.899574497897305</v>
      </c>
    </row>
    <row r="1236" spans="1:38">
      <c r="A1236">
        <v>16</v>
      </c>
      <c r="B1236">
        <v>138</v>
      </c>
      <c r="C1236">
        <v>2024</v>
      </c>
      <c r="D1236">
        <v>6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12</v>
      </c>
      <c r="M1236">
        <v>99</v>
      </c>
      <c r="N1236">
        <v>99</v>
      </c>
      <c r="O1236">
        <v>99</v>
      </c>
      <c r="P1236">
        <v>99</v>
      </c>
      <c r="Q1236">
        <v>14</v>
      </c>
      <c r="R1236">
        <v>24</v>
      </c>
      <c r="S1236">
        <v>12</v>
      </c>
      <c r="T1236">
        <v>7.7916666666666687</v>
      </c>
      <c r="U1236">
        <v>18.479166666666671</v>
      </c>
      <c r="V1236">
        <v>0</v>
      </c>
      <c r="W1236">
        <v>20.833333333333329</v>
      </c>
      <c r="X1236">
        <v>75</v>
      </c>
      <c r="Y1236">
        <v>4.1666666666666679</v>
      </c>
      <c r="AA1236">
        <v>2.4998298553212734</v>
      </c>
      <c r="AB1236">
        <v>0</v>
      </c>
      <c r="AC1236">
        <v>0.99913156735681474</v>
      </c>
      <c r="AE1236">
        <v>44.701582187903966</v>
      </c>
      <c r="AG1236">
        <v>2.4539877300613497</v>
      </c>
      <c r="AH1236">
        <v>2.8437143333461594</v>
      </c>
      <c r="AI1236">
        <v>0</v>
      </c>
      <c r="AJ1236">
        <v>24</v>
      </c>
      <c r="AK1236">
        <v>84.866666666666688</v>
      </c>
      <c r="AL1236">
        <v>30.145192836865242</v>
      </c>
    </row>
    <row r="1237" spans="1:38">
      <c r="A1237">
        <v>16</v>
      </c>
      <c r="B1237">
        <v>139</v>
      </c>
      <c r="C1237">
        <v>2024</v>
      </c>
      <c r="D1237">
        <v>7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12</v>
      </c>
      <c r="M1237">
        <v>99</v>
      </c>
      <c r="N1237">
        <v>99</v>
      </c>
      <c r="O1237">
        <v>99</v>
      </c>
      <c r="P1237">
        <v>99</v>
      </c>
      <c r="Q1237">
        <v>1</v>
      </c>
      <c r="R1237">
        <v>2</v>
      </c>
      <c r="S1237">
        <v>12</v>
      </c>
      <c r="T1237">
        <v>10.5</v>
      </c>
      <c r="U1237">
        <v>19.950000000000003</v>
      </c>
      <c r="V1237">
        <v>0</v>
      </c>
      <c r="W1237">
        <v>100</v>
      </c>
      <c r="X1237">
        <v>100</v>
      </c>
      <c r="Y1237">
        <v>0</v>
      </c>
      <c r="AA1237">
        <v>0.84999999999994758</v>
      </c>
      <c r="AB1237">
        <v>0</v>
      </c>
      <c r="AC1237">
        <v>0.5</v>
      </c>
      <c r="AE1237">
        <v>100.00000000000216</v>
      </c>
      <c r="AG1237">
        <v>0.72463768115942018</v>
      </c>
      <c r="AH1237">
        <v>1.0172602809576019</v>
      </c>
      <c r="AI1237">
        <v>0</v>
      </c>
      <c r="AJ1237">
        <v>2</v>
      </c>
      <c r="AK1237">
        <v>87.6</v>
      </c>
      <c r="AL1237">
        <v>29.689090745551272</v>
      </c>
    </row>
    <row r="1238" spans="1:38">
      <c r="A1238">
        <v>16</v>
      </c>
      <c r="B1238">
        <v>140</v>
      </c>
      <c r="C1238">
        <v>2024</v>
      </c>
      <c r="D1238">
        <v>8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12</v>
      </c>
      <c r="M1238">
        <v>99</v>
      </c>
      <c r="N1238">
        <v>99</v>
      </c>
      <c r="O1238">
        <v>99</v>
      </c>
      <c r="P1238">
        <v>99</v>
      </c>
      <c r="R1238">
        <v>0</v>
      </c>
    </row>
    <row r="1239" spans="1:38">
      <c r="A1239">
        <v>16</v>
      </c>
      <c r="B1239">
        <v>141</v>
      </c>
      <c r="C1239">
        <v>2024</v>
      </c>
      <c r="D1239">
        <v>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12</v>
      </c>
      <c r="M1239">
        <v>99</v>
      </c>
      <c r="N1239">
        <v>99</v>
      </c>
      <c r="O1239">
        <v>99</v>
      </c>
      <c r="P1239">
        <v>99</v>
      </c>
      <c r="R1239">
        <v>0</v>
      </c>
    </row>
    <row r="1240" spans="1:38">
      <c r="A1240">
        <v>16</v>
      </c>
      <c r="B1240">
        <v>142</v>
      </c>
      <c r="C1240">
        <v>2024</v>
      </c>
      <c r="D1240">
        <v>10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12</v>
      </c>
      <c r="M1240">
        <v>99</v>
      </c>
      <c r="N1240">
        <v>99</v>
      </c>
      <c r="O1240">
        <v>99</v>
      </c>
      <c r="P1240">
        <v>99</v>
      </c>
      <c r="R1240">
        <v>0</v>
      </c>
    </row>
    <row r="1241" spans="1:38">
      <c r="A1241">
        <v>16</v>
      </c>
      <c r="B1241">
        <v>143</v>
      </c>
      <c r="C1241">
        <v>2024</v>
      </c>
      <c r="D1241">
        <v>11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12</v>
      </c>
      <c r="M1241">
        <v>99</v>
      </c>
      <c r="N1241">
        <v>99</v>
      </c>
      <c r="O1241">
        <v>99</v>
      </c>
      <c r="P1241">
        <v>99</v>
      </c>
      <c r="R1241">
        <v>0</v>
      </c>
    </row>
    <row r="1242" spans="1:38">
      <c r="A1242">
        <v>16</v>
      </c>
      <c r="B1242">
        <v>144</v>
      </c>
      <c r="C1242">
        <v>2024</v>
      </c>
      <c r="D1242">
        <v>12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12</v>
      </c>
      <c r="M1242">
        <v>99</v>
      </c>
      <c r="N1242">
        <v>99</v>
      </c>
      <c r="O1242">
        <v>99</v>
      </c>
      <c r="P1242">
        <v>99</v>
      </c>
      <c r="R1242">
        <v>0</v>
      </c>
    </row>
    <row r="1243" spans="1:38">
      <c r="A1243">
        <v>16</v>
      </c>
      <c r="B1243">
        <v>145</v>
      </c>
      <c r="C1243">
        <v>2024</v>
      </c>
      <c r="D1243">
        <v>1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13</v>
      </c>
      <c r="M1243">
        <v>99</v>
      </c>
      <c r="N1243">
        <v>99</v>
      </c>
      <c r="O1243">
        <v>99</v>
      </c>
      <c r="P1243">
        <v>99</v>
      </c>
      <c r="R1243">
        <v>0</v>
      </c>
    </row>
    <row r="1244" spans="1:38">
      <c r="A1244">
        <v>16</v>
      </c>
      <c r="B1244">
        <v>146</v>
      </c>
      <c r="C1244">
        <v>2024</v>
      </c>
      <c r="D1244">
        <v>2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13</v>
      </c>
      <c r="M1244">
        <v>99</v>
      </c>
      <c r="N1244">
        <v>99</v>
      </c>
      <c r="O1244">
        <v>99</v>
      </c>
      <c r="P1244">
        <v>99</v>
      </c>
      <c r="R1244">
        <v>0</v>
      </c>
    </row>
    <row r="1245" spans="1:38">
      <c r="A1245">
        <v>16</v>
      </c>
      <c r="B1245">
        <v>147</v>
      </c>
      <c r="C1245">
        <v>2024</v>
      </c>
      <c r="D1245">
        <v>3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13</v>
      </c>
      <c r="M1245">
        <v>99</v>
      </c>
      <c r="N1245">
        <v>99</v>
      </c>
      <c r="O1245">
        <v>99</v>
      </c>
      <c r="P1245">
        <v>99</v>
      </c>
      <c r="R1245">
        <v>0</v>
      </c>
    </row>
    <row r="1246" spans="1:38">
      <c r="A1246">
        <v>16</v>
      </c>
      <c r="B1246">
        <v>148</v>
      </c>
      <c r="C1246">
        <v>2024</v>
      </c>
      <c r="D1246">
        <v>4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13</v>
      </c>
      <c r="M1246">
        <v>99</v>
      </c>
      <c r="N1246">
        <v>99</v>
      </c>
      <c r="O1246">
        <v>99</v>
      </c>
      <c r="P1246">
        <v>99</v>
      </c>
      <c r="R1246">
        <v>0</v>
      </c>
    </row>
    <row r="1247" spans="1:38">
      <c r="A1247">
        <v>16</v>
      </c>
      <c r="B1247">
        <v>149</v>
      </c>
      <c r="C1247">
        <v>2024</v>
      </c>
      <c r="D1247">
        <v>5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13</v>
      </c>
      <c r="M1247">
        <v>99</v>
      </c>
      <c r="N1247">
        <v>99</v>
      </c>
      <c r="O1247">
        <v>99</v>
      </c>
      <c r="P1247">
        <v>99</v>
      </c>
      <c r="R1247">
        <v>0</v>
      </c>
    </row>
    <row r="1248" spans="1:38">
      <c r="A1248">
        <v>16</v>
      </c>
      <c r="B1248">
        <v>150</v>
      </c>
      <c r="C1248">
        <v>2024</v>
      </c>
      <c r="D1248">
        <v>6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13</v>
      </c>
      <c r="M1248">
        <v>99</v>
      </c>
      <c r="N1248">
        <v>99</v>
      </c>
      <c r="O1248">
        <v>99</v>
      </c>
      <c r="P1248">
        <v>99</v>
      </c>
      <c r="Q1248">
        <v>3</v>
      </c>
      <c r="R1248">
        <v>3</v>
      </c>
      <c r="S1248">
        <v>13</v>
      </c>
      <c r="T1248">
        <v>7.6666666666666687</v>
      </c>
      <c r="U1248">
        <v>17.5</v>
      </c>
      <c r="V1248">
        <v>0</v>
      </c>
      <c r="W1248">
        <v>0</v>
      </c>
      <c r="X1248">
        <v>100</v>
      </c>
      <c r="Y1248">
        <v>0</v>
      </c>
      <c r="AA1248">
        <v>1.1860297916438169</v>
      </c>
      <c r="AB1248">
        <v>0</v>
      </c>
      <c r="AC1248">
        <v>0.47140452079101841</v>
      </c>
      <c r="AE1248">
        <v>5.9619647513768497</v>
      </c>
      <c r="AG1248">
        <v>0.30674846625766872</v>
      </c>
      <c r="AH1248">
        <v>0.33662909244796696</v>
      </c>
      <c r="AI1248">
        <v>0</v>
      </c>
      <c r="AJ1248">
        <v>3</v>
      </c>
      <c r="AK1248">
        <v>83.266666666666652</v>
      </c>
      <c r="AL1248">
        <v>30.331530340040139</v>
      </c>
    </row>
    <row r="1249" spans="1:38">
      <c r="A1249">
        <v>16</v>
      </c>
      <c r="B1249">
        <v>151</v>
      </c>
      <c r="C1249">
        <v>2024</v>
      </c>
      <c r="D1249">
        <v>7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13</v>
      </c>
      <c r="M1249">
        <v>99</v>
      </c>
      <c r="N1249">
        <v>99</v>
      </c>
      <c r="O1249">
        <v>99</v>
      </c>
      <c r="P1249">
        <v>99</v>
      </c>
      <c r="R1249">
        <v>0</v>
      </c>
    </row>
    <row r="1250" spans="1:38">
      <c r="A1250">
        <v>16</v>
      </c>
      <c r="B1250">
        <v>152</v>
      </c>
      <c r="C1250">
        <v>2024</v>
      </c>
      <c r="D1250">
        <v>8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13</v>
      </c>
      <c r="M1250">
        <v>99</v>
      </c>
      <c r="N1250">
        <v>99</v>
      </c>
      <c r="O1250">
        <v>99</v>
      </c>
      <c r="P1250">
        <v>99</v>
      </c>
      <c r="R1250">
        <v>0</v>
      </c>
    </row>
    <row r="1251" spans="1:38">
      <c r="A1251">
        <v>16</v>
      </c>
      <c r="B1251">
        <v>153</v>
      </c>
      <c r="C1251">
        <v>2024</v>
      </c>
      <c r="D1251">
        <v>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13</v>
      </c>
      <c r="M1251">
        <v>99</v>
      </c>
      <c r="N1251">
        <v>99</v>
      </c>
      <c r="O1251">
        <v>99</v>
      </c>
      <c r="P1251">
        <v>99</v>
      </c>
      <c r="R1251">
        <v>0</v>
      </c>
    </row>
    <row r="1252" spans="1:38">
      <c r="A1252">
        <v>16</v>
      </c>
      <c r="B1252">
        <v>154</v>
      </c>
      <c r="C1252">
        <v>2024</v>
      </c>
      <c r="D1252">
        <v>10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13</v>
      </c>
      <c r="M1252">
        <v>99</v>
      </c>
      <c r="N1252">
        <v>99</v>
      </c>
      <c r="O1252">
        <v>99</v>
      </c>
      <c r="P1252">
        <v>99</v>
      </c>
      <c r="R1252">
        <v>0</v>
      </c>
    </row>
    <row r="1253" spans="1:38">
      <c r="A1253">
        <v>16</v>
      </c>
      <c r="B1253">
        <v>155</v>
      </c>
      <c r="C1253">
        <v>2024</v>
      </c>
      <c r="D1253">
        <v>11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13</v>
      </c>
      <c r="M1253">
        <v>99</v>
      </c>
      <c r="N1253">
        <v>99</v>
      </c>
      <c r="O1253">
        <v>99</v>
      </c>
      <c r="P1253">
        <v>99</v>
      </c>
      <c r="R1253">
        <v>0</v>
      </c>
    </row>
    <row r="1254" spans="1:38">
      <c r="A1254">
        <v>16</v>
      </c>
      <c r="B1254">
        <v>156</v>
      </c>
      <c r="C1254">
        <v>2024</v>
      </c>
      <c r="D1254">
        <v>12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13</v>
      </c>
      <c r="M1254">
        <v>99</v>
      </c>
      <c r="N1254">
        <v>99</v>
      </c>
      <c r="O1254">
        <v>99</v>
      </c>
      <c r="P1254">
        <v>99</v>
      </c>
      <c r="R1254">
        <v>0</v>
      </c>
    </row>
    <row r="1255" spans="1:38">
      <c r="A1255">
        <v>16</v>
      </c>
      <c r="B1255">
        <v>157</v>
      </c>
      <c r="C1255">
        <v>2024</v>
      </c>
      <c r="D1255">
        <v>1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14</v>
      </c>
      <c r="M1255">
        <v>99</v>
      </c>
      <c r="N1255">
        <v>99</v>
      </c>
      <c r="O1255">
        <v>99</v>
      </c>
      <c r="P1255">
        <v>99</v>
      </c>
      <c r="R1255">
        <v>0</v>
      </c>
    </row>
    <row r="1256" spans="1:38">
      <c r="A1256">
        <v>16</v>
      </c>
      <c r="B1256">
        <v>158</v>
      </c>
      <c r="C1256">
        <v>2024</v>
      </c>
      <c r="D1256">
        <v>2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14</v>
      </c>
      <c r="M1256">
        <v>99</v>
      </c>
      <c r="N1256">
        <v>99</v>
      </c>
      <c r="O1256">
        <v>99</v>
      </c>
      <c r="P1256">
        <v>99</v>
      </c>
      <c r="R1256">
        <v>0</v>
      </c>
    </row>
    <row r="1257" spans="1:38">
      <c r="A1257">
        <v>16</v>
      </c>
      <c r="B1257">
        <v>159</v>
      </c>
      <c r="C1257">
        <v>2024</v>
      </c>
      <c r="D1257">
        <v>3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14</v>
      </c>
      <c r="M1257">
        <v>99</v>
      </c>
      <c r="N1257">
        <v>99</v>
      </c>
      <c r="O1257">
        <v>99</v>
      </c>
      <c r="P1257">
        <v>99</v>
      </c>
      <c r="R1257">
        <v>0</v>
      </c>
    </row>
    <row r="1258" spans="1:38">
      <c r="A1258">
        <v>16</v>
      </c>
      <c r="B1258">
        <v>160</v>
      </c>
      <c r="C1258">
        <v>2024</v>
      </c>
      <c r="D1258">
        <v>4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14</v>
      </c>
      <c r="M1258">
        <v>99</v>
      </c>
      <c r="N1258">
        <v>99</v>
      </c>
      <c r="O1258">
        <v>99</v>
      </c>
      <c r="P1258">
        <v>99</v>
      </c>
      <c r="R1258">
        <v>0</v>
      </c>
    </row>
    <row r="1259" spans="1:38">
      <c r="A1259">
        <v>16</v>
      </c>
      <c r="B1259">
        <v>161</v>
      </c>
      <c r="C1259">
        <v>2024</v>
      </c>
      <c r="D1259">
        <v>5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14</v>
      </c>
      <c r="M1259">
        <v>99</v>
      </c>
      <c r="N1259">
        <v>99</v>
      </c>
      <c r="O1259">
        <v>99</v>
      </c>
      <c r="P1259">
        <v>99</v>
      </c>
      <c r="R1259">
        <v>0</v>
      </c>
    </row>
    <row r="1260" spans="1:38">
      <c r="A1260">
        <v>16</v>
      </c>
      <c r="B1260">
        <v>162</v>
      </c>
      <c r="C1260">
        <v>2024</v>
      </c>
      <c r="D1260">
        <v>6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14</v>
      </c>
      <c r="M1260">
        <v>99</v>
      </c>
      <c r="N1260">
        <v>99</v>
      </c>
      <c r="O1260">
        <v>99</v>
      </c>
      <c r="P1260">
        <v>99</v>
      </c>
      <c r="Q1260">
        <v>1</v>
      </c>
      <c r="R1260">
        <v>1</v>
      </c>
      <c r="S1260">
        <v>14</v>
      </c>
      <c r="T1260">
        <v>8</v>
      </c>
      <c r="U1260">
        <v>16.100000000000001</v>
      </c>
      <c r="V1260">
        <v>0</v>
      </c>
      <c r="W1260">
        <v>0</v>
      </c>
      <c r="X1260">
        <v>100</v>
      </c>
      <c r="Y1260">
        <v>0</v>
      </c>
      <c r="AA1260">
        <v>0</v>
      </c>
      <c r="AB1260">
        <v>0</v>
      </c>
      <c r="AC1260">
        <v>0</v>
      </c>
      <c r="AG1260">
        <v>0.10224948875255623</v>
      </c>
      <c r="AH1260">
        <v>0.10323292168404317</v>
      </c>
      <c r="AI1260">
        <v>0</v>
      </c>
      <c r="AJ1260">
        <v>1</v>
      </c>
      <c r="AK1260">
        <v>81</v>
      </c>
      <c r="AL1260">
        <v>30.294990412858631</v>
      </c>
    </row>
    <row r="1261" spans="1:38">
      <c r="A1261">
        <v>16</v>
      </c>
      <c r="B1261">
        <v>163</v>
      </c>
      <c r="C1261">
        <v>2024</v>
      </c>
      <c r="D1261">
        <v>7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14</v>
      </c>
      <c r="M1261">
        <v>99</v>
      </c>
      <c r="N1261">
        <v>99</v>
      </c>
      <c r="O1261">
        <v>99</v>
      </c>
      <c r="P1261">
        <v>99</v>
      </c>
      <c r="R1261">
        <v>0</v>
      </c>
    </row>
    <row r="1262" spans="1:38">
      <c r="A1262">
        <v>16</v>
      </c>
      <c r="B1262">
        <v>164</v>
      </c>
      <c r="C1262">
        <v>2024</v>
      </c>
      <c r="D1262">
        <v>8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14</v>
      </c>
      <c r="M1262">
        <v>99</v>
      </c>
      <c r="N1262">
        <v>99</v>
      </c>
      <c r="O1262">
        <v>99</v>
      </c>
      <c r="P1262">
        <v>99</v>
      </c>
      <c r="R1262">
        <v>0</v>
      </c>
    </row>
    <row r="1263" spans="1:38">
      <c r="A1263">
        <v>16</v>
      </c>
      <c r="B1263">
        <v>165</v>
      </c>
      <c r="C1263">
        <v>2024</v>
      </c>
      <c r="D1263">
        <v>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14</v>
      </c>
      <c r="M1263">
        <v>99</v>
      </c>
      <c r="N1263">
        <v>99</v>
      </c>
      <c r="O1263">
        <v>99</v>
      </c>
      <c r="P1263">
        <v>99</v>
      </c>
      <c r="R1263">
        <v>0</v>
      </c>
    </row>
    <row r="1264" spans="1:38">
      <c r="A1264">
        <v>16</v>
      </c>
      <c r="B1264">
        <v>166</v>
      </c>
      <c r="C1264">
        <v>2024</v>
      </c>
      <c r="D1264">
        <v>10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14</v>
      </c>
      <c r="M1264">
        <v>99</v>
      </c>
      <c r="N1264">
        <v>99</v>
      </c>
      <c r="O1264">
        <v>99</v>
      </c>
      <c r="P1264">
        <v>99</v>
      </c>
      <c r="R1264">
        <v>0</v>
      </c>
    </row>
    <row r="1265" spans="1:18">
      <c r="A1265">
        <v>16</v>
      </c>
      <c r="B1265">
        <v>167</v>
      </c>
      <c r="C1265">
        <v>2024</v>
      </c>
      <c r="D1265">
        <v>11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14</v>
      </c>
      <c r="M1265">
        <v>99</v>
      </c>
      <c r="N1265">
        <v>99</v>
      </c>
      <c r="O1265">
        <v>99</v>
      </c>
      <c r="P1265">
        <v>99</v>
      </c>
      <c r="R1265">
        <v>0</v>
      </c>
    </row>
    <row r="1266" spans="1:18">
      <c r="A1266">
        <v>16</v>
      </c>
      <c r="B1266">
        <v>168</v>
      </c>
      <c r="C1266">
        <v>2024</v>
      </c>
      <c r="D1266">
        <v>12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14</v>
      </c>
      <c r="M1266">
        <v>99</v>
      </c>
      <c r="N1266">
        <v>99</v>
      </c>
      <c r="O1266">
        <v>99</v>
      </c>
      <c r="P1266">
        <v>99</v>
      </c>
      <c r="R1266">
        <v>0</v>
      </c>
    </row>
    <row r="1267" spans="1:18">
      <c r="A1267">
        <v>16</v>
      </c>
      <c r="B1267">
        <v>169</v>
      </c>
      <c r="C1267">
        <v>2024</v>
      </c>
      <c r="D1267">
        <v>1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15</v>
      </c>
      <c r="M1267">
        <v>99</v>
      </c>
      <c r="N1267">
        <v>99</v>
      </c>
      <c r="O1267">
        <v>99</v>
      </c>
      <c r="P1267">
        <v>99</v>
      </c>
      <c r="R1267">
        <v>0</v>
      </c>
    </row>
    <row r="1268" spans="1:18">
      <c r="A1268">
        <v>16</v>
      </c>
      <c r="B1268">
        <v>170</v>
      </c>
      <c r="C1268">
        <v>2024</v>
      </c>
      <c r="D1268">
        <v>2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15</v>
      </c>
      <c r="M1268">
        <v>99</v>
      </c>
      <c r="N1268">
        <v>99</v>
      </c>
      <c r="O1268">
        <v>99</v>
      </c>
      <c r="P1268">
        <v>99</v>
      </c>
      <c r="R1268">
        <v>0</v>
      </c>
    </row>
    <row r="1269" spans="1:18">
      <c r="A1269">
        <v>16</v>
      </c>
      <c r="B1269">
        <v>171</v>
      </c>
      <c r="C1269">
        <v>2024</v>
      </c>
      <c r="D1269">
        <v>3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15</v>
      </c>
      <c r="M1269">
        <v>99</v>
      </c>
      <c r="N1269">
        <v>99</v>
      </c>
      <c r="O1269">
        <v>99</v>
      </c>
      <c r="P1269">
        <v>99</v>
      </c>
      <c r="R1269">
        <v>0</v>
      </c>
    </row>
    <row r="1270" spans="1:18">
      <c r="A1270">
        <v>16</v>
      </c>
      <c r="B1270">
        <v>172</v>
      </c>
      <c r="C1270">
        <v>2024</v>
      </c>
      <c r="D1270">
        <v>4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15</v>
      </c>
      <c r="M1270">
        <v>99</v>
      </c>
      <c r="N1270">
        <v>99</v>
      </c>
      <c r="O1270">
        <v>99</v>
      </c>
      <c r="P1270">
        <v>99</v>
      </c>
      <c r="R1270">
        <v>0</v>
      </c>
    </row>
    <row r="1271" spans="1:18">
      <c r="A1271">
        <v>16</v>
      </c>
      <c r="B1271">
        <v>173</v>
      </c>
      <c r="C1271">
        <v>2024</v>
      </c>
      <c r="D1271">
        <v>5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15</v>
      </c>
      <c r="M1271">
        <v>99</v>
      </c>
      <c r="N1271">
        <v>99</v>
      </c>
      <c r="O1271">
        <v>99</v>
      </c>
      <c r="P1271">
        <v>99</v>
      </c>
      <c r="R1271">
        <v>0</v>
      </c>
    </row>
    <row r="1272" spans="1:18">
      <c r="A1272">
        <v>16</v>
      </c>
      <c r="B1272">
        <v>174</v>
      </c>
      <c r="C1272">
        <v>2024</v>
      </c>
      <c r="D1272">
        <v>6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15</v>
      </c>
      <c r="M1272">
        <v>99</v>
      </c>
      <c r="N1272">
        <v>99</v>
      </c>
      <c r="O1272">
        <v>99</v>
      </c>
      <c r="P1272">
        <v>99</v>
      </c>
      <c r="R1272">
        <v>0</v>
      </c>
    </row>
    <row r="1273" spans="1:18">
      <c r="A1273">
        <v>16</v>
      </c>
      <c r="B1273">
        <v>175</v>
      </c>
      <c r="C1273">
        <v>2024</v>
      </c>
      <c r="D1273">
        <v>7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15</v>
      </c>
      <c r="M1273">
        <v>99</v>
      </c>
      <c r="N1273">
        <v>99</v>
      </c>
      <c r="O1273">
        <v>99</v>
      </c>
      <c r="P1273">
        <v>99</v>
      </c>
      <c r="R1273">
        <v>0</v>
      </c>
    </row>
    <row r="1274" spans="1:18">
      <c r="A1274">
        <v>16</v>
      </c>
      <c r="B1274">
        <v>176</v>
      </c>
      <c r="C1274">
        <v>2024</v>
      </c>
      <c r="D1274">
        <v>8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15</v>
      </c>
      <c r="M1274">
        <v>99</v>
      </c>
      <c r="N1274">
        <v>99</v>
      </c>
      <c r="O1274">
        <v>99</v>
      </c>
      <c r="P1274">
        <v>99</v>
      </c>
      <c r="R1274">
        <v>0</v>
      </c>
    </row>
    <row r="1275" spans="1:18">
      <c r="A1275">
        <v>16</v>
      </c>
      <c r="B1275">
        <v>177</v>
      </c>
      <c r="C1275">
        <v>2024</v>
      </c>
      <c r="D1275">
        <v>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15</v>
      </c>
      <c r="M1275">
        <v>99</v>
      </c>
      <c r="N1275">
        <v>99</v>
      </c>
      <c r="O1275">
        <v>99</v>
      </c>
      <c r="P1275">
        <v>99</v>
      </c>
      <c r="R1275">
        <v>0</v>
      </c>
    </row>
    <row r="1276" spans="1:18">
      <c r="A1276">
        <v>16</v>
      </c>
      <c r="B1276">
        <v>178</v>
      </c>
      <c r="C1276">
        <v>2024</v>
      </c>
      <c r="D1276">
        <v>10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15</v>
      </c>
      <c r="M1276">
        <v>99</v>
      </c>
      <c r="N1276">
        <v>99</v>
      </c>
      <c r="O1276">
        <v>99</v>
      </c>
      <c r="P1276">
        <v>99</v>
      </c>
      <c r="R1276">
        <v>0</v>
      </c>
    </row>
    <row r="1277" spans="1:18">
      <c r="A1277">
        <v>16</v>
      </c>
      <c r="B1277">
        <v>179</v>
      </c>
      <c r="C1277">
        <v>2024</v>
      </c>
      <c r="D1277">
        <v>11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15</v>
      </c>
      <c r="M1277">
        <v>99</v>
      </c>
      <c r="N1277">
        <v>99</v>
      </c>
      <c r="O1277">
        <v>99</v>
      </c>
      <c r="P1277">
        <v>99</v>
      </c>
      <c r="R1277">
        <v>0</v>
      </c>
    </row>
    <row r="1278" spans="1:18">
      <c r="A1278">
        <v>16</v>
      </c>
      <c r="B1278">
        <v>180</v>
      </c>
      <c r="C1278">
        <v>2024</v>
      </c>
      <c r="D1278">
        <v>12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15</v>
      </c>
      <c r="M1278">
        <v>99</v>
      </c>
      <c r="N1278">
        <v>99</v>
      </c>
      <c r="O1278">
        <v>99</v>
      </c>
      <c r="P1278">
        <v>99</v>
      </c>
      <c r="R1278">
        <v>0</v>
      </c>
    </row>
    <row r="1279" spans="1:18">
      <c r="A1279">
        <v>16</v>
      </c>
      <c r="B1279">
        <v>181</v>
      </c>
      <c r="C1279">
        <v>2023</v>
      </c>
      <c r="D1279">
        <v>1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1</v>
      </c>
      <c r="M1279">
        <v>99</v>
      </c>
      <c r="N1279">
        <v>99</v>
      </c>
      <c r="O1279">
        <v>99</v>
      </c>
      <c r="P1279">
        <v>99</v>
      </c>
      <c r="R1279">
        <v>0</v>
      </c>
    </row>
    <row r="1280" spans="1:18">
      <c r="A1280">
        <v>16</v>
      </c>
      <c r="B1280">
        <v>182</v>
      </c>
      <c r="C1280">
        <v>2023</v>
      </c>
      <c r="D1280">
        <v>2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1</v>
      </c>
      <c r="M1280">
        <v>99</v>
      </c>
      <c r="N1280">
        <v>99</v>
      </c>
      <c r="O1280">
        <v>99</v>
      </c>
      <c r="P1280">
        <v>99</v>
      </c>
      <c r="R1280">
        <v>0</v>
      </c>
    </row>
    <row r="1281" spans="1:18">
      <c r="A1281">
        <v>16</v>
      </c>
      <c r="B1281">
        <v>183</v>
      </c>
      <c r="C1281">
        <v>2023</v>
      </c>
      <c r="D1281">
        <v>3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1</v>
      </c>
      <c r="M1281">
        <v>99</v>
      </c>
      <c r="N1281">
        <v>99</v>
      </c>
      <c r="O1281">
        <v>99</v>
      </c>
      <c r="P1281">
        <v>99</v>
      </c>
      <c r="R1281">
        <v>0</v>
      </c>
    </row>
    <row r="1282" spans="1:18">
      <c r="A1282">
        <v>16</v>
      </c>
      <c r="B1282">
        <v>184</v>
      </c>
      <c r="C1282">
        <v>2023</v>
      </c>
      <c r="D1282">
        <v>4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1</v>
      </c>
      <c r="M1282">
        <v>99</v>
      </c>
      <c r="N1282">
        <v>99</v>
      </c>
      <c r="O1282">
        <v>99</v>
      </c>
      <c r="P1282">
        <v>99</v>
      </c>
      <c r="R1282">
        <v>0</v>
      </c>
    </row>
    <row r="1283" spans="1:18">
      <c r="A1283">
        <v>16</v>
      </c>
      <c r="B1283">
        <v>185</v>
      </c>
      <c r="C1283">
        <v>2023</v>
      </c>
      <c r="D1283">
        <v>5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1</v>
      </c>
      <c r="M1283">
        <v>99</v>
      </c>
      <c r="N1283">
        <v>99</v>
      </c>
      <c r="O1283">
        <v>99</v>
      </c>
      <c r="P1283">
        <v>99</v>
      </c>
      <c r="R1283">
        <v>0</v>
      </c>
    </row>
    <row r="1284" spans="1:18">
      <c r="A1284">
        <v>16</v>
      </c>
      <c r="B1284">
        <v>186</v>
      </c>
      <c r="C1284">
        <v>2023</v>
      </c>
      <c r="D1284">
        <v>6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1</v>
      </c>
      <c r="M1284">
        <v>99</v>
      </c>
      <c r="N1284">
        <v>99</v>
      </c>
      <c r="O1284">
        <v>99</v>
      </c>
      <c r="P1284">
        <v>99</v>
      </c>
      <c r="R1284">
        <v>0</v>
      </c>
    </row>
    <row r="1285" spans="1:18">
      <c r="A1285">
        <v>16</v>
      </c>
      <c r="B1285">
        <v>187</v>
      </c>
      <c r="C1285">
        <v>2023</v>
      </c>
      <c r="D1285">
        <v>7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1</v>
      </c>
      <c r="M1285">
        <v>99</v>
      </c>
      <c r="N1285">
        <v>99</v>
      </c>
      <c r="O1285">
        <v>99</v>
      </c>
      <c r="P1285">
        <v>99</v>
      </c>
      <c r="R1285">
        <v>0</v>
      </c>
    </row>
    <row r="1286" spans="1:18">
      <c r="A1286">
        <v>16</v>
      </c>
      <c r="B1286">
        <v>188</v>
      </c>
      <c r="C1286">
        <v>2023</v>
      </c>
      <c r="D1286">
        <v>8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1</v>
      </c>
      <c r="M1286">
        <v>99</v>
      </c>
      <c r="N1286">
        <v>99</v>
      </c>
      <c r="O1286">
        <v>99</v>
      </c>
      <c r="P1286">
        <v>99</v>
      </c>
      <c r="R1286">
        <v>0</v>
      </c>
    </row>
    <row r="1287" spans="1:18">
      <c r="A1287">
        <v>16</v>
      </c>
      <c r="B1287">
        <v>189</v>
      </c>
      <c r="C1287">
        <v>2023</v>
      </c>
      <c r="D1287">
        <v>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1</v>
      </c>
      <c r="M1287">
        <v>99</v>
      </c>
      <c r="N1287">
        <v>99</v>
      </c>
      <c r="O1287">
        <v>99</v>
      </c>
      <c r="P1287">
        <v>99</v>
      </c>
      <c r="R1287">
        <v>0</v>
      </c>
    </row>
    <row r="1288" spans="1:18">
      <c r="A1288">
        <v>16</v>
      </c>
      <c r="B1288">
        <v>190</v>
      </c>
      <c r="C1288">
        <v>2023</v>
      </c>
      <c r="D1288">
        <v>10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1</v>
      </c>
      <c r="M1288">
        <v>99</v>
      </c>
      <c r="N1288">
        <v>99</v>
      </c>
      <c r="O1288">
        <v>99</v>
      </c>
      <c r="P1288">
        <v>99</v>
      </c>
      <c r="R1288">
        <v>0</v>
      </c>
    </row>
    <row r="1289" spans="1:18">
      <c r="A1289">
        <v>16</v>
      </c>
      <c r="B1289">
        <v>191</v>
      </c>
      <c r="C1289">
        <v>2023</v>
      </c>
      <c r="D1289">
        <v>11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1</v>
      </c>
      <c r="M1289">
        <v>99</v>
      </c>
      <c r="N1289">
        <v>99</v>
      </c>
      <c r="O1289">
        <v>99</v>
      </c>
      <c r="P1289">
        <v>99</v>
      </c>
      <c r="R1289">
        <v>0</v>
      </c>
    </row>
    <row r="1290" spans="1:18">
      <c r="A1290">
        <v>16</v>
      </c>
      <c r="B1290">
        <v>192</v>
      </c>
      <c r="C1290">
        <v>2023</v>
      </c>
      <c r="D1290">
        <v>12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1</v>
      </c>
      <c r="M1290">
        <v>99</v>
      </c>
      <c r="N1290">
        <v>99</v>
      </c>
      <c r="O1290">
        <v>99</v>
      </c>
      <c r="P1290">
        <v>99</v>
      </c>
      <c r="R1290">
        <v>0</v>
      </c>
    </row>
    <row r="1291" spans="1:18">
      <c r="A1291">
        <v>16</v>
      </c>
      <c r="B1291">
        <v>193</v>
      </c>
      <c r="C1291">
        <v>2023</v>
      </c>
      <c r="D1291">
        <v>1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2</v>
      </c>
      <c r="M1291">
        <v>99</v>
      </c>
      <c r="N1291">
        <v>99</v>
      </c>
      <c r="O1291">
        <v>99</v>
      </c>
      <c r="P1291">
        <v>99</v>
      </c>
      <c r="R1291">
        <v>0</v>
      </c>
    </row>
    <row r="1292" spans="1:18">
      <c r="A1292">
        <v>16</v>
      </c>
      <c r="B1292">
        <v>194</v>
      </c>
      <c r="C1292">
        <v>2023</v>
      </c>
      <c r="D1292">
        <v>2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2</v>
      </c>
      <c r="M1292">
        <v>99</v>
      </c>
      <c r="N1292">
        <v>99</v>
      </c>
      <c r="O1292">
        <v>99</v>
      </c>
      <c r="P1292">
        <v>99</v>
      </c>
      <c r="R1292">
        <v>0</v>
      </c>
    </row>
    <row r="1293" spans="1:18">
      <c r="A1293">
        <v>16</v>
      </c>
      <c r="B1293">
        <v>195</v>
      </c>
      <c r="C1293">
        <v>2023</v>
      </c>
      <c r="D1293">
        <v>3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2</v>
      </c>
      <c r="M1293">
        <v>99</v>
      </c>
      <c r="N1293">
        <v>99</v>
      </c>
      <c r="O1293">
        <v>99</v>
      </c>
      <c r="P1293">
        <v>99</v>
      </c>
      <c r="R1293">
        <v>0</v>
      </c>
    </row>
    <row r="1294" spans="1:18">
      <c r="A1294">
        <v>16</v>
      </c>
      <c r="B1294">
        <v>196</v>
      </c>
      <c r="C1294">
        <v>2023</v>
      </c>
      <c r="D1294">
        <v>4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2</v>
      </c>
      <c r="M1294">
        <v>99</v>
      </c>
      <c r="N1294">
        <v>99</v>
      </c>
      <c r="O1294">
        <v>99</v>
      </c>
      <c r="P1294">
        <v>99</v>
      </c>
      <c r="R1294">
        <v>0</v>
      </c>
    </row>
    <row r="1295" spans="1:18">
      <c r="A1295">
        <v>16</v>
      </c>
      <c r="B1295">
        <v>197</v>
      </c>
      <c r="C1295">
        <v>2023</v>
      </c>
      <c r="D1295">
        <v>5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2</v>
      </c>
      <c r="M1295">
        <v>99</v>
      </c>
      <c r="N1295">
        <v>99</v>
      </c>
      <c r="O1295">
        <v>99</v>
      </c>
      <c r="P1295">
        <v>99</v>
      </c>
      <c r="R1295">
        <v>0</v>
      </c>
    </row>
    <row r="1296" spans="1:18">
      <c r="A1296">
        <v>16</v>
      </c>
      <c r="B1296">
        <v>198</v>
      </c>
      <c r="C1296">
        <v>2023</v>
      </c>
      <c r="D1296">
        <v>6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2</v>
      </c>
      <c r="M1296">
        <v>99</v>
      </c>
      <c r="N1296">
        <v>99</v>
      </c>
      <c r="O1296">
        <v>99</v>
      </c>
      <c r="P1296">
        <v>99</v>
      </c>
      <c r="R1296">
        <v>0</v>
      </c>
    </row>
    <row r="1297" spans="1:36">
      <c r="A1297">
        <v>16</v>
      </c>
      <c r="B1297">
        <v>199</v>
      </c>
      <c r="C1297">
        <v>2023</v>
      </c>
      <c r="D1297">
        <v>7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2</v>
      </c>
      <c r="M1297">
        <v>99</v>
      </c>
      <c r="N1297">
        <v>99</v>
      </c>
      <c r="O1297">
        <v>99</v>
      </c>
      <c r="P1297">
        <v>99</v>
      </c>
      <c r="R1297">
        <v>0</v>
      </c>
    </row>
    <row r="1298" spans="1:36">
      <c r="A1298">
        <v>16</v>
      </c>
      <c r="B1298">
        <v>200</v>
      </c>
      <c r="C1298">
        <v>2023</v>
      </c>
      <c r="D1298">
        <v>8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2</v>
      </c>
      <c r="M1298">
        <v>99</v>
      </c>
      <c r="N1298">
        <v>99</v>
      </c>
      <c r="O1298">
        <v>99</v>
      </c>
      <c r="P1298">
        <v>99</v>
      </c>
      <c r="R1298">
        <v>0</v>
      </c>
    </row>
    <row r="1299" spans="1:36">
      <c r="A1299">
        <v>16</v>
      </c>
      <c r="B1299">
        <v>201</v>
      </c>
      <c r="C1299">
        <v>2023</v>
      </c>
      <c r="D1299">
        <v>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2</v>
      </c>
      <c r="M1299">
        <v>99</v>
      </c>
      <c r="N1299">
        <v>99</v>
      </c>
      <c r="O1299">
        <v>99</v>
      </c>
      <c r="P1299">
        <v>99</v>
      </c>
      <c r="R1299">
        <v>0</v>
      </c>
    </row>
    <row r="1300" spans="1:36">
      <c r="A1300">
        <v>16</v>
      </c>
      <c r="B1300">
        <v>202</v>
      </c>
      <c r="C1300">
        <v>2023</v>
      </c>
      <c r="D1300">
        <v>10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2</v>
      </c>
      <c r="M1300">
        <v>99</v>
      </c>
      <c r="N1300">
        <v>99</v>
      </c>
      <c r="O1300">
        <v>99</v>
      </c>
      <c r="P1300">
        <v>99</v>
      </c>
      <c r="R1300">
        <v>0</v>
      </c>
    </row>
    <row r="1301" spans="1:36">
      <c r="A1301">
        <v>16</v>
      </c>
      <c r="B1301">
        <v>203</v>
      </c>
      <c r="C1301">
        <v>2023</v>
      </c>
      <c r="D1301">
        <v>11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2</v>
      </c>
      <c r="M1301">
        <v>99</v>
      </c>
      <c r="N1301">
        <v>99</v>
      </c>
      <c r="O1301">
        <v>99</v>
      </c>
      <c r="P1301">
        <v>99</v>
      </c>
      <c r="R1301">
        <v>0</v>
      </c>
    </row>
    <row r="1302" spans="1:36">
      <c r="A1302">
        <v>16</v>
      </c>
      <c r="B1302">
        <v>204</v>
      </c>
      <c r="C1302">
        <v>2023</v>
      </c>
      <c r="D1302">
        <v>12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2</v>
      </c>
      <c r="M1302">
        <v>99</v>
      </c>
      <c r="N1302">
        <v>99</v>
      </c>
      <c r="O1302">
        <v>99</v>
      </c>
      <c r="P1302">
        <v>99</v>
      </c>
      <c r="R1302">
        <v>0</v>
      </c>
    </row>
    <row r="1303" spans="1:36">
      <c r="A1303">
        <v>16</v>
      </c>
      <c r="B1303">
        <v>205</v>
      </c>
      <c r="C1303">
        <v>2023</v>
      </c>
      <c r="D1303">
        <v>1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3</v>
      </c>
      <c r="M1303">
        <v>99</v>
      </c>
      <c r="N1303">
        <v>99</v>
      </c>
      <c r="O1303">
        <v>99</v>
      </c>
      <c r="P1303">
        <v>99</v>
      </c>
      <c r="R1303">
        <v>0</v>
      </c>
    </row>
    <row r="1304" spans="1:36">
      <c r="A1304">
        <v>16</v>
      </c>
      <c r="B1304">
        <v>206</v>
      </c>
      <c r="C1304">
        <v>2023</v>
      </c>
      <c r="D1304">
        <v>2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3</v>
      </c>
      <c r="M1304">
        <v>99</v>
      </c>
      <c r="N1304">
        <v>99</v>
      </c>
      <c r="O1304">
        <v>99</v>
      </c>
      <c r="P1304">
        <v>99</v>
      </c>
      <c r="R1304">
        <v>0</v>
      </c>
    </row>
    <row r="1305" spans="1:36">
      <c r="A1305">
        <v>16</v>
      </c>
      <c r="B1305">
        <v>207</v>
      </c>
      <c r="C1305">
        <v>2023</v>
      </c>
      <c r="D1305">
        <v>3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3</v>
      </c>
      <c r="M1305">
        <v>99</v>
      </c>
      <c r="N1305">
        <v>99</v>
      </c>
      <c r="O1305">
        <v>99</v>
      </c>
      <c r="P1305">
        <v>99</v>
      </c>
      <c r="R1305">
        <v>0</v>
      </c>
    </row>
    <row r="1306" spans="1:36">
      <c r="A1306">
        <v>16</v>
      </c>
      <c r="B1306">
        <v>208</v>
      </c>
      <c r="C1306">
        <v>2023</v>
      </c>
      <c r="D1306">
        <v>4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3</v>
      </c>
      <c r="M1306">
        <v>99</v>
      </c>
      <c r="N1306">
        <v>99</v>
      </c>
      <c r="O1306">
        <v>99</v>
      </c>
      <c r="P1306">
        <v>99</v>
      </c>
      <c r="R1306">
        <v>0</v>
      </c>
    </row>
    <row r="1307" spans="1:36">
      <c r="A1307">
        <v>16</v>
      </c>
      <c r="B1307">
        <v>209</v>
      </c>
      <c r="C1307">
        <v>2023</v>
      </c>
      <c r="D1307">
        <v>5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3</v>
      </c>
      <c r="M1307">
        <v>99</v>
      </c>
      <c r="N1307">
        <v>99</v>
      </c>
      <c r="O1307">
        <v>99</v>
      </c>
      <c r="P1307">
        <v>99</v>
      </c>
      <c r="R1307">
        <v>0</v>
      </c>
    </row>
    <row r="1308" spans="1:36">
      <c r="A1308">
        <v>16</v>
      </c>
      <c r="B1308">
        <v>210</v>
      </c>
      <c r="C1308">
        <v>2023</v>
      </c>
      <c r="D1308">
        <v>6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3</v>
      </c>
      <c r="M1308">
        <v>99</v>
      </c>
      <c r="N1308">
        <v>99</v>
      </c>
      <c r="O1308">
        <v>99</v>
      </c>
      <c r="P1308">
        <v>99</v>
      </c>
      <c r="R1308">
        <v>0</v>
      </c>
    </row>
    <row r="1309" spans="1:36">
      <c r="A1309">
        <v>16</v>
      </c>
      <c r="B1309">
        <v>211</v>
      </c>
      <c r="C1309">
        <v>2023</v>
      </c>
      <c r="D1309">
        <v>7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3</v>
      </c>
      <c r="M1309">
        <v>99</v>
      </c>
      <c r="N1309">
        <v>99</v>
      </c>
      <c r="O1309">
        <v>99</v>
      </c>
      <c r="P1309">
        <v>99</v>
      </c>
      <c r="Q1309">
        <v>1</v>
      </c>
      <c r="R1309">
        <v>1</v>
      </c>
      <c r="S1309">
        <v>3</v>
      </c>
      <c r="T1309">
        <v>3</v>
      </c>
      <c r="U1309">
        <v>7.8</v>
      </c>
      <c r="V1309">
        <v>0</v>
      </c>
      <c r="W1309">
        <v>0</v>
      </c>
      <c r="X1309">
        <v>0</v>
      </c>
      <c r="Y1309">
        <v>0</v>
      </c>
      <c r="AA1309">
        <v>0</v>
      </c>
      <c r="AB1309">
        <v>0</v>
      </c>
      <c r="AC1309">
        <v>0</v>
      </c>
      <c r="AG1309">
        <v>1.8181818181818179</v>
      </c>
      <c r="AH1309">
        <v>1.134380453752182</v>
      </c>
      <c r="AI1309">
        <v>0</v>
      </c>
      <c r="AJ1309">
        <v>0</v>
      </c>
    </row>
    <row r="1310" spans="1:36">
      <c r="A1310">
        <v>16</v>
      </c>
      <c r="B1310">
        <v>212</v>
      </c>
      <c r="C1310">
        <v>2023</v>
      </c>
      <c r="D1310">
        <v>8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3</v>
      </c>
      <c r="M1310">
        <v>99</v>
      </c>
      <c r="N1310">
        <v>99</v>
      </c>
      <c r="O1310">
        <v>99</v>
      </c>
      <c r="P1310">
        <v>99</v>
      </c>
      <c r="R1310">
        <v>0</v>
      </c>
    </row>
    <row r="1311" spans="1:36">
      <c r="A1311">
        <v>16</v>
      </c>
      <c r="B1311">
        <v>213</v>
      </c>
      <c r="C1311">
        <v>2023</v>
      </c>
      <c r="D1311">
        <v>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3</v>
      </c>
      <c r="M1311">
        <v>99</v>
      </c>
      <c r="N1311">
        <v>99</v>
      </c>
      <c r="O1311">
        <v>99</v>
      </c>
      <c r="P1311">
        <v>99</v>
      </c>
      <c r="R1311">
        <v>0</v>
      </c>
    </row>
    <row r="1312" spans="1:36">
      <c r="A1312">
        <v>16</v>
      </c>
      <c r="B1312">
        <v>214</v>
      </c>
      <c r="C1312">
        <v>2023</v>
      </c>
      <c r="D1312">
        <v>10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3</v>
      </c>
      <c r="M1312">
        <v>99</v>
      </c>
      <c r="N1312">
        <v>99</v>
      </c>
      <c r="O1312">
        <v>99</v>
      </c>
      <c r="P1312">
        <v>99</v>
      </c>
      <c r="R1312">
        <v>0</v>
      </c>
    </row>
    <row r="1313" spans="1:38">
      <c r="A1313">
        <v>16</v>
      </c>
      <c r="B1313">
        <v>215</v>
      </c>
      <c r="C1313">
        <v>2023</v>
      </c>
      <c r="D1313">
        <v>11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3</v>
      </c>
      <c r="M1313">
        <v>99</v>
      </c>
      <c r="N1313">
        <v>99</v>
      </c>
      <c r="O1313">
        <v>99</v>
      </c>
      <c r="P1313">
        <v>99</v>
      </c>
      <c r="R1313">
        <v>0</v>
      </c>
    </row>
    <row r="1314" spans="1:38">
      <c r="A1314">
        <v>16</v>
      </c>
      <c r="B1314">
        <v>216</v>
      </c>
      <c r="C1314">
        <v>2023</v>
      </c>
      <c r="D1314">
        <v>12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3</v>
      </c>
      <c r="M1314">
        <v>99</v>
      </c>
      <c r="N1314">
        <v>99</v>
      </c>
      <c r="O1314">
        <v>99</v>
      </c>
      <c r="P1314">
        <v>99</v>
      </c>
      <c r="R1314">
        <v>0</v>
      </c>
    </row>
    <row r="1315" spans="1:38">
      <c r="A1315">
        <v>16</v>
      </c>
      <c r="B1315">
        <v>217</v>
      </c>
      <c r="C1315">
        <v>2023</v>
      </c>
      <c r="D1315">
        <v>1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4</v>
      </c>
      <c r="M1315">
        <v>99</v>
      </c>
      <c r="N1315">
        <v>99</v>
      </c>
      <c r="O1315">
        <v>99</v>
      </c>
      <c r="P1315">
        <v>99</v>
      </c>
      <c r="R1315">
        <v>0</v>
      </c>
    </row>
    <row r="1316" spans="1:38">
      <c r="A1316">
        <v>16</v>
      </c>
      <c r="B1316">
        <v>218</v>
      </c>
      <c r="C1316">
        <v>2023</v>
      </c>
      <c r="D1316">
        <v>2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4</v>
      </c>
      <c r="M1316">
        <v>99</v>
      </c>
      <c r="N1316">
        <v>99</v>
      </c>
      <c r="O1316">
        <v>99</v>
      </c>
      <c r="P1316">
        <v>99</v>
      </c>
      <c r="R1316">
        <v>0</v>
      </c>
    </row>
    <row r="1317" spans="1:38">
      <c r="A1317">
        <v>16</v>
      </c>
      <c r="B1317">
        <v>219</v>
      </c>
      <c r="C1317">
        <v>2023</v>
      </c>
      <c r="D1317">
        <v>3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4</v>
      </c>
      <c r="M1317">
        <v>99</v>
      </c>
      <c r="N1317">
        <v>99</v>
      </c>
      <c r="O1317">
        <v>99</v>
      </c>
      <c r="P1317">
        <v>99</v>
      </c>
      <c r="Q1317">
        <v>1</v>
      </c>
      <c r="R1317">
        <v>3</v>
      </c>
      <c r="S1317">
        <v>4</v>
      </c>
      <c r="T1317">
        <v>3</v>
      </c>
      <c r="U1317">
        <v>5.3333333333333321</v>
      </c>
      <c r="V1317">
        <v>0</v>
      </c>
      <c r="W1317">
        <v>0</v>
      </c>
      <c r="X1317">
        <v>0</v>
      </c>
      <c r="Y1317">
        <v>0</v>
      </c>
      <c r="AA1317">
        <v>0.20548046676564288</v>
      </c>
      <c r="AB1317">
        <v>0</v>
      </c>
      <c r="AC1317">
        <v>1.4142135623730951</v>
      </c>
      <c r="AE1317">
        <v>91.766293548220631</v>
      </c>
      <c r="AG1317">
        <v>30</v>
      </c>
      <c r="AH1317">
        <v>16.84210526315789</v>
      </c>
      <c r="AI1317">
        <v>0</v>
      </c>
      <c r="AJ1317">
        <v>0</v>
      </c>
    </row>
    <row r="1318" spans="1:38">
      <c r="A1318">
        <v>16</v>
      </c>
      <c r="B1318">
        <v>220</v>
      </c>
      <c r="C1318">
        <v>2023</v>
      </c>
      <c r="D1318">
        <v>4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4</v>
      </c>
      <c r="M1318">
        <v>99</v>
      </c>
      <c r="N1318">
        <v>99</v>
      </c>
      <c r="O1318">
        <v>99</v>
      </c>
      <c r="P1318">
        <v>99</v>
      </c>
      <c r="R1318">
        <v>0</v>
      </c>
    </row>
    <row r="1319" spans="1:38">
      <c r="A1319">
        <v>16</v>
      </c>
      <c r="B1319">
        <v>221</v>
      </c>
      <c r="C1319">
        <v>2023</v>
      </c>
      <c r="D1319">
        <v>5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4</v>
      </c>
      <c r="M1319">
        <v>99</v>
      </c>
      <c r="N1319">
        <v>99</v>
      </c>
      <c r="O1319">
        <v>99</v>
      </c>
      <c r="P1319">
        <v>99</v>
      </c>
      <c r="R1319">
        <v>0</v>
      </c>
    </row>
    <row r="1320" spans="1:38">
      <c r="A1320">
        <v>16</v>
      </c>
      <c r="B1320">
        <v>222</v>
      </c>
      <c r="C1320">
        <v>2023</v>
      </c>
      <c r="D1320">
        <v>6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4</v>
      </c>
      <c r="M1320">
        <v>99</v>
      </c>
      <c r="N1320">
        <v>99</v>
      </c>
      <c r="O1320">
        <v>99</v>
      </c>
      <c r="P1320">
        <v>99</v>
      </c>
      <c r="Q1320">
        <v>3</v>
      </c>
      <c r="R1320">
        <v>3</v>
      </c>
      <c r="S1320">
        <v>4</v>
      </c>
      <c r="T1320">
        <v>2.3333333333333339</v>
      </c>
      <c r="U1320">
        <v>7.4333333333333345</v>
      </c>
      <c r="V1320">
        <v>0</v>
      </c>
      <c r="W1320">
        <v>0</v>
      </c>
      <c r="X1320">
        <v>0</v>
      </c>
      <c r="Y1320">
        <v>0</v>
      </c>
      <c r="AA1320">
        <v>4.2034377465223507</v>
      </c>
      <c r="AB1320">
        <v>0</v>
      </c>
      <c r="AC1320">
        <v>0.4714045207910309</v>
      </c>
      <c r="AE1320">
        <v>97.007481750288974</v>
      </c>
      <c r="AG1320">
        <v>0.16111707841031148</v>
      </c>
      <c r="AH1320">
        <v>8.0415999538419394E-2</v>
      </c>
      <c r="AI1320">
        <v>0</v>
      </c>
      <c r="AJ1320">
        <v>1</v>
      </c>
      <c r="AK1320">
        <v>69.099999999999994</v>
      </c>
      <c r="AL1320">
        <v>10.001837580032245</v>
      </c>
    </row>
    <row r="1321" spans="1:38">
      <c r="A1321">
        <v>16</v>
      </c>
      <c r="B1321">
        <v>223</v>
      </c>
      <c r="C1321">
        <v>2023</v>
      </c>
      <c r="D1321">
        <v>7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4</v>
      </c>
      <c r="M1321">
        <v>99</v>
      </c>
      <c r="N1321">
        <v>99</v>
      </c>
      <c r="O1321">
        <v>99</v>
      </c>
      <c r="P1321">
        <v>99</v>
      </c>
      <c r="R1321">
        <v>0</v>
      </c>
    </row>
    <row r="1322" spans="1:38">
      <c r="A1322">
        <v>16</v>
      </c>
      <c r="B1322">
        <v>224</v>
      </c>
      <c r="C1322">
        <v>2023</v>
      </c>
      <c r="D1322">
        <v>8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4</v>
      </c>
      <c r="M1322">
        <v>99</v>
      </c>
      <c r="N1322">
        <v>99</v>
      </c>
      <c r="O1322">
        <v>99</v>
      </c>
      <c r="P1322">
        <v>99</v>
      </c>
      <c r="R1322">
        <v>0</v>
      </c>
    </row>
    <row r="1323" spans="1:38">
      <c r="A1323">
        <v>16</v>
      </c>
      <c r="B1323">
        <v>225</v>
      </c>
      <c r="C1323">
        <v>2023</v>
      </c>
      <c r="D1323">
        <v>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4</v>
      </c>
      <c r="M1323">
        <v>99</v>
      </c>
      <c r="N1323">
        <v>99</v>
      </c>
      <c r="O1323">
        <v>99</v>
      </c>
      <c r="P1323">
        <v>99</v>
      </c>
      <c r="R1323">
        <v>0</v>
      </c>
    </row>
    <row r="1324" spans="1:38">
      <c r="A1324">
        <v>16</v>
      </c>
      <c r="B1324">
        <v>226</v>
      </c>
      <c r="C1324">
        <v>2023</v>
      </c>
      <c r="D1324">
        <v>10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4</v>
      </c>
      <c r="M1324">
        <v>99</v>
      </c>
      <c r="N1324">
        <v>99</v>
      </c>
      <c r="O1324">
        <v>99</v>
      </c>
      <c r="P1324">
        <v>99</v>
      </c>
      <c r="R1324">
        <v>0</v>
      </c>
    </row>
    <row r="1325" spans="1:38">
      <c r="A1325">
        <v>16</v>
      </c>
      <c r="B1325">
        <v>227</v>
      </c>
      <c r="C1325">
        <v>2023</v>
      </c>
      <c r="D1325">
        <v>11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4</v>
      </c>
      <c r="M1325">
        <v>99</v>
      </c>
      <c r="N1325">
        <v>99</v>
      </c>
      <c r="O1325">
        <v>99</v>
      </c>
      <c r="P1325">
        <v>99</v>
      </c>
      <c r="R1325">
        <v>0</v>
      </c>
    </row>
    <row r="1326" spans="1:38">
      <c r="A1326">
        <v>16</v>
      </c>
      <c r="B1326">
        <v>228</v>
      </c>
      <c r="C1326">
        <v>2023</v>
      </c>
      <c r="D1326">
        <v>12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4</v>
      </c>
      <c r="M1326">
        <v>99</v>
      </c>
      <c r="N1326">
        <v>99</v>
      </c>
      <c r="O1326">
        <v>99</v>
      </c>
      <c r="P1326">
        <v>99</v>
      </c>
      <c r="R1326">
        <v>0</v>
      </c>
    </row>
    <row r="1327" spans="1:38">
      <c r="A1327">
        <v>16</v>
      </c>
      <c r="B1327">
        <v>229</v>
      </c>
      <c r="C1327">
        <v>2023</v>
      </c>
      <c r="D1327">
        <v>1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5</v>
      </c>
      <c r="M1327">
        <v>99</v>
      </c>
      <c r="N1327">
        <v>99</v>
      </c>
      <c r="O1327">
        <v>99</v>
      </c>
      <c r="P1327">
        <v>99</v>
      </c>
      <c r="R1327">
        <v>0</v>
      </c>
    </row>
    <row r="1328" spans="1:38">
      <c r="A1328">
        <v>16</v>
      </c>
      <c r="B1328">
        <v>230</v>
      </c>
      <c r="C1328">
        <v>2023</v>
      </c>
      <c r="D1328">
        <v>2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5</v>
      </c>
      <c r="M1328">
        <v>99</v>
      </c>
      <c r="N1328">
        <v>99</v>
      </c>
      <c r="O1328">
        <v>99</v>
      </c>
      <c r="P1328">
        <v>99</v>
      </c>
      <c r="R1328">
        <v>0</v>
      </c>
    </row>
    <row r="1329" spans="1:38">
      <c r="A1329">
        <v>16</v>
      </c>
      <c r="B1329">
        <v>231</v>
      </c>
      <c r="C1329">
        <v>2023</v>
      </c>
      <c r="D1329">
        <v>3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5</v>
      </c>
      <c r="M1329">
        <v>99</v>
      </c>
      <c r="N1329">
        <v>99</v>
      </c>
      <c r="O1329">
        <v>99</v>
      </c>
      <c r="P1329">
        <v>99</v>
      </c>
      <c r="Q1329">
        <v>1</v>
      </c>
      <c r="R1329">
        <v>5</v>
      </c>
      <c r="S1329">
        <v>5</v>
      </c>
      <c r="T1329">
        <v>2</v>
      </c>
      <c r="U1329">
        <v>7.4</v>
      </c>
      <c r="V1329">
        <v>0</v>
      </c>
      <c r="W1329">
        <v>0</v>
      </c>
      <c r="X1329">
        <v>0</v>
      </c>
      <c r="Y1329">
        <v>0</v>
      </c>
      <c r="AA1329">
        <v>1.5949921629901498</v>
      </c>
      <c r="AB1329">
        <v>0</v>
      </c>
      <c r="AC1329">
        <v>0</v>
      </c>
      <c r="AG1329">
        <v>50</v>
      </c>
      <c r="AH1329">
        <v>38.947368421052623</v>
      </c>
      <c r="AI1329">
        <v>0</v>
      </c>
      <c r="AJ1329">
        <v>0</v>
      </c>
    </row>
    <row r="1330" spans="1:38">
      <c r="A1330">
        <v>16</v>
      </c>
      <c r="B1330">
        <v>232</v>
      </c>
      <c r="C1330">
        <v>2023</v>
      </c>
      <c r="D1330">
        <v>4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5</v>
      </c>
      <c r="M1330">
        <v>99</v>
      </c>
      <c r="N1330">
        <v>99</v>
      </c>
      <c r="O1330">
        <v>99</v>
      </c>
      <c r="P1330">
        <v>99</v>
      </c>
      <c r="R1330">
        <v>0</v>
      </c>
    </row>
    <row r="1331" spans="1:38">
      <c r="A1331">
        <v>16</v>
      </c>
      <c r="B1331">
        <v>233</v>
      </c>
      <c r="C1331">
        <v>2023</v>
      </c>
      <c r="D1331">
        <v>5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5</v>
      </c>
      <c r="M1331">
        <v>99</v>
      </c>
      <c r="N1331">
        <v>99</v>
      </c>
      <c r="O1331">
        <v>99</v>
      </c>
      <c r="P1331">
        <v>99</v>
      </c>
      <c r="R1331">
        <v>0</v>
      </c>
    </row>
    <row r="1332" spans="1:38">
      <c r="A1332">
        <v>16</v>
      </c>
      <c r="B1332">
        <v>234</v>
      </c>
      <c r="C1332">
        <v>2023</v>
      </c>
      <c r="D1332">
        <v>6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5</v>
      </c>
      <c r="M1332">
        <v>99</v>
      </c>
      <c r="N1332">
        <v>99</v>
      </c>
      <c r="O1332">
        <v>99</v>
      </c>
      <c r="P1332">
        <v>99</v>
      </c>
      <c r="Q1332">
        <v>8</v>
      </c>
      <c r="R1332">
        <v>17</v>
      </c>
      <c r="S1332">
        <v>5</v>
      </c>
      <c r="T1332">
        <v>3.8235294117647056</v>
      </c>
      <c r="U1332">
        <v>9.5647058823529409</v>
      </c>
      <c r="V1332">
        <v>0</v>
      </c>
      <c r="W1332">
        <v>0</v>
      </c>
      <c r="X1332">
        <v>0</v>
      </c>
      <c r="Y1332">
        <v>0</v>
      </c>
      <c r="AA1332">
        <v>3.207333724353794</v>
      </c>
      <c r="AB1332">
        <v>0</v>
      </c>
      <c r="AC1332">
        <v>1.0423555968629028</v>
      </c>
      <c r="AE1332">
        <v>18.992326704740048</v>
      </c>
      <c r="AG1332">
        <v>0.91299677765843168</v>
      </c>
      <c r="AH1332">
        <v>0.58635163788999989</v>
      </c>
      <c r="AI1332">
        <v>5.882352941176471</v>
      </c>
      <c r="AJ1332">
        <v>6</v>
      </c>
      <c r="AK1332">
        <v>84.216666666666683</v>
      </c>
      <c r="AL1332">
        <v>13.787401527197311</v>
      </c>
    </row>
    <row r="1333" spans="1:38">
      <c r="A1333">
        <v>16</v>
      </c>
      <c r="B1333">
        <v>235</v>
      </c>
      <c r="C1333">
        <v>2023</v>
      </c>
      <c r="D1333">
        <v>7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5</v>
      </c>
      <c r="M1333">
        <v>99</v>
      </c>
      <c r="N1333">
        <v>99</v>
      </c>
      <c r="O1333">
        <v>99</v>
      </c>
      <c r="P1333">
        <v>99</v>
      </c>
      <c r="Q1333">
        <v>1</v>
      </c>
      <c r="R1333">
        <v>1</v>
      </c>
      <c r="S1333">
        <v>5</v>
      </c>
      <c r="T1333">
        <v>3</v>
      </c>
      <c r="U1333">
        <v>7.7</v>
      </c>
      <c r="V1333">
        <v>0</v>
      </c>
      <c r="W1333">
        <v>0</v>
      </c>
      <c r="X1333">
        <v>0</v>
      </c>
      <c r="Y1333">
        <v>0</v>
      </c>
      <c r="AA1333">
        <v>0</v>
      </c>
      <c r="AB1333">
        <v>0</v>
      </c>
      <c r="AC1333">
        <v>0</v>
      </c>
      <c r="AG1333">
        <v>1.8181818181818179</v>
      </c>
      <c r="AH1333">
        <v>1.1198371146015125</v>
      </c>
      <c r="AI1333">
        <v>0</v>
      </c>
      <c r="AJ1333">
        <v>0</v>
      </c>
    </row>
    <row r="1334" spans="1:38">
      <c r="A1334">
        <v>16</v>
      </c>
      <c r="B1334">
        <v>236</v>
      </c>
      <c r="C1334">
        <v>2023</v>
      </c>
      <c r="D1334">
        <v>8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5</v>
      </c>
      <c r="M1334">
        <v>99</v>
      </c>
      <c r="N1334">
        <v>99</v>
      </c>
      <c r="O1334">
        <v>99</v>
      </c>
      <c r="P1334">
        <v>99</v>
      </c>
      <c r="R1334">
        <v>0</v>
      </c>
    </row>
    <row r="1335" spans="1:38">
      <c r="A1335">
        <v>16</v>
      </c>
      <c r="B1335">
        <v>237</v>
      </c>
      <c r="C1335">
        <v>2023</v>
      </c>
      <c r="D1335">
        <v>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5</v>
      </c>
      <c r="M1335">
        <v>99</v>
      </c>
      <c r="N1335">
        <v>99</v>
      </c>
      <c r="O1335">
        <v>99</v>
      </c>
      <c r="P1335">
        <v>99</v>
      </c>
      <c r="R1335">
        <v>0</v>
      </c>
    </row>
    <row r="1336" spans="1:38">
      <c r="A1336">
        <v>16</v>
      </c>
      <c r="B1336">
        <v>238</v>
      </c>
      <c r="C1336">
        <v>2023</v>
      </c>
      <c r="D1336">
        <v>10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5</v>
      </c>
      <c r="M1336">
        <v>99</v>
      </c>
      <c r="N1336">
        <v>99</v>
      </c>
      <c r="O1336">
        <v>99</v>
      </c>
      <c r="P1336">
        <v>99</v>
      </c>
      <c r="R1336">
        <v>0</v>
      </c>
    </row>
    <row r="1337" spans="1:38">
      <c r="A1337">
        <v>16</v>
      </c>
      <c r="B1337">
        <v>239</v>
      </c>
      <c r="C1337">
        <v>2023</v>
      </c>
      <c r="D1337">
        <v>11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5</v>
      </c>
      <c r="M1337">
        <v>99</v>
      </c>
      <c r="N1337">
        <v>99</v>
      </c>
      <c r="O1337">
        <v>99</v>
      </c>
      <c r="P1337">
        <v>99</v>
      </c>
      <c r="R1337">
        <v>0</v>
      </c>
    </row>
    <row r="1338" spans="1:38">
      <c r="A1338">
        <v>16</v>
      </c>
      <c r="B1338">
        <v>240</v>
      </c>
      <c r="C1338">
        <v>2023</v>
      </c>
      <c r="D1338">
        <v>12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5</v>
      </c>
      <c r="M1338">
        <v>99</v>
      </c>
      <c r="N1338">
        <v>99</v>
      </c>
      <c r="O1338">
        <v>99</v>
      </c>
      <c r="P1338">
        <v>99</v>
      </c>
      <c r="R1338">
        <v>0</v>
      </c>
    </row>
    <row r="1339" spans="1:38">
      <c r="A1339">
        <v>16</v>
      </c>
      <c r="B1339">
        <v>241</v>
      </c>
      <c r="C1339">
        <v>2023</v>
      </c>
      <c r="D1339">
        <v>1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6</v>
      </c>
      <c r="M1339">
        <v>99</v>
      </c>
      <c r="N1339">
        <v>99</v>
      </c>
      <c r="O1339">
        <v>99</v>
      </c>
      <c r="P1339">
        <v>99</v>
      </c>
      <c r="R1339">
        <v>0</v>
      </c>
    </row>
    <row r="1340" spans="1:38">
      <c r="A1340">
        <v>16</v>
      </c>
      <c r="B1340">
        <v>242</v>
      </c>
      <c r="C1340">
        <v>2023</v>
      </c>
      <c r="D1340">
        <v>2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6</v>
      </c>
      <c r="M1340">
        <v>99</v>
      </c>
      <c r="N1340">
        <v>99</v>
      </c>
      <c r="O1340">
        <v>99</v>
      </c>
      <c r="P1340">
        <v>99</v>
      </c>
      <c r="R1340">
        <v>0</v>
      </c>
    </row>
    <row r="1341" spans="1:38">
      <c r="A1341">
        <v>16</v>
      </c>
      <c r="B1341">
        <v>243</v>
      </c>
      <c r="C1341">
        <v>2023</v>
      </c>
      <c r="D1341">
        <v>3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6</v>
      </c>
      <c r="M1341">
        <v>99</v>
      </c>
      <c r="N1341">
        <v>99</v>
      </c>
      <c r="O1341">
        <v>99</v>
      </c>
      <c r="P1341">
        <v>99</v>
      </c>
      <c r="R1341">
        <v>0</v>
      </c>
    </row>
    <row r="1342" spans="1:38">
      <c r="A1342">
        <v>16</v>
      </c>
      <c r="B1342">
        <v>244</v>
      </c>
      <c r="C1342">
        <v>2023</v>
      </c>
      <c r="D1342">
        <v>4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6</v>
      </c>
      <c r="M1342">
        <v>99</v>
      </c>
      <c r="N1342">
        <v>99</v>
      </c>
      <c r="O1342">
        <v>99</v>
      </c>
      <c r="P1342">
        <v>99</v>
      </c>
      <c r="R1342">
        <v>0</v>
      </c>
    </row>
    <row r="1343" spans="1:38">
      <c r="A1343">
        <v>16</v>
      </c>
      <c r="B1343">
        <v>245</v>
      </c>
      <c r="C1343">
        <v>2023</v>
      </c>
      <c r="D1343">
        <v>5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6</v>
      </c>
      <c r="M1343">
        <v>99</v>
      </c>
      <c r="N1343">
        <v>99</v>
      </c>
      <c r="O1343">
        <v>99</v>
      </c>
      <c r="P1343">
        <v>99</v>
      </c>
      <c r="Q1343">
        <v>1</v>
      </c>
      <c r="R1343">
        <v>2</v>
      </c>
      <c r="S1343">
        <v>6</v>
      </c>
      <c r="T1343">
        <v>7.5</v>
      </c>
      <c r="U1343">
        <v>22.55</v>
      </c>
      <c r="V1343">
        <v>0</v>
      </c>
      <c r="W1343">
        <v>0</v>
      </c>
      <c r="X1343">
        <v>100</v>
      </c>
      <c r="Y1343">
        <v>50</v>
      </c>
      <c r="AA1343">
        <v>0.84999999999998144</v>
      </c>
      <c r="AB1343">
        <v>0</v>
      </c>
      <c r="AC1343">
        <v>0.5</v>
      </c>
      <c r="AE1343">
        <v>100.00000000000487</v>
      </c>
      <c r="AG1343">
        <v>0.24038461538461528</v>
      </c>
      <c r="AH1343">
        <v>0.33728452305276169</v>
      </c>
      <c r="AI1343">
        <v>0</v>
      </c>
      <c r="AJ1343">
        <v>0</v>
      </c>
    </row>
    <row r="1344" spans="1:38">
      <c r="A1344">
        <v>16</v>
      </c>
      <c r="B1344">
        <v>246</v>
      </c>
      <c r="C1344">
        <v>2023</v>
      </c>
      <c r="D1344">
        <v>6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6</v>
      </c>
      <c r="M1344">
        <v>99</v>
      </c>
      <c r="N1344">
        <v>99</v>
      </c>
      <c r="O1344">
        <v>99</v>
      </c>
      <c r="P1344">
        <v>99</v>
      </c>
      <c r="Q1344">
        <v>28</v>
      </c>
      <c r="R1344">
        <v>65</v>
      </c>
      <c r="S1344">
        <v>6</v>
      </c>
      <c r="T1344">
        <v>4.5846153846153843</v>
      </c>
      <c r="U1344">
        <v>9.8646153846153783</v>
      </c>
      <c r="V1344">
        <v>0</v>
      </c>
      <c r="W1344">
        <v>0</v>
      </c>
      <c r="X1344">
        <v>0</v>
      </c>
      <c r="Y1344">
        <v>0</v>
      </c>
      <c r="AA1344">
        <v>2.3400480448211041</v>
      </c>
      <c r="AB1344">
        <v>0</v>
      </c>
      <c r="AC1344">
        <v>1.1883059395278479</v>
      </c>
      <c r="AE1344">
        <v>39.085229488562817</v>
      </c>
      <c r="AG1344">
        <v>3.4908700322234156</v>
      </c>
      <c r="AH1344">
        <v>2.3122304441271075</v>
      </c>
      <c r="AI1344">
        <v>1.5384615384615381</v>
      </c>
      <c r="AJ1344">
        <v>22</v>
      </c>
      <c r="AK1344">
        <v>86.809090909090912</v>
      </c>
      <c r="AL1344">
        <v>15.269662711528438</v>
      </c>
    </row>
    <row r="1345" spans="1:38">
      <c r="A1345">
        <v>16</v>
      </c>
      <c r="B1345">
        <v>247</v>
      </c>
      <c r="C1345">
        <v>2023</v>
      </c>
      <c r="D1345">
        <v>7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6</v>
      </c>
      <c r="M1345">
        <v>99</v>
      </c>
      <c r="N1345">
        <v>99</v>
      </c>
      <c r="O1345">
        <v>99</v>
      </c>
      <c r="P1345">
        <v>99</v>
      </c>
      <c r="Q1345">
        <v>2</v>
      </c>
      <c r="R1345">
        <v>3</v>
      </c>
      <c r="S1345">
        <v>6</v>
      </c>
      <c r="T1345">
        <v>5.6666666666666679</v>
      </c>
      <c r="U1345">
        <v>11.333333333333336</v>
      </c>
      <c r="V1345">
        <v>0</v>
      </c>
      <c r="W1345">
        <v>33.333333333333343</v>
      </c>
      <c r="X1345">
        <v>0</v>
      </c>
      <c r="Y1345">
        <v>0</v>
      </c>
      <c r="AA1345">
        <v>1.0656244908763899</v>
      </c>
      <c r="AB1345">
        <v>0</v>
      </c>
      <c r="AC1345">
        <v>2.4944382578492927</v>
      </c>
      <c r="AE1345">
        <v>84.436827620064804</v>
      </c>
      <c r="AG1345">
        <v>5.4545454545454541</v>
      </c>
      <c r="AH1345">
        <v>4.9447353112274595</v>
      </c>
      <c r="AI1345">
        <v>0</v>
      </c>
      <c r="AJ1345">
        <v>0</v>
      </c>
    </row>
    <row r="1346" spans="1:38">
      <c r="A1346">
        <v>16</v>
      </c>
      <c r="B1346">
        <v>248</v>
      </c>
      <c r="C1346">
        <v>2023</v>
      </c>
      <c r="D1346">
        <v>8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6</v>
      </c>
      <c r="M1346">
        <v>99</v>
      </c>
      <c r="N1346">
        <v>99</v>
      </c>
      <c r="O1346">
        <v>99</v>
      </c>
      <c r="P1346">
        <v>99</v>
      </c>
      <c r="R1346">
        <v>0</v>
      </c>
    </row>
    <row r="1347" spans="1:38">
      <c r="A1347">
        <v>16</v>
      </c>
      <c r="B1347">
        <v>249</v>
      </c>
      <c r="C1347">
        <v>2023</v>
      </c>
      <c r="D1347">
        <v>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6</v>
      </c>
      <c r="M1347">
        <v>99</v>
      </c>
      <c r="N1347">
        <v>99</v>
      </c>
      <c r="O1347">
        <v>99</v>
      </c>
      <c r="P1347">
        <v>99</v>
      </c>
      <c r="R1347">
        <v>0</v>
      </c>
    </row>
    <row r="1348" spans="1:38">
      <c r="A1348">
        <v>16</v>
      </c>
      <c r="B1348">
        <v>250</v>
      </c>
      <c r="C1348">
        <v>2023</v>
      </c>
      <c r="D1348">
        <v>10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6</v>
      </c>
      <c r="M1348">
        <v>99</v>
      </c>
      <c r="N1348">
        <v>99</v>
      </c>
      <c r="O1348">
        <v>99</v>
      </c>
      <c r="P1348">
        <v>99</v>
      </c>
      <c r="R1348">
        <v>0</v>
      </c>
    </row>
    <row r="1349" spans="1:38">
      <c r="A1349">
        <v>16</v>
      </c>
      <c r="B1349">
        <v>251</v>
      </c>
      <c r="C1349">
        <v>2023</v>
      </c>
      <c r="D1349">
        <v>11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6</v>
      </c>
      <c r="M1349">
        <v>99</v>
      </c>
      <c r="N1349">
        <v>99</v>
      </c>
      <c r="O1349">
        <v>99</v>
      </c>
      <c r="P1349">
        <v>99</v>
      </c>
      <c r="R1349">
        <v>0</v>
      </c>
    </row>
    <row r="1350" spans="1:38">
      <c r="A1350">
        <v>16</v>
      </c>
      <c r="B1350">
        <v>252</v>
      </c>
      <c r="C1350">
        <v>2023</v>
      </c>
      <c r="D1350">
        <v>12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6</v>
      </c>
      <c r="M1350">
        <v>99</v>
      </c>
      <c r="N1350">
        <v>99</v>
      </c>
      <c r="O1350">
        <v>99</v>
      </c>
      <c r="P1350">
        <v>99</v>
      </c>
      <c r="R1350">
        <v>0</v>
      </c>
    </row>
    <row r="1351" spans="1:38">
      <c r="A1351">
        <v>16</v>
      </c>
      <c r="B1351">
        <v>253</v>
      </c>
      <c r="C1351">
        <v>2023</v>
      </c>
      <c r="D1351">
        <v>1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7</v>
      </c>
      <c r="M1351">
        <v>99</v>
      </c>
      <c r="N1351">
        <v>99</v>
      </c>
      <c r="O1351">
        <v>99</v>
      </c>
      <c r="P1351">
        <v>99</v>
      </c>
      <c r="R1351">
        <v>0</v>
      </c>
    </row>
    <row r="1352" spans="1:38">
      <c r="A1352">
        <v>16</v>
      </c>
      <c r="B1352">
        <v>254</v>
      </c>
      <c r="C1352">
        <v>2023</v>
      </c>
      <c r="D1352">
        <v>2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7</v>
      </c>
      <c r="M1352">
        <v>99</v>
      </c>
      <c r="N1352">
        <v>99</v>
      </c>
      <c r="O1352">
        <v>99</v>
      </c>
      <c r="P1352">
        <v>99</v>
      </c>
      <c r="R1352">
        <v>0</v>
      </c>
    </row>
    <row r="1353" spans="1:38">
      <c r="A1353">
        <v>16</v>
      </c>
      <c r="B1353">
        <v>255</v>
      </c>
      <c r="C1353">
        <v>2023</v>
      </c>
      <c r="D1353">
        <v>3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7</v>
      </c>
      <c r="M1353">
        <v>99</v>
      </c>
      <c r="N1353">
        <v>99</v>
      </c>
      <c r="O1353">
        <v>99</v>
      </c>
      <c r="P1353">
        <v>99</v>
      </c>
      <c r="R1353">
        <v>0</v>
      </c>
    </row>
    <row r="1354" spans="1:38">
      <c r="A1354">
        <v>16</v>
      </c>
      <c r="B1354">
        <v>256</v>
      </c>
      <c r="C1354">
        <v>2023</v>
      </c>
      <c r="D1354">
        <v>4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7</v>
      </c>
      <c r="M1354">
        <v>99</v>
      </c>
      <c r="N1354">
        <v>99</v>
      </c>
      <c r="O1354">
        <v>99</v>
      </c>
      <c r="P1354">
        <v>99</v>
      </c>
      <c r="R1354">
        <v>0</v>
      </c>
    </row>
    <row r="1355" spans="1:38">
      <c r="A1355">
        <v>16</v>
      </c>
      <c r="B1355">
        <v>257</v>
      </c>
      <c r="C1355">
        <v>2023</v>
      </c>
      <c r="D1355">
        <v>5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7</v>
      </c>
      <c r="M1355">
        <v>99</v>
      </c>
      <c r="N1355">
        <v>99</v>
      </c>
      <c r="O1355">
        <v>99</v>
      </c>
      <c r="P1355">
        <v>99</v>
      </c>
      <c r="Q1355">
        <v>12</v>
      </c>
      <c r="R1355">
        <v>17</v>
      </c>
      <c r="S1355">
        <v>7</v>
      </c>
      <c r="T1355">
        <v>6.2352941176470589</v>
      </c>
      <c r="U1355">
        <v>13.882352941176469</v>
      </c>
      <c r="V1355">
        <v>0</v>
      </c>
      <c r="W1355">
        <v>5.882352941176471</v>
      </c>
      <c r="X1355">
        <v>5.882352941176471</v>
      </c>
      <c r="Y1355">
        <v>5.882352941176471</v>
      </c>
      <c r="AA1355">
        <v>3.2801067583267463</v>
      </c>
      <c r="AB1355">
        <v>0</v>
      </c>
      <c r="AC1355">
        <v>1.3516617991854172</v>
      </c>
      <c r="AE1355">
        <v>54.358474347068842</v>
      </c>
      <c r="AG1355">
        <v>2.0432692307692313</v>
      </c>
      <c r="AH1355">
        <v>1.7649478368171121</v>
      </c>
      <c r="AI1355">
        <v>0</v>
      </c>
      <c r="AJ1355">
        <v>1</v>
      </c>
      <c r="AK1355">
        <v>93.4</v>
      </c>
      <c r="AL1355">
        <v>17.918936361786098</v>
      </c>
    </row>
    <row r="1356" spans="1:38">
      <c r="A1356">
        <v>16</v>
      </c>
      <c r="B1356">
        <v>258</v>
      </c>
      <c r="C1356">
        <v>2023</v>
      </c>
      <c r="D1356">
        <v>6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7</v>
      </c>
      <c r="M1356">
        <v>99</v>
      </c>
      <c r="N1356">
        <v>99</v>
      </c>
      <c r="O1356">
        <v>99</v>
      </c>
      <c r="P1356">
        <v>99</v>
      </c>
      <c r="Q1356">
        <v>43</v>
      </c>
      <c r="R1356">
        <v>81</v>
      </c>
      <c r="S1356">
        <v>7</v>
      </c>
      <c r="T1356">
        <v>5.4074074074074083</v>
      </c>
      <c r="U1356">
        <v>12.262962962962964</v>
      </c>
      <c r="V1356">
        <v>0</v>
      </c>
      <c r="W1356">
        <v>2.4691358024691361</v>
      </c>
      <c r="X1356">
        <v>3.7037037037037042</v>
      </c>
      <c r="Y1356">
        <v>0</v>
      </c>
      <c r="AA1356">
        <v>2.3887309738216431</v>
      </c>
      <c r="AB1356">
        <v>0</v>
      </c>
      <c r="AC1356">
        <v>1.5930231976004869</v>
      </c>
      <c r="AE1356">
        <v>37.479274429097373</v>
      </c>
      <c r="AG1356">
        <v>4.3501611170784091</v>
      </c>
      <c r="AH1356">
        <v>3.5819377731619721</v>
      </c>
      <c r="AI1356">
        <v>2.4691358024691361</v>
      </c>
      <c r="AJ1356">
        <v>34</v>
      </c>
      <c r="AK1356">
        <v>85.679411764705904</v>
      </c>
      <c r="AL1356">
        <v>18.816720548950784</v>
      </c>
    </row>
    <row r="1357" spans="1:38">
      <c r="A1357">
        <v>16</v>
      </c>
      <c r="B1357">
        <v>259</v>
      </c>
      <c r="C1357">
        <v>2023</v>
      </c>
      <c r="D1357">
        <v>7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7</v>
      </c>
      <c r="M1357">
        <v>99</v>
      </c>
      <c r="N1357">
        <v>99</v>
      </c>
      <c r="O1357">
        <v>99</v>
      </c>
      <c r="P1357">
        <v>99</v>
      </c>
      <c r="Q1357">
        <v>3</v>
      </c>
      <c r="R1357">
        <v>14</v>
      </c>
      <c r="S1357">
        <v>7</v>
      </c>
      <c r="T1357">
        <v>4.6428571428571441</v>
      </c>
      <c r="U1357">
        <v>11.564285714285711</v>
      </c>
      <c r="V1357">
        <v>0</v>
      </c>
      <c r="W1357">
        <v>0</v>
      </c>
      <c r="X1357">
        <v>0</v>
      </c>
      <c r="Y1357">
        <v>0</v>
      </c>
      <c r="AA1357">
        <v>2.0506469860081999</v>
      </c>
      <c r="AB1357">
        <v>0</v>
      </c>
      <c r="AC1357">
        <v>1.7971065179155878</v>
      </c>
      <c r="AE1357">
        <v>80.478436076940625</v>
      </c>
      <c r="AG1357">
        <v>25.454545454545457</v>
      </c>
      <c r="AH1357">
        <v>23.545666084933099</v>
      </c>
      <c r="AI1357">
        <v>0</v>
      </c>
      <c r="AJ1357">
        <v>0</v>
      </c>
    </row>
    <row r="1358" spans="1:38">
      <c r="A1358">
        <v>16</v>
      </c>
      <c r="B1358">
        <v>260</v>
      </c>
      <c r="C1358">
        <v>2023</v>
      </c>
      <c r="D1358">
        <v>8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7</v>
      </c>
      <c r="M1358">
        <v>99</v>
      </c>
      <c r="N1358">
        <v>99</v>
      </c>
      <c r="O1358">
        <v>99</v>
      </c>
      <c r="P1358">
        <v>99</v>
      </c>
      <c r="R1358">
        <v>0</v>
      </c>
    </row>
    <row r="1359" spans="1:38">
      <c r="A1359">
        <v>16</v>
      </c>
      <c r="B1359">
        <v>261</v>
      </c>
      <c r="C1359">
        <v>2023</v>
      </c>
      <c r="D1359">
        <v>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7</v>
      </c>
      <c r="M1359">
        <v>99</v>
      </c>
      <c r="N1359">
        <v>99</v>
      </c>
      <c r="O1359">
        <v>99</v>
      </c>
      <c r="P1359">
        <v>99</v>
      </c>
      <c r="R1359">
        <v>0</v>
      </c>
    </row>
    <row r="1360" spans="1:38">
      <c r="A1360">
        <v>16</v>
      </c>
      <c r="B1360">
        <v>262</v>
      </c>
      <c r="C1360">
        <v>2023</v>
      </c>
      <c r="D1360">
        <v>10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7</v>
      </c>
      <c r="M1360">
        <v>99</v>
      </c>
      <c r="N1360">
        <v>99</v>
      </c>
      <c r="O1360">
        <v>99</v>
      </c>
      <c r="P1360">
        <v>99</v>
      </c>
      <c r="R1360">
        <v>0</v>
      </c>
    </row>
    <row r="1361" spans="1:38">
      <c r="A1361">
        <v>16</v>
      </c>
      <c r="B1361">
        <v>263</v>
      </c>
      <c r="C1361">
        <v>2023</v>
      </c>
      <c r="D1361">
        <v>11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7</v>
      </c>
      <c r="M1361">
        <v>99</v>
      </c>
      <c r="N1361">
        <v>99</v>
      </c>
      <c r="O1361">
        <v>99</v>
      </c>
      <c r="P1361">
        <v>99</v>
      </c>
      <c r="R1361">
        <v>0</v>
      </c>
    </row>
    <row r="1362" spans="1:38">
      <c r="A1362">
        <v>16</v>
      </c>
      <c r="B1362">
        <v>264</v>
      </c>
      <c r="C1362">
        <v>2023</v>
      </c>
      <c r="D1362">
        <v>12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7</v>
      </c>
      <c r="M1362">
        <v>99</v>
      </c>
      <c r="N1362">
        <v>99</v>
      </c>
      <c r="O1362">
        <v>99</v>
      </c>
      <c r="P1362">
        <v>99</v>
      </c>
      <c r="R1362">
        <v>0</v>
      </c>
    </row>
    <row r="1363" spans="1:38">
      <c r="A1363">
        <v>16</v>
      </c>
      <c r="B1363">
        <v>265</v>
      </c>
      <c r="C1363">
        <v>2023</v>
      </c>
      <c r="D1363">
        <v>1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8</v>
      </c>
      <c r="M1363">
        <v>99</v>
      </c>
      <c r="N1363">
        <v>99</v>
      </c>
      <c r="O1363">
        <v>99</v>
      </c>
      <c r="P1363">
        <v>99</v>
      </c>
      <c r="R1363">
        <v>0</v>
      </c>
    </row>
    <row r="1364" spans="1:38">
      <c r="A1364">
        <v>16</v>
      </c>
      <c r="B1364">
        <v>266</v>
      </c>
      <c r="C1364">
        <v>2023</v>
      </c>
      <c r="D1364">
        <v>2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8</v>
      </c>
      <c r="M1364">
        <v>99</v>
      </c>
      <c r="N1364">
        <v>99</v>
      </c>
      <c r="O1364">
        <v>99</v>
      </c>
      <c r="P1364">
        <v>99</v>
      </c>
      <c r="Q1364">
        <v>1</v>
      </c>
      <c r="R1364">
        <v>1</v>
      </c>
      <c r="S1364">
        <v>8</v>
      </c>
      <c r="T1364">
        <v>8</v>
      </c>
      <c r="U1364">
        <v>18.600000000000001</v>
      </c>
      <c r="V1364">
        <v>0</v>
      </c>
      <c r="W1364">
        <v>0</v>
      </c>
      <c r="X1364">
        <v>100</v>
      </c>
      <c r="Y1364">
        <v>0</v>
      </c>
      <c r="AA1364">
        <v>0</v>
      </c>
      <c r="AB1364">
        <v>0</v>
      </c>
      <c r="AC1364">
        <v>0</v>
      </c>
      <c r="AG1364">
        <v>100</v>
      </c>
      <c r="AH1364">
        <v>100</v>
      </c>
      <c r="AI1364">
        <v>0</v>
      </c>
      <c r="AJ1364">
        <v>1</v>
      </c>
      <c r="AK1364">
        <v>97.5</v>
      </c>
      <c r="AL1364">
        <v>20.067769180195217</v>
      </c>
    </row>
    <row r="1365" spans="1:38">
      <c r="A1365">
        <v>16</v>
      </c>
      <c r="B1365">
        <v>267</v>
      </c>
      <c r="C1365">
        <v>2023</v>
      </c>
      <c r="D1365">
        <v>3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8</v>
      </c>
      <c r="M1365">
        <v>99</v>
      </c>
      <c r="N1365">
        <v>99</v>
      </c>
      <c r="O1365">
        <v>99</v>
      </c>
      <c r="P1365">
        <v>99</v>
      </c>
      <c r="R1365">
        <v>0</v>
      </c>
    </row>
    <row r="1366" spans="1:38">
      <c r="A1366">
        <v>16</v>
      </c>
      <c r="B1366">
        <v>268</v>
      </c>
      <c r="C1366">
        <v>2023</v>
      </c>
      <c r="D1366">
        <v>4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8</v>
      </c>
      <c r="M1366">
        <v>99</v>
      </c>
      <c r="N1366">
        <v>99</v>
      </c>
      <c r="O1366">
        <v>99</v>
      </c>
      <c r="P1366">
        <v>99</v>
      </c>
      <c r="R1366">
        <v>0</v>
      </c>
    </row>
    <row r="1367" spans="1:38">
      <c r="A1367">
        <v>16</v>
      </c>
      <c r="B1367">
        <v>269</v>
      </c>
      <c r="C1367">
        <v>2023</v>
      </c>
      <c r="D1367">
        <v>5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8</v>
      </c>
      <c r="M1367">
        <v>99</v>
      </c>
      <c r="N1367">
        <v>99</v>
      </c>
      <c r="O1367">
        <v>99</v>
      </c>
      <c r="P1367">
        <v>99</v>
      </c>
      <c r="Q1367">
        <v>41</v>
      </c>
      <c r="R1367">
        <v>154</v>
      </c>
      <c r="S1367">
        <v>8</v>
      </c>
      <c r="T1367">
        <v>6.4740259740259756</v>
      </c>
      <c r="U1367">
        <v>14.61558441558442</v>
      </c>
      <c r="V1367">
        <v>0.64935064935064923</v>
      </c>
      <c r="W1367">
        <v>7.1428571428571441</v>
      </c>
      <c r="X1367">
        <v>29.870129870129876</v>
      </c>
      <c r="Y1367">
        <v>1.9480519480519476</v>
      </c>
      <c r="AA1367">
        <v>3.6411631128394313</v>
      </c>
      <c r="AB1367">
        <v>0</v>
      </c>
      <c r="AC1367">
        <v>1.3102892113984492</v>
      </c>
      <c r="AE1367">
        <v>39.138482688387256</v>
      </c>
      <c r="AG1367">
        <v>18.50961538461538</v>
      </c>
      <c r="AH1367">
        <v>16.832816064016761</v>
      </c>
      <c r="AI1367">
        <v>0</v>
      </c>
      <c r="AJ1367">
        <v>2</v>
      </c>
      <c r="AK1367">
        <v>91.5</v>
      </c>
      <c r="AL1367">
        <v>20.112978472112236</v>
      </c>
    </row>
    <row r="1368" spans="1:38">
      <c r="A1368">
        <v>16</v>
      </c>
      <c r="B1368">
        <v>270</v>
      </c>
      <c r="C1368">
        <v>2023</v>
      </c>
      <c r="D1368">
        <v>6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8</v>
      </c>
      <c r="M1368">
        <v>99</v>
      </c>
      <c r="N1368">
        <v>99</v>
      </c>
      <c r="O1368">
        <v>99</v>
      </c>
      <c r="P1368">
        <v>99</v>
      </c>
      <c r="Q1368">
        <v>128</v>
      </c>
      <c r="R1368">
        <v>550</v>
      </c>
      <c r="S1368">
        <v>8</v>
      </c>
      <c r="T1368">
        <v>6.2272727272727284</v>
      </c>
      <c r="U1368">
        <v>14.203636363636361</v>
      </c>
      <c r="V1368">
        <v>0</v>
      </c>
      <c r="W1368">
        <v>8.3636363636363615</v>
      </c>
      <c r="X1368">
        <v>19.090909090909086</v>
      </c>
      <c r="Y1368">
        <v>0.18181818181818185</v>
      </c>
      <c r="AA1368">
        <v>2.3324013093309119</v>
      </c>
      <c r="AB1368">
        <v>0</v>
      </c>
      <c r="AC1368">
        <v>1.6206569426068631</v>
      </c>
      <c r="AE1368">
        <v>39.703731049744874</v>
      </c>
      <c r="AG1368">
        <v>29.538131041890431</v>
      </c>
      <c r="AH1368">
        <v>28.170842528884862</v>
      </c>
      <c r="AI1368">
        <v>1.0909090909090908</v>
      </c>
      <c r="AJ1368">
        <v>239</v>
      </c>
      <c r="AK1368">
        <v>87.102928870292814</v>
      </c>
      <c r="AL1368">
        <v>20.997742074721568</v>
      </c>
    </row>
    <row r="1369" spans="1:38">
      <c r="A1369">
        <v>16</v>
      </c>
      <c r="B1369">
        <v>271</v>
      </c>
      <c r="C1369">
        <v>2023</v>
      </c>
      <c r="D1369">
        <v>7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8</v>
      </c>
      <c r="M1369">
        <v>99</v>
      </c>
      <c r="N1369">
        <v>99</v>
      </c>
      <c r="O1369">
        <v>99</v>
      </c>
      <c r="P1369">
        <v>99</v>
      </c>
      <c r="Q1369">
        <v>5</v>
      </c>
      <c r="R1369">
        <v>19</v>
      </c>
      <c r="S1369">
        <v>8</v>
      </c>
      <c r="T1369">
        <v>4.3157894736842097</v>
      </c>
      <c r="U1369">
        <v>11.668421052631578</v>
      </c>
      <c r="V1369">
        <v>0</v>
      </c>
      <c r="W1369">
        <v>0</v>
      </c>
      <c r="X1369">
        <v>10.526315789473689</v>
      </c>
      <c r="Y1369">
        <v>0</v>
      </c>
      <c r="AA1369">
        <v>2.1769250722253024</v>
      </c>
      <c r="AB1369">
        <v>0</v>
      </c>
      <c r="AC1369">
        <v>1.5577524828367093</v>
      </c>
      <c r="AE1369">
        <v>27.454869083794673</v>
      </c>
      <c r="AG1369">
        <v>34.545454545454554</v>
      </c>
      <c r="AH1369">
        <v>32.242582897033159</v>
      </c>
      <c r="AI1369">
        <v>0</v>
      </c>
      <c r="AJ1369">
        <v>0</v>
      </c>
    </row>
    <row r="1370" spans="1:38">
      <c r="A1370">
        <v>16</v>
      </c>
      <c r="B1370">
        <v>272</v>
      </c>
      <c r="C1370">
        <v>2023</v>
      </c>
      <c r="D1370">
        <v>8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8</v>
      </c>
      <c r="M1370">
        <v>99</v>
      </c>
      <c r="N1370">
        <v>99</v>
      </c>
      <c r="O1370">
        <v>99</v>
      </c>
      <c r="P1370">
        <v>99</v>
      </c>
      <c r="Q1370">
        <v>1</v>
      </c>
      <c r="R1370">
        <v>1</v>
      </c>
      <c r="S1370">
        <v>8</v>
      </c>
      <c r="T1370">
        <v>8</v>
      </c>
      <c r="U1370">
        <v>21.5</v>
      </c>
      <c r="V1370">
        <v>0</v>
      </c>
      <c r="W1370">
        <v>0</v>
      </c>
      <c r="X1370">
        <v>100</v>
      </c>
      <c r="Y1370">
        <v>0</v>
      </c>
      <c r="AA1370">
        <v>0</v>
      </c>
      <c r="AB1370">
        <v>0</v>
      </c>
      <c r="AC1370">
        <v>0</v>
      </c>
      <c r="AG1370">
        <v>100</v>
      </c>
      <c r="AH1370">
        <v>100</v>
      </c>
      <c r="AI1370">
        <v>0</v>
      </c>
      <c r="AJ1370">
        <v>0</v>
      </c>
    </row>
    <row r="1371" spans="1:38">
      <c r="A1371">
        <v>16</v>
      </c>
      <c r="B1371">
        <v>273</v>
      </c>
      <c r="C1371">
        <v>2023</v>
      </c>
      <c r="D1371">
        <v>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8</v>
      </c>
      <c r="M1371">
        <v>99</v>
      </c>
      <c r="N1371">
        <v>99</v>
      </c>
      <c r="O1371">
        <v>99</v>
      </c>
      <c r="P1371">
        <v>99</v>
      </c>
      <c r="Q1371">
        <v>1</v>
      </c>
      <c r="R1371">
        <v>1</v>
      </c>
      <c r="S1371">
        <v>8</v>
      </c>
      <c r="T1371">
        <v>5</v>
      </c>
      <c r="U1371">
        <v>16.8</v>
      </c>
      <c r="V1371">
        <v>0</v>
      </c>
      <c r="W1371">
        <v>0</v>
      </c>
      <c r="X1371">
        <v>100</v>
      </c>
      <c r="Y1371">
        <v>0</v>
      </c>
      <c r="AA1371">
        <v>0</v>
      </c>
      <c r="AB1371">
        <v>0</v>
      </c>
      <c r="AC1371">
        <v>0</v>
      </c>
      <c r="AG1371">
        <v>50</v>
      </c>
      <c r="AH1371">
        <v>43.749999999999993</v>
      </c>
      <c r="AI1371">
        <v>0</v>
      </c>
      <c r="AJ1371">
        <v>0</v>
      </c>
    </row>
    <row r="1372" spans="1:38">
      <c r="A1372">
        <v>16</v>
      </c>
      <c r="B1372">
        <v>274</v>
      </c>
      <c r="C1372">
        <v>2023</v>
      </c>
      <c r="D1372">
        <v>10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8</v>
      </c>
      <c r="M1372">
        <v>99</v>
      </c>
      <c r="N1372">
        <v>99</v>
      </c>
      <c r="O1372">
        <v>99</v>
      </c>
      <c r="P1372">
        <v>99</v>
      </c>
      <c r="Q1372">
        <v>2</v>
      </c>
      <c r="R1372">
        <v>2</v>
      </c>
      <c r="S1372">
        <v>8</v>
      </c>
      <c r="T1372">
        <v>5.5</v>
      </c>
      <c r="U1372">
        <v>18.45</v>
      </c>
      <c r="V1372">
        <v>0</v>
      </c>
      <c r="W1372">
        <v>0</v>
      </c>
      <c r="X1372">
        <v>100</v>
      </c>
      <c r="Y1372">
        <v>0</v>
      </c>
      <c r="AA1372">
        <v>1.25</v>
      </c>
      <c r="AB1372">
        <v>0</v>
      </c>
      <c r="AC1372">
        <v>1.5</v>
      </c>
      <c r="AE1372">
        <v>100</v>
      </c>
      <c r="AG1372">
        <v>100</v>
      </c>
      <c r="AH1372">
        <v>100</v>
      </c>
      <c r="AI1372">
        <v>0</v>
      </c>
      <c r="AJ1372">
        <v>0</v>
      </c>
    </row>
    <row r="1373" spans="1:38">
      <c r="A1373">
        <v>16</v>
      </c>
      <c r="B1373">
        <v>275</v>
      </c>
      <c r="C1373">
        <v>2023</v>
      </c>
      <c r="D1373">
        <v>11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8</v>
      </c>
      <c r="M1373">
        <v>99</v>
      </c>
      <c r="N1373">
        <v>99</v>
      </c>
      <c r="O1373">
        <v>99</v>
      </c>
      <c r="P1373">
        <v>99</v>
      </c>
      <c r="R1373">
        <v>0</v>
      </c>
    </row>
    <row r="1374" spans="1:38">
      <c r="A1374">
        <v>16</v>
      </c>
      <c r="B1374">
        <v>276</v>
      </c>
      <c r="C1374">
        <v>2023</v>
      </c>
      <c r="D1374">
        <v>12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8</v>
      </c>
      <c r="M1374">
        <v>99</v>
      </c>
      <c r="N1374">
        <v>99</v>
      </c>
      <c r="O1374">
        <v>99</v>
      </c>
      <c r="P1374">
        <v>99</v>
      </c>
      <c r="R1374">
        <v>0</v>
      </c>
    </row>
    <row r="1375" spans="1:38">
      <c r="A1375">
        <v>16</v>
      </c>
      <c r="B1375">
        <v>277</v>
      </c>
      <c r="C1375">
        <v>2023</v>
      </c>
      <c r="D1375">
        <v>1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</v>
      </c>
      <c r="M1375">
        <v>99</v>
      </c>
      <c r="N1375">
        <v>99</v>
      </c>
      <c r="O1375">
        <v>99</v>
      </c>
      <c r="P1375">
        <v>99</v>
      </c>
      <c r="R1375">
        <v>0</v>
      </c>
    </row>
    <row r="1376" spans="1:38">
      <c r="A1376">
        <v>16</v>
      </c>
      <c r="B1376">
        <v>278</v>
      </c>
      <c r="C1376">
        <v>2023</v>
      </c>
      <c r="D1376">
        <v>2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</v>
      </c>
      <c r="M1376">
        <v>99</v>
      </c>
      <c r="N1376">
        <v>99</v>
      </c>
      <c r="O1376">
        <v>99</v>
      </c>
      <c r="P1376">
        <v>99</v>
      </c>
      <c r="R1376">
        <v>0</v>
      </c>
    </row>
    <row r="1377" spans="1:38">
      <c r="A1377">
        <v>16</v>
      </c>
      <c r="B1377">
        <v>279</v>
      </c>
      <c r="C1377">
        <v>2023</v>
      </c>
      <c r="D1377">
        <v>3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</v>
      </c>
      <c r="M1377">
        <v>99</v>
      </c>
      <c r="N1377">
        <v>99</v>
      </c>
      <c r="O1377">
        <v>99</v>
      </c>
      <c r="P1377">
        <v>99</v>
      </c>
      <c r="Q1377">
        <v>2</v>
      </c>
      <c r="R1377">
        <v>2</v>
      </c>
      <c r="S1377">
        <v>9</v>
      </c>
      <c r="T1377">
        <v>7.5</v>
      </c>
      <c r="U1377">
        <v>21</v>
      </c>
      <c r="V1377">
        <v>50</v>
      </c>
      <c r="W1377">
        <v>0</v>
      </c>
      <c r="X1377">
        <v>50</v>
      </c>
      <c r="Y1377">
        <v>50</v>
      </c>
      <c r="AA1377">
        <v>5.9000000000000048</v>
      </c>
      <c r="AB1377">
        <v>0</v>
      </c>
      <c r="AC1377">
        <v>0.5</v>
      </c>
      <c r="AE1377">
        <v>-99.999999999999517</v>
      </c>
      <c r="AG1377">
        <v>20</v>
      </c>
      <c r="AH1377">
        <v>44.210526315789473</v>
      </c>
      <c r="AI1377">
        <v>0</v>
      </c>
      <c r="AJ1377">
        <v>0</v>
      </c>
    </row>
    <row r="1378" spans="1:38">
      <c r="A1378">
        <v>16</v>
      </c>
      <c r="B1378">
        <v>280</v>
      </c>
      <c r="C1378">
        <v>2023</v>
      </c>
      <c r="D1378">
        <v>4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</v>
      </c>
      <c r="M1378">
        <v>99</v>
      </c>
      <c r="N1378">
        <v>99</v>
      </c>
      <c r="O1378">
        <v>99</v>
      </c>
      <c r="P1378">
        <v>99</v>
      </c>
      <c r="R1378">
        <v>0</v>
      </c>
    </row>
    <row r="1379" spans="1:38">
      <c r="A1379">
        <v>16</v>
      </c>
      <c r="B1379">
        <v>281</v>
      </c>
      <c r="C1379">
        <v>2023</v>
      </c>
      <c r="D1379">
        <v>5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</v>
      </c>
      <c r="M1379">
        <v>99</v>
      </c>
      <c r="N1379">
        <v>99</v>
      </c>
      <c r="O1379">
        <v>99</v>
      </c>
      <c r="P1379">
        <v>99</v>
      </c>
      <c r="Q1379">
        <v>51</v>
      </c>
      <c r="R1379">
        <v>406</v>
      </c>
      <c r="S1379">
        <v>9</v>
      </c>
      <c r="T1379">
        <v>7.0295566502463052</v>
      </c>
      <c r="U1379">
        <v>16.527832512315261</v>
      </c>
      <c r="V1379">
        <v>0.2463054187192118</v>
      </c>
      <c r="W1379">
        <v>12.315270935960591</v>
      </c>
      <c r="X1379">
        <v>46.798029556650249</v>
      </c>
      <c r="Y1379">
        <v>8.3743842364532046</v>
      </c>
      <c r="AA1379">
        <v>3.7666724585994862</v>
      </c>
      <c r="AB1379">
        <v>0</v>
      </c>
      <c r="AC1379">
        <v>1.3258005483787478</v>
      </c>
      <c r="AE1379">
        <v>43.258374493440655</v>
      </c>
      <c r="AG1379">
        <v>48.798076923076913</v>
      </c>
      <c r="AH1379">
        <v>50.183599446584147</v>
      </c>
      <c r="AI1379">
        <v>0</v>
      </c>
      <c r="AJ1379">
        <v>1</v>
      </c>
      <c r="AK1379">
        <v>87</v>
      </c>
      <c r="AL1379">
        <v>23.690097083840161</v>
      </c>
    </row>
    <row r="1380" spans="1:38">
      <c r="A1380">
        <v>16</v>
      </c>
      <c r="B1380">
        <v>282</v>
      </c>
      <c r="C1380">
        <v>2023</v>
      </c>
      <c r="D1380">
        <v>6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</v>
      </c>
      <c r="M1380">
        <v>99</v>
      </c>
      <c r="N1380">
        <v>99</v>
      </c>
      <c r="O1380">
        <v>99</v>
      </c>
      <c r="P1380">
        <v>99</v>
      </c>
      <c r="Q1380">
        <v>138</v>
      </c>
      <c r="R1380">
        <v>702</v>
      </c>
      <c r="S1380">
        <v>9</v>
      </c>
      <c r="T1380">
        <v>6.547008547008546</v>
      </c>
      <c r="U1380">
        <v>15.407122507122502</v>
      </c>
      <c r="V1380">
        <v>0.14245014245014248</v>
      </c>
      <c r="W1380">
        <v>7.9772079772079758</v>
      </c>
      <c r="X1380">
        <v>35.612535612535623</v>
      </c>
      <c r="Y1380">
        <v>0.99715099715099698</v>
      </c>
      <c r="AA1380">
        <v>2.4104250040379966</v>
      </c>
      <c r="AB1380">
        <v>0</v>
      </c>
      <c r="AC1380">
        <v>1.4431036107175332</v>
      </c>
      <c r="AE1380">
        <v>28.320748646040407</v>
      </c>
      <c r="AG1380">
        <v>37.701396348012885</v>
      </c>
      <c r="AH1380">
        <v>39.002841605723589</v>
      </c>
      <c r="AI1380">
        <v>0.42735042735042739</v>
      </c>
      <c r="AJ1380">
        <v>411</v>
      </c>
      <c r="AK1380">
        <v>87.486861313868644</v>
      </c>
      <c r="AL1380">
        <v>22.746589940226528</v>
      </c>
    </row>
    <row r="1381" spans="1:38">
      <c r="A1381">
        <v>16</v>
      </c>
      <c r="B1381">
        <v>283</v>
      </c>
      <c r="C1381">
        <v>2023</v>
      </c>
      <c r="D1381">
        <v>7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</v>
      </c>
      <c r="M1381">
        <v>99</v>
      </c>
      <c r="N1381">
        <v>99</v>
      </c>
      <c r="O1381">
        <v>99</v>
      </c>
      <c r="P1381">
        <v>99</v>
      </c>
      <c r="Q1381">
        <v>6</v>
      </c>
      <c r="R1381">
        <v>13</v>
      </c>
      <c r="S1381">
        <v>9</v>
      </c>
      <c r="T1381">
        <v>6.0769230769230758</v>
      </c>
      <c r="U1381">
        <v>14.71538461538462</v>
      </c>
      <c r="V1381">
        <v>0</v>
      </c>
      <c r="W1381">
        <v>7.6923076923076898</v>
      </c>
      <c r="X1381">
        <v>46.15384615384616</v>
      </c>
      <c r="Y1381">
        <v>0</v>
      </c>
      <c r="AA1381">
        <v>2.8321902787679898</v>
      </c>
      <c r="AB1381">
        <v>0</v>
      </c>
      <c r="AC1381">
        <v>1.8589301497837811</v>
      </c>
      <c r="AE1381">
        <v>90.856102181044562</v>
      </c>
      <c r="AG1381">
        <v>23.63636363636364</v>
      </c>
      <c r="AH1381">
        <v>27.821407795229792</v>
      </c>
      <c r="AI1381">
        <v>0</v>
      </c>
      <c r="AJ1381">
        <v>2</v>
      </c>
      <c r="AK1381">
        <v>90.3</v>
      </c>
      <c r="AL1381">
        <v>23.589863934013128</v>
      </c>
    </row>
    <row r="1382" spans="1:38">
      <c r="A1382">
        <v>16</v>
      </c>
      <c r="B1382">
        <v>284</v>
      </c>
      <c r="C1382">
        <v>2023</v>
      </c>
      <c r="D1382">
        <v>8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</v>
      </c>
      <c r="M1382">
        <v>99</v>
      </c>
      <c r="N1382">
        <v>99</v>
      </c>
      <c r="O1382">
        <v>99</v>
      </c>
      <c r="P1382">
        <v>99</v>
      </c>
      <c r="R1382">
        <v>0</v>
      </c>
    </row>
    <row r="1383" spans="1:38">
      <c r="A1383">
        <v>16</v>
      </c>
      <c r="B1383">
        <v>285</v>
      </c>
      <c r="C1383">
        <v>2023</v>
      </c>
      <c r="D1383">
        <v>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</v>
      </c>
      <c r="M1383">
        <v>99</v>
      </c>
      <c r="N1383">
        <v>99</v>
      </c>
      <c r="O1383">
        <v>99</v>
      </c>
      <c r="P1383">
        <v>99</v>
      </c>
      <c r="Q1383">
        <v>1</v>
      </c>
      <c r="R1383">
        <v>1</v>
      </c>
      <c r="S1383">
        <v>9</v>
      </c>
      <c r="T1383">
        <v>7</v>
      </c>
      <c r="U1383">
        <v>21.6</v>
      </c>
      <c r="V1383">
        <v>0</v>
      </c>
      <c r="W1383">
        <v>0</v>
      </c>
      <c r="X1383">
        <v>100</v>
      </c>
      <c r="Y1383">
        <v>0</v>
      </c>
      <c r="AA1383">
        <v>0</v>
      </c>
      <c r="AB1383">
        <v>0</v>
      </c>
      <c r="AC1383">
        <v>0</v>
      </c>
      <c r="AG1383">
        <v>50</v>
      </c>
      <c r="AH1383">
        <v>56.249999999999993</v>
      </c>
      <c r="AI1383">
        <v>0</v>
      </c>
      <c r="AJ1383">
        <v>0</v>
      </c>
    </row>
    <row r="1384" spans="1:38">
      <c r="A1384">
        <v>16</v>
      </c>
      <c r="B1384">
        <v>286</v>
      </c>
      <c r="C1384">
        <v>2023</v>
      </c>
      <c r="D1384">
        <v>10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</v>
      </c>
      <c r="M1384">
        <v>99</v>
      </c>
      <c r="N1384">
        <v>99</v>
      </c>
      <c r="O1384">
        <v>99</v>
      </c>
      <c r="P1384">
        <v>99</v>
      </c>
      <c r="R1384">
        <v>0</v>
      </c>
    </row>
    <row r="1385" spans="1:38">
      <c r="A1385">
        <v>16</v>
      </c>
      <c r="B1385">
        <v>287</v>
      </c>
      <c r="C1385">
        <v>2023</v>
      </c>
      <c r="D1385">
        <v>11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</v>
      </c>
      <c r="M1385">
        <v>99</v>
      </c>
      <c r="N1385">
        <v>99</v>
      </c>
      <c r="O1385">
        <v>99</v>
      </c>
      <c r="P1385">
        <v>99</v>
      </c>
      <c r="Q1385">
        <v>1</v>
      </c>
      <c r="R1385">
        <v>1</v>
      </c>
      <c r="S1385">
        <v>9</v>
      </c>
      <c r="T1385">
        <v>6</v>
      </c>
      <c r="U1385">
        <v>23.5</v>
      </c>
      <c r="V1385">
        <v>0</v>
      </c>
      <c r="W1385">
        <v>0</v>
      </c>
      <c r="X1385">
        <v>100</v>
      </c>
      <c r="Y1385">
        <v>100</v>
      </c>
      <c r="AA1385">
        <v>0</v>
      </c>
      <c r="AB1385">
        <v>0</v>
      </c>
      <c r="AC1385">
        <v>0</v>
      </c>
      <c r="AG1385">
        <v>100</v>
      </c>
      <c r="AH1385">
        <v>100</v>
      </c>
      <c r="AI1385">
        <v>0</v>
      </c>
      <c r="AJ1385">
        <v>0</v>
      </c>
    </row>
    <row r="1386" spans="1:38">
      <c r="A1386">
        <v>16</v>
      </c>
      <c r="B1386">
        <v>288</v>
      </c>
      <c r="C1386">
        <v>2023</v>
      </c>
      <c r="D1386">
        <v>12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</v>
      </c>
      <c r="M1386">
        <v>99</v>
      </c>
      <c r="N1386">
        <v>99</v>
      </c>
      <c r="O1386">
        <v>99</v>
      </c>
      <c r="P1386">
        <v>99</v>
      </c>
      <c r="R1386">
        <v>0</v>
      </c>
    </row>
    <row r="1387" spans="1:38">
      <c r="A1387">
        <v>16</v>
      </c>
      <c r="B1387">
        <v>289</v>
      </c>
      <c r="C1387">
        <v>2023</v>
      </c>
      <c r="D1387">
        <v>1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10</v>
      </c>
      <c r="M1387">
        <v>99</v>
      </c>
      <c r="N1387">
        <v>99</v>
      </c>
      <c r="O1387">
        <v>99</v>
      </c>
      <c r="P1387">
        <v>99</v>
      </c>
      <c r="R1387">
        <v>0</v>
      </c>
    </row>
    <row r="1388" spans="1:38">
      <c r="A1388">
        <v>16</v>
      </c>
      <c r="B1388">
        <v>290</v>
      </c>
      <c r="C1388">
        <v>2023</v>
      </c>
      <c r="D1388">
        <v>2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10</v>
      </c>
      <c r="M1388">
        <v>99</v>
      </c>
      <c r="N1388">
        <v>99</v>
      </c>
      <c r="O1388">
        <v>99</v>
      </c>
      <c r="P1388">
        <v>99</v>
      </c>
      <c r="R1388">
        <v>0</v>
      </c>
    </row>
    <row r="1389" spans="1:38">
      <c r="A1389">
        <v>16</v>
      </c>
      <c r="B1389">
        <v>291</v>
      </c>
      <c r="C1389">
        <v>2023</v>
      </c>
      <c r="D1389">
        <v>3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10</v>
      </c>
      <c r="M1389">
        <v>99</v>
      </c>
      <c r="N1389">
        <v>99</v>
      </c>
      <c r="O1389">
        <v>99</v>
      </c>
      <c r="P1389">
        <v>99</v>
      </c>
      <c r="R1389">
        <v>0</v>
      </c>
    </row>
    <row r="1390" spans="1:38">
      <c r="A1390">
        <v>16</v>
      </c>
      <c r="B1390">
        <v>292</v>
      </c>
      <c r="C1390">
        <v>2023</v>
      </c>
      <c r="D1390">
        <v>4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10</v>
      </c>
      <c r="M1390">
        <v>99</v>
      </c>
      <c r="N1390">
        <v>99</v>
      </c>
      <c r="O1390">
        <v>99</v>
      </c>
      <c r="P1390">
        <v>99</v>
      </c>
      <c r="R1390">
        <v>0</v>
      </c>
    </row>
    <row r="1391" spans="1:38">
      <c r="A1391">
        <v>16</v>
      </c>
      <c r="B1391">
        <v>293</v>
      </c>
      <c r="C1391">
        <v>2023</v>
      </c>
      <c r="D1391">
        <v>5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10</v>
      </c>
      <c r="M1391">
        <v>99</v>
      </c>
      <c r="N1391">
        <v>99</v>
      </c>
      <c r="O1391">
        <v>99</v>
      </c>
      <c r="P1391">
        <v>99</v>
      </c>
      <c r="Q1391">
        <v>36</v>
      </c>
      <c r="R1391">
        <v>173</v>
      </c>
      <c r="S1391">
        <v>10</v>
      </c>
      <c r="T1391">
        <v>7.0115606936416155</v>
      </c>
      <c r="U1391">
        <v>16.043352601156069</v>
      </c>
      <c r="V1391">
        <v>0.57803468208092501</v>
      </c>
      <c r="W1391">
        <v>9.8265895953757187</v>
      </c>
      <c r="X1391">
        <v>35.838150289017335</v>
      </c>
      <c r="Y1391">
        <v>2.8901734104046248</v>
      </c>
      <c r="AA1391">
        <v>3.0458394397954458</v>
      </c>
      <c r="AB1391">
        <v>0</v>
      </c>
      <c r="AC1391">
        <v>1.1679161785305998</v>
      </c>
      <c r="AE1391">
        <v>40.47921876560212</v>
      </c>
      <c r="AG1391">
        <v>20.793269230769223</v>
      </c>
      <c r="AH1391">
        <v>20.75683356392328</v>
      </c>
      <c r="AI1391">
        <v>0</v>
      </c>
      <c r="AJ1391">
        <v>45</v>
      </c>
      <c r="AK1391">
        <v>82.257777777777775</v>
      </c>
      <c r="AL1391">
        <v>26.147732971244594</v>
      </c>
    </row>
    <row r="1392" spans="1:38">
      <c r="A1392">
        <v>16</v>
      </c>
      <c r="B1392">
        <v>294</v>
      </c>
      <c r="C1392">
        <v>2023</v>
      </c>
      <c r="D1392">
        <v>6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10</v>
      </c>
      <c r="M1392">
        <v>99</v>
      </c>
      <c r="N1392">
        <v>99</v>
      </c>
      <c r="O1392">
        <v>99</v>
      </c>
      <c r="P1392">
        <v>99</v>
      </c>
      <c r="Q1392">
        <v>95</v>
      </c>
      <c r="R1392">
        <v>319</v>
      </c>
      <c r="S1392">
        <v>10</v>
      </c>
      <c r="T1392">
        <v>7.0188087774294683</v>
      </c>
      <c r="U1392">
        <v>16.182758620689643</v>
      </c>
      <c r="V1392">
        <v>0</v>
      </c>
      <c r="W1392">
        <v>12.852664576802502</v>
      </c>
      <c r="X1392">
        <v>50.156739811912225</v>
      </c>
      <c r="Y1392">
        <v>1.253918495297806</v>
      </c>
      <c r="AA1392">
        <v>2.289388888092514</v>
      </c>
      <c r="AB1392">
        <v>0</v>
      </c>
      <c r="AC1392">
        <v>1.3736060444373417</v>
      </c>
      <c r="AE1392">
        <v>38.947070560566551</v>
      </c>
      <c r="AG1392">
        <v>17.132116004296453</v>
      </c>
      <c r="AH1392">
        <v>18.615762978348975</v>
      </c>
      <c r="AI1392">
        <v>0.31347962382445155</v>
      </c>
      <c r="AJ1392">
        <v>257</v>
      </c>
      <c r="AK1392">
        <v>85.040856031128484</v>
      </c>
      <c r="AL1392">
        <v>25.874814103507472</v>
      </c>
    </row>
    <row r="1393" spans="1:38">
      <c r="A1393">
        <v>16</v>
      </c>
      <c r="B1393">
        <v>295</v>
      </c>
      <c r="C1393">
        <v>2023</v>
      </c>
      <c r="D1393">
        <v>7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10</v>
      </c>
      <c r="M1393">
        <v>99</v>
      </c>
      <c r="N1393">
        <v>99</v>
      </c>
      <c r="O1393">
        <v>99</v>
      </c>
      <c r="P1393">
        <v>99</v>
      </c>
      <c r="Q1393">
        <v>2</v>
      </c>
      <c r="R1393">
        <v>4</v>
      </c>
      <c r="S1393">
        <v>10</v>
      </c>
      <c r="T1393">
        <v>7</v>
      </c>
      <c r="U1393">
        <v>15.8</v>
      </c>
      <c r="V1393">
        <v>0</v>
      </c>
      <c r="W1393">
        <v>0</v>
      </c>
      <c r="X1393">
        <v>50</v>
      </c>
      <c r="Y1393">
        <v>0</v>
      </c>
      <c r="AA1393">
        <v>1.9274335267396316</v>
      </c>
      <c r="AB1393">
        <v>0</v>
      </c>
      <c r="AC1393">
        <v>0.70710678118654757</v>
      </c>
      <c r="AE1393">
        <v>51.361018677293053</v>
      </c>
      <c r="AG1393">
        <v>7.2727272727272716</v>
      </c>
      <c r="AH1393">
        <v>9.1913903432228032</v>
      </c>
      <c r="AI1393">
        <v>0</v>
      </c>
      <c r="AJ1393">
        <v>1</v>
      </c>
      <c r="AK1393">
        <v>87.3</v>
      </c>
      <c r="AL1393">
        <v>27.655091001579436</v>
      </c>
    </row>
    <row r="1394" spans="1:38">
      <c r="A1394">
        <v>16</v>
      </c>
      <c r="B1394">
        <v>296</v>
      </c>
      <c r="C1394">
        <v>2023</v>
      </c>
      <c r="D1394">
        <v>8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10</v>
      </c>
      <c r="M1394">
        <v>99</v>
      </c>
      <c r="N1394">
        <v>99</v>
      </c>
      <c r="O1394">
        <v>99</v>
      </c>
      <c r="P1394">
        <v>99</v>
      </c>
      <c r="R1394">
        <v>0</v>
      </c>
    </row>
    <row r="1395" spans="1:38">
      <c r="A1395">
        <v>16</v>
      </c>
      <c r="B1395">
        <v>297</v>
      </c>
      <c r="C1395">
        <v>2023</v>
      </c>
      <c r="D1395">
        <v>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10</v>
      </c>
      <c r="M1395">
        <v>99</v>
      </c>
      <c r="N1395">
        <v>99</v>
      </c>
      <c r="O1395">
        <v>99</v>
      </c>
      <c r="P1395">
        <v>99</v>
      </c>
      <c r="R1395">
        <v>0</v>
      </c>
    </row>
    <row r="1396" spans="1:38">
      <c r="A1396">
        <v>16</v>
      </c>
      <c r="B1396">
        <v>298</v>
      </c>
      <c r="C1396">
        <v>2023</v>
      </c>
      <c r="D1396">
        <v>10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10</v>
      </c>
      <c r="M1396">
        <v>99</v>
      </c>
      <c r="N1396">
        <v>99</v>
      </c>
      <c r="O1396">
        <v>99</v>
      </c>
      <c r="P1396">
        <v>99</v>
      </c>
      <c r="R1396">
        <v>0</v>
      </c>
    </row>
    <row r="1397" spans="1:38">
      <c r="A1397">
        <v>16</v>
      </c>
      <c r="B1397">
        <v>299</v>
      </c>
      <c r="C1397">
        <v>2023</v>
      </c>
      <c r="D1397">
        <v>11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10</v>
      </c>
      <c r="M1397">
        <v>99</v>
      </c>
      <c r="N1397">
        <v>99</v>
      </c>
      <c r="O1397">
        <v>99</v>
      </c>
      <c r="P1397">
        <v>99</v>
      </c>
      <c r="R1397">
        <v>0</v>
      </c>
    </row>
    <row r="1398" spans="1:38">
      <c r="A1398">
        <v>16</v>
      </c>
      <c r="B1398">
        <v>300</v>
      </c>
      <c r="C1398">
        <v>2023</v>
      </c>
      <c r="D1398">
        <v>12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10</v>
      </c>
      <c r="M1398">
        <v>99</v>
      </c>
      <c r="N1398">
        <v>99</v>
      </c>
      <c r="O1398">
        <v>99</v>
      </c>
      <c r="P1398">
        <v>99</v>
      </c>
      <c r="R1398">
        <v>0</v>
      </c>
    </row>
    <row r="1399" spans="1:38">
      <c r="A1399">
        <v>16</v>
      </c>
      <c r="B1399">
        <v>301</v>
      </c>
      <c r="C1399">
        <v>2023</v>
      </c>
      <c r="D1399">
        <v>1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11</v>
      </c>
      <c r="M1399">
        <v>99</v>
      </c>
      <c r="N1399">
        <v>99</v>
      </c>
      <c r="O1399">
        <v>99</v>
      </c>
      <c r="P1399">
        <v>99</v>
      </c>
      <c r="R1399">
        <v>0</v>
      </c>
    </row>
    <row r="1400" spans="1:38">
      <c r="A1400">
        <v>16</v>
      </c>
      <c r="B1400">
        <v>302</v>
      </c>
      <c r="C1400">
        <v>2023</v>
      </c>
      <c r="D1400">
        <v>2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11</v>
      </c>
      <c r="M1400">
        <v>99</v>
      </c>
      <c r="N1400">
        <v>99</v>
      </c>
      <c r="O1400">
        <v>99</v>
      </c>
      <c r="P1400">
        <v>99</v>
      </c>
      <c r="R1400">
        <v>0</v>
      </c>
    </row>
    <row r="1401" spans="1:38">
      <c r="A1401">
        <v>16</v>
      </c>
      <c r="B1401">
        <v>303</v>
      </c>
      <c r="C1401">
        <v>2023</v>
      </c>
      <c r="D1401">
        <v>3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11</v>
      </c>
      <c r="M1401">
        <v>99</v>
      </c>
      <c r="N1401">
        <v>99</v>
      </c>
      <c r="O1401">
        <v>99</v>
      </c>
      <c r="P1401">
        <v>99</v>
      </c>
      <c r="R1401">
        <v>0</v>
      </c>
    </row>
    <row r="1402" spans="1:38">
      <c r="A1402">
        <v>16</v>
      </c>
      <c r="B1402">
        <v>304</v>
      </c>
      <c r="C1402">
        <v>2023</v>
      </c>
      <c r="D1402">
        <v>4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11</v>
      </c>
      <c r="M1402">
        <v>99</v>
      </c>
      <c r="N1402">
        <v>99</v>
      </c>
      <c r="O1402">
        <v>99</v>
      </c>
      <c r="P1402">
        <v>99</v>
      </c>
      <c r="R1402">
        <v>0</v>
      </c>
    </row>
    <row r="1403" spans="1:38">
      <c r="A1403">
        <v>16</v>
      </c>
      <c r="B1403">
        <v>305</v>
      </c>
      <c r="C1403">
        <v>2023</v>
      </c>
      <c r="D1403">
        <v>5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11</v>
      </c>
      <c r="M1403">
        <v>99</v>
      </c>
      <c r="N1403">
        <v>99</v>
      </c>
      <c r="O1403">
        <v>99</v>
      </c>
      <c r="P1403">
        <v>99</v>
      </c>
      <c r="Q1403">
        <v>25</v>
      </c>
      <c r="R1403">
        <v>64</v>
      </c>
      <c r="S1403">
        <v>11</v>
      </c>
      <c r="T1403">
        <v>7.328125</v>
      </c>
      <c r="U1403">
        <v>16.778124999999999</v>
      </c>
      <c r="V1403">
        <v>0</v>
      </c>
      <c r="W1403">
        <v>10.9375</v>
      </c>
      <c r="X1403">
        <v>46.875</v>
      </c>
      <c r="Y1403">
        <v>3.125</v>
      </c>
      <c r="AA1403">
        <v>2.8397000694395604</v>
      </c>
      <c r="AB1403">
        <v>0</v>
      </c>
      <c r="AC1403">
        <v>1.2254423627306998</v>
      </c>
      <c r="AE1403">
        <v>49.687011636333608</v>
      </c>
      <c r="AG1403">
        <v>7.6923076923076898</v>
      </c>
      <c r="AH1403">
        <v>8.0305126575178569</v>
      </c>
      <c r="AI1403">
        <v>0</v>
      </c>
      <c r="AJ1403">
        <v>25</v>
      </c>
      <c r="AK1403">
        <v>81.096000000000018</v>
      </c>
      <c r="AL1403">
        <v>28.441075793665512</v>
      </c>
    </row>
    <row r="1404" spans="1:38">
      <c r="A1404">
        <v>16</v>
      </c>
      <c r="B1404">
        <v>306</v>
      </c>
      <c r="C1404">
        <v>2023</v>
      </c>
      <c r="D1404">
        <v>6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11</v>
      </c>
      <c r="M1404">
        <v>99</v>
      </c>
      <c r="N1404">
        <v>99</v>
      </c>
      <c r="O1404">
        <v>99</v>
      </c>
      <c r="P1404">
        <v>99</v>
      </c>
      <c r="Q1404">
        <v>41</v>
      </c>
      <c r="R1404">
        <v>103</v>
      </c>
      <c r="S1404">
        <v>11</v>
      </c>
      <c r="T1404">
        <v>7.3592233009708723</v>
      </c>
      <c r="U1404">
        <v>16.963106796116502</v>
      </c>
      <c r="V1404">
        <v>0</v>
      </c>
      <c r="W1404">
        <v>16.504854368932044</v>
      </c>
      <c r="X1404">
        <v>70.873786407766971</v>
      </c>
      <c r="Y1404">
        <v>0</v>
      </c>
      <c r="AA1404">
        <v>1.6477104026857652</v>
      </c>
      <c r="AB1404">
        <v>0</v>
      </c>
      <c r="AC1404">
        <v>1.2373975896197895</v>
      </c>
      <c r="AE1404">
        <v>27.41141793296222</v>
      </c>
      <c r="AG1404">
        <v>5.5316863587540279</v>
      </c>
      <c r="AH1404">
        <v>6.3005755333419886</v>
      </c>
      <c r="AI1404">
        <v>0</v>
      </c>
      <c r="AJ1404">
        <v>85</v>
      </c>
      <c r="AK1404">
        <v>84.297647058823557</v>
      </c>
      <c r="AL1404">
        <v>28.063784845121095</v>
      </c>
    </row>
    <row r="1405" spans="1:38">
      <c r="A1405">
        <v>16</v>
      </c>
      <c r="B1405">
        <v>307</v>
      </c>
      <c r="C1405">
        <v>2023</v>
      </c>
      <c r="D1405">
        <v>7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11</v>
      </c>
      <c r="M1405">
        <v>99</v>
      </c>
      <c r="N1405">
        <v>99</v>
      </c>
      <c r="O1405">
        <v>99</v>
      </c>
      <c r="P1405">
        <v>99</v>
      </c>
      <c r="R1405">
        <v>0</v>
      </c>
    </row>
    <row r="1406" spans="1:38">
      <c r="A1406">
        <v>16</v>
      </c>
      <c r="B1406">
        <v>308</v>
      </c>
      <c r="C1406">
        <v>2023</v>
      </c>
      <c r="D1406">
        <v>8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11</v>
      </c>
      <c r="M1406">
        <v>99</v>
      </c>
      <c r="N1406">
        <v>99</v>
      </c>
      <c r="O1406">
        <v>99</v>
      </c>
      <c r="P1406">
        <v>99</v>
      </c>
      <c r="R1406">
        <v>0</v>
      </c>
    </row>
    <row r="1407" spans="1:38">
      <c r="A1407">
        <v>16</v>
      </c>
      <c r="B1407">
        <v>309</v>
      </c>
      <c r="C1407">
        <v>2023</v>
      </c>
      <c r="D1407">
        <v>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11</v>
      </c>
      <c r="M1407">
        <v>99</v>
      </c>
      <c r="N1407">
        <v>99</v>
      </c>
      <c r="O1407">
        <v>99</v>
      </c>
      <c r="P1407">
        <v>99</v>
      </c>
      <c r="R1407">
        <v>0</v>
      </c>
    </row>
    <row r="1408" spans="1:38">
      <c r="A1408">
        <v>16</v>
      </c>
      <c r="B1408">
        <v>310</v>
      </c>
      <c r="C1408">
        <v>2023</v>
      </c>
      <c r="D1408">
        <v>10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11</v>
      </c>
      <c r="M1408">
        <v>99</v>
      </c>
      <c r="N1408">
        <v>99</v>
      </c>
      <c r="O1408">
        <v>99</v>
      </c>
      <c r="P1408">
        <v>99</v>
      </c>
      <c r="R1408">
        <v>0</v>
      </c>
    </row>
    <row r="1409" spans="1:38">
      <c r="A1409">
        <v>16</v>
      </c>
      <c r="B1409">
        <v>311</v>
      </c>
      <c r="C1409">
        <v>2023</v>
      </c>
      <c r="D1409">
        <v>11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11</v>
      </c>
      <c r="M1409">
        <v>99</v>
      </c>
      <c r="N1409">
        <v>99</v>
      </c>
      <c r="O1409">
        <v>99</v>
      </c>
      <c r="P1409">
        <v>99</v>
      </c>
      <c r="R1409">
        <v>0</v>
      </c>
    </row>
    <row r="1410" spans="1:38">
      <c r="A1410">
        <v>16</v>
      </c>
      <c r="B1410">
        <v>312</v>
      </c>
      <c r="C1410">
        <v>2023</v>
      </c>
      <c r="D1410">
        <v>12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11</v>
      </c>
      <c r="M1410">
        <v>99</v>
      </c>
      <c r="N1410">
        <v>99</v>
      </c>
      <c r="O1410">
        <v>99</v>
      </c>
      <c r="P1410">
        <v>99</v>
      </c>
      <c r="R1410">
        <v>0</v>
      </c>
    </row>
    <row r="1411" spans="1:38">
      <c r="A1411">
        <v>16</v>
      </c>
      <c r="B1411">
        <v>313</v>
      </c>
      <c r="C1411">
        <v>2023</v>
      </c>
      <c r="D1411">
        <v>1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12</v>
      </c>
      <c r="M1411">
        <v>99</v>
      </c>
      <c r="N1411">
        <v>99</v>
      </c>
      <c r="O1411">
        <v>99</v>
      </c>
      <c r="P1411">
        <v>99</v>
      </c>
      <c r="R1411">
        <v>0</v>
      </c>
    </row>
    <row r="1412" spans="1:38">
      <c r="A1412">
        <v>16</v>
      </c>
      <c r="B1412">
        <v>314</v>
      </c>
      <c r="C1412">
        <v>2023</v>
      </c>
      <c r="D1412">
        <v>2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12</v>
      </c>
      <c r="M1412">
        <v>99</v>
      </c>
      <c r="N1412">
        <v>99</v>
      </c>
      <c r="O1412">
        <v>99</v>
      </c>
      <c r="P1412">
        <v>99</v>
      </c>
      <c r="R1412">
        <v>0</v>
      </c>
    </row>
    <row r="1413" spans="1:38">
      <c r="A1413">
        <v>16</v>
      </c>
      <c r="B1413">
        <v>315</v>
      </c>
      <c r="C1413">
        <v>2023</v>
      </c>
      <c r="D1413">
        <v>3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12</v>
      </c>
      <c r="M1413">
        <v>99</v>
      </c>
      <c r="N1413">
        <v>99</v>
      </c>
      <c r="O1413">
        <v>99</v>
      </c>
      <c r="P1413">
        <v>99</v>
      </c>
      <c r="R1413">
        <v>0</v>
      </c>
    </row>
    <row r="1414" spans="1:38">
      <c r="A1414">
        <v>16</v>
      </c>
      <c r="B1414">
        <v>316</v>
      </c>
      <c r="C1414">
        <v>2023</v>
      </c>
      <c r="D1414">
        <v>4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12</v>
      </c>
      <c r="M1414">
        <v>99</v>
      </c>
      <c r="N1414">
        <v>99</v>
      </c>
      <c r="O1414">
        <v>99</v>
      </c>
      <c r="P1414">
        <v>99</v>
      </c>
      <c r="R1414">
        <v>0</v>
      </c>
    </row>
    <row r="1415" spans="1:38">
      <c r="A1415">
        <v>16</v>
      </c>
      <c r="B1415">
        <v>317</v>
      </c>
      <c r="C1415">
        <v>2023</v>
      </c>
      <c r="D1415">
        <v>5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12</v>
      </c>
      <c r="M1415">
        <v>99</v>
      </c>
      <c r="N1415">
        <v>99</v>
      </c>
      <c r="O1415">
        <v>99</v>
      </c>
      <c r="P1415">
        <v>99</v>
      </c>
      <c r="Q1415">
        <v>7</v>
      </c>
      <c r="R1415">
        <v>15</v>
      </c>
      <c r="S1415">
        <v>12</v>
      </c>
      <c r="T1415">
        <v>7.2666666666666684</v>
      </c>
      <c r="U1415">
        <v>16.986666666666672</v>
      </c>
      <c r="V1415">
        <v>0</v>
      </c>
      <c r="W1415">
        <v>6.6666666666666687</v>
      </c>
      <c r="X1415">
        <v>46.666666666666657</v>
      </c>
      <c r="Y1415">
        <v>0</v>
      </c>
      <c r="AA1415">
        <v>2.2246697632582473</v>
      </c>
      <c r="AB1415">
        <v>0</v>
      </c>
      <c r="AC1415">
        <v>0.92855921847894318</v>
      </c>
      <c r="AE1415">
        <v>27.281081149289825</v>
      </c>
      <c r="AG1415">
        <v>1.8028846153846156</v>
      </c>
      <c r="AH1415">
        <v>1.9055453763601704</v>
      </c>
      <c r="AI1415">
        <v>0</v>
      </c>
      <c r="AJ1415">
        <v>8</v>
      </c>
      <c r="AK1415">
        <v>80.0625</v>
      </c>
      <c r="AL1415">
        <v>31.935747965427193</v>
      </c>
    </row>
    <row r="1416" spans="1:38">
      <c r="A1416">
        <v>16</v>
      </c>
      <c r="B1416">
        <v>318</v>
      </c>
      <c r="C1416">
        <v>2023</v>
      </c>
      <c r="D1416">
        <v>6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12</v>
      </c>
      <c r="M1416">
        <v>99</v>
      </c>
      <c r="N1416">
        <v>99</v>
      </c>
      <c r="O1416">
        <v>99</v>
      </c>
      <c r="P1416">
        <v>99</v>
      </c>
      <c r="Q1416">
        <v>14</v>
      </c>
      <c r="R1416">
        <v>18</v>
      </c>
      <c r="S1416">
        <v>12</v>
      </c>
      <c r="T1416">
        <v>7.1666666666666687</v>
      </c>
      <c r="U1416">
        <v>17.466666666666661</v>
      </c>
      <c r="V1416">
        <v>0</v>
      </c>
      <c r="W1416">
        <v>16.666666666666671</v>
      </c>
      <c r="X1416">
        <v>72.222222222222229</v>
      </c>
      <c r="Y1416">
        <v>5.5555555555555562</v>
      </c>
      <c r="AA1416">
        <v>2.5267458210996505</v>
      </c>
      <c r="AB1416">
        <v>0</v>
      </c>
      <c r="AC1416">
        <v>1.4240006242195888</v>
      </c>
      <c r="AE1416">
        <v>66.702099813538069</v>
      </c>
      <c r="AG1416">
        <v>0.96670247046186897</v>
      </c>
      <c r="AH1416">
        <v>1.1337574105326931</v>
      </c>
      <c r="AI1416">
        <v>0</v>
      </c>
      <c r="AJ1416">
        <v>14</v>
      </c>
      <c r="AK1416">
        <v>81.357142857142875</v>
      </c>
      <c r="AL1416">
        <v>31.736736997511752</v>
      </c>
    </row>
    <row r="1417" spans="1:38">
      <c r="A1417">
        <v>16</v>
      </c>
      <c r="B1417">
        <v>319</v>
      </c>
      <c r="C1417">
        <v>2023</v>
      </c>
      <c r="D1417">
        <v>7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12</v>
      </c>
      <c r="M1417">
        <v>99</v>
      </c>
      <c r="N1417">
        <v>99</v>
      </c>
      <c r="O1417">
        <v>99</v>
      </c>
      <c r="P1417">
        <v>99</v>
      </c>
      <c r="R1417">
        <v>0</v>
      </c>
    </row>
    <row r="1418" spans="1:38">
      <c r="A1418">
        <v>16</v>
      </c>
      <c r="B1418">
        <v>320</v>
      </c>
      <c r="C1418">
        <v>2023</v>
      </c>
      <c r="D1418">
        <v>8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12</v>
      </c>
      <c r="M1418">
        <v>99</v>
      </c>
      <c r="N1418">
        <v>99</v>
      </c>
      <c r="O1418">
        <v>99</v>
      </c>
      <c r="P1418">
        <v>99</v>
      </c>
      <c r="R1418">
        <v>0</v>
      </c>
    </row>
    <row r="1419" spans="1:38">
      <c r="A1419">
        <v>16</v>
      </c>
      <c r="B1419">
        <v>321</v>
      </c>
      <c r="C1419">
        <v>2023</v>
      </c>
      <c r="D1419">
        <v>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12</v>
      </c>
      <c r="M1419">
        <v>99</v>
      </c>
      <c r="N1419">
        <v>99</v>
      </c>
      <c r="O1419">
        <v>99</v>
      </c>
      <c r="P1419">
        <v>99</v>
      </c>
      <c r="R1419">
        <v>0</v>
      </c>
    </row>
    <row r="1420" spans="1:38">
      <c r="A1420">
        <v>16</v>
      </c>
      <c r="B1420">
        <v>322</v>
      </c>
      <c r="C1420">
        <v>2023</v>
      </c>
      <c r="D1420">
        <v>10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12</v>
      </c>
      <c r="M1420">
        <v>99</v>
      </c>
      <c r="N1420">
        <v>99</v>
      </c>
      <c r="O1420">
        <v>99</v>
      </c>
      <c r="P1420">
        <v>99</v>
      </c>
      <c r="R1420">
        <v>0</v>
      </c>
    </row>
    <row r="1421" spans="1:38">
      <c r="A1421">
        <v>16</v>
      </c>
      <c r="B1421">
        <v>323</v>
      </c>
      <c r="C1421">
        <v>2023</v>
      </c>
      <c r="D1421">
        <v>11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12</v>
      </c>
      <c r="M1421">
        <v>99</v>
      </c>
      <c r="N1421">
        <v>99</v>
      </c>
      <c r="O1421">
        <v>99</v>
      </c>
      <c r="P1421">
        <v>99</v>
      </c>
      <c r="R1421">
        <v>0</v>
      </c>
    </row>
    <row r="1422" spans="1:38">
      <c r="A1422">
        <v>16</v>
      </c>
      <c r="B1422">
        <v>324</v>
      </c>
      <c r="C1422">
        <v>2023</v>
      </c>
      <c r="D1422">
        <v>12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12</v>
      </c>
      <c r="M1422">
        <v>99</v>
      </c>
      <c r="N1422">
        <v>99</v>
      </c>
      <c r="O1422">
        <v>99</v>
      </c>
      <c r="P1422">
        <v>99</v>
      </c>
      <c r="R1422">
        <v>0</v>
      </c>
    </row>
    <row r="1423" spans="1:38">
      <c r="A1423">
        <v>16</v>
      </c>
      <c r="B1423">
        <v>325</v>
      </c>
      <c r="C1423">
        <v>2023</v>
      </c>
      <c r="D1423">
        <v>1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13</v>
      </c>
      <c r="M1423">
        <v>99</v>
      </c>
      <c r="N1423">
        <v>99</v>
      </c>
      <c r="O1423">
        <v>99</v>
      </c>
      <c r="P1423">
        <v>99</v>
      </c>
      <c r="R1423">
        <v>0</v>
      </c>
    </row>
    <row r="1424" spans="1:38">
      <c r="A1424">
        <v>16</v>
      </c>
      <c r="B1424">
        <v>326</v>
      </c>
      <c r="C1424">
        <v>2023</v>
      </c>
      <c r="D1424">
        <v>2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13</v>
      </c>
      <c r="M1424">
        <v>99</v>
      </c>
      <c r="N1424">
        <v>99</v>
      </c>
      <c r="O1424">
        <v>99</v>
      </c>
      <c r="P1424">
        <v>99</v>
      </c>
      <c r="R1424">
        <v>0</v>
      </c>
    </row>
    <row r="1425" spans="1:38">
      <c r="A1425">
        <v>16</v>
      </c>
      <c r="B1425">
        <v>327</v>
      </c>
      <c r="C1425">
        <v>2023</v>
      </c>
      <c r="D1425">
        <v>3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13</v>
      </c>
      <c r="M1425">
        <v>99</v>
      </c>
      <c r="N1425">
        <v>99</v>
      </c>
      <c r="O1425">
        <v>99</v>
      </c>
      <c r="P1425">
        <v>99</v>
      </c>
      <c r="R1425">
        <v>0</v>
      </c>
    </row>
    <row r="1426" spans="1:38">
      <c r="A1426">
        <v>16</v>
      </c>
      <c r="B1426">
        <v>328</v>
      </c>
      <c r="C1426">
        <v>2023</v>
      </c>
      <c r="D1426">
        <v>4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13</v>
      </c>
      <c r="M1426">
        <v>99</v>
      </c>
      <c r="N1426">
        <v>99</v>
      </c>
      <c r="O1426">
        <v>99</v>
      </c>
      <c r="P1426">
        <v>99</v>
      </c>
      <c r="R1426">
        <v>0</v>
      </c>
    </row>
    <row r="1427" spans="1:38">
      <c r="A1427">
        <v>16</v>
      </c>
      <c r="B1427">
        <v>329</v>
      </c>
      <c r="C1427">
        <v>2023</v>
      </c>
      <c r="D1427">
        <v>5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13</v>
      </c>
      <c r="M1427">
        <v>99</v>
      </c>
      <c r="N1427">
        <v>99</v>
      </c>
      <c r="O1427">
        <v>99</v>
      </c>
      <c r="P1427">
        <v>99</v>
      </c>
      <c r="Q1427">
        <v>1</v>
      </c>
      <c r="R1427">
        <v>1</v>
      </c>
      <c r="S1427">
        <v>13</v>
      </c>
      <c r="T1427">
        <v>8</v>
      </c>
      <c r="U1427">
        <v>25.2</v>
      </c>
      <c r="V1427">
        <v>0</v>
      </c>
      <c r="W1427">
        <v>0</v>
      </c>
      <c r="X1427">
        <v>100</v>
      </c>
      <c r="Y1427">
        <v>100</v>
      </c>
      <c r="AA1427">
        <v>0</v>
      </c>
      <c r="AB1427">
        <v>0</v>
      </c>
      <c r="AC1427">
        <v>0</v>
      </c>
      <c r="AG1427">
        <v>0.12019230769230764</v>
      </c>
      <c r="AH1427">
        <v>0.18846053172792887</v>
      </c>
      <c r="AI1427">
        <v>0</v>
      </c>
      <c r="AJ1427">
        <v>1</v>
      </c>
      <c r="AK1427">
        <v>93.1</v>
      </c>
      <c r="AL1427">
        <v>31.228526863728696</v>
      </c>
    </row>
    <row r="1428" spans="1:38">
      <c r="A1428">
        <v>16</v>
      </c>
      <c r="B1428">
        <v>330</v>
      </c>
      <c r="C1428">
        <v>2023</v>
      </c>
      <c r="D1428">
        <v>6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13</v>
      </c>
      <c r="M1428">
        <v>99</v>
      </c>
      <c r="N1428">
        <v>99</v>
      </c>
      <c r="O1428">
        <v>99</v>
      </c>
      <c r="P1428">
        <v>99</v>
      </c>
      <c r="Q1428">
        <v>1</v>
      </c>
      <c r="R1428">
        <v>1</v>
      </c>
      <c r="S1428">
        <v>13</v>
      </c>
      <c r="T1428">
        <v>7</v>
      </c>
      <c r="U1428">
        <v>15.3</v>
      </c>
      <c r="V1428">
        <v>0</v>
      </c>
      <c r="W1428">
        <v>0</v>
      </c>
      <c r="X1428">
        <v>0</v>
      </c>
      <c r="Y1428">
        <v>0</v>
      </c>
      <c r="AA1428">
        <v>0</v>
      </c>
      <c r="AB1428">
        <v>0</v>
      </c>
      <c r="AC1428">
        <v>0</v>
      </c>
      <c r="AG1428">
        <v>5.3705692803437191E-2</v>
      </c>
      <c r="AH1428">
        <v>5.517330910035053E-2</v>
      </c>
      <c r="AI1428">
        <v>0</v>
      </c>
      <c r="AJ1428">
        <v>1</v>
      </c>
      <c r="AK1428">
        <v>76.599999999999994</v>
      </c>
      <c r="AL1428">
        <v>34.041220438181448</v>
      </c>
    </row>
    <row r="1429" spans="1:38">
      <c r="A1429">
        <v>16</v>
      </c>
      <c r="B1429">
        <v>331</v>
      </c>
      <c r="C1429">
        <v>2023</v>
      </c>
      <c r="D1429">
        <v>7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13</v>
      </c>
      <c r="M1429">
        <v>99</v>
      </c>
      <c r="N1429">
        <v>99</v>
      </c>
      <c r="O1429">
        <v>99</v>
      </c>
      <c r="P1429">
        <v>99</v>
      </c>
      <c r="R1429">
        <v>0</v>
      </c>
    </row>
    <row r="1430" spans="1:38">
      <c r="A1430">
        <v>16</v>
      </c>
      <c r="B1430">
        <v>332</v>
      </c>
      <c r="C1430">
        <v>2023</v>
      </c>
      <c r="D1430">
        <v>8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13</v>
      </c>
      <c r="M1430">
        <v>99</v>
      </c>
      <c r="N1430">
        <v>99</v>
      </c>
      <c r="O1430">
        <v>99</v>
      </c>
      <c r="P1430">
        <v>99</v>
      </c>
      <c r="R1430">
        <v>0</v>
      </c>
    </row>
    <row r="1431" spans="1:38">
      <c r="A1431">
        <v>16</v>
      </c>
      <c r="B1431">
        <v>333</v>
      </c>
      <c r="C1431">
        <v>2023</v>
      </c>
      <c r="D1431">
        <v>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13</v>
      </c>
      <c r="M1431">
        <v>99</v>
      </c>
      <c r="N1431">
        <v>99</v>
      </c>
      <c r="O1431">
        <v>99</v>
      </c>
      <c r="P1431">
        <v>99</v>
      </c>
      <c r="R1431">
        <v>0</v>
      </c>
    </row>
    <row r="1432" spans="1:38">
      <c r="A1432">
        <v>16</v>
      </c>
      <c r="B1432">
        <v>334</v>
      </c>
      <c r="C1432">
        <v>2023</v>
      </c>
      <c r="D1432">
        <v>10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13</v>
      </c>
      <c r="M1432">
        <v>99</v>
      </c>
      <c r="N1432">
        <v>99</v>
      </c>
      <c r="O1432">
        <v>99</v>
      </c>
      <c r="P1432">
        <v>99</v>
      </c>
      <c r="R1432">
        <v>0</v>
      </c>
    </row>
    <row r="1433" spans="1:38">
      <c r="A1433">
        <v>16</v>
      </c>
      <c r="B1433">
        <v>335</v>
      </c>
      <c r="C1433">
        <v>2023</v>
      </c>
      <c r="D1433">
        <v>11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13</v>
      </c>
      <c r="M1433">
        <v>99</v>
      </c>
      <c r="N1433">
        <v>99</v>
      </c>
      <c r="O1433">
        <v>99</v>
      </c>
      <c r="P1433">
        <v>99</v>
      </c>
      <c r="R1433">
        <v>0</v>
      </c>
    </row>
    <row r="1434" spans="1:38">
      <c r="A1434">
        <v>16</v>
      </c>
      <c r="B1434">
        <v>336</v>
      </c>
      <c r="C1434">
        <v>2023</v>
      </c>
      <c r="D1434">
        <v>12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13</v>
      </c>
      <c r="M1434">
        <v>99</v>
      </c>
      <c r="N1434">
        <v>99</v>
      </c>
      <c r="O1434">
        <v>99</v>
      </c>
      <c r="P1434">
        <v>99</v>
      </c>
      <c r="R1434">
        <v>0</v>
      </c>
    </row>
    <row r="1435" spans="1:38">
      <c r="A1435">
        <v>16</v>
      </c>
      <c r="B1435">
        <v>337</v>
      </c>
      <c r="C1435">
        <v>2023</v>
      </c>
      <c r="D1435">
        <v>1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14</v>
      </c>
      <c r="M1435">
        <v>99</v>
      </c>
      <c r="N1435">
        <v>99</v>
      </c>
      <c r="O1435">
        <v>99</v>
      </c>
      <c r="P1435">
        <v>99</v>
      </c>
      <c r="R1435">
        <v>0</v>
      </c>
    </row>
    <row r="1436" spans="1:38">
      <c r="A1436">
        <v>16</v>
      </c>
      <c r="B1436">
        <v>338</v>
      </c>
      <c r="C1436">
        <v>2023</v>
      </c>
      <c r="D1436">
        <v>2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14</v>
      </c>
      <c r="M1436">
        <v>99</v>
      </c>
      <c r="N1436">
        <v>99</v>
      </c>
      <c r="O1436">
        <v>99</v>
      </c>
      <c r="P1436">
        <v>99</v>
      </c>
      <c r="R1436">
        <v>0</v>
      </c>
    </row>
    <row r="1437" spans="1:38">
      <c r="A1437">
        <v>16</v>
      </c>
      <c r="B1437">
        <v>339</v>
      </c>
      <c r="C1437">
        <v>2023</v>
      </c>
      <c r="D1437">
        <v>3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14</v>
      </c>
      <c r="M1437">
        <v>99</v>
      </c>
      <c r="N1437">
        <v>99</v>
      </c>
      <c r="O1437">
        <v>99</v>
      </c>
      <c r="P1437">
        <v>99</v>
      </c>
      <c r="R1437">
        <v>0</v>
      </c>
    </row>
    <row r="1438" spans="1:38">
      <c r="A1438">
        <v>16</v>
      </c>
      <c r="B1438">
        <v>340</v>
      </c>
      <c r="C1438">
        <v>2023</v>
      </c>
      <c r="D1438">
        <v>4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14</v>
      </c>
      <c r="M1438">
        <v>99</v>
      </c>
      <c r="N1438">
        <v>99</v>
      </c>
      <c r="O1438">
        <v>99</v>
      </c>
      <c r="P1438">
        <v>99</v>
      </c>
      <c r="R1438">
        <v>0</v>
      </c>
    </row>
    <row r="1439" spans="1:38">
      <c r="A1439">
        <v>16</v>
      </c>
      <c r="B1439">
        <v>341</v>
      </c>
      <c r="C1439">
        <v>2023</v>
      </c>
      <c r="D1439">
        <v>5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14</v>
      </c>
      <c r="M1439">
        <v>99</v>
      </c>
      <c r="N1439">
        <v>99</v>
      </c>
      <c r="O1439">
        <v>99</v>
      </c>
      <c r="P1439">
        <v>99</v>
      </c>
      <c r="R1439">
        <v>0</v>
      </c>
    </row>
    <row r="1440" spans="1:38">
      <c r="A1440">
        <v>16</v>
      </c>
      <c r="B1440">
        <v>342</v>
      </c>
      <c r="C1440">
        <v>2023</v>
      </c>
      <c r="D1440">
        <v>6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14</v>
      </c>
      <c r="M1440">
        <v>99</v>
      </c>
      <c r="N1440">
        <v>99</v>
      </c>
      <c r="O1440">
        <v>99</v>
      </c>
      <c r="P1440">
        <v>99</v>
      </c>
      <c r="R1440">
        <v>0</v>
      </c>
    </row>
    <row r="1441" spans="1:18">
      <c r="A1441">
        <v>16</v>
      </c>
      <c r="B1441">
        <v>343</v>
      </c>
      <c r="C1441">
        <v>2023</v>
      </c>
      <c r="D1441">
        <v>7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14</v>
      </c>
      <c r="M1441">
        <v>99</v>
      </c>
      <c r="N1441">
        <v>99</v>
      </c>
      <c r="O1441">
        <v>99</v>
      </c>
      <c r="P1441">
        <v>99</v>
      </c>
      <c r="R1441">
        <v>0</v>
      </c>
    </row>
    <row r="1442" spans="1:18">
      <c r="A1442">
        <v>16</v>
      </c>
      <c r="B1442">
        <v>344</v>
      </c>
      <c r="C1442">
        <v>2023</v>
      </c>
      <c r="D1442">
        <v>8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14</v>
      </c>
      <c r="M1442">
        <v>99</v>
      </c>
      <c r="N1442">
        <v>99</v>
      </c>
      <c r="O1442">
        <v>99</v>
      </c>
      <c r="P1442">
        <v>99</v>
      </c>
      <c r="R1442">
        <v>0</v>
      </c>
    </row>
    <row r="1443" spans="1:18">
      <c r="A1443">
        <v>16</v>
      </c>
      <c r="B1443">
        <v>345</v>
      </c>
      <c r="C1443">
        <v>2023</v>
      </c>
      <c r="D1443">
        <v>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14</v>
      </c>
      <c r="M1443">
        <v>99</v>
      </c>
      <c r="N1443">
        <v>99</v>
      </c>
      <c r="O1443">
        <v>99</v>
      </c>
      <c r="P1443">
        <v>99</v>
      </c>
      <c r="R1443">
        <v>0</v>
      </c>
    </row>
    <row r="1444" spans="1:18">
      <c r="A1444">
        <v>16</v>
      </c>
      <c r="B1444">
        <v>346</v>
      </c>
      <c r="C1444">
        <v>2023</v>
      </c>
      <c r="D1444">
        <v>10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14</v>
      </c>
      <c r="M1444">
        <v>99</v>
      </c>
      <c r="N1444">
        <v>99</v>
      </c>
      <c r="O1444">
        <v>99</v>
      </c>
      <c r="P1444">
        <v>99</v>
      </c>
      <c r="R1444">
        <v>0</v>
      </c>
    </row>
    <row r="1445" spans="1:18">
      <c r="A1445">
        <v>16</v>
      </c>
      <c r="B1445">
        <v>347</v>
      </c>
      <c r="C1445">
        <v>2023</v>
      </c>
      <c r="D1445">
        <v>11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14</v>
      </c>
      <c r="M1445">
        <v>99</v>
      </c>
      <c r="N1445">
        <v>99</v>
      </c>
      <c r="O1445">
        <v>99</v>
      </c>
      <c r="P1445">
        <v>99</v>
      </c>
      <c r="R1445">
        <v>0</v>
      </c>
    </row>
    <row r="1446" spans="1:18">
      <c r="A1446">
        <v>16</v>
      </c>
      <c r="B1446">
        <v>348</v>
      </c>
      <c r="C1446">
        <v>2023</v>
      </c>
      <c r="D1446">
        <v>12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14</v>
      </c>
      <c r="M1446">
        <v>99</v>
      </c>
      <c r="N1446">
        <v>99</v>
      </c>
      <c r="O1446">
        <v>99</v>
      </c>
      <c r="P1446">
        <v>99</v>
      </c>
      <c r="R1446">
        <v>0</v>
      </c>
    </row>
    <row r="1447" spans="1:18">
      <c r="A1447">
        <v>16</v>
      </c>
      <c r="B1447">
        <v>349</v>
      </c>
      <c r="C1447">
        <v>2023</v>
      </c>
      <c r="D1447">
        <v>1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15</v>
      </c>
      <c r="M1447">
        <v>99</v>
      </c>
      <c r="N1447">
        <v>99</v>
      </c>
      <c r="O1447">
        <v>99</v>
      </c>
      <c r="P1447">
        <v>99</v>
      </c>
      <c r="R1447">
        <v>0</v>
      </c>
    </row>
    <row r="1448" spans="1:18">
      <c r="A1448">
        <v>16</v>
      </c>
      <c r="B1448">
        <v>350</v>
      </c>
      <c r="C1448">
        <v>2023</v>
      </c>
      <c r="D1448">
        <v>2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15</v>
      </c>
      <c r="M1448">
        <v>99</v>
      </c>
      <c r="N1448">
        <v>99</v>
      </c>
      <c r="O1448">
        <v>99</v>
      </c>
      <c r="P1448">
        <v>99</v>
      </c>
      <c r="R1448">
        <v>0</v>
      </c>
    </row>
    <row r="1449" spans="1:18">
      <c r="A1449">
        <v>16</v>
      </c>
      <c r="B1449">
        <v>351</v>
      </c>
      <c r="C1449">
        <v>2023</v>
      </c>
      <c r="D1449">
        <v>3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15</v>
      </c>
      <c r="M1449">
        <v>99</v>
      </c>
      <c r="N1449">
        <v>99</v>
      </c>
      <c r="O1449">
        <v>99</v>
      </c>
      <c r="P1449">
        <v>99</v>
      </c>
      <c r="R1449">
        <v>0</v>
      </c>
    </row>
    <row r="1450" spans="1:18">
      <c r="A1450">
        <v>16</v>
      </c>
      <c r="B1450">
        <v>352</v>
      </c>
      <c r="C1450">
        <v>2023</v>
      </c>
      <c r="D1450">
        <v>4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15</v>
      </c>
      <c r="M1450">
        <v>99</v>
      </c>
      <c r="N1450">
        <v>99</v>
      </c>
      <c r="O1450">
        <v>99</v>
      </c>
      <c r="P1450">
        <v>99</v>
      </c>
      <c r="R1450">
        <v>0</v>
      </c>
    </row>
    <row r="1451" spans="1:18">
      <c r="A1451">
        <v>16</v>
      </c>
      <c r="B1451">
        <v>353</v>
      </c>
      <c r="C1451">
        <v>2023</v>
      </c>
      <c r="D1451">
        <v>5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15</v>
      </c>
      <c r="M1451">
        <v>99</v>
      </c>
      <c r="N1451">
        <v>99</v>
      </c>
      <c r="O1451">
        <v>99</v>
      </c>
      <c r="P1451">
        <v>99</v>
      </c>
      <c r="R1451">
        <v>0</v>
      </c>
    </row>
    <row r="1452" spans="1:18">
      <c r="A1452">
        <v>16</v>
      </c>
      <c r="B1452">
        <v>354</v>
      </c>
      <c r="C1452">
        <v>2023</v>
      </c>
      <c r="D1452">
        <v>6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15</v>
      </c>
      <c r="M1452">
        <v>99</v>
      </c>
      <c r="N1452">
        <v>99</v>
      </c>
      <c r="O1452">
        <v>99</v>
      </c>
      <c r="P1452">
        <v>99</v>
      </c>
      <c r="R1452">
        <v>0</v>
      </c>
    </row>
    <row r="1453" spans="1:18">
      <c r="A1453">
        <v>16</v>
      </c>
      <c r="B1453">
        <v>355</v>
      </c>
      <c r="C1453">
        <v>2023</v>
      </c>
      <c r="D1453">
        <v>7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15</v>
      </c>
      <c r="M1453">
        <v>99</v>
      </c>
      <c r="N1453">
        <v>99</v>
      </c>
      <c r="O1453">
        <v>99</v>
      </c>
      <c r="P1453">
        <v>99</v>
      </c>
      <c r="R1453">
        <v>0</v>
      </c>
    </row>
    <row r="1454" spans="1:18">
      <c r="A1454">
        <v>16</v>
      </c>
      <c r="B1454">
        <v>356</v>
      </c>
      <c r="C1454">
        <v>2023</v>
      </c>
      <c r="D1454">
        <v>8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15</v>
      </c>
      <c r="M1454">
        <v>99</v>
      </c>
      <c r="N1454">
        <v>99</v>
      </c>
      <c r="O1454">
        <v>99</v>
      </c>
      <c r="P1454">
        <v>99</v>
      </c>
      <c r="R1454">
        <v>0</v>
      </c>
    </row>
    <row r="1455" spans="1:18">
      <c r="A1455">
        <v>16</v>
      </c>
      <c r="B1455">
        <v>357</v>
      </c>
      <c r="C1455">
        <v>2023</v>
      </c>
      <c r="D1455">
        <v>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15</v>
      </c>
      <c r="M1455">
        <v>99</v>
      </c>
      <c r="N1455">
        <v>99</v>
      </c>
      <c r="O1455">
        <v>99</v>
      </c>
      <c r="P1455">
        <v>99</v>
      </c>
      <c r="R1455">
        <v>0</v>
      </c>
    </row>
    <row r="1456" spans="1:18">
      <c r="A1456">
        <v>16</v>
      </c>
      <c r="B1456">
        <v>358</v>
      </c>
      <c r="C1456">
        <v>2023</v>
      </c>
      <c r="D1456">
        <v>10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15</v>
      </c>
      <c r="M1456">
        <v>99</v>
      </c>
      <c r="N1456">
        <v>99</v>
      </c>
      <c r="O1456">
        <v>99</v>
      </c>
      <c r="P1456">
        <v>99</v>
      </c>
      <c r="R1456">
        <v>0</v>
      </c>
    </row>
    <row r="1457" spans="1:18">
      <c r="A1457">
        <v>16</v>
      </c>
      <c r="B1457">
        <v>359</v>
      </c>
      <c r="C1457">
        <v>2023</v>
      </c>
      <c r="D1457">
        <v>11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15</v>
      </c>
      <c r="M1457">
        <v>99</v>
      </c>
      <c r="N1457">
        <v>99</v>
      </c>
      <c r="O1457">
        <v>99</v>
      </c>
      <c r="P1457">
        <v>99</v>
      </c>
      <c r="R1457">
        <v>0</v>
      </c>
    </row>
    <row r="1458" spans="1:18">
      <c r="A1458">
        <v>16</v>
      </c>
      <c r="B1458">
        <v>360</v>
      </c>
      <c r="C1458">
        <v>2023</v>
      </c>
      <c r="D1458">
        <v>12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15</v>
      </c>
      <c r="M1458">
        <v>99</v>
      </c>
      <c r="N1458">
        <v>99</v>
      </c>
      <c r="O1458">
        <v>99</v>
      </c>
      <c r="P1458">
        <v>99</v>
      </c>
      <c r="R1458">
        <v>0</v>
      </c>
    </row>
    <row r="1459" spans="1:18" ht="16.2" customHeight="1">
      <c r="A1459">
        <v>17</v>
      </c>
      <c r="B1459">
        <v>1</v>
      </c>
      <c r="C1459">
        <v>2024</v>
      </c>
      <c r="D1459">
        <v>1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1</v>
      </c>
      <c r="N1459">
        <v>99</v>
      </c>
      <c r="O1459">
        <v>99</v>
      </c>
      <c r="P1459">
        <v>99</v>
      </c>
      <c r="R1459">
        <v>0</v>
      </c>
    </row>
    <row r="1460" spans="1:18">
      <c r="A1460">
        <v>17</v>
      </c>
      <c r="B1460">
        <v>2</v>
      </c>
      <c r="C1460">
        <v>2024</v>
      </c>
      <c r="D1460">
        <v>2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1</v>
      </c>
      <c r="N1460">
        <v>99</v>
      </c>
      <c r="O1460">
        <v>99</v>
      </c>
      <c r="P1460">
        <v>99</v>
      </c>
      <c r="R1460">
        <v>0</v>
      </c>
    </row>
    <row r="1461" spans="1:18">
      <c r="A1461">
        <v>17</v>
      </c>
      <c r="B1461">
        <v>3</v>
      </c>
      <c r="C1461">
        <v>2024</v>
      </c>
      <c r="D1461">
        <v>3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1</v>
      </c>
      <c r="N1461">
        <v>99</v>
      </c>
      <c r="O1461">
        <v>99</v>
      </c>
      <c r="P1461">
        <v>99</v>
      </c>
      <c r="R1461">
        <v>0</v>
      </c>
    </row>
    <row r="1462" spans="1:18">
      <c r="A1462">
        <v>17</v>
      </c>
      <c r="B1462">
        <v>4</v>
      </c>
      <c r="C1462">
        <v>2024</v>
      </c>
      <c r="D1462">
        <v>4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1</v>
      </c>
      <c r="N1462">
        <v>99</v>
      </c>
      <c r="O1462">
        <v>99</v>
      </c>
      <c r="P1462">
        <v>99</v>
      </c>
      <c r="R1462">
        <v>0</v>
      </c>
    </row>
    <row r="1463" spans="1:18">
      <c r="A1463">
        <v>17</v>
      </c>
      <c r="B1463">
        <v>5</v>
      </c>
      <c r="C1463">
        <v>2024</v>
      </c>
      <c r="D1463">
        <v>5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1</v>
      </c>
      <c r="N1463">
        <v>99</v>
      </c>
      <c r="O1463">
        <v>99</v>
      </c>
      <c r="P1463">
        <v>99</v>
      </c>
      <c r="R1463">
        <v>0</v>
      </c>
    </row>
    <row r="1464" spans="1:18">
      <c r="A1464">
        <v>17</v>
      </c>
      <c r="B1464">
        <v>6</v>
      </c>
      <c r="C1464">
        <v>2024</v>
      </c>
      <c r="D1464">
        <v>6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1</v>
      </c>
      <c r="N1464">
        <v>99</v>
      </c>
      <c r="O1464">
        <v>99</v>
      </c>
      <c r="P1464">
        <v>99</v>
      </c>
      <c r="R1464">
        <v>0</v>
      </c>
    </row>
    <row r="1465" spans="1:18">
      <c r="A1465">
        <v>17</v>
      </c>
      <c r="B1465">
        <v>7</v>
      </c>
      <c r="C1465">
        <v>2024</v>
      </c>
      <c r="D1465">
        <v>7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1</v>
      </c>
      <c r="N1465">
        <v>99</v>
      </c>
      <c r="O1465">
        <v>99</v>
      </c>
      <c r="P1465">
        <v>99</v>
      </c>
      <c r="R1465">
        <v>0</v>
      </c>
    </row>
    <row r="1466" spans="1:18">
      <c r="A1466">
        <v>17</v>
      </c>
      <c r="B1466">
        <v>8</v>
      </c>
      <c r="C1466">
        <v>2024</v>
      </c>
      <c r="D1466">
        <v>8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1</v>
      </c>
      <c r="N1466">
        <v>99</v>
      </c>
      <c r="O1466">
        <v>99</v>
      </c>
      <c r="P1466">
        <v>99</v>
      </c>
      <c r="R1466">
        <v>0</v>
      </c>
    </row>
    <row r="1467" spans="1:18">
      <c r="A1467">
        <v>17</v>
      </c>
      <c r="B1467">
        <v>9</v>
      </c>
      <c r="C1467">
        <v>2024</v>
      </c>
      <c r="D1467">
        <v>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1</v>
      </c>
      <c r="N1467">
        <v>99</v>
      </c>
      <c r="O1467">
        <v>99</v>
      </c>
      <c r="P1467">
        <v>99</v>
      </c>
      <c r="R1467">
        <v>0</v>
      </c>
    </row>
    <row r="1468" spans="1:18">
      <c r="A1468">
        <v>17</v>
      </c>
      <c r="B1468">
        <v>10</v>
      </c>
      <c r="C1468">
        <v>2024</v>
      </c>
      <c r="D1468">
        <v>10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1</v>
      </c>
      <c r="N1468">
        <v>99</v>
      </c>
      <c r="O1468">
        <v>99</v>
      </c>
      <c r="P1468">
        <v>99</v>
      </c>
      <c r="R1468">
        <v>0</v>
      </c>
    </row>
    <row r="1469" spans="1:18">
      <c r="A1469">
        <v>17</v>
      </c>
      <c r="B1469">
        <v>11</v>
      </c>
      <c r="C1469">
        <v>2024</v>
      </c>
      <c r="D1469">
        <v>11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1</v>
      </c>
      <c r="N1469">
        <v>99</v>
      </c>
      <c r="O1469">
        <v>99</v>
      </c>
      <c r="P1469">
        <v>99</v>
      </c>
      <c r="R1469">
        <v>0</v>
      </c>
    </row>
    <row r="1470" spans="1:18">
      <c r="A1470">
        <v>17</v>
      </c>
      <c r="B1470">
        <v>12</v>
      </c>
      <c r="C1470">
        <v>2024</v>
      </c>
      <c r="D1470">
        <v>12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1</v>
      </c>
      <c r="N1470">
        <v>99</v>
      </c>
      <c r="O1470">
        <v>99</v>
      </c>
      <c r="P1470">
        <v>99</v>
      </c>
      <c r="R1470">
        <v>0</v>
      </c>
    </row>
    <row r="1471" spans="1:18">
      <c r="A1471">
        <v>17</v>
      </c>
      <c r="B1471">
        <v>13</v>
      </c>
      <c r="C1471">
        <v>2024</v>
      </c>
      <c r="D1471">
        <v>1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2</v>
      </c>
      <c r="N1471">
        <v>99</v>
      </c>
      <c r="O1471">
        <v>99</v>
      </c>
      <c r="P1471">
        <v>99</v>
      </c>
      <c r="R1471">
        <v>0</v>
      </c>
    </row>
    <row r="1472" spans="1:18">
      <c r="A1472">
        <v>17</v>
      </c>
      <c r="B1472">
        <v>14</v>
      </c>
      <c r="C1472">
        <v>2024</v>
      </c>
      <c r="D1472">
        <v>2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2</v>
      </c>
      <c r="N1472">
        <v>99</v>
      </c>
      <c r="O1472">
        <v>99</v>
      </c>
      <c r="P1472">
        <v>99</v>
      </c>
      <c r="R1472">
        <v>0</v>
      </c>
    </row>
    <row r="1473" spans="1:38">
      <c r="A1473">
        <v>17</v>
      </c>
      <c r="B1473">
        <v>15</v>
      </c>
      <c r="C1473">
        <v>2024</v>
      </c>
      <c r="D1473">
        <v>3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2</v>
      </c>
      <c r="N1473">
        <v>99</v>
      </c>
      <c r="O1473">
        <v>99</v>
      </c>
      <c r="P1473">
        <v>99</v>
      </c>
      <c r="R1473">
        <v>0</v>
      </c>
    </row>
    <row r="1474" spans="1:38">
      <c r="A1474">
        <v>17</v>
      </c>
      <c r="B1474">
        <v>16</v>
      </c>
      <c r="C1474">
        <v>2024</v>
      </c>
      <c r="D1474">
        <v>4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2</v>
      </c>
      <c r="N1474">
        <v>99</v>
      </c>
      <c r="O1474">
        <v>99</v>
      </c>
      <c r="P1474">
        <v>99</v>
      </c>
      <c r="R1474">
        <v>0</v>
      </c>
    </row>
    <row r="1475" spans="1:38">
      <c r="A1475">
        <v>17</v>
      </c>
      <c r="B1475">
        <v>17</v>
      </c>
      <c r="C1475">
        <v>2024</v>
      </c>
      <c r="D1475">
        <v>5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2</v>
      </c>
      <c r="N1475">
        <v>99</v>
      </c>
      <c r="O1475">
        <v>99</v>
      </c>
      <c r="P1475">
        <v>99</v>
      </c>
      <c r="R1475">
        <v>0</v>
      </c>
    </row>
    <row r="1476" spans="1:38">
      <c r="A1476">
        <v>17</v>
      </c>
      <c r="B1476">
        <v>18</v>
      </c>
      <c r="C1476">
        <v>2024</v>
      </c>
      <c r="D1476">
        <v>6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2</v>
      </c>
      <c r="N1476">
        <v>99</v>
      </c>
      <c r="O1476">
        <v>99</v>
      </c>
      <c r="P1476">
        <v>99</v>
      </c>
      <c r="Q1476">
        <v>2</v>
      </c>
      <c r="R1476">
        <v>4</v>
      </c>
      <c r="S1476">
        <v>5.25</v>
      </c>
      <c r="T1476">
        <v>2</v>
      </c>
      <c r="U1476">
        <v>6.55</v>
      </c>
      <c r="V1476">
        <v>0</v>
      </c>
      <c r="W1476">
        <v>0</v>
      </c>
      <c r="X1476">
        <v>0</v>
      </c>
      <c r="Y1476">
        <v>0</v>
      </c>
      <c r="AA1476">
        <v>1.685971530008737</v>
      </c>
      <c r="AB1476">
        <v>1.4790199457749036</v>
      </c>
      <c r="AC1476">
        <v>0</v>
      </c>
      <c r="AD1476">
        <v>98.753380598695387</v>
      </c>
      <c r="AG1476">
        <v>0.4089979550102249</v>
      </c>
      <c r="AH1476">
        <v>0.16799394708831861</v>
      </c>
      <c r="AI1476">
        <v>0</v>
      </c>
      <c r="AJ1476">
        <v>4</v>
      </c>
      <c r="AK1476">
        <v>72.599999999999994</v>
      </c>
      <c r="AL1476">
        <v>16.684581902330105</v>
      </c>
    </row>
    <row r="1477" spans="1:38">
      <c r="A1477">
        <v>17</v>
      </c>
      <c r="B1477">
        <v>19</v>
      </c>
      <c r="C1477">
        <v>2024</v>
      </c>
      <c r="D1477">
        <v>7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2</v>
      </c>
      <c r="N1477">
        <v>99</v>
      </c>
      <c r="O1477">
        <v>99</v>
      </c>
      <c r="P1477">
        <v>99</v>
      </c>
      <c r="R1477">
        <v>0</v>
      </c>
    </row>
    <row r="1478" spans="1:38">
      <c r="A1478">
        <v>17</v>
      </c>
      <c r="B1478">
        <v>20</v>
      </c>
      <c r="C1478">
        <v>2024</v>
      </c>
      <c r="D1478">
        <v>8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2</v>
      </c>
      <c r="N1478">
        <v>99</v>
      </c>
      <c r="O1478">
        <v>99</v>
      </c>
      <c r="P1478">
        <v>99</v>
      </c>
      <c r="R1478">
        <v>0</v>
      </c>
    </row>
    <row r="1479" spans="1:38">
      <c r="A1479">
        <v>17</v>
      </c>
      <c r="B1479">
        <v>21</v>
      </c>
      <c r="C1479">
        <v>2024</v>
      </c>
      <c r="D1479">
        <v>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2</v>
      </c>
      <c r="N1479">
        <v>99</v>
      </c>
      <c r="O1479">
        <v>99</v>
      </c>
      <c r="P1479">
        <v>99</v>
      </c>
      <c r="R1479">
        <v>0</v>
      </c>
    </row>
    <row r="1480" spans="1:38">
      <c r="A1480">
        <v>17</v>
      </c>
      <c r="B1480">
        <v>22</v>
      </c>
      <c r="C1480">
        <v>2024</v>
      </c>
      <c r="D1480">
        <v>10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2</v>
      </c>
      <c r="N1480">
        <v>99</v>
      </c>
      <c r="O1480">
        <v>99</v>
      </c>
      <c r="P1480">
        <v>99</v>
      </c>
      <c r="R1480">
        <v>0</v>
      </c>
    </row>
    <row r="1481" spans="1:38">
      <c r="A1481">
        <v>17</v>
      </c>
      <c r="B1481">
        <v>23</v>
      </c>
      <c r="C1481">
        <v>2024</v>
      </c>
      <c r="D1481">
        <v>11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2</v>
      </c>
      <c r="N1481">
        <v>99</v>
      </c>
      <c r="O1481">
        <v>99</v>
      </c>
      <c r="P1481">
        <v>99</v>
      </c>
      <c r="R1481">
        <v>0</v>
      </c>
    </row>
    <row r="1482" spans="1:38">
      <c r="A1482">
        <v>17</v>
      </c>
      <c r="B1482">
        <v>24</v>
      </c>
      <c r="C1482">
        <v>2024</v>
      </c>
      <c r="D1482">
        <v>12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2</v>
      </c>
      <c r="N1482">
        <v>99</v>
      </c>
      <c r="O1482">
        <v>99</v>
      </c>
      <c r="P1482">
        <v>99</v>
      </c>
      <c r="R1482">
        <v>0</v>
      </c>
    </row>
    <row r="1483" spans="1:38">
      <c r="A1483">
        <v>17</v>
      </c>
      <c r="B1483">
        <v>25</v>
      </c>
      <c r="C1483">
        <v>2024</v>
      </c>
      <c r="D1483">
        <v>1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3</v>
      </c>
      <c r="N1483">
        <v>99</v>
      </c>
      <c r="O1483">
        <v>99</v>
      </c>
      <c r="P1483">
        <v>99</v>
      </c>
      <c r="R1483">
        <v>0</v>
      </c>
    </row>
    <row r="1484" spans="1:38">
      <c r="A1484">
        <v>17</v>
      </c>
      <c r="B1484">
        <v>26</v>
      </c>
      <c r="C1484">
        <v>2024</v>
      </c>
      <c r="D1484">
        <v>2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3</v>
      </c>
      <c r="N1484">
        <v>99</v>
      </c>
      <c r="O1484">
        <v>99</v>
      </c>
      <c r="P1484">
        <v>99</v>
      </c>
      <c r="R1484">
        <v>0</v>
      </c>
    </row>
    <row r="1485" spans="1:38">
      <c r="A1485">
        <v>17</v>
      </c>
      <c r="B1485">
        <v>27</v>
      </c>
      <c r="C1485">
        <v>2024</v>
      </c>
      <c r="D1485">
        <v>3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3</v>
      </c>
      <c r="N1485">
        <v>99</v>
      </c>
      <c r="O1485">
        <v>99</v>
      </c>
      <c r="P1485">
        <v>99</v>
      </c>
      <c r="R1485">
        <v>0</v>
      </c>
    </row>
    <row r="1486" spans="1:38">
      <c r="A1486">
        <v>17</v>
      </c>
      <c r="B1486">
        <v>28</v>
      </c>
      <c r="C1486">
        <v>2024</v>
      </c>
      <c r="D1486">
        <v>4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3</v>
      </c>
      <c r="N1486">
        <v>99</v>
      </c>
      <c r="O1486">
        <v>99</v>
      </c>
      <c r="P1486">
        <v>99</v>
      </c>
      <c r="R1486">
        <v>0</v>
      </c>
    </row>
    <row r="1487" spans="1:38">
      <c r="A1487">
        <v>17</v>
      </c>
      <c r="B1487">
        <v>29</v>
      </c>
      <c r="C1487">
        <v>2024</v>
      </c>
      <c r="D1487">
        <v>5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3</v>
      </c>
      <c r="N1487">
        <v>99</v>
      </c>
      <c r="O1487">
        <v>99</v>
      </c>
      <c r="P1487">
        <v>99</v>
      </c>
      <c r="Q1487">
        <v>2</v>
      </c>
      <c r="R1487">
        <v>2</v>
      </c>
      <c r="S1487">
        <v>7.5</v>
      </c>
      <c r="T1487">
        <v>3</v>
      </c>
      <c r="U1487">
        <v>8.9</v>
      </c>
      <c r="V1487">
        <v>0</v>
      </c>
      <c r="W1487">
        <v>0</v>
      </c>
      <c r="X1487">
        <v>0</v>
      </c>
      <c r="Y1487">
        <v>0</v>
      </c>
      <c r="AA1487">
        <v>1.5</v>
      </c>
      <c r="AB1487">
        <v>1.5</v>
      </c>
      <c r="AC1487">
        <v>0</v>
      </c>
      <c r="AD1487">
        <v>100</v>
      </c>
      <c r="AG1487">
        <v>0.33112582781456951</v>
      </c>
      <c r="AH1487">
        <v>0.20342857142857129</v>
      </c>
      <c r="AI1487">
        <v>0</v>
      </c>
      <c r="AJ1487">
        <v>2</v>
      </c>
      <c r="AK1487">
        <v>79.099999999999994</v>
      </c>
      <c r="AL1487">
        <v>18.044728215796816</v>
      </c>
    </row>
    <row r="1488" spans="1:38">
      <c r="A1488">
        <v>17</v>
      </c>
      <c r="B1488">
        <v>30</v>
      </c>
      <c r="C1488">
        <v>2024</v>
      </c>
      <c r="D1488">
        <v>6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3</v>
      </c>
      <c r="N1488">
        <v>99</v>
      </c>
      <c r="O1488">
        <v>99</v>
      </c>
      <c r="P1488">
        <v>99</v>
      </c>
      <c r="Q1488">
        <v>4</v>
      </c>
      <c r="R1488">
        <v>12</v>
      </c>
      <c r="S1488">
        <v>5.6666666666666679</v>
      </c>
      <c r="T1488">
        <v>3</v>
      </c>
      <c r="U1488">
        <v>9.6416666666666693</v>
      </c>
      <c r="V1488">
        <v>0</v>
      </c>
      <c r="W1488">
        <v>0</v>
      </c>
      <c r="X1488">
        <v>0</v>
      </c>
      <c r="Y1488">
        <v>0</v>
      </c>
      <c r="AA1488">
        <v>2.7238019792602808</v>
      </c>
      <c r="AB1488">
        <v>1.027402333828161</v>
      </c>
      <c r="AC1488">
        <v>0</v>
      </c>
      <c r="AD1488">
        <v>71.369114862927319</v>
      </c>
      <c r="AG1488">
        <v>1.2269938650306749</v>
      </c>
      <c r="AH1488">
        <v>0.74186639992818593</v>
      </c>
      <c r="AI1488">
        <v>0</v>
      </c>
      <c r="AJ1488">
        <v>12</v>
      </c>
      <c r="AK1488">
        <v>82.641666666666652</v>
      </c>
      <c r="AL1488">
        <v>16.686736680252363</v>
      </c>
    </row>
    <row r="1489" spans="1:38">
      <c r="A1489">
        <v>17</v>
      </c>
      <c r="B1489">
        <v>31</v>
      </c>
      <c r="C1489">
        <v>2024</v>
      </c>
      <c r="D1489">
        <v>7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3</v>
      </c>
      <c r="N1489">
        <v>99</v>
      </c>
      <c r="O1489">
        <v>99</v>
      </c>
      <c r="P1489">
        <v>99</v>
      </c>
      <c r="Q1489">
        <v>4</v>
      </c>
      <c r="R1489">
        <v>7</v>
      </c>
      <c r="S1489">
        <v>5.4285714285714306</v>
      </c>
      <c r="T1489">
        <v>3</v>
      </c>
      <c r="U1489">
        <v>8.4000000000000021</v>
      </c>
      <c r="V1489">
        <v>0</v>
      </c>
      <c r="W1489">
        <v>0</v>
      </c>
      <c r="X1489">
        <v>0</v>
      </c>
      <c r="Y1489">
        <v>0</v>
      </c>
      <c r="AA1489">
        <v>1.0583005244258232</v>
      </c>
      <c r="AB1489">
        <v>1.678191446352961</v>
      </c>
      <c r="AC1489">
        <v>0</v>
      </c>
      <c r="AD1489">
        <v>91.697246922510644</v>
      </c>
      <c r="AG1489">
        <v>2.5362318840579712</v>
      </c>
      <c r="AH1489">
        <v>1.4991204140427803</v>
      </c>
      <c r="AI1489">
        <v>0</v>
      </c>
      <c r="AJ1489">
        <v>7</v>
      </c>
      <c r="AK1489">
        <v>80.899999999999977</v>
      </c>
      <c r="AL1489">
        <v>16.069042586660942</v>
      </c>
    </row>
    <row r="1490" spans="1:38">
      <c r="A1490">
        <v>17</v>
      </c>
      <c r="B1490">
        <v>32</v>
      </c>
      <c r="C1490">
        <v>2024</v>
      </c>
      <c r="D1490">
        <v>8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3</v>
      </c>
      <c r="N1490">
        <v>99</v>
      </c>
      <c r="O1490">
        <v>99</v>
      </c>
      <c r="P1490">
        <v>99</v>
      </c>
      <c r="R1490">
        <v>0</v>
      </c>
    </row>
    <row r="1491" spans="1:38">
      <c r="A1491">
        <v>17</v>
      </c>
      <c r="B1491">
        <v>33</v>
      </c>
      <c r="C1491">
        <v>2024</v>
      </c>
      <c r="D1491">
        <v>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3</v>
      </c>
      <c r="N1491">
        <v>99</v>
      </c>
      <c r="O1491">
        <v>99</v>
      </c>
      <c r="P1491">
        <v>99</v>
      </c>
      <c r="R1491">
        <v>0</v>
      </c>
    </row>
    <row r="1492" spans="1:38">
      <c r="A1492">
        <v>17</v>
      </c>
      <c r="B1492">
        <v>34</v>
      </c>
      <c r="C1492">
        <v>2024</v>
      </c>
      <c r="D1492">
        <v>10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3</v>
      </c>
      <c r="N1492">
        <v>99</v>
      </c>
      <c r="O1492">
        <v>99</v>
      </c>
      <c r="P1492">
        <v>99</v>
      </c>
      <c r="R1492">
        <v>0</v>
      </c>
    </row>
    <row r="1493" spans="1:38">
      <c r="A1493">
        <v>17</v>
      </c>
      <c r="B1493">
        <v>35</v>
      </c>
      <c r="C1493">
        <v>2024</v>
      </c>
      <c r="D1493">
        <v>11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3</v>
      </c>
      <c r="N1493">
        <v>99</v>
      </c>
      <c r="O1493">
        <v>99</v>
      </c>
      <c r="P1493">
        <v>99</v>
      </c>
      <c r="R1493">
        <v>0</v>
      </c>
    </row>
    <row r="1494" spans="1:38">
      <c r="A1494">
        <v>17</v>
      </c>
      <c r="B1494">
        <v>36</v>
      </c>
      <c r="C1494">
        <v>2024</v>
      </c>
      <c r="D1494">
        <v>12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3</v>
      </c>
      <c r="N1494">
        <v>99</v>
      </c>
      <c r="O1494">
        <v>99</v>
      </c>
      <c r="P1494">
        <v>99</v>
      </c>
      <c r="R1494">
        <v>0</v>
      </c>
    </row>
    <row r="1495" spans="1:38">
      <c r="A1495">
        <v>17</v>
      </c>
      <c r="B1495">
        <v>37</v>
      </c>
      <c r="C1495">
        <v>2024</v>
      </c>
      <c r="D1495">
        <v>1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4</v>
      </c>
      <c r="N1495">
        <v>99</v>
      </c>
      <c r="O1495">
        <v>99</v>
      </c>
      <c r="P1495">
        <v>99</v>
      </c>
      <c r="R1495">
        <v>0</v>
      </c>
    </row>
    <row r="1496" spans="1:38">
      <c r="A1496">
        <v>17</v>
      </c>
      <c r="B1496">
        <v>38</v>
      </c>
      <c r="C1496">
        <v>2024</v>
      </c>
      <c r="D1496">
        <v>2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4</v>
      </c>
      <c r="N1496">
        <v>99</v>
      </c>
      <c r="O1496">
        <v>99</v>
      </c>
      <c r="P1496">
        <v>99</v>
      </c>
      <c r="R1496">
        <v>0</v>
      </c>
    </row>
    <row r="1497" spans="1:38">
      <c r="A1497">
        <v>17</v>
      </c>
      <c r="B1497">
        <v>39</v>
      </c>
      <c r="C1497">
        <v>2024</v>
      </c>
      <c r="D1497">
        <v>3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4</v>
      </c>
      <c r="N1497">
        <v>99</v>
      </c>
      <c r="O1497">
        <v>99</v>
      </c>
      <c r="P1497">
        <v>99</v>
      </c>
      <c r="Q1497">
        <v>1</v>
      </c>
      <c r="R1497">
        <v>1</v>
      </c>
      <c r="S1497">
        <v>3</v>
      </c>
      <c r="T1497">
        <v>4</v>
      </c>
      <c r="U1497">
        <v>22.2</v>
      </c>
      <c r="V1497">
        <v>0</v>
      </c>
      <c r="W1497">
        <v>0</v>
      </c>
      <c r="X1497">
        <v>100</v>
      </c>
      <c r="Y1497">
        <v>0</v>
      </c>
      <c r="AA1497">
        <v>0</v>
      </c>
      <c r="AB1497">
        <v>0</v>
      </c>
      <c r="AC1497">
        <v>0</v>
      </c>
      <c r="AG1497">
        <v>8.3333333333333357</v>
      </c>
      <c r="AH1497">
        <v>10.160183066361556</v>
      </c>
      <c r="AI1497">
        <v>0</v>
      </c>
      <c r="AJ1497">
        <v>1</v>
      </c>
      <c r="AK1497">
        <v>114.9</v>
      </c>
      <c r="AL1497">
        <v>14.63500544618984</v>
      </c>
    </row>
    <row r="1498" spans="1:38">
      <c r="A1498">
        <v>17</v>
      </c>
      <c r="B1498">
        <v>40</v>
      </c>
      <c r="C1498">
        <v>2024</v>
      </c>
      <c r="D1498">
        <v>4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4</v>
      </c>
      <c r="N1498">
        <v>99</v>
      </c>
      <c r="O1498">
        <v>99</v>
      </c>
      <c r="P1498">
        <v>99</v>
      </c>
      <c r="R1498">
        <v>0</v>
      </c>
    </row>
    <row r="1499" spans="1:38">
      <c r="A1499">
        <v>17</v>
      </c>
      <c r="B1499">
        <v>41</v>
      </c>
      <c r="C1499">
        <v>2024</v>
      </c>
      <c r="D1499">
        <v>5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4</v>
      </c>
      <c r="N1499">
        <v>99</v>
      </c>
      <c r="O1499">
        <v>99</v>
      </c>
      <c r="P1499">
        <v>99</v>
      </c>
      <c r="Q1499">
        <v>8</v>
      </c>
      <c r="R1499">
        <v>15</v>
      </c>
      <c r="S1499">
        <v>8.5333333333333314</v>
      </c>
      <c r="T1499">
        <v>4</v>
      </c>
      <c r="U1499">
        <v>12.18</v>
      </c>
      <c r="V1499">
        <v>0</v>
      </c>
      <c r="W1499">
        <v>0</v>
      </c>
      <c r="X1499">
        <v>20</v>
      </c>
      <c r="Y1499">
        <v>0</v>
      </c>
      <c r="AA1499">
        <v>3.096707929398574</v>
      </c>
      <c r="AB1499">
        <v>1.0241527663824816</v>
      </c>
      <c r="AC1499">
        <v>0</v>
      </c>
      <c r="AD1499">
        <v>40.90595990075991</v>
      </c>
      <c r="AG1499">
        <v>2.4834437086092715</v>
      </c>
      <c r="AH1499">
        <v>2.0879999999999996</v>
      </c>
      <c r="AI1499">
        <v>0</v>
      </c>
      <c r="AJ1499">
        <v>14</v>
      </c>
      <c r="AK1499">
        <v>84.642857142857125</v>
      </c>
      <c r="AL1499">
        <v>20.392483693745422</v>
      </c>
    </row>
    <row r="1500" spans="1:38">
      <c r="A1500">
        <v>17</v>
      </c>
      <c r="B1500">
        <v>42</v>
      </c>
      <c r="C1500">
        <v>2024</v>
      </c>
      <c r="D1500">
        <v>6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4</v>
      </c>
      <c r="N1500">
        <v>99</v>
      </c>
      <c r="O1500">
        <v>99</v>
      </c>
      <c r="P1500">
        <v>99</v>
      </c>
      <c r="Q1500">
        <v>17</v>
      </c>
      <c r="R1500">
        <v>32</v>
      </c>
      <c r="S1500">
        <v>7.90625</v>
      </c>
      <c r="T1500">
        <v>4</v>
      </c>
      <c r="U1500">
        <v>13.615625000000001</v>
      </c>
      <c r="V1500">
        <v>0</v>
      </c>
      <c r="W1500">
        <v>0</v>
      </c>
      <c r="X1500">
        <v>18.75</v>
      </c>
      <c r="Y1500">
        <v>3.125</v>
      </c>
      <c r="AA1500">
        <v>3.5320062796341318</v>
      </c>
      <c r="AB1500">
        <v>1.0711960313126632</v>
      </c>
      <c r="AC1500">
        <v>0</v>
      </c>
      <c r="AD1500">
        <v>33.324949690922601</v>
      </c>
      <c r="AG1500">
        <v>3.2719836400817992</v>
      </c>
      <c r="AH1500">
        <v>2.79370086818246</v>
      </c>
      <c r="AI1500">
        <v>0</v>
      </c>
      <c r="AJ1500">
        <v>32</v>
      </c>
      <c r="AK1500">
        <v>87.093750000000014</v>
      </c>
      <c r="AL1500">
        <v>20.276184984045976</v>
      </c>
    </row>
    <row r="1501" spans="1:38">
      <c r="A1501">
        <v>17</v>
      </c>
      <c r="B1501">
        <v>43</v>
      </c>
      <c r="C1501">
        <v>2024</v>
      </c>
      <c r="D1501">
        <v>7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4</v>
      </c>
      <c r="N1501">
        <v>99</v>
      </c>
      <c r="O1501">
        <v>99</v>
      </c>
      <c r="P1501">
        <v>99</v>
      </c>
      <c r="Q1501">
        <v>9</v>
      </c>
      <c r="R1501">
        <v>11</v>
      </c>
      <c r="S1501">
        <v>8</v>
      </c>
      <c r="T1501">
        <v>4</v>
      </c>
      <c r="U1501">
        <v>11.91818181818182</v>
      </c>
      <c r="V1501">
        <v>0</v>
      </c>
      <c r="W1501">
        <v>0</v>
      </c>
      <c r="X1501">
        <v>0</v>
      </c>
      <c r="Y1501">
        <v>0</v>
      </c>
      <c r="AA1501">
        <v>2.004911325093353</v>
      </c>
      <c r="AB1501">
        <v>0.95346258924559213</v>
      </c>
      <c r="AC1501">
        <v>0</v>
      </c>
      <c r="AD1501">
        <v>67.054449441731762</v>
      </c>
      <c r="AG1501">
        <v>3.985507246376812</v>
      </c>
      <c r="AH1501">
        <v>3.3424266374321174</v>
      </c>
      <c r="AI1501">
        <v>0</v>
      </c>
      <c r="AJ1501">
        <v>11</v>
      </c>
      <c r="AK1501">
        <v>83.636363636363654</v>
      </c>
      <c r="AL1501">
        <v>20.190139215120777</v>
      </c>
    </row>
    <row r="1502" spans="1:38">
      <c r="A1502">
        <v>17</v>
      </c>
      <c r="B1502">
        <v>44</v>
      </c>
      <c r="C1502">
        <v>2024</v>
      </c>
      <c r="D1502">
        <v>8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4</v>
      </c>
      <c r="N1502">
        <v>99</v>
      </c>
      <c r="O1502">
        <v>99</v>
      </c>
      <c r="P1502">
        <v>99</v>
      </c>
      <c r="R1502">
        <v>0</v>
      </c>
    </row>
    <row r="1503" spans="1:38">
      <c r="A1503">
        <v>17</v>
      </c>
      <c r="B1503">
        <v>45</v>
      </c>
      <c r="C1503">
        <v>2024</v>
      </c>
      <c r="D1503">
        <v>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4</v>
      </c>
      <c r="N1503">
        <v>99</v>
      </c>
      <c r="O1503">
        <v>99</v>
      </c>
      <c r="P1503">
        <v>99</v>
      </c>
      <c r="R1503">
        <v>0</v>
      </c>
    </row>
    <row r="1504" spans="1:38">
      <c r="A1504">
        <v>17</v>
      </c>
      <c r="B1504">
        <v>46</v>
      </c>
      <c r="C1504">
        <v>2024</v>
      </c>
      <c r="D1504">
        <v>10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4</v>
      </c>
      <c r="N1504">
        <v>99</v>
      </c>
      <c r="O1504">
        <v>99</v>
      </c>
      <c r="P1504">
        <v>99</v>
      </c>
      <c r="R1504">
        <v>0</v>
      </c>
    </row>
    <row r="1505" spans="1:38">
      <c r="A1505">
        <v>17</v>
      </c>
      <c r="B1505">
        <v>47</v>
      </c>
      <c r="C1505">
        <v>2024</v>
      </c>
      <c r="D1505">
        <v>11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4</v>
      </c>
      <c r="N1505">
        <v>99</v>
      </c>
      <c r="O1505">
        <v>99</v>
      </c>
      <c r="P1505">
        <v>99</v>
      </c>
      <c r="R1505">
        <v>0</v>
      </c>
    </row>
    <row r="1506" spans="1:38">
      <c r="A1506">
        <v>17</v>
      </c>
      <c r="B1506">
        <v>48</v>
      </c>
      <c r="C1506">
        <v>2024</v>
      </c>
      <c r="D1506">
        <v>12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4</v>
      </c>
      <c r="N1506">
        <v>99</v>
      </c>
      <c r="O1506">
        <v>99</v>
      </c>
      <c r="P1506">
        <v>99</v>
      </c>
      <c r="R1506">
        <v>0</v>
      </c>
    </row>
    <row r="1507" spans="1:38">
      <c r="A1507">
        <v>17</v>
      </c>
      <c r="B1507">
        <v>49</v>
      </c>
      <c r="C1507">
        <v>2024</v>
      </c>
      <c r="D1507">
        <v>1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5</v>
      </c>
      <c r="N1507">
        <v>99</v>
      </c>
      <c r="O1507">
        <v>99</v>
      </c>
      <c r="P1507">
        <v>99</v>
      </c>
      <c r="R1507">
        <v>0</v>
      </c>
    </row>
    <row r="1508" spans="1:38">
      <c r="A1508">
        <v>17</v>
      </c>
      <c r="B1508">
        <v>50</v>
      </c>
      <c r="C1508">
        <v>2024</v>
      </c>
      <c r="D1508">
        <v>2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5</v>
      </c>
      <c r="N1508">
        <v>99</v>
      </c>
      <c r="O1508">
        <v>99</v>
      </c>
      <c r="P1508">
        <v>99</v>
      </c>
      <c r="R1508">
        <v>0</v>
      </c>
    </row>
    <row r="1509" spans="1:38">
      <c r="A1509">
        <v>17</v>
      </c>
      <c r="B1509">
        <v>51</v>
      </c>
      <c r="C1509">
        <v>2024</v>
      </c>
      <c r="D1509">
        <v>3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5</v>
      </c>
      <c r="N1509">
        <v>99</v>
      </c>
      <c r="O1509">
        <v>99</v>
      </c>
      <c r="P1509">
        <v>99</v>
      </c>
      <c r="Q1509">
        <v>1</v>
      </c>
      <c r="R1509">
        <v>1</v>
      </c>
      <c r="S1509">
        <v>9</v>
      </c>
      <c r="T1509">
        <v>5</v>
      </c>
      <c r="U1509">
        <v>27.2</v>
      </c>
      <c r="V1509">
        <v>100</v>
      </c>
      <c r="W1509">
        <v>0</v>
      </c>
      <c r="X1509">
        <v>100</v>
      </c>
      <c r="Y1509">
        <v>100</v>
      </c>
      <c r="AA1509">
        <v>0</v>
      </c>
      <c r="AB1509">
        <v>0</v>
      </c>
      <c r="AC1509">
        <v>0</v>
      </c>
      <c r="AG1509">
        <v>8.3333333333333357</v>
      </c>
      <c r="AH1509">
        <v>12.44851258581236</v>
      </c>
      <c r="AI1509">
        <v>0</v>
      </c>
      <c r="AJ1509">
        <v>1</v>
      </c>
      <c r="AK1509">
        <v>102.9</v>
      </c>
      <c r="AL1509">
        <v>24.964494683397376</v>
      </c>
    </row>
    <row r="1510" spans="1:38">
      <c r="A1510">
        <v>17</v>
      </c>
      <c r="B1510">
        <v>52</v>
      </c>
      <c r="C1510">
        <v>2024</v>
      </c>
      <c r="D1510">
        <v>4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5</v>
      </c>
      <c r="N1510">
        <v>99</v>
      </c>
      <c r="O1510">
        <v>99</v>
      </c>
      <c r="P1510">
        <v>99</v>
      </c>
      <c r="Q1510">
        <v>3</v>
      </c>
      <c r="R1510">
        <v>4</v>
      </c>
      <c r="S1510">
        <v>8.75</v>
      </c>
      <c r="T1510">
        <v>5</v>
      </c>
      <c r="U1510">
        <v>14.175000000000001</v>
      </c>
      <c r="V1510">
        <v>0</v>
      </c>
      <c r="W1510">
        <v>0</v>
      </c>
      <c r="X1510">
        <v>50</v>
      </c>
      <c r="Y1510">
        <v>0</v>
      </c>
      <c r="AA1510">
        <v>2.8760867511255626</v>
      </c>
      <c r="AB1510">
        <v>0.4330127018922193</v>
      </c>
      <c r="AC1510">
        <v>0</v>
      </c>
      <c r="AD1510">
        <v>-48.679839098625742</v>
      </c>
      <c r="AG1510">
        <v>12.121212121212123</v>
      </c>
      <c r="AH1510">
        <v>9.9022004889975523</v>
      </c>
      <c r="AI1510">
        <v>0</v>
      </c>
      <c r="AJ1510">
        <v>4</v>
      </c>
      <c r="AK1510">
        <v>84.25</v>
      </c>
      <c r="AL1510">
        <v>23.364623340279689</v>
      </c>
    </row>
    <row r="1511" spans="1:38">
      <c r="A1511">
        <v>17</v>
      </c>
      <c r="B1511">
        <v>53</v>
      </c>
      <c r="C1511">
        <v>2024</v>
      </c>
      <c r="D1511">
        <v>5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5</v>
      </c>
      <c r="N1511">
        <v>99</v>
      </c>
      <c r="O1511">
        <v>99</v>
      </c>
      <c r="P1511">
        <v>99</v>
      </c>
      <c r="Q1511">
        <v>16</v>
      </c>
      <c r="R1511">
        <v>53</v>
      </c>
      <c r="S1511">
        <v>8.6415094339622662</v>
      </c>
      <c r="T1511">
        <v>5</v>
      </c>
      <c r="U1511">
        <v>11.175471698113212</v>
      </c>
      <c r="V1511">
        <v>0</v>
      </c>
      <c r="W1511">
        <v>0</v>
      </c>
      <c r="X1511">
        <v>1.886792452830188</v>
      </c>
      <c r="Y1511">
        <v>0</v>
      </c>
      <c r="AA1511">
        <v>1.7510003243835572</v>
      </c>
      <c r="AB1511">
        <v>0.91309838736323745</v>
      </c>
      <c r="AC1511">
        <v>0</v>
      </c>
      <c r="AD1511">
        <v>39.573567165419313</v>
      </c>
      <c r="AG1511">
        <v>8.7748344370860938</v>
      </c>
      <c r="AH1511">
        <v>6.7691428571428558</v>
      </c>
      <c r="AI1511">
        <v>0</v>
      </c>
      <c r="AJ1511">
        <v>49</v>
      </c>
      <c r="AK1511">
        <v>79.965306122448979</v>
      </c>
      <c r="AL1511">
        <v>21.761358665864723</v>
      </c>
    </row>
    <row r="1512" spans="1:38">
      <c r="A1512">
        <v>17</v>
      </c>
      <c r="B1512">
        <v>54</v>
      </c>
      <c r="C1512">
        <v>2024</v>
      </c>
      <c r="D1512">
        <v>6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5</v>
      </c>
      <c r="N1512">
        <v>99</v>
      </c>
      <c r="O1512">
        <v>99</v>
      </c>
      <c r="P1512">
        <v>99</v>
      </c>
      <c r="Q1512">
        <v>42</v>
      </c>
      <c r="R1512">
        <v>85</v>
      </c>
      <c r="S1512">
        <v>8.5176470588235293</v>
      </c>
      <c r="T1512">
        <v>5</v>
      </c>
      <c r="U1512">
        <v>14.454117647058823</v>
      </c>
      <c r="V1512">
        <v>0</v>
      </c>
      <c r="W1512">
        <v>0</v>
      </c>
      <c r="X1512">
        <v>25.882352941176471</v>
      </c>
      <c r="Y1512">
        <v>0</v>
      </c>
      <c r="AA1512">
        <v>2.7006122591728055</v>
      </c>
      <c r="AB1512">
        <v>0.9894949954500829</v>
      </c>
      <c r="AC1512">
        <v>0</v>
      </c>
      <c r="AD1512">
        <v>12.291428271623772</v>
      </c>
      <c r="AG1512">
        <v>8.6912065439672812</v>
      </c>
      <c r="AH1512">
        <v>7.8777619615537517</v>
      </c>
      <c r="AI1512">
        <v>0</v>
      </c>
      <c r="AJ1512">
        <v>85</v>
      </c>
      <c r="AK1512">
        <v>87.063529411764748</v>
      </c>
      <c r="AL1512">
        <v>21.798307960845737</v>
      </c>
    </row>
    <row r="1513" spans="1:38">
      <c r="A1513">
        <v>17</v>
      </c>
      <c r="B1513">
        <v>55</v>
      </c>
      <c r="C1513">
        <v>2024</v>
      </c>
      <c r="D1513">
        <v>7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5</v>
      </c>
      <c r="N1513">
        <v>99</v>
      </c>
      <c r="O1513">
        <v>99</v>
      </c>
      <c r="P1513">
        <v>99</v>
      </c>
      <c r="Q1513">
        <v>24</v>
      </c>
      <c r="R1513">
        <v>55</v>
      </c>
      <c r="S1513">
        <v>8.5090909090909097</v>
      </c>
      <c r="T1513">
        <v>5</v>
      </c>
      <c r="U1513">
        <v>13.069090909090916</v>
      </c>
      <c r="V1513">
        <v>0</v>
      </c>
      <c r="W1513">
        <v>0</v>
      </c>
      <c r="X1513">
        <v>5.4545454545454541</v>
      </c>
      <c r="Y1513">
        <v>0</v>
      </c>
      <c r="AA1513">
        <v>2.1864768445459077</v>
      </c>
      <c r="AB1513">
        <v>1.0067540509023303</v>
      </c>
      <c r="AC1513">
        <v>0</v>
      </c>
      <c r="AD1513">
        <v>45.235119187088607</v>
      </c>
      <c r="AG1513">
        <v>19.927536231884059</v>
      </c>
      <c r="AH1513">
        <v>18.325982204318898</v>
      </c>
      <c r="AI1513">
        <v>0</v>
      </c>
      <c r="AJ1513">
        <v>55</v>
      </c>
      <c r="AK1513">
        <v>84.6</v>
      </c>
      <c r="AL1513">
        <v>21.297432651182497</v>
      </c>
    </row>
    <row r="1514" spans="1:38">
      <c r="A1514">
        <v>17</v>
      </c>
      <c r="B1514">
        <v>56</v>
      </c>
      <c r="C1514">
        <v>2024</v>
      </c>
      <c r="D1514">
        <v>8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5</v>
      </c>
      <c r="N1514">
        <v>99</v>
      </c>
      <c r="O1514">
        <v>99</v>
      </c>
      <c r="P1514">
        <v>99</v>
      </c>
      <c r="R1514">
        <v>0</v>
      </c>
    </row>
    <row r="1515" spans="1:38">
      <c r="A1515">
        <v>17</v>
      </c>
      <c r="B1515">
        <v>57</v>
      </c>
      <c r="C1515">
        <v>2024</v>
      </c>
      <c r="D1515">
        <v>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5</v>
      </c>
      <c r="N1515">
        <v>99</v>
      </c>
      <c r="O1515">
        <v>99</v>
      </c>
      <c r="P1515">
        <v>99</v>
      </c>
      <c r="R1515">
        <v>0</v>
      </c>
    </row>
    <row r="1516" spans="1:38">
      <c r="A1516">
        <v>17</v>
      </c>
      <c r="B1516">
        <v>58</v>
      </c>
      <c r="C1516">
        <v>2024</v>
      </c>
      <c r="D1516">
        <v>10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5</v>
      </c>
      <c r="N1516">
        <v>99</v>
      </c>
      <c r="O1516">
        <v>99</v>
      </c>
      <c r="P1516">
        <v>99</v>
      </c>
      <c r="R1516">
        <v>0</v>
      </c>
    </row>
    <row r="1517" spans="1:38">
      <c r="A1517">
        <v>17</v>
      </c>
      <c r="B1517">
        <v>59</v>
      </c>
      <c r="C1517">
        <v>2024</v>
      </c>
      <c r="D1517">
        <v>11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5</v>
      </c>
      <c r="N1517">
        <v>99</v>
      </c>
      <c r="O1517">
        <v>99</v>
      </c>
      <c r="P1517">
        <v>99</v>
      </c>
      <c r="R1517">
        <v>0</v>
      </c>
    </row>
    <row r="1518" spans="1:38">
      <c r="A1518">
        <v>17</v>
      </c>
      <c r="B1518">
        <v>60</v>
      </c>
      <c r="C1518">
        <v>2024</v>
      </c>
      <c r="D1518">
        <v>12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5</v>
      </c>
      <c r="N1518">
        <v>99</v>
      </c>
      <c r="O1518">
        <v>99</v>
      </c>
      <c r="P1518">
        <v>99</v>
      </c>
      <c r="R1518">
        <v>0</v>
      </c>
    </row>
    <row r="1519" spans="1:38">
      <c r="A1519">
        <v>17</v>
      </c>
      <c r="B1519">
        <v>61</v>
      </c>
      <c r="C1519">
        <v>2024</v>
      </c>
      <c r="D1519">
        <v>1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6</v>
      </c>
      <c r="N1519">
        <v>99</v>
      </c>
      <c r="O1519">
        <v>99</v>
      </c>
      <c r="P1519">
        <v>99</v>
      </c>
      <c r="R1519">
        <v>0</v>
      </c>
    </row>
    <row r="1520" spans="1:38">
      <c r="A1520">
        <v>17</v>
      </c>
      <c r="B1520">
        <v>62</v>
      </c>
      <c r="C1520">
        <v>2024</v>
      </c>
      <c r="D1520">
        <v>2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6</v>
      </c>
      <c r="N1520">
        <v>99</v>
      </c>
      <c r="O1520">
        <v>99</v>
      </c>
      <c r="P1520">
        <v>99</v>
      </c>
      <c r="R1520">
        <v>0</v>
      </c>
    </row>
    <row r="1521" spans="1:38">
      <c r="A1521">
        <v>17</v>
      </c>
      <c r="B1521">
        <v>63</v>
      </c>
      <c r="C1521">
        <v>2024</v>
      </c>
      <c r="D1521">
        <v>3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6</v>
      </c>
      <c r="N1521">
        <v>99</v>
      </c>
      <c r="O1521">
        <v>99</v>
      </c>
      <c r="P1521">
        <v>99</v>
      </c>
      <c r="R1521">
        <v>0</v>
      </c>
    </row>
    <row r="1522" spans="1:38">
      <c r="A1522">
        <v>17</v>
      </c>
      <c r="B1522">
        <v>64</v>
      </c>
      <c r="C1522">
        <v>2024</v>
      </c>
      <c r="D1522">
        <v>4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6</v>
      </c>
      <c r="N1522">
        <v>99</v>
      </c>
      <c r="O1522">
        <v>99</v>
      </c>
      <c r="P1522">
        <v>99</v>
      </c>
      <c r="Q1522">
        <v>2</v>
      </c>
      <c r="R1522">
        <v>2</v>
      </c>
      <c r="S1522">
        <v>9.5</v>
      </c>
      <c r="T1522">
        <v>6</v>
      </c>
      <c r="U1522">
        <v>13.8</v>
      </c>
      <c r="V1522">
        <v>0</v>
      </c>
      <c r="W1522">
        <v>0</v>
      </c>
      <c r="X1522">
        <v>50</v>
      </c>
      <c r="Y1522">
        <v>0</v>
      </c>
      <c r="AA1522">
        <v>3.600000000000001</v>
      </c>
      <c r="AB1522">
        <v>0.5</v>
      </c>
      <c r="AC1522">
        <v>0</v>
      </c>
      <c r="AD1522">
        <v>100.0000000000022</v>
      </c>
      <c r="AG1522">
        <v>6.0606060606060606</v>
      </c>
      <c r="AH1522">
        <v>4.8201187565490722</v>
      </c>
      <c r="AI1522">
        <v>0</v>
      </c>
      <c r="AJ1522">
        <v>2</v>
      </c>
      <c r="AK1522">
        <v>81.300000000000011</v>
      </c>
      <c r="AL1522">
        <v>25.122610285959318</v>
      </c>
    </row>
    <row r="1523" spans="1:38">
      <c r="A1523">
        <v>17</v>
      </c>
      <c r="B1523">
        <v>65</v>
      </c>
      <c r="C1523">
        <v>2024</v>
      </c>
      <c r="D1523">
        <v>5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6</v>
      </c>
      <c r="N1523">
        <v>99</v>
      </c>
      <c r="O1523">
        <v>99</v>
      </c>
      <c r="P1523">
        <v>99</v>
      </c>
      <c r="Q1523">
        <v>31</v>
      </c>
      <c r="R1523">
        <v>75</v>
      </c>
      <c r="S1523">
        <v>9.3066666666666649</v>
      </c>
      <c r="T1523">
        <v>6</v>
      </c>
      <c r="U1523">
        <v>13.463999999999999</v>
      </c>
      <c r="V1523">
        <v>0</v>
      </c>
      <c r="W1523">
        <v>0</v>
      </c>
      <c r="X1523">
        <v>8</v>
      </c>
      <c r="Y1523">
        <v>0</v>
      </c>
      <c r="AA1523">
        <v>2.1112170265828825</v>
      </c>
      <c r="AB1523">
        <v>0.83223928183078622</v>
      </c>
      <c r="AC1523">
        <v>0</v>
      </c>
      <c r="AD1523">
        <v>34.473173352550774</v>
      </c>
      <c r="AG1523">
        <v>12.417218543046358</v>
      </c>
      <c r="AH1523">
        <v>11.54057142857142</v>
      </c>
      <c r="AI1523">
        <v>0</v>
      </c>
      <c r="AJ1523">
        <v>73</v>
      </c>
      <c r="AK1523">
        <v>82.091780821917823</v>
      </c>
      <c r="AL1523">
        <v>24.319105529178032</v>
      </c>
    </row>
    <row r="1524" spans="1:38">
      <c r="A1524">
        <v>17</v>
      </c>
      <c r="B1524">
        <v>66</v>
      </c>
      <c r="C1524">
        <v>2024</v>
      </c>
      <c r="D1524">
        <v>6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6</v>
      </c>
      <c r="N1524">
        <v>99</v>
      </c>
      <c r="O1524">
        <v>99</v>
      </c>
      <c r="P1524">
        <v>99</v>
      </c>
      <c r="Q1524">
        <v>74</v>
      </c>
      <c r="R1524">
        <v>204</v>
      </c>
      <c r="S1524">
        <v>9.1421568627450966</v>
      </c>
      <c r="T1524">
        <v>6</v>
      </c>
      <c r="U1524">
        <v>14.926470588235295</v>
      </c>
      <c r="V1524">
        <v>0</v>
      </c>
      <c r="W1524">
        <v>0</v>
      </c>
      <c r="X1524">
        <v>25.490196078431367</v>
      </c>
      <c r="Y1524">
        <v>0.49019607843137247</v>
      </c>
      <c r="AA1524">
        <v>2.1343560571157387</v>
      </c>
      <c r="AB1524">
        <v>1.2423835625806261</v>
      </c>
      <c r="AC1524">
        <v>0</v>
      </c>
      <c r="AD1524">
        <v>28.32681428387021</v>
      </c>
      <c r="AG1524">
        <v>20.858895705521473</v>
      </c>
      <c r="AH1524">
        <v>19.524487361982072</v>
      </c>
      <c r="AI1524">
        <v>0</v>
      </c>
      <c r="AJ1524">
        <v>204</v>
      </c>
      <c r="AK1524">
        <v>85.987254901960767</v>
      </c>
      <c r="AL1524">
        <v>23.512928342294945</v>
      </c>
    </row>
    <row r="1525" spans="1:38">
      <c r="A1525">
        <v>17</v>
      </c>
      <c r="B1525">
        <v>67</v>
      </c>
      <c r="C1525">
        <v>2024</v>
      </c>
      <c r="D1525">
        <v>7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6</v>
      </c>
      <c r="N1525">
        <v>99</v>
      </c>
      <c r="O1525">
        <v>99</v>
      </c>
      <c r="P1525">
        <v>99</v>
      </c>
      <c r="Q1525">
        <v>21</v>
      </c>
      <c r="R1525">
        <v>68</v>
      </c>
      <c r="S1525">
        <v>9.132352941176471</v>
      </c>
      <c r="T1525">
        <v>6</v>
      </c>
      <c r="U1525">
        <v>14.28088235294118</v>
      </c>
      <c r="V1525">
        <v>0</v>
      </c>
      <c r="W1525">
        <v>0</v>
      </c>
      <c r="X1525">
        <v>17.647058823529413</v>
      </c>
      <c r="Y1525">
        <v>0</v>
      </c>
      <c r="AA1525">
        <v>2.2375312914631214</v>
      </c>
      <c r="AB1525">
        <v>0.80265023817617887</v>
      </c>
      <c r="AC1525">
        <v>0</v>
      </c>
      <c r="AD1525">
        <v>46.896283476212339</v>
      </c>
      <c r="AG1525">
        <v>24.637681159420289</v>
      </c>
      <c r="AH1525">
        <v>24.758432552328998</v>
      </c>
      <c r="AI1525">
        <v>0</v>
      </c>
      <c r="AJ1525">
        <v>68</v>
      </c>
      <c r="AK1525">
        <v>84.630882352941185</v>
      </c>
      <c r="AL1525">
        <v>23.481814265664905</v>
      </c>
    </row>
    <row r="1526" spans="1:38">
      <c r="A1526">
        <v>17</v>
      </c>
      <c r="B1526">
        <v>68</v>
      </c>
      <c r="C1526">
        <v>2024</v>
      </c>
      <c r="D1526">
        <v>8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6</v>
      </c>
      <c r="N1526">
        <v>99</v>
      </c>
      <c r="O1526">
        <v>99</v>
      </c>
      <c r="P1526">
        <v>99</v>
      </c>
      <c r="R1526">
        <v>0</v>
      </c>
    </row>
    <row r="1527" spans="1:38">
      <c r="A1527">
        <v>17</v>
      </c>
      <c r="B1527">
        <v>69</v>
      </c>
      <c r="C1527">
        <v>2024</v>
      </c>
      <c r="D1527">
        <v>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6</v>
      </c>
      <c r="N1527">
        <v>99</v>
      </c>
      <c r="O1527">
        <v>99</v>
      </c>
      <c r="P1527">
        <v>99</v>
      </c>
      <c r="R1527">
        <v>0</v>
      </c>
    </row>
    <row r="1528" spans="1:38">
      <c r="A1528">
        <v>17</v>
      </c>
      <c r="B1528">
        <v>70</v>
      </c>
      <c r="C1528">
        <v>2024</v>
      </c>
      <c r="D1528">
        <v>10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6</v>
      </c>
      <c r="N1528">
        <v>99</v>
      </c>
      <c r="O1528">
        <v>99</v>
      </c>
      <c r="P1528">
        <v>99</v>
      </c>
      <c r="R1528">
        <v>0</v>
      </c>
    </row>
    <row r="1529" spans="1:38">
      <c r="A1529">
        <v>17</v>
      </c>
      <c r="B1529">
        <v>71</v>
      </c>
      <c r="C1529">
        <v>2024</v>
      </c>
      <c r="D1529">
        <v>11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6</v>
      </c>
      <c r="N1529">
        <v>99</v>
      </c>
      <c r="O1529">
        <v>99</v>
      </c>
      <c r="P1529">
        <v>99</v>
      </c>
      <c r="R1529">
        <v>0</v>
      </c>
    </row>
    <row r="1530" spans="1:38">
      <c r="A1530">
        <v>17</v>
      </c>
      <c r="B1530">
        <v>72</v>
      </c>
      <c r="C1530">
        <v>2024</v>
      </c>
      <c r="D1530">
        <v>12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6</v>
      </c>
      <c r="N1530">
        <v>99</v>
      </c>
      <c r="O1530">
        <v>99</v>
      </c>
      <c r="P1530">
        <v>99</v>
      </c>
      <c r="R1530">
        <v>0</v>
      </c>
    </row>
    <row r="1531" spans="1:38">
      <c r="A1531">
        <v>17</v>
      </c>
      <c r="B1531">
        <v>73</v>
      </c>
      <c r="C1531">
        <v>2024</v>
      </c>
      <c r="D1531">
        <v>1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7</v>
      </c>
      <c r="N1531">
        <v>99</v>
      </c>
      <c r="O1531">
        <v>99</v>
      </c>
      <c r="P1531">
        <v>99</v>
      </c>
      <c r="R1531">
        <v>0</v>
      </c>
    </row>
    <row r="1532" spans="1:38">
      <c r="A1532">
        <v>17</v>
      </c>
      <c r="B1532">
        <v>74</v>
      </c>
      <c r="C1532">
        <v>2024</v>
      </c>
      <c r="D1532">
        <v>2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7</v>
      </c>
      <c r="N1532">
        <v>99</v>
      </c>
      <c r="O1532">
        <v>99</v>
      </c>
      <c r="P1532">
        <v>99</v>
      </c>
      <c r="R1532">
        <v>0</v>
      </c>
    </row>
    <row r="1533" spans="1:38">
      <c r="A1533">
        <v>17</v>
      </c>
      <c r="B1533">
        <v>75</v>
      </c>
      <c r="C1533">
        <v>2024</v>
      </c>
      <c r="D1533">
        <v>3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7</v>
      </c>
      <c r="N1533">
        <v>99</v>
      </c>
      <c r="O1533">
        <v>99</v>
      </c>
      <c r="P1533">
        <v>99</v>
      </c>
      <c r="R1533">
        <v>0</v>
      </c>
    </row>
    <row r="1534" spans="1:38">
      <c r="A1534">
        <v>17</v>
      </c>
      <c r="B1534">
        <v>76</v>
      </c>
      <c r="C1534">
        <v>2024</v>
      </c>
      <c r="D1534">
        <v>4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7</v>
      </c>
      <c r="N1534">
        <v>99</v>
      </c>
      <c r="O1534">
        <v>99</v>
      </c>
      <c r="P1534">
        <v>99</v>
      </c>
      <c r="Q1534">
        <v>3</v>
      </c>
      <c r="R1534">
        <v>6</v>
      </c>
      <c r="S1534">
        <v>8.6666666666666643</v>
      </c>
      <c r="T1534">
        <v>7</v>
      </c>
      <c r="U1534">
        <v>17.016666666666673</v>
      </c>
      <c r="V1534">
        <v>0</v>
      </c>
      <c r="W1534">
        <v>0</v>
      </c>
      <c r="X1534">
        <v>83.333333333333314</v>
      </c>
      <c r="Y1534">
        <v>0</v>
      </c>
      <c r="AA1534">
        <v>1.3196169477878337</v>
      </c>
      <c r="AB1534">
        <v>0.94280904158206635</v>
      </c>
      <c r="AC1534">
        <v>0</v>
      </c>
      <c r="AD1534">
        <v>21.880233462332516</v>
      </c>
      <c r="AG1534">
        <v>18.181818181818183</v>
      </c>
      <c r="AH1534">
        <v>17.830946559552913</v>
      </c>
      <c r="AI1534">
        <v>0</v>
      </c>
      <c r="AJ1534">
        <v>6</v>
      </c>
      <c r="AK1534">
        <v>90.28333333333336</v>
      </c>
      <c r="AL1534">
        <v>23.337354571091204</v>
      </c>
    </row>
    <row r="1535" spans="1:38">
      <c r="A1535">
        <v>17</v>
      </c>
      <c r="B1535">
        <v>77</v>
      </c>
      <c r="C1535">
        <v>2024</v>
      </c>
      <c r="D1535">
        <v>5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7</v>
      </c>
      <c r="N1535">
        <v>99</v>
      </c>
      <c r="O1535">
        <v>99</v>
      </c>
      <c r="P1535">
        <v>99</v>
      </c>
      <c r="Q1535">
        <v>54</v>
      </c>
      <c r="R1535">
        <v>192</v>
      </c>
      <c r="S1535">
        <v>9.7135416666666643</v>
      </c>
      <c r="T1535">
        <v>7</v>
      </c>
      <c r="U1535">
        <v>14.172395833333338</v>
      </c>
      <c r="V1535">
        <v>0.52083333333333348</v>
      </c>
      <c r="W1535">
        <v>0</v>
      </c>
      <c r="X1535">
        <v>17.708333333333329</v>
      </c>
      <c r="Y1535">
        <v>1.041666666666667</v>
      </c>
      <c r="AA1535">
        <v>2.0848207580786657</v>
      </c>
      <c r="AB1535">
        <v>0.71895754853624516</v>
      </c>
      <c r="AC1535">
        <v>0</v>
      </c>
      <c r="AD1535">
        <v>29.841990765811641</v>
      </c>
      <c r="AG1535">
        <v>31.788079470198674</v>
      </c>
      <c r="AH1535">
        <v>31.098285714285705</v>
      </c>
      <c r="AI1535">
        <v>0</v>
      </c>
      <c r="AJ1535">
        <v>188</v>
      </c>
      <c r="AK1535">
        <v>82.47074468085107</v>
      </c>
      <c r="AL1535">
        <v>25.24130305675348</v>
      </c>
    </row>
    <row r="1536" spans="1:38">
      <c r="A1536">
        <v>17</v>
      </c>
      <c r="B1536">
        <v>78</v>
      </c>
      <c r="C1536">
        <v>2024</v>
      </c>
      <c r="D1536">
        <v>6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7</v>
      </c>
      <c r="N1536">
        <v>99</v>
      </c>
      <c r="O1536">
        <v>99</v>
      </c>
      <c r="P1536">
        <v>99</v>
      </c>
      <c r="Q1536">
        <v>86</v>
      </c>
      <c r="R1536">
        <v>317</v>
      </c>
      <c r="S1536">
        <v>9.7318611987381729</v>
      </c>
      <c r="T1536">
        <v>7</v>
      </c>
      <c r="U1536">
        <v>16.345110410094637</v>
      </c>
      <c r="V1536">
        <v>0.31545741324921139</v>
      </c>
      <c r="W1536">
        <v>0</v>
      </c>
      <c r="X1536">
        <v>52.050473186119859</v>
      </c>
      <c r="Y1536">
        <v>0.94637223974763396</v>
      </c>
      <c r="AA1536">
        <v>2.2893973978369906</v>
      </c>
      <c r="AB1536">
        <v>1.0450547536600383</v>
      </c>
      <c r="AC1536">
        <v>0</v>
      </c>
      <c r="AD1536">
        <v>27.376617201498981</v>
      </c>
      <c r="AG1536">
        <v>32.41308793456033</v>
      </c>
      <c r="AH1536">
        <v>33.223047230664669</v>
      </c>
      <c r="AI1536">
        <v>0</v>
      </c>
      <c r="AJ1536">
        <v>317</v>
      </c>
      <c r="AK1536">
        <v>86.66813880126189</v>
      </c>
      <c r="AL1536">
        <v>25.134484536694604</v>
      </c>
    </row>
    <row r="1537" spans="1:38">
      <c r="A1537">
        <v>17</v>
      </c>
      <c r="B1537">
        <v>79</v>
      </c>
      <c r="C1537">
        <v>2024</v>
      </c>
      <c r="D1537">
        <v>7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7</v>
      </c>
      <c r="N1537">
        <v>99</v>
      </c>
      <c r="O1537">
        <v>99</v>
      </c>
      <c r="P1537">
        <v>99</v>
      </c>
      <c r="Q1537">
        <v>26</v>
      </c>
      <c r="R1537">
        <v>54</v>
      </c>
      <c r="S1537">
        <v>9.4444444444444446</v>
      </c>
      <c r="T1537">
        <v>7</v>
      </c>
      <c r="U1537">
        <v>14.255555555555556</v>
      </c>
      <c r="V1537">
        <v>0</v>
      </c>
      <c r="W1537">
        <v>0</v>
      </c>
      <c r="X1537">
        <v>9.2592592592592613</v>
      </c>
      <c r="Y1537">
        <v>0</v>
      </c>
      <c r="AA1537">
        <v>1.9666352790966879</v>
      </c>
      <c r="AB1537">
        <v>0.91624569458169924</v>
      </c>
      <c r="AC1537">
        <v>0</v>
      </c>
      <c r="AD1537">
        <v>50.837374567212223</v>
      </c>
      <c r="AG1537">
        <v>19.565217391304348</v>
      </c>
      <c r="AH1537">
        <v>19.626239706294776</v>
      </c>
      <c r="AI1537">
        <v>0</v>
      </c>
      <c r="AJ1537">
        <v>54</v>
      </c>
      <c r="AK1537">
        <v>84.096296296296288</v>
      </c>
      <c r="AL1537">
        <v>23.986543451050174</v>
      </c>
    </row>
    <row r="1538" spans="1:38">
      <c r="A1538">
        <v>17</v>
      </c>
      <c r="B1538">
        <v>80</v>
      </c>
      <c r="C1538">
        <v>2024</v>
      </c>
      <c r="D1538">
        <v>8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7</v>
      </c>
      <c r="N1538">
        <v>99</v>
      </c>
      <c r="O1538">
        <v>99</v>
      </c>
      <c r="P1538">
        <v>99</v>
      </c>
      <c r="R1538">
        <v>0</v>
      </c>
    </row>
    <row r="1539" spans="1:38">
      <c r="A1539">
        <v>17</v>
      </c>
      <c r="B1539">
        <v>81</v>
      </c>
      <c r="C1539">
        <v>2024</v>
      </c>
      <c r="D1539">
        <v>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7</v>
      </c>
      <c r="N1539">
        <v>99</v>
      </c>
      <c r="O1539">
        <v>99</v>
      </c>
      <c r="P1539">
        <v>99</v>
      </c>
      <c r="R1539">
        <v>0</v>
      </c>
    </row>
    <row r="1540" spans="1:38">
      <c r="A1540">
        <v>17</v>
      </c>
      <c r="B1540">
        <v>82</v>
      </c>
      <c r="C1540">
        <v>2024</v>
      </c>
      <c r="D1540">
        <v>10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7</v>
      </c>
      <c r="N1540">
        <v>99</v>
      </c>
      <c r="O1540">
        <v>99</v>
      </c>
      <c r="P1540">
        <v>99</v>
      </c>
      <c r="R1540">
        <v>0</v>
      </c>
    </row>
    <row r="1541" spans="1:38">
      <c r="A1541">
        <v>17</v>
      </c>
      <c r="B1541">
        <v>83</v>
      </c>
      <c r="C1541">
        <v>2024</v>
      </c>
      <c r="D1541">
        <v>11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7</v>
      </c>
      <c r="N1541">
        <v>99</v>
      </c>
      <c r="O1541">
        <v>99</v>
      </c>
      <c r="P1541">
        <v>99</v>
      </c>
      <c r="R1541">
        <v>0</v>
      </c>
    </row>
    <row r="1542" spans="1:38">
      <c r="A1542">
        <v>17</v>
      </c>
      <c r="B1542">
        <v>84</v>
      </c>
      <c r="C1542">
        <v>2024</v>
      </c>
      <c r="D1542">
        <v>12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7</v>
      </c>
      <c r="N1542">
        <v>99</v>
      </c>
      <c r="O1542">
        <v>99</v>
      </c>
      <c r="P1542">
        <v>99</v>
      </c>
      <c r="R1542">
        <v>0</v>
      </c>
    </row>
    <row r="1543" spans="1:38">
      <c r="A1543">
        <v>17</v>
      </c>
      <c r="B1543">
        <v>85</v>
      </c>
      <c r="C1543">
        <v>2024</v>
      </c>
      <c r="D1543">
        <v>1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8</v>
      </c>
      <c r="N1543">
        <v>99</v>
      </c>
      <c r="O1543">
        <v>99</v>
      </c>
      <c r="P1543">
        <v>99</v>
      </c>
      <c r="R1543">
        <v>0</v>
      </c>
    </row>
    <row r="1544" spans="1:38">
      <c r="A1544">
        <v>17</v>
      </c>
      <c r="B1544">
        <v>86</v>
      </c>
      <c r="C1544">
        <v>2024</v>
      </c>
      <c r="D1544">
        <v>2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8</v>
      </c>
      <c r="N1544">
        <v>99</v>
      </c>
      <c r="O1544">
        <v>99</v>
      </c>
      <c r="P1544">
        <v>99</v>
      </c>
      <c r="R1544">
        <v>0</v>
      </c>
    </row>
    <row r="1545" spans="1:38">
      <c r="A1545">
        <v>17</v>
      </c>
      <c r="B1545">
        <v>87</v>
      </c>
      <c r="C1545">
        <v>2024</v>
      </c>
      <c r="D1545">
        <v>3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8</v>
      </c>
      <c r="N1545">
        <v>99</v>
      </c>
      <c r="O1545">
        <v>99</v>
      </c>
      <c r="P1545">
        <v>99</v>
      </c>
      <c r="Q1545">
        <v>1</v>
      </c>
      <c r="R1545">
        <v>4</v>
      </c>
      <c r="S1545">
        <v>8.75</v>
      </c>
      <c r="T1545">
        <v>8</v>
      </c>
      <c r="U1545">
        <v>16.274999999999999</v>
      </c>
      <c r="V1545">
        <v>0</v>
      </c>
      <c r="W1545">
        <v>0</v>
      </c>
      <c r="X1545">
        <v>25</v>
      </c>
      <c r="Y1545">
        <v>0</v>
      </c>
      <c r="AA1545">
        <v>2.2015619455286775</v>
      </c>
      <c r="AB1545">
        <v>0.4330127018922193</v>
      </c>
      <c r="AC1545">
        <v>0</v>
      </c>
      <c r="AD1545">
        <v>43.926163552051911</v>
      </c>
      <c r="AG1545">
        <v>33.333333333333343</v>
      </c>
      <c r="AH1545">
        <v>29.79405034324941</v>
      </c>
      <c r="AI1545">
        <v>0</v>
      </c>
      <c r="AJ1545">
        <v>4</v>
      </c>
      <c r="AK1545">
        <v>86.3</v>
      </c>
      <c r="AL1545">
        <v>25.188770749946041</v>
      </c>
    </row>
    <row r="1546" spans="1:38">
      <c r="A1546">
        <v>17</v>
      </c>
      <c r="B1546">
        <v>88</v>
      </c>
      <c r="C1546">
        <v>2024</v>
      </c>
      <c r="D1546">
        <v>4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8</v>
      </c>
      <c r="N1546">
        <v>99</v>
      </c>
      <c r="O1546">
        <v>99</v>
      </c>
      <c r="P1546">
        <v>99</v>
      </c>
      <c r="Q1546">
        <v>2</v>
      </c>
      <c r="R1546">
        <v>7</v>
      </c>
      <c r="S1546">
        <v>9.2857142857142883</v>
      </c>
      <c r="T1546">
        <v>8</v>
      </c>
      <c r="U1546">
        <v>16.057142857142853</v>
      </c>
      <c r="V1546">
        <v>0</v>
      </c>
      <c r="W1546">
        <v>0</v>
      </c>
      <c r="X1546">
        <v>42.857142857142847</v>
      </c>
      <c r="Y1546">
        <v>0</v>
      </c>
      <c r="AA1546">
        <v>1.5600889561241025</v>
      </c>
      <c r="AB1546">
        <v>0.4517539514526101</v>
      </c>
      <c r="AC1546">
        <v>0</v>
      </c>
      <c r="AD1546">
        <v>22.007270915945178</v>
      </c>
      <c r="AG1546">
        <v>21.212121212121215</v>
      </c>
      <c r="AH1546">
        <v>19.629758994062172</v>
      </c>
      <c r="AI1546">
        <v>0</v>
      </c>
      <c r="AJ1546">
        <v>7</v>
      </c>
      <c r="AK1546">
        <v>87.142857142857125</v>
      </c>
      <c r="AL1546">
        <v>24.245210133041805</v>
      </c>
    </row>
    <row r="1547" spans="1:38">
      <c r="A1547">
        <v>17</v>
      </c>
      <c r="B1547">
        <v>89</v>
      </c>
      <c r="C1547">
        <v>2024</v>
      </c>
      <c r="D1547">
        <v>5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8</v>
      </c>
      <c r="N1547">
        <v>99</v>
      </c>
      <c r="O1547">
        <v>99</v>
      </c>
      <c r="P1547">
        <v>99</v>
      </c>
      <c r="Q1547">
        <v>50</v>
      </c>
      <c r="R1547">
        <v>179</v>
      </c>
      <c r="S1547">
        <v>9.9888268156424562</v>
      </c>
      <c r="T1547">
        <v>8</v>
      </c>
      <c r="U1547">
        <v>15.471508379888272</v>
      </c>
      <c r="V1547">
        <v>0</v>
      </c>
      <c r="W1547">
        <v>0</v>
      </c>
      <c r="X1547">
        <v>36.312849162011183</v>
      </c>
      <c r="Y1547">
        <v>0</v>
      </c>
      <c r="AA1547">
        <v>1.9218018383266036</v>
      </c>
      <c r="AB1547">
        <v>0.85866485170238693</v>
      </c>
      <c r="AC1547">
        <v>0</v>
      </c>
      <c r="AD1547">
        <v>18.532900975302752</v>
      </c>
      <c r="AG1547">
        <v>29.635761589403977</v>
      </c>
      <c r="AH1547">
        <v>31.65028571428574</v>
      </c>
      <c r="AI1547">
        <v>0</v>
      </c>
      <c r="AJ1547">
        <v>173</v>
      </c>
      <c r="AK1547">
        <v>83.830635838150272</v>
      </c>
      <c r="AL1547">
        <v>26.32480997011028</v>
      </c>
    </row>
    <row r="1548" spans="1:38">
      <c r="A1548">
        <v>17</v>
      </c>
      <c r="B1548">
        <v>90</v>
      </c>
      <c r="C1548">
        <v>2024</v>
      </c>
      <c r="D1548">
        <v>6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8</v>
      </c>
      <c r="N1548">
        <v>99</v>
      </c>
      <c r="O1548">
        <v>99</v>
      </c>
      <c r="P1548">
        <v>99</v>
      </c>
      <c r="Q1548">
        <v>71</v>
      </c>
      <c r="R1548">
        <v>229</v>
      </c>
      <c r="S1548">
        <v>9.934497816593888</v>
      </c>
      <c r="T1548">
        <v>8</v>
      </c>
      <c r="U1548">
        <v>16.881659388646288</v>
      </c>
      <c r="V1548">
        <v>0</v>
      </c>
      <c r="W1548">
        <v>0</v>
      </c>
      <c r="X1548">
        <v>60.698689956331854</v>
      </c>
      <c r="Y1548">
        <v>2.6200873362445409</v>
      </c>
      <c r="AA1548">
        <v>2.7706217433425362</v>
      </c>
      <c r="AB1548">
        <v>1.1292410931691248</v>
      </c>
      <c r="AC1548">
        <v>0</v>
      </c>
      <c r="AD1548">
        <v>29.383535943386356</v>
      </c>
      <c r="AG1548">
        <v>23.415132924335381</v>
      </c>
      <c r="AH1548">
        <v>24.788083971325609</v>
      </c>
      <c r="AI1548">
        <v>0</v>
      </c>
      <c r="AJ1548">
        <v>229</v>
      </c>
      <c r="AK1548">
        <v>86.490393013100402</v>
      </c>
      <c r="AL1548">
        <v>26.10151770962829</v>
      </c>
    </row>
    <row r="1549" spans="1:38">
      <c r="A1549">
        <v>17</v>
      </c>
      <c r="B1549">
        <v>91</v>
      </c>
      <c r="C1549">
        <v>2024</v>
      </c>
      <c r="D1549">
        <v>7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8</v>
      </c>
      <c r="N1549">
        <v>99</v>
      </c>
      <c r="O1549">
        <v>99</v>
      </c>
      <c r="P1549">
        <v>99</v>
      </c>
      <c r="Q1549">
        <v>26</v>
      </c>
      <c r="R1549">
        <v>53</v>
      </c>
      <c r="S1549">
        <v>9.7735849056603765</v>
      </c>
      <c r="T1549">
        <v>8</v>
      </c>
      <c r="U1549">
        <v>15.379245283018873</v>
      </c>
      <c r="V1549">
        <v>0</v>
      </c>
      <c r="W1549">
        <v>0</v>
      </c>
      <c r="X1549">
        <v>16.981132075471692</v>
      </c>
      <c r="Y1549">
        <v>1.886792452830188</v>
      </c>
      <c r="AA1549">
        <v>2.2261192640045313</v>
      </c>
      <c r="AB1549">
        <v>0.92433575199366158</v>
      </c>
      <c r="AC1549">
        <v>0</v>
      </c>
      <c r="AD1549">
        <v>35.257616611236941</v>
      </c>
      <c r="AG1549">
        <v>19.202898550724637</v>
      </c>
      <c r="AH1549">
        <v>20.781174310990995</v>
      </c>
      <c r="AI1549">
        <v>0</v>
      </c>
      <c r="AJ1549">
        <v>53</v>
      </c>
      <c r="AK1549">
        <v>85.205660377358441</v>
      </c>
      <c r="AL1549">
        <v>24.866931969041737</v>
      </c>
    </row>
    <row r="1550" spans="1:38">
      <c r="A1550">
        <v>17</v>
      </c>
      <c r="B1550">
        <v>92</v>
      </c>
      <c r="C1550">
        <v>2024</v>
      </c>
      <c r="D1550">
        <v>8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8</v>
      </c>
      <c r="N1550">
        <v>99</v>
      </c>
      <c r="O1550">
        <v>99</v>
      </c>
      <c r="P1550">
        <v>99</v>
      </c>
      <c r="R1550">
        <v>0</v>
      </c>
    </row>
    <row r="1551" spans="1:38">
      <c r="A1551">
        <v>17</v>
      </c>
      <c r="B1551">
        <v>93</v>
      </c>
      <c r="C1551">
        <v>2024</v>
      </c>
      <c r="D1551">
        <v>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8</v>
      </c>
      <c r="N1551">
        <v>99</v>
      </c>
      <c r="O1551">
        <v>99</v>
      </c>
      <c r="P1551">
        <v>99</v>
      </c>
      <c r="R1551">
        <v>0</v>
      </c>
    </row>
    <row r="1552" spans="1:38">
      <c r="A1552">
        <v>17</v>
      </c>
      <c r="B1552">
        <v>94</v>
      </c>
      <c r="C1552">
        <v>2024</v>
      </c>
      <c r="D1552">
        <v>10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8</v>
      </c>
      <c r="N1552">
        <v>99</v>
      </c>
      <c r="O1552">
        <v>99</v>
      </c>
      <c r="P1552">
        <v>99</v>
      </c>
      <c r="R1552">
        <v>0</v>
      </c>
    </row>
    <row r="1553" spans="1:38">
      <c r="A1553">
        <v>17</v>
      </c>
      <c r="B1553">
        <v>95</v>
      </c>
      <c r="C1553">
        <v>2024</v>
      </c>
      <c r="D1553">
        <v>11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8</v>
      </c>
      <c r="N1553">
        <v>99</v>
      </c>
      <c r="O1553">
        <v>99</v>
      </c>
      <c r="P1553">
        <v>99</v>
      </c>
      <c r="R1553">
        <v>0</v>
      </c>
    </row>
    <row r="1554" spans="1:38">
      <c r="A1554">
        <v>17</v>
      </c>
      <c r="B1554">
        <v>96</v>
      </c>
      <c r="C1554">
        <v>2024</v>
      </c>
      <c r="D1554">
        <v>12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8</v>
      </c>
      <c r="N1554">
        <v>99</v>
      </c>
      <c r="O1554">
        <v>99</v>
      </c>
      <c r="P1554">
        <v>99</v>
      </c>
      <c r="R1554">
        <v>0</v>
      </c>
    </row>
    <row r="1555" spans="1:38">
      <c r="A1555">
        <v>17</v>
      </c>
      <c r="B1555">
        <v>97</v>
      </c>
      <c r="C1555">
        <v>2024</v>
      </c>
      <c r="D1555">
        <v>1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</v>
      </c>
      <c r="N1555">
        <v>99</v>
      </c>
      <c r="O1555">
        <v>99</v>
      </c>
      <c r="P1555">
        <v>99</v>
      </c>
      <c r="R1555">
        <v>0</v>
      </c>
    </row>
    <row r="1556" spans="1:38">
      <c r="A1556">
        <v>17</v>
      </c>
      <c r="B1556">
        <v>98</v>
      </c>
      <c r="C1556">
        <v>2024</v>
      </c>
      <c r="D1556">
        <v>2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</v>
      </c>
      <c r="N1556">
        <v>99</v>
      </c>
      <c r="O1556">
        <v>99</v>
      </c>
      <c r="P1556">
        <v>99</v>
      </c>
      <c r="R1556">
        <v>0</v>
      </c>
    </row>
    <row r="1557" spans="1:38">
      <c r="A1557">
        <v>17</v>
      </c>
      <c r="B1557">
        <v>99</v>
      </c>
      <c r="C1557">
        <v>2024</v>
      </c>
      <c r="D1557">
        <v>3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</v>
      </c>
      <c r="N1557">
        <v>99</v>
      </c>
      <c r="O1557">
        <v>99</v>
      </c>
      <c r="P1557">
        <v>99</v>
      </c>
      <c r="Q1557">
        <v>1</v>
      </c>
      <c r="R1557">
        <v>5</v>
      </c>
      <c r="S1557">
        <v>8.8000000000000007</v>
      </c>
      <c r="T1557">
        <v>9</v>
      </c>
      <c r="U1557">
        <v>16.52</v>
      </c>
      <c r="V1557">
        <v>0</v>
      </c>
      <c r="W1557">
        <v>100</v>
      </c>
      <c r="X1557">
        <v>60</v>
      </c>
      <c r="Y1557">
        <v>0</v>
      </c>
      <c r="AA1557">
        <v>1.4048487463068873</v>
      </c>
      <c r="AB1557">
        <v>0.3999999999999887</v>
      </c>
      <c r="AC1557">
        <v>0</v>
      </c>
      <c r="AD1557">
        <v>11.389126439457829</v>
      </c>
      <c r="AG1557">
        <v>41.666666666666657</v>
      </c>
      <c r="AH1557">
        <v>37.803203661327245</v>
      </c>
      <c r="AI1557">
        <v>0</v>
      </c>
      <c r="AJ1557">
        <v>5</v>
      </c>
      <c r="AK1557">
        <v>85.9</v>
      </c>
      <c r="AL1557">
        <v>26.052494424676222</v>
      </c>
    </row>
    <row r="1558" spans="1:38">
      <c r="A1558">
        <v>17</v>
      </c>
      <c r="B1558">
        <v>100</v>
      </c>
      <c r="C1558">
        <v>2024</v>
      </c>
      <c r="D1558">
        <v>4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</v>
      </c>
      <c r="N1558">
        <v>99</v>
      </c>
      <c r="O1558">
        <v>99</v>
      </c>
      <c r="P1558">
        <v>99</v>
      </c>
      <c r="Q1558">
        <v>2</v>
      </c>
      <c r="R1558">
        <v>10</v>
      </c>
      <c r="S1558">
        <v>9.6</v>
      </c>
      <c r="T1558">
        <v>9</v>
      </c>
      <c r="U1558">
        <v>16.329999999999998</v>
      </c>
      <c r="V1558">
        <v>0</v>
      </c>
      <c r="W1558">
        <v>100</v>
      </c>
      <c r="X1558">
        <v>50</v>
      </c>
      <c r="Y1558">
        <v>0</v>
      </c>
      <c r="AA1558">
        <v>1.5080119362922673</v>
      </c>
      <c r="AB1558">
        <v>0.80000000000000604</v>
      </c>
      <c r="AC1558">
        <v>0</v>
      </c>
      <c r="AD1558">
        <v>90.516524912666242</v>
      </c>
      <c r="AG1558">
        <v>30.303030303030305</v>
      </c>
      <c r="AH1558">
        <v>28.519035976248688</v>
      </c>
      <c r="AI1558">
        <v>0</v>
      </c>
      <c r="AJ1558">
        <v>10</v>
      </c>
      <c r="AK1558">
        <v>85.87</v>
      </c>
      <c r="AL1558">
        <v>25.810982163510996</v>
      </c>
    </row>
    <row r="1559" spans="1:38">
      <c r="A1559">
        <v>17</v>
      </c>
      <c r="B1559">
        <v>101</v>
      </c>
      <c r="C1559">
        <v>2024</v>
      </c>
      <c r="D1559">
        <v>5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</v>
      </c>
      <c r="N1559">
        <v>99</v>
      </c>
      <c r="O1559">
        <v>99</v>
      </c>
      <c r="P1559">
        <v>99</v>
      </c>
      <c r="Q1559">
        <v>33</v>
      </c>
      <c r="R1559">
        <v>76</v>
      </c>
      <c r="S1559">
        <v>10.315789473684212</v>
      </c>
      <c r="T1559">
        <v>9</v>
      </c>
      <c r="U1559">
        <v>16.372368421052624</v>
      </c>
      <c r="V1559">
        <v>0</v>
      </c>
      <c r="W1559">
        <v>100</v>
      </c>
      <c r="X1559">
        <v>57.894736842105239</v>
      </c>
      <c r="Y1559">
        <v>0</v>
      </c>
      <c r="AA1559">
        <v>2.0269629007725656</v>
      </c>
      <c r="AB1559">
        <v>0.78153907394302069</v>
      </c>
      <c r="AC1559">
        <v>0</v>
      </c>
      <c r="AD1559">
        <v>31.864291110658112</v>
      </c>
      <c r="AG1559">
        <v>12.582781456953642</v>
      </c>
      <c r="AH1559">
        <v>14.220571428571416</v>
      </c>
      <c r="AI1559">
        <v>0</v>
      </c>
      <c r="AJ1559">
        <v>75</v>
      </c>
      <c r="AK1559">
        <v>84.207999999999998</v>
      </c>
      <c r="AL1559">
        <v>27.346345189023921</v>
      </c>
    </row>
    <row r="1560" spans="1:38">
      <c r="A1560">
        <v>17</v>
      </c>
      <c r="B1560">
        <v>102</v>
      </c>
      <c r="C1560">
        <v>2024</v>
      </c>
      <c r="D1560">
        <v>6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</v>
      </c>
      <c r="N1560">
        <v>99</v>
      </c>
      <c r="O1560">
        <v>99</v>
      </c>
      <c r="P1560">
        <v>99</v>
      </c>
      <c r="Q1560">
        <v>39</v>
      </c>
      <c r="R1560">
        <v>76</v>
      </c>
      <c r="S1560">
        <v>9.9605263157894726</v>
      </c>
      <c r="T1560">
        <v>9</v>
      </c>
      <c r="U1560">
        <v>17.923684210526321</v>
      </c>
      <c r="V1560">
        <v>0</v>
      </c>
      <c r="W1560">
        <v>100</v>
      </c>
      <c r="X1560">
        <v>67.105263157894754</v>
      </c>
      <c r="Y1560">
        <v>6.5789473684210513</v>
      </c>
      <c r="AA1560">
        <v>2.9071992500040391</v>
      </c>
      <c r="AB1560">
        <v>0.99261469539695613</v>
      </c>
      <c r="AC1560">
        <v>0</v>
      </c>
      <c r="AD1560">
        <v>32.497060758335039</v>
      </c>
      <c r="AG1560">
        <v>7.7709611451942751</v>
      </c>
      <c r="AH1560">
        <v>8.7344028520499126</v>
      </c>
      <c r="AI1560">
        <v>0</v>
      </c>
      <c r="AJ1560">
        <v>76</v>
      </c>
      <c r="AK1560">
        <v>87.514473684210543</v>
      </c>
      <c r="AL1560">
        <v>26.708152660486174</v>
      </c>
    </row>
    <row r="1561" spans="1:38">
      <c r="A1561">
        <v>17</v>
      </c>
      <c r="B1561">
        <v>103</v>
      </c>
      <c r="C1561">
        <v>2024</v>
      </c>
      <c r="D1561">
        <v>7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</v>
      </c>
      <c r="N1561">
        <v>99</v>
      </c>
      <c r="O1561">
        <v>99</v>
      </c>
      <c r="P1561">
        <v>99</v>
      </c>
      <c r="Q1561">
        <v>13</v>
      </c>
      <c r="R1561">
        <v>20</v>
      </c>
      <c r="S1561">
        <v>9.8000000000000007</v>
      </c>
      <c r="T1561">
        <v>9</v>
      </c>
      <c r="U1561">
        <v>15.810000000000004</v>
      </c>
      <c r="V1561">
        <v>0</v>
      </c>
      <c r="W1561">
        <v>100</v>
      </c>
      <c r="X1561">
        <v>25</v>
      </c>
      <c r="Y1561">
        <v>0</v>
      </c>
      <c r="AA1561">
        <v>2.429588442514484</v>
      </c>
      <c r="AB1561">
        <v>0.74833147735477445</v>
      </c>
      <c r="AC1561">
        <v>0</v>
      </c>
      <c r="AD1561">
        <v>25.6856259663295</v>
      </c>
      <c r="AG1561">
        <v>7.2463768115942013</v>
      </c>
      <c r="AH1561">
        <v>8.0615965122504605</v>
      </c>
      <c r="AI1561">
        <v>0</v>
      </c>
      <c r="AJ1561">
        <v>20</v>
      </c>
      <c r="AK1561">
        <v>85.324999999999989</v>
      </c>
      <c r="AL1561">
        <v>25.406442351122287</v>
      </c>
    </row>
    <row r="1562" spans="1:38">
      <c r="A1562">
        <v>17</v>
      </c>
      <c r="B1562">
        <v>104</v>
      </c>
      <c r="C1562">
        <v>2024</v>
      </c>
      <c r="D1562">
        <v>8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</v>
      </c>
      <c r="N1562">
        <v>99</v>
      </c>
      <c r="O1562">
        <v>99</v>
      </c>
      <c r="P1562">
        <v>99</v>
      </c>
      <c r="R1562">
        <v>0</v>
      </c>
    </row>
    <row r="1563" spans="1:38">
      <c r="A1563">
        <v>17</v>
      </c>
      <c r="B1563">
        <v>105</v>
      </c>
      <c r="C1563">
        <v>2024</v>
      </c>
      <c r="D1563">
        <v>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</v>
      </c>
      <c r="N1563">
        <v>99</v>
      </c>
      <c r="O1563">
        <v>99</v>
      </c>
      <c r="P1563">
        <v>99</v>
      </c>
      <c r="R1563">
        <v>0</v>
      </c>
    </row>
    <row r="1564" spans="1:38">
      <c r="A1564">
        <v>17</v>
      </c>
      <c r="B1564">
        <v>106</v>
      </c>
      <c r="C1564">
        <v>2024</v>
      </c>
      <c r="D1564">
        <v>10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</v>
      </c>
      <c r="N1564">
        <v>99</v>
      </c>
      <c r="O1564">
        <v>99</v>
      </c>
      <c r="P1564">
        <v>99</v>
      </c>
      <c r="R1564">
        <v>0</v>
      </c>
    </row>
    <row r="1565" spans="1:38">
      <c r="A1565">
        <v>17</v>
      </c>
      <c r="B1565">
        <v>107</v>
      </c>
      <c r="C1565">
        <v>2024</v>
      </c>
      <c r="D1565">
        <v>11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</v>
      </c>
      <c r="N1565">
        <v>99</v>
      </c>
      <c r="O1565">
        <v>99</v>
      </c>
      <c r="P1565">
        <v>99</v>
      </c>
      <c r="R1565">
        <v>0</v>
      </c>
    </row>
    <row r="1566" spans="1:38">
      <c r="A1566">
        <v>17</v>
      </c>
      <c r="B1566">
        <v>108</v>
      </c>
      <c r="C1566">
        <v>2024</v>
      </c>
      <c r="D1566">
        <v>12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</v>
      </c>
      <c r="N1566">
        <v>99</v>
      </c>
      <c r="O1566">
        <v>99</v>
      </c>
      <c r="P1566">
        <v>99</v>
      </c>
      <c r="R1566">
        <v>0</v>
      </c>
    </row>
    <row r="1567" spans="1:38">
      <c r="A1567">
        <v>17</v>
      </c>
      <c r="B1567">
        <v>109</v>
      </c>
      <c r="C1567">
        <v>2024</v>
      </c>
      <c r="D1567">
        <v>1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10</v>
      </c>
      <c r="N1567">
        <v>99</v>
      </c>
      <c r="O1567">
        <v>99</v>
      </c>
      <c r="P1567">
        <v>99</v>
      </c>
      <c r="R1567">
        <v>0</v>
      </c>
    </row>
    <row r="1568" spans="1:38">
      <c r="A1568">
        <v>17</v>
      </c>
      <c r="B1568">
        <v>110</v>
      </c>
      <c r="C1568">
        <v>2024</v>
      </c>
      <c r="D1568">
        <v>2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10</v>
      </c>
      <c r="N1568">
        <v>99</v>
      </c>
      <c r="O1568">
        <v>99</v>
      </c>
      <c r="P1568">
        <v>99</v>
      </c>
      <c r="R1568">
        <v>0</v>
      </c>
    </row>
    <row r="1569" spans="1:38">
      <c r="A1569">
        <v>17</v>
      </c>
      <c r="B1569">
        <v>111</v>
      </c>
      <c r="C1569">
        <v>2024</v>
      </c>
      <c r="D1569">
        <v>3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10</v>
      </c>
      <c r="N1569">
        <v>99</v>
      </c>
      <c r="O1569">
        <v>99</v>
      </c>
      <c r="P1569">
        <v>99</v>
      </c>
      <c r="Q1569">
        <v>1</v>
      </c>
      <c r="R1569">
        <v>1</v>
      </c>
      <c r="S1569">
        <v>9</v>
      </c>
      <c r="T1569">
        <v>10</v>
      </c>
      <c r="U1569">
        <v>21.400000000000006</v>
      </c>
      <c r="V1569">
        <v>0</v>
      </c>
      <c r="W1569">
        <v>100</v>
      </c>
      <c r="X1569">
        <v>100</v>
      </c>
      <c r="Y1569">
        <v>0</v>
      </c>
      <c r="AA1569">
        <v>0</v>
      </c>
      <c r="AB1569">
        <v>0</v>
      </c>
      <c r="AC1569">
        <v>0</v>
      </c>
      <c r="AG1569">
        <v>8.3333333333333357</v>
      </c>
      <c r="AH1569">
        <v>9.7940503432494239</v>
      </c>
      <c r="AI1569">
        <v>0</v>
      </c>
      <c r="AJ1569">
        <v>1</v>
      </c>
      <c r="AK1569">
        <v>89.2</v>
      </c>
      <c r="AL1569">
        <v>30.152214238842689</v>
      </c>
    </row>
    <row r="1570" spans="1:38">
      <c r="A1570">
        <v>17</v>
      </c>
      <c r="B1570">
        <v>112</v>
      </c>
      <c r="C1570">
        <v>2024</v>
      </c>
      <c r="D1570">
        <v>4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10</v>
      </c>
      <c r="N1570">
        <v>99</v>
      </c>
      <c r="O1570">
        <v>99</v>
      </c>
      <c r="P1570">
        <v>99</v>
      </c>
      <c r="Q1570">
        <v>1</v>
      </c>
      <c r="R1570">
        <v>2</v>
      </c>
      <c r="S1570">
        <v>9.5</v>
      </c>
      <c r="T1570">
        <v>10</v>
      </c>
      <c r="U1570">
        <v>26.5</v>
      </c>
      <c r="V1570">
        <v>0</v>
      </c>
      <c r="W1570">
        <v>100</v>
      </c>
      <c r="X1570">
        <v>100</v>
      </c>
      <c r="Y1570">
        <v>50</v>
      </c>
      <c r="AA1570">
        <v>3.8000000000000074</v>
      </c>
      <c r="AB1570">
        <v>0.5</v>
      </c>
      <c r="AC1570">
        <v>0</v>
      </c>
      <c r="AD1570">
        <v>99.999999999998622</v>
      </c>
      <c r="AG1570">
        <v>6.0606060606060606</v>
      </c>
      <c r="AH1570">
        <v>9.2560251484456817</v>
      </c>
      <c r="AI1570">
        <v>0</v>
      </c>
      <c r="AJ1570">
        <v>2</v>
      </c>
      <c r="AK1570">
        <v>102.05</v>
      </c>
      <c r="AL1570">
        <v>24.79475619738928</v>
      </c>
    </row>
    <row r="1571" spans="1:38">
      <c r="A1571">
        <v>17</v>
      </c>
      <c r="B1571">
        <v>113</v>
      </c>
      <c r="C1571">
        <v>2024</v>
      </c>
      <c r="D1571">
        <v>5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10</v>
      </c>
      <c r="N1571">
        <v>99</v>
      </c>
      <c r="O1571">
        <v>99</v>
      </c>
      <c r="P1571">
        <v>99</v>
      </c>
      <c r="Q1571">
        <v>10</v>
      </c>
      <c r="R1571">
        <v>11</v>
      </c>
      <c r="S1571">
        <v>10.636363636363638</v>
      </c>
      <c r="T1571">
        <v>10</v>
      </c>
      <c r="U1571">
        <v>17.281818181818181</v>
      </c>
      <c r="V1571">
        <v>0</v>
      </c>
      <c r="W1571">
        <v>100</v>
      </c>
      <c r="X1571">
        <v>81.818181818181813</v>
      </c>
      <c r="Y1571">
        <v>0</v>
      </c>
      <c r="AA1571">
        <v>1.6219058272281837</v>
      </c>
      <c r="AB1571">
        <v>0.97912087402445314</v>
      </c>
      <c r="AC1571">
        <v>0</v>
      </c>
      <c r="AD1571">
        <v>-3.2786362440677257</v>
      </c>
      <c r="AG1571">
        <v>1.8211920529801324</v>
      </c>
      <c r="AH1571">
        <v>2.1725714285714273</v>
      </c>
      <c r="AI1571">
        <v>0</v>
      </c>
      <c r="AJ1571">
        <v>10</v>
      </c>
      <c r="AK1571">
        <v>83.960000000000022</v>
      </c>
      <c r="AL1571">
        <v>28.804891648811761</v>
      </c>
    </row>
    <row r="1572" spans="1:38">
      <c r="A1572">
        <v>17</v>
      </c>
      <c r="B1572">
        <v>114</v>
      </c>
      <c r="C1572">
        <v>2024</v>
      </c>
      <c r="D1572">
        <v>6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10</v>
      </c>
      <c r="N1572">
        <v>99</v>
      </c>
      <c r="O1572">
        <v>99</v>
      </c>
      <c r="P1572">
        <v>99</v>
      </c>
      <c r="Q1572">
        <v>5</v>
      </c>
      <c r="R1572">
        <v>15</v>
      </c>
      <c r="S1572">
        <v>10.066666666666665</v>
      </c>
      <c r="T1572">
        <v>10</v>
      </c>
      <c r="U1572">
        <v>17.539999999999996</v>
      </c>
      <c r="V1572">
        <v>0</v>
      </c>
      <c r="W1572">
        <v>100</v>
      </c>
      <c r="X1572">
        <v>66.666666666666686</v>
      </c>
      <c r="Y1572">
        <v>0</v>
      </c>
      <c r="AA1572">
        <v>3.0843259663444673</v>
      </c>
      <c r="AB1572">
        <v>0.92855921847894318</v>
      </c>
      <c r="AC1572">
        <v>0</v>
      </c>
      <c r="AD1572">
        <v>73.696994253749196</v>
      </c>
      <c r="AG1572">
        <v>1.5337423312883436</v>
      </c>
      <c r="AH1572">
        <v>1.6869926518678111</v>
      </c>
      <c r="AI1572">
        <v>0</v>
      </c>
      <c r="AJ1572">
        <v>15</v>
      </c>
      <c r="AK1572">
        <v>85.986666666666693</v>
      </c>
      <c r="AL1572">
        <v>27.545799758488993</v>
      </c>
    </row>
    <row r="1573" spans="1:38">
      <c r="A1573">
        <v>17</v>
      </c>
      <c r="B1573">
        <v>115</v>
      </c>
      <c r="C1573">
        <v>2024</v>
      </c>
      <c r="D1573">
        <v>7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10</v>
      </c>
      <c r="N1573">
        <v>99</v>
      </c>
      <c r="O1573">
        <v>99</v>
      </c>
      <c r="P1573">
        <v>99</v>
      </c>
      <c r="Q1573">
        <v>3</v>
      </c>
      <c r="R1573">
        <v>3</v>
      </c>
      <c r="S1573">
        <v>10</v>
      </c>
      <c r="T1573">
        <v>10</v>
      </c>
      <c r="U1573">
        <v>18.2</v>
      </c>
      <c r="V1573">
        <v>0</v>
      </c>
      <c r="W1573">
        <v>100</v>
      </c>
      <c r="X1573">
        <v>66.666666666666686</v>
      </c>
      <c r="Y1573">
        <v>0</v>
      </c>
      <c r="AA1573">
        <v>3.2072833779799974</v>
      </c>
      <c r="AB1573">
        <v>1.4142135623730951</v>
      </c>
      <c r="AC1573">
        <v>0</v>
      </c>
      <c r="AD1573">
        <v>19.842216233126138</v>
      </c>
      <c r="AG1573">
        <v>1.0869565217391304</v>
      </c>
      <c r="AH1573">
        <v>1.3920403844682965</v>
      </c>
      <c r="AI1573">
        <v>0</v>
      </c>
      <c r="AJ1573">
        <v>3</v>
      </c>
      <c r="AK1573">
        <v>87.933333333333366</v>
      </c>
      <c r="AL1573">
        <v>26.6271663010486</v>
      </c>
    </row>
    <row r="1574" spans="1:38">
      <c r="A1574">
        <v>17</v>
      </c>
      <c r="B1574">
        <v>116</v>
      </c>
      <c r="C1574">
        <v>2024</v>
      </c>
      <c r="D1574">
        <v>8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10</v>
      </c>
      <c r="N1574">
        <v>99</v>
      </c>
      <c r="O1574">
        <v>99</v>
      </c>
      <c r="P1574">
        <v>99</v>
      </c>
      <c r="R1574">
        <v>0</v>
      </c>
    </row>
    <row r="1575" spans="1:38">
      <c r="A1575">
        <v>17</v>
      </c>
      <c r="B1575">
        <v>117</v>
      </c>
      <c r="C1575">
        <v>2024</v>
      </c>
      <c r="D1575">
        <v>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10</v>
      </c>
      <c r="N1575">
        <v>99</v>
      </c>
      <c r="O1575">
        <v>99</v>
      </c>
      <c r="P1575">
        <v>99</v>
      </c>
      <c r="R1575">
        <v>0</v>
      </c>
    </row>
    <row r="1576" spans="1:38">
      <c r="A1576">
        <v>17</v>
      </c>
      <c r="B1576">
        <v>118</v>
      </c>
      <c r="C1576">
        <v>2024</v>
      </c>
      <c r="D1576">
        <v>10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10</v>
      </c>
      <c r="N1576">
        <v>99</v>
      </c>
      <c r="O1576">
        <v>99</v>
      </c>
      <c r="P1576">
        <v>99</v>
      </c>
      <c r="R1576">
        <v>0</v>
      </c>
    </row>
    <row r="1577" spans="1:38">
      <c r="A1577">
        <v>17</v>
      </c>
      <c r="B1577">
        <v>119</v>
      </c>
      <c r="C1577">
        <v>2024</v>
      </c>
      <c r="D1577">
        <v>11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10</v>
      </c>
      <c r="N1577">
        <v>99</v>
      </c>
      <c r="O1577">
        <v>99</v>
      </c>
      <c r="P1577">
        <v>99</v>
      </c>
      <c r="R1577">
        <v>0</v>
      </c>
    </row>
    <row r="1578" spans="1:38">
      <c r="A1578">
        <v>17</v>
      </c>
      <c r="B1578">
        <v>120</v>
      </c>
      <c r="C1578">
        <v>2024</v>
      </c>
      <c r="D1578">
        <v>12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10</v>
      </c>
      <c r="N1578">
        <v>99</v>
      </c>
      <c r="O1578">
        <v>99</v>
      </c>
      <c r="P1578">
        <v>99</v>
      </c>
      <c r="R1578">
        <v>0</v>
      </c>
    </row>
    <row r="1579" spans="1:38">
      <c r="A1579">
        <v>17</v>
      </c>
      <c r="B1579">
        <v>121</v>
      </c>
      <c r="C1579">
        <v>2024</v>
      </c>
      <c r="D1579">
        <v>1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11</v>
      </c>
      <c r="N1579">
        <v>99</v>
      </c>
      <c r="O1579">
        <v>99</v>
      </c>
      <c r="P1579">
        <v>99</v>
      </c>
      <c r="R1579">
        <v>0</v>
      </c>
    </row>
    <row r="1580" spans="1:38">
      <c r="A1580">
        <v>17</v>
      </c>
      <c r="B1580">
        <v>122</v>
      </c>
      <c r="C1580">
        <v>2024</v>
      </c>
      <c r="D1580">
        <v>2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11</v>
      </c>
      <c r="N1580">
        <v>99</v>
      </c>
      <c r="O1580">
        <v>99</v>
      </c>
      <c r="P1580">
        <v>99</v>
      </c>
      <c r="R1580">
        <v>0</v>
      </c>
    </row>
    <row r="1581" spans="1:38">
      <c r="A1581">
        <v>17</v>
      </c>
      <c r="B1581">
        <v>123</v>
      </c>
      <c r="C1581">
        <v>2024</v>
      </c>
      <c r="D1581">
        <v>3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11</v>
      </c>
      <c r="N1581">
        <v>99</v>
      </c>
      <c r="O1581">
        <v>99</v>
      </c>
      <c r="P1581">
        <v>99</v>
      </c>
      <c r="R1581">
        <v>0</v>
      </c>
    </row>
    <row r="1582" spans="1:38">
      <c r="A1582">
        <v>17</v>
      </c>
      <c r="B1582">
        <v>124</v>
      </c>
      <c r="C1582">
        <v>2024</v>
      </c>
      <c r="D1582">
        <v>4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11</v>
      </c>
      <c r="N1582">
        <v>99</v>
      </c>
      <c r="O1582">
        <v>99</v>
      </c>
      <c r="P1582">
        <v>99</v>
      </c>
      <c r="Q1582">
        <v>1</v>
      </c>
      <c r="R1582">
        <v>1</v>
      </c>
      <c r="S1582">
        <v>10</v>
      </c>
      <c r="T1582">
        <v>11</v>
      </c>
      <c r="U1582">
        <v>27</v>
      </c>
      <c r="V1582">
        <v>0</v>
      </c>
      <c r="W1582">
        <v>100</v>
      </c>
      <c r="X1582">
        <v>100</v>
      </c>
      <c r="Y1582">
        <v>100</v>
      </c>
      <c r="AA1582">
        <v>0</v>
      </c>
      <c r="AB1582">
        <v>0</v>
      </c>
      <c r="AC1582">
        <v>0</v>
      </c>
      <c r="AG1582">
        <v>3.0303030303030303</v>
      </c>
      <c r="AH1582">
        <v>4.715333566189309</v>
      </c>
      <c r="AI1582">
        <v>0</v>
      </c>
      <c r="AJ1582">
        <v>1</v>
      </c>
      <c r="AK1582">
        <v>101.3</v>
      </c>
      <c r="AL1582">
        <v>25.973796170270919</v>
      </c>
    </row>
    <row r="1583" spans="1:38">
      <c r="A1583">
        <v>17</v>
      </c>
      <c r="B1583">
        <v>125</v>
      </c>
      <c r="C1583">
        <v>2024</v>
      </c>
      <c r="D1583">
        <v>5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11</v>
      </c>
      <c r="N1583">
        <v>99</v>
      </c>
      <c r="O1583">
        <v>99</v>
      </c>
      <c r="P1583">
        <v>99</v>
      </c>
      <c r="Q1583">
        <v>1</v>
      </c>
      <c r="R1583">
        <v>1</v>
      </c>
      <c r="S1583">
        <v>11</v>
      </c>
      <c r="T1583">
        <v>11</v>
      </c>
      <c r="U1583">
        <v>22.5</v>
      </c>
      <c r="V1583">
        <v>0</v>
      </c>
      <c r="W1583">
        <v>100</v>
      </c>
      <c r="X1583">
        <v>100</v>
      </c>
      <c r="Y1583">
        <v>0</v>
      </c>
      <c r="AA1583">
        <v>0</v>
      </c>
      <c r="AB1583">
        <v>0</v>
      </c>
      <c r="AC1583">
        <v>0</v>
      </c>
      <c r="AG1583">
        <v>0.16556291390728475</v>
      </c>
      <c r="AH1583">
        <v>0.25714285714285706</v>
      </c>
      <c r="AI1583">
        <v>0</v>
      </c>
      <c r="AJ1583">
        <v>1</v>
      </c>
      <c r="AK1583">
        <v>90.1</v>
      </c>
      <c r="AL1583">
        <v>30.761545073440743</v>
      </c>
    </row>
    <row r="1584" spans="1:38">
      <c r="A1584">
        <v>17</v>
      </c>
      <c r="B1584">
        <v>126</v>
      </c>
      <c r="C1584">
        <v>2024</v>
      </c>
      <c r="D1584">
        <v>6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11</v>
      </c>
      <c r="N1584">
        <v>99</v>
      </c>
      <c r="O1584">
        <v>99</v>
      </c>
      <c r="P1584">
        <v>99</v>
      </c>
      <c r="Q1584">
        <v>2</v>
      </c>
      <c r="R1584">
        <v>4</v>
      </c>
      <c r="S1584">
        <v>10.5</v>
      </c>
      <c r="T1584">
        <v>11</v>
      </c>
      <c r="U1584">
        <v>18</v>
      </c>
      <c r="V1584">
        <v>0</v>
      </c>
      <c r="W1584">
        <v>100</v>
      </c>
      <c r="X1584">
        <v>75</v>
      </c>
      <c r="Y1584">
        <v>0</v>
      </c>
      <c r="AA1584">
        <v>2.5563646062328482</v>
      </c>
      <c r="AB1584">
        <v>0.5</v>
      </c>
      <c r="AC1584">
        <v>0</v>
      </c>
      <c r="AD1584">
        <v>3.9118050592707263</v>
      </c>
      <c r="AG1584">
        <v>0.4089979550102249</v>
      </c>
      <c r="AH1584">
        <v>0.46166275535721135</v>
      </c>
      <c r="AI1584">
        <v>0</v>
      </c>
      <c r="AJ1584">
        <v>4</v>
      </c>
      <c r="AK1584">
        <v>85.824999999999989</v>
      </c>
      <c r="AL1584">
        <v>28.387694415819261</v>
      </c>
    </row>
    <row r="1585" spans="1:38">
      <c r="A1585">
        <v>17</v>
      </c>
      <c r="B1585">
        <v>127</v>
      </c>
      <c r="C1585">
        <v>2024</v>
      </c>
      <c r="D1585">
        <v>7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11</v>
      </c>
      <c r="N1585">
        <v>99</v>
      </c>
      <c r="O1585">
        <v>99</v>
      </c>
      <c r="P1585">
        <v>99</v>
      </c>
      <c r="Q1585">
        <v>1</v>
      </c>
      <c r="R1585">
        <v>1</v>
      </c>
      <c r="S1585">
        <v>12</v>
      </c>
      <c r="T1585">
        <v>11</v>
      </c>
      <c r="U1585">
        <v>20.8</v>
      </c>
      <c r="V1585">
        <v>0</v>
      </c>
      <c r="W1585">
        <v>100</v>
      </c>
      <c r="X1585">
        <v>100</v>
      </c>
      <c r="Y1585">
        <v>0</v>
      </c>
      <c r="AA1585">
        <v>0</v>
      </c>
      <c r="AB1585">
        <v>0</v>
      </c>
      <c r="AC1585">
        <v>0</v>
      </c>
      <c r="AG1585">
        <v>0.36231884057971009</v>
      </c>
      <c r="AH1585">
        <v>0.53030109884506516</v>
      </c>
      <c r="AI1585">
        <v>0</v>
      </c>
      <c r="AJ1585">
        <v>1</v>
      </c>
      <c r="AK1585">
        <v>89.7</v>
      </c>
      <c r="AL1585">
        <v>28.819471068682375</v>
      </c>
    </row>
    <row r="1586" spans="1:38">
      <c r="A1586">
        <v>17</v>
      </c>
      <c r="B1586">
        <v>128</v>
      </c>
      <c r="C1586">
        <v>2024</v>
      </c>
      <c r="D1586">
        <v>8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11</v>
      </c>
      <c r="N1586">
        <v>99</v>
      </c>
      <c r="O1586">
        <v>99</v>
      </c>
      <c r="P1586">
        <v>99</v>
      </c>
      <c r="R1586">
        <v>0</v>
      </c>
    </row>
    <row r="1587" spans="1:38">
      <c r="A1587">
        <v>17</v>
      </c>
      <c r="B1587">
        <v>129</v>
      </c>
      <c r="C1587">
        <v>2024</v>
      </c>
      <c r="D1587">
        <v>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11</v>
      </c>
      <c r="N1587">
        <v>99</v>
      </c>
      <c r="O1587">
        <v>99</v>
      </c>
      <c r="P1587">
        <v>99</v>
      </c>
      <c r="R1587">
        <v>0</v>
      </c>
    </row>
    <row r="1588" spans="1:38">
      <c r="A1588">
        <v>17</v>
      </c>
      <c r="B1588">
        <v>130</v>
      </c>
      <c r="C1588">
        <v>2024</v>
      </c>
      <c r="D1588">
        <v>10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11</v>
      </c>
      <c r="N1588">
        <v>99</v>
      </c>
      <c r="O1588">
        <v>99</v>
      </c>
      <c r="P1588">
        <v>99</v>
      </c>
      <c r="R1588">
        <v>0</v>
      </c>
    </row>
    <row r="1589" spans="1:38">
      <c r="A1589">
        <v>17</v>
      </c>
      <c r="B1589">
        <v>131</v>
      </c>
      <c r="C1589">
        <v>2024</v>
      </c>
      <c r="D1589">
        <v>11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11</v>
      </c>
      <c r="N1589">
        <v>99</v>
      </c>
      <c r="O1589">
        <v>99</v>
      </c>
      <c r="P1589">
        <v>99</v>
      </c>
      <c r="R1589">
        <v>0</v>
      </c>
    </row>
    <row r="1590" spans="1:38">
      <c r="A1590">
        <v>17</v>
      </c>
      <c r="B1590">
        <v>132</v>
      </c>
      <c r="C1590">
        <v>2024</v>
      </c>
      <c r="D1590">
        <v>12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11</v>
      </c>
      <c r="N1590">
        <v>99</v>
      </c>
      <c r="O1590">
        <v>99</v>
      </c>
      <c r="P1590">
        <v>99</v>
      </c>
      <c r="R1590">
        <v>0</v>
      </c>
    </row>
    <row r="1591" spans="1:38">
      <c r="A1591">
        <v>17</v>
      </c>
      <c r="B1591">
        <v>133</v>
      </c>
      <c r="C1591">
        <v>2024</v>
      </c>
      <c r="D1591">
        <v>1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12</v>
      </c>
      <c r="N1591">
        <v>99</v>
      </c>
      <c r="O1591">
        <v>99</v>
      </c>
      <c r="P1591">
        <v>99</v>
      </c>
      <c r="R1591">
        <v>0</v>
      </c>
    </row>
    <row r="1592" spans="1:38">
      <c r="A1592">
        <v>17</v>
      </c>
      <c r="B1592">
        <v>134</v>
      </c>
      <c r="C1592">
        <v>2024</v>
      </c>
      <c r="D1592">
        <v>2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12</v>
      </c>
      <c r="N1592">
        <v>99</v>
      </c>
      <c r="O1592">
        <v>99</v>
      </c>
      <c r="P1592">
        <v>99</v>
      </c>
      <c r="R1592">
        <v>0</v>
      </c>
    </row>
    <row r="1593" spans="1:38">
      <c r="A1593">
        <v>17</v>
      </c>
      <c r="B1593">
        <v>135</v>
      </c>
      <c r="C1593">
        <v>2024</v>
      </c>
      <c r="D1593">
        <v>3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12</v>
      </c>
      <c r="N1593">
        <v>99</v>
      </c>
      <c r="O1593">
        <v>99</v>
      </c>
      <c r="P1593">
        <v>99</v>
      </c>
      <c r="R1593">
        <v>0</v>
      </c>
    </row>
    <row r="1594" spans="1:38">
      <c r="A1594">
        <v>17</v>
      </c>
      <c r="B1594">
        <v>136</v>
      </c>
      <c r="C1594">
        <v>2024</v>
      </c>
      <c r="D1594">
        <v>4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12</v>
      </c>
      <c r="N1594">
        <v>99</v>
      </c>
      <c r="O1594">
        <v>99</v>
      </c>
      <c r="P1594">
        <v>99</v>
      </c>
      <c r="Q1594">
        <v>1</v>
      </c>
      <c r="R1594">
        <v>1</v>
      </c>
      <c r="S1594">
        <v>11</v>
      </c>
      <c r="T1594">
        <v>12</v>
      </c>
      <c r="U1594">
        <v>30.5</v>
      </c>
      <c r="V1594">
        <v>0</v>
      </c>
      <c r="W1594">
        <v>100</v>
      </c>
      <c r="X1594">
        <v>100</v>
      </c>
      <c r="Y1594">
        <v>100</v>
      </c>
      <c r="AA1594">
        <v>0</v>
      </c>
      <c r="AB1594">
        <v>0</v>
      </c>
      <c r="AC1594">
        <v>0</v>
      </c>
      <c r="AG1594">
        <v>3.0303030303030303</v>
      </c>
      <c r="AH1594">
        <v>5.3265805099545931</v>
      </c>
      <c r="AI1594">
        <v>0</v>
      </c>
      <c r="AJ1594">
        <v>1</v>
      </c>
      <c r="AK1594">
        <v>103.6</v>
      </c>
      <c r="AL1594">
        <v>27.429669392371206</v>
      </c>
    </row>
    <row r="1595" spans="1:38">
      <c r="A1595">
        <v>17</v>
      </c>
      <c r="B1595">
        <v>137</v>
      </c>
      <c r="C1595">
        <v>2024</v>
      </c>
      <c r="D1595">
        <v>5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12</v>
      </c>
      <c r="N1595">
        <v>99</v>
      </c>
      <c r="O1595">
        <v>99</v>
      </c>
      <c r="P1595">
        <v>99</v>
      </c>
      <c r="R1595">
        <v>0</v>
      </c>
    </row>
    <row r="1596" spans="1:38">
      <c r="A1596">
        <v>17</v>
      </c>
      <c r="B1596">
        <v>138</v>
      </c>
      <c r="C1596">
        <v>2024</v>
      </c>
      <c r="D1596">
        <v>6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12</v>
      </c>
      <c r="N1596">
        <v>99</v>
      </c>
      <c r="O1596">
        <v>99</v>
      </c>
      <c r="P1596">
        <v>99</v>
      </c>
      <c r="R1596">
        <v>0</v>
      </c>
    </row>
    <row r="1597" spans="1:38">
      <c r="A1597">
        <v>17</v>
      </c>
      <c r="B1597">
        <v>139</v>
      </c>
      <c r="C1597">
        <v>2024</v>
      </c>
      <c r="D1597">
        <v>7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12</v>
      </c>
      <c r="N1597">
        <v>99</v>
      </c>
      <c r="O1597">
        <v>99</v>
      </c>
      <c r="P1597">
        <v>99</v>
      </c>
      <c r="Q1597">
        <v>1</v>
      </c>
      <c r="R1597">
        <v>3</v>
      </c>
      <c r="S1597">
        <v>11</v>
      </c>
      <c r="T1597">
        <v>12</v>
      </c>
      <c r="U1597">
        <v>15.866666666666667</v>
      </c>
      <c r="V1597">
        <v>0</v>
      </c>
      <c r="W1597">
        <v>100</v>
      </c>
      <c r="X1597">
        <v>33.333333333333343</v>
      </c>
      <c r="Y1597">
        <v>0</v>
      </c>
      <c r="AA1597">
        <v>1.2684198393627171</v>
      </c>
      <c r="AB1597">
        <v>0</v>
      </c>
      <c r="AC1597">
        <v>0</v>
      </c>
      <c r="AG1597">
        <v>1.0869565217391304</v>
      </c>
      <c r="AH1597">
        <v>1.2135736685108227</v>
      </c>
      <c r="AI1597">
        <v>0</v>
      </c>
      <c r="AJ1597">
        <v>3</v>
      </c>
      <c r="AK1597">
        <v>85.3</v>
      </c>
      <c r="AL1597">
        <v>25.512904512387607</v>
      </c>
    </row>
    <row r="1598" spans="1:38">
      <c r="A1598">
        <v>17</v>
      </c>
      <c r="B1598">
        <v>140</v>
      </c>
      <c r="C1598">
        <v>2024</v>
      </c>
      <c r="D1598">
        <v>8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12</v>
      </c>
      <c r="N1598">
        <v>99</v>
      </c>
      <c r="O1598">
        <v>99</v>
      </c>
      <c r="P1598">
        <v>99</v>
      </c>
      <c r="R1598">
        <v>0</v>
      </c>
    </row>
    <row r="1599" spans="1:38">
      <c r="A1599">
        <v>17</v>
      </c>
      <c r="B1599">
        <v>141</v>
      </c>
      <c r="C1599">
        <v>2024</v>
      </c>
      <c r="D1599">
        <v>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12</v>
      </c>
      <c r="N1599">
        <v>99</v>
      </c>
      <c r="O1599">
        <v>99</v>
      </c>
      <c r="P1599">
        <v>99</v>
      </c>
      <c r="R1599">
        <v>0</v>
      </c>
    </row>
    <row r="1600" spans="1:38">
      <c r="A1600">
        <v>17</v>
      </c>
      <c r="B1600">
        <v>142</v>
      </c>
      <c r="C1600">
        <v>2024</v>
      </c>
      <c r="D1600">
        <v>10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12</v>
      </c>
      <c r="N1600">
        <v>99</v>
      </c>
      <c r="O1600">
        <v>99</v>
      </c>
      <c r="P1600">
        <v>99</v>
      </c>
      <c r="R1600">
        <v>0</v>
      </c>
    </row>
    <row r="1601" spans="1:38">
      <c r="A1601">
        <v>17</v>
      </c>
      <c r="B1601">
        <v>143</v>
      </c>
      <c r="C1601">
        <v>2024</v>
      </c>
      <c r="D1601">
        <v>11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12</v>
      </c>
      <c r="N1601">
        <v>99</v>
      </c>
      <c r="O1601">
        <v>99</v>
      </c>
      <c r="P1601">
        <v>99</v>
      </c>
      <c r="R1601">
        <v>0</v>
      </c>
    </row>
    <row r="1602" spans="1:38">
      <c r="A1602">
        <v>17</v>
      </c>
      <c r="B1602">
        <v>144</v>
      </c>
      <c r="C1602">
        <v>2024</v>
      </c>
      <c r="D1602">
        <v>12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12</v>
      </c>
      <c r="N1602">
        <v>99</v>
      </c>
      <c r="O1602">
        <v>99</v>
      </c>
      <c r="P1602">
        <v>99</v>
      </c>
      <c r="R1602">
        <v>0</v>
      </c>
    </row>
    <row r="1603" spans="1:38">
      <c r="A1603">
        <v>17</v>
      </c>
      <c r="B1603">
        <v>145</v>
      </c>
      <c r="C1603">
        <v>2024</v>
      </c>
      <c r="D1603">
        <v>1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13</v>
      </c>
      <c r="N1603">
        <v>99</v>
      </c>
      <c r="O1603">
        <v>99</v>
      </c>
      <c r="P1603">
        <v>99</v>
      </c>
      <c r="R1603">
        <v>0</v>
      </c>
    </row>
    <row r="1604" spans="1:38">
      <c r="A1604">
        <v>17</v>
      </c>
      <c r="B1604">
        <v>146</v>
      </c>
      <c r="C1604">
        <v>2024</v>
      </c>
      <c r="D1604">
        <v>2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13</v>
      </c>
      <c r="N1604">
        <v>99</v>
      </c>
      <c r="O1604">
        <v>99</v>
      </c>
      <c r="P1604">
        <v>99</v>
      </c>
      <c r="R1604">
        <v>0</v>
      </c>
    </row>
    <row r="1605" spans="1:38">
      <c r="A1605">
        <v>17</v>
      </c>
      <c r="B1605">
        <v>147</v>
      </c>
      <c r="C1605">
        <v>2024</v>
      </c>
      <c r="D1605">
        <v>3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13</v>
      </c>
      <c r="N1605">
        <v>99</v>
      </c>
      <c r="O1605">
        <v>99</v>
      </c>
      <c r="P1605">
        <v>99</v>
      </c>
      <c r="R1605">
        <v>0</v>
      </c>
    </row>
    <row r="1606" spans="1:38">
      <c r="A1606">
        <v>17</v>
      </c>
      <c r="B1606">
        <v>148</v>
      </c>
      <c r="C1606">
        <v>2024</v>
      </c>
      <c r="D1606">
        <v>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13</v>
      </c>
      <c r="N1606">
        <v>99</v>
      </c>
      <c r="O1606">
        <v>99</v>
      </c>
      <c r="P1606">
        <v>99</v>
      </c>
      <c r="R1606">
        <v>0</v>
      </c>
    </row>
    <row r="1607" spans="1:38">
      <c r="A1607">
        <v>17</v>
      </c>
      <c r="B1607">
        <v>149</v>
      </c>
      <c r="C1607">
        <v>2024</v>
      </c>
      <c r="D1607">
        <v>5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13</v>
      </c>
      <c r="N1607">
        <v>99</v>
      </c>
      <c r="O1607">
        <v>99</v>
      </c>
      <c r="P1607">
        <v>99</v>
      </c>
      <c r="R1607">
        <v>0</v>
      </c>
    </row>
    <row r="1608" spans="1:38">
      <c r="A1608">
        <v>17</v>
      </c>
      <c r="B1608">
        <v>150</v>
      </c>
      <c r="C1608">
        <v>2024</v>
      </c>
      <c r="D1608">
        <v>6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13</v>
      </c>
      <c r="N1608">
        <v>99</v>
      </c>
      <c r="O1608">
        <v>99</v>
      </c>
      <c r="P1608">
        <v>99</v>
      </c>
      <c r="R1608">
        <v>0</v>
      </c>
    </row>
    <row r="1609" spans="1:38">
      <c r="A1609">
        <v>17</v>
      </c>
      <c r="B1609">
        <v>151</v>
      </c>
      <c r="C1609">
        <v>2024</v>
      </c>
      <c r="D1609">
        <v>7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13</v>
      </c>
      <c r="N1609">
        <v>99</v>
      </c>
      <c r="O1609">
        <v>99</v>
      </c>
      <c r="P1609">
        <v>99</v>
      </c>
      <c r="Q1609">
        <v>1</v>
      </c>
      <c r="R1609">
        <v>1</v>
      </c>
      <c r="S1609">
        <v>11</v>
      </c>
      <c r="T1609">
        <v>13</v>
      </c>
      <c r="U1609">
        <v>18.400000000000006</v>
      </c>
      <c r="V1609">
        <v>0</v>
      </c>
      <c r="W1609">
        <v>100</v>
      </c>
      <c r="X1609">
        <v>100</v>
      </c>
      <c r="Y1609">
        <v>0</v>
      </c>
      <c r="AA1609">
        <v>0</v>
      </c>
      <c r="AB1609">
        <v>0</v>
      </c>
      <c r="AC1609">
        <v>0</v>
      </c>
      <c r="AG1609">
        <v>0.36231884057971009</v>
      </c>
      <c r="AH1609">
        <v>0.46911251051678837</v>
      </c>
      <c r="AI1609">
        <v>0</v>
      </c>
      <c r="AJ1609">
        <v>1</v>
      </c>
      <c r="AK1609">
        <v>85.6</v>
      </c>
      <c r="AL1609">
        <v>29.335704950765003</v>
      </c>
    </row>
    <row r="1610" spans="1:38">
      <c r="A1610">
        <v>17</v>
      </c>
      <c r="B1610">
        <v>152</v>
      </c>
      <c r="C1610">
        <v>2024</v>
      </c>
      <c r="D1610">
        <v>8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13</v>
      </c>
      <c r="N1610">
        <v>99</v>
      </c>
      <c r="O1610">
        <v>99</v>
      </c>
      <c r="P1610">
        <v>99</v>
      </c>
      <c r="R1610">
        <v>0</v>
      </c>
    </row>
    <row r="1611" spans="1:38">
      <c r="A1611">
        <v>17</v>
      </c>
      <c r="B1611">
        <v>153</v>
      </c>
      <c r="C1611">
        <v>2024</v>
      </c>
      <c r="D1611">
        <v>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13</v>
      </c>
      <c r="N1611">
        <v>99</v>
      </c>
      <c r="O1611">
        <v>99</v>
      </c>
      <c r="P1611">
        <v>99</v>
      </c>
      <c r="R1611">
        <v>0</v>
      </c>
    </row>
    <row r="1612" spans="1:38">
      <c r="A1612">
        <v>17</v>
      </c>
      <c r="B1612">
        <v>154</v>
      </c>
      <c r="C1612">
        <v>2024</v>
      </c>
      <c r="D1612">
        <v>10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13</v>
      </c>
      <c r="N1612">
        <v>99</v>
      </c>
      <c r="O1612">
        <v>99</v>
      </c>
      <c r="P1612">
        <v>99</v>
      </c>
      <c r="R1612">
        <v>0</v>
      </c>
    </row>
    <row r="1613" spans="1:38">
      <c r="A1613">
        <v>17</v>
      </c>
      <c r="B1613">
        <v>155</v>
      </c>
      <c r="C1613">
        <v>2024</v>
      </c>
      <c r="D1613">
        <v>11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13</v>
      </c>
      <c r="N1613">
        <v>99</v>
      </c>
      <c r="O1613">
        <v>99</v>
      </c>
      <c r="P1613">
        <v>99</v>
      </c>
      <c r="R1613">
        <v>0</v>
      </c>
    </row>
    <row r="1614" spans="1:38">
      <c r="A1614">
        <v>17</v>
      </c>
      <c r="B1614">
        <v>156</v>
      </c>
      <c r="C1614">
        <v>2024</v>
      </c>
      <c r="D1614">
        <v>12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13</v>
      </c>
      <c r="N1614">
        <v>99</v>
      </c>
      <c r="O1614">
        <v>99</v>
      </c>
      <c r="P1614">
        <v>99</v>
      </c>
      <c r="R1614">
        <v>0</v>
      </c>
    </row>
    <row r="1615" spans="1:38">
      <c r="A1615">
        <v>17</v>
      </c>
      <c r="B1615">
        <v>157</v>
      </c>
      <c r="C1615">
        <v>2024</v>
      </c>
      <c r="D1615">
        <v>1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14</v>
      </c>
      <c r="N1615">
        <v>99</v>
      </c>
      <c r="O1615">
        <v>99</v>
      </c>
      <c r="P1615">
        <v>99</v>
      </c>
      <c r="R1615">
        <v>0</v>
      </c>
    </row>
    <row r="1616" spans="1:38">
      <c r="A1616">
        <v>17</v>
      </c>
      <c r="B1616">
        <v>158</v>
      </c>
      <c r="C1616">
        <v>2024</v>
      </c>
      <c r="D1616">
        <v>2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14</v>
      </c>
      <c r="N1616">
        <v>99</v>
      </c>
      <c r="O1616">
        <v>99</v>
      </c>
      <c r="P1616">
        <v>99</v>
      </c>
      <c r="R1616">
        <v>0</v>
      </c>
    </row>
    <row r="1617" spans="1:18">
      <c r="A1617">
        <v>17</v>
      </c>
      <c r="B1617">
        <v>159</v>
      </c>
      <c r="C1617">
        <v>2024</v>
      </c>
      <c r="D1617">
        <v>3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14</v>
      </c>
      <c r="N1617">
        <v>99</v>
      </c>
      <c r="O1617">
        <v>99</v>
      </c>
      <c r="P1617">
        <v>99</v>
      </c>
      <c r="R1617">
        <v>0</v>
      </c>
    </row>
    <row r="1618" spans="1:18">
      <c r="A1618">
        <v>17</v>
      </c>
      <c r="B1618">
        <v>160</v>
      </c>
      <c r="C1618">
        <v>2024</v>
      </c>
      <c r="D1618">
        <v>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14</v>
      </c>
      <c r="N1618">
        <v>99</v>
      </c>
      <c r="O1618">
        <v>99</v>
      </c>
      <c r="P1618">
        <v>99</v>
      </c>
      <c r="R1618">
        <v>0</v>
      </c>
    </row>
    <row r="1619" spans="1:18">
      <c r="A1619">
        <v>17</v>
      </c>
      <c r="B1619">
        <v>161</v>
      </c>
      <c r="C1619">
        <v>2024</v>
      </c>
      <c r="D1619">
        <v>5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14</v>
      </c>
      <c r="N1619">
        <v>99</v>
      </c>
      <c r="O1619">
        <v>99</v>
      </c>
      <c r="P1619">
        <v>99</v>
      </c>
      <c r="R1619">
        <v>0</v>
      </c>
    </row>
    <row r="1620" spans="1:18">
      <c r="A1620">
        <v>17</v>
      </c>
      <c r="B1620">
        <v>162</v>
      </c>
      <c r="C1620">
        <v>2024</v>
      </c>
      <c r="D1620">
        <v>6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14</v>
      </c>
      <c r="N1620">
        <v>99</v>
      </c>
      <c r="O1620">
        <v>99</v>
      </c>
      <c r="P1620">
        <v>99</v>
      </c>
      <c r="R1620">
        <v>0</v>
      </c>
    </row>
    <row r="1621" spans="1:18">
      <c r="A1621">
        <v>17</v>
      </c>
      <c r="B1621">
        <v>163</v>
      </c>
      <c r="C1621">
        <v>2024</v>
      </c>
      <c r="D1621">
        <v>7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14</v>
      </c>
      <c r="N1621">
        <v>99</v>
      </c>
      <c r="O1621">
        <v>99</v>
      </c>
      <c r="P1621">
        <v>99</v>
      </c>
      <c r="R1621">
        <v>0</v>
      </c>
    </row>
    <row r="1622" spans="1:18">
      <c r="A1622">
        <v>17</v>
      </c>
      <c r="B1622">
        <v>164</v>
      </c>
      <c r="C1622">
        <v>2024</v>
      </c>
      <c r="D1622">
        <v>8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14</v>
      </c>
      <c r="N1622">
        <v>99</v>
      </c>
      <c r="O1622">
        <v>99</v>
      </c>
      <c r="P1622">
        <v>99</v>
      </c>
      <c r="R1622">
        <v>0</v>
      </c>
    </row>
    <row r="1623" spans="1:18">
      <c r="A1623">
        <v>17</v>
      </c>
      <c r="B1623">
        <v>165</v>
      </c>
      <c r="C1623">
        <v>2024</v>
      </c>
      <c r="D1623">
        <v>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14</v>
      </c>
      <c r="N1623">
        <v>99</v>
      </c>
      <c r="O1623">
        <v>99</v>
      </c>
      <c r="P1623">
        <v>99</v>
      </c>
      <c r="R1623">
        <v>0</v>
      </c>
    </row>
    <row r="1624" spans="1:18">
      <c r="A1624">
        <v>17</v>
      </c>
      <c r="B1624">
        <v>166</v>
      </c>
      <c r="C1624">
        <v>2024</v>
      </c>
      <c r="D1624">
        <v>10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14</v>
      </c>
      <c r="N1624">
        <v>99</v>
      </c>
      <c r="O1624">
        <v>99</v>
      </c>
      <c r="P1624">
        <v>99</v>
      </c>
      <c r="R1624">
        <v>0</v>
      </c>
    </row>
    <row r="1625" spans="1:18">
      <c r="A1625">
        <v>17</v>
      </c>
      <c r="B1625">
        <v>167</v>
      </c>
      <c r="C1625">
        <v>2024</v>
      </c>
      <c r="D1625">
        <v>11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14</v>
      </c>
      <c r="N1625">
        <v>99</v>
      </c>
      <c r="O1625">
        <v>99</v>
      </c>
      <c r="P1625">
        <v>99</v>
      </c>
      <c r="R1625">
        <v>0</v>
      </c>
    </row>
    <row r="1626" spans="1:18">
      <c r="A1626">
        <v>17</v>
      </c>
      <c r="B1626">
        <v>168</v>
      </c>
      <c r="C1626">
        <v>2024</v>
      </c>
      <c r="D1626">
        <v>12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14</v>
      </c>
      <c r="N1626">
        <v>99</v>
      </c>
      <c r="O1626">
        <v>99</v>
      </c>
      <c r="P1626">
        <v>99</v>
      </c>
      <c r="R1626">
        <v>0</v>
      </c>
    </row>
    <row r="1627" spans="1:18">
      <c r="A1627">
        <v>17</v>
      </c>
      <c r="B1627">
        <v>169</v>
      </c>
      <c r="C1627">
        <v>2024</v>
      </c>
      <c r="D1627">
        <v>1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15</v>
      </c>
      <c r="N1627">
        <v>99</v>
      </c>
      <c r="O1627">
        <v>99</v>
      </c>
      <c r="P1627">
        <v>99</v>
      </c>
      <c r="R1627">
        <v>0</v>
      </c>
    </row>
    <row r="1628" spans="1:18">
      <c r="A1628">
        <v>17</v>
      </c>
      <c r="B1628">
        <v>170</v>
      </c>
      <c r="C1628">
        <v>2024</v>
      </c>
      <c r="D1628">
        <v>2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15</v>
      </c>
      <c r="N1628">
        <v>99</v>
      </c>
      <c r="O1628">
        <v>99</v>
      </c>
      <c r="P1628">
        <v>99</v>
      </c>
      <c r="R1628">
        <v>0</v>
      </c>
    </row>
    <row r="1629" spans="1:18">
      <c r="A1629">
        <v>17</v>
      </c>
      <c r="B1629">
        <v>171</v>
      </c>
      <c r="C1629">
        <v>2024</v>
      </c>
      <c r="D1629">
        <v>3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15</v>
      </c>
      <c r="N1629">
        <v>99</v>
      </c>
      <c r="O1629">
        <v>99</v>
      </c>
      <c r="P1629">
        <v>99</v>
      </c>
      <c r="R1629">
        <v>0</v>
      </c>
    </row>
    <row r="1630" spans="1:18">
      <c r="A1630">
        <v>17</v>
      </c>
      <c r="B1630">
        <v>172</v>
      </c>
      <c r="C1630">
        <v>2024</v>
      </c>
      <c r="D1630">
        <v>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15</v>
      </c>
      <c r="N1630">
        <v>99</v>
      </c>
      <c r="O1630">
        <v>99</v>
      </c>
      <c r="P1630">
        <v>99</v>
      </c>
      <c r="R1630">
        <v>0</v>
      </c>
    </row>
    <row r="1631" spans="1:18">
      <c r="A1631">
        <v>17</v>
      </c>
      <c r="B1631">
        <v>173</v>
      </c>
      <c r="C1631">
        <v>2024</v>
      </c>
      <c r="D1631">
        <v>5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15</v>
      </c>
      <c r="N1631">
        <v>99</v>
      </c>
      <c r="O1631">
        <v>99</v>
      </c>
      <c r="P1631">
        <v>99</v>
      </c>
      <c r="R1631">
        <v>0</v>
      </c>
    </row>
    <row r="1632" spans="1:18">
      <c r="A1632">
        <v>17</v>
      </c>
      <c r="B1632">
        <v>174</v>
      </c>
      <c r="C1632">
        <v>2024</v>
      </c>
      <c r="D1632">
        <v>6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15</v>
      </c>
      <c r="N1632">
        <v>99</v>
      </c>
      <c r="O1632">
        <v>99</v>
      </c>
      <c r="P1632">
        <v>99</v>
      </c>
      <c r="R1632">
        <v>0</v>
      </c>
    </row>
    <row r="1633" spans="1:18">
      <c r="A1633">
        <v>17</v>
      </c>
      <c r="B1633">
        <v>175</v>
      </c>
      <c r="C1633">
        <v>2024</v>
      </c>
      <c r="D1633">
        <v>7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15</v>
      </c>
      <c r="N1633">
        <v>99</v>
      </c>
      <c r="O1633">
        <v>99</v>
      </c>
      <c r="P1633">
        <v>99</v>
      </c>
      <c r="R1633">
        <v>0</v>
      </c>
    </row>
    <row r="1634" spans="1:18">
      <c r="A1634">
        <v>17</v>
      </c>
      <c r="B1634">
        <v>176</v>
      </c>
      <c r="C1634">
        <v>2024</v>
      </c>
      <c r="D1634">
        <v>8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15</v>
      </c>
      <c r="N1634">
        <v>99</v>
      </c>
      <c r="O1634">
        <v>99</v>
      </c>
      <c r="P1634">
        <v>99</v>
      </c>
      <c r="R1634">
        <v>0</v>
      </c>
    </row>
    <row r="1635" spans="1:18">
      <c r="A1635">
        <v>17</v>
      </c>
      <c r="B1635">
        <v>177</v>
      </c>
      <c r="C1635">
        <v>2024</v>
      </c>
      <c r="D1635">
        <v>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15</v>
      </c>
      <c r="N1635">
        <v>99</v>
      </c>
      <c r="O1635">
        <v>99</v>
      </c>
      <c r="P1635">
        <v>99</v>
      </c>
      <c r="R1635">
        <v>0</v>
      </c>
    </row>
    <row r="1636" spans="1:18">
      <c r="A1636">
        <v>17</v>
      </c>
      <c r="B1636">
        <v>178</v>
      </c>
      <c r="C1636">
        <v>2024</v>
      </c>
      <c r="D1636">
        <v>10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15</v>
      </c>
      <c r="N1636">
        <v>99</v>
      </c>
      <c r="O1636">
        <v>99</v>
      </c>
      <c r="P1636">
        <v>99</v>
      </c>
      <c r="R1636">
        <v>0</v>
      </c>
    </row>
    <row r="1637" spans="1:18">
      <c r="A1637">
        <v>17</v>
      </c>
      <c r="B1637">
        <v>179</v>
      </c>
      <c r="C1637">
        <v>2024</v>
      </c>
      <c r="D1637">
        <v>11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15</v>
      </c>
      <c r="N1637">
        <v>99</v>
      </c>
      <c r="O1637">
        <v>99</v>
      </c>
      <c r="P1637">
        <v>99</v>
      </c>
      <c r="R1637">
        <v>0</v>
      </c>
    </row>
    <row r="1638" spans="1:18">
      <c r="A1638">
        <v>17</v>
      </c>
      <c r="B1638">
        <v>180</v>
      </c>
      <c r="C1638">
        <v>2024</v>
      </c>
      <c r="D1638">
        <v>12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15</v>
      </c>
      <c r="N1638">
        <v>99</v>
      </c>
      <c r="O1638">
        <v>99</v>
      </c>
      <c r="P1638">
        <v>99</v>
      </c>
      <c r="R1638">
        <v>0</v>
      </c>
    </row>
    <row r="1639" spans="1:18">
      <c r="A1639">
        <v>17</v>
      </c>
      <c r="B1639">
        <v>181</v>
      </c>
      <c r="C1639">
        <v>2023</v>
      </c>
      <c r="D1639">
        <v>1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1</v>
      </c>
      <c r="N1639">
        <v>99</v>
      </c>
      <c r="O1639">
        <v>99</v>
      </c>
      <c r="P1639">
        <v>99</v>
      </c>
      <c r="R1639">
        <v>0</v>
      </c>
    </row>
    <row r="1640" spans="1:18">
      <c r="A1640">
        <v>17</v>
      </c>
      <c r="B1640">
        <v>182</v>
      </c>
      <c r="C1640">
        <v>2023</v>
      </c>
      <c r="D1640">
        <v>2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1</v>
      </c>
      <c r="N1640">
        <v>99</v>
      </c>
      <c r="O1640">
        <v>99</v>
      </c>
      <c r="P1640">
        <v>99</v>
      </c>
      <c r="R1640">
        <v>0</v>
      </c>
    </row>
    <row r="1641" spans="1:18">
      <c r="A1641">
        <v>17</v>
      </c>
      <c r="B1641">
        <v>183</v>
      </c>
      <c r="C1641">
        <v>2023</v>
      </c>
      <c r="D1641">
        <v>3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1</v>
      </c>
      <c r="N1641">
        <v>99</v>
      </c>
      <c r="O1641">
        <v>99</v>
      </c>
      <c r="P1641">
        <v>99</v>
      </c>
      <c r="R1641">
        <v>0</v>
      </c>
    </row>
    <row r="1642" spans="1:18">
      <c r="A1642">
        <v>17</v>
      </c>
      <c r="B1642">
        <v>184</v>
      </c>
      <c r="C1642">
        <v>2023</v>
      </c>
      <c r="D1642">
        <v>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1</v>
      </c>
      <c r="N1642">
        <v>99</v>
      </c>
      <c r="O1642">
        <v>99</v>
      </c>
      <c r="P1642">
        <v>99</v>
      </c>
      <c r="R1642">
        <v>0</v>
      </c>
    </row>
    <row r="1643" spans="1:18">
      <c r="A1643">
        <v>17</v>
      </c>
      <c r="B1643">
        <v>185</v>
      </c>
      <c r="C1643">
        <v>2023</v>
      </c>
      <c r="D1643">
        <v>5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1</v>
      </c>
      <c r="N1643">
        <v>99</v>
      </c>
      <c r="O1643">
        <v>99</v>
      </c>
      <c r="P1643">
        <v>99</v>
      </c>
      <c r="R1643">
        <v>0</v>
      </c>
    </row>
    <row r="1644" spans="1:18">
      <c r="A1644">
        <v>17</v>
      </c>
      <c r="B1644">
        <v>186</v>
      </c>
      <c r="C1644">
        <v>2023</v>
      </c>
      <c r="D1644">
        <v>6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1</v>
      </c>
      <c r="N1644">
        <v>99</v>
      </c>
      <c r="O1644">
        <v>99</v>
      </c>
      <c r="P1644">
        <v>99</v>
      </c>
      <c r="R1644">
        <v>0</v>
      </c>
    </row>
    <row r="1645" spans="1:18">
      <c r="A1645">
        <v>17</v>
      </c>
      <c r="B1645">
        <v>187</v>
      </c>
      <c r="C1645">
        <v>2023</v>
      </c>
      <c r="D1645">
        <v>7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1</v>
      </c>
      <c r="N1645">
        <v>99</v>
      </c>
      <c r="O1645">
        <v>99</v>
      </c>
      <c r="P1645">
        <v>99</v>
      </c>
      <c r="R1645">
        <v>0</v>
      </c>
    </row>
    <row r="1646" spans="1:18">
      <c r="A1646">
        <v>17</v>
      </c>
      <c r="B1646">
        <v>188</v>
      </c>
      <c r="C1646">
        <v>2023</v>
      </c>
      <c r="D1646">
        <v>8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1</v>
      </c>
      <c r="N1646">
        <v>99</v>
      </c>
      <c r="O1646">
        <v>99</v>
      </c>
      <c r="P1646">
        <v>99</v>
      </c>
      <c r="R1646">
        <v>0</v>
      </c>
    </row>
    <row r="1647" spans="1:18">
      <c r="A1647">
        <v>17</v>
      </c>
      <c r="B1647">
        <v>189</v>
      </c>
      <c r="C1647">
        <v>2023</v>
      </c>
      <c r="D1647">
        <v>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1</v>
      </c>
      <c r="N1647">
        <v>99</v>
      </c>
      <c r="O1647">
        <v>99</v>
      </c>
      <c r="P1647">
        <v>99</v>
      </c>
      <c r="R1647">
        <v>0</v>
      </c>
    </row>
    <row r="1648" spans="1:18">
      <c r="A1648">
        <v>17</v>
      </c>
      <c r="B1648">
        <v>190</v>
      </c>
      <c r="C1648">
        <v>2023</v>
      </c>
      <c r="D1648">
        <v>10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1</v>
      </c>
      <c r="N1648">
        <v>99</v>
      </c>
      <c r="O1648">
        <v>99</v>
      </c>
      <c r="P1648">
        <v>99</v>
      </c>
      <c r="R1648">
        <v>0</v>
      </c>
    </row>
    <row r="1649" spans="1:38">
      <c r="A1649">
        <v>17</v>
      </c>
      <c r="B1649">
        <v>191</v>
      </c>
      <c r="C1649">
        <v>2023</v>
      </c>
      <c r="D1649">
        <v>11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1</v>
      </c>
      <c r="N1649">
        <v>99</v>
      </c>
      <c r="O1649">
        <v>99</v>
      </c>
      <c r="P1649">
        <v>99</v>
      </c>
      <c r="R1649">
        <v>0</v>
      </c>
    </row>
    <row r="1650" spans="1:38">
      <c r="A1650">
        <v>17</v>
      </c>
      <c r="B1650">
        <v>192</v>
      </c>
      <c r="C1650">
        <v>2023</v>
      </c>
      <c r="D1650">
        <v>12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1</v>
      </c>
      <c r="N1650">
        <v>99</v>
      </c>
      <c r="O1650">
        <v>99</v>
      </c>
      <c r="P1650">
        <v>99</v>
      </c>
      <c r="R1650">
        <v>0</v>
      </c>
    </row>
    <row r="1651" spans="1:38">
      <c r="A1651">
        <v>17</v>
      </c>
      <c r="B1651">
        <v>193</v>
      </c>
      <c r="C1651">
        <v>2023</v>
      </c>
      <c r="D1651">
        <v>1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2</v>
      </c>
      <c r="N1651">
        <v>99</v>
      </c>
      <c r="O1651">
        <v>99</v>
      </c>
      <c r="P1651">
        <v>99</v>
      </c>
      <c r="R1651">
        <v>0</v>
      </c>
    </row>
    <row r="1652" spans="1:38">
      <c r="A1652">
        <v>17</v>
      </c>
      <c r="B1652">
        <v>194</v>
      </c>
      <c r="C1652">
        <v>2023</v>
      </c>
      <c r="D1652">
        <v>2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2</v>
      </c>
      <c r="N1652">
        <v>99</v>
      </c>
      <c r="O1652">
        <v>99</v>
      </c>
      <c r="P1652">
        <v>99</v>
      </c>
      <c r="R1652">
        <v>0</v>
      </c>
    </row>
    <row r="1653" spans="1:38">
      <c r="A1653">
        <v>17</v>
      </c>
      <c r="B1653">
        <v>195</v>
      </c>
      <c r="C1653">
        <v>2023</v>
      </c>
      <c r="D1653">
        <v>3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2</v>
      </c>
      <c r="N1653">
        <v>99</v>
      </c>
      <c r="O1653">
        <v>99</v>
      </c>
      <c r="P1653">
        <v>99</v>
      </c>
      <c r="Q1653">
        <v>1</v>
      </c>
      <c r="R1653">
        <v>7</v>
      </c>
      <c r="S1653">
        <v>4.7142857142857153</v>
      </c>
      <c r="T1653">
        <v>2</v>
      </c>
      <c r="U1653">
        <v>6.7714285714285696</v>
      </c>
      <c r="V1653">
        <v>0</v>
      </c>
      <c r="W1653">
        <v>0</v>
      </c>
      <c r="X1653">
        <v>0</v>
      </c>
      <c r="Y1653">
        <v>0</v>
      </c>
      <c r="AA1653">
        <v>1.6756357307126213</v>
      </c>
      <c r="AB1653">
        <v>0.45175395145262359</v>
      </c>
      <c r="AC1653">
        <v>0</v>
      </c>
      <c r="AD1653">
        <v>59.312335908062067</v>
      </c>
      <c r="AG1653">
        <v>70</v>
      </c>
      <c r="AH1653">
        <v>49.894736842105246</v>
      </c>
      <c r="AI1653">
        <v>0</v>
      </c>
      <c r="AJ1653">
        <v>0</v>
      </c>
    </row>
    <row r="1654" spans="1:38">
      <c r="A1654">
        <v>17</v>
      </c>
      <c r="B1654">
        <v>196</v>
      </c>
      <c r="C1654">
        <v>2023</v>
      </c>
      <c r="D1654">
        <v>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2</v>
      </c>
      <c r="N1654">
        <v>99</v>
      </c>
      <c r="O1654">
        <v>99</v>
      </c>
      <c r="P1654">
        <v>99</v>
      </c>
      <c r="R1654">
        <v>0</v>
      </c>
    </row>
    <row r="1655" spans="1:38">
      <c r="A1655">
        <v>17</v>
      </c>
      <c r="B1655">
        <v>197</v>
      </c>
      <c r="C1655">
        <v>2023</v>
      </c>
      <c r="D1655">
        <v>5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2</v>
      </c>
      <c r="N1655">
        <v>99</v>
      </c>
      <c r="O1655">
        <v>99</v>
      </c>
      <c r="P1655">
        <v>99</v>
      </c>
      <c r="R1655">
        <v>0</v>
      </c>
    </row>
    <row r="1656" spans="1:38">
      <c r="A1656">
        <v>17</v>
      </c>
      <c r="B1656">
        <v>198</v>
      </c>
      <c r="C1656">
        <v>2023</v>
      </c>
      <c r="D1656">
        <v>6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2</v>
      </c>
      <c r="N1656">
        <v>99</v>
      </c>
      <c r="O1656">
        <v>99</v>
      </c>
      <c r="P1656">
        <v>99</v>
      </c>
      <c r="Q1656">
        <v>13</v>
      </c>
      <c r="R1656">
        <v>19</v>
      </c>
      <c r="S1656">
        <v>7.052631578947369</v>
      </c>
      <c r="T1656">
        <v>2</v>
      </c>
      <c r="U1656">
        <v>10.831578947368422</v>
      </c>
      <c r="V1656">
        <v>0</v>
      </c>
      <c r="W1656">
        <v>0</v>
      </c>
      <c r="X1656">
        <v>5.2631578947368443</v>
      </c>
      <c r="Y1656">
        <v>0</v>
      </c>
      <c r="AA1656">
        <v>3.044590134299296</v>
      </c>
      <c r="AB1656">
        <v>1.5034586165353381</v>
      </c>
      <c r="AC1656">
        <v>0</v>
      </c>
      <c r="AD1656">
        <v>73.89647379633152</v>
      </c>
      <c r="AG1656">
        <v>1.0204081632653061</v>
      </c>
      <c r="AH1656">
        <v>0.74213509887922491</v>
      </c>
      <c r="AI1656">
        <v>0</v>
      </c>
      <c r="AJ1656">
        <v>17</v>
      </c>
      <c r="AK1656">
        <v>84.270588235294099</v>
      </c>
      <c r="AL1656">
        <v>18.622922599178128</v>
      </c>
    </row>
    <row r="1657" spans="1:38">
      <c r="A1657">
        <v>17</v>
      </c>
      <c r="B1657">
        <v>199</v>
      </c>
      <c r="C1657">
        <v>2023</v>
      </c>
      <c r="D1657">
        <v>7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2</v>
      </c>
      <c r="N1657">
        <v>99</v>
      </c>
      <c r="O1657">
        <v>99</v>
      </c>
      <c r="P1657">
        <v>99</v>
      </c>
      <c r="R1657">
        <v>0</v>
      </c>
    </row>
    <row r="1658" spans="1:38">
      <c r="A1658">
        <v>17</v>
      </c>
      <c r="B1658">
        <v>200</v>
      </c>
      <c r="C1658">
        <v>2023</v>
      </c>
      <c r="D1658">
        <v>8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2</v>
      </c>
      <c r="N1658">
        <v>99</v>
      </c>
      <c r="O1658">
        <v>99</v>
      </c>
      <c r="P1658">
        <v>99</v>
      </c>
      <c r="R1658">
        <v>0</v>
      </c>
    </row>
    <row r="1659" spans="1:38">
      <c r="A1659">
        <v>17</v>
      </c>
      <c r="B1659">
        <v>201</v>
      </c>
      <c r="C1659">
        <v>2023</v>
      </c>
      <c r="D1659">
        <v>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2</v>
      </c>
      <c r="N1659">
        <v>99</v>
      </c>
      <c r="O1659">
        <v>99</v>
      </c>
      <c r="P1659">
        <v>99</v>
      </c>
      <c r="R1659">
        <v>0</v>
      </c>
    </row>
    <row r="1660" spans="1:38">
      <c r="A1660">
        <v>17</v>
      </c>
      <c r="B1660">
        <v>202</v>
      </c>
      <c r="C1660">
        <v>2023</v>
      </c>
      <c r="D1660">
        <v>10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2</v>
      </c>
      <c r="N1660">
        <v>99</v>
      </c>
      <c r="O1660">
        <v>99</v>
      </c>
      <c r="P1660">
        <v>99</v>
      </c>
      <c r="R1660">
        <v>0</v>
      </c>
    </row>
    <row r="1661" spans="1:38">
      <c r="A1661">
        <v>17</v>
      </c>
      <c r="B1661">
        <v>203</v>
      </c>
      <c r="C1661">
        <v>2023</v>
      </c>
      <c r="D1661">
        <v>11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2</v>
      </c>
      <c r="N1661">
        <v>99</v>
      </c>
      <c r="O1661">
        <v>99</v>
      </c>
      <c r="P1661">
        <v>99</v>
      </c>
      <c r="R1661">
        <v>0</v>
      </c>
    </row>
    <row r="1662" spans="1:38">
      <c r="A1662">
        <v>17</v>
      </c>
      <c r="B1662">
        <v>204</v>
      </c>
      <c r="C1662">
        <v>2023</v>
      </c>
      <c r="D1662">
        <v>12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2</v>
      </c>
      <c r="N1662">
        <v>99</v>
      </c>
      <c r="O1662">
        <v>99</v>
      </c>
      <c r="P1662">
        <v>99</v>
      </c>
      <c r="R1662">
        <v>0</v>
      </c>
    </row>
    <row r="1663" spans="1:38">
      <c r="A1663">
        <v>17</v>
      </c>
      <c r="B1663">
        <v>205</v>
      </c>
      <c r="C1663">
        <v>2023</v>
      </c>
      <c r="D1663">
        <v>1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3</v>
      </c>
      <c r="N1663">
        <v>99</v>
      </c>
      <c r="O1663">
        <v>99</v>
      </c>
      <c r="P1663">
        <v>99</v>
      </c>
      <c r="R1663">
        <v>0</v>
      </c>
    </row>
    <row r="1664" spans="1:38">
      <c r="A1664">
        <v>17</v>
      </c>
      <c r="B1664">
        <v>206</v>
      </c>
      <c r="C1664">
        <v>2023</v>
      </c>
      <c r="D1664">
        <v>2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3</v>
      </c>
      <c r="N1664">
        <v>99</v>
      </c>
      <c r="O1664">
        <v>99</v>
      </c>
      <c r="P1664">
        <v>99</v>
      </c>
      <c r="R1664">
        <v>0</v>
      </c>
    </row>
    <row r="1665" spans="1:38">
      <c r="A1665">
        <v>17</v>
      </c>
      <c r="B1665">
        <v>207</v>
      </c>
      <c r="C1665">
        <v>2023</v>
      </c>
      <c r="D1665">
        <v>3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3</v>
      </c>
      <c r="N1665">
        <v>99</v>
      </c>
      <c r="O1665">
        <v>99</v>
      </c>
      <c r="P1665">
        <v>99</v>
      </c>
      <c r="R1665">
        <v>0</v>
      </c>
    </row>
    <row r="1666" spans="1:38">
      <c r="A1666">
        <v>17</v>
      </c>
      <c r="B1666">
        <v>208</v>
      </c>
      <c r="C1666">
        <v>2023</v>
      </c>
      <c r="D1666">
        <v>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3</v>
      </c>
      <c r="N1666">
        <v>99</v>
      </c>
      <c r="O1666">
        <v>99</v>
      </c>
      <c r="P1666">
        <v>99</v>
      </c>
      <c r="R1666">
        <v>0</v>
      </c>
    </row>
    <row r="1667" spans="1:38">
      <c r="A1667">
        <v>17</v>
      </c>
      <c r="B1667">
        <v>209</v>
      </c>
      <c r="C1667">
        <v>2023</v>
      </c>
      <c r="D1667">
        <v>5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3</v>
      </c>
      <c r="N1667">
        <v>99</v>
      </c>
      <c r="O1667">
        <v>99</v>
      </c>
      <c r="P1667">
        <v>99</v>
      </c>
      <c r="Q1667">
        <v>2</v>
      </c>
      <c r="R1667">
        <v>2</v>
      </c>
      <c r="S1667">
        <v>8.5</v>
      </c>
      <c r="T1667">
        <v>3</v>
      </c>
      <c r="U1667">
        <v>12.7</v>
      </c>
      <c r="V1667">
        <v>0</v>
      </c>
      <c r="W1667">
        <v>0</v>
      </c>
      <c r="X1667">
        <v>50</v>
      </c>
      <c r="Y1667">
        <v>0</v>
      </c>
      <c r="AA1667">
        <v>3.5000000000000053</v>
      </c>
      <c r="AB1667">
        <v>0.5</v>
      </c>
      <c r="AC1667">
        <v>0</v>
      </c>
      <c r="AD1667">
        <v>99.999999999999886</v>
      </c>
      <c r="AG1667">
        <v>0.24038461538461528</v>
      </c>
      <c r="AH1667">
        <v>0.18995625023370599</v>
      </c>
      <c r="AI1667">
        <v>0</v>
      </c>
      <c r="AJ1667">
        <v>0</v>
      </c>
    </row>
    <row r="1668" spans="1:38">
      <c r="A1668">
        <v>17</v>
      </c>
      <c r="B1668">
        <v>210</v>
      </c>
      <c r="C1668">
        <v>2023</v>
      </c>
      <c r="D1668">
        <v>6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3</v>
      </c>
      <c r="N1668">
        <v>99</v>
      </c>
      <c r="O1668">
        <v>99</v>
      </c>
      <c r="P1668">
        <v>99</v>
      </c>
      <c r="Q1668">
        <v>26</v>
      </c>
      <c r="R1668">
        <v>58</v>
      </c>
      <c r="S1668">
        <v>7.7413793103448301</v>
      </c>
      <c r="T1668">
        <v>3</v>
      </c>
      <c r="U1668">
        <v>11.724137931034484</v>
      </c>
      <c r="V1668">
        <v>0</v>
      </c>
      <c r="W1668">
        <v>0</v>
      </c>
      <c r="X1668">
        <v>3.4482758620689653</v>
      </c>
      <c r="Y1668">
        <v>0</v>
      </c>
      <c r="AA1668">
        <v>2.9301824319354912</v>
      </c>
      <c r="AB1668">
        <v>1.5263246912175061</v>
      </c>
      <c r="AC1668">
        <v>0</v>
      </c>
      <c r="AD1668">
        <v>49.522815646005874</v>
      </c>
      <c r="AG1668">
        <v>3.1149301825993549</v>
      </c>
      <c r="AH1668">
        <v>2.4521470711266904</v>
      </c>
      <c r="AI1668">
        <v>0</v>
      </c>
      <c r="AJ1668">
        <v>44</v>
      </c>
      <c r="AK1668">
        <v>84.906818181818139</v>
      </c>
      <c r="AL1668">
        <v>19.950382351609516</v>
      </c>
    </row>
    <row r="1669" spans="1:38">
      <c r="A1669">
        <v>17</v>
      </c>
      <c r="B1669">
        <v>211</v>
      </c>
      <c r="C1669">
        <v>2023</v>
      </c>
      <c r="D1669">
        <v>7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3</v>
      </c>
      <c r="N1669">
        <v>99</v>
      </c>
      <c r="O1669">
        <v>99</v>
      </c>
      <c r="P1669">
        <v>99</v>
      </c>
      <c r="Q1669">
        <v>4</v>
      </c>
      <c r="R1669">
        <v>16</v>
      </c>
      <c r="S1669">
        <v>7.0625</v>
      </c>
      <c r="T1669">
        <v>3</v>
      </c>
      <c r="U1669">
        <v>10.606249999999999</v>
      </c>
      <c r="V1669">
        <v>0</v>
      </c>
      <c r="W1669">
        <v>0</v>
      </c>
      <c r="X1669">
        <v>0</v>
      </c>
      <c r="Y1669">
        <v>0</v>
      </c>
      <c r="AA1669">
        <v>1.4707433282187712</v>
      </c>
      <c r="AB1669">
        <v>1.3448396744593758</v>
      </c>
      <c r="AC1669">
        <v>0</v>
      </c>
      <c r="AD1669">
        <v>67.917987811540073</v>
      </c>
      <c r="AG1669">
        <v>29.090909090909086</v>
      </c>
      <c r="AH1669">
        <v>24.680046538685279</v>
      </c>
      <c r="AI1669">
        <v>0</v>
      </c>
      <c r="AJ1669">
        <v>0</v>
      </c>
    </row>
    <row r="1670" spans="1:38">
      <c r="A1670">
        <v>17</v>
      </c>
      <c r="B1670">
        <v>212</v>
      </c>
      <c r="C1670">
        <v>2023</v>
      </c>
      <c r="D1670">
        <v>8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3</v>
      </c>
      <c r="N1670">
        <v>99</v>
      </c>
      <c r="O1670">
        <v>99</v>
      </c>
      <c r="P1670">
        <v>99</v>
      </c>
      <c r="R1670">
        <v>0</v>
      </c>
    </row>
    <row r="1671" spans="1:38">
      <c r="A1671">
        <v>17</v>
      </c>
      <c r="B1671">
        <v>213</v>
      </c>
      <c r="C1671">
        <v>2023</v>
      </c>
      <c r="D1671">
        <v>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3</v>
      </c>
      <c r="N1671">
        <v>99</v>
      </c>
      <c r="O1671">
        <v>99</v>
      </c>
      <c r="P1671">
        <v>99</v>
      </c>
      <c r="R1671">
        <v>0</v>
      </c>
    </row>
    <row r="1672" spans="1:38">
      <c r="A1672">
        <v>17</v>
      </c>
      <c r="B1672">
        <v>214</v>
      </c>
      <c r="C1672">
        <v>2023</v>
      </c>
      <c r="D1672">
        <v>10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3</v>
      </c>
      <c r="N1672">
        <v>99</v>
      </c>
      <c r="O1672">
        <v>99</v>
      </c>
      <c r="P1672">
        <v>99</v>
      </c>
      <c r="R1672">
        <v>0</v>
      </c>
    </row>
    <row r="1673" spans="1:38">
      <c r="A1673">
        <v>17</v>
      </c>
      <c r="B1673">
        <v>215</v>
      </c>
      <c r="C1673">
        <v>2023</v>
      </c>
      <c r="D1673">
        <v>11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3</v>
      </c>
      <c r="N1673">
        <v>99</v>
      </c>
      <c r="O1673">
        <v>99</v>
      </c>
      <c r="P1673">
        <v>99</v>
      </c>
      <c r="R1673">
        <v>0</v>
      </c>
    </row>
    <row r="1674" spans="1:38">
      <c r="A1674">
        <v>17</v>
      </c>
      <c r="B1674">
        <v>216</v>
      </c>
      <c r="C1674">
        <v>2023</v>
      </c>
      <c r="D1674">
        <v>12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3</v>
      </c>
      <c r="N1674">
        <v>99</v>
      </c>
      <c r="O1674">
        <v>99</v>
      </c>
      <c r="P1674">
        <v>99</v>
      </c>
      <c r="R1674">
        <v>0</v>
      </c>
    </row>
    <row r="1675" spans="1:38">
      <c r="A1675">
        <v>17</v>
      </c>
      <c r="B1675">
        <v>217</v>
      </c>
      <c r="C1675">
        <v>2023</v>
      </c>
      <c r="D1675">
        <v>1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4</v>
      </c>
      <c r="N1675">
        <v>99</v>
      </c>
      <c r="O1675">
        <v>99</v>
      </c>
      <c r="P1675">
        <v>99</v>
      </c>
      <c r="R1675">
        <v>0</v>
      </c>
    </row>
    <row r="1676" spans="1:38">
      <c r="A1676">
        <v>17</v>
      </c>
      <c r="B1676">
        <v>218</v>
      </c>
      <c r="C1676">
        <v>2023</v>
      </c>
      <c r="D1676">
        <v>2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4</v>
      </c>
      <c r="N1676">
        <v>99</v>
      </c>
      <c r="O1676">
        <v>99</v>
      </c>
      <c r="P1676">
        <v>99</v>
      </c>
      <c r="R1676">
        <v>0</v>
      </c>
    </row>
    <row r="1677" spans="1:38">
      <c r="A1677">
        <v>17</v>
      </c>
      <c r="B1677">
        <v>219</v>
      </c>
      <c r="C1677">
        <v>2023</v>
      </c>
      <c r="D1677">
        <v>3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4</v>
      </c>
      <c r="N1677">
        <v>99</v>
      </c>
      <c r="O1677">
        <v>99</v>
      </c>
      <c r="P1677">
        <v>99</v>
      </c>
      <c r="R1677">
        <v>0</v>
      </c>
    </row>
    <row r="1678" spans="1:38">
      <c r="A1678">
        <v>17</v>
      </c>
      <c r="B1678">
        <v>220</v>
      </c>
      <c r="C1678">
        <v>2023</v>
      </c>
      <c r="D1678">
        <v>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4</v>
      </c>
      <c r="N1678">
        <v>99</v>
      </c>
      <c r="O1678">
        <v>99</v>
      </c>
      <c r="P1678">
        <v>99</v>
      </c>
      <c r="R1678">
        <v>0</v>
      </c>
    </row>
    <row r="1679" spans="1:38">
      <c r="A1679">
        <v>17</v>
      </c>
      <c r="B1679">
        <v>221</v>
      </c>
      <c r="C1679">
        <v>2023</v>
      </c>
      <c r="D1679">
        <v>5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4</v>
      </c>
      <c r="N1679">
        <v>99</v>
      </c>
      <c r="O1679">
        <v>99</v>
      </c>
      <c r="P1679">
        <v>99</v>
      </c>
      <c r="Q1679">
        <v>10</v>
      </c>
      <c r="R1679">
        <v>28</v>
      </c>
      <c r="S1679">
        <v>8.5357142857142883</v>
      </c>
      <c r="T1679">
        <v>4</v>
      </c>
      <c r="U1679">
        <v>12.68214285714286</v>
      </c>
      <c r="V1679">
        <v>0</v>
      </c>
      <c r="W1679">
        <v>0</v>
      </c>
      <c r="X1679">
        <v>7.1428571428571441</v>
      </c>
      <c r="Y1679">
        <v>0</v>
      </c>
      <c r="AA1679">
        <v>2.3253346259084839</v>
      </c>
      <c r="AB1679">
        <v>0.77837481134653996</v>
      </c>
      <c r="AC1679">
        <v>0</v>
      </c>
      <c r="AD1679">
        <v>18.484512270000319</v>
      </c>
      <c r="AG1679">
        <v>3.3653846153846154</v>
      </c>
      <c r="AH1679">
        <v>2.6556482070074408</v>
      </c>
      <c r="AI1679">
        <v>0</v>
      </c>
      <c r="AJ1679">
        <v>0</v>
      </c>
    </row>
    <row r="1680" spans="1:38">
      <c r="A1680">
        <v>17</v>
      </c>
      <c r="B1680">
        <v>222</v>
      </c>
      <c r="C1680">
        <v>2023</v>
      </c>
      <c r="D1680">
        <v>6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4</v>
      </c>
      <c r="N1680">
        <v>99</v>
      </c>
      <c r="O1680">
        <v>99</v>
      </c>
      <c r="P1680">
        <v>99</v>
      </c>
      <c r="Q1680">
        <v>61</v>
      </c>
      <c r="R1680">
        <v>139</v>
      </c>
      <c r="S1680">
        <v>7.928057553956835</v>
      </c>
      <c r="T1680">
        <v>4</v>
      </c>
      <c r="U1680">
        <v>12.650359712230218</v>
      </c>
      <c r="V1680">
        <v>0</v>
      </c>
      <c r="W1680">
        <v>0</v>
      </c>
      <c r="X1680">
        <v>15.107913669064748</v>
      </c>
      <c r="Y1680">
        <v>0</v>
      </c>
      <c r="AA1680">
        <v>3.3684395144775157</v>
      </c>
      <c r="AB1680">
        <v>1.3010249848008444</v>
      </c>
      <c r="AC1680">
        <v>0</v>
      </c>
      <c r="AD1680">
        <v>59.180742833127361</v>
      </c>
      <c r="AG1680">
        <v>7.4650912996777636</v>
      </c>
      <c r="AH1680">
        <v>6.3409638380429012</v>
      </c>
      <c r="AI1680">
        <v>2.1582733812949644</v>
      </c>
      <c r="AJ1680">
        <v>82</v>
      </c>
      <c r="AK1680">
        <v>85.242682926829275</v>
      </c>
      <c r="AL1680">
        <v>21.527916444171684</v>
      </c>
    </row>
    <row r="1681" spans="1:38">
      <c r="A1681">
        <v>17</v>
      </c>
      <c r="B1681">
        <v>223</v>
      </c>
      <c r="C1681">
        <v>2023</v>
      </c>
      <c r="D1681">
        <v>7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4</v>
      </c>
      <c r="N1681">
        <v>99</v>
      </c>
      <c r="O1681">
        <v>99</v>
      </c>
      <c r="P1681">
        <v>99</v>
      </c>
      <c r="Q1681">
        <v>4</v>
      </c>
      <c r="R1681">
        <v>13</v>
      </c>
      <c r="S1681">
        <v>8.0769230769230749</v>
      </c>
      <c r="T1681">
        <v>4</v>
      </c>
      <c r="U1681">
        <v>11.276923076923079</v>
      </c>
      <c r="V1681">
        <v>0</v>
      </c>
      <c r="W1681">
        <v>0</v>
      </c>
      <c r="X1681">
        <v>7.6923076923076898</v>
      </c>
      <c r="Y1681">
        <v>0</v>
      </c>
      <c r="AA1681">
        <v>1.8377050261980687</v>
      </c>
      <c r="AB1681">
        <v>0.82848689340531245</v>
      </c>
      <c r="AC1681">
        <v>0</v>
      </c>
      <c r="AD1681">
        <v>32.957002291378473</v>
      </c>
      <c r="AG1681">
        <v>23.63636363636364</v>
      </c>
      <c r="AH1681">
        <v>21.320535194880744</v>
      </c>
      <c r="AI1681">
        <v>0</v>
      </c>
      <c r="AJ1681">
        <v>0</v>
      </c>
    </row>
    <row r="1682" spans="1:38">
      <c r="A1682">
        <v>17</v>
      </c>
      <c r="B1682">
        <v>224</v>
      </c>
      <c r="C1682">
        <v>2023</v>
      </c>
      <c r="D1682">
        <v>8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4</v>
      </c>
      <c r="N1682">
        <v>99</v>
      </c>
      <c r="O1682">
        <v>99</v>
      </c>
      <c r="P1682">
        <v>99</v>
      </c>
      <c r="R1682">
        <v>0</v>
      </c>
    </row>
    <row r="1683" spans="1:38">
      <c r="A1683">
        <v>17</v>
      </c>
      <c r="B1683">
        <v>225</v>
      </c>
      <c r="C1683">
        <v>2023</v>
      </c>
      <c r="D1683">
        <v>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4</v>
      </c>
      <c r="N1683">
        <v>99</v>
      </c>
      <c r="O1683">
        <v>99</v>
      </c>
      <c r="P1683">
        <v>99</v>
      </c>
      <c r="R1683">
        <v>0</v>
      </c>
    </row>
    <row r="1684" spans="1:38">
      <c r="A1684">
        <v>17</v>
      </c>
      <c r="B1684">
        <v>226</v>
      </c>
      <c r="C1684">
        <v>2023</v>
      </c>
      <c r="D1684">
        <v>10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4</v>
      </c>
      <c r="N1684">
        <v>99</v>
      </c>
      <c r="O1684">
        <v>99</v>
      </c>
      <c r="P1684">
        <v>99</v>
      </c>
      <c r="Q1684">
        <v>1</v>
      </c>
      <c r="R1684">
        <v>1</v>
      </c>
      <c r="S1684">
        <v>8</v>
      </c>
      <c r="T1684">
        <v>4</v>
      </c>
      <c r="U1684">
        <v>17.2</v>
      </c>
      <c r="V1684">
        <v>0</v>
      </c>
      <c r="W1684">
        <v>0</v>
      </c>
      <c r="X1684">
        <v>100</v>
      </c>
      <c r="Y1684">
        <v>0</v>
      </c>
      <c r="AA1684">
        <v>0</v>
      </c>
      <c r="AB1684">
        <v>0</v>
      </c>
      <c r="AC1684">
        <v>0</v>
      </c>
      <c r="AG1684">
        <v>50</v>
      </c>
      <c r="AH1684">
        <v>46.612466124661239</v>
      </c>
      <c r="AI1684">
        <v>0</v>
      </c>
      <c r="AJ1684">
        <v>0</v>
      </c>
    </row>
    <row r="1685" spans="1:38">
      <c r="A1685">
        <v>17</v>
      </c>
      <c r="B1685">
        <v>227</v>
      </c>
      <c r="C1685">
        <v>2023</v>
      </c>
      <c r="D1685">
        <v>11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4</v>
      </c>
      <c r="N1685">
        <v>99</v>
      </c>
      <c r="O1685">
        <v>99</v>
      </c>
      <c r="P1685">
        <v>99</v>
      </c>
      <c r="R1685">
        <v>0</v>
      </c>
    </row>
    <row r="1686" spans="1:38">
      <c r="A1686">
        <v>17</v>
      </c>
      <c r="B1686">
        <v>228</v>
      </c>
      <c r="C1686">
        <v>2023</v>
      </c>
      <c r="D1686">
        <v>12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4</v>
      </c>
      <c r="N1686">
        <v>99</v>
      </c>
      <c r="O1686">
        <v>99</v>
      </c>
      <c r="P1686">
        <v>99</v>
      </c>
      <c r="R1686">
        <v>0</v>
      </c>
    </row>
    <row r="1687" spans="1:38">
      <c r="A1687">
        <v>17</v>
      </c>
      <c r="B1687">
        <v>229</v>
      </c>
      <c r="C1687">
        <v>2023</v>
      </c>
      <c r="D1687">
        <v>1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5</v>
      </c>
      <c r="N1687">
        <v>99</v>
      </c>
      <c r="O1687">
        <v>99</v>
      </c>
      <c r="P1687">
        <v>99</v>
      </c>
      <c r="R1687">
        <v>0</v>
      </c>
    </row>
    <row r="1688" spans="1:38">
      <c r="A1688">
        <v>17</v>
      </c>
      <c r="B1688">
        <v>230</v>
      </c>
      <c r="C1688">
        <v>2023</v>
      </c>
      <c r="D1688">
        <v>2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5</v>
      </c>
      <c r="N1688">
        <v>99</v>
      </c>
      <c r="O1688">
        <v>99</v>
      </c>
      <c r="P1688">
        <v>99</v>
      </c>
      <c r="R1688">
        <v>0</v>
      </c>
    </row>
    <row r="1689" spans="1:38">
      <c r="A1689">
        <v>17</v>
      </c>
      <c r="B1689">
        <v>231</v>
      </c>
      <c r="C1689">
        <v>2023</v>
      </c>
      <c r="D1689">
        <v>3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5</v>
      </c>
      <c r="N1689">
        <v>99</v>
      </c>
      <c r="O1689">
        <v>99</v>
      </c>
      <c r="P1689">
        <v>99</v>
      </c>
      <c r="Q1689">
        <v>1</v>
      </c>
      <c r="R1689">
        <v>1</v>
      </c>
      <c r="S1689">
        <v>4</v>
      </c>
      <c r="T1689">
        <v>5</v>
      </c>
      <c r="U1689">
        <v>5.6000000000000005</v>
      </c>
      <c r="V1689">
        <v>0</v>
      </c>
      <c r="W1689">
        <v>0</v>
      </c>
      <c r="X1689">
        <v>0</v>
      </c>
      <c r="Y1689">
        <v>0</v>
      </c>
      <c r="AA1689">
        <v>0</v>
      </c>
      <c r="AB1689">
        <v>0</v>
      </c>
      <c r="AC1689">
        <v>0</v>
      </c>
      <c r="AG1689">
        <v>10</v>
      </c>
      <c r="AH1689">
        <v>5.8947368421052628</v>
      </c>
      <c r="AI1689">
        <v>0</v>
      </c>
      <c r="AJ1689">
        <v>0</v>
      </c>
    </row>
    <row r="1690" spans="1:38">
      <c r="A1690">
        <v>17</v>
      </c>
      <c r="B1690">
        <v>232</v>
      </c>
      <c r="C1690">
        <v>2023</v>
      </c>
      <c r="D1690">
        <v>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5</v>
      </c>
      <c r="N1690">
        <v>99</v>
      </c>
      <c r="O1690">
        <v>99</v>
      </c>
      <c r="P1690">
        <v>99</v>
      </c>
      <c r="R1690">
        <v>0</v>
      </c>
    </row>
    <row r="1691" spans="1:38">
      <c r="A1691">
        <v>17</v>
      </c>
      <c r="B1691">
        <v>233</v>
      </c>
      <c r="C1691">
        <v>2023</v>
      </c>
      <c r="D1691">
        <v>5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5</v>
      </c>
      <c r="N1691">
        <v>99</v>
      </c>
      <c r="O1691">
        <v>99</v>
      </c>
      <c r="P1691">
        <v>99</v>
      </c>
      <c r="Q1691">
        <v>25</v>
      </c>
      <c r="R1691">
        <v>80</v>
      </c>
      <c r="S1691">
        <v>9.0124999999999993</v>
      </c>
      <c r="T1691">
        <v>5</v>
      </c>
      <c r="U1691">
        <v>13.28</v>
      </c>
      <c r="V1691">
        <v>0</v>
      </c>
      <c r="W1691">
        <v>0</v>
      </c>
      <c r="X1691">
        <v>11.25</v>
      </c>
      <c r="Y1691">
        <v>0</v>
      </c>
      <c r="AA1691">
        <v>2.3115146549394745</v>
      </c>
      <c r="AB1691">
        <v>0.95516687023787283</v>
      </c>
      <c r="AC1691">
        <v>0</v>
      </c>
      <c r="AD1691">
        <v>22.827304635382418</v>
      </c>
      <c r="AG1691">
        <v>9.6153846153846114</v>
      </c>
      <c r="AH1691">
        <v>7.9452567026885568</v>
      </c>
      <c r="AI1691">
        <v>0</v>
      </c>
      <c r="AJ1691">
        <v>16</v>
      </c>
      <c r="AK1691">
        <v>81.806250000000006</v>
      </c>
      <c r="AL1691">
        <v>25.682540278680872</v>
      </c>
    </row>
    <row r="1692" spans="1:38">
      <c r="A1692">
        <v>17</v>
      </c>
      <c r="B1692">
        <v>234</v>
      </c>
      <c r="C1692">
        <v>2023</v>
      </c>
      <c r="D1692">
        <v>6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5</v>
      </c>
      <c r="N1692">
        <v>99</v>
      </c>
      <c r="O1692">
        <v>99</v>
      </c>
      <c r="P1692">
        <v>99</v>
      </c>
      <c r="Q1692">
        <v>82</v>
      </c>
      <c r="R1692">
        <v>278</v>
      </c>
      <c r="S1692">
        <v>8.3633093525179873</v>
      </c>
      <c r="T1692">
        <v>5</v>
      </c>
      <c r="U1692">
        <v>13.534172661870503</v>
      </c>
      <c r="V1692">
        <v>0.35971223021582727</v>
      </c>
      <c r="W1692">
        <v>0</v>
      </c>
      <c r="X1692">
        <v>13.669064748201437</v>
      </c>
      <c r="Y1692">
        <v>0.35971223021582727</v>
      </c>
      <c r="AA1692">
        <v>2.5171250584974674</v>
      </c>
      <c r="AB1692">
        <v>1.3441931539909981</v>
      </c>
      <c r="AC1692">
        <v>0</v>
      </c>
      <c r="AD1692">
        <v>52.524069887661085</v>
      </c>
      <c r="AG1692">
        <v>14.930182599355525</v>
      </c>
      <c r="AH1692">
        <v>13.567946110462023</v>
      </c>
      <c r="AI1692">
        <v>1.4388489208633091</v>
      </c>
      <c r="AJ1692">
        <v>155</v>
      </c>
      <c r="AK1692">
        <v>86.099354838709601</v>
      </c>
      <c r="AL1692">
        <v>21.926106783299478</v>
      </c>
    </row>
    <row r="1693" spans="1:38">
      <c r="A1693">
        <v>17</v>
      </c>
      <c r="B1693">
        <v>235</v>
      </c>
      <c r="C1693">
        <v>2023</v>
      </c>
      <c r="D1693">
        <v>7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5</v>
      </c>
      <c r="N1693">
        <v>99</v>
      </c>
      <c r="O1693">
        <v>99</v>
      </c>
      <c r="P1693">
        <v>99</v>
      </c>
      <c r="Q1693">
        <v>4</v>
      </c>
      <c r="R1693">
        <v>7</v>
      </c>
      <c r="S1693">
        <v>7.7142857142857117</v>
      </c>
      <c r="T1693">
        <v>5</v>
      </c>
      <c r="U1693">
        <v>11.014285714285718</v>
      </c>
      <c r="V1693">
        <v>0</v>
      </c>
      <c r="W1693">
        <v>0</v>
      </c>
      <c r="X1693">
        <v>0</v>
      </c>
      <c r="Y1693">
        <v>0</v>
      </c>
      <c r="AA1693">
        <v>1.7406308966484902</v>
      </c>
      <c r="AB1693">
        <v>0.88063057185270754</v>
      </c>
      <c r="AC1693">
        <v>0</v>
      </c>
      <c r="AD1693">
        <v>25.429442603364045</v>
      </c>
      <c r="AG1693">
        <v>12.727272727272728</v>
      </c>
      <c r="AH1693">
        <v>11.21291448516579</v>
      </c>
      <c r="AI1693">
        <v>0</v>
      </c>
      <c r="AJ1693">
        <v>0</v>
      </c>
    </row>
    <row r="1694" spans="1:38">
      <c r="A1694">
        <v>17</v>
      </c>
      <c r="B1694">
        <v>236</v>
      </c>
      <c r="C1694">
        <v>2023</v>
      </c>
      <c r="D1694">
        <v>8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5</v>
      </c>
      <c r="N1694">
        <v>99</v>
      </c>
      <c r="O1694">
        <v>99</v>
      </c>
      <c r="P1694">
        <v>99</v>
      </c>
      <c r="R1694">
        <v>0</v>
      </c>
    </row>
    <row r="1695" spans="1:38">
      <c r="A1695">
        <v>17</v>
      </c>
      <c r="B1695">
        <v>237</v>
      </c>
      <c r="C1695">
        <v>2023</v>
      </c>
      <c r="D1695">
        <v>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5</v>
      </c>
      <c r="N1695">
        <v>99</v>
      </c>
      <c r="O1695">
        <v>99</v>
      </c>
      <c r="P1695">
        <v>99</v>
      </c>
      <c r="Q1695">
        <v>1</v>
      </c>
      <c r="R1695">
        <v>1</v>
      </c>
      <c r="S1695">
        <v>8</v>
      </c>
      <c r="T1695">
        <v>5</v>
      </c>
      <c r="U1695">
        <v>16.8</v>
      </c>
      <c r="V1695">
        <v>0</v>
      </c>
      <c r="W1695">
        <v>0</v>
      </c>
      <c r="X1695">
        <v>100</v>
      </c>
      <c r="Y1695">
        <v>0</v>
      </c>
      <c r="AA1695">
        <v>0</v>
      </c>
      <c r="AB1695">
        <v>0</v>
      </c>
      <c r="AC1695">
        <v>0</v>
      </c>
      <c r="AG1695">
        <v>50</v>
      </c>
      <c r="AH1695">
        <v>43.749999999999993</v>
      </c>
      <c r="AI1695">
        <v>0</v>
      </c>
      <c r="AJ1695">
        <v>0</v>
      </c>
    </row>
    <row r="1696" spans="1:38">
      <c r="A1696">
        <v>17</v>
      </c>
      <c r="B1696">
        <v>238</v>
      </c>
      <c r="C1696">
        <v>2023</v>
      </c>
      <c r="D1696">
        <v>10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5</v>
      </c>
      <c r="N1696">
        <v>99</v>
      </c>
      <c r="O1696">
        <v>99</v>
      </c>
      <c r="P1696">
        <v>99</v>
      </c>
      <c r="R1696">
        <v>0</v>
      </c>
    </row>
    <row r="1697" spans="1:38">
      <c r="A1697">
        <v>17</v>
      </c>
      <c r="B1697">
        <v>239</v>
      </c>
      <c r="C1697">
        <v>2023</v>
      </c>
      <c r="D1697">
        <v>11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5</v>
      </c>
      <c r="N1697">
        <v>99</v>
      </c>
      <c r="O1697">
        <v>99</v>
      </c>
      <c r="P1697">
        <v>99</v>
      </c>
      <c r="R1697">
        <v>0</v>
      </c>
    </row>
    <row r="1698" spans="1:38">
      <c r="A1698">
        <v>17</v>
      </c>
      <c r="B1698">
        <v>240</v>
      </c>
      <c r="C1698">
        <v>2023</v>
      </c>
      <c r="D1698">
        <v>12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5</v>
      </c>
      <c r="N1698">
        <v>99</v>
      </c>
      <c r="O1698">
        <v>99</v>
      </c>
      <c r="P1698">
        <v>99</v>
      </c>
      <c r="R1698">
        <v>0</v>
      </c>
    </row>
    <row r="1699" spans="1:38">
      <c r="A1699">
        <v>17</v>
      </c>
      <c r="B1699">
        <v>241</v>
      </c>
      <c r="C1699">
        <v>2023</v>
      </c>
      <c r="D1699">
        <v>1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6</v>
      </c>
      <c r="N1699">
        <v>99</v>
      </c>
      <c r="O1699">
        <v>99</v>
      </c>
      <c r="P1699">
        <v>99</v>
      </c>
      <c r="R1699">
        <v>0</v>
      </c>
    </row>
    <row r="1700" spans="1:38">
      <c r="A1700">
        <v>17</v>
      </c>
      <c r="B1700">
        <v>242</v>
      </c>
      <c r="C1700">
        <v>2023</v>
      </c>
      <c r="D1700">
        <v>2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6</v>
      </c>
      <c r="N1700">
        <v>99</v>
      </c>
      <c r="O1700">
        <v>99</v>
      </c>
      <c r="P1700">
        <v>99</v>
      </c>
      <c r="R1700">
        <v>0</v>
      </c>
    </row>
    <row r="1701" spans="1:38">
      <c r="A1701">
        <v>17</v>
      </c>
      <c r="B1701">
        <v>243</v>
      </c>
      <c r="C1701">
        <v>2023</v>
      </c>
      <c r="D1701">
        <v>3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6</v>
      </c>
      <c r="N1701">
        <v>99</v>
      </c>
      <c r="O1701">
        <v>99</v>
      </c>
      <c r="P1701">
        <v>99</v>
      </c>
      <c r="R1701">
        <v>0</v>
      </c>
    </row>
    <row r="1702" spans="1:38">
      <c r="A1702">
        <v>17</v>
      </c>
      <c r="B1702">
        <v>244</v>
      </c>
      <c r="C1702">
        <v>2023</v>
      </c>
      <c r="D1702">
        <v>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6</v>
      </c>
      <c r="N1702">
        <v>99</v>
      </c>
      <c r="O1702">
        <v>99</v>
      </c>
      <c r="P1702">
        <v>99</v>
      </c>
      <c r="R1702">
        <v>0</v>
      </c>
    </row>
    <row r="1703" spans="1:38">
      <c r="A1703">
        <v>17</v>
      </c>
      <c r="B1703">
        <v>245</v>
      </c>
      <c r="C1703">
        <v>2023</v>
      </c>
      <c r="D1703">
        <v>5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6</v>
      </c>
      <c r="N1703">
        <v>99</v>
      </c>
      <c r="O1703">
        <v>99</v>
      </c>
      <c r="P1703">
        <v>99</v>
      </c>
      <c r="Q1703">
        <v>46</v>
      </c>
      <c r="R1703">
        <v>182</v>
      </c>
      <c r="S1703">
        <v>9.0989010989010968</v>
      </c>
      <c r="T1703">
        <v>6</v>
      </c>
      <c r="U1703">
        <v>14.976923076923084</v>
      </c>
      <c r="V1703">
        <v>0</v>
      </c>
      <c r="W1703">
        <v>0</v>
      </c>
      <c r="X1703">
        <v>33.516483516483511</v>
      </c>
      <c r="Y1703">
        <v>1.0989010989010985</v>
      </c>
      <c r="AA1703">
        <v>2.8769098548206129</v>
      </c>
      <c r="AB1703">
        <v>0.96139716387250795</v>
      </c>
      <c r="AC1703">
        <v>0</v>
      </c>
      <c r="AD1703">
        <v>15.915322503397984</v>
      </c>
      <c r="AG1703">
        <v>21.875</v>
      </c>
      <c r="AH1703">
        <v>20.385147515237637</v>
      </c>
      <c r="AI1703">
        <v>0</v>
      </c>
      <c r="AJ1703">
        <v>28</v>
      </c>
      <c r="AK1703">
        <v>82.082142857142813</v>
      </c>
      <c r="AL1703">
        <v>27.038581599951037</v>
      </c>
    </row>
    <row r="1704" spans="1:38">
      <c r="A1704">
        <v>17</v>
      </c>
      <c r="B1704">
        <v>246</v>
      </c>
      <c r="C1704">
        <v>2023</v>
      </c>
      <c r="D1704">
        <v>6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6</v>
      </c>
      <c r="N1704">
        <v>99</v>
      </c>
      <c r="O1704">
        <v>99</v>
      </c>
      <c r="P1704">
        <v>99</v>
      </c>
      <c r="Q1704">
        <v>121</v>
      </c>
      <c r="R1704">
        <v>441</v>
      </c>
      <c r="S1704">
        <v>8.7210884353741474</v>
      </c>
      <c r="T1704">
        <v>6</v>
      </c>
      <c r="U1704">
        <v>14.827437641723344</v>
      </c>
      <c r="V1704">
        <v>0</v>
      </c>
      <c r="W1704">
        <v>0</v>
      </c>
      <c r="X1704">
        <v>29.251700680272105</v>
      </c>
      <c r="Y1704">
        <v>0.22675736961451248</v>
      </c>
      <c r="AA1704">
        <v>2.246306115992859</v>
      </c>
      <c r="AB1704">
        <v>0.97438145685953115</v>
      </c>
      <c r="AC1704">
        <v>0</v>
      </c>
      <c r="AD1704">
        <v>38.982404951706222</v>
      </c>
      <c r="AG1704">
        <v>23.684210526315795</v>
      </c>
      <c r="AH1704">
        <v>23.57991835792691</v>
      </c>
      <c r="AI1704">
        <v>1.1337868480725624</v>
      </c>
      <c r="AJ1704">
        <v>256</v>
      </c>
      <c r="AK1704">
        <v>87.289843750000003</v>
      </c>
      <c r="AL1704">
        <v>22.491148643660072</v>
      </c>
    </row>
    <row r="1705" spans="1:38">
      <c r="A1705">
        <v>17</v>
      </c>
      <c r="B1705">
        <v>247</v>
      </c>
      <c r="C1705">
        <v>2023</v>
      </c>
      <c r="D1705">
        <v>7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6</v>
      </c>
      <c r="N1705">
        <v>99</v>
      </c>
      <c r="O1705">
        <v>99</v>
      </c>
      <c r="P1705">
        <v>99</v>
      </c>
      <c r="Q1705">
        <v>3</v>
      </c>
      <c r="R1705">
        <v>3</v>
      </c>
      <c r="S1705">
        <v>8.3333333333333357</v>
      </c>
      <c r="T1705">
        <v>6</v>
      </c>
      <c r="U1705">
        <v>14.1</v>
      </c>
      <c r="V1705">
        <v>0</v>
      </c>
      <c r="W1705">
        <v>0</v>
      </c>
      <c r="X1705">
        <v>33.333333333333343</v>
      </c>
      <c r="Y1705">
        <v>0</v>
      </c>
      <c r="AA1705">
        <v>2.4494897427831779</v>
      </c>
      <c r="AB1705">
        <v>1.2472191289246417</v>
      </c>
      <c r="AC1705">
        <v>0</v>
      </c>
      <c r="AD1705">
        <v>32.732683535398991</v>
      </c>
      <c r="AG1705">
        <v>5.4545454545454541</v>
      </c>
      <c r="AH1705">
        <v>6.151832460732984</v>
      </c>
      <c r="AI1705">
        <v>0</v>
      </c>
      <c r="AJ1705">
        <v>0</v>
      </c>
    </row>
    <row r="1706" spans="1:38">
      <c r="A1706">
        <v>17</v>
      </c>
      <c r="B1706">
        <v>248</v>
      </c>
      <c r="C1706">
        <v>2023</v>
      </c>
      <c r="D1706">
        <v>8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6</v>
      </c>
      <c r="N1706">
        <v>99</v>
      </c>
      <c r="O1706">
        <v>99</v>
      </c>
      <c r="P1706">
        <v>99</v>
      </c>
      <c r="R1706">
        <v>0</v>
      </c>
    </row>
    <row r="1707" spans="1:38">
      <c r="A1707">
        <v>17</v>
      </c>
      <c r="B1707">
        <v>249</v>
      </c>
      <c r="C1707">
        <v>2023</v>
      </c>
      <c r="D1707">
        <v>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6</v>
      </c>
      <c r="N1707">
        <v>99</v>
      </c>
      <c r="O1707">
        <v>99</v>
      </c>
      <c r="P1707">
        <v>99</v>
      </c>
      <c r="R1707">
        <v>0</v>
      </c>
    </row>
    <row r="1708" spans="1:38">
      <c r="A1708">
        <v>17</v>
      </c>
      <c r="B1708">
        <v>250</v>
      </c>
      <c r="C1708">
        <v>2023</v>
      </c>
      <c r="D1708">
        <v>10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6</v>
      </c>
      <c r="N1708">
        <v>99</v>
      </c>
      <c r="O1708">
        <v>99</v>
      </c>
      <c r="P1708">
        <v>99</v>
      </c>
      <c r="R1708">
        <v>0</v>
      </c>
    </row>
    <row r="1709" spans="1:38">
      <c r="A1709">
        <v>17</v>
      </c>
      <c r="B1709">
        <v>251</v>
      </c>
      <c r="C1709">
        <v>2023</v>
      </c>
      <c r="D1709">
        <v>11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6</v>
      </c>
      <c r="N1709">
        <v>99</v>
      </c>
      <c r="O1709">
        <v>99</v>
      </c>
      <c r="P1709">
        <v>99</v>
      </c>
      <c r="Q1709">
        <v>1</v>
      </c>
      <c r="R1709">
        <v>1</v>
      </c>
      <c r="S1709">
        <v>9</v>
      </c>
      <c r="T1709">
        <v>6</v>
      </c>
      <c r="U1709">
        <v>23.5</v>
      </c>
      <c r="V1709">
        <v>0</v>
      </c>
      <c r="W1709">
        <v>0</v>
      </c>
      <c r="X1709">
        <v>100</v>
      </c>
      <c r="Y1709">
        <v>100</v>
      </c>
      <c r="AA1709">
        <v>0</v>
      </c>
      <c r="AB1709">
        <v>0</v>
      </c>
      <c r="AC1709">
        <v>0</v>
      </c>
      <c r="AG1709">
        <v>100</v>
      </c>
      <c r="AH1709">
        <v>100</v>
      </c>
      <c r="AI1709">
        <v>0</v>
      </c>
      <c r="AJ1709">
        <v>0</v>
      </c>
    </row>
    <row r="1710" spans="1:38">
      <c r="A1710">
        <v>17</v>
      </c>
      <c r="B1710">
        <v>252</v>
      </c>
      <c r="C1710">
        <v>2023</v>
      </c>
      <c r="D1710">
        <v>12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6</v>
      </c>
      <c r="N1710">
        <v>99</v>
      </c>
      <c r="O1710">
        <v>99</v>
      </c>
      <c r="P1710">
        <v>99</v>
      </c>
      <c r="R1710">
        <v>0</v>
      </c>
    </row>
    <row r="1711" spans="1:38">
      <c r="A1711">
        <v>17</v>
      </c>
      <c r="B1711">
        <v>253</v>
      </c>
      <c r="C1711">
        <v>2023</v>
      </c>
      <c r="D1711">
        <v>1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7</v>
      </c>
      <c r="N1711">
        <v>99</v>
      </c>
      <c r="O1711">
        <v>99</v>
      </c>
      <c r="P1711">
        <v>99</v>
      </c>
      <c r="R1711">
        <v>0</v>
      </c>
    </row>
    <row r="1712" spans="1:38">
      <c r="A1712">
        <v>17</v>
      </c>
      <c r="B1712">
        <v>254</v>
      </c>
      <c r="C1712">
        <v>2023</v>
      </c>
      <c r="D1712">
        <v>2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7</v>
      </c>
      <c r="N1712">
        <v>99</v>
      </c>
      <c r="O1712">
        <v>99</v>
      </c>
      <c r="P1712">
        <v>99</v>
      </c>
      <c r="R1712">
        <v>0</v>
      </c>
    </row>
    <row r="1713" spans="1:38">
      <c r="A1713">
        <v>17</v>
      </c>
      <c r="B1713">
        <v>255</v>
      </c>
      <c r="C1713">
        <v>2023</v>
      </c>
      <c r="D1713">
        <v>3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7</v>
      </c>
      <c r="N1713">
        <v>99</v>
      </c>
      <c r="O1713">
        <v>99</v>
      </c>
      <c r="P1713">
        <v>99</v>
      </c>
      <c r="Q1713">
        <v>1</v>
      </c>
      <c r="R1713">
        <v>1</v>
      </c>
      <c r="S1713">
        <v>9</v>
      </c>
      <c r="T1713">
        <v>7</v>
      </c>
      <c r="U1713">
        <v>26.9</v>
      </c>
      <c r="V1713">
        <v>100</v>
      </c>
      <c r="W1713">
        <v>0</v>
      </c>
      <c r="X1713">
        <v>100</v>
      </c>
      <c r="Y1713">
        <v>100</v>
      </c>
      <c r="AA1713">
        <v>0</v>
      </c>
      <c r="AB1713">
        <v>0</v>
      </c>
      <c r="AC1713">
        <v>0</v>
      </c>
      <c r="AG1713">
        <v>10</v>
      </c>
      <c r="AH1713">
        <v>28.315789473684202</v>
      </c>
      <c r="AI1713">
        <v>0</v>
      </c>
      <c r="AJ1713">
        <v>0</v>
      </c>
    </row>
    <row r="1714" spans="1:38">
      <c r="A1714">
        <v>17</v>
      </c>
      <c r="B1714">
        <v>256</v>
      </c>
      <c r="C1714">
        <v>2023</v>
      </c>
      <c r="D1714">
        <v>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7</v>
      </c>
      <c r="N1714">
        <v>99</v>
      </c>
      <c r="O1714">
        <v>99</v>
      </c>
      <c r="P1714">
        <v>99</v>
      </c>
      <c r="R1714">
        <v>0</v>
      </c>
    </row>
    <row r="1715" spans="1:38">
      <c r="A1715">
        <v>17</v>
      </c>
      <c r="B1715">
        <v>257</v>
      </c>
      <c r="C1715">
        <v>2023</v>
      </c>
      <c r="D1715">
        <v>5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7</v>
      </c>
      <c r="N1715">
        <v>99</v>
      </c>
      <c r="O1715">
        <v>99</v>
      </c>
      <c r="P1715">
        <v>99</v>
      </c>
      <c r="Q1715">
        <v>61</v>
      </c>
      <c r="R1715">
        <v>263</v>
      </c>
      <c r="S1715">
        <v>9.1368821292775646</v>
      </c>
      <c r="T1715">
        <v>7</v>
      </c>
      <c r="U1715">
        <v>16.239543726235745</v>
      </c>
      <c r="V1715">
        <v>1.1406844106463883</v>
      </c>
      <c r="W1715">
        <v>0</v>
      </c>
      <c r="X1715">
        <v>38.022813688212928</v>
      </c>
      <c r="Y1715">
        <v>5.323193916349811</v>
      </c>
      <c r="AA1715">
        <v>3.4632830998688182</v>
      </c>
      <c r="AB1715">
        <v>0.92096874799077277</v>
      </c>
      <c r="AC1715">
        <v>0</v>
      </c>
      <c r="AD1715">
        <v>3.2039289641337869</v>
      </c>
      <c r="AG1715">
        <v>31.610576923076916</v>
      </c>
      <c r="AH1715">
        <v>31.941068690872378</v>
      </c>
      <c r="AI1715">
        <v>0</v>
      </c>
      <c r="AJ1715">
        <v>14</v>
      </c>
      <c r="AK1715">
        <v>83.414285714285697</v>
      </c>
      <c r="AL1715">
        <v>27.667925489184984</v>
      </c>
    </row>
    <row r="1716" spans="1:38">
      <c r="A1716">
        <v>17</v>
      </c>
      <c r="B1716">
        <v>258</v>
      </c>
      <c r="C1716">
        <v>2023</v>
      </c>
      <c r="D1716">
        <v>6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7</v>
      </c>
      <c r="N1716">
        <v>99</v>
      </c>
      <c r="O1716">
        <v>99</v>
      </c>
      <c r="P1716">
        <v>99</v>
      </c>
      <c r="Q1716">
        <v>127</v>
      </c>
      <c r="R1716">
        <v>427</v>
      </c>
      <c r="S1716">
        <v>9.0421545667447276</v>
      </c>
      <c r="T1716">
        <v>7</v>
      </c>
      <c r="U1716">
        <v>15.668149882903974</v>
      </c>
      <c r="V1716">
        <v>0</v>
      </c>
      <c r="W1716">
        <v>0</v>
      </c>
      <c r="X1716">
        <v>41.217798594847778</v>
      </c>
      <c r="Y1716">
        <v>0.7025761124121781</v>
      </c>
      <c r="AA1716">
        <v>2.205978059731744</v>
      </c>
      <c r="AB1716">
        <v>1.066018899743471</v>
      </c>
      <c r="AC1716">
        <v>0</v>
      </c>
      <c r="AD1716">
        <v>29.236312114597624</v>
      </c>
      <c r="AG1716">
        <v>22.932330827067673</v>
      </c>
      <c r="AH1716">
        <v>24.125881691116003</v>
      </c>
      <c r="AI1716">
        <v>0.23419203747072601</v>
      </c>
      <c r="AJ1716">
        <v>218</v>
      </c>
      <c r="AK1716">
        <v>86.133027522935805</v>
      </c>
      <c r="AL1716">
        <v>24.397434744594939</v>
      </c>
    </row>
    <row r="1717" spans="1:38">
      <c r="A1717">
        <v>17</v>
      </c>
      <c r="B1717">
        <v>259</v>
      </c>
      <c r="C1717">
        <v>2023</v>
      </c>
      <c r="D1717">
        <v>7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7</v>
      </c>
      <c r="N1717">
        <v>99</v>
      </c>
      <c r="O1717">
        <v>99</v>
      </c>
      <c r="P1717">
        <v>99</v>
      </c>
      <c r="Q1717">
        <v>4</v>
      </c>
      <c r="R1717">
        <v>6</v>
      </c>
      <c r="S1717">
        <v>9</v>
      </c>
      <c r="T1717">
        <v>7</v>
      </c>
      <c r="U1717">
        <v>15.950000000000005</v>
      </c>
      <c r="V1717">
        <v>0</v>
      </c>
      <c r="W1717">
        <v>0</v>
      </c>
      <c r="X1717">
        <v>50</v>
      </c>
      <c r="Y1717">
        <v>0</v>
      </c>
      <c r="AA1717">
        <v>1.9224550276490964</v>
      </c>
      <c r="AB1717">
        <v>1</v>
      </c>
      <c r="AC1717">
        <v>0</v>
      </c>
      <c r="AD1717">
        <v>38.145669094277714</v>
      </c>
      <c r="AG1717">
        <v>10.909090909090908</v>
      </c>
      <c r="AH1717">
        <v>13.917975567190229</v>
      </c>
      <c r="AI1717">
        <v>0</v>
      </c>
      <c r="AJ1717">
        <v>1</v>
      </c>
      <c r="AK1717">
        <v>87.3</v>
      </c>
      <c r="AL1717">
        <v>27.655091001579436</v>
      </c>
    </row>
    <row r="1718" spans="1:38">
      <c r="A1718">
        <v>17</v>
      </c>
      <c r="B1718">
        <v>260</v>
      </c>
      <c r="C1718">
        <v>2023</v>
      </c>
      <c r="D1718">
        <v>8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7</v>
      </c>
      <c r="N1718">
        <v>99</v>
      </c>
      <c r="O1718">
        <v>99</v>
      </c>
      <c r="P1718">
        <v>99</v>
      </c>
      <c r="R1718">
        <v>0</v>
      </c>
    </row>
    <row r="1719" spans="1:38">
      <c r="A1719">
        <v>17</v>
      </c>
      <c r="B1719">
        <v>261</v>
      </c>
      <c r="C1719">
        <v>2023</v>
      </c>
      <c r="D1719">
        <v>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7</v>
      </c>
      <c r="N1719">
        <v>99</v>
      </c>
      <c r="O1719">
        <v>99</v>
      </c>
      <c r="P1719">
        <v>99</v>
      </c>
      <c r="Q1719">
        <v>1</v>
      </c>
      <c r="R1719">
        <v>1</v>
      </c>
      <c r="S1719">
        <v>9</v>
      </c>
      <c r="T1719">
        <v>7</v>
      </c>
      <c r="U1719">
        <v>21.6</v>
      </c>
      <c r="V1719">
        <v>0</v>
      </c>
      <c r="W1719">
        <v>0</v>
      </c>
      <c r="X1719">
        <v>100</v>
      </c>
      <c r="Y1719">
        <v>0</v>
      </c>
      <c r="AA1719">
        <v>0</v>
      </c>
      <c r="AB1719">
        <v>0</v>
      </c>
      <c r="AC1719">
        <v>0</v>
      </c>
      <c r="AG1719">
        <v>50</v>
      </c>
      <c r="AH1719">
        <v>56.249999999999993</v>
      </c>
      <c r="AI1719">
        <v>0</v>
      </c>
      <c r="AJ1719">
        <v>0</v>
      </c>
    </row>
    <row r="1720" spans="1:38">
      <c r="A1720">
        <v>17</v>
      </c>
      <c r="B1720">
        <v>262</v>
      </c>
      <c r="C1720">
        <v>2023</v>
      </c>
      <c r="D1720">
        <v>10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7</v>
      </c>
      <c r="N1720">
        <v>99</v>
      </c>
      <c r="O1720">
        <v>99</v>
      </c>
      <c r="P1720">
        <v>99</v>
      </c>
      <c r="Q1720">
        <v>1</v>
      </c>
      <c r="R1720">
        <v>1</v>
      </c>
      <c r="S1720">
        <v>8</v>
      </c>
      <c r="T1720">
        <v>7</v>
      </c>
      <c r="U1720">
        <v>19.7</v>
      </c>
      <c r="V1720">
        <v>0</v>
      </c>
      <c r="W1720">
        <v>0</v>
      </c>
      <c r="X1720">
        <v>100</v>
      </c>
      <c r="Y1720">
        <v>0</v>
      </c>
      <c r="AA1720">
        <v>0</v>
      </c>
      <c r="AB1720">
        <v>0</v>
      </c>
      <c r="AC1720">
        <v>0</v>
      </c>
      <c r="AG1720">
        <v>50</v>
      </c>
      <c r="AH1720">
        <v>53.387533875338733</v>
      </c>
      <c r="AI1720">
        <v>0</v>
      </c>
      <c r="AJ1720">
        <v>0</v>
      </c>
    </row>
    <row r="1721" spans="1:38">
      <c r="A1721">
        <v>17</v>
      </c>
      <c r="B1721">
        <v>263</v>
      </c>
      <c r="C1721">
        <v>2023</v>
      </c>
      <c r="D1721">
        <v>11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7</v>
      </c>
      <c r="N1721">
        <v>99</v>
      </c>
      <c r="O1721">
        <v>99</v>
      </c>
      <c r="P1721">
        <v>99</v>
      </c>
      <c r="R1721">
        <v>0</v>
      </c>
    </row>
    <row r="1722" spans="1:38">
      <c r="A1722">
        <v>17</v>
      </c>
      <c r="B1722">
        <v>264</v>
      </c>
      <c r="C1722">
        <v>2023</v>
      </c>
      <c r="D1722">
        <v>12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7</v>
      </c>
      <c r="N1722">
        <v>99</v>
      </c>
      <c r="O1722">
        <v>99</v>
      </c>
      <c r="P1722">
        <v>99</v>
      </c>
      <c r="R1722">
        <v>0</v>
      </c>
    </row>
    <row r="1723" spans="1:38">
      <c r="A1723">
        <v>17</v>
      </c>
      <c r="B1723">
        <v>265</v>
      </c>
      <c r="C1723">
        <v>2023</v>
      </c>
      <c r="D1723">
        <v>1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8</v>
      </c>
      <c r="N1723">
        <v>99</v>
      </c>
      <c r="O1723">
        <v>99</v>
      </c>
      <c r="P1723">
        <v>99</v>
      </c>
      <c r="R1723">
        <v>0</v>
      </c>
    </row>
    <row r="1724" spans="1:38">
      <c r="A1724">
        <v>17</v>
      </c>
      <c r="B1724">
        <v>266</v>
      </c>
      <c r="C1724">
        <v>2023</v>
      </c>
      <c r="D1724">
        <v>2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8</v>
      </c>
      <c r="N1724">
        <v>99</v>
      </c>
      <c r="O1724">
        <v>99</v>
      </c>
      <c r="P1724">
        <v>99</v>
      </c>
      <c r="Q1724">
        <v>1</v>
      </c>
      <c r="R1724">
        <v>1</v>
      </c>
      <c r="S1724">
        <v>8</v>
      </c>
      <c r="T1724">
        <v>8</v>
      </c>
      <c r="U1724">
        <v>18.600000000000001</v>
      </c>
      <c r="V1724">
        <v>0</v>
      </c>
      <c r="W1724">
        <v>0</v>
      </c>
      <c r="X1724">
        <v>100</v>
      </c>
      <c r="Y1724">
        <v>0</v>
      </c>
      <c r="AA1724">
        <v>0</v>
      </c>
      <c r="AB1724">
        <v>0</v>
      </c>
      <c r="AC1724">
        <v>0</v>
      </c>
      <c r="AG1724">
        <v>100</v>
      </c>
      <c r="AH1724">
        <v>100</v>
      </c>
      <c r="AI1724">
        <v>0</v>
      </c>
      <c r="AJ1724">
        <v>1</v>
      </c>
      <c r="AK1724">
        <v>97.5</v>
      </c>
      <c r="AL1724">
        <v>20.067769180195217</v>
      </c>
    </row>
    <row r="1725" spans="1:38">
      <c r="A1725">
        <v>17</v>
      </c>
      <c r="B1725">
        <v>267</v>
      </c>
      <c r="C1725">
        <v>2023</v>
      </c>
      <c r="D1725">
        <v>3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8</v>
      </c>
      <c r="N1725">
        <v>99</v>
      </c>
      <c r="O1725">
        <v>99</v>
      </c>
      <c r="P1725">
        <v>99</v>
      </c>
      <c r="Q1725">
        <v>1</v>
      </c>
      <c r="R1725">
        <v>1</v>
      </c>
      <c r="S1725">
        <v>9</v>
      </c>
      <c r="T1725">
        <v>8</v>
      </c>
      <c r="U1725">
        <v>15.1</v>
      </c>
      <c r="V1725">
        <v>0</v>
      </c>
      <c r="W1725">
        <v>0</v>
      </c>
      <c r="X1725">
        <v>0</v>
      </c>
      <c r="Y1725">
        <v>0</v>
      </c>
      <c r="AA1725">
        <v>0</v>
      </c>
      <c r="AB1725">
        <v>0</v>
      </c>
      <c r="AC1725">
        <v>0</v>
      </c>
      <c r="AG1725">
        <v>10</v>
      </c>
      <c r="AH1725">
        <v>15.89473684210526</v>
      </c>
      <c r="AI1725">
        <v>0</v>
      </c>
      <c r="AJ1725">
        <v>0</v>
      </c>
    </row>
    <row r="1726" spans="1:38">
      <c r="A1726">
        <v>17</v>
      </c>
      <c r="B1726">
        <v>268</v>
      </c>
      <c r="C1726">
        <v>2023</v>
      </c>
      <c r="D1726">
        <v>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8</v>
      </c>
      <c r="N1726">
        <v>99</v>
      </c>
      <c r="O1726">
        <v>99</v>
      </c>
      <c r="P1726">
        <v>99</v>
      </c>
      <c r="R1726">
        <v>0</v>
      </c>
    </row>
    <row r="1727" spans="1:38">
      <c r="A1727">
        <v>17</v>
      </c>
      <c r="B1727">
        <v>269</v>
      </c>
      <c r="C1727">
        <v>2023</v>
      </c>
      <c r="D1727">
        <v>5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8</v>
      </c>
      <c r="N1727">
        <v>99</v>
      </c>
      <c r="O1727">
        <v>99</v>
      </c>
      <c r="P1727">
        <v>99</v>
      </c>
      <c r="Q1727">
        <v>48</v>
      </c>
      <c r="R1727">
        <v>190</v>
      </c>
      <c r="S1727">
        <v>9.4947368421052616</v>
      </c>
      <c r="T1727">
        <v>8</v>
      </c>
      <c r="U1727">
        <v>17.333684210526322</v>
      </c>
      <c r="V1727">
        <v>0</v>
      </c>
      <c r="W1727">
        <v>0</v>
      </c>
      <c r="X1727">
        <v>53.684210526315802</v>
      </c>
      <c r="Y1727">
        <v>8.4210526315789451</v>
      </c>
      <c r="AA1727">
        <v>3.3776388678083276</v>
      </c>
      <c r="AB1727">
        <v>1.0500494646045699</v>
      </c>
      <c r="AC1727">
        <v>0</v>
      </c>
      <c r="AD1727">
        <v>3.5219938004747342</v>
      </c>
      <c r="AG1727">
        <v>22.836538461538456</v>
      </c>
      <c r="AH1727">
        <v>24.629996634633361</v>
      </c>
      <c r="AI1727">
        <v>0</v>
      </c>
      <c r="AJ1727">
        <v>23</v>
      </c>
      <c r="AK1727">
        <v>82.286956521739114</v>
      </c>
      <c r="AL1727">
        <v>28.037226783678381</v>
      </c>
    </row>
    <row r="1728" spans="1:38">
      <c r="A1728">
        <v>17</v>
      </c>
      <c r="B1728">
        <v>270</v>
      </c>
      <c r="C1728">
        <v>2023</v>
      </c>
      <c r="D1728">
        <v>6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8</v>
      </c>
      <c r="N1728">
        <v>99</v>
      </c>
      <c r="O1728">
        <v>99</v>
      </c>
      <c r="P1728">
        <v>99</v>
      </c>
      <c r="Q1728">
        <v>98</v>
      </c>
      <c r="R1728">
        <v>335</v>
      </c>
      <c r="S1728">
        <v>9.2179104477611933</v>
      </c>
      <c r="T1728">
        <v>8</v>
      </c>
      <c r="U1728">
        <v>15.76865671641791</v>
      </c>
      <c r="V1728">
        <v>0</v>
      </c>
      <c r="W1728">
        <v>0</v>
      </c>
      <c r="X1728">
        <v>43.28358208955224</v>
      </c>
      <c r="Y1728">
        <v>0.59701492537313428</v>
      </c>
      <c r="AA1728">
        <v>2.1057709585607003</v>
      </c>
      <c r="AB1728">
        <v>1.1731988892644998</v>
      </c>
      <c r="AC1728">
        <v>0</v>
      </c>
      <c r="AD1728">
        <v>30.435469036285738</v>
      </c>
      <c r="AG1728">
        <v>17.991407089151441</v>
      </c>
      <c r="AH1728">
        <v>19.049216034156967</v>
      </c>
      <c r="AI1728">
        <v>0.29850746268656714</v>
      </c>
      <c r="AJ1728">
        <v>194</v>
      </c>
      <c r="AK1728">
        <v>85.136597938144391</v>
      </c>
      <c r="AL1728">
        <v>25.405847451706403</v>
      </c>
    </row>
    <row r="1729" spans="1:38">
      <c r="A1729">
        <v>17</v>
      </c>
      <c r="B1729">
        <v>271</v>
      </c>
      <c r="C1729">
        <v>2023</v>
      </c>
      <c r="D1729">
        <v>7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8</v>
      </c>
      <c r="N1729">
        <v>99</v>
      </c>
      <c r="O1729">
        <v>99</v>
      </c>
      <c r="P1729">
        <v>99</v>
      </c>
      <c r="Q1729">
        <v>3</v>
      </c>
      <c r="R1729">
        <v>8</v>
      </c>
      <c r="S1729">
        <v>8.375</v>
      </c>
      <c r="T1729">
        <v>8</v>
      </c>
      <c r="U1729">
        <v>15.875</v>
      </c>
      <c r="V1729">
        <v>0</v>
      </c>
      <c r="W1729">
        <v>0</v>
      </c>
      <c r="X1729">
        <v>50</v>
      </c>
      <c r="Y1729">
        <v>0</v>
      </c>
      <c r="AA1729">
        <v>2.1134982848348876</v>
      </c>
      <c r="AB1729">
        <v>0.99215674164922163</v>
      </c>
      <c r="AC1729">
        <v>0</v>
      </c>
      <c r="AD1729">
        <v>54.693271100060798</v>
      </c>
      <c r="AG1729">
        <v>14.545454545454543</v>
      </c>
      <c r="AH1729">
        <v>18.470040721349623</v>
      </c>
      <c r="AI1729">
        <v>0</v>
      </c>
      <c r="AJ1729">
        <v>2</v>
      </c>
      <c r="AK1729">
        <v>90.3</v>
      </c>
      <c r="AL1729">
        <v>23.589863934013128</v>
      </c>
    </row>
    <row r="1730" spans="1:38">
      <c r="A1730">
        <v>17</v>
      </c>
      <c r="B1730">
        <v>272</v>
      </c>
      <c r="C1730">
        <v>2023</v>
      </c>
      <c r="D1730">
        <v>8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8</v>
      </c>
      <c r="N1730">
        <v>99</v>
      </c>
      <c r="O1730">
        <v>99</v>
      </c>
      <c r="P1730">
        <v>99</v>
      </c>
      <c r="Q1730">
        <v>1</v>
      </c>
      <c r="R1730">
        <v>1</v>
      </c>
      <c r="S1730">
        <v>8</v>
      </c>
      <c r="T1730">
        <v>8</v>
      </c>
      <c r="U1730">
        <v>21.5</v>
      </c>
      <c r="V1730">
        <v>0</v>
      </c>
      <c r="W1730">
        <v>0</v>
      </c>
      <c r="X1730">
        <v>100</v>
      </c>
      <c r="Y1730">
        <v>0</v>
      </c>
      <c r="AA1730">
        <v>0</v>
      </c>
      <c r="AB1730">
        <v>0</v>
      </c>
      <c r="AC1730">
        <v>0</v>
      </c>
      <c r="AG1730">
        <v>100</v>
      </c>
      <c r="AH1730">
        <v>100</v>
      </c>
      <c r="AI1730">
        <v>0</v>
      </c>
      <c r="AJ1730">
        <v>0</v>
      </c>
    </row>
    <row r="1731" spans="1:38">
      <c r="A1731">
        <v>17</v>
      </c>
      <c r="B1731">
        <v>273</v>
      </c>
      <c r="C1731">
        <v>2023</v>
      </c>
      <c r="D1731">
        <v>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8</v>
      </c>
      <c r="N1731">
        <v>99</v>
      </c>
      <c r="O1731">
        <v>99</v>
      </c>
      <c r="P1731">
        <v>99</v>
      </c>
      <c r="R1731">
        <v>0</v>
      </c>
    </row>
    <row r="1732" spans="1:38">
      <c r="A1732">
        <v>17</v>
      </c>
      <c r="B1732">
        <v>274</v>
      </c>
      <c r="C1732">
        <v>2023</v>
      </c>
      <c r="D1732">
        <v>10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8</v>
      </c>
      <c r="N1732">
        <v>99</v>
      </c>
      <c r="O1732">
        <v>99</v>
      </c>
      <c r="P1732">
        <v>99</v>
      </c>
      <c r="R1732">
        <v>0</v>
      </c>
    </row>
    <row r="1733" spans="1:38">
      <c r="A1733">
        <v>17</v>
      </c>
      <c r="B1733">
        <v>275</v>
      </c>
      <c r="C1733">
        <v>2023</v>
      </c>
      <c r="D1733">
        <v>11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8</v>
      </c>
      <c r="N1733">
        <v>99</v>
      </c>
      <c r="O1733">
        <v>99</v>
      </c>
      <c r="P1733">
        <v>99</v>
      </c>
      <c r="R1733">
        <v>0</v>
      </c>
    </row>
    <row r="1734" spans="1:38">
      <c r="A1734">
        <v>17</v>
      </c>
      <c r="B1734">
        <v>276</v>
      </c>
      <c r="C1734">
        <v>2023</v>
      </c>
      <c r="D1734">
        <v>12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8</v>
      </c>
      <c r="N1734">
        <v>99</v>
      </c>
      <c r="O1734">
        <v>99</v>
      </c>
      <c r="P1734">
        <v>99</v>
      </c>
      <c r="R1734">
        <v>0</v>
      </c>
    </row>
    <row r="1735" spans="1:38">
      <c r="A1735">
        <v>17</v>
      </c>
      <c r="B1735">
        <v>277</v>
      </c>
      <c r="C1735">
        <v>2023</v>
      </c>
      <c r="D1735">
        <v>1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</v>
      </c>
      <c r="N1735">
        <v>99</v>
      </c>
      <c r="O1735">
        <v>99</v>
      </c>
      <c r="P1735">
        <v>99</v>
      </c>
      <c r="R1735">
        <v>0</v>
      </c>
    </row>
    <row r="1736" spans="1:38">
      <c r="A1736">
        <v>17</v>
      </c>
      <c r="B1736">
        <v>278</v>
      </c>
      <c r="C1736">
        <v>2023</v>
      </c>
      <c r="D1736">
        <v>2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</v>
      </c>
      <c r="N1736">
        <v>99</v>
      </c>
      <c r="O1736">
        <v>99</v>
      </c>
      <c r="P1736">
        <v>99</v>
      </c>
      <c r="R1736">
        <v>0</v>
      </c>
    </row>
    <row r="1737" spans="1:38">
      <c r="A1737">
        <v>17</v>
      </c>
      <c r="B1737">
        <v>279</v>
      </c>
      <c r="C1737">
        <v>2023</v>
      </c>
      <c r="D1737">
        <v>3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</v>
      </c>
      <c r="N1737">
        <v>99</v>
      </c>
      <c r="O1737">
        <v>99</v>
      </c>
      <c r="P1737">
        <v>99</v>
      </c>
      <c r="R1737">
        <v>0</v>
      </c>
    </row>
    <row r="1738" spans="1:38">
      <c r="A1738">
        <v>17</v>
      </c>
      <c r="B1738">
        <v>280</v>
      </c>
      <c r="C1738">
        <v>2023</v>
      </c>
      <c r="D1738">
        <v>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</v>
      </c>
      <c r="N1738">
        <v>99</v>
      </c>
      <c r="O1738">
        <v>99</v>
      </c>
      <c r="P1738">
        <v>99</v>
      </c>
      <c r="R1738">
        <v>0</v>
      </c>
    </row>
    <row r="1739" spans="1:38">
      <c r="A1739">
        <v>17</v>
      </c>
      <c r="B1739">
        <v>281</v>
      </c>
      <c r="C1739">
        <v>2023</v>
      </c>
      <c r="D1739">
        <v>5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</v>
      </c>
      <c r="N1739">
        <v>99</v>
      </c>
      <c r="O1739">
        <v>99</v>
      </c>
      <c r="P1739">
        <v>99</v>
      </c>
      <c r="Q1739">
        <v>28</v>
      </c>
      <c r="R1739">
        <v>74</v>
      </c>
      <c r="S1739">
        <v>9.2432432432432456</v>
      </c>
      <c r="T1739">
        <v>9</v>
      </c>
      <c r="U1739">
        <v>18.467567567567563</v>
      </c>
      <c r="V1739">
        <v>0</v>
      </c>
      <c r="W1739">
        <v>100</v>
      </c>
      <c r="X1739">
        <v>72.97297297297294</v>
      </c>
      <c r="Y1739">
        <v>12.162162162162163</v>
      </c>
      <c r="AA1739">
        <v>3.7503552303138754</v>
      </c>
      <c r="AB1739">
        <v>0.89760658948191852</v>
      </c>
      <c r="AC1739">
        <v>0</v>
      </c>
      <c r="AD1739">
        <v>17.174694997895877</v>
      </c>
      <c r="AG1739">
        <v>8.8942307692307718</v>
      </c>
      <c r="AH1739">
        <v>10.220244549975691</v>
      </c>
      <c r="AI1739">
        <v>0</v>
      </c>
      <c r="AJ1739">
        <v>2</v>
      </c>
      <c r="AK1739">
        <v>79.199999999999989</v>
      </c>
      <c r="AL1739">
        <v>28.008138696962941</v>
      </c>
    </row>
    <row r="1740" spans="1:38">
      <c r="A1740">
        <v>17</v>
      </c>
      <c r="B1740">
        <v>282</v>
      </c>
      <c r="C1740">
        <v>2023</v>
      </c>
      <c r="D1740">
        <v>6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</v>
      </c>
      <c r="N1740">
        <v>99</v>
      </c>
      <c r="O1740">
        <v>99</v>
      </c>
      <c r="P1740">
        <v>99</v>
      </c>
      <c r="Q1740">
        <v>67</v>
      </c>
      <c r="R1740">
        <v>145</v>
      </c>
      <c r="S1740">
        <v>9.2344827586206879</v>
      </c>
      <c r="T1740">
        <v>9</v>
      </c>
      <c r="U1740">
        <v>16.642068965517247</v>
      </c>
      <c r="V1740">
        <v>0</v>
      </c>
      <c r="W1740">
        <v>100</v>
      </c>
      <c r="X1740">
        <v>53.103448275862064</v>
      </c>
      <c r="Y1740">
        <v>1.3793103448275861</v>
      </c>
      <c r="AA1740">
        <v>2.2725549639577922</v>
      </c>
      <c r="AB1740">
        <v>1.0700550620924263</v>
      </c>
      <c r="AC1740">
        <v>0</v>
      </c>
      <c r="AD1740">
        <v>36.746398376496245</v>
      </c>
      <c r="AG1740">
        <v>7.7873254564983876</v>
      </c>
      <c r="AH1740">
        <v>8.7018766137291443</v>
      </c>
      <c r="AI1740">
        <v>0</v>
      </c>
      <c r="AJ1740">
        <v>97</v>
      </c>
      <c r="AK1740">
        <v>88.50103092783506</v>
      </c>
      <c r="AL1740">
        <v>24.626175962235624</v>
      </c>
    </row>
    <row r="1741" spans="1:38">
      <c r="A1741">
        <v>17</v>
      </c>
      <c r="B1741">
        <v>283</v>
      </c>
      <c r="C1741">
        <v>2023</v>
      </c>
      <c r="D1741">
        <v>7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</v>
      </c>
      <c r="N1741">
        <v>99</v>
      </c>
      <c r="O1741">
        <v>99</v>
      </c>
      <c r="P1741">
        <v>99</v>
      </c>
      <c r="Q1741">
        <v>2</v>
      </c>
      <c r="R1741">
        <v>2</v>
      </c>
      <c r="S1741">
        <v>7.5</v>
      </c>
      <c r="T1741">
        <v>9</v>
      </c>
      <c r="U1741">
        <v>14.6</v>
      </c>
      <c r="V1741">
        <v>0</v>
      </c>
      <c r="W1741">
        <v>100</v>
      </c>
      <c r="X1741">
        <v>50</v>
      </c>
      <c r="Y1741">
        <v>0</v>
      </c>
      <c r="AA1741">
        <v>1.8000000000000027</v>
      </c>
      <c r="AB1741">
        <v>1.5</v>
      </c>
      <c r="AC1741">
        <v>0</v>
      </c>
      <c r="AD1741">
        <v>99.999999999999986</v>
      </c>
      <c r="AG1741">
        <v>3.6363636363636358</v>
      </c>
      <c r="AH1741">
        <v>4.2466550319953447</v>
      </c>
      <c r="AI1741">
        <v>0</v>
      </c>
      <c r="AJ1741">
        <v>0</v>
      </c>
    </row>
    <row r="1742" spans="1:38">
      <c r="A1742">
        <v>17</v>
      </c>
      <c r="B1742">
        <v>284</v>
      </c>
      <c r="C1742">
        <v>2023</v>
      </c>
      <c r="D1742">
        <v>8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</v>
      </c>
      <c r="N1742">
        <v>99</v>
      </c>
      <c r="O1742">
        <v>99</v>
      </c>
      <c r="P1742">
        <v>99</v>
      </c>
      <c r="R1742">
        <v>0</v>
      </c>
    </row>
    <row r="1743" spans="1:38">
      <c r="A1743">
        <v>17</v>
      </c>
      <c r="B1743">
        <v>285</v>
      </c>
      <c r="C1743">
        <v>2023</v>
      </c>
      <c r="D1743">
        <v>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</v>
      </c>
      <c r="N1743">
        <v>99</v>
      </c>
      <c r="O1743">
        <v>99</v>
      </c>
      <c r="P1743">
        <v>99</v>
      </c>
      <c r="R1743">
        <v>0</v>
      </c>
    </row>
    <row r="1744" spans="1:38">
      <c r="A1744">
        <v>17</v>
      </c>
      <c r="B1744">
        <v>286</v>
      </c>
      <c r="C1744">
        <v>2023</v>
      </c>
      <c r="D1744">
        <v>10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</v>
      </c>
      <c r="N1744">
        <v>99</v>
      </c>
      <c r="O1744">
        <v>99</v>
      </c>
      <c r="P1744">
        <v>99</v>
      </c>
      <c r="R1744">
        <v>0</v>
      </c>
    </row>
    <row r="1745" spans="1:38">
      <c r="A1745">
        <v>17</v>
      </c>
      <c r="B1745">
        <v>287</v>
      </c>
      <c r="C1745">
        <v>2023</v>
      </c>
      <c r="D1745">
        <v>11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</v>
      </c>
      <c r="N1745">
        <v>99</v>
      </c>
      <c r="O1745">
        <v>99</v>
      </c>
      <c r="P1745">
        <v>99</v>
      </c>
      <c r="R1745">
        <v>0</v>
      </c>
    </row>
    <row r="1746" spans="1:38">
      <c r="A1746">
        <v>17</v>
      </c>
      <c r="B1746">
        <v>288</v>
      </c>
      <c r="C1746">
        <v>2023</v>
      </c>
      <c r="D1746">
        <v>12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</v>
      </c>
      <c r="N1746">
        <v>99</v>
      </c>
      <c r="O1746">
        <v>99</v>
      </c>
      <c r="P1746">
        <v>99</v>
      </c>
      <c r="R1746">
        <v>0</v>
      </c>
    </row>
    <row r="1747" spans="1:38">
      <c r="A1747">
        <v>17</v>
      </c>
      <c r="B1747">
        <v>289</v>
      </c>
      <c r="C1747">
        <v>2023</v>
      </c>
      <c r="D1747">
        <v>1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10</v>
      </c>
      <c r="N1747">
        <v>99</v>
      </c>
      <c r="O1747">
        <v>99</v>
      </c>
      <c r="P1747">
        <v>99</v>
      </c>
      <c r="R1747">
        <v>0</v>
      </c>
    </row>
    <row r="1748" spans="1:38">
      <c r="A1748">
        <v>17</v>
      </c>
      <c r="B1748">
        <v>290</v>
      </c>
      <c r="C1748">
        <v>2023</v>
      </c>
      <c r="D1748">
        <v>2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10</v>
      </c>
      <c r="N1748">
        <v>99</v>
      </c>
      <c r="O1748">
        <v>99</v>
      </c>
      <c r="P1748">
        <v>99</v>
      </c>
      <c r="R1748">
        <v>0</v>
      </c>
    </row>
    <row r="1749" spans="1:38">
      <c r="A1749">
        <v>17</v>
      </c>
      <c r="B1749">
        <v>291</v>
      </c>
      <c r="C1749">
        <v>2023</v>
      </c>
      <c r="D1749">
        <v>3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10</v>
      </c>
      <c r="N1749">
        <v>99</v>
      </c>
      <c r="O1749">
        <v>99</v>
      </c>
      <c r="P1749">
        <v>99</v>
      </c>
      <c r="R1749">
        <v>0</v>
      </c>
    </row>
    <row r="1750" spans="1:38">
      <c r="A1750">
        <v>17</v>
      </c>
      <c r="B1750">
        <v>292</v>
      </c>
      <c r="C1750">
        <v>2023</v>
      </c>
      <c r="D1750">
        <v>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10</v>
      </c>
      <c r="N1750">
        <v>99</v>
      </c>
      <c r="O1750">
        <v>99</v>
      </c>
      <c r="P1750">
        <v>99</v>
      </c>
      <c r="R1750">
        <v>0</v>
      </c>
    </row>
    <row r="1751" spans="1:38">
      <c r="A1751">
        <v>17</v>
      </c>
      <c r="B1751">
        <v>293</v>
      </c>
      <c r="C1751">
        <v>2023</v>
      </c>
      <c r="D1751">
        <v>5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10</v>
      </c>
      <c r="N1751">
        <v>99</v>
      </c>
      <c r="O1751">
        <v>99</v>
      </c>
      <c r="P1751">
        <v>99</v>
      </c>
      <c r="Q1751">
        <v>5</v>
      </c>
      <c r="R1751">
        <v>9</v>
      </c>
      <c r="S1751">
        <v>9.1111111111111125</v>
      </c>
      <c r="T1751">
        <v>10</v>
      </c>
      <c r="U1751">
        <v>20.833333333333329</v>
      </c>
      <c r="V1751">
        <v>0</v>
      </c>
      <c r="W1751">
        <v>100</v>
      </c>
      <c r="X1751">
        <v>66.666666666666686</v>
      </c>
      <c r="Y1751">
        <v>55.555555555555557</v>
      </c>
      <c r="AA1751">
        <v>4.2902991348700512</v>
      </c>
      <c r="AB1751">
        <v>0.31426968052735899</v>
      </c>
      <c r="AC1751">
        <v>0</v>
      </c>
      <c r="AD1751">
        <v>-49.719271069987698</v>
      </c>
      <c r="AG1751">
        <v>1.0817307692307698</v>
      </c>
      <c r="AH1751">
        <v>1.4022360991661369</v>
      </c>
      <c r="AI1751">
        <v>0</v>
      </c>
      <c r="AJ1751">
        <v>0</v>
      </c>
    </row>
    <row r="1752" spans="1:38">
      <c r="A1752">
        <v>17</v>
      </c>
      <c r="B1752">
        <v>294</v>
      </c>
      <c r="C1752">
        <v>2023</v>
      </c>
      <c r="D1752">
        <v>6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10</v>
      </c>
      <c r="N1752">
        <v>99</v>
      </c>
      <c r="O1752">
        <v>99</v>
      </c>
      <c r="P1752">
        <v>99</v>
      </c>
      <c r="Q1752">
        <v>11</v>
      </c>
      <c r="R1752">
        <v>17</v>
      </c>
      <c r="S1752">
        <v>9.117647058823529</v>
      </c>
      <c r="T1752">
        <v>10</v>
      </c>
      <c r="U1752">
        <v>19.829411764705881</v>
      </c>
      <c r="V1752">
        <v>0</v>
      </c>
      <c r="W1752">
        <v>100</v>
      </c>
      <c r="X1752">
        <v>82.352941176470608</v>
      </c>
      <c r="Y1752">
        <v>17.647058823529413</v>
      </c>
      <c r="AA1752">
        <v>4.4877302930758782</v>
      </c>
      <c r="AB1752">
        <v>0.7578881603956038</v>
      </c>
      <c r="AC1752">
        <v>0</v>
      </c>
      <c r="AD1752">
        <v>33.623409502300376</v>
      </c>
      <c r="AG1752">
        <v>0.91299677765843168</v>
      </c>
      <c r="AH1752">
        <v>1.2156158495247169</v>
      </c>
      <c r="AI1752">
        <v>0</v>
      </c>
      <c r="AJ1752">
        <v>7</v>
      </c>
      <c r="AK1752">
        <v>94.028571428571482</v>
      </c>
      <c r="AL1752">
        <v>27.33052845465027</v>
      </c>
    </row>
    <row r="1753" spans="1:38">
      <c r="A1753">
        <v>17</v>
      </c>
      <c r="B1753">
        <v>295</v>
      </c>
      <c r="C1753">
        <v>2023</v>
      </c>
      <c r="D1753">
        <v>7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10</v>
      </c>
      <c r="N1753">
        <v>99</v>
      </c>
      <c r="O1753">
        <v>99</v>
      </c>
      <c r="P1753">
        <v>99</v>
      </c>
      <c r="R1753">
        <v>0</v>
      </c>
    </row>
    <row r="1754" spans="1:38">
      <c r="A1754">
        <v>17</v>
      </c>
      <c r="B1754">
        <v>296</v>
      </c>
      <c r="C1754">
        <v>2023</v>
      </c>
      <c r="D1754">
        <v>8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10</v>
      </c>
      <c r="N1754">
        <v>99</v>
      </c>
      <c r="O1754">
        <v>99</v>
      </c>
      <c r="P1754">
        <v>99</v>
      </c>
      <c r="R1754">
        <v>0</v>
      </c>
    </row>
    <row r="1755" spans="1:38">
      <c r="A1755">
        <v>17</v>
      </c>
      <c r="B1755">
        <v>297</v>
      </c>
      <c r="C1755">
        <v>2023</v>
      </c>
      <c r="D1755">
        <v>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10</v>
      </c>
      <c r="N1755">
        <v>99</v>
      </c>
      <c r="O1755">
        <v>99</v>
      </c>
      <c r="P1755">
        <v>99</v>
      </c>
      <c r="R1755">
        <v>0</v>
      </c>
    </row>
    <row r="1756" spans="1:38">
      <c r="A1756">
        <v>17</v>
      </c>
      <c r="B1756">
        <v>298</v>
      </c>
      <c r="C1756">
        <v>2023</v>
      </c>
      <c r="D1756">
        <v>10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10</v>
      </c>
      <c r="N1756">
        <v>99</v>
      </c>
      <c r="O1756">
        <v>99</v>
      </c>
      <c r="P1756">
        <v>99</v>
      </c>
      <c r="R1756">
        <v>0</v>
      </c>
    </row>
    <row r="1757" spans="1:38">
      <c r="A1757">
        <v>17</v>
      </c>
      <c r="B1757">
        <v>299</v>
      </c>
      <c r="C1757">
        <v>2023</v>
      </c>
      <c r="D1757">
        <v>11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10</v>
      </c>
      <c r="N1757">
        <v>99</v>
      </c>
      <c r="O1757">
        <v>99</v>
      </c>
      <c r="P1757">
        <v>99</v>
      </c>
      <c r="R1757">
        <v>0</v>
      </c>
    </row>
    <row r="1758" spans="1:38">
      <c r="A1758">
        <v>17</v>
      </c>
      <c r="B1758">
        <v>300</v>
      </c>
      <c r="C1758">
        <v>2023</v>
      </c>
      <c r="D1758">
        <v>12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10</v>
      </c>
      <c r="N1758">
        <v>99</v>
      </c>
      <c r="O1758">
        <v>99</v>
      </c>
      <c r="P1758">
        <v>99</v>
      </c>
      <c r="R1758">
        <v>0</v>
      </c>
    </row>
    <row r="1759" spans="1:38">
      <c r="A1759">
        <v>17</v>
      </c>
      <c r="B1759">
        <v>301</v>
      </c>
      <c r="C1759">
        <v>2023</v>
      </c>
      <c r="D1759">
        <v>1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11</v>
      </c>
      <c r="N1759">
        <v>99</v>
      </c>
      <c r="O1759">
        <v>99</v>
      </c>
      <c r="P1759">
        <v>99</v>
      </c>
      <c r="R1759">
        <v>0</v>
      </c>
    </row>
    <row r="1760" spans="1:38">
      <c r="A1760">
        <v>17</v>
      </c>
      <c r="B1760">
        <v>302</v>
      </c>
      <c r="C1760">
        <v>2023</v>
      </c>
      <c r="D1760">
        <v>2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11</v>
      </c>
      <c r="N1760">
        <v>99</v>
      </c>
      <c r="O1760">
        <v>99</v>
      </c>
      <c r="P1760">
        <v>99</v>
      </c>
      <c r="R1760">
        <v>0</v>
      </c>
    </row>
    <row r="1761" spans="1:38">
      <c r="A1761">
        <v>17</v>
      </c>
      <c r="B1761">
        <v>303</v>
      </c>
      <c r="C1761">
        <v>2023</v>
      </c>
      <c r="D1761">
        <v>3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11</v>
      </c>
      <c r="N1761">
        <v>99</v>
      </c>
      <c r="O1761">
        <v>99</v>
      </c>
      <c r="P1761">
        <v>99</v>
      </c>
      <c r="R1761">
        <v>0</v>
      </c>
    </row>
    <row r="1762" spans="1:38">
      <c r="A1762">
        <v>17</v>
      </c>
      <c r="B1762">
        <v>304</v>
      </c>
      <c r="C1762">
        <v>2023</v>
      </c>
      <c r="D1762">
        <v>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11</v>
      </c>
      <c r="N1762">
        <v>99</v>
      </c>
      <c r="O1762">
        <v>99</v>
      </c>
      <c r="P1762">
        <v>99</v>
      </c>
      <c r="R1762">
        <v>0</v>
      </c>
    </row>
    <row r="1763" spans="1:38">
      <c r="A1763">
        <v>17</v>
      </c>
      <c r="B1763">
        <v>305</v>
      </c>
      <c r="C1763">
        <v>2023</v>
      </c>
      <c r="D1763">
        <v>5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11</v>
      </c>
      <c r="N1763">
        <v>99</v>
      </c>
      <c r="O1763">
        <v>99</v>
      </c>
      <c r="P1763">
        <v>99</v>
      </c>
      <c r="Q1763">
        <v>3</v>
      </c>
      <c r="R1763">
        <v>4</v>
      </c>
      <c r="S1763">
        <v>9.5</v>
      </c>
      <c r="T1763">
        <v>11</v>
      </c>
      <c r="U1763">
        <v>21.075000000000003</v>
      </c>
      <c r="V1763">
        <v>0</v>
      </c>
      <c r="W1763">
        <v>100</v>
      </c>
      <c r="X1763">
        <v>100</v>
      </c>
      <c r="Y1763">
        <v>25</v>
      </c>
      <c r="AA1763">
        <v>2.3815698604072062</v>
      </c>
      <c r="AB1763">
        <v>0.8660254037844386</v>
      </c>
      <c r="AC1763">
        <v>0</v>
      </c>
      <c r="AD1763">
        <v>-62.424242424243523</v>
      </c>
      <c r="AG1763">
        <v>0.48076923076923056</v>
      </c>
      <c r="AH1763">
        <v>0.63044535018509484</v>
      </c>
      <c r="AI1763">
        <v>0</v>
      </c>
      <c r="AJ1763">
        <v>0</v>
      </c>
    </row>
    <row r="1764" spans="1:38">
      <c r="A1764">
        <v>17</v>
      </c>
      <c r="B1764">
        <v>306</v>
      </c>
      <c r="C1764">
        <v>2023</v>
      </c>
      <c r="D1764">
        <v>6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11</v>
      </c>
      <c r="N1764">
        <v>99</v>
      </c>
      <c r="O1764">
        <v>99</v>
      </c>
      <c r="P1764">
        <v>99</v>
      </c>
      <c r="Q1764">
        <v>2</v>
      </c>
      <c r="R1764">
        <v>2</v>
      </c>
      <c r="S1764">
        <v>9</v>
      </c>
      <c r="T1764">
        <v>11</v>
      </c>
      <c r="U1764">
        <v>23.4</v>
      </c>
      <c r="V1764">
        <v>0</v>
      </c>
      <c r="W1764">
        <v>100</v>
      </c>
      <c r="X1764">
        <v>100</v>
      </c>
      <c r="Y1764">
        <v>50</v>
      </c>
      <c r="AA1764">
        <v>6.2000000000000046</v>
      </c>
      <c r="AB1764">
        <v>1</v>
      </c>
      <c r="AC1764">
        <v>0</v>
      </c>
      <c r="AD1764">
        <v>100.00000000000021</v>
      </c>
      <c r="AG1764">
        <v>0.10741138560687438</v>
      </c>
      <c r="AH1764">
        <v>0.16876541607166043</v>
      </c>
      <c r="AI1764">
        <v>0</v>
      </c>
      <c r="AJ1764">
        <v>1</v>
      </c>
      <c r="AK1764">
        <v>102.5</v>
      </c>
      <c r="AL1764">
        <v>27.48654256322456</v>
      </c>
    </row>
    <row r="1765" spans="1:38">
      <c r="A1765">
        <v>17</v>
      </c>
      <c r="B1765">
        <v>307</v>
      </c>
      <c r="C1765">
        <v>2023</v>
      </c>
      <c r="D1765">
        <v>7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11</v>
      </c>
      <c r="N1765">
        <v>99</v>
      </c>
      <c r="O1765">
        <v>99</v>
      </c>
      <c r="P1765">
        <v>99</v>
      </c>
      <c r="R1765">
        <v>0</v>
      </c>
    </row>
    <row r="1766" spans="1:38">
      <c r="A1766">
        <v>17</v>
      </c>
      <c r="B1766">
        <v>308</v>
      </c>
      <c r="C1766">
        <v>2023</v>
      </c>
      <c r="D1766">
        <v>8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11</v>
      </c>
      <c r="N1766">
        <v>99</v>
      </c>
      <c r="O1766">
        <v>99</v>
      </c>
      <c r="P1766">
        <v>99</v>
      </c>
      <c r="R1766">
        <v>0</v>
      </c>
    </row>
    <row r="1767" spans="1:38">
      <c r="A1767">
        <v>17</v>
      </c>
      <c r="B1767">
        <v>309</v>
      </c>
      <c r="C1767">
        <v>2023</v>
      </c>
      <c r="D1767">
        <v>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11</v>
      </c>
      <c r="N1767">
        <v>99</v>
      </c>
      <c r="O1767">
        <v>99</v>
      </c>
      <c r="P1767">
        <v>99</v>
      </c>
      <c r="R1767">
        <v>0</v>
      </c>
    </row>
    <row r="1768" spans="1:38">
      <c r="A1768">
        <v>17</v>
      </c>
      <c r="B1768">
        <v>310</v>
      </c>
      <c r="C1768">
        <v>2023</v>
      </c>
      <c r="D1768">
        <v>10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11</v>
      </c>
      <c r="N1768">
        <v>99</v>
      </c>
      <c r="O1768">
        <v>99</v>
      </c>
      <c r="P1768">
        <v>99</v>
      </c>
      <c r="R1768">
        <v>0</v>
      </c>
    </row>
    <row r="1769" spans="1:38">
      <c r="A1769">
        <v>17</v>
      </c>
      <c r="B1769">
        <v>311</v>
      </c>
      <c r="C1769">
        <v>2023</v>
      </c>
      <c r="D1769">
        <v>11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11</v>
      </c>
      <c r="N1769">
        <v>99</v>
      </c>
      <c r="O1769">
        <v>99</v>
      </c>
      <c r="P1769">
        <v>99</v>
      </c>
      <c r="R1769">
        <v>0</v>
      </c>
    </row>
    <row r="1770" spans="1:38">
      <c r="A1770">
        <v>17</v>
      </c>
      <c r="B1770">
        <v>312</v>
      </c>
      <c r="C1770">
        <v>2023</v>
      </c>
      <c r="D1770">
        <v>12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11</v>
      </c>
      <c r="N1770">
        <v>99</v>
      </c>
      <c r="O1770">
        <v>99</v>
      </c>
      <c r="P1770">
        <v>99</v>
      </c>
      <c r="R1770">
        <v>0</v>
      </c>
    </row>
    <row r="1771" spans="1:38">
      <c r="A1771">
        <v>17</v>
      </c>
      <c r="B1771">
        <v>313</v>
      </c>
      <c r="C1771">
        <v>2023</v>
      </c>
      <c r="D1771">
        <v>1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12</v>
      </c>
      <c r="N1771">
        <v>99</v>
      </c>
      <c r="O1771">
        <v>99</v>
      </c>
      <c r="P1771">
        <v>99</v>
      </c>
      <c r="R1771">
        <v>0</v>
      </c>
    </row>
    <row r="1772" spans="1:38">
      <c r="A1772">
        <v>17</v>
      </c>
      <c r="B1772">
        <v>314</v>
      </c>
      <c r="C1772">
        <v>2023</v>
      </c>
      <c r="D1772">
        <v>2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12</v>
      </c>
      <c r="N1772">
        <v>99</v>
      </c>
      <c r="O1772">
        <v>99</v>
      </c>
      <c r="P1772">
        <v>99</v>
      </c>
      <c r="R1772">
        <v>0</v>
      </c>
    </row>
    <row r="1773" spans="1:38">
      <c r="A1773">
        <v>17</v>
      </c>
      <c r="B1773">
        <v>315</v>
      </c>
      <c r="C1773">
        <v>2023</v>
      </c>
      <c r="D1773">
        <v>3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12</v>
      </c>
      <c r="N1773">
        <v>99</v>
      </c>
      <c r="O1773">
        <v>99</v>
      </c>
      <c r="P1773">
        <v>99</v>
      </c>
      <c r="R1773">
        <v>0</v>
      </c>
    </row>
    <row r="1774" spans="1:38">
      <c r="A1774">
        <v>17</v>
      </c>
      <c r="B1774">
        <v>316</v>
      </c>
      <c r="C1774">
        <v>2023</v>
      </c>
      <c r="D1774">
        <v>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12</v>
      </c>
      <c r="N1774">
        <v>99</v>
      </c>
      <c r="O1774">
        <v>99</v>
      </c>
      <c r="P1774">
        <v>99</v>
      </c>
      <c r="R1774">
        <v>0</v>
      </c>
    </row>
    <row r="1775" spans="1:38">
      <c r="A1775">
        <v>17</v>
      </c>
      <c r="B1775">
        <v>317</v>
      </c>
      <c r="C1775">
        <v>2023</v>
      </c>
      <c r="D1775">
        <v>5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12</v>
      </c>
      <c r="N1775">
        <v>99</v>
      </c>
      <c r="O1775">
        <v>99</v>
      </c>
      <c r="P1775">
        <v>99</v>
      </c>
      <c r="R1775">
        <v>0</v>
      </c>
    </row>
    <row r="1776" spans="1:38">
      <c r="A1776">
        <v>17</v>
      </c>
      <c r="B1776">
        <v>318</v>
      </c>
      <c r="C1776">
        <v>2023</v>
      </c>
      <c r="D1776">
        <v>6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12</v>
      </c>
      <c r="N1776">
        <v>99</v>
      </c>
      <c r="O1776">
        <v>99</v>
      </c>
      <c r="P1776">
        <v>99</v>
      </c>
      <c r="Q1776">
        <v>1</v>
      </c>
      <c r="R1776">
        <v>1</v>
      </c>
      <c r="S1776">
        <v>7</v>
      </c>
      <c r="T1776">
        <v>12</v>
      </c>
      <c r="U1776">
        <v>15.4</v>
      </c>
      <c r="V1776">
        <v>0</v>
      </c>
      <c r="W1776">
        <v>100</v>
      </c>
      <c r="X1776">
        <v>0</v>
      </c>
      <c r="Y1776">
        <v>0</v>
      </c>
      <c r="AA1776">
        <v>0</v>
      </c>
      <c r="AB1776">
        <v>0</v>
      </c>
      <c r="AC1776">
        <v>0</v>
      </c>
      <c r="AG1776">
        <v>5.3705692803437191E-2</v>
      </c>
      <c r="AH1776">
        <v>5.553391896375149E-2</v>
      </c>
      <c r="AI1776">
        <v>0</v>
      </c>
      <c r="AJ1776">
        <v>0</v>
      </c>
    </row>
    <row r="1777" spans="1:18">
      <c r="A1777">
        <v>17</v>
      </c>
      <c r="B1777">
        <v>319</v>
      </c>
      <c r="C1777">
        <v>2023</v>
      </c>
      <c r="D1777">
        <v>7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12</v>
      </c>
      <c r="N1777">
        <v>99</v>
      </c>
      <c r="O1777">
        <v>99</v>
      </c>
      <c r="P1777">
        <v>99</v>
      </c>
      <c r="R1777">
        <v>0</v>
      </c>
    </row>
    <row r="1778" spans="1:18">
      <c r="A1778">
        <v>17</v>
      </c>
      <c r="B1778">
        <v>320</v>
      </c>
      <c r="C1778">
        <v>2023</v>
      </c>
      <c r="D1778">
        <v>8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12</v>
      </c>
      <c r="N1778">
        <v>99</v>
      </c>
      <c r="O1778">
        <v>99</v>
      </c>
      <c r="P1778">
        <v>99</v>
      </c>
      <c r="R1778">
        <v>0</v>
      </c>
    </row>
    <row r="1779" spans="1:18">
      <c r="A1779">
        <v>17</v>
      </c>
      <c r="B1779">
        <v>321</v>
      </c>
      <c r="C1779">
        <v>2023</v>
      </c>
      <c r="D1779">
        <v>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12</v>
      </c>
      <c r="N1779">
        <v>99</v>
      </c>
      <c r="O1779">
        <v>99</v>
      </c>
      <c r="P1779">
        <v>99</v>
      </c>
      <c r="R1779">
        <v>0</v>
      </c>
    </row>
    <row r="1780" spans="1:18">
      <c r="A1780">
        <v>17</v>
      </c>
      <c r="B1780">
        <v>322</v>
      </c>
      <c r="C1780">
        <v>2023</v>
      </c>
      <c r="D1780">
        <v>10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12</v>
      </c>
      <c r="N1780">
        <v>99</v>
      </c>
      <c r="O1780">
        <v>99</v>
      </c>
      <c r="P1780">
        <v>99</v>
      </c>
      <c r="R1780">
        <v>0</v>
      </c>
    </row>
    <row r="1781" spans="1:18">
      <c r="A1781">
        <v>17</v>
      </c>
      <c r="B1781">
        <v>323</v>
      </c>
      <c r="C1781">
        <v>2023</v>
      </c>
      <c r="D1781">
        <v>11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12</v>
      </c>
      <c r="N1781">
        <v>99</v>
      </c>
      <c r="O1781">
        <v>99</v>
      </c>
      <c r="P1781">
        <v>99</v>
      </c>
      <c r="R1781">
        <v>0</v>
      </c>
    </row>
    <row r="1782" spans="1:18">
      <c r="A1782">
        <v>17</v>
      </c>
      <c r="B1782">
        <v>324</v>
      </c>
      <c r="C1782">
        <v>2023</v>
      </c>
      <c r="D1782">
        <v>12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12</v>
      </c>
      <c r="N1782">
        <v>99</v>
      </c>
      <c r="O1782">
        <v>99</v>
      </c>
      <c r="P1782">
        <v>99</v>
      </c>
      <c r="R1782">
        <v>0</v>
      </c>
    </row>
    <row r="1783" spans="1:18">
      <c r="A1783">
        <v>17</v>
      </c>
      <c r="B1783">
        <v>325</v>
      </c>
      <c r="C1783">
        <v>2023</v>
      </c>
      <c r="D1783">
        <v>1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13</v>
      </c>
      <c r="N1783">
        <v>99</v>
      </c>
      <c r="O1783">
        <v>99</v>
      </c>
      <c r="P1783">
        <v>99</v>
      </c>
      <c r="R1783">
        <v>0</v>
      </c>
    </row>
    <row r="1784" spans="1:18">
      <c r="A1784">
        <v>17</v>
      </c>
      <c r="B1784">
        <v>326</v>
      </c>
      <c r="C1784">
        <v>2023</v>
      </c>
      <c r="D1784">
        <v>2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13</v>
      </c>
      <c r="N1784">
        <v>99</v>
      </c>
      <c r="O1784">
        <v>99</v>
      </c>
      <c r="P1784">
        <v>99</v>
      </c>
      <c r="R1784">
        <v>0</v>
      </c>
    </row>
    <row r="1785" spans="1:18">
      <c r="A1785">
        <v>17</v>
      </c>
      <c r="B1785">
        <v>327</v>
      </c>
      <c r="C1785">
        <v>2023</v>
      </c>
      <c r="D1785">
        <v>3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13</v>
      </c>
      <c r="N1785">
        <v>99</v>
      </c>
      <c r="O1785">
        <v>99</v>
      </c>
      <c r="P1785">
        <v>99</v>
      </c>
      <c r="R1785">
        <v>0</v>
      </c>
    </row>
    <row r="1786" spans="1:18">
      <c r="A1786">
        <v>17</v>
      </c>
      <c r="B1786">
        <v>328</v>
      </c>
      <c r="C1786">
        <v>2023</v>
      </c>
      <c r="D1786">
        <v>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13</v>
      </c>
      <c r="N1786">
        <v>99</v>
      </c>
      <c r="O1786">
        <v>99</v>
      </c>
      <c r="P1786">
        <v>99</v>
      </c>
      <c r="R1786">
        <v>0</v>
      </c>
    </row>
    <row r="1787" spans="1:18">
      <c r="A1787">
        <v>17</v>
      </c>
      <c r="B1787">
        <v>329</v>
      </c>
      <c r="C1787">
        <v>2023</v>
      </c>
      <c r="D1787">
        <v>5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13</v>
      </c>
      <c r="N1787">
        <v>99</v>
      </c>
      <c r="O1787">
        <v>99</v>
      </c>
      <c r="P1787">
        <v>99</v>
      </c>
      <c r="R1787">
        <v>0</v>
      </c>
    </row>
    <row r="1788" spans="1:18">
      <c r="A1788">
        <v>17</v>
      </c>
      <c r="B1788">
        <v>330</v>
      </c>
      <c r="C1788">
        <v>2023</v>
      </c>
      <c r="D1788">
        <v>6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13</v>
      </c>
      <c r="N1788">
        <v>99</v>
      </c>
      <c r="O1788">
        <v>99</v>
      </c>
      <c r="P1788">
        <v>99</v>
      </c>
      <c r="R1788">
        <v>0</v>
      </c>
    </row>
    <row r="1789" spans="1:18">
      <c r="A1789">
        <v>17</v>
      </c>
      <c r="B1789">
        <v>331</v>
      </c>
      <c r="C1789">
        <v>2023</v>
      </c>
      <c r="D1789">
        <v>7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13</v>
      </c>
      <c r="N1789">
        <v>99</v>
      </c>
      <c r="O1789">
        <v>99</v>
      </c>
      <c r="P1789">
        <v>99</v>
      </c>
      <c r="R1789">
        <v>0</v>
      </c>
    </row>
    <row r="1790" spans="1:18">
      <c r="A1790">
        <v>17</v>
      </c>
      <c r="B1790">
        <v>332</v>
      </c>
      <c r="C1790">
        <v>2023</v>
      </c>
      <c r="D1790">
        <v>8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13</v>
      </c>
      <c r="N1790">
        <v>99</v>
      </c>
      <c r="O1790">
        <v>99</v>
      </c>
      <c r="P1790">
        <v>99</v>
      </c>
      <c r="R1790">
        <v>0</v>
      </c>
    </row>
    <row r="1791" spans="1:18">
      <c r="A1791">
        <v>17</v>
      </c>
      <c r="B1791">
        <v>333</v>
      </c>
      <c r="C1791">
        <v>2023</v>
      </c>
      <c r="D1791">
        <v>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13</v>
      </c>
      <c r="N1791">
        <v>99</v>
      </c>
      <c r="O1791">
        <v>99</v>
      </c>
      <c r="P1791">
        <v>99</v>
      </c>
      <c r="R1791">
        <v>0</v>
      </c>
    </row>
    <row r="1792" spans="1:18">
      <c r="A1792">
        <v>17</v>
      </c>
      <c r="B1792">
        <v>334</v>
      </c>
      <c r="C1792">
        <v>2023</v>
      </c>
      <c r="D1792">
        <v>10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13</v>
      </c>
      <c r="N1792">
        <v>99</v>
      </c>
      <c r="O1792">
        <v>99</v>
      </c>
      <c r="P1792">
        <v>99</v>
      </c>
      <c r="R1792">
        <v>0</v>
      </c>
    </row>
    <row r="1793" spans="1:18">
      <c r="A1793">
        <v>17</v>
      </c>
      <c r="B1793">
        <v>335</v>
      </c>
      <c r="C1793">
        <v>2023</v>
      </c>
      <c r="D1793">
        <v>11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13</v>
      </c>
      <c r="N1793">
        <v>99</v>
      </c>
      <c r="O1793">
        <v>99</v>
      </c>
      <c r="P1793">
        <v>99</v>
      </c>
      <c r="R1793">
        <v>0</v>
      </c>
    </row>
    <row r="1794" spans="1:18">
      <c r="A1794">
        <v>17</v>
      </c>
      <c r="B1794">
        <v>336</v>
      </c>
      <c r="C1794">
        <v>2023</v>
      </c>
      <c r="D1794">
        <v>12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13</v>
      </c>
      <c r="N1794">
        <v>99</v>
      </c>
      <c r="O1794">
        <v>99</v>
      </c>
      <c r="P1794">
        <v>99</v>
      </c>
      <c r="R1794">
        <v>0</v>
      </c>
    </row>
    <row r="1795" spans="1:18">
      <c r="A1795">
        <v>17</v>
      </c>
      <c r="B1795">
        <v>337</v>
      </c>
      <c r="C1795">
        <v>2023</v>
      </c>
      <c r="D1795">
        <v>1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14</v>
      </c>
      <c r="N1795">
        <v>99</v>
      </c>
      <c r="O1795">
        <v>99</v>
      </c>
      <c r="P1795">
        <v>99</v>
      </c>
      <c r="R1795">
        <v>0</v>
      </c>
    </row>
    <row r="1796" spans="1:18">
      <c r="A1796">
        <v>17</v>
      </c>
      <c r="B1796">
        <v>338</v>
      </c>
      <c r="C1796">
        <v>2023</v>
      </c>
      <c r="D1796">
        <v>2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14</v>
      </c>
      <c r="N1796">
        <v>99</v>
      </c>
      <c r="O1796">
        <v>99</v>
      </c>
      <c r="P1796">
        <v>99</v>
      </c>
      <c r="R1796">
        <v>0</v>
      </c>
    </row>
    <row r="1797" spans="1:18">
      <c r="A1797">
        <v>17</v>
      </c>
      <c r="B1797">
        <v>339</v>
      </c>
      <c r="C1797">
        <v>2023</v>
      </c>
      <c r="D1797">
        <v>3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14</v>
      </c>
      <c r="N1797">
        <v>99</v>
      </c>
      <c r="O1797">
        <v>99</v>
      </c>
      <c r="P1797">
        <v>99</v>
      </c>
      <c r="R1797">
        <v>0</v>
      </c>
    </row>
    <row r="1798" spans="1:18">
      <c r="A1798">
        <v>17</v>
      </c>
      <c r="B1798">
        <v>340</v>
      </c>
      <c r="C1798">
        <v>2023</v>
      </c>
      <c r="D1798">
        <v>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14</v>
      </c>
      <c r="N1798">
        <v>99</v>
      </c>
      <c r="O1798">
        <v>99</v>
      </c>
      <c r="P1798">
        <v>99</v>
      </c>
      <c r="R1798">
        <v>0</v>
      </c>
    </row>
    <row r="1799" spans="1:18">
      <c r="A1799">
        <v>17</v>
      </c>
      <c r="B1799">
        <v>341</v>
      </c>
      <c r="C1799">
        <v>2023</v>
      </c>
      <c r="D1799">
        <v>5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14</v>
      </c>
      <c r="N1799">
        <v>99</v>
      </c>
      <c r="O1799">
        <v>99</v>
      </c>
      <c r="P1799">
        <v>99</v>
      </c>
      <c r="R1799">
        <v>0</v>
      </c>
    </row>
    <row r="1800" spans="1:18">
      <c r="A1800">
        <v>17</v>
      </c>
      <c r="B1800">
        <v>342</v>
      </c>
      <c r="C1800">
        <v>2023</v>
      </c>
      <c r="D1800">
        <v>6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14</v>
      </c>
      <c r="N1800">
        <v>99</v>
      </c>
      <c r="O1800">
        <v>99</v>
      </c>
      <c r="P1800">
        <v>99</v>
      </c>
      <c r="R1800">
        <v>0</v>
      </c>
    </row>
    <row r="1801" spans="1:18">
      <c r="A1801">
        <v>17</v>
      </c>
      <c r="B1801">
        <v>343</v>
      </c>
      <c r="C1801">
        <v>2023</v>
      </c>
      <c r="D1801">
        <v>7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14</v>
      </c>
      <c r="N1801">
        <v>99</v>
      </c>
      <c r="O1801">
        <v>99</v>
      </c>
      <c r="P1801">
        <v>99</v>
      </c>
      <c r="R1801">
        <v>0</v>
      </c>
    </row>
    <row r="1802" spans="1:18">
      <c r="A1802">
        <v>17</v>
      </c>
      <c r="B1802">
        <v>344</v>
      </c>
      <c r="C1802">
        <v>2023</v>
      </c>
      <c r="D1802">
        <v>8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14</v>
      </c>
      <c r="N1802">
        <v>99</v>
      </c>
      <c r="O1802">
        <v>99</v>
      </c>
      <c r="P1802">
        <v>99</v>
      </c>
      <c r="R1802">
        <v>0</v>
      </c>
    </row>
    <row r="1803" spans="1:18">
      <c r="A1803">
        <v>17</v>
      </c>
      <c r="B1803">
        <v>345</v>
      </c>
      <c r="C1803">
        <v>2023</v>
      </c>
      <c r="D1803">
        <v>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14</v>
      </c>
      <c r="N1803">
        <v>99</v>
      </c>
      <c r="O1803">
        <v>99</v>
      </c>
      <c r="P1803">
        <v>99</v>
      </c>
      <c r="R1803">
        <v>0</v>
      </c>
    </row>
    <row r="1804" spans="1:18">
      <c r="A1804">
        <v>17</v>
      </c>
      <c r="B1804">
        <v>346</v>
      </c>
      <c r="C1804">
        <v>2023</v>
      </c>
      <c r="D1804">
        <v>10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14</v>
      </c>
      <c r="N1804">
        <v>99</v>
      </c>
      <c r="O1804">
        <v>99</v>
      </c>
      <c r="P1804">
        <v>99</v>
      </c>
      <c r="R1804">
        <v>0</v>
      </c>
    </row>
    <row r="1805" spans="1:18">
      <c r="A1805">
        <v>17</v>
      </c>
      <c r="B1805">
        <v>347</v>
      </c>
      <c r="C1805">
        <v>2023</v>
      </c>
      <c r="D1805">
        <v>11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14</v>
      </c>
      <c r="N1805">
        <v>99</v>
      </c>
      <c r="O1805">
        <v>99</v>
      </c>
      <c r="P1805">
        <v>99</v>
      </c>
      <c r="R1805">
        <v>0</v>
      </c>
    </row>
    <row r="1806" spans="1:18">
      <c r="A1806">
        <v>17</v>
      </c>
      <c r="B1806">
        <v>348</v>
      </c>
      <c r="C1806">
        <v>2023</v>
      </c>
      <c r="D1806">
        <v>12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14</v>
      </c>
      <c r="N1806">
        <v>99</v>
      </c>
      <c r="O1806">
        <v>99</v>
      </c>
      <c r="P1806">
        <v>99</v>
      </c>
      <c r="R1806">
        <v>0</v>
      </c>
    </row>
    <row r="1807" spans="1:18">
      <c r="A1807">
        <v>17</v>
      </c>
      <c r="B1807">
        <v>349</v>
      </c>
      <c r="C1807">
        <v>2023</v>
      </c>
      <c r="D1807">
        <v>1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15</v>
      </c>
      <c r="N1807">
        <v>99</v>
      </c>
      <c r="O1807">
        <v>99</v>
      </c>
      <c r="P1807">
        <v>99</v>
      </c>
      <c r="R1807">
        <v>0</v>
      </c>
    </row>
    <row r="1808" spans="1:18">
      <c r="A1808">
        <v>17</v>
      </c>
      <c r="B1808">
        <v>350</v>
      </c>
      <c r="C1808">
        <v>2023</v>
      </c>
      <c r="D1808">
        <v>2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15</v>
      </c>
      <c r="N1808">
        <v>99</v>
      </c>
      <c r="O1808">
        <v>99</v>
      </c>
      <c r="P1808">
        <v>99</v>
      </c>
      <c r="R1808">
        <v>0</v>
      </c>
    </row>
    <row r="1809" spans="1:18">
      <c r="A1809">
        <v>17</v>
      </c>
      <c r="B1809">
        <v>351</v>
      </c>
      <c r="C1809">
        <v>2023</v>
      </c>
      <c r="D1809">
        <v>3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15</v>
      </c>
      <c r="N1809">
        <v>99</v>
      </c>
      <c r="O1809">
        <v>99</v>
      </c>
      <c r="P1809">
        <v>99</v>
      </c>
      <c r="R1809">
        <v>0</v>
      </c>
    </row>
    <row r="1810" spans="1:18">
      <c r="A1810">
        <v>17</v>
      </c>
      <c r="B1810">
        <v>352</v>
      </c>
      <c r="C1810">
        <v>2023</v>
      </c>
      <c r="D1810">
        <v>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15</v>
      </c>
      <c r="N1810">
        <v>99</v>
      </c>
      <c r="O1810">
        <v>99</v>
      </c>
      <c r="P1810">
        <v>99</v>
      </c>
      <c r="R1810">
        <v>0</v>
      </c>
    </row>
    <row r="1811" spans="1:18">
      <c r="A1811">
        <v>17</v>
      </c>
      <c r="B1811">
        <v>353</v>
      </c>
      <c r="C1811">
        <v>2023</v>
      </c>
      <c r="D1811">
        <v>5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15</v>
      </c>
      <c r="N1811">
        <v>99</v>
      </c>
      <c r="O1811">
        <v>99</v>
      </c>
      <c r="P1811">
        <v>99</v>
      </c>
      <c r="R1811">
        <v>0</v>
      </c>
    </row>
    <row r="1812" spans="1:18">
      <c r="A1812">
        <v>17</v>
      </c>
      <c r="B1812">
        <v>354</v>
      </c>
      <c r="C1812">
        <v>2023</v>
      </c>
      <c r="D1812">
        <v>6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15</v>
      </c>
      <c r="N1812">
        <v>99</v>
      </c>
      <c r="O1812">
        <v>99</v>
      </c>
      <c r="P1812">
        <v>99</v>
      </c>
      <c r="R1812">
        <v>0</v>
      </c>
    </row>
    <row r="1813" spans="1:18">
      <c r="A1813">
        <v>17</v>
      </c>
      <c r="B1813">
        <v>355</v>
      </c>
      <c r="C1813">
        <v>2023</v>
      </c>
      <c r="D1813">
        <v>7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15</v>
      </c>
      <c r="N1813">
        <v>99</v>
      </c>
      <c r="O1813">
        <v>99</v>
      </c>
      <c r="P1813">
        <v>99</v>
      </c>
      <c r="R1813">
        <v>0</v>
      </c>
    </row>
    <row r="1814" spans="1:18">
      <c r="A1814">
        <v>17</v>
      </c>
      <c r="B1814">
        <v>356</v>
      </c>
      <c r="C1814">
        <v>2023</v>
      </c>
      <c r="D1814">
        <v>8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15</v>
      </c>
      <c r="N1814">
        <v>99</v>
      </c>
      <c r="O1814">
        <v>99</v>
      </c>
      <c r="P1814">
        <v>99</v>
      </c>
      <c r="R1814">
        <v>0</v>
      </c>
    </row>
    <row r="1815" spans="1:18">
      <c r="A1815">
        <v>17</v>
      </c>
      <c r="B1815">
        <v>357</v>
      </c>
      <c r="C1815">
        <v>2023</v>
      </c>
      <c r="D1815">
        <v>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15</v>
      </c>
      <c r="N1815">
        <v>99</v>
      </c>
      <c r="O1815">
        <v>99</v>
      </c>
      <c r="P1815">
        <v>99</v>
      </c>
      <c r="R1815">
        <v>0</v>
      </c>
    </row>
    <row r="1816" spans="1:18">
      <c r="A1816">
        <v>17</v>
      </c>
      <c r="B1816">
        <v>358</v>
      </c>
      <c r="C1816">
        <v>2023</v>
      </c>
      <c r="D1816">
        <v>10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15</v>
      </c>
      <c r="N1816">
        <v>99</v>
      </c>
      <c r="O1816">
        <v>99</v>
      </c>
      <c r="P1816">
        <v>99</v>
      </c>
      <c r="R1816">
        <v>0</v>
      </c>
    </row>
    <row r="1817" spans="1:18">
      <c r="A1817">
        <v>17</v>
      </c>
      <c r="B1817">
        <v>359</v>
      </c>
      <c r="C1817">
        <v>2023</v>
      </c>
      <c r="D1817">
        <v>11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15</v>
      </c>
      <c r="N1817">
        <v>99</v>
      </c>
      <c r="O1817">
        <v>99</v>
      </c>
      <c r="P1817">
        <v>99</v>
      </c>
      <c r="R1817">
        <v>0</v>
      </c>
    </row>
    <row r="1818" spans="1:18">
      <c r="A1818">
        <v>17</v>
      </c>
      <c r="B1818">
        <v>360</v>
      </c>
      <c r="C1818">
        <v>2023</v>
      </c>
      <c r="D1818">
        <v>12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15</v>
      </c>
      <c r="N1818">
        <v>99</v>
      </c>
      <c r="O1818">
        <v>99</v>
      </c>
      <c r="P1818">
        <v>99</v>
      </c>
      <c r="R1818">
        <v>0</v>
      </c>
    </row>
    <row r="1819" spans="1:18">
      <c r="A1819">
        <v>18</v>
      </c>
      <c r="B1819">
        <v>1</v>
      </c>
      <c r="C1819">
        <v>2024</v>
      </c>
      <c r="E1819">
        <v>99</v>
      </c>
      <c r="G1819">
        <v>99</v>
      </c>
      <c r="H1819">
        <v>1</v>
      </c>
      <c r="I1819">
        <v>99</v>
      </c>
      <c r="J1819">
        <v>103</v>
      </c>
      <c r="K1819">
        <v>99</v>
      </c>
      <c r="L1819">
        <v>1</v>
      </c>
      <c r="M1819">
        <v>99</v>
      </c>
      <c r="N1819">
        <v>99</v>
      </c>
      <c r="O1819">
        <v>99</v>
      </c>
      <c r="P1819">
        <v>99</v>
      </c>
      <c r="R1819">
        <v>0</v>
      </c>
    </row>
    <row r="1820" spans="1:18">
      <c r="A1820">
        <v>18</v>
      </c>
      <c r="B1820">
        <v>2</v>
      </c>
      <c r="C1820">
        <v>2024</v>
      </c>
      <c r="E1820">
        <v>99</v>
      </c>
      <c r="G1820">
        <v>99</v>
      </c>
      <c r="H1820">
        <v>2</v>
      </c>
      <c r="I1820">
        <v>99</v>
      </c>
      <c r="J1820">
        <v>106</v>
      </c>
      <c r="K1820">
        <v>99</v>
      </c>
      <c r="L1820">
        <v>1</v>
      </c>
      <c r="M1820">
        <v>99</v>
      </c>
      <c r="N1820">
        <v>99</v>
      </c>
      <c r="O1820">
        <v>99</v>
      </c>
      <c r="P1820">
        <v>99</v>
      </c>
      <c r="R1820">
        <v>0</v>
      </c>
    </row>
    <row r="1821" spans="1:18">
      <c r="A1821">
        <v>18</v>
      </c>
      <c r="B1821">
        <v>3</v>
      </c>
      <c r="C1821">
        <v>2024</v>
      </c>
      <c r="E1821">
        <v>99</v>
      </c>
      <c r="G1821">
        <v>99</v>
      </c>
      <c r="H1821">
        <v>1</v>
      </c>
      <c r="I1821">
        <v>99</v>
      </c>
      <c r="J1821">
        <v>110</v>
      </c>
      <c r="K1821">
        <v>99</v>
      </c>
      <c r="L1821">
        <v>1</v>
      </c>
      <c r="M1821">
        <v>99</v>
      </c>
      <c r="N1821">
        <v>99</v>
      </c>
      <c r="O1821">
        <v>99</v>
      </c>
      <c r="P1821">
        <v>99</v>
      </c>
      <c r="R1821">
        <v>0</v>
      </c>
    </row>
    <row r="1822" spans="1:18">
      <c r="A1822">
        <v>18</v>
      </c>
      <c r="B1822">
        <v>4</v>
      </c>
      <c r="C1822">
        <v>2024</v>
      </c>
      <c r="E1822">
        <v>99</v>
      </c>
      <c r="G1822">
        <v>99</v>
      </c>
      <c r="H1822">
        <v>1</v>
      </c>
      <c r="I1822">
        <v>99</v>
      </c>
      <c r="J1822">
        <v>111</v>
      </c>
      <c r="K1822">
        <v>99</v>
      </c>
      <c r="L1822">
        <v>1</v>
      </c>
      <c r="M1822">
        <v>99</v>
      </c>
      <c r="N1822">
        <v>99</v>
      </c>
      <c r="O1822">
        <v>99</v>
      </c>
      <c r="P1822">
        <v>99</v>
      </c>
      <c r="R1822">
        <v>0</v>
      </c>
    </row>
    <row r="1823" spans="1:18">
      <c r="A1823">
        <v>18</v>
      </c>
      <c r="B1823">
        <v>5</v>
      </c>
      <c r="C1823">
        <v>2024</v>
      </c>
      <c r="E1823">
        <v>99</v>
      </c>
      <c r="G1823">
        <v>99</v>
      </c>
      <c r="H1823">
        <v>1</v>
      </c>
      <c r="I1823">
        <v>99</v>
      </c>
      <c r="J1823">
        <v>116</v>
      </c>
      <c r="K1823">
        <v>99</v>
      </c>
      <c r="L1823">
        <v>1</v>
      </c>
      <c r="M1823">
        <v>99</v>
      </c>
      <c r="N1823">
        <v>99</v>
      </c>
      <c r="O1823">
        <v>99</v>
      </c>
      <c r="P1823">
        <v>99</v>
      </c>
      <c r="R1823">
        <v>0</v>
      </c>
    </row>
    <row r="1824" spans="1:18">
      <c r="A1824">
        <v>18</v>
      </c>
      <c r="B1824">
        <v>6</v>
      </c>
      <c r="C1824">
        <v>2024</v>
      </c>
      <c r="E1824">
        <v>99</v>
      </c>
      <c r="G1824">
        <v>99</v>
      </c>
      <c r="H1824">
        <v>2</v>
      </c>
      <c r="I1824">
        <v>99</v>
      </c>
      <c r="J1824">
        <v>117</v>
      </c>
      <c r="K1824">
        <v>99</v>
      </c>
      <c r="L1824">
        <v>1</v>
      </c>
      <c r="M1824">
        <v>99</v>
      </c>
      <c r="N1824">
        <v>99</v>
      </c>
      <c r="O1824">
        <v>99</v>
      </c>
      <c r="P1824">
        <v>99</v>
      </c>
      <c r="R1824">
        <v>0</v>
      </c>
    </row>
    <row r="1825" spans="1:18">
      <c r="A1825">
        <v>18</v>
      </c>
      <c r="B1825">
        <v>7</v>
      </c>
      <c r="C1825">
        <v>2024</v>
      </c>
      <c r="E1825">
        <v>99</v>
      </c>
      <c r="G1825">
        <v>99</v>
      </c>
      <c r="H1825">
        <v>1</v>
      </c>
      <c r="I1825">
        <v>99</v>
      </c>
      <c r="J1825">
        <v>134</v>
      </c>
      <c r="K1825">
        <v>99</v>
      </c>
      <c r="L1825">
        <v>1</v>
      </c>
      <c r="M1825">
        <v>99</v>
      </c>
      <c r="N1825">
        <v>99</v>
      </c>
      <c r="O1825">
        <v>99</v>
      </c>
      <c r="P1825">
        <v>99</v>
      </c>
      <c r="R1825">
        <v>0</v>
      </c>
    </row>
    <row r="1826" spans="1:18">
      <c r="A1826">
        <v>18</v>
      </c>
      <c r="B1826">
        <v>8</v>
      </c>
      <c r="C1826">
        <v>2024</v>
      </c>
      <c r="E1826">
        <v>99</v>
      </c>
      <c r="G1826">
        <v>99</v>
      </c>
      <c r="H1826">
        <v>2</v>
      </c>
      <c r="I1826">
        <v>99</v>
      </c>
      <c r="J1826">
        <v>141</v>
      </c>
      <c r="K1826">
        <v>99</v>
      </c>
      <c r="L1826">
        <v>1</v>
      </c>
      <c r="M1826">
        <v>99</v>
      </c>
      <c r="N1826">
        <v>99</v>
      </c>
      <c r="O1826">
        <v>99</v>
      </c>
      <c r="P1826">
        <v>99</v>
      </c>
      <c r="R1826">
        <v>0</v>
      </c>
    </row>
    <row r="1827" spans="1:18">
      <c r="A1827">
        <v>18</v>
      </c>
      <c r="B1827">
        <v>9</v>
      </c>
      <c r="C1827">
        <v>2024</v>
      </c>
      <c r="E1827">
        <v>99</v>
      </c>
      <c r="G1827">
        <v>99</v>
      </c>
      <c r="H1827">
        <v>2</v>
      </c>
      <c r="I1827">
        <v>99</v>
      </c>
      <c r="J1827">
        <v>143</v>
      </c>
      <c r="K1827">
        <v>99</v>
      </c>
      <c r="L1827">
        <v>1</v>
      </c>
      <c r="M1827">
        <v>99</v>
      </c>
      <c r="N1827">
        <v>99</v>
      </c>
      <c r="O1827">
        <v>99</v>
      </c>
      <c r="P1827">
        <v>99</v>
      </c>
      <c r="R1827">
        <v>0</v>
      </c>
    </row>
    <row r="1828" spans="1:18">
      <c r="A1828">
        <v>18</v>
      </c>
      <c r="B1828">
        <v>10</v>
      </c>
      <c r="C1828">
        <v>2024</v>
      </c>
      <c r="E1828">
        <v>99</v>
      </c>
      <c r="G1828">
        <v>99</v>
      </c>
      <c r="H1828">
        <v>2</v>
      </c>
      <c r="I1828">
        <v>99</v>
      </c>
      <c r="J1828">
        <v>147</v>
      </c>
      <c r="K1828">
        <v>99</v>
      </c>
      <c r="L1828">
        <v>1</v>
      </c>
      <c r="M1828">
        <v>99</v>
      </c>
      <c r="N1828">
        <v>99</v>
      </c>
      <c r="O1828">
        <v>99</v>
      </c>
      <c r="P1828">
        <v>99</v>
      </c>
      <c r="R1828">
        <v>0</v>
      </c>
    </row>
    <row r="1829" spans="1:18">
      <c r="A1829">
        <v>18</v>
      </c>
      <c r="B1829">
        <v>11</v>
      </c>
      <c r="C1829">
        <v>2024</v>
      </c>
      <c r="E1829">
        <v>99</v>
      </c>
      <c r="G1829">
        <v>99</v>
      </c>
      <c r="H1829">
        <v>1</v>
      </c>
      <c r="I1829">
        <v>99</v>
      </c>
      <c r="J1829">
        <v>155</v>
      </c>
      <c r="K1829">
        <v>99</v>
      </c>
      <c r="L1829">
        <v>1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18">
      <c r="A1830">
        <v>18</v>
      </c>
      <c r="B1830">
        <v>12</v>
      </c>
      <c r="C1830">
        <v>2024</v>
      </c>
      <c r="E1830">
        <v>99</v>
      </c>
      <c r="G1830">
        <v>99</v>
      </c>
      <c r="H1830">
        <v>2</v>
      </c>
      <c r="I1830">
        <v>99</v>
      </c>
      <c r="J1830">
        <v>160</v>
      </c>
      <c r="K1830">
        <v>99</v>
      </c>
      <c r="L1830">
        <v>1</v>
      </c>
      <c r="M1830">
        <v>99</v>
      </c>
      <c r="N1830">
        <v>99</v>
      </c>
      <c r="O1830">
        <v>99</v>
      </c>
      <c r="P1830">
        <v>99</v>
      </c>
      <c r="R1830">
        <v>0</v>
      </c>
    </row>
    <row r="1831" spans="1:18">
      <c r="A1831">
        <v>18</v>
      </c>
      <c r="B1831">
        <v>13</v>
      </c>
      <c r="C1831">
        <v>2024</v>
      </c>
      <c r="E1831">
        <v>99</v>
      </c>
      <c r="G1831">
        <v>99</v>
      </c>
      <c r="H1831">
        <v>1</v>
      </c>
      <c r="I1831">
        <v>99</v>
      </c>
      <c r="J1831">
        <v>171</v>
      </c>
      <c r="K1831">
        <v>99</v>
      </c>
      <c r="L1831">
        <v>1</v>
      </c>
      <c r="M1831">
        <v>99</v>
      </c>
      <c r="N1831">
        <v>99</v>
      </c>
      <c r="O1831">
        <v>99</v>
      </c>
      <c r="P1831">
        <v>99</v>
      </c>
      <c r="R1831">
        <v>0</v>
      </c>
    </row>
    <row r="1832" spans="1:18">
      <c r="A1832">
        <v>18</v>
      </c>
      <c r="B1832">
        <v>14</v>
      </c>
      <c r="C1832">
        <v>2024</v>
      </c>
      <c r="E1832">
        <v>99</v>
      </c>
      <c r="G1832">
        <v>99</v>
      </c>
      <c r="H1832">
        <v>2</v>
      </c>
      <c r="I1832">
        <v>99</v>
      </c>
      <c r="J1832">
        <v>175</v>
      </c>
      <c r="K1832">
        <v>99</v>
      </c>
      <c r="L1832">
        <v>1</v>
      </c>
      <c r="M1832">
        <v>99</v>
      </c>
      <c r="N1832">
        <v>99</v>
      </c>
      <c r="O1832">
        <v>99</v>
      </c>
      <c r="P1832">
        <v>99</v>
      </c>
      <c r="R1832">
        <v>0</v>
      </c>
    </row>
    <row r="1833" spans="1:18">
      <c r="A1833">
        <v>18</v>
      </c>
      <c r="B1833">
        <v>15</v>
      </c>
      <c r="C1833">
        <v>2024</v>
      </c>
      <c r="E1833">
        <v>99</v>
      </c>
      <c r="G1833">
        <v>99</v>
      </c>
      <c r="H1833">
        <v>2</v>
      </c>
      <c r="I1833">
        <v>99</v>
      </c>
      <c r="J1833">
        <v>177</v>
      </c>
      <c r="K1833">
        <v>99</v>
      </c>
      <c r="L1833">
        <v>1</v>
      </c>
      <c r="M1833">
        <v>99</v>
      </c>
      <c r="N1833">
        <v>99</v>
      </c>
      <c r="O1833">
        <v>99</v>
      </c>
      <c r="P1833">
        <v>99</v>
      </c>
      <c r="R1833">
        <v>0</v>
      </c>
    </row>
    <row r="1834" spans="1:18">
      <c r="A1834">
        <v>18</v>
      </c>
      <c r="B1834">
        <v>16</v>
      </c>
      <c r="C1834">
        <v>2024</v>
      </c>
      <c r="E1834">
        <v>99</v>
      </c>
      <c r="G1834">
        <v>99</v>
      </c>
      <c r="H1834">
        <v>2</v>
      </c>
      <c r="I1834">
        <v>99</v>
      </c>
      <c r="J1834">
        <v>178</v>
      </c>
      <c r="K1834">
        <v>99</v>
      </c>
      <c r="L1834">
        <v>1</v>
      </c>
      <c r="M1834">
        <v>99</v>
      </c>
      <c r="N1834">
        <v>99</v>
      </c>
      <c r="O1834">
        <v>99</v>
      </c>
      <c r="P1834">
        <v>99</v>
      </c>
      <c r="R1834">
        <v>0</v>
      </c>
    </row>
    <row r="1835" spans="1:18">
      <c r="A1835">
        <v>18</v>
      </c>
      <c r="B1835">
        <v>17</v>
      </c>
      <c r="C1835">
        <v>2024</v>
      </c>
      <c r="E1835">
        <v>99</v>
      </c>
      <c r="G1835">
        <v>99</v>
      </c>
      <c r="H1835">
        <v>2</v>
      </c>
      <c r="I1835">
        <v>99</v>
      </c>
      <c r="J1835">
        <v>181</v>
      </c>
      <c r="K1835">
        <v>99</v>
      </c>
      <c r="L1835">
        <v>1</v>
      </c>
      <c r="M1835">
        <v>99</v>
      </c>
      <c r="N1835">
        <v>99</v>
      </c>
      <c r="O1835">
        <v>99</v>
      </c>
      <c r="P1835">
        <v>99</v>
      </c>
      <c r="R1835">
        <v>0</v>
      </c>
    </row>
    <row r="1836" spans="1:18">
      <c r="A1836">
        <v>18</v>
      </c>
      <c r="B1836">
        <v>18</v>
      </c>
      <c r="C1836">
        <v>2024</v>
      </c>
      <c r="E1836">
        <v>99</v>
      </c>
      <c r="G1836">
        <v>99</v>
      </c>
      <c r="H1836">
        <v>1</v>
      </c>
      <c r="I1836">
        <v>99</v>
      </c>
      <c r="J1836">
        <v>262</v>
      </c>
      <c r="K1836">
        <v>99</v>
      </c>
      <c r="L1836">
        <v>1</v>
      </c>
      <c r="M1836">
        <v>99</v>
      </c>
      <c r="N1836">
        <v>99</v>
      </c>
      <c r="O1836">
        <v>99</v>
      </c>
      <c r="P1836">
        <v>99</v>
      </c>
      <c r="R1836">
        <v>0</v>
      </c>
    </row>
    <row r="1837" spans="1:18">
      <c r="A1837">
        <v>18</v>
      </c>
      <c r="B1837">
        <v>19</v>
      </c>
      <c r="C1837">
        <v>2024</v>
      </c>
      <c r="E1837">
        <v>99</v>
      </c>
      <c r="G1837">
        <v>99</v>
      </c>
      <c r="H1837">
        <v>2</v>
      </c>
      <c r="I1837">
        <v>99</v>
      </c>
      <c r="J1837">
        <v>267</v>
      </c>
      <c r="K1837">
        <v>99</v>
      </c>
      <c r="L1837">
        <v>1</v>
      </c>
      <c r="M1837">
        <v>99</v>
      </c>
      <c r="N1837">
        <v>99</v>
      </c>
      <c r="O1837">
        <v>99</v>
      </c>
      <c r="P1837">
        <v>99</v>
      </c>
      <c r="R1837">
        <v>0</v>
      </c>
    </row>
    <row r="1838" spans="1:18">
      <c r="A1838">
        <v>18</v>
      </c>
      <c r="B1838">
        <v>20</v>
      </c>
      <c r="C1838">
        <v>2024</v>
      </c>
      <c r="E1838">
        <v>99</v>
      </c>
      <c r="G1838">
        <v>99</v>
      </c>
      <c r="H1838">
        <v>1</v>
      </c>
      <c r="I1838">
        <v>99</v>
      </c>
      <c r="J1838">
        <v>309</v>
      </c>
      <c r="K1838">
        <v>99</v>
      </c>
      <c r="L1838">
        <v>1</v>
      </c>
      <c r="M1838">
        <v>99</v>
      </c>
      <c r="N1838">
        <v>99</v>
      </c>
      <c r="O1838">
        <v>99</v>
      </c>
      <c r="P1838">
        <v>99</v>
      </c>
      <c r="R1838">
        <v>0</v>
      </c>
    </row>
    <row r="1839" spans="1:18">
      <c r="A1839">
        <v>18</v>
      </c>
      <c r="B1839">
        <v>21</v>
      </c>
      <c r="C1839">
        <v>2024</v>
      </c>
      <c r="E1839">
        <v>99</v>
      </c>
      <c r="G1839">
        <v>99</v>
      </c>
      <c r="H1839">
        <v>2</v>
      </c>
      <c r="I1839">
        <v>99</v>
      </c>
      <c r="J1839">
        <v>470</v>
      </c>
      <c r="K1839">
        <v>99</v>
      </c>
      <c r="L1839">
        <v>1</v>
      </c>
      <c r="M1839">
        <v>99</v>
      </c>
      <c r="N1839">
        <v>99</v>
      </c>
      <c r="O1839">
        <v>99</v>
      </c>
      <c r="P1839">
        <v>99</v>
      </c>
      <c r="R1839">
        <v>0</v>
      </c>
    </row>
    <row r="1840" spans="1:18">
      <c r="A1840">
        <v>18</v>
      </c>
      <c r="B1840">
        <v>22</v>
      </c>
      <c r="C1840">
        <v>2024</v>
      </c>
      <c r="E1840">
        <v>99</v>
      </c>
      <c r="G1840">
        <v>99</v>
      </c>
      <c r="H1840">
        <v>2</v>
      </c>
      <c r="I1840">
        <v>99</v>
      </c>
      <c r="J1840">
        <v>629</v>
      </c>
      <c r="K1840">
        <v>99</v>
      </c>
      <c r="L1840">
        <v>1</v>
      </c>
      <c r="M1840">
        <v>99</v>
      </c>
      <c r="N1840">
        <v>99</v>
      </c>
      <c r="O1840">
        <v>99</v>
      </c>
      <c r="P1840">
        <v>99</v>
      </c>
      <c r="R1840">
        <v>0</v>
      </c>
    </row>
    <row r="1841" spans="1:18">
      <c r="A1841">
        <v>18</v>
      </c>
      <c r="B1841">
        <v>23</v>
      </c>
      <c r="C1841">
        <v>2024</v>
      </c>
      <c r="E1841">
        <v>99</v>
      </c>
      <c r="G1841">
        <v>99</v>
      </c>
      <c r="H1841">
        <v>1</v>
      </c>
      <c r="I1841">
        <v>99</v>
      </c>
      <c r="J1841">
        <v>643</v>
      </c>
      <c r="K1841">
        <v>99</v>
      </c>
      <c r="L1841">
        <v>1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18">
      <c r="A1842">
        <v>18</v>
      </c>
      <c r="B1842">
        <v>24</v>
      </c>
      <c r="C1842">
        <v>2024</v>
      </c>
      <c r="E1842">
        <v>99</v>
      </c>
      <c r="G1842">
        <v>99</v>
      </c>
      <c r="H1842">
        <v>2</v>
      </c>
      <c r="I1842">
        <v>99</v>
      </c>
      <c r="J1842">
        <v>704</v>
      </c>
      <c r="K1842">
        <v>99</v>
      </c>
      <c r="L1842">
        <v>1</v>
      </c>
      <c r="M1842">
        <v>99</v>
      </c>
      <c r="N1842">
        <v>99</v>
      </c>
      <c r="O1842">
        <v>99</v>
      </c>
      <c r="P1842">
        <v>99</v>
      </c>
      <c r="R1842">
        <v>0</v>
      </c>
    </row>
    <row r="1843" spans="1:18">
      <c r="A1843">
        <v>18</v>
      </c>
      <c r="B1843">
        <v>25</v>
      </c>
      <c r="C1843">
        <v>2024</v>
      </c>
      <c r="E1843">
        <v>99</v>
      </c>
      <c r="G1843">
        <v>99</v>
      </c>
      <c r="H1843">
        <v>1</v>
      </c>
      <c r="I1843">
        <v>99</v>
      </c>
      <c r="J1843">
        <v>802</v>
      </c>
      <c r="K1843">
        <v>99</v>
      </c>
      <c r="L1843">
        <v>1</v>
      </c>
      <c r="M1843">
        <v>99</v>
      </c>
      <c r="N1843">
        <v>99</v>
      </c>
      <c r="O1843">
        <v>99</v>
      </c>
      <c r="P1843">
        <v>99</v>
      </c>
      <c r="R1843">
        <v>0</v>
      </c>
    </row>
    <row r="1844" spans="1:18">
      <c r="A1844">
        <v>18</v>
      </c>
      <c r="B1844">
        <v>26</v>
      </c>
      <c r="C1844">
        <v>2024</v>
      </c>
      <c r="E1844">
        <v>99</v>
      </c>
      <c r="G1844">
        <v>99</v>
      </c>
      <c r="H1844">
        <v>1</v>
      </c>
      <c r="I1844">
        <v>99</v>
      </c>
      <c r="J1844">
        <v>103</v>
      </c>
      <c r="K1844">
        <v>99</v>
      </c>
      <c r="L1844">
        <v>2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18">
      <c r="A1845">
        <v>18</v>
      </c>
      <c r="B1845">
        <v>27</v>
      </c>
      <c r="C1845">
        <v>2024</v>
      </c>
      <c r="E1845">
        <v>99</v>
      </c>
      <c r="G1845">
        <v>99</v>
      </c>
      <c r="H1845">
        <v>2</v>
      </c>
      <c r="I1845">
        <v>99</v>
      </c>
      <c r="J1845">
        <v>106</v>
      </c>
      <c r="K1845">
        <v>99</v>
      </c>
      <c r="L1845">
        <v>2</v>
      </c>
      <c r="M1845">
        <v>99</v>
      </c>
      <c r="N1845">
        <v>99</v>
      </c>
      <c r="O1845">
        <v>99</v>
      </c>
      <c r="P1845">
        <v>99</v>
      </c>
      <c r="R1845">
        <v>0</v>
      </c>
    </row>
    <row r="1846" spans="1:18">
      <c r="A1846">
        <v>18</v>
      </c>
      <c r="B1846">
        <v>28</v>
      </c>
      <c r="C1846">
        <v>2024</v>
      </c>
      <c r="E1846">
        <v>99</v>
      </c>
      <c r="G1846">
        <v>99</v>
      </c>
      <c r="H1846">
        <v>1</v>
      </c>
      <c r="I1846">
        <v>99</v>
      </c>
      <c r="J1846">
        <v>110</v>
      </c>
      <c r="K1846">
        <v>99</v>
      </c>
      <c r="L1846">
        <v>2</v>
      </c>
      <c r="M1846">
        <v>99</v>
      </c>
      <c r="N1846">
        <v>99</v>
      </c>
      <c r="O1846">
        <v>99</v>
      </c>
      <c r="P1846">
        <v>99</v>
      </c>
      <c r="R1846">
        <v>0</v>
      </c>
    </row>
    <row r="1847" spans="1:18">
      <c r="A1847">
        <v>18</v>
      </c>
      <c r="B1847">
        <v>29</v>
      </c>
      <c r="C1847">
        <v>2024</v>
      </c>
      <c r="E1847">
        <v>99</v>
      </c>
      <c r="G1847">
        <v>99</v>
      </c>
      <c r="H1847">
        <v>1</v>
      </c>
      <c r="I1847">
        <v>99</v>
      </c>
      <c r="J1847">
        <v>111</v>
      </c>
      <c r="K1847">
        <v>99</v>
      </c>
      <c r="L1847">
        <v>2</v>
      </c>
      <c r="M1847">
        <v>99</v>
      </c>
      <c r="N1847">
        <v>99</v>
      </c>
      <c r="O1847">
        <v>99</v>
      </c>
      <c r="P1847">
        <v>99</v>
      </c>
      <c r="R1847">
        <v>0</v>
      </c>
    </row>
    <row r="1848" spans="1:18">
      <c r="A1848">
        <v>18</v>
      </c>
      <c r="B1848">
        <v>30</v>
      </c>
      <c r="C1848">
        <v>2024</v>
      </c>
      <c r="E1848">
        <v>99</v>
      </c>
      <c r="G1848">
        <v>99</v>
      </c>
      <c r="H1848">
        <v>1</v>
      </c>
      <c r="I1848">
        <v>99</v>
      </c>
      <c r="J1848">
        <v>116</v>
      </c>
      <c r="K1848">
        <v>99</v>
      </c>
      <c r="L1848">
        <v>2</v>
      </c>
      <c r="M1848">
        <v>99</v>
      </c>
      <c r="N1848">
        <v>99</v>
      </c>
      <c r="O1848">
        <v>99</v>
      </c>
      <c r="P1848">
        <v>99</v>
      </c>
      <c r="R1848">
        <v>0</v>
      </c>
    </row>
    <row r="1849" spans="1:18">
      <c r="A1849">
        <v>18</v>
      </c>
      <c r="B1849">
        <v>31</v>
      </c>
      <c r="C1849">
        <v>2024</v>
      </c>
      <c r="E1849">
        <v>99</v>
      </c>
      <c r="G1849">
        <v>99</v>
      </c>
      <c r="H1849">
        <v>2</v>
      </c>
      <c r="I1849">
        <v>99</v>
      </c>
      <c r="J1849">
        <v>117</v>
      </c>
      <c r="K1849">
        <v>99</v>
      </c>
      <c r="L1849">
        <v>2</v>
      </c>
      <c r="M1849">
        <v>99</v>
      </c>
      <c r="N1849">
        <v>99</v>
      </c>
      <c r="O1849">
        <v>99</v>
      </c>
      <c r="P1849">
        <v>99</v>
      </c>
      <c r="R1849">
        <v>0</v>
      </c>
    </row>
    <row r="1850" spans="1:18">
      <c r="A1850">
        <v>18</v>
      </c>
      <c r="B1850">
        <v>32</v>
      </c>
      <c r="C1850">
        <v>2024</v>
      </c>
      <c r="E1850">
        <v>99</v>
      </c>
      <c r="G1850">
        <v>99</v>
      </c>
      <c r="H1850">
        <v>1</v>
      </c>
      <c r="I1850">
        <v>99</v>
      </c>
      <c r="J1850">
        <v>134</v>
      </c>
      <c r="K1850">
        <v>99</v>
      </c>
      <c r="L1850">
        <v>2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18">
      <c r="A1851">
        <v>18</v>
      </c>
      <c r="B1851">
        <v>33</v>
      </c>
      <c r="C1851">
        <v>2024</v>
      </c>
      <c r="E1851">
        <v>99</v>
      </c>
      <c r="G1851">
        <v>99</v>
      </c>
      <c r="H1851">
        <v>2</v>
      </c>
      <c r="I1851">
        <v>99</v>
      </c>
      <c r="J1851">
        <v>141</v>
      </c>
      <c r="K1851">
        <v>99</v>
      </c>
      <c r="L1851">
        <v>2</v>
      </c>
      <c r="M1851">
        <v>99</v>
      </c>
      <c r="N1851">
        <v>99</v>
      </c>
      <c r="O1851">
        <v>99</v>
      </c>
      <c r="P1851">
        <v>99</v>
      </c>
      <c r="R1851">
        <v>0</v>
      </c>
    </row>
    <row r="1852" spans="1:18">
      <c r="A1852">
        <v>18</v>
      </c>
      <c r="B1852">
        <v>34</v>
      </c>
      <c r="C1852">
        <v>2024</v>
      </c>
      <c r="E1852">
        <v>99</v>
      </c>
      <c r="G1852">
        <v>99</v>
      </c>
      <c r="H1852">
        <v>2</v>
      </c>
      <c r="I1852">
        <v>99</v>
      </c>
      <c r="J1852">
        <v>143</v>
      </c>
      <c r="K1852">
        <v>99</v>
      </c>
      <c r="L1852">
        <v>2</v>
      </c>
      <c r="M1852">
        <v>99</v>
      </c>
      <c r="N1852">
        <v>99</v>
      </c>
      <c r="O1852">
        <v>99</v>
      </c>
      <c r="P1852">
        <v>99</v>
      </c>
      <c r="R1852">
        <v>0</v>
      </c>
    </row>
    <row r="1853" spans="1:18">
      <c r="A1853">
        <v>18</v>
      </c>
      <c r="B1853">
        <v>35</v>
      </c>
      <c r="C1853">
        <v>2024</v>
      </c>
      <c r="E1853">
        <v>99</v>
      </c>
      <c r="G1853">
        <v>99</v>
      </c>
      <c r="H1853">
        <v>2</v>
      </c>
      <c r="I1853">
        <v>99</v>
      </c>
      <c r="J1853">
        <v>147</v>
      </c>
      <c r="K1853">
        <v>99</v>
      </c>
      <c r="L1853">
        <v>2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18">
      <c r="A1854">
        <v>18</v>
      </c>
      <c r="B1854">
        <v>36</v>
      </c>
      <c r="C1854">
        <v>2024</v>
      </c>
      <c r="E1854">
        <v>99</v>
      </c>
      <c r="G1854">
        <v>99</v>
      </c>
      <c r="H1854">
        <v>1</v>
      </c>
      <c r="I1854">
        <v>99</v>
      </c>
      <c r="J1854">
        <v>155</v>
      </c>
      <c r="K1854">
        <v>99</v>
      </c>
      <c r="L1854">
        <v>2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18">
      <c r="A1855">
        <v>18</v>
      </c>
      <c r="B1855">
        <v>37</v>
      </c>
      <c r="C1855">
        <v>2024</v>
      </c>
      <c r="E1855">
        <v>99</v>
      </c>
      <c r="G1855">
        <v>99</v>
      </c>
      <c r="H1855">
        <v>2</v>
      </c>
      <c r="I1855">
        <v>99</v>
      </c>
      <c r="J1855">
        <v>160</v>
      </c>
      <c r="K1855">
        <v>99</v>
      </c>
      <c r="L1855">
        <v>2</v>
      </c>
      <c r="M1855">
        <v>99</v>
      </c>
      <c r="N1855">
        <v>99</v>
      </c>
      <c r="O1855">
        <v>99</v>
      </c>
      <c r="P1855">
        <v>99</v>
      </c>
      <c r="R1855">
        <v>0</v>
      </c>
    </row>
    <row r="1856" spans="1:18">
      <c r="A1856">
        <v>18</v>
      </c>
      <c r="B1856">
        <v>38</v>
      </c>
      <c r="C1856">
        <v>2024</v>
      </c>
      <c r="E1856">
        <v>99</v>
      </c>
      <c r="G1856">
        <v>99</v>
      </c>
      <c r="H1856">
        <v>1</v>
      </c>
      <c r="I1856">
        <v>99</v>
      </c>
      <c r="J1856">
        <v>171</v>
      </c>
      <c r="K1856">
        <v>99</v>
      </c>
      <c r="L1856">
        <v>2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18">
      <c r="A1857">
        <v>18</v>
      </c>
      <c r="B1857">
        <v>39</v>
      </c>
      <c r="C1857">
        <v>2024</v>
      </c>
      <c r="E1857">
        <v>99</v>
      </c>
      <c r="G1857">
        <v>99</v>
      </c>
      <c r="H1857">
        <v>2</v>
      </c>
      <c r="I1857">
        <v>99</v>
      </c>
      <c r="J1857">
        <v>175</v>
      </c>
      <c r="K1857">
        <v>99</v>
      </c>
      <c r="L1857">
        <v>2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18">
      <c r="A1858">
        <v>18</v>
      </c>
      <c r="B1858">
        <v>40</v>
      </c>
      <c r="C1858">
        <v>2024</v>
      </c>
      <c r="E1858">
        <v>99</v>
      </c>
      <c r="G1858">
        <v>99</v>
      </c>
      <c r="H1858">
        <v>2</v>
      </c>
      <c r="I1858">
        <v>99</v>
      </c>
      <c r="J1858">
        <v>177</v>
      </c>
      <c r="K1858">
        <v>99</v>
      </c>
      <c r="L1858">
        <v>2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18">
      <c r="A1859">
        <v>18</v>
      </c>
      <c r="B1859">
        <v>41</v>
      </c>
      <c r="C1859">
        <v>2024</v>
      </c>
      <c r="E1859">
        <v>99</v>
      </c>
      <c r="G1859">
        <v>99</v>
      </c>
      <c r="H1859">
        <v>2</v>
      </c>
      <c r="I1859">
        <v>99</v>
      </c>
      <c r="J1859">
        <v>178</v>
      </c>
      <c r="K1859">
        <v>99</v>
      </c>
      <c r="L1859">
        <v>2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18">
      <c r="A1860">
        <v>18</v>
      </c>
      <c r="B1860">
        <v>42</v>
      </c>
      <c r="C1860">
        <v>2024</v>
      </c>
      <c r="E1860">
        <v>99</v>
      </c>
      <c r="G1860">
        <v>99</v>
      </c>
      <c r="H1860">
        <v>2</v>
      </c>
      <c r="I1860">
        <v>99</v>
      </c>
      <c r="J1860">
        <v>181</v>
      </c>
      <c r="K1860">
        <v>99</v>
      </c>
      <c r="L1860">
        <v>2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18">
      <c r="A1861">
        <v>18</v>
      </c>
      <c r="B1861">
        <v>43</v>
      </c>
      <c r="C1861">
        <v>2024</v>
      </c>
      <c r="E1861">
        <v>99</v>
      </c>
      <c r="G1861">
        <v>99</v>
      </c>
      <c r="H1861">
        <v>1</v>
      </c>
      <c r="I1861">
        <v>99</v>
      </c>
      <c r="J1861">
        <v>262</v>
      </c>
      <c r="K1861">
        <v>99</v>
      </c>
      <c r="L1861">
        <v>2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18">
      <c r="A1862">
        <v>18</v>
      </c>
      <c r="B1862">
        <v>44</v>
      </c>
      <c r="C1862">
        <v>2024</v>
      </c>
      <c r="E1862">
        <v>99</v>
      </c>
      <c r="G1862">
        <v>99</v>
      </c>
      <c r="H1862">
        <v>2</v>
      </c>
      <c r="I1862">
        <v>99</v>
      </c>
      <c r="J1862">
        <v>267</v>
      </c>
      <c r="K1862">
        <v>99</v>
      </c>
      <c r="L1862">
        <v>2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18">
      <c r="A1863">
        <v>18</v>
      </c>
      <c r="B1863">
        <v>45</v>
      </c>
      <c r="C1863">
        <v>2024</v>
      </c>
      <c r="E1863">
        <v>99</v>
      </c>
      <c r="G1863">
        <v>99</v>
      </c>
      <c r="H1863">
        <v>1</v>
      </c>
      <c r="I1863">
        <v>99</v>
      </c>
      <c r="J1863">
        <v>309</v>
      </c>
      <c r="K1863">
        <v>99</v>
      </c>
      <c r="L1863">
        <v>2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18">
      <c r="A1864">
        <v>18</v>
      </c>
      <c r="B1864">
        <v>46</v>
      </c>
      <c r="C1864">
        <v>2024</v>
      </c>
      <c r="E1864">
        <v>99</v>
      </c>
      <c r="G1864">
        <v>99</v>
      </c>
      <c r="H1864">
        <v>2</v>
      </c>
      <c r="I1864">
        <v>99</v>
      </c>
      <c r="J1864">
        <v>470</v>
      </c>
      <c r="K1864">
        <v>99</v>
      </c>
      <c r="L1864">
        <v>2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18">
      <c r="A1865">
        <v>18</v>
      </c>
      <c r="B1865">
        <v>47</v>
      </c>
      <c r="C1865">
        <v>2024</v>
      </c>
      <c r="E1865">
        <v>99</v>
      </c>
      <c r="G1865">
        <v>99</v>
      </c>
      <c r="H1865">
        <v>2</v>
      </c>
      <c r="I1865">
        <v>99</v>
      </c>
      <c r="J1865">
        <v>629</v>
      </c>
      <c r="K1865">
        <v>99</v>
      </c>
      <c r="L1865">
        <v>2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18">
      <c r="A1866">
        <v>18</v>
      </c>
      <c r="B1866">
        <v>48</v>
      </c>
      <c r="C1866">
        <v>2024</v>
      </c>
      <c r="E1866">
        <v>99</v>
      </c>
      <c r="G1866">
        <v>99</v>
      </c>
      <c r="H1866">
        <v>1</v>
      </c>
      <c r="I1866">
        <v>99</v>
      </c>
      <c r="J1866">
        <v>643</v>
      </c>
      <c r="K1866">
        <v>99</v>
      </c>
      <c r="L1866">
        <v>2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18">
      <c r="A1867">
        <v>18</v>
      </c>
      <c r="B1867">
        <v>49</v>
      </c>
      <c r="C1867">
        <v>2024</v>
      </c>
      <c r="E1867">
        <v>99</v>
      </c>
      <c r="G1867">
        <v>99</v>
      </c>
      <c r="H1867">
        <v>2</v>
      </c>
      <c r="I1867">
        <v>99</v>
      </c>
      <c r="J1867">
        <v>704</v>
      </c>
      <c r="K1867">
        <v>99</v>
      </c>
      <c r="L1867">
        <v>2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18">
      <c r="A1868">
        <v>18</v>
      </c>
      <c r="B1868">
        <v>50</v>
      </c>
      <c r="C1868">
        <v>2024</v>
      </c>
      <c r="E1868">
        <v>99</v>
      </c>
      <c r="G1868">
        <v>99</v>
      </c>
      <c r="H1868">
        <v>1</v>
      </c>
      <c r="I1868">
        <v>99</v>
      </c>
      <c r="J1868">
        <v>802</v>
      </c>
      <c r="K1868">
        <v>99</v>
      </c>
      <c r="L1868">
        <v>2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18">
      <c r="A1869">
        <v>18</v>
      </c>
      <c r="B1869">
        <v>51</v>
      </c>
      <c r="C1869">
        <v>2024</v>
      </c>
      <c r="E1869">
        <v>99</v>
      </c>
      <c r="G1869">
        <v>99</v>
      </c>
      <c r="H1869">
        <v>1</v>
      </c>
      <c r="I1869">
        <v>99</v>
      </c>
      <c r="J1869">
        <v>103</v>
      </c>
      <c r="K1869">
        <v>99</v>
      </c>
      <c r="L1869">
        <v>3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18">
      <c r="A1870">
        <v>18</v>
      </c>
      <c r="B1870">
        <v>52</v>
      </c>
      <c r="C1870">
        <v>2024</v>
      </c>
      <c r="E1870">
        <v>99</v>
      </c>
      <c r="G1870">
        <v>99</v>
      </c>
      <c r="H1870">
        <v>2</v>
      </c>
      <c r="I1870">
        <v>99</v>
      </c>
      <c r="J1870">
        <v>106</v>
      </c>
      <c r="K1870">
        <v>99</v>
      </c>
      <c r="L1870">
        <v>3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18">
      <c r="A1871">
        <v>18</v>
      </c>
      <c r="B1871">
        <v>53</v>
      </c>
      <c r="C1871">
        <v>2024</v>
      </c>
      <c r="E1871">
        <v>99</v>
      </c>
      <c r="G1871">
        <v>99</v>
      </c>
      <c r="H1871">
        <v>1</v>
      </c>
      <c r="I1871">
        <v>99</v>
      </c>
      <c r="J1871">
        <v>110</v>
      </c>
      <c r="K1871">
        <v>99</v>
      </c>
      <c r="L1871">
        <v>3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18">
      <c r="A1872">
        <v>18</v>
      </c>
      <c r="B1872">
        <v>54</v>
      </c>
      <c r="C1872">
        <v>2024</v>
      </c>
      <c r="E1872">
        <v>99</v>
      </c>
      <c r="G1872">
        <v>99</v>
      </c>
      <c r="H1872">
        <v>1</v>
      </c>
      <c r="I1872">
        <v>99</v>
      </c>
      <c r="J1872">
        <v>111</v>
      </c>
      <c r="K1872">
        <v>99</v>
      </c>
      <c r="L1872">
        <v>3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38">
      <c r="A1873">
        <v>18</v>
      </c>
      <c r="B1873">
        <v>55</v>
      </c>
      <c r="C1873">
        <v>2024</v>
      </c>
      <c r="E1873">
        <v>99</v>
      </c>
      <c r="G1873">
        <v>99</v>
      </c>
      <c r="H1873">
        <v>1</v>
      </c>
      <c r="I1873">
        <v>99</v>
      </c>
      <c r="J1873">
        <v>116</v>
      </c>
      <c r="K1873">
        <v>99</v>
      </c>
      <c r="L1873">
        <v>3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38">
      <c r="A1874">
        <v>18</v>
      </c>
      <c r="B1874">
        <v>56</v>
      </c>
      <c r="C1874">
        <v>2024</v>
      </c>
      <c r="E1874">
        <v>99</v>
      </c>
      <c r="G1874">
        <v>99</v>
      </c>
      <c r="H1874">
        <v>2</v>
      </c>
      <c r="I1874">
        <v>99</v>
      </c>
      <c r="J1874">
        <v>117</v>
      </c>
      <c r="K1874">
        <v>99</v>
      </c>
      <c r="L1874">
        <v>3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38">
      <c r="A1875">
        <v>18</v>
      </c>
      <c r="B1875">
        <v>57</v>
      </c>
      <c r="C1875">
        <v>2024</v>
      </c>
      <c r="E1875">
        <v>99</v>
      </c>
      <c r="G1875">
        <v>99</v>
      </c>
      <c r="H1875">
        <v>1</v>
      </c>
      <c r="I1875">
        <v>99</v>
      </c>
      <c r="J1875">
        <v>134</v>
      </c>
      <c r="K1875">
        <v>99</v>
      </c>
      <c r="L1875">
        <v>3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8">
      <c r="A1876">
        <v>18</v>
      </c>
      <c r="B1876">
        <v>58</v>
      </c>
      <c r="C1876">
        <v>2024</v>
      </c>
      <c r="E1876">
        <v>99</v>
      </c>
      <c r="G1876">
        <v>99</v>
      </c>
      <c r="H1876">
        <v>2</v>
      </c>
      <c r="I1876">
        <v>99</v>
      </c>
      <c r="J1876">
        <v>141</v>
      </c>
      <c r="K1876">
        <v>99</v>
      </c>
      <c r="L1876">
        <v>3</v>
      </c>
      <c r="M1876">
        <v>99</v>
      </c>
      <c r="N1876">
        <v>99</v>
      </c>
      <c r="O1876">
        <v>99</v>
      </c>
      <c r="P1876">
        <v>99</v>
      </c>
      <c r="Q1876">
        <v>1</v>
      </c>
      <c r="R1876">
        <v>1</v>
      </c>
      <c r="S1876">
        <v>3</v>
      </c>
      <c r="T1876">
        <v>2</v>
      </c>
      <c r="U1876">
        <v>3.9</v>
      </c>
      <c r="V1876">
        <v>0</v>
      </c>
      <c r="W1876">
        <v>0</v>
      </c>
      <c r="X1876">
        <v>0</v>
      </c>
      <c r="Y1876">
        <v>0</v>
      </c>
      <c r="AA1876">
        <v>0</v>
      </c>
      <c r="AB1876">
        <v>0</v>
      </c>
      <c r="AC1876">
        <v>0</v>
      </c>
      <c r="AG1876">
        <v>0.16</v>
      </c>
      <c r="AH1876">
        <v>3.8621891680448425E-2</v>
      </c>
      <c r="AI1876">
        <v>0</v>
      </c>
      <c r="AJ1876">
        <v>1</v>
      </c>
      <c r="AK1876">
        <v>66.3</v>
      </c>
      <c r="AL1876">
        <v>13.38209232492844</v>
      </c>
    </row>
    <row r="1877" spans="1:38">
      <c r="A1877">
        <v>18</v>
      </c>
      <c r="B1877">
        <v>59</v>
      </c>
      <c r="C1877">
        <v>2024</v>
      </c>
      <c r="E1877">
        <v>99</v>
      </c>
      <c r="G1877">
        <v>99</v>
      </c>
      <c r="H1877">
        <v>2</v>
      </c>
      <c r="I1877">
        <v>99</v>
      </c>
      <c r="J1877">
        <v>143</v>
      </c>
      <c r="K1877">
        <v>99</v>
      </c>
      <c r="L1877">
        <v>3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38">
      <c r="A1878">
        <v>18</v>
      </c>
      <c r="B1878">
        <v>60</v>
      </c>
      <c r="C1878">
        <v>2024</v>
      </c>
      <c r="E1878">
        <v>99</v>
      </c>
      <c r="G1878">
        <v>99</v>
      </c>
      <c r="H1878">
        <v>2</v>
      </c>
      <c r="I1878">
        <v>99</v>
      </c>
      <c r="J1878">
        <v>147</v>
      </c>
      <c r="K1878">
        <v>99</v>
      </c>
      <c r="L1878">
        <v>3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38">
      <c r="A1879">
        <v>18</v>
      </c>
      <c r="B1879">
        <v>61</v>
      </c>
      <c r="C1879">
        <v>2024</v>
      </c>
      <c r="E1879">
        <v>99</v>
      </c>
      <c r="G1879">
        <v>99</v>
      </c>
      <c r="H1879">
        <v>1</v>
      </c>
      <c r="I1879">
        <v>99</v>
      </c>
      <c r="J1879">
        <v>155</v>
      </c>
      <c r="K1879">
        <v>99</v>
      </c>
      <c r="L1879">
        <v>3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8">
      <c r="A1880">
        <v>18</v>
      </c>
      <c r="B1880">
        <v>62</v>
      </c>
      <c r="C1880">
        <v>2024</v>
      </c>
      <c r="E1880">
        <v>99</v>
      </c>
      <c r="G1880">
        <v>99</v>
      </c>
      <c r="H1880">
        <v>2</v>
      </c>
      <c r="I1880">
        <v>99</v>
      </c>
      <c r="J1880">
        <v>160</v>
      </c>
      <c r="K1880">
        <v>99</v>
      </c>
      <c r="L1880">
        <v>3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38">
      <c r="A1881">
        <v>18</v>
      </c>
      <c r="B1881">
        <v>63</v>
      </c>
      <c r="C1881">
        <v>2024</v>
      </c>
      <c r="E1881">
        <v>99</v>
      </c>
      <c r="G1881">
        <v>99</v>
      </c>
      <c r="H1881">
        <v>1</v>
      </c>
      <c r="I1881">
        <v>99</v>
      </c>
      <c r="J1881">
        <v>171</v>
      </c>
      <c r="K1881">
        <v>99</v>
      </c>
      <c r="L1881">
        <v>3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38">
      <c r="A1882">
        <v>18</v>
      </c>
      <c r="B1882">
        <v>64</v>
      </c>
      <c r="C1882">
        <v>2024</v>
      </c>
      <c r="E1882">
        <v>99</v>
      </c>
      <c r="G1882">
        <v>99</v>
      </c>
      <c r="H1882">
        <v>2</v>
      </c>
      <c r="I1882">
        <v>99</v>
      </c>
      <c r="J1882">
        <v>175</v>
      </c>
      <c r="K1882">
        <v>99</v>
      </c>
      <c r="L1882">
        <v>3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38">
      <c r="A1883">
        <v>18</v>
      </c>
      <c r="B1883">
        <v>65</v>
      </c>
      <c r="C1883">
        <v>2024</v>
      </c>
      <c r="E1883">
        <v>99</v>
      </c>
      <c r="G1883">
        <v>99</v>
      </c>
      <c r="H1883">
        <v>2</v>
      </c>
      <c r="I1883">
        <v>99</v>
      </c>
      <c r="J1883">
        <v>177</v>
      </c>
      <c r="K1883">
        <v>99</v>
      </c>
      <c r="L1883">
        <v>3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38">
      <c r="A1884">
        <v>18</v>
      </c>
      <c r="B1884">
        <v>66</v>
      </c>
      <c r="C1884">
        <v>2024</v>
      </c>
      <c r="E1884">
        <v>99</v>
      </c>
      <c r="G1884">
        <v>99</v>
      </c>
      <c r="H1884">
        <v>2</v>
      </c>
      <c r="I1884">
        <v>99</v>
      </c>
      <c r="J1884">
        <v>178</v>
      </c>
      <c r="K1884">
        <v>99</v>
      </c>
      <c r="L1884">
        <v>3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38">
      <c r="A1885">
        <v>18</v>
      </c>
      <c r="B1885">
        <v>67</v>
      </c>
      <c r="C1885">
        <v>2024</v>
      </c>
      <c r="E1885">
        <v>99</v>
      </c>
      <c r="G1885">
        <v>99</v>
      </c>
      <c r="H1885">
        <v>2</v>
      </c>
      <c r="I1885">
        <v>99</v>
      </c>
      <c r="J1885">
        <v>181</v>
      </c>
      <c r="K1885">
        <v>99</v>
      </c>
      <c r="L1885">
        <v>3</v>
      </c>
      <c r="M1885">
        <v>99</v>
      </c>
      <c r="N1885">
        <v>99</v>
      </c>
      <c r="O1885">
        <v>99</v>
      </c>
      <c r="P1885">
        <v>99</v>
      </c>
      <c r="R1885">
        <v>0</v>
      </c>
    </row>
    <row r="1886" spans="1:38">
      <c r="A1886">
        <v>18</v>
      </c>
      <c r="B1886">
        <v>68</v>
      </c>
      <c r="C1886">
        <v>2024</v>
      </c>
      <c r="E1886">
        <v>99</v>
      </c>
      <c r="G1886">
        <v>99</v>
      </c>
      <c r="H1886">
        <v>1</v>
      </c>
      <c r="I1886">
        <v>99</v>
      </c>
      <c r="J1886">
        <v>262</v>
      </c>
      <c r="K1886">
        <v>99</v>
      </c>
      <c r="L1886">
        <v>3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38">
      <c r="A1887">
        <v>18</v>
      </c>
      <c r="B1887">
        <v>69</v>
      </c>
      <c r="C1887">
        <v>2024</v>
      </c>
      <c r="E1887">
        <v>99</v>
      </c>
      <c r="G1887">
        <v>99</v>
      </c>
      <c r="H1887">
        <v>2</v>
      </c>
      <c r="I1887">
        <v>99</v>
      </c>
      <c r="J1887">
        <v>267</v>
      </c>
      <c r="K1887">
        <v>99</v>
      </c>
      <c r="L1887">
        <v>3</v>
      </c>
      <c r="M1887">
        <v>99</v>
      </c>
      <c r="N1887">
        <v>99</v>
      </c>
      <c r="O1887">
        <v>99</v>
      </c>
      <c r="P1887">
        <v>99</v>
      </c>
      <c r="R1887">
        <v>0</v>
      </c>
    </row>
    <row r="1888" spans="1:38">
      <c r="A1888">
        <v>18</v>
      </c>
      <c r="B1888">
        <v>70</v>
      </c>
      <c r="C1888">
        <v>2024</v>
      </c>
      <c r="E1888">
        <v>99</v>
      </c>
      <c r="G1888">
        <v>99</v>
      </c>
      <c r="H1888">
        <v>1</v>
      </c>
      <c r="I1888">
        <v>99</v>
      </c>
      <c r="J1888">
        <v>309</v>
      </c>
      <c r="K1888">
        <v>99</v>
      </c>
      <c r="L1888">
        <v>3</v>
      </c>
      <c r="M1888">
        <v>99</v>
      </c>
      <c r="N1888">
        <v>99</v>
      </c>
      <c r="O1888">
        <v>99</v>
      </c>
      <c r="P1888">
        <v>99</v>
      </c>
      <c r="Q1888">
        <v>1</v>
      </c>
      <c r="R1888">
        <v>1</v>
      </c>
      <c r="S1888">
        <v>3</v>
      </c>
      <c r="T1888">
        <v>4</v>
      </c>
      <c r="U1888">
        <v>22.2</v>
      </c>
      <c r="V1888">
        <v>0</v>
      </c>
      <c r="W1888">
        <v>0</v>
      </c>
      <c r="X1888">
        <v>100</v>
      </c>
      <c r="Y1888">
        <v>0</v>
      </c>
      <c r="AA1888">
        <v>0</v>
      </c>
      <c r="AB1888">
        <v>0</v>
      </c>
      <c r="AC1888">
        <v>0</v>
      </c>
      <c r="AG1888">
        <v>100</v>
      </c>
      <c r="AH1888">
        <v>100</v>
      </c>
      <c r="AI1888">
        <v>0</v>
      </c>
      <c r="AJ1888">
        <v>1</v>
      </c>
      <c r="AK1888">
        <v>114.9</v>
      </c>
      <c r="AL1888">
        <v>14.63500544618984</v>
      </c>
    </row>
    <row r="1889" spans="1:38">
      <c r="A1889">
        <v>18</v>
      </c>
      <c r="B1889">
        <v>71</v>
      </c>
      <c r="C1889">
        <v>2024</v>
      </c>
      <c r="E1889">
        <v>99</v>
      </c>
      <c r="G1889">
        <v>99</v>
      </c>
      <c r="H1889">
        <v>2</v>
      </c>
      <c r="I1889">
        <v>99</v>
      </c>
      <c r="J1889">
        <v>470</v>
      </c>
      <c r="K1889">
        <v>99</v>
      </c>
      <c r="L1889">
        <v>3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38">
      <c r="A1890">
        <v>18</v>
      </c>
      <c r="B1890">
        <v>72</v>
      </c>
      <c r="C1890">
        <v>2024</v>
      </c>
      <c r="E1890">
        <v>99</v>
      </c>
      <c r="G1890">
        <v>99</v>
      </c>
      <c r="H1890">
        <v>2</v>
      </c>
      <c r="I1890">
        <v>99</v>
      </c>
      <c r="J1890">
        <v>629</v>
      </c>
      <c r="K1890">
        <v>99</v>
      </c>
      <c r="L1890">
        <v>3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38">
      <c r="A1891">
        <v>18</v>
      </c>
      <c r="B1891">
        <v>73</v>
      </c>
      <c r="C1891">
        <v>2024</v>
      </c>
      <c r="E1891">
        <v>99</v>
      </c>
      <c r="G1891">
        <v>99</v>
      </c>
      <c r="H1891">
        <v>1</v>
      </c>
      <c r="I1891">
        <v>99</v>
      </c>
      <c r="J1891">
        <v>643</v>
      </c>
      <c r="K1891">
        <v>99</v>
      </c>
      <c r="L1891">
        <v>3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38">
      <c r="A1892">
        <v>18</v>
      </c>
      <c r="B1892">
        <v>74</v>
      </c>
      <c r="C1892">
        <v>2024</v>
      </c>
      <c r="E1892">
        <v>99</v>
      </c>
      <c r="G1892">
        <v>99</v>
      </c>
      <c r="H1892">
        <v>2</v>
      </c>
      <c r="I1892">
        <v>99</v>
      </c>
      <c r="J1892">
        <v>704</v>
      </c>
      <c r="K1892">
        <v>99</v>
      </c>
      <c r="L1892">
        <v>3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38">
      <c r="A1893">
        <v>18</v>
      </c>
      <c r="B1893">
        <v>75</v>
      </c>
      <c r="C1893">
        <v>2024</v>
      </c>
      <c r="E1893">
        <v>99</v>
      </c>
      <c r="G1893">
        <v>99</v>
      </c>
      <c r="H1893">
        <v>1</v>
      </c>
      <c r="I1893">
        <v>99</v>
      </c>
      <c r="J1893">
        <v>802</v>
      </c>
      <c r="K1893">
        <v>99</v>
      </c>
      <c r="L1893">
        <v>3</v>
      </c>
      <c r="M1893">
        <v>99</v>
      </c>
      <c r="N1893">
        <v>99</v>
      </c>
      <c r="O1893">
        <v>99</v>
      </c>
      <c r="P1893">
        <v>99</v>
      </c>
      <c r="R1893">
        <v>0</v>
      </c>
    </row>
    <row r="1894" spans="1:38">
      <c r="A1894">
        <v>18</v>
      </c>
      <c r="B1894">
        <v>76</v>
      </c>
      <c r="C1894">
        <v>2024</v>
      </c>
      <c r="E1894">
        <v>99</v>
      </c>
      <c r="G1894">
        <v>99</v>
      </c>
      <c r="H1894">
        <v>1</v>
      </c>
      <c r="I1894">
        <v>99</v>
      </c>
      <c r="J1894">
        <v>103</v>
      </c>
      <c r="K1894">
        <v>99</v>
      </c>
      <c r="L1894">
        <v>4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38">
      <c r="A1895">
        <v>18</v>
      </c>
      <c r="B1895">
        <v>77</v>
      </c>
      <c r="C1895">
        <v>2024</v>
      </c>
      <c r="E1895">
        <v>99</v>
      </c>
      <c r="G1895">
        <v>99</v>
      </c>
      <c r="H1895">
        <v>2</v>
      </c>
      <c r="I1895">
        <v>99</v>
      </c>
      <c r="J1895">
        <v>106</v>
      </c>
      <c r="K1895">
        <v>99</v>
      </c>
      <c r="L1895">
        <v>4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38">
      <c r="A1896">
        <v>18</v>
      </c>
      <c r="B1896">
        <v>78</v>
      </c>
      <c r="C1896">
        <v>2024</v>
      </c>
      <c r="E1896">
        <v>99</v>
      </c>
      <c r="G1896">
        <v>99</v>
      </c>
      <c r="H1896">
        <v>1</v>
      </c>
      <c r="I1896">
        <v>99</v>
      </c>
      <c r="J1896">
        <v>110</v>
      </c>
      <c r="K1896">
        <v>99</v>
      </c>
      <c r="L1896">
        <v>4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38">
      <c r="A1897">
        <v>18</v>
      </c>
      <c r="B1897">
        <v>79</v>
      </c>
      <c r="C1897">
        <v>2024</v>
      </c>
      <c r="E1897">
        <v>99</v>
      </c>
      <c r="G1897">
        <v>99</v>
      </c>
      <c r="H1897">
        <v>1</v>
      </c>
      <c r="I1897">
        <v>99</v>
      </c>
      <c r="J1897">
        <v>111</v>
      </c>
      <c r="K1897">
        <v>99</v>
      </c>
      <c r="L1897">
        <v>4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38">
      <c r="A1898">
        <v>18</v>
      </c>
      <c r="B1898">
        <v>80</v>
      </c>
      <c r="C1898">
        <v>2024</v>
      </c>
      <c r="E1898">
        <v>99</v>
      </c>
      <c r="G1898">
        <v>99</v>
      </c>
      <c r="H1898">
        <v>1</v>
      </c>
      <c r="I1898">
        <v>99</v>
      </c>
      <c r="J1898">
        <v>116</v>
      </c>
      <c r="K1898">
        <v>99</v>
      </c>
      <c r="L1898">
        <v>4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38">
      <c r="A1899">
        <v>18</v>
      </c>
      <c r="B1899">
        <v>81</v>
      </c>
      <c r="C1899">
        <v>2024</v>
      </c>
      <c r="E1899">
        <v>99</v>
      </c>
      <c r="G1899">
        <v>99</v>
      </c>
      <c r="H1899">
        <v>2</v>
      </c>
      <c r="I1899">
        <v>99</v>
      </c>
      <c r="J1899">
        <v>117</v>
      </c>
      <c r="K1899">
        <v>99</v>
      </c>
      <c r="L1899">
        <v>4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38">
      <c r="A1900">
        <v>18</v>
      </c>
      <c r="B1900">
        <v>82</v>
      </c>
      <c r="C1900">
        <v>2024</v>
      </c>
      <c r="E1900">
        <v>99</v>
      </c>
      <c r="G1900">
        <v>99</v>
      </c>
      <c r="H1900">
        <v>1</v>
      </c>
      <c r="I1900">
        <v>99</v>
      </c>
      <c r="J1900">
        <v>134</v>
      </c>
      <c r="K1900">
        <v>99</v>
      </c>
      <c r="L1900">
        <v>4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8">
      <c r="A1901">
        <v>18</v>
      </c>
      <c r="B1901">
        <v>83</v>
      </c>
      <c r="C1901">
        <v>2024</v>
      </c>
      <c r="E1901">
        <v>99</v>
      </c>
      <c r="G1901">
        <v>99</v>
      </c>
      <c r="H1901">
        <v>2</v>
      </c>
      <c r="I1901">
        <v>99</v>
      </c>
      <c r="J1901">
        <v>141</v>
      </c>
      <c r="K1901">
        <v>99</v>
      </c>
      <c r="L1901">
        <v>4</v>
      </c>
      <c r="M1901">
        <v>99</v>
      </c>
      <c r="N1901">
        <v>99</v>
      </c>
      <c r="O1901">
        <v>99</v>
      </c>
      <c r="P1901">
        <v>99</v>
      </c>
      <c r="Q1901">
        <v>2</v>
      </c>
      <c r="R1901">
        <v>2</v>
      </c>
      <c r="S1901">
        <v>4</v>
      </c>
      <c r="T1901">
        <v>3</v>
      </c>
      <c r="U1901">
        <v>6.7</v>
      </c>
      <c r="V1901">
        <v>0</v>
      </c>
      <c r="W1901">
        <v>0</v>
      </c>
      <c r="X1901">
        <v>0</v>
      </c>
      <c r="Y1901">
        <v>0</v>
      </c>
      <c r="AA1901">
        <v>0</v>
      </c>
      <c r="AB1901">
        <v>0</v>
      </c>
      <c r="AC1901">
        <v>0</v>
      </c>
      <c r="AG1901">
        <v>0.32</v>
      </c>
      <c r="AH1901">
        <v>0.13270085859436123</v>
      </c>
      <c r="AI1901">
        <v>0</v>
      </c>
      <c r="AJ1901">
        <v>2</v>
      </c>
      <c r="AK1901">
        <v>76.75</v>
      </c>
      <c r="AL1901">
        <v>14.86085188350985</v>
      </c>
    </row>
    <row r="1902" spans="1:38">
      <c r="A1902">
        <v>18</v>
      </c>
      <c r="B1902">
        <v>84</v>
      </c>
      <c r="C1902">
        <v>2024</v>
      </c>
      <c r="E1902">
        <v>99</v>
      </c>
      <c r="G1902">
        <v>99</v>
      </c>
      <c r="H1902">
        <v>2</v>
      </c>
      <c r="I1902">
        <v>99</v>
      </c>
      <c r="J1902">
        <v>143</v>
      </c>
      <c r="K1902">
        <v>99</v>
      </c>
      <c r="L1902">
        <v>4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38">
      <c r="A1903">
        <v>18</v>
      </c>
      <c r="B1903">
        <v>85</v>
      </c>
      <c r="C1903">
        <v>2024</v>
      </c>
      <c r="E1903">
        <v>99</v>
      </c>
      <c r="G1903">
        <v>99</v>
      </c>
      <c r="H1903">
        <v>2</v>
      </c>
      <c r="I1903">
        <v>99</v>
      </c>
      <c r="J1903">
        <v>147</v>
      </c>
      <c r="K1903">
        <v>99</v>
      </c>
      <c r="L1903">
        <v>4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8">
      <c r="A1904">
        <v>18</v>
      </c>
      <c r="B1904">
        <v>86</v>
      </c>
      <c r="C1904">
        <v>2024</v>
      </c>
      <c r="E1904">
        <v>99</v>
      </c>
      <c r="G1904">
        <v>99</v>
      </c>
      <c r="H1904">
        <v>1</v>
      </c>
      <c r="I1904">
        <v>99</v>
      </c>
      <c r="J1904">
        <v>155</v>
      </c>
      <c r="K1904">
        <v>99</v>
      </c>
      <c r="L1904">
        <v>4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8">
      <c r="A1905">
        <v>18</v>
      </c>
      <c r="B1905">
        <v>87</v>
      </c>
      <c r="C1905">
        <v>2024</v>
      </c>
      <c r="E1905">
        <v>99</v>
      </c>
      <c r="G1905">
        <v>99</v>
      </c>
      <c r="H1905">
        <v>2</v>
      </c>
      <c r="I1905">
        <v>99</v>
      </c>
      <c r="J1905">
        <v>160</v>
      </c>
      <c r="K1905">
        <v>99</v>
      </c>
      <c r="L1905">
        <v>4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8">
      <c r="A1906">
        <v>18</v>
      </c>
      <c r="B1906">
        <v>88</v>
      </c>
      <c r="C1906">
        <v>2024</v>
      </c>
      <c r="E1906">
        <v>99</v>
      </c>
      <c r="G1906">
        <v>99</v>
      </c>
      <c r="H1906">
        <v>1</v>
      </c>
      <c r="I1906">
        <v>99</v>
      </c>
      <c r="J1906">
        <v>171</v>
      </c>
      <c r="K1906">
        <v>99</v>
      </c>
      <c r="L1906">
        <v>4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8">
      <c r="A1907">
        <v>18</v>
      </c>
      <c r="B1907">
        <v>89</v>
      </c>
      <c r="C1907">
        <v>2024</v>
      </c>
      <c r="E1907">
        <v>99</v>
      </c>
      <c r="G1907">
        <v>99</v>
      </c>
      <c r="H1907">
        <v>2</v>
      </c>
      <c r="I1907">
        <v>99</v>
      </c>
      <c r="J1907">
        <v>175</v>
      </c>
      <c r="K1907">
        <v>99</v>
      </c>
      <c r="L1907">
        <v>4</v>
      </c>
      <c r="M1907">
        <v>99</v>
      </c>
      <c r="N1907">
        <v>99</v>
      </c>
      <c r="O1907">
        <v>99</v>
      </c>
      <c r="P1907">
        <v>99</v>
      </c>
      <c r="R1907">
        <v>0</v>
      </c>
    </row>
    <row r="1908" spans="1:38">
      <c r="A1908">
        <v>18</v>
      </c>
      <c r="B1908">
        <v>90</v>
      </c>
      <c r="C1908">
        <v>2024</v>
      </c>
      <c r="E1908">
        <v>99</v>
      </c>
      <c r="G1908">
        <v>99</v>
      </c>
      <c r="H1908">
        <v>2</v>
      </c>
      <c r="I1908">
        <v>99</v>
      </c>
      <c r="J1908">
        <v>177</v>
      </c>
      <c r="K1908">
        <v>99</v>
      </c>
      <c r="L1908">
        <v>4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38">
      <c r="A1909">
        <v>18</v>
      </c>
      <c r="B1909">
        <v>91</v>
      </c>
      <c r="C1909">
        <v>2024</v>
      </c>
      <c r="E1909">
        <v>99</v>
      </c>
      <c r="G1909">
        <v>99</v>
      </c>
      <c r="H1909">
        <v>2</v>
      </c>
      <c r="I1909">
        <v>99</v>
      </c>
      <c r="J1909">
        <v>178</v>
      </c>
      <c r="K1909">
        <v>99</v>
      </c>
      <c r="L1909">
        <v>4</v>
      </c>
      <c r="M1909">
        <v>99</v>
      </c>
      <c r="N1909">
        <v>99</v>
      </c>
      <c r="O1909">
        <v>99</v>
      </c>
      <c r="P1909">
        <v>99</v>
      </c>
      <c r="R1909">
        <v>0</v>
      </c>
    </row>
    <row r="1910" spans="1:38">
      <c r="A1910">
        <v>18</v>
      </c>
      <c r="B1910">
        <v>92</v>
      </c>
      <c r="C1910">
        <v>2024</v>
      </c>
      <c r="E1910">
        <v>99</v>
      </c>
      <c r="G1910">
        <v>99</v>
      </c>
      <c r="H1910">
        <v>2</v>
      </c>
      <c r="I1910">
        <v>99</v>
      </c>
      <c r="J1910">
        <v>181</v>
      </c>
      <c r="K1910">
        <v>99</v>
      </c>
      <c r="L1910">
        <v>4</v>
      </c>
      <c r="M1910">
        <v>99</v>
      </c>
      <c r="N1910">
        <v>99</v>
      </c>
      <c r="O1910">
        <v>99</v>
      </c>
      <c r="P1910">
        <v>99</v>
      </c>
      <c r="R1910">
        <v>0</v>
      </c>
    </row>
    <row r="1911" spans="1:38">
      <c r="A1911">
        <v>18</v>
      </c>
      <c r="B1911">
        <v>93</v>
      </c>
      <c r="C1911">
        <v>2024</v>
      </c>
      <c r="E1911">
        <v>99</v>
      </c>
      <c r="G1911">
        <v>99</v>
      </c>
      <c r="H1911">
        <v>1</v>
      </c>
      <c r="I1911">
        <v>99</v>
      </c>
      <c r="J1911">
        <v>262</v>
      </c>
      <c r="K1911">
        <v>99</v>
      </c>
      <c r="L1911">
        <v>4</v>
      </c>
      <c r="M1911">
        <v>99</v>
      </c>
      <c r="N1911">
        <v>99</v>
      </c>
      <c r="O1911">
        <v>99</v>
      </c>
      <c r="P1911">
        <v>99</v>
      </c>
      <c r="R1911">
        <v>0</v>
      </c>
    </row>
    <row r="1912" spans="1:38">
      <c r="A1912">
        <v>18</v>
      </c>
      <c r="B1912">
        <v>94</v>
      </c>
      <c r="C1912">
        <v>2024</v>
      </c>
      <c r="E1912">
        <v>99</v>
      </c>
      <c r="G1912">
        <v>99</v>
      </c>
      <c r="H1912">
        <v>2</v>
      </c>
      <c r="I1912">
        <v>99</v>
      </c>
      <c r="J1912">
        <v>267</v>
      </c>
      <c r="K1912">
        <v>99</v>
      </c>
      <c r="L1912">
        <v>4</v>
      </c>
      <c r="M1912">
        <v>99</v>
      </c>
      <c r="N1912">
        <v>99</v>
      </c>
      <c r="O1912">
        <v>99</v>
      </c>
      <c r="P1912">
        <v>99</v>
      </c>
      <c r="R1912">
        <v>0</v>
      </c>
    </row>
    <row r="1913" spans="1:38">
      <c r="A1913">
        <v>18</v>
      </c>
      <c r="B1913">
        <v>95</v>
      </c>
      <c r="C1913">
        <v>2024</v>
      </c>
      <c r="E1913">
        <v>99</v>
      </c>
      <c r="G1913">
        <v>99</v>
      </c>
      <c r="H1913">
        <v>1</v>
      </c>
      <c r="I1913">
        <v>99</v>
      </c>
      <c r="J1913">
        <v>309</v>
      </c>
      <c r="K1913">
        <v>99</v>
      </c>
      <c r="L1913">
        <v>4</v>
      </c>
      <c r="M1913">
        <v>99</v>
      </c>
      <c r="N1913">
        <v>99</v>
      </c>
      <c r="O1913">
        <v>99</v>
      </c>
      <c r="P1913">
        <v>99</v>
      </c>
      <c r="R1913">
        <v>0</v>
      </c>
    </row>
    <row r="1914" spans="1:38">
      <c r="A1914">
        <v>18</v>
      </c>
      <c r="B1914">
        <v>96</v>
      </c>
      <c r="C1914">
        <v>2024</v>
      </c>
      <c r="E1914">
        <v>99</v>
      </c>
      <c r="G1914">
        <v>99</v>
      </c>
      <c r="H1914">
        <v>2</v>
      </c>
      <c r="I1914">
        <v>99</v>
      </c>
      <c r="J1914">
        <v>470</v>
      </c>
      <c r="K1914">
        <v>99</v>
      </c>
      <c r="L1914">
        <v>4</v>
      </c>
      <c r="M1914">
        <v>99</v>
      </c>
      <c r="N1914">
        <v>99</v>
      </c>
      <c r="O1914">
        <v>99</v>
      </c>
      <c r="P1914">
        <v>99</v>
      </c>
      <c r="Q1914">
        <v>2</v>
      </c>
      <c r="R1914">
        <v>3</v>
      </c>
      <c r="S1914">
        <v>4</v>
      </c>
      <c r="T1914">
        <v>3</v>
      </c>
      <c r="U1914">
        <v>7.5</v>
      </c>
      <c r="V1914">
        <v>0</v>
      </c>
      <c r="W1914">
        <v>0</v>
      </c>
      <c r="X1914">
        <v>0</v>
      </c>
      <c r="Y1914">
        <v>0</v>
      </c>
      <c r="AA1914">
        <v>0.535412613473638</v>
      </c>
      <c r="AB1914">
        <v>0</v>
      </c>
      <c r="AC1914">
        <v>0</v>
      </c>
      <c r="AG1914">
        <v>2.3809523809523818</v>
      </c>
      <c r="AH1914">
        <v>1.2280989028983136</v>
      </c>
      <c r="AI1914">
        <v>0</v>
      </c>
      <c r="AJ1914">
        <v>3</v>
      </c>
      <c r="AK1914">
        <v>82.5</v>
      </c>
      <c r="AL1914">
        <v>13.396278436966391</v>
      </c>
    </row>
    <row r="1915" spans="1:38">
      <c r="A1915">
        <v>18</v>
      </c>
      <c r="B1915">
        <v>97</v>
      </c>
      <c r="C1915">
        <v>2024</v>
      </c>
      <c r="E1915">
        <v>99</v>
      </c>
      <c r="G1915">
        <v>99</v>
      </c>
      <c r="H1915">
        <v>2</v>
      </c>
      <c r="I1915">
        <v>99</v>
      </c>
      <c r="J1915">
        <v>629</v>
      </c>
      <c r="K1915">
        <v>99</v>
      </c>
      <c r="L1915">
        <v>4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38">
      <c r="A1916">
        <v>18</v>
      </c>
      <c r="B1916">
        <v>98</v>
      </c>
      <c r="C1916">
        <v>2024</v>
      </c>
      <c r="E1916">
        <v>99</v>
      </c>
      <c r="G1916">
        <v>99</v>
      </c>
      <c r="H1916">
        <v>1</v>
      </c>
      <c r="I1916">
        <v>99</v>
      </c>
      <c r="J1916">
        <v>643</v>
      </c>
      <c r="K1916">
        <v>99</v>
      </c>
      <c r="L1916">
        <v>4</v>
      </c>
      <c r="M1916">
        <v>99</v>
      </c>
      <c r="N1916">
        <v>99</v>
      </c>
      <c r="O1916">
        <v>99</v>
      </c>
      <c r="P1916">
        <v>99</v>
      </c>
      <c r="R1916">
        <v>0</v>
      </c>
    </row>
    <row r="1917" spans="1:38">
      <c r="A1917">
        <v>18</v>
      </c>
      <c r="B1917">
        <v>99</v>
      </c>
      <c r="C1917">
        <v>2024</v>
      </c>
      <c r="E1917">
        <v>99</v>
      </c>
      <c r="G1917">
        <v>99</v>
      </c>
      <c r="H1917">
        <v>2</v>
      </c>
      <c r="I1917">
        <v>99</v>
      </c>
      <c r="J1917">
        <v>704</v>
      </c>
      <c r="K1917">
        <v>99</v>
      </c>
      <c r="L1917">
        <v>4</v>
      </c>
      <c r="M1917">
        <v>99</v>
      </c>
      <c r="N1917">
        <v>99</v>
      </c>
      <c r="O1917">
        <v>99</v>
      </c>
      <c r="P1917">
        <v>99</v>
      </c>
      <c r="R1917">
        <v>0</v>
      </c>
    </row>
    <row r="1918" spans="1:38">
      <c r="A1918">
        <v>18</v>
      </c>
      <c r="B1918">
        <v>100</v>
      </c>
      <c r="C1918">
        <v>2024</v>
      </c>
      <c r="E1918">
        <v>99</v>
      </c>
      <c r="G1918">
        <v>99</v>
      </c>
      <c r="H1918">
        <v>1</v>
      </c>
      <c r="I1918">
        <v>99</v>
      </c>
      <c r="J1918">
        <v>802</v>
      </c>
      <c r="K1918">
        <v>99</v>
      </c>
      <c r="L1918">
        <v>4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38">
      <c r="A1919">
        <v>18</v>
      </c>
      <c r="B1919">
        <v>101</v>
      </c>
      <c r="C1919">
        <v>2024</v>
      </c>
      <c r="E1919">
        <v>99</v>
      </c>
      <c r="G1919">
        <v>99</v>
      </c>
      <c r="H1919">
        <v>1</v>
      </c>
      <c r="I1919">
        <v>99</v>
      </c>
      <c r="J1919">
        <v>103</v>
      </c>
      <c r="K1919">
        <v>99</v>
      </c>
      <c r="L1919">
        <v>5</v>
      </c>
      <c r="M1919">
        <v>99</v>
      </c>
      <c r="N1919">
        <v>99</v>
      </c>
      <c r="O1919">
        <v>99</v>
      </c>
      <c r="P1919">
        <v>99</v>
      </c>
      <c r="R1919">
        <v>0</v>
      </c>
    </row>
    <row r="1920" spans="1:38">
      <c r="A1920">
        <v>18</v>
      </c>
      <c r="B1920">
        <v>102</v>
      </c>
      <c r="C1920">
        <v>2024</v>
      </c>
      <c r="E1920">
        <v>99</v>
      </c>
      <c r="G1920">
        <v>99</v>
      </c>
      <c r="H1920">
        <v>2</v>
      </c>
      <c r="I1920">
        <v>99</v>
      </c>
      <c r="J1920">
        <v>106</v>
      </c>
      <c r="K1920">
        <v>99</v>
      </c>
      <c r="L1920">
        <v>5</v>
      </c>
      <c r="M1920">
        <v>99</v>
      </c>
      <c r="N1920">
        <v>99</v>
      </c>
      <c r="O1920">
        <v>99</v>
      </c>
      <c r="P1920">
        <v>99</v>
      </c>
      <c r="R1920">
        <v>0</v>
      </c>
    </row>
    <row r="1921" spans="1:38">
      <c r="A1921">
        <v>18</v>
      </c>
      <c r="B1921">
        <v>103</v>
      </c>
      <c r="C1921">
        <v>2024</v>
      </c>
      <c r="E1921">
        <v>99</v>
      </c>
      <c r="G1921">
        <v>99</v>
      </c>
      <c r="H1921">
        <v>1</v>
      </c>
      <c r="I1921">
        <v>99</v>
      </c>
      <c r="J1921">
        <v>110</v>
      </c>
      <c r="K1921">
        <v>99</v>
      </c>
      <c r="L1921">
        <v>5</v>
      </c>
      <c r="M1921">
        <v>99</v>
      </c>
      <c r="N1921">
        <v>99</v>
      </c>
      <c r="O1921">
        <v>99</v>
      </c>
      <c r="P1921">
        <v>99</v>
      </c>
      <c r="R1921">
        <v>0</v>
      </c>
    </row>
    <row r="1922" spans="1:38">
      <c r="A1922">
        <v>18</v>
      </c>
      <c r="B1922">
        <v>104</v>
      </c>
      <c r="C1922">
        <v>2024</v>
      </c>
      <c r="E1922">
        <v>99</v>
      </c>
      <c r="G1922">
        <v>99</v>
      </c>
      <c r="H1922">
        <v>1</v>
      </c>
      <c r="I1922">
        <v>99</v>
      </c>
      <c r="J1922">
        <v>111</v>
      </c>
      <c r="K1922">
        <v>99</v>
      </c>
      <c r="L1922">
        <v>5</v>
      </c>
      <c r="M1922">
        <v>99</v>
      </c>
      <c r="N1922">
        <v>99</v>
      </c>
      <c r="O1922">
        <v>99</v>
      </c>
      <c r="P1922">
        <v>99</v>
      </c>
      <c r="R1922">
        <v>0</v>
      </c>
    </row>
    <row r="1923" spans="1:38">
      <c r="A1923">
        <v>18</v>
      </c>
      <c r="B1923">
        <v>105</v>
      </c>
      <c r="C1923">
        <v>2024</v>
      </c>
      <c r="E1923">
        <v>99</v>
      </c>
      <c r="G1923">
        <v>99</v>
      </c>
      <c r="H1923">
        <v>1</v>
      </c>
      <c r="I1923">
        <v>99</v>
      </c>
      <c r="J1923">
        <v>116</v>
      </c>
      <c r="K1923">
        <v>99</v>
      </c>
      <c r="L1923">
        <v>5</v>
      </c>
      <c r="M1923">
        <v>99</v>
      </c>
      <c r="N1923">
        <v>99</v>
      </c>
      <c r="O1923">
        <v>99</v>
      </c>
      <c r="P1923">
        <v>99</v>
      </c>
      <c r="R1923">
        <v>0</v>
      </c>
    </row>
    <row r="1924" spans="1:38">
      <c r="A1924">
        <v>18</v>
      </c>
      <c r="B1924">
        <v>106</v>
      </c>
      <c r="C1924">
        <v>2024</v>
      </c>
      <c r="E1924">
        <v>99</v>
      </c>
      <c r="G1924">
        <v>99</v>
      </c>
      <c r="H1924">
        <v>2</v>
      </c>
      <c r="I1924">
        <v>99</v>
      </c>
      <c r="J1924">
        <v>117</v>
      </c>
      <c r="K1924">
        <v>99</v>
      </c>
      <c r="L1924">
        <v>5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38">
      <c r="A1925">
        <v>18</v>
      </c>
      <c r="B1925">
        <v>107</v>
      </c>
      <c r="C1925">
        <v>2024</v>
      </c>
      <c r="E1925">
        <v>99</v>
      </c>
      <c r="G1925">
        <v>99</v>
      </c>
      <c r="H1925">
        <v>1</v>
      </c>
      <c r="I1925">
        <v>99</v>
      </c>
      <c r="J1925">
        <v>134</v>
      </c>
      <c r="K1925">
        <v>99</v>
      </c>
      <c r="L1925">
        <v>5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38">
      <c r="A1926">
        <v>18</v>
      </c>
      <c r="B1926">
        <v>108</v>
      </c>
      <c r="C1926">
        <v>2024</v>
      </c>
      <c r="E1926">
        <v>99</v>
      </c>
      <c r="G1926">
        <v>99</v>
      </c>
      <c r="H1926">
        <v>2</v>
      </c>
      <c r="I1926">
        <v>99</v>
      </c>
      <c r="J1926">
        <v>141</v>
      </c>
      <c r="K1926">
        <v>99</v>
      </c>
      <c r="L1926">
        <v>5</v>
      </c>
      <c r="M1926">
        <v>99</v>
      </c>
      <c r="N1926">
        <v>99</v>
      </c>
      <c r="O1926">
        <v>99</v>
      </c>
      <c r="P1926">
        <v>99</v>
      </c>
      <c r="Q1926">
        <v>1</v>
      </c>
      <c r="R1926">
        <v>4</v>
      </c>
      <c r="S1926">
        <v>5</v>
      </c>
      <c r="T1926">
        <v>2.75</v>
      </c>
      <c r="U1926">
        <v>7.375</v>
      </c>
      <c r="V1926">
        <v>0</v>
      </c>
      <c r="W1926">
        <v>0</v>
      </c>
      <c r="X1926">
        <v>0</v>
      </c>
      <c r="Y1926">
        <v>0</v>
      </c>
      <c r="AA1926">
        <v>0.65717197140474415</v>
      </c>
      <c r="AB1926">
        <v>0</v>
      </c>
      <c r="AC1926">
        <v>0.4330127018922193</v>
      </c>
      <c r="AE1926">
        <v>94.442789160981633</v>
      </c>
      <c r="AG1926">
        <v>0.64</v>
      </c>
      <c r="AH1926">
        <v>0.29213994989057129</v>
      </c>
      <c r="AI1926">
        <v>0</v>
      </c>
      <c r="AJ1926">
        <v>4</v>
      </c>
      <c r="AK1926">
        <v>78.050000000000011</v>
      </c>
      <c r="AL1926">
        <v>15.50327769047658</v>
      </c>
    </row>
    <row r="1927" spans="1:38">
      <c r="A1927">
        <v>18</v>
      </c>
      <c r="B1927">
        <v>109</v>
      </c>
      <c r="C1927">
        <v>2024</v>
      </c>
      <c r="E1927">
        <v>99</v>
      </c>
      <c r="G1927">
        <v>99</v>
      </c>
      <c r="H1927">
        <v>2</v>
      </c>
      <c r="I1927">
        <v>99</v>
      </c>
      <c r="J1927">
        <v>143</v>
      </c>
      <c r="K1927">
        <v>99</v>
      </c>
      <c r="L1927">
        <v>5</v>
      </c>
      <c r="M1927">
        <v>99</v>
      </c>
      <c r="N1927">
        <v>99</v>
      </c>
      <c r="O1927">
        <v>99</v>
      </c>
      <c r="P1927">
        <v>99</v>
      </c>
      <c r="R1927">
        <v>0</v>
      </c>
    </row>
    <row r="1928" spans="1:38">
      <c r="A1928">
        <v>18</v>
      </c>
      <c r="B1928">
        <v>110</v>
      </c>
      <c r="C1928">
        <v>2024</v>
      </c>
      <c r="E1928">
        <v>99</v>
      </c>
      <c r="G1928">
        <v>99</v>
      </c>
      <c r="H1928">
        <v>2</v>
      </c>
      <c r="I1928">
        <v>99</v>
      </c>
      <c r="J1928">
        <v>147</v>
      </c>
      <c r="K1928">
        <v>99</v>
      </c>
      <c r="L1928">
        <v>5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38">
      <c r="A1929">
        <v>18</v>
      </c>
      <c r="B1929">
        <v>111</v>
      </c>
      <c r="C1929">
        <v>2024</v>
      </c>
      <c r="E1929">
        <v>99</v>
      </c>
      <c r="G1929">
        <v>99</v>
      </c>
      <c r="H1929">
        <v>1</v>
      </c>
      <c r="I1929">
        <v>99</v>
      </c>
      <c r="J1929">
        <v>155</v>
      </c>
      <c r="K1929">
        <v>99</v>
      </c>
      <c r="L1929">
        <v>5</v>
      </c>
      <c r="M1929">
        <v>99</v>
      </c>
      <c r="N1929">
        <v>99</v>
      </c>
      <c r="O1929">
        <v>99</v>
      </c>
      <c r="P1929">
        <v>99</v>
      </c>
      <c r="R1929">
        <v>0</v>
      </c>
    </row>
    <row r="1930" spans="1:38">
      <c r="A1930">
        <v>18</v>
      </c>
      <c r="B1930">
        <v>112</v>
      </c>
      <c r="C1930">
        <v>2024</v>
      </c>
      <c r="E1930">
        <v>99</v>
      </c>
      <c r="G1930">
        <v>99</v>
      </c>
      <c r="H1930">
        <v>2</v>
      </c>
      <c r="I1930">
        <v>99</v>
      </c>
      <c r="J1930">
        <v>160</v>
      </c>
      <c r="K1930">
        <v>99</v>
      </c>
      <c r="L1930">
        <v>5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38">
      <c r="A1931">
        <v>18</v>
      </c>
      <c r="B1931">
        <v>113</v>
      </c>
      <c r="C1931">
        <v>2024</v>
      </c>
      <c r="E1931">
        <v>99</v>
      </c>
      <c r="G1931">
        <v>99</v>
      </c>
      <c r="H1931">
        <v>1</v>
      </c>
      <c r="I1931">
        <v>99</v>
      </c>
      <c r="J1931">
        <v>171</v>
      </c>
      <c r="K1931">
        <v>99</v>
      </c>
      <c r="L1931">
        <v>5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38">
      <c r="A1932">
        <v>18</v>
      </c>
      <c r="B1932">
        <v>114</v>
      </c>
      <c r="C1932">
        <v>2024</v>
      </c>
      <c r="E1932">
        <v>99</v>
      </c>
      <c r="G1932">
        <v>99</v>
      </c>
      <c r="H1932">
        <v>2</v>
      </c>
      <c r="I1932">
        <v>99</v>
      </c>
      <c r="J1932">
        <v>175</v>
      </c>
      <c r="K1932">
        <v>99</v>
      </c>
      <c r="L1932">
        <v>5</v>
      </c>
      <c r="M1932">
        <v>99</v>
      </c>
      <c r="N1932">
        <v>99</v>
      </c>
      <c r="O1932">
        <v>99</v>
      </c>
      <c r="P1932">
        <v>99</v>
      </c>
      <c r="R1932">
        <v>0</v>
      </c>
    </row>
    <row r="1933" spans="1:38">
      <c r="A1933">
        <v>18</v>
      </c>
      <c r="B1933">
        <v>115</v>
      </c>
      <c r="C1933">
        <v>2024</v>
      </c>
      <c r="E1933">
        <v>99</v>
      </c>
      <c r="G1933">
        <v>99</v>
      </c>
      <c r="H1933">
        <v>2</v>
      </c>
      <c r="I1933">
        <v>99</v>
      </c>
      <c r="J1933">
        <v>177</v>
      </c>
      <c r="K1933">
        <v>99</v>
      </c>
      <c r="L1933">
        <v>5</v>
      </c>
      <c r="M1933">
        <v>99</v>
      </c>
      <c r="N1933">
        <v>99</v>
      </c>
      <c r="O1933">
        <v>99</v>
      </c>
      <c r="P1933">
        <v>99</v>
      </c>
      <c r="R1933">
        <v>0</v>
      </c>
    </row>
    <row r="1934" spans="1:38">
      <c r="A1934">
        <v>18</v>
      </c>
      <c r="B1934">
        <v>116</v>
      </c>
      <c r="C1934">
        <v>2024</v>
      </c>
      <c r="E1934">
        <v>99</v>
      </c>
      <c r="G1934">
        <v>99</v>
      </c>
      <c r="H1934">
        <v>2</v>
      </c>
      <c r="I1934">
        <v>99</v>
      </c>
      <c r="J1934">
        <v>178</v>
      </c>
      <c r="K1934">
        <v>99</v>
      </c>
      <c r="L1934">
        <v>5</v>
      </c>
      <c r="M1934">
        <v>99</v>
      </c>
      <c r="N1934">
        <v>99</v>
      </c>
      <c r="O1934">
        <v>99</v>
      </c>
      <c r="P1934">
        <v>99</v>
      </c>
      <c r="R1934">
        <v>0</v>
      </c>
    </row>
    <row r="1935" spans="1:38">
      <c r="A1935">
        <v>18</v>
      </c>
      <c r="B1935">
        <v>117</v>
      </c>
      <c r="C1935">
        <v>2024</v>
      </c>
      <c r="E1935">
        <v>99</v>
      </c>
      <c r="G1935">
        <v>99</v>
      </c>
      <c r="H1935">
        <v>2</v>
      </c>
      <c r="I1935">
        <v>99</v>
      </c>
      <c r="J1935">
        <v>181</v>
      </c>
      <c r="K1935">
        <v>99</v>
      </c>
      <c r="L1935">
        <v>5</v>
      </c>
      <c r="M1935">
        <v>99</v>
      </c>
      <c r="N1935">
        <v>99</v>
      </c>
      <c r="O1935">
        <v>99</v>
      </c>
      <c r="P1935">
        <v>99</v>
      </c>
      <c r="R1935">
        <v>0</v>
      </c>
    </row>
    <row r="1936" spans="1:38">
      <c r="A1936">
        <v>18</v>
      </c>
      <c r="B1936">
        <v>118</v>
      </c>
      <c r="C1936">
        <v>2024</v>
      </c>
      <c r="E1936">
        <v>99</v>
      </c>
      <c r="G1936">
        <v>99</v>
      </c>
      <c r="H1936">
        <v>1</v>
      </c>
      <c r="I1936">
        <v>99</v>
      </c>
      <c r="J1936">
        <v>262</v>
      </c>
      <c r="K1936">
        <v>99</v>
      </c>
      <c r="L1936">
        <v>5</v>
      </c>
      <c r="M1936">
        <v>99</v>
      </c>
      <c r="N1936">
        <v>99</v>
      </c>
      <c r="O1936">
        <v>99</v>
      </c>
      <c r="P1936">
        <v>99</v>
      </c>
      <c r="R1936">
        <v>0</v>
      </c>
    </row>
    <row r="1937" spans="1:38">
      <c r="A1937">
        <v>18</v>
      </c>
      <c r="B1937">
        <v>119</v>
      </c>
      <c r="C1937">
        <v>2024</v>
      </c>
      <c r="E1937">
        <v>99</v>
      </c>
      <c r="G1937">
        <v>99</v>
      </c>
      <c r="H1937">
        <v>2</v>
      </c>
      <c r="I1937">
        <v>99</v>
      </c>
      <c r="J1937">
        <v>267</v>
      </c>
      <c r="K1937">
        <v>99</v>
      </c>
      <c r="L1937">
        <v>5</v>
      </c>
      <c r="M1937">
        <v>99</v>
      </c>
      <c r="N1937">
        <v>99</v>
      </c>
      <c r="O1937">
        <v>99</v>
      </c>
      <c r="P1937">
        <v>99</v>
      </c>
      <c r="R1937">
        <v>0</v>
      </c>
    </row>
    <row r="1938" spans="1:38">
      <c r="A1938">
        <v>18</v>
      </c>
      <c r="B1938">
        <v>120</v>
      </c>
      <c r="C1938">
        <v>2024</v>
      </c>
      <c r="E1938">
        <v>99</v>
      </c>
      <c r="G1938">
        <v>99</v>
      </c>
      <c r="H1938">
        <v>1</v>
      </c>
      <c r="I1938">
        <v>99</v>
      </c>
      <c r="J1938">
        <v>309</v>
      </c>
      <c r="K1938">
        <v>99</v>
      </c>
      <c r="L1938">
        <v>5</v>
      </c>
      <c r="M1938">
        <v>99</v>
      </c>
      <c r="N1938">
        <v>99</v>
      </c>
      <c r="O1938">
        <v>99</v>
      </c>
      <c r="P1938">
        <v>99</v>
      </c>
      <c r="R1938">
        <v>0</v>
      </c>
    </row>
    <row r="1939" spans="1:38">
      <c r="A1939">
        <v>18</v>
      </c>
      <c r="B1939">
        <v>121</v>
      </c>
      <c r="C1939">
        <v>2024</v>
      </c>
      <c r="E1939">
        <v>99</v>
      </c>
      <c r="G1939">
        <v>99</v>
      </c>
      <c r="H1939">
        <v>2</v>
      </c>
      <c r="I1939">
        <v>99</v>
      </c>
      <c r="J1939">
        <v>470</v>
      </c>
      <c r="K1939">
        <v>99</v>
      </c>
      <c r="L1939">
        <v>5</v>
      </c>
      <c r="M1939">
        <v>99</v>
      </c>
      <c r="N1939">
        <v>99</v>
      </c>
      <c r="O1939">
        <v>99</v>
      </c>
      <c r="P1939">
        <v>99</v>
      </c>
      <c r="Q1939">
        <v>1</v>
      </c>
      <c r="R1939">
        <v>1</v>
      </c>
      <c r="S1939">
        <v>5</v>
      </c>
      <c r="T1939">
        <v>3</v>
      </c>
      <c r="U1939">
        <v>8.1</v>
      </c>
      <c r="V1939">
        <v>0</v>
      </c>
      <c r="W1939">
        <v>0</v>
      </c>
      <c r="X1939">
        <v>0</v>
      </c>
      <c r="Y1939">
        <v>0</v>
      </c>
      <c r="AA1939">
        <v>0</v>
      </c>
      <c r="AB1939">
        <v>0</v>
      </c>
      <c r="AC1939">
        <v>0</v>
      </c>
      <c r="AG1939">
        <v>0.79365079365079338</v>
      </c>
      <c r="AH1939">
        <v>0.44211560504339281</v>
      </c>
      <c r="AI1939">
        <v>0</v>
      </c>
      <c r="AJ1939">
        <v>1</v>
      </c>
      <c r="AK1939">
        <v>80.3</v>
      </c>
      <c r="AL1939">
        <v>15.643660527182053</v>
      </c>
    </row>
    <row r="1940" spans="1:38">
      <c r="A1940">
        <v>18</v>
      </c>
      <c r="B1940">
        <v>122</v>
      </c>
      <c r="C1940">
        <v>2024</v>
      </c>
      <c r="E1940">
        <v>99</v>
      </c>
      <c r="G1940">
        <v>99</v>
      </c>
      <c r="H1940">
        <v>2</v>
      </c>
      <c r="I1940">
        <v>99</v>
      </c>
      <c r="J1940">
        <v>629</v>
      </c>
      <c r="K1940">
        <v>99</v>
      </c>
      <c r="L1940">
        <v>5</v>
      </c>
      <c r="M1940">
        <v>99</v>
      </c>
      <c r="N1940">
        <v>99</v>
      </c>
      <c r="O1940">
        <v>99</v>
      </c>
      <c r="P1940">
        <v>99</v>
      </c>
      <c r="R1940">
        <v>0</v>
      </c>
    </row>
    <row r="1941" spans="1:38">
      <c r="A1941">
        <v>18</v>
      </c>
      <c r="B1941">
        <v>123</v>
      </c>
      <c r="C1941">
        <v>2024</v>
      </c>
      <c r="E1941">
        <v>99</v>
      </c>
      <c r="G1941">
        <v>99</v>
      </c>
      <c r="H1941">
        <v>1</v>
      </c>
      <c r="I1941">
        <v>99</v>
      </c>
      <c r="J1941">
        <v>643</v>
      </c>
      <c r="K1941">
        <v>99</v>
      </c>
      <c r="L1941">
        <v>5</v>
      </c>
      <c r="M1941">
        <v>99</v>
      </c>
      <c r="N1941">
        <v>99</v>
      </c>
      <c r="O1941">
        <v>99</v>
      </c>
      <c r="P1941">
        <v>99</v>
      </c>
      <c r="R1941">
        <v>0</v>
      </c>
    </row>
    <row r="1942" spans="1:38">
      <c r="A1942">
        <v>18</v>
      </c>
      <c r="B1942">
        <v>124</v>
      </c>
      <c r="C1942">
        <v>2024</v>
      </c>
      <c r="E1942">
        <v>99</v>
      </c>
      <c r="G1942">
        <v>99</v>
      </c>
      <c r="H1942">
        <v>2</v>
      </c>
      <c r="I1942">
        <v>99</v>
      </c>
      <c r="J1942">
        <v>704</v>
      </c>
      <c r="K1942">
        <v>99</v>
      </c>
      <c r="L1942">
        <v>5</v>
      </c>
      <c r="M1942">
        <v>99</v>
      </c>
      <c r="N1942">
        <v>99</v>
      </c>
      <c r="O1942">
        <v>99</v>
      </c>
      <c r="P1942">
        <v>99</v>
      </c>
      <c r="R1942">
        <v>0</v>
      </c>
    </row>
    <row r="1943" spans="1:38">
      <c r="A1943">
        <v>18</v>
      </c>
      <c r="B1943">
        <v>125</v>
      </c>
      <c r="C1943">
        <v>2024</v>
      </c>
      <c r="E1943">
        <v>99</v>
      </c>
      <c r="G1943">
        <v>99</v>
      </c>
      <c r="H1943">
        <v>1</v>
      </c>
      <c r="I1943">
        <v>99</v>
      </c>
      <c r="J1943">
        <v>802</v>
      </c>
      <c r="K1943">
        <v>99</v>
      </c>
      <c r="L1943">
        <v>5</v>
      </c>
      <c r="M1943">
        <v>99</v>
      </c>
      <c r="N1943">
        <v>99</v>
      </c>
      <c r="O1943">
        <v>99</v>
      </c>
      <c r="P1943">
        <v>99</v>
      </c>
      <c r="R1943">
        <v>0</v>
      </c>
    </row>
    <row r="1944" spans="1:38">
      <c r="A1944">
        <v>18</v>
      </c>
      <c r="B1944">
        <v>126</v>
      </c>
      <c r="C1944">
        <v>2024</v>
      </c>
      <c r="E1944">
        <v>99</v>
      </c>
      <c r="G1944">
        <v>99</v>
      </c>
      <c r="H1944">
        <v>1</v>
      </c>
      <c r="I1944">
        <v>99</v>
      </c>
      <c r="J1944">
        <v>103</v>
      </c>
      <c r="K1944">
        <v>99</v>
      </c>
      <c r="L1944">
        <v>6</v>
      </c>
      <c r="M1944">
        <v>99</v>
      </c>
      <c r="N1944">
        <v>99</v>
      </c>
      <c r="O1944">
        <v>99</v>
      </c>
      <c r="P1944">
        <v>99</v>
      </c>
      <c r="R1944">
        <v>0</v>
      </c>
    </row>
    <row r="1945" spans="1:38">
      <c r="A1945">
        <v>18</v>
      </c>
      <c r="B1945">
        <v>127</v>
      </c>
      <c r="C1945">
        <v>2024</v>
      </c>
      <c r="E1945">
        <v>99</v>
      </c>
      <c r="G1945">
        <v>99</v>
      </c>
      <c r="H1945">
        <v>2</v>
      </c>
      <c r="I1945">
        <v>99</v>
      </c>
      <c r="J1945">
        <v>106</v>
      </c>
      <c r="K1945">
        <v>99</v>
      </c>
      <c r="L1945">
        <v>6</v>
      </c>
      <c r="M1945">
        <v>99</v>
      </c>
      <c r="N1945">
        <v>99</v>
      </c>
      <c r="O1945">
        <v>99</v>
      </c>
      <c r="P1945">
        <v>99</v>
      </c>
      <c r="R1945">
        <v>0</v>
      </c>
    </row>
    <row r="1946" spans="1:38">
      <c r="A1946">
        <v>18</v>
      </c>
      <c r="B1946">
        <v>128</v>
      </c>
      <c r="C1946">
        <v>2024</v>
      </c>
      <c r="E1946">
        <v>99</v>
      </c>
      <c r="G1946">
        <v>99</v>
      </c>
      <c r="H1946">
        <v>1</v>
      </c>
      <c r="I1946">
        <v>99</v>
      </c>
      <c r="J1946">
        <v>110</v>
      </c>
      <c r="K1946">
        <v>99</v>
      </c>
      <c r="L1946">
        <v>6</v>
      </c>
      <c r="M1946">
        <v>99</v>
      </c>
      <c r="N1946">
        <v>99</v>
      </c>
      <c r="O1946">
        <v>99</v>
      </c>
      <c r="P1946">
        <v>99</v>
      </c>
      <c r="R1946">
        <v>0</v>
      </c>
    </row>
    <row r="1947" spans="1:38">
      <c r="A1947">
        <v>18</v>
      </c>
      <c r="B1947">
        <v>129</v>
      </c>
      <c r="C1947">
        <v>2024</v>
      </c>
      <c r="E1947">
        <v>99</v>
      </c>
      <c r="G1947">
        <v>99</v>
      </c>
      <c r="H1947">
        <v>1</v>
      </c>
      <c r="I1947">
        <v>99</v>
      </c>
      <c r="J1947">
        <v>111</v>
      </c>
      <c r="K1947">
        <v>99</v>
      </c>
      <c r="L1947">
        <v>6</v>
      </c>
      <c r="M1947">
        <v>99</v>
      </c>
      <c r="N1947">
        <v>99</v>
      </c>
      <c r="O1947">
        <v>99</v>
      </c>
      <c r="P1947">
        <v>99</v>
      </c>
      <c r="Q1947">
        <v>1</v>
      </c>
      <c r="R1947">
        <v>1</v>
      </c>
      <c r="S1947">
        <v>6</v>
      </c>
      <c r="T1947">
        <v>3</v>
      </c>
      <c r="U1947">
        <v>7.4</v>
      </c>
      <c r="V1947">
        <v>0</v>
      </c>
      <c r="W1947">
        <v>0</v>
      </c>
      <c r="X1947">
        <v>0</v>
      </c>
      <c r="Y1947">
        <v>0</v>
      </c>
      <c r="AA1947">
        <v>0</v>
      </c>
      <c r="AB1947">
        <v>0</v>
      </c>
      <c r="AC1947">
        <v>0</v>
      </c>
      <c r="AG1947">
        <v>0.1506024096385542</v>
      </c>
      <c r="AH1947">
        <v>7.4826836543809061E-2</v>
      </c>
      <c r="AI1947">
        <v>0</v>
      </c>
      <c r="AJ1947">
        <v>1</v>
      </c>
      <c r="AK1947">
        <v>79.599999999999994</v>
      </c>
      <c r="AL1947">
        <v>14.672108046609152</v>
      </c>
    </row>
    <row r="1948" spans="1:38">
      <c r="A1948">
        <v>18</v>
      </c>
      <c r="B1948">
        <v>130</v>
      </c>
      <c r="C1948">
        <v>2024</v>
      </c>
      <c r="E1948">
        <v>99</v>
      </c>
      <c r="G1948">
        <v>99</v>
      </c>
      <c r="H1948">
        <v>1</v>
      </c>
      <c r="I1948">
        <v>99</v>
      </c>
      <c r="J1948">
        <v>116</v>
      </c>
      <c r="K1948">
        <v>99</v>
      </c>
      <c r="L1948">
        <v>6</v>
      </c>
      <c r="M1948">
        <v>99</v>
      </c>
      <c r="N1948">
        <v>99</v>
      </c>
      <c r="O1948">
        <v>99</v>
      </c>
      <c r="P1948">
        <v>99</v>
      </c>
      <c r="R1948">
        <v>0</v>
      </c>
    </row>
    <row r="1949" spans="1:38">
      <c r="A1949">
        <v>18</v>
      </c>
      <c r="B1949">
        <v>131</v>
      </c>
      <c r="C1949">
        <v>2024</v>
      </c>
      <c r="E1949">
        <v>99</v>
      </c>
      <c r="G1949">
        <v>99</v>
      </c>
      <c r="H1949">
        <v>2</v>
      </c>
      <c r="I1949">
        <v>99</v>
      </c>
      <c r="J1949">
        <v>117</v>
      </c>
      <c r="K1949">
        <v>99</v>
      </c>
      <c r="L1949">
        <v>6</v>
      </c>
      <c r="M1949">
        <v>99</v>
      </c>
      <c r="N1949">
        <v>99</v>
      </c>
      <c r="O1949">
        <v>99</v>
      </c>
      <c r="P1949">
        <v>99</v>
      </c>
      <c r="R1949">
        <v>0</v>
      </c>
    </row>
    <row r="1950" spans="1:38">
      <c r="A1950">
        <v>18</v>
      </c>
      <c r="B1950">
        <v>132</v>
      </c>
      <c r="C1950">
        <v>2024</v>
      </c>
      <c r="E1950">
        <v>99</v>
      </c>
      <c r="G1950">
        <v>99</v>
      </c>
      <c r="H1950">
        <v>1</v>
      </c>
      <c r="I1950">
        <v>99</v>
      </c>
      <c r="J1950">
        <v>134</v>
      </c>
      <c r="K1950">
        <v>99</v>
      </c>
      <c r="L1950">
        <v>6</v>
      </c>
      <c r="M1950">
        <v>99</v>
      </c>
      <c r="N1950">
        <v>99</v>
      </c>
      <c r="O1950">
        <v>99</v>
      </c>
      <c r="P1950">
        <v>99</v>
      </c>
      <c r="R1950">
        <v>0</v>
      </c>
    </row>
    <row r="1951" spans="1:38">
      <c r="A1951">
        <v>18</v>
      </c>
      <c r="B1951">
        <v>133</v>
      </c>
      <c r="C1951">
        <v>2024</v>
      </c>
      <c r="E1951">
        <v>99</v>
      </c>
      <c r="G1951">
        <v>99</v>
      </c>
      <c r="H1951">
        <v>2</v>
      </c>
      <c r="I1951">
        <v>99</v>
      </c>
      <c r="J1951">
        <v>141</v>
      </c>
      <c r="K1951">
        <v>99</v>
      </c>
      <c r="L1951">
        <v>6</v>
      </c>
      <c r="M1951">
        <v>99</v>
      </c>
      <c r="N1951">
        <v>99</v>
      </c>
      <c r="O1951">
        <v>99</v>
      </c>
      <c r="P1951">
        <v>99</v>
      </c>
      <c r="Q1951">
        <v>4</v>
      </c>
      <c r="R1951">
        <v>9</v>
      </c>
      <c r="S1951">
        <v>6</v>
      </c>
      <c r="T1951">
        <v>3.4444444444444442</v>
      </c>
      <c r="U1951">
        <v>10.433333333333335</v>
      </c>
      <c r="V1951">
        <v>0</v>
      </c>
      <c r="W1951">
        <v>0</v>
      </c>
      <c r="X1951">
        <v>0</v>
      </c>
      <c r="Y1951">
        <v>0</v>
      </c>
      <c r="AA1951">
        <v>2.0655911179772879</v>
      </c>
      <c r="AB1951">
        <v>0</v>
      </c>
      <c r="AC1951">
        <v>0.83147941928309677</v>
      </c>
      <c r="AE1951">
        <v>18.545511907325483</v>
      </c>
      <c r="AG1951">
        <v>1.44</v>
      </c>
      <c r="AH1951">
        <v>0.92989631507541182</v>
      </c>
      <c r="AI1951">
        <v>0</v>
      </c>
      <c r="AJ1951">
        <v>9</v>
      </c>
      <c r="AK1951">
        <v>85.422222222222217</v>
      </c>
      <c r="AL1951">
        <v>16.577192417988964</v>
      </c>
    </row>
    <row r="1952" spans="1:38">
      <c r="A1952">
        <v>18</v>
      </c>
      <c r="B1952">
        <v>134</v>
      </c>
      <c r="C1952">
        <v>2024</v>
      </c>
      <c r="E1952">
        <v>99</v>
      </c>
      <c r="G1952">
        <v>99</v>
      </c>
      <c r="H1952">
        <v>2</v>
      </c>
      <c r="I1952">
        <v>99</v>
      </c>
      <c r="J1952">
        <v>143</v>
      </c>
      <c r="K1952">
        <v>99</v>
      </c>
      <c r="L1952">
        <v>6</v>
      </c>
      <c r="M1952">
        <v>99</v>
      </c>
      <c r="N1952">
        <v>99</v>
      </c>
      <c r="O1952">
        <v>99</v>
      </c>
      <c r="P1952">
        <v>99</v>
      </c>
      <c r="R1952">
        <v>0</v>
      </c>
    </row>
    <row r="1953" spans="1:38">
      <c r="A1953">
        <v>18</v>
      </c>
      <c r="B1953">
        <v>135</v>
      </c>
      <c r="C1953">
        <v>2024</v>
      </c>
      <c r="E1953">
        <v>99</v>
      </c>
      <c r="G1953">
        <v>99</v>
      </c>
      <c r="H1953">
        <v>2</v>
      </c>
      <c r="I1953">
        <v>99</v>
      </c>
      <c r="J1953">
        <v>147</v>
      </c>
      <c r="K1953">
        <v>99</v>
      </c>
      <c r="L1953">
        <v>6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38">
      <c r="A1954">
        <v>18</v>
      </c>
      <c r="B1954">
        <v>136</v>
      </c>
      <c r="C1954">
        <v>2024</v>
      </c>
      <c r="E1954">
        <v>99</v>
      </c>
      <c r="G1954">
        <v>99</v>
      </c>
      <c r="H1954">
        <v>1</v>
      </c>
      <c r="I1954">
        <v>99</v>
      </c>
      <c r="J1954">
        <v>155</v>
      </c>
      <c r="K1954">
        <v>99</v>
      </c>
      <c r="L1954">
        <v>6</v>
      </c>
      <c r="M1954">
        <v>99</v>
      </c>
      <c r="N1954">
        <v>99</v>
      </c>
      <c r="O1954">
        <v>99</v>
      </c>
      <c r="P1954">
        <v>99</v>
      </c>
      <c r="R1954">
        <v>0</v>
      </c>
    </row>
    <row r="1955" spans="1:38">
      <c r="A1955">
        <v>18</v>
      </c>
      <c r="B1955">
        <v>137</v>
      </c>
      <c r="C1955">
        <v>2024</v>
      </c>
      <c r="E1955">
        <v>99</v>
      </c>
      <c r="G1955">
        <v>99</v>
      </c>
      <c r="H1955">
        <v>2</v>
      </c>
      <c r="I1955">
        <v>99</v>
      </c>
      <c r="J1955">
        <v>160</v>
      </c>
      <c r="K1955">
        <v>99</v>
      </c>
      <c r="L1955">
        <v>6</v>
      </c>
      <c r="M1955">
        <v>99</v>
      </c>
      <c r="N1955">
        <v>99</v>
      </c>
      <c r="O1955">
        <v>99</v>
      </c>
      <c r="P1955">
        <v>99</v>
      </c>
      <c r="R1955">
        <v>0</v>
      </c>
    </row>
    <row r="1956" spans="1:38">
      <c r="A1956">
        <v>18</v>
      </c>
      <c r="B1956">
        <v>138</v>
      </c>
      <c r="C1956">
        <v>2024</v>
      </c>
      <c r="E1956">
        <v>99</v>
      </c>
      <c r="G1956">
        <v>99</v>
      </c>
      <c r="H1956">
        <v>1</v>
      </c>
      <c r="I1956">
        <v>99</v>
      </c>
      <c r="J1956">
        <v>171</v>
      </c>
      <c r="K1956">
        <v>99</v>
      </c>
      <c r="L1956">
        <v>6</v>
      </c>
      <c r="M1956">
        <v>99</v>
      </c>
      <c r="N1956">
        <v>99</v>
      </c>
      <c r="O1956">
        <v>99</v>
      </c>
      <c r="P1956">
        <v>99</v>
      </c>
      <c r="R1956">
        <v>0</v>
      </c>
    </row>
    <row r="1957" spans="1:38">
      <c r="A1957">
        <v>18</v>
      </c>
      <c r="B1957">
        <v>139</v>
      </c>
      <c r="C1957">
        <v>2024</v>
      </c>
      <c r="E1957">
        <v>99</v>
      </c>
      <c r="G1957">
        <v>99</v>
      </c>
      <c r="H1957">
        <v>2</v>
      </c>
      <c r="I1957">
        <v>99</v>
      </c>
      <c r="J1957">
        <v>175</v>
      </c>
      <c r="K1957">
        <v>99</v>
      </c>
      <c r="L1957">
        <v>6</v>
      </c>
      <c r="M1957">
        <v>99</v>
      </c>
      <c r="N1957">
        <v>99</v>
      </c>
      <c r="O1957">
        <v>99</v>
      </c>
      <c r="P1957">
        <v>99</v>
      </c>
      <c r="R1957">
        <v>0</v>
      </c>
    </row>
    <row r="1958" spans="1:38">
      <c r="A1958">
        <v>18</v>
      </c>
      <c r="B1958">
        <v>140</v>
      </c>
      <c r="C1958">
        <v>2024</v>
      </c>
      <c r="E1958">
        <v>99</v>
      </c>
      <c r="G1958">
        <v>99</v>
      </c>
      <c r="H1958">
        <v>2</v>
      </c>
      <c r="I1958">
        <v>99</v>
      </c>
      <c r="J1958">
        <v>177</v>
      </c>
      <c r="K1958">
        <v>99</v>
      </c>
      <c r="L1958">
        <v>6</v>
      </c>
      <c r="M1958">
        <v>99</v>
      </c>
      <c r="N1958">
        <v>99</v>
      </c>
      <c r="O1958">
        <v>99</v>
      </c>
      <c r="P1958">
        <v>99</v>
      </c>
      <c r="R1958">
        <v>0</v>
      </c>
    </row>
    <row r="1959" spans="1:38">
      <c r="A1959">
        <v>18</v>
      </c>
      <c r="B1959">
        <v>141</v>
      </c>
      <c r="C1959">
        <v>2024</v>
      </c>
      <c r="E1959">
        <v>99</v>
      </c>
      <c r="G1959">
        <v>99</v>
      </c>
      <c r="H1959">
        <v>2</v>
      </c>
      <c r="I1959">
        <v>99</v>
      </c>
      <c r="J1959">
        <v>178</v>
      </c>
      <c r="K1959">
        <v>99</v>
      </c>
      <c r="L1959">
        <v>6</v>
      </c>
      <c r="M1959">
        <v>99</v>
      </c>
      <c r="N1959">
        <v>99</v>
      </c>
      <c r="O1959">
        <v>99</v>
      </c>
      <c r="P1959">
        <v>99</v>
      </c>
      <c r="R1959">
        <v>0</v>
      </c>
    </row>
    <row r="1960" spans="1:38">
      <c r="A1960">
        <v>18</v>
      </c>
      <c r="B1960">
        <v>142</v>
      </c>
      <c r="C1960">
        <v>2024</v>
      </c>
      <c r="E1960">
        <v>99</v>
      </c>
      <c r="G1960">
        <v>99</v>
      </c>
      <c r="H1960">
        <v>2</v>
      </c>
      <c r="I1960">
        <v>99</v>
      </c>
      <c r="J1960">
        <v>181</v>
      </c>
      <c r="K1960">
        <v>99</v>
      </c>
      <c r="L1960">
        <v>6</v>
      </c>
      <c r="M1960">
        <v>99</v>
      </c>
      <c r="N1960">
        <v>99</v>
      </c>
      <c r="O1960">
        <v>99</v>
      </c>
      <c r="P1960">
        <v>99</v>
      </c>
      <c r="R1960">
        <v>0</v>
      </c>
    </row>
    <row r="1961" spans="1:38">
      <c r="A1961">
        <v>18</v>
      </c>
      <c r="B1961">
        <v>143</v>
      </c>
      <c r="C1961">
        <v>2024</v>
      </c>
      <c r="E1961">
        <v>99</v>
      </c>
      <c r="G1961">
        <v>99</v>
      </c>
      <c r="H1961">
        <v>1</v>
      </c>
      <c r="I1961">
        <v>99</v>
      </c>
      <c r="J1961">
        <v>262</v>
      </c>
      <c r="K1961">
        <v>99</v>
      </c>
      <c r="L1961">
        <v>6</v>
      </c>
      <c r="M1961">
        <v>99</v>
      </c>
      <c r="N1961">
        <v>99</v>
      </c>
      <c r="O1961">
        <v>99</v>
      </c>
      <c r="P1961">
        <v>99</v>
      </c>
      <c r="R1961">
        <v>0</v>
      </c>
    </row>
    <row r="1962" spans="1:38">
      <c r="A1962">
        <v>18</v>
      </c>
      <c r="B1962">
        <v>144</v>
      </c>
      <c r="C1962">
        <v>2024</v>
      </c>
      <c r="E1962">
        <v>99</v>
      </c>
      <c r="G1962">
        <v>99</v>
      </c>
      <c r="H1962">
        <v>2</v>
      </c>
      <c r="I1962">
        <v>99</v>
      </c>
      <c r="J1962">
        <v>267</v>
      </c>
      <c r="K1962">
        <v>99</v>
      </c>
      <c r="L1962">
        <v>6</v>
      </c>
      <c r="M1962">
        <v>99</v>
      </c>
      <c r="N1962">
        <v>99</v>
      </c>
      <c r="O1962">
        <v>99</v>
      </c>
      <c r="P1962">
        <v>99</v>
      </c>
      <c r="R1962">
        <v>0</v>
      </c>
    </row>
    <row r="1963" spans="1:38">
      <c r="A1963">
        <v>18</v>
      </c>
      <c r="B1963">
        <v>145</v>
      </c>
      <c r="C1963">
        <v>2024</v>
      </c>
      <c r="E1963">
        <v>99</v>
      </c>
      <c r="G1963">
        <v>99</v>
      </c>
      <c r="H1963">
        <v>1</v>
      </c>
      <c r="I1963">
        <v>99</v>
      </c>
      <c r="J1963">
        <v>309</v>
      </c>
      <c r="K1963">
        <v>99</v>
      </c>
      <c r="L1963">
        <v>6</v>
      </c>
      <c r="M1963">
        <v>99</v>
      </c>
      <c r="N1963">
        <v>99</v>
      </c>
      <c r="O1963">
        <v>99</v>
      </c>
      <c r="P1963">
        <v>99</v>
      </c>
      <c r="R1963">
        <v>0</v>
      </c>
    </row>
    <row r="1964" spans="1:38">
      <c r="A1964">
        <v>18</v>
      </c>
      <c r="B1964">
        <v>146</v>
      </c>
      <c r="C1964">
        <v>2024</v>
      </c>
      <c r="E1964">
        <v>99</v>
      </c>
      <c r="G1964">
        <v>99</v>
      </c>
      <c r="H1964">
        <v>2</v>
      </c>
      <c r="I1964">
        <v>99</v>
      </c>
      <c r="J1964">
        <v>470</v>
      </c>
      <c r="K1964">
        <v>99</v>
      </c>
      <c r="L1964">
        <v>6</v>
      </c>
      <c r="M1964">
        <v>99</v>
      </c>
      <c r="N1964">
        <v>99</v>
      </c>
      <c r="O1964">
        <v>99</v>
      </c>
      <c r="P1964">
        <v>99</v>
      </c>
      <c r="Q1964">
        <v>3</v>
      </c>
      <c r="R1964">
        <v>6</v>
      </c>
      <c r="S1964">
        <v>6</v>
      </c>
      <c r="T1964">
        <v>4</v>
      </c>
      <c r="U1964">
        <v>9.4333333333333353</v>
      </c>
      <c r="V1964">
        <v>0</v>
      </c>
      <c r="W1964">
        <v>0</v>
      </c>
      <c r="X1964">
        <v>0</v>
      </c>
      <c r="Y1964">
        <v>0</v>
      </c>
      <c r="AA1964">
        <v>0.7630348761506407</v>
      </c>
      <c r="AB1964">
        <v>0</v>
      </c>
      <c r="AC1964">
        <v>0.81649658092772603</v>
      </c>
      <c r="AE1964">
        <v>72.22935796940061</v>
      </c>
      <c r="AG1964">
        <v>4.7619047619047636</v>
      </c>
      <c r="AH1964">
        <v>3.0893510179575352</v>
      </c>
      <c r="AI1964">
        <v>0</v>
      </c>
      <c r="AJ1964">
        <v>6</v>
      </c>
      <c r="AK1964">
        <v>82.216666666666683</v>
      </c>
      <c r="AL1964">
        <v>16.943952552012703</v>
      </c>
    </row>
    <row r="1965" spans="1:38">
      <c r="A1965">
        <v>18</v>
      </c>
      <c r="B1965">
        <v>147</v>
      </c>
      <c r="C1965">
        <v>2024</v>
      </c>
      <c r="E1965">
        <v>99</v>
      </c>
      <c r="G1965">
        <v>99</v>
      </c>
      <c r="H1965">
        <v>2</v>
      </c>
      <c r="I1965">
        <v>99</v>
      </c>
      <c r="J1965">
        <v>629</v>
      </c>
      <c r="K1965">
        <v>99</v>
      </c>
      <c r="L1965">
        <v>6</v>
      </c>
      <c r="M1965">
        <v>99</v>
      </c>
      <c r="N1965">
        <v>99</v>
      </c>
      <c r="O1965">
        <v>99</v>
      </c>
      <c r="P1965">
        <v>99</v>
      </c>
      <c r="R1965">
        <v>0</v>
      </c>
    </row>
    <row r="1966" spans="1:38">
      <c r="A1966">
        <v>18</v>
      </c>
      <c r="B1966">
        <v>148</v>
      </c>
      <c r="C1966">
        <v>2024</v>
      </c>
      <c r="E1966">
        <v>99</v>
      </c>
      <c r="G1966">
        <v>99</v>
      </c>
      <c r="H1966">
        <v>1</v>
      </c>
      <c r="I1966">
        <v>99</v>
      </c>
      <c r="J1966">
        <v>643</v>
      </c>
      <c r="K1966">
        <v>99</v>
      </c>
      <c r="L1966">
        <v>6</v>
      </c>
      <c r="M1966">
        <v>99</v>
      </c>
      <c r="N1966">
        <v>99</v>
      </c>
      <c r="O1966">
        <v>99</v>
      </c>
      <c r="P1966">
        <v>99</v>
      </c>
      <c r="R1966">
        <v>0</v>
      </c>
    </row>
    <row r="1967" spans="1:38">
      <c r="A1967">
        <v>18</v>
      </c>
      <c r="B1967">
        <v>149</v>
      </c>
      <c r="C1967">
        <v>2024</v>
      </c>
      <c r="E1967">
        <v>99</v>
      </c>
      <c r="G1967">
        <v>99</v>
      </c>
      <c r="H1967">
        <v>2</v>
      </c>
      <c r="I1967">
        <v>99</v>
      </c>
      <c r="J1967">
        <v>704</v>
      </c>
      <c r="K1967">
        <v>99</v>
      </c>
      <c r="L1967">
        <v>6</v>
      </c>
      <c r="M1967">
        <v>99</v>
      </c>
      <c r="N1967">
        <v>99</v>
      </c>
      <c r="O1967">
        <v>99</v>
      </c>
      <c r="P1967">
        <v>99</v>
      </c>
      <c r="R1967">
        <v>0</v>
      </c>
    </row>
    <row r="1968" spans="1:38">
      <c r="A1968">
        <v>18</v>
      </c>
      <c r="B1968">
        <v>150</v>
      </c>
      <c r="C1968">
        <v>2024</v>
      </c>
      <c r="E1968">
        <v>99</v>
      </c>
      <c r="G1968">
        <v>99</v>
      </c>
      <c r="H1968">
        <v>1</v>
      </c>
      <c r="I1968">
        <v>99</v>
      </c>
      <c r="J1968">
        <v>802</v>
      </c>
      <c r="K1968">
        <v>99</v>
      </c>
      <c r="L1968">
        <v>6</v>
      </c>
      <c r="M1968">
        <v>99</v>
      </c>
      <c r="N1968">
        <v>99</v>
      </c>
      <c r="O1968">
        <v>99</v>
      </c>
      <c r="P1968">
        <v>99</v>
      </c>
      <c r="R1968">
        <v>0</v>
      </c>
    </row>
    <row r="1969" spans="1:38">
      <c r="A1969">
        <v>18</v>
      </c>
      <c r="B1969">
        <v>151</v>
      </c>
      <c r="C1969">
        <v>2024</v>
      </c>
      <c r="E1969">
        <v>99</v>
      </c>
      <c r="G1969">
        <v>99</v>
      </c>
      <c r="H1969">
        <v>1</v>
      </c>
      <c r="I1969">
        <v>99</v>
      </c>
      <c r="J1969">
        <v>103</v>
      </c>
      <c r="K1969">
        <v>99</v>
      </c>
      <c r="L1969">
        <v>7</v>
      </c>
      <c r="M1969">
        <v>99</v>
      </c>
      <c r="N1969">
        <v>99</v>
      </c>
      <c r="O1969">
        <v>99</v>
      </c>
      <c r="P1969">
        <v>99</v>
      </c>
      <c r="R1969">
        <v>0</v>
      </c>
    </row>
    <row r="1970" spans="1:38">
      <c r="A1970">
        <v>18</v>
      </c>
      <c r="B1970">
        <v>152</v>
      </c>
      <c r="C1970">
        <v>2024</v>
      </c>
      <c r="E1970">
        <v>99</v>
      </c>
      <c r="G1970">
        <v>99</v>
      </c>
      <c r="H1970">
        <v>2</v>
      </c>
      <c r="I1970">
        <v>99</v>
      </c>
      <c r="J1970">
        <v>106</v>
      </c>
      <c r="K1970">
        <v>99</v>
      </c>
      <c r="L1970">
        <v>7</v>
      </c>
      <c r="M1970">
        <v>99</v>
      </c>
      <c r="N1970">
        <v>99</v>
      </c>
      <c r="O1970">
        <v>99</v>
      </c>
      <c r="P1970">
        <v>99</v>
      </c>
      <c r="R1970">
        <v>0</v>
      </c>
    </row>
    <row r="1971" spans="1:38">
      <c r="A1971">
        <v>18</v>
      </c>
      <c r="B1971">
        <v>153</v>
      </c>
      <c r="C1971">
        <v>2024</v>
      </c>
      <c r="E1971">
        <v>99</v>
      </c>
      <c r="G1971">
        <v>99</v>
      </c>
      <c r="H1971">
        <v>1</v>
      </c>
      <c r="I1971">
        <v>99</v>
      </c>
      <c r="J1971">
        <v>110</v>
      </c>
      <c r="K1971">
        <v>99</v>
      </c>
      <c r="L1971">
        <v>7</v>
      </c>
      <c r="M1971">
        <v>99</v>
      </c>
      <c r="N1971">
        <v>99</v>
      </c>
      <c r="O1971">
        <v>99</v>
      </c>
      <c r="P1971">
        <v>99</v>
      </c>
      <c r="Q1971">
        <v>1</v>
      </c>
      <c r="R1971">
        <v>1</v>
      </c>
      <c r="S1971">
        <v>7</v>
      </c>
      <c r="T1971">
        <v>7</v>
      </c>
      <c r="U1971">
        <v>10</v>
      </c>
      <c r="V1971">
        <v>0</v>
      </c>
      <c r="W1971">
        <v>0</v>
      </c>
      <c r="X1971">
        <v>0</v>
      </c>
      <c r="Y1971">
        <v>0</v>
      </c>
      <c r="AA1971">
        <v>0</v>
      </c>
      <c r="AB1971">
        <v>0</v>
      </c>
      <c r="AC1971">
        <v>0</v>
      </c>
      <c r="AG1971">
        <v>0.70921985815602817</v>
      </c>
      <c r="AH1971">
        <v>0.50712510776408559</v>
      </c>
      <c r="AI1971">
        <v>0</v>
      </c>
      <c r="AJ1971">
        <v>1</v>
      </c>
      <c r="AK1971">
        <v>84.1</v>
      </c>
      <c r="AL1971">
        <v>16.811714751177352</v>
      </c>
    </row>
    <row r="1972" spans="1:38">
      <c r="A1972">
        <v>18</v>
      </c>
      <c r="B1972">
        <v>154</v>
      </c>
      <c r="C1972">
        <v>2024</v>
      </c>
      <c r="E1972">
        <v>99</v>
      </c>
      <c r="G1972">
        <v>99</v>
      </c>
      <c r="H1972">
        <v>1</v>
      </c>
      <c r="I1972">
        <v>99</v>
      </c>
      <c r="J1972">
        <v>111</v>
      </c>
      <c r="K1972">
        <v>99</v>
      </c>
      <c r="L1972">
        <v>7</v>
      </c>
      <c r="M1972">
        <v>99</v>
      </c>
      <c r="N1972">
        <v>99</v>
      </c>
      <c r="O1972">
        <v>99</v>
      </c>
      <c r="P1972">
        <v>99</v>
      </c>
      <c r="Q1972">
        <v>4</v>
      </c>
      <c r="R1972">
        <v>9</v>
      </c>
      <c r="S1972">
        <v>7</v>
      </c>
      <c r="T1972">
        <v>4.8888888888888884</v>
      </c>
      <c r="U1972">
        <v>10.822222222222223</v>
      </c>
      <c r="V1972">
        <v>0</v>
      </c>
      <c r="W1972">
        <v>0</v>
      </c>
      <c r="X1972">
        <v>11.111111111111112</v>
      </c>
      <c r="Y1972">
        <v>0</v>
      </c>
      <c r="AA1972">
        <v>2.4867550376512608</v>
      </c>
      <c r="AB1972">
        <v>0</v>
      </c>
      <c r="AC1972">
        <v>0.87488976377908811</v>
      </c>
      <c r="AE1972">
        <v>81.826485771167057</v>
      </c>
      <c r="AG1972">
        <v>1.3554216867469879</v>
      </c>
      <c r="AH1972">
        <v>0.98488295667121728</v>
      </c>
      <c r="AI1972">
        <v>0</v>
      </c>
      <c r="AJ1972">
        <v>8</v>
      </c>
      <c r="AK1972">
        <v>83.737500000000011</v>
      </c>
      <c r="AL1972">
        <v>18.312649388346127</v>
      </c>
    </row>
    <row r="1973" spans="1:38">
      <c r="A1973">
        <v>18</v>
      </c>
      <c r="B1973">
        <v>155</v>
      </c>
      <c r="C1973">
        <v>2024</v>
      </c>
      <c r="E1973">
        <v>99</v>
      </c>
      <c r="G1973">
        <v>99</v>
      </c>
      <c r="H1973">
        <v>1</v>
      </c>
      <c r="I1973">
        <v>99</v>
      </c>
      <c r="J1973">
        <v>116</v>
      </c>
      <c r="K1973">
        <v>99</v>
      </c>
      <c r="L1973">
        <v>7</v>
      </c>
      <c r="M1973">
        <v>99</v>
      </c>
      <c r="N1973">
        <v>99</v>
      </c>
      <c r="O1973">
        <v>99</v>
      </c>
      <c r="P1973">
        <v>99</v>
      </c>
      <c r="R1973">
        <v>0</v>
      </c>
    </row>
    <row r="1974" spans="1:38">
      <c r="A1974">
        <v>18</v>
      </c>
      <c r="B1974">
        <v>156</v>
      </c>
      <c r="C1974">
        <v>2024</v>
      </c>
      <c r="E1974">
        <v>99</v>
      </c>
      <c r="G1974">
        <v>99</v>
      </c>
      <c r="H1974">
        <v>2</v>
      </c>
      <c r="I1974">
        <v>99</v>
      </c>
      <c r="J1974">
        <v>117</v>
      </c>
      <c r="K1974">
        <v>99</v>
      </c>
      <c r="L1974">
        <v>7</v>
      </c>
      <c r="M1974">
        <v>99</v>
      </c>
      <c r="N1974">
        <v>99</v>
      </c>
      <c r="O1974">
        <v>99</v>
      </c>
      <c r="P1974">
        <v>99</v>
      </c>
      <c r="R1974">
        <v>0</v>
      </c>
    </row>
    <row r="1975" spans="1:38">
      <c r="A1975">
        <v>18</v>
      </c>
      <c r="B1975">
        <v>157</v>
      </c>
      <c r="C1975">
        <v>2024</v>
      </c>
      <c r="E1975">
        <v>99</v>
      </c>
      <c r="G1975">
        <v>99</v>
      </c>
      <c r="H1975">
        <v>1</v>
      </c>
      <c r="I1975">
        <v>99</v>
      </c>
      <c r="J1975">
        <v>134</v>
      </c>
      <c r="K1975">
        <v>99</v>
      </c>
      <c r="L1975">
        <v>7</v>
      </c>
      <c r="M1975">
        <v>99</v>
      </c>
      <c r="N1975">
        <v>99</v>
      </c>
      <c r="O1975">
        <v>99</v>
      </c>
      <c r="P1975">
        <v>99</v>
      </c>
      <c r="R1975">
        <v>0</v>
      </c>
    </row>
    <row r="1976" spans="1:38">
      <c r="A1976">
        <v>18</v>
      </c>
      <c r="B1976">
        <v>158</v>
      </c>
      <c r="C1976">
        <v>2024</v>
      </c>
      <c r="E1976">
        <v>99</v>
      </c>
      <c r="G1976">
        <v>99</v>
      </c>
      <c r="H1976">
        <v>2</v>
      </c>
      <c r="I1976">
        <v>99</v>
      </c>
      <c r="J1976">
        <v>141</v>
      </c>
      <c r="K1976">
        <v>99</v>
      </c>
      <c r="L1976">
        <v>7</v>
      </c>
      <c r="M1976">
        <v>99</v>
      </c>
      <c r="N1976">
        <v>99</v>
      </c>
      <c r="O1976">
        <v>99</v>
      </c>
      <c r="P1976">
        <v>99</v>
      </c>
      <c r="Q1976">
        <v>14</v>
      </c>
      <c r="R1976">
        <v>34</v>
      </c>
      <c r="S1976">
        <v>7</v>
      </c>
      <c r="T1976">
        <v>5.2352941176470589</v>
      </c>
      <c r="U1976">
        <v>14.20588235294117</v>
      </c>
      <c r="V1976">
        <v>0</v>
      </c>
      <c r="W1976">
        <v>0</v>
      </c>
      <c r="X1976">
        <v>26.47058823529412</v>
      </c>
      <c r="Y1976">
        <v>2.9411764705882355</v>
      </c>
      <c r="AA1976">
        <v>3.4137215483528607</v>
      </c>
      <c r="AB1976">
        <v>0</v>
      </c>
      <c r="AC1976">
        <v>1.2616241523251304</v>
      </c>
      <c r="AE1976">
        <v>36.162053317845874</v>
      </c>
      <c r="AG1976">
        <v>5.44</v>
      </c>
      <c r="AH1976">
        <v>4.7831727388863037</v>
      </c>
      <c r="AI1976">
        <v>0</v>
      </c>
      <c r="AJ1976">
        <v>34</v>
      </c>
      <c r="AK1976">
        <v>90.42058823529409</v>
      </c>
      <c r="AL1976">
        <v>18.924173843654881</v>
      </c>
    </row>
    <row r="1977" spans="1:38">
      <c r="A1977">
        <v>18</v>
      </c>
      <c r="B1977">
        <v>159</v>
      </c>
      <c r="C1977">
        <v>2024</v>
      </c>
      <c r="E1977">
        <v>99</v>
      </c>
      <c r="G1977">
        <v>99</v>
      </c>
      <c r="H1977">
        <v>2</v>
      </c>
      <c r="I1977">
        <v>99</v>
      </c>
      <c r="J1977">
        <v>143</v>
      </c>
      <c r="K1977">
        <v>99</v>
      </c>
      <c r="L1977">
        <v>7</v>
      </c>
      <c r="M1977">
        <v>99</v>
      </c>
      <c r="N1977">
        <v>99</v>
      </c>
      <c r="O1977">
        <v>99</v>
      </c>
      <c r="P1977">
        <v>99</v>
      </c>
      <c r="R1977">
        <v>0</v>
      </c>
    </row>
    <row r="1978" spans="1:38">
      <c r="A1978">
        <v>18</v>
      </c>
      <c r="B1978">
        <v>160</v>
      </c>
      <c r="C1978">
        <v>2024</v>
      </c>
      <c r="E1978">
        <v>99</v>
      </c>
      <c r="G1978">
        <v>99</v>
      </c>
      <c r="H1978">
        <v>2</v>
      </c>
      <c r="I1978">
        <v>99</v>
      </c>
      <c r="J1978">
        <v>147</v>
      </c>
      <c r="K1978">
        <v>99</v>
      </c>
      <c r="L1978">
        <v>7</v>
      </c>
      <c r="M1978">
        <v>99</v>
      </c>
      <c r="N1978">
        <v>99</v>
      </c>
      <c r="O1978">
        <v>99</v>
      </c>
      <c r="P1978">
        <v>99</v>
      </c>
      <c r="R1978">
        <v>0</v>
      </c>
    </row>
    <row r="1979" spans="1:38">
      <c r="A1979">
        <v>18</v>
      </c>
      <c r="B1979">
        <v>161</v>
      </c>
      <c r="C1979">
        <v>2024</v>
      </c>
      <c r="E1979">
        <v>99</v>
      </c>
      <c r="G1979">
        <v>99</v>
      </c>
      <c r="H1979">
        <v>1</v>
      </c>
      <c r="I1979">
        <v>99</v>
      </c>
      <c r="J1979">
        <v>155</v>
      </c>
      <c r="K1979">
        <v>99</v>
      </c>
      <c r="L1979">
        <v>7</v>
      </c>
      <c r="M1979">
        <v>99</v>
      </c>
      <c r="N1979">
        <v>99</v>
      </c>
      <c r="O1979">
        <v>99</v>
      </c>
      <c r="P1979">
        <v>99</v>
      </c>
      <c r="R1979">
        <v>0</v>
      </c>
    </row>
    <row r="1980" spans="1:38">
      <c r="A1980">
        <v>18</v>
      </c>
      <c r="B1980">
        <v>162</v>
      </c>
      <c r="C1980">
        <v>2024</v>
      </c>
      <c r="E1980">
        <v>99</v>
      </c>
      <c r="G1980">
        <v>99</v>
      </c>
      <c r="H1980">
        <v>2</v>
      </c>
      <c r="I1980">
        <v>99</v>
      </c>
      <c r="J1980">
        <v>160</v>
      </c>
      <c r="K1980">
        <v>99</v>
      </c>
      <c r="L1980">
        <v>7</v>
      </c>
      <c r="M1980">
        <v>99</v>
      </c>
      <c r="N1980">
        <v>99</v>
      </c>
      <c r="O1980">
        <v>99</v>
      </c>
      <c r="P1980">
        <v>99</v>
      </c>
      <c r="Q1980">
        <v>1</v>
      </c>
      <c r="R1980">
        <v>5</v>
      </c>
      <c r="S1980">
        <v>7</v>
      </c>
      <c r="T1980">
        <v>7</v>
      </c>
      <c r="U1980">
        <v>14.8</v>
      </c>
      <c r="V1980">
        <v>0</v>
      </c>
      <c r="W1980">
        <v>0</v>
      </c>
      <c r="X1980">
        <v>40</v>
      </c>
      <c r="Y1980">
        <v>0</v>
      </c>
      <c r="AA1980">
        <v>1.645600194457935</v>
      </c>
      <c r="AB1980">
        <v>0</v>
      </c>
      <c r="AC1980">
        <v>0.89442719099991597</v>
      </c>
      <c r="AE1980">
        <v>76.093699527809022</v>
      </c>
      <c r="AG1980">
        <v>11.90476190476191</v>
      </c>
      <c r="AH1980">
        <v>10.541310541310539</v>
      </c>
      <c r="AI1980">
        <v>0</v>
      </c>
      <c r="AJ1980">
        <v>5</v>
      </c>
      <c r="AK1980">
        <v>96.86</v>
      </c>
      <c r="AL1980">
        <v>17.432869469146429</v>
      </c>
    </row>
    <row r="1981" spans="1:38">
      <c r="A1981">
        <v>18</v>
      </c>
      <c r="B1981">
        <v>163</v>
      </c>
      <c r="C1981">
        <v>2024</v>
      </c>
      <c r="E1981">
        <v>99</v>
      </c>
      <c r="G1981">
        <v>99</v>
      </c>
      <c r="H1981">
        <v>1</v>
      </c>
      <c r="I1981">
        <v>99</v>
      </c>
      <c r="J1981">
        <v>171</v>
      </c>
      <c r="K1981">
        <v>99</v>
      </c>
      <c r="L1981">
        <v>7</v>
      </c>
      <c r="M1981">
        <v>99</v>
      </c>
      <c r="N1981">
        <v>99</v>
      </c>
      <c r="O1981">
        <v>99</v>
      </c>
      <c r="P1981">
        <v>99</v>
      </c>
      <c r="R1981">
        <v>0</v>
      </c>
    </row>
    <row r="1982" spans="1:38">
      <c r="A1982">
        <v>18</v>
      </c>
      <c r="B1982">
        <v>164</v>
      </c>
      <c r="C1982">
        <v>2024</v>
      </c>
      <c r="E1982">
        <v>99</v>
      </c>
      <c r="G1982">
        <v>99</v>
      </c>
      <c r="H1982">
        <v>2</v>
      </c>
      <c r="I1982">
        <v>99</v>
      </c>
      <c r="J1982">
        <v>175</v>
      </c>
      <c r="K1982">
        <v>99</v>
      </c>
      <c r="L1982">
        <v>7</v>
      </c>
      <c r="M1982">
        <v>99</v>
      </c>
      <c r="N1982">
        <v>99</v>
      </c>
      <c r="O1982">
        <v>99</v>
      </c>
      <c r="P1982">
        <v>99</v>
      </c>
      <c r="R1982">
        <v>0</v>
      </c>
    </row>
    <row r="1983" spans="1:38">
      <c r="A1983">
        <v>18</v>
      </c>
      <c r="B1983">
        <v>165</v>
      </c>
      <c r="C1983">
        <v>2024</v>
      </c>
      <c r="E1983">
        <v>99</v>
      </c>
      <c r="G1983">
        <v>99</v>
      </c>
      <c r="H1983">
        <v>2</v>
      </c>
      <c r="I1983">
        <v>99</v>
      </c>
      <c r="J1983">
        <v>177</v>
      </c>
      <c r="K1983">
        <v>99</v>
      </c>
      <c r="L1983">
        <v>7</v>
      </c>
      <c r="M1983">
        <v>99</v>
      </c>
      <c r="N1983">
        <v>99</v>
      </c>
      <c r="O1983">
        <v>99</v>
      </c>
      <c r="P1983">
        <v>99</v>
      </c>
      <c r="R1983">
        <v>0</v>
      </c>
    </row>
    <row r="1984" spans="1:38">
      <c r="A1984">
        <v>18</v>
      </c>
      <c r="B1984">
        <v>166</v>
      </c>
      <c r="C1984">
        <v>2024</v>
      </c>
      <c r="E1984">
        <v>99</v>
      </c>
      <c r="G1984">
        <v>99</v>
      </c>
      <c r="H1984">
        <v>2</v>
      </c>
      <c r="I1984">
        <v>99</v>
      </c>
      <c r="J1984">
        <v>178</v>
      </c>
      <c r="K1984">
        <v>99</v>
      </c>
      <c r="L1984">
        <v>7</v>
      </c>
      <c r="M1984">
        <v>99</v>
      </c>
      <c r="N1984">
        <v>99</v>
      </c>
      <c r="O1984">
        <v>99</v>
      </c>
      <c r="P1984">
        <v>99</v>
      </c>
      <c r="Q1984">
        <v>1</v>
      </c>
      <c r="R1984">
        <v>2</v>
      </c>
      <c r="S1984">
        <v>7</v>
      </c>
      <c r="T1984">
        <v>4.5</v>
      </c>
      <c r="U1984">
        <v>10.050000000000001</v>
      </c>
      <c r="V1984">
        <v>0</v>
      </c>
      <c r="W1984">
        <v>0</v>
      </c>
      <c r="X1984">
        <v>0</v>
      </c>
      <c r="Y1984">
        <v>0</v>
      </c>
      <c r="AA1984">
        <v>4.9999999999835162E-2</v>
      </c>
      <c r="AB1984">
        <v>0</v>
      </c>
      <c r="AC1984">
        <v>0.5</v>
      </c>
      <c r="AE1984">
        <v>100.00000000032398</v>
      </c>
      <c r="AG1984">
        <v>2.4096385542168672</v>
      </c>
      <c r="AH1984">
        <v>1.83026771079949</v>
      </c>
      <c r="AI1984">
        <v>0</v>
      </c>
      <c r="AJ1984">
        <v>2</v>
      </c>
      <c r="AK1984">
        <v>82.15</v>
      </c>
      <c r="AL1984">
        <v>18.128548858486425</v>
      </c>
    </row>
    <row r="1985" spans="1:38">
      <c r="A1985">
        <v>18</v>
      </c>
      <c r="B1985">
        <v>167</v>
      </c>
      <c r="C1985">
        <v>2024</v>
      </c>
      <c r="E1985">
        <v>99</v>
      </c>
      <c r="G1985">
        <v>99</v>
      </c>
      <c r="H1985">
        <v>2</v>
      </c>
      <c r="I1985">
        <v>99</v>
      </c>
      <c r="J1985">
        <v>181</v>
      </c>
      <c r="K1985">
        <v>99</v>
      </c>
      <c r="L1985">
        <v>7</v>
      </c>
      <c r="M1985">
        <v>99</v>
      </c>
      <c r="N1985">
        <v>99</v>
      </c>
      <c r="O1985">
        <v>99</v>
      </c>
      <c r="P1985">
        <v>99</v>
      </c>
      <c r="R1985">
        <v>0</v>
      </c>
    </row>
    <row r="1986" spans="1:38">
      <c r="A1986">
        <v>18</v>
      </c>
      <c r="B1986">
        <v>168</v>
      </c>
      <c r="C1986">
        <v>2024</v>
      </c>
      <c r="E1986">
        <v>99</v>
      </c>
      <c r="G1986">
        <v>99</v>
      </c>
      <c r="H1986">
        <v>1</v>
      </c>
      <c r="I1986">
        <v>99</v>
      </c>
      <c r="J1986">
        <v>262</v>
      </c>
      <c r="K1986">
        <v>99</v>
      </c>
      <c r="L1986">
        <v>7</v>
      </c>
      <c r="M1986">
        <v>99</v>
      </c>
      <c r="N1986">
        <v>99</v>
      </c>
      <c r="O1986">
        <v>99</v>
      </c>
      <c r="P1986">
        <v>99</v>
      </c>
      <c r="R1986">
        <v>0</v>
      </c>
    </row>
    <row r="1987" spans="1:38">
      <c r="A1987">
        <v>18</v>
      </c>
      <c r="B1987">
        <v>169</v>
      </c>
      <c r="C1987">
        <v>2024</v>
      </c>
      <c r="E1987">
        <v>99</v>
      </c>
      <c r="G1987">
        <v>99</v>
      </c>
      <c r="H1987">
        <v>2</v>
      </c>
      <c r="I1987">
        <v>99</v>
      </c>
      <c r="J1987">
        <v>267</v>
      </c>
      <c r="K1987">
        <v>99</v>
      </c>
      <c r="L1987">
        <v>7</v>
      </c>
      <c r="M1987">
        <v>99</v>
      </c>
      <c r="N1987">
        <v>99</v>
      </c>
      <c r="O1987">
        <v>99</v>
      </c>
      <c r="P1987">
        <v>99</v>
      </c>
      <c r="R1987">
        <v>0</v>
      </c>
    </row>
    <row r="1988" spans="1:38">
      <c r="A1988">
        <v>18</v>
      </c>
      <c r="B1988">
        <v>170</v>
      </c>
      <c r="C1988">
        <v>2024</v>
      </c>
      <c r="E1988">
        <v>99</v>
      </c>
      <c r="G1988">
        <v>99</v>
      </c>
      <c r="H1988">
        <v>2</v>
      </c>
      <c r="I1988">
        <v>99</v>
      </c>
      <c r="J1988">
        <v>470</v>
      </c>
      <c r="K1988">
        <v>99</v>
      </c>
      <c r="L1988">
        <v>7</v>
      </c>
      <c r="M1988">
        <v>99</v>
      </c>
      <c r="N1988">
        <v>99</v>
      </c>
      <c r="O1988">
        <v>99</v>
      </c>
      <c r="P1988">
        <v>99</v>
      </c>
      <c r="Q1988">
        <v>5</v>
      </c>
      <c r="R1988">
        <v>10</v>
      </c>
      <c r="S1988">
        <v>7</v>
      </c>
      <c r="T1988">
        <v>5</v>
      </c>
      <c r="U1988">
        <v>11.56</v>
      </c>
      <c r="V1988">
        <v>0</v>
      </c>
      <c r="W1988">
        <v>0</v>
      </c>
      <c r="X1988">
        <v>0</v>
      </c>
      <c r="Y1988">
        <v>0</v>
      </c>
      <c r="AA1988">
        <v>0.91126285999157841</v>
      </c>
      <c r="AB1988">
        <v>0</v>
      </c>
      <c r="AC1988">
        <v>0.63245553203367599</v>
      </c>
      <c r="AE1988">
        <v>38.172360346359717</v>
      </c>
      <c r="AG1988">
        <v>7.9365079365079394</v>
      </c>
      <c r="AH1988">
        <v>6.3096992522242203</v>
      </c>
      <c r="AI1988">
        <v>0</v>
      </c>
      <c r="AJ1988">
        <v>10</v>
      </c>
      <c r="AK1988">
        <v>84.88</v>
      </c>
      <c r="AL1988">
        <v>18.980899083122029</v>
      </c>
    </row>
    <row r="1989" spans="1:38">
      <c r="A1989">
        <v>18</v>
      </c>
      <c r="B1989">
        <v>171</v>
      </c>
      <c r="C1989">
        <v>2024</v>
      </c>
      <c r="E1989">
        <v>99</v>
      </c>
      <c r="G1989">
        <v>99</v>
      </c>
      <c r="H1989">
        <v>2</v>
      </c>
      <c r="I1989">
        <v>99</v>
      </c>
      <c r="J1989">
        <v>629</v>
      </c>
      <c r="K1989">
        <v>99</v>
      </c>
      <c r="L1989">
        <v>7</v>
      </c>
      <c r="M1989">
        <v>99</v>
      </c>
      <c r="N1989">
        <v>99</v>
      </c>
      <c r="O1989">
        <v>99</v>
      </c>
      <c r="P1989">
        <v>99</v>
      </c>
      <c r="R1989">
        <v>0</v>
      </c>
    </row>
    <row r="1990" spans="1:38">
      <c r="A1990">
        <v>18</v>
      </c>
      <c r="B1990">
        <v>172</v>
      </c>
      <c r="C1990">
        <v>2024</v>
      </c>
      <c r="E1990">
        <v>99</v>
      </c>
      <c r="G1990">
        <v>99</v>
      </c>
      <c r="H1990">
        <v>1</v>
      </c>
      <c r="I1990">
        <v>99</v>
      </c>
      <c r="J1990">
        <v>643</v>
      </c>
      <c r="K1990">
        <v>99</v>
      </c>
      <c r="L1990">
        <v>7</v>
      </c>
      <c r="M1990">
        <v>99</v>
      </c>
      <c r="N1990">
        <v>99</v>
      </c>
      <c r="O1990">
        <v>99</v>
      </c>
      <c r="P1990">
        <v>99</v>
      </c>
      <c r="R1990">
        <v>0</v>
      </c>
    </row>
    <row r="1991" spans="1:38">
      <c r="A1991">
        <v>18</v>
      </c>
      <c r="B1991">
        <v>173</v>
      </c>
      <c r="C1991">
        <v>2024</v>
      </c>
      <c r="E1991">
        <v>99</v>
      </c>
      <c r="G1991">
        <v>99</v>
      </c>
      <c r="H1991">
        <v>2</v>
      </c>
      <c r="I1991">
        <v>99</v>
      </c>
      <c r="J1991">
        <v>704</v>
      </c>
      <c r="K1991">
        <v>99</v>
      </c>
      <c r="L1991">
        <v>7</v>
      </c>
      <c r="M1991">
        <v>99</v>
      </c>
      <c r="N1991">
        <v>99</v>
      </c>
      <c r="O1991">
        <v>99</v>
      </c>
      <c r="P1991">
        <v>99</v>
      </c>
      <c r="R1991">
        <v>0</v>
      </c>
    </row>
    <row r="1992" spans="1:38">
      <c r="A1992">
        <v>18</v>
      </c>
      <c r="B1992">
        <v>174</v>
      </c>
      <c r="C1992">
        <v>2024</v>
      </c>
      <c r="E1992">
        <v>99</v>
      </c>
      <c r="G1992">
        <v>99</v>
      </c>
      <c r="H1992">
        <v>1</v>
      </c>
      <c r="I1992">
        <v>99</v>
      </c>
      <c r="J1992">
        <v>802</v>
      </c>
      <c r="K1992">
        <v>99</v>
      </c>
      <c r="L1992">
        <v>7</v>
      </c>
      <c r="M1992">
        <v>99</v>
      </c>
      <c r="N1992">
        <v>99</v>
      </c>
      <c r="O1992">
        <v>99</v>
      </c>
      <c r="P1992">
        <v>99</v>
      </c>
      <c r="R1992">
        <v>0</v>
      </c>
    </row>
    <row r="1993" spans="1:38">
      <c r="A1993">
        <v>18</v>
      </c>
      <c r="B1993">
        <v>175</v>
      </c>
      <c r="C1993">
        <v>2024</v>
      </c>
      <c r="E1993">
        <v>99</v>
      </c>
      <c r="G1993">
        <v>99</v>
      </c>
      <c r="H1993">
        <v>1</v>
      </c>
      <c r="I1993">
        <v>99</v>
      </c>
      <c r="J1993">
        <v>103</v>
      </c>
      <c r="K1993">
        <v>99</v>
      </c>
      <c r="L1993">
        <v>8</v>
      </c>
      <c r="M1993">
        <v>99</v>
      </c>
      <c r="N1993">
        <v>99</v>
      </c>
      <c r="O1993">
        <v>99</v>
      </c>
      <c r="P1993">
        <v>99</v>
      </c>
      <c r="R1993">
        <v>0</v>
      </c>
    </row>
    <row r="1994" spans="1:38">
      <c r="A1994">
        <v>18</v>
      </c>
      <c r="B1994">
        <v>176</v>
      </c>
      <c r="C1994">
        <v>2024</v>
      </c>
      <c r="E1994">
        <v>99</v>
      </c>
      <c r="G1994">
        <v>99</v>
      </c>
      <c r="H1994">
        <v>2</v>
      </c>
      <c r="I1994">
        <v>99</v>
      </c>
      <c r="J1994">
        <v>106</v>
      </c>
      <c r="K1994">
        <v>99</v>
      </c>
      <c r="L1994">
        <v>8</v>
      </c>
      <c r="M1994">
        <v>99</v>
      </c>
      <c r="N1994">
        <v>99</v>
      </c>
      <c r="O1994">
        <v>99</v>
      </c>
      <c r="P1994">
        <v>99</v>
      </c>
      <c r="R1994">
        <v>0</v>
      </c>
    </row>
    <row r="1995" spans="1:38">
      <c r="A1995">
        <v>18</v>
      </c>
      <c r="B1995">
        <v>177</v>
      </c>
      <c r="C1995">
        <v>2024</v>
      </c>
      <c r="E1995">
        <v>99</v>
      </c>
      <c r="G1995">
        <v>99</v>
      </c>
      <c r="H1995">
        <v>1</v>
      </c>
      <c r="I1995">
        <v>99</v>
      </c>
      <c r="J1995">
        <v>110</v>
      </c>
      <c r="K1995">
        <v>99</v>
      </c>
      <c r="L1995">
        <v>8</v>
      </c>
      <c r="M1995">
        <v>99</v>
      </c>
      <c r="N1995">
        <v>99</v>
      </c>
      <c r="O1995">
        <v>99</v>
      </c>
      <c r="P1995">
        <v>99</v>
      </c>
      <c r="Q1995">
        <v>12</v>
      </c>
      <c r="R1995">
        <v>18</v>
      </c>
      <c r="S1995">
        <v>8</v>
      </c>
      <c r="T1995">
        <v>6.2222222222222223</v>
      </c>
      <c r="U1995">
        <v>13.083333333333336</v>
      </c>
      <c r="V1995">
        <v>0</v>
      </c>
      <c r="W1995">
        <v>0</v>
      </c>
      <c r="X1995">
        <v>0</v>
      </c>
      <c r="Y1995">
        <v>0</v>
      </c>
      <c r="AA1995">
        <v>1.6486526485453401</v>
      </c>
      <c r="AB1995">
        <v>0</v>
      </c>
      <c r="AC1995">
        <v>1.2717247935843992</v>
      </c>
      <c r="AE1995">
        <v>55.291487056858529</v>
      </c>
      <c r="AG1995">
        <v>12.765957446808516</v>
      </c>
      <c r="AH1995">
        <v>11.942796287844217</v>
      </c>
      <c r="AI1995">
        <v>0</v>
      </c>
      <c r="AJ1995">
        <v>18</v>
      </c>
      <c r="AK1995">
        <v>85.338888888888903</v>
      </c>
      <c r="AL1995">
        <v>20.984503989610936</v>
      </c>
    </row>
    <row r="1996" spans="1:38">
      <c r="A1996">
        <v>18</v>
      </c>
      <c r="B1996">
        <v>178</v>
      </c>
      <c r="C1996">
        <v>2024</v>
      </c>
      <c r="E1996">
        <v>99</v>
      </c>
      <c r="G1996">
        <v>99</v>
      </c>
      <c r="H1996">
        <v>1</v>
      </c>
      <c r="I1996">
        <v>99</v>
      </c>
      <c r="J1996">
        <v>111</v>
      </c>
      <c r="K1996">
        <v>99</v>
      </c>
      <c r="L1996">
        <v>8</v>
      </c>
      <c r="M1996">
        <v>99</v>
      </c>
      <c r="N1996">
        <v>99</v>
      </c>
      <c r="O1996">
        <v>99</v>
      </c>
      <c r="P1996">
        <v>99</v>
      </c>
      <c r="Q1996">
        <v>14</v>
      </c>
      <c r="R1996">
        <v>44</v>
      </c>
      <c r="S1996">
        <v>8</v>
      </c>
      <c r="T1996">
        <v>5.9090909090909101</v>
      </c>
      <c r="U1996">
        <v>11.886363636363638</v>
      </c>
      <c r="V1996">
        <v>0</v>
      </c>
      <c r="W1996">
        <v>2.2727272727272729</v>
      </c>
      <c r="X1996">
        <v>4.5454545454545459</v>
      </c>
      <c r="Y1996">
        <v>0</v>
      </c>
      <c r="AA1996">
        <v>2.1055760288394163</v>
      </c>
      <c r="AB1996">
        <v>0</v>
      </c>
      <c r="AC1996">
        <v>1.275969895238019</v>
      </c>
      <c r="AE1996">
        <v>49.01797227962988</v>
      </c>
      <c r="AG1996">
        <v>6.6265060240963853</v>
      </c>
      <c r="AH1996">
        <v>5.2884372314070447</v>
      </c>
      <c r="AI1996">
        <v>0</v>
      </c>
      <c r="AJ1996">
        <v>42</v>
      </c>
      <c r="AK1996">
        <v>83.011904761904788</v>
      </c>
      <c r="AL1996">
        <v>20.785110638840315</v>
      </c>
    </row>
    <row r="1997" spans="1:38">
      <c r="A1997">
        <v>18</v>
      </c>
      <c r="B1997">
        <v>179</v>
      </c>
      <c r="C1997">
        <v>2024</v>
      </c>
      <c r="E1997">
        <v>99</v>
      </c>
      <c r="G1997">
        <v>99</v>
      </c>
      <c r="H1997">
        <v>1</v>
      </c>
      <c r="I1997">
        <v>99</v>
      </c>
      <c r="J1997">
        <v>116</v>
      </c>
      <c r="K1997">
        <v>99</v>
      </c>
      <c r="L1997">
        <v>8</v>
      </c>
      <c r="M1997">
        <v>99</v>
      </c>
      <c r="N1997">
        <v>99</v>
      </c>
      <c r="O1997">
        <v>99</v>
      </c>
      <c r="P1997">
        <v>99</v>
      </c>
      <c r="R1997">
        <v>0</v>
      </c>
    </row>
    <row r="1998" spans="1:38">
      <c r="A1998">
        <v>18</v>
      </c>
      <c r="B1998">
        <v>180</v>
      </c>
      <c r="C1998">
        <v>2024</v>
      </c>
      <c r="E1998">
        <v>99</v>
      </c>
      <c r="G1998">
        <v>99</v>
      </c>
      <c r="H1998">
        <v>2</v>
      </c>
      <c r="I1998">
        <v>99</v>
      </c>
      <c r="J1998">
        <v>117</v>
      </c>
      <c r="K1998">
        <v>99</v>
      </c>
      <c r="L1998">
        <v>8</v>
      </c>
      <c r="M1998">
        <v>99</v>
      </c>
      <c r="N1998">
        <v>99</v>
      </c>
      <c r="O1998">
        <v>99</v>
      </c>
      <c r="P1998">
        <v>99</v>
      </c>
      <c r="Q1998">
        <v>3</v>
      </c>
      <c r="R1998">
        <v>4</v>
      </c>
      <c r="S1998">
        <v>8</v>
      </c>
      <c r="T1998">
        <v>7.75</v>
      </c>
      <c r="U1998">
        <v>15.025</v>
      </c>
      <c r="V1998">
        <v>0</v>
      </c>
      <c r="W1998">
        <v>25</v>
      </c>
      <c r="X1998">
        <v>25</v>
      </c>
      <c r="Y1998">
        <v>0</v>
      </c>
      <c r="AA1998">
        <v>1.0059199769365512</v>
      </c>
      <c r="AB1998">
        <v>0</v>
      </c>
      <c r="AC1998">
        <v>1.0897247358851685</v>
      </c>
      <c r="AE1998">
        <v>80.393120768567812</v>
      </c>
      <c r="AG1998">
        <v>3.0534351145038183</v>
      </c>
      <c r="AH1998">
        <v>3.1152809454696242</v>
      </c>
      <c r="AI1998">
        <v>0</v>
      </c>
      <c r="AJ1998">
        <v>4</v>
      </c>
      <c r="AK1998">
        <v>87.649999999999977</v>
      </c>
      <c r="AL1998">
        <v>22.559587612676442</v>
      </c>
    </row>
    <row r="1999" spans="1:38">
      <c r="A1999">
        <v>18</v>
      </c>
      <c r="B1999">
        <v>181</v>
      </c>
      <c r="C1999">
        <v>2024</v>
      </c>
      <c r="E1999">
        <v>99</v>
      </c>
      <c r="G1999">
        <v>99</v>
      </c>
      <c r="H1999">
        <v>1</v>
      </c>
      <c r="I1999">
        <v>99</v>
      </c>
      <c r="J1999">
        <v>134</v>
      </c>
      <c r="K1999">
        <v>99</v>
      </c>
      <c r="L1999">
        <v>8</v>
      </c>
      <c r="M1999">
        <v>99</v>
      </c>
      <c r="N1999">
        <v>99</v>
      </c>
      <c r="O1999">
        <v>99</v>
      </c>
      <c r="P1999">
        <v>99</v>
      </c>
      <c r="R1999">
        <v>0</v>
      </c>
    </row>
    <row r="2000" spans="1:38">
      <c r="A2000">
        <v>18</v>
      </c>
      <c r="B2000">
        <v>182</v>
      </c>
      <c r="C2000">
        <v>2024</v>
      </c>
      <c r="E2000">
        <v>99</v>
      </c>
      <c r="G2000">
        <v>99</v>
      </c>
      <c r="H2000">
        <v>2</v>
      </c>
      <c r="I2000">
        <v>99</v>
      </c>
      <c r="J2000">
        <v>141</v>
      </c>
      <c r="K2000">
        <v>99</v>
      </c>
      <c r="L2000">
        <v>8</v>
      </c>
      <c r="M2000">
        <v>99</v>
      </c>
      <c r="N2000">
        <v>99</v>
      </c>
      <c r="O2000">
        <v>99</v>
      </c>
      <c r="P2000">
        <v>99</v>
      </c>
      <c r="Q2000">
        <v>35</v>
      </c>
      <c r="R2000">
        <v>109</v>
      </c>
      <c r="S2000">
        <v>8</v>
      </c>
      <c r="T2000">
        <v>6.2385321100917421</v>
      </c>
      <c r="U2000">
        <v>15.387155963302757</v>
      </c>
      <c r="V2000">
        <v>0</v>
      </c>
      <c r="W2000">
        <v>3.6697247706422025</v>
      </c>
      <c r="X2000">
        <v>29.35779816513762</v>
      </c>
      <c r="Y2000">
        <v>2.7522935779816518</v>
      </c>
      <c r="AA2000">
        <v>2.8249900841729367</v>
      </c>
      <c r="AB2000">
        <v>0</v>
      </c>
      <c r="AC2000">
        <v>1.34709393342955</v>
      </c>
      <c r="AE2000">
        <v>1.6234101462035555</v>
      </c>
      <c r="AG2000">
        <v>17.440000000000001</v>
      </c>
      <c r="AH2000">
        <v>16.609394032422578</v>
      </c>
      <c r="AI2000">
        <v>0</v>
      </c>
      <c r="AJ2000">
        <v>107</v>
      </c>
      <c r="AK2000">
        <v>89.002803738317795</v>
      </c>
      <c r="AL2000">
        <v>21.768088680213399</v>
      </c>
    </row>
    <row r="2001" spans="1:38">
      <c r="A2001">
        <v>18</v>
      </c>
      <c r="B2001">
        <v>183</v>
      </c>
      <c r="C2001">
        <v>2024</v>
      </c>
      <c r="E2001">
        <v>99</v>
      </c>
      <c r="G2001">
        <v>99</v>
      </c>
      <c r="H2001">
        <v>2</v>
      </c>
      <c r="I2001">
        <v>99</v>
      </c>
      <c r="J2001">
        <v>143</v>
      </c>
      <c r="K2001">
        <v>99</v>
      </c>
      <c r="L2001">
        <v>8</v>
      </c>
      <c r="M2001">
        <v>99</v>
      </c>
      <c r="N2001">
        <v>99</v>
      </c>
      <c r="O2001">
        <v>99</v>
      </c>
      <c r="P2001">
        <v>99</v>
      </c>
      <c r="R2001">
        <v>0</v>
      </c>
    </row>
    <row r="2002" spans="1:38">
      <c r="A2002">
        <v>18</v>
      </c>
      <c r="B2002">
        <v>184</v>
      </c>
      <c r="C2002">
        <v>2024</v>
      </c>
      <c r="E2002">
        <v>99</v>
      </c>
      <c r="G2002">
        <v>99</v>
      </c>
      <c r="H2002">
        <v>2</v>
      </c>
      <c r="I2002">
        <v>99</v>
      </c>
      <c r="J2002">
        <v>147</v>
      </c>
      <c r="K2002">
        <v>99</v>
      </c>
      <c r="L2002">
        <v>8</v>
      </c>
      <c r="M2002">
        <v>99</v>
      </c>
      <c r="N2002">
        <v>99</v>
      </c>
      <c r="O2002">
        <v>99</v>
      </c>
      <c r="P2002">
        <v>99</v>
      </c>
      <c r="R2002">
        <v>0</v>
      </c>
    </row>
    <row r="2003" spans="1:38">
      <c r="A2003">
        <v>18</v>
      </c>
      <c r="B2003">
        <v>185</v>
      </c>
      <c r="C2003">
        <v>2024</v>
      </c>
      <c r="E2003">
        <v>99</v>
      </c>
      <c r="G2003">
        <v>99</v>
      </c>
      <c r="H2003">
        <v>1</v>
      </c>
      <c r="I2003">
        <v>99</v>
      </c>
      <c r="J2003">
        <v>155</v>
      </c>
      <c r="K2003">
        <v>99</v>
      </c>
      <c r="L2003">
        <v>8</v>
      </c>
      <c r="M2003">
        <v>99</v>
      </c>
      <c r="N2003">
        <v>99</v>
      </c>
      <c r="O2003">
        <v>99</v>
      </c>
      <c r="P2003">
        <v>99</v>
      </c>
      <c r="R2003">
        <v>0</v>
      </c>
    </row>
    <row r="2004" spans="1:38">
      <c r="A2004">
        <v>18</v>
      </c>
      <c r="B2004">
        <v>186</v>
      </c>
      <c r="C2004">
        <v>2024</v>
      </c>
      <c r="E2004">
        <v>99</v>
      </c>
      <c r="G2004">
        <v>99</v>
      </c>
      <c r="H2004">
        <v>2</v>
      </c>
      <c r="I2004">
        <v>99</v>
      </c>
      <c r="J2004">
        <v>160</v>
      </c>
      <c r="K2004">
        <v>99</v>
      </c>
      <c r="L2004">
        <v>8</v>
      </c>
      <c r="M2004">
        <v>99</v>
      </c>
      <c r="N2004">
        <v>99</v>
      </c>
      <c r="O2004">
        <v>99</v>
      </c>
      <c r="P2004">
        <v>99</v>
      </c>
      <c r="Q2004">
        <v>3</v>
      </c>
      <c r="R2004">
        <v>11</v>
      </c>
      <c r="S2004">
        <v>8</v>
      </c>
      <c r="T2004">
        <v>7.3636363636363615</v>
      </c>
      <c r="U2004">
        <v>14.09090909090909</v>
      </c>
      <c r="V2004">
        <v>0</v>
      </c>
      <c r="W2004">
        <v>9.0909090909090917</v>
      </c>
      <c r="X2004">
        <v>18.181818181818183</v>
      </c>
      <c r="Y2004">
        <v>0</v>
      </c>
      <c r="AA2004">
        <v>2.5134020933079033</v>
      </c>
      <c r="AB2004">
        <v>0</v>
      </c>
      <c r="AC2004">
        <v>1.0679400113155189</v>
      </c>
      <c r="AE2004">
        <v>-38.148468325725993</v>
      </c>
      <c r="AG2004">
        <v>26.190476190476193</v>
      </c>
      <c r="AH2004">
        <v>22.079772079772077</v>
      </c>
      <c r="AI2004">
        <v>0</v>
      </c>
      <c r="AJ2004">
        <v>11</v>
      </c>
      <c r="AK2004">
        <v>87.881818181818176</v>
      </c>
      <c r="AL2004">
        <v>20.575380267062545</v>
      </c>
    </row>
    <row r="2005" spans="1:38">
      <c r="A2005">
        <v>18</v>
      </c>
      <c r="B2005">
        <v>187</v>
      </c>
      <c r="C2005">
        <v>2024</v>
      </c>
      <c r="E2005">
        <v>99</v>
      </c>
      <c r="G2005">
        <v>99</v>
      </c>
      <c r="H2005">
        <v>1</v>
      </c>
      <c r="I2005">
        <v>99</v>
      </c>
      <c r="J2005">
        <v>171</v>
      </c>
      <c r="K2005">
        <v>99</v>
      </c>
      <c r="L2005">
        <v>8</v>
      </c>
      <c r="M2005">
        <v>99</v>
      </c>
      <c r="N2005">
        <v>99</v>
      </c>
      <c r="O2005">
        <v>99</v>
      </c>
      <c r="P2005">
        <v>99</v>
      </c>
      <c r="Q2005">
        <v>3</v>
      </c>
      <c r="R2005">
        <v>7</v>
      </c>
      <c r="S2005">
        <v>8</v>
      </c>
      <c r="T2005">
        <v>7.7142857142857117</v>
      </c>
      <c r="U2005">
        <v>15.3</v>
      </c>
      <c r="V2005">
        <v>0</v>
      </c>
      <c r="W2005">
        <v>28.571428571428577</v>
      </c>
      <c r="X2005">
        <v>57.142857142857153</v>
      </c>
      <c r="Y2005">
        <v>0</v>
      </c>
      <c r="AA2005">
        <v>1.7598701250782205</v>
      </c>
      <c r="AB2005">
        <v>0</v>
      </c>
      <c r="AC2005">
        <v>1.2777531299998779</v>
      </c>
      <c r="AE2005">
        <v>53.999944478582485</v>
      </c>
      <c r="AG2005">
        <v>9.7222222222222232</v>
      </c>
      <c r="AH2005">
        <v>9.0090847913862682</v>
      </c>
      <c r="AI2005">
        <v>0</v>
      </c>
      <c r="AJ2005">
        <v>7</v>
      </c>
      <c r="AK2005">
        <v>88.528571428571482</v>
      </c>
      <c r="AL2005">
        <v>22.001571383722503</v>
      </c>
    </row>
    <row r="2006" spans="1:38">
      <c r="A2006">
        <v>18</v>
      </c>
      <c r="B2006">
        <v>188</v>
      </c>
      <c r="C2006">
        <v>2024</v>
      </c>
      <c r="E2006">
        <v>99</v>
      </c>
      <c r="G2006">
        <v>99</v>
      </c>
      <c r="H2006">
        <v>2</v>
      </c>
      <c r="I2006">
        <v>99</v>
      </c>
      <c r="J2006">
        <v>175</v>
      </c>
      <c r="K2006">
        <v>99</v>
      </c>
      <c r="L2006">
        <v>8</v>
      </c>
      <c r="M2006">
        <v>99</v>
      </c>
      <c r="N2006">
        <v>99</v>
      </c>
      <c r="O2006">
        <v>99</v>
      </c>
      <c r="P2006">
        <v>99</v>
      </c>
      <c r="R2006">
        <v>0</v>
      </c>
    </row>
    <row r="2007" spans="1:38">
      <c r="A2007">
        <v>18</v>
      </c>
      <c r="B2007">
        <v>189</v>
      </c>
      <c r="C2007">
        <v>2024</v>
      </c>
      <c r="E2007">
        <v>99</v>
      </c>
      <c r="G2007">
        <v>99</v>
      </c>
      <c r="H2007">
        <v>2</v>
      </c>
      <c r="I2007">
        <v>99</v>
      </c>
      <c r="J2007">
        <v>177</v>
      </c>
      <c r="K2007">
        <v>99</v>
      </c>
      <c r="L2007">
        <v>8</v>
      </c>
      <c r="M2007">
        <v>99</v>
      </c>
      <c r="N2007">
        <v>99</v>
      </c>
      <c r="O2007">
        <v>99</v>
      </c>
      <c r="P2007">
        <v>99</v>
      </c>
      <c r="R2007">
        <v>0</v>
      </c>
    </row>
    <row r="2008" spans="1:38">
      <c r="A2008">
        <v>18</v>
      </c>
      <c r="B2008">
        <v>190</v>
      </c>
      <c r="C2008">
        <v>2024</v>
      </c>
      <c r="E2008">
        <v>99</v>
      </c>
      <c r="G2008">
        <v>99</v>
      </c>
      <c r="H2008">
        <v>2</v>
      </c>
      <c r="I2008">
        <v>99</v>
      </c>
      <c r="J2008">
        <v>178</v>
      </c>
      <c r="K2008">
        <v>99</v>
      </c>
      <c r="L2008">
        <v>8</v>
      </c>
      <c r="M2008">
        <v>99</v>
      </c>
      <c r="N2008">
        <v>99</v>
      </c>
      <c r="O2008">
        <v>99</v>
      </c>
      <c r="P2008">
        <v>99</v>
      </c>
      <c r="Q2008">
        <v>1</v>
      </c>
      <c r="R2008">
        <v>20</v>
      </c>
      <c r="S2008">
        <v>8</v>
      </c>
      <c r="T2008">
        <v>5.7</v>
      </c>
      <c r="U2008">
        <v>11.504999999999997</v>
      </c>
      <c r="V2008">
        <v>0</v>
      </c>
      <c r="W2008">
        <v>0</v>
      </c>
      <c r="X2008">
        <v>0</v>
      </c>
      <c r="Y2008">
        <v>0</v>
      </c>
      <c r="AA2008">
        <v>1.0052238556660118</v>
      </c>
      <c r="AB2008">
        <v>0</v>
      </c>
      <c r="AC2008">
        <v>0.78102496759066309</v>
      </c>
      <c r="AE2008">
        <v>28.212789365557139</v>
      </c>
      <c r="AG2008">
        <v>24.096385542168672</v>
      </c>
      <c r="AH2008">
        <v>20.952467674376248</v>
      </c>
      <c r="AI2008">
        <v>0</v>
      </c>
      <c r="AJ2008">
        <v>20</v>
      </c>
      <c r="AK2008">
        <v>83.77</v>
      </c>
      <c r="AL2008">
        <v>19.538188904355088</v>
      </c>
    </row>
    <row r="2009" spans="1:38">
      <c r="A2009">
        <v>18</v>
      </c>
      <c r="B2009">
        <v>191</v>
      </c>
      <c r="C2009">
        <v>2024</v>
      </c>
      <c r="E2009">
        <v>99</v>
      </c>
      <c r="G2009">
        <v>99</v>
      </c>
      <c r="H2009">
        <v>2</v>
      </c>
      <c r="I2009">
        <v>99</v>
      </c>
      <c r="J2009">
        <v>181</v>
      </c>
      <c r="K2009">
        <v>99</v>
      </c>
      <c r="L2009">
        <v>8</v>
      </c>
      <c r="M2009">
        <v>99</v>
      </c>
      <c r="N2009">
        <v>99</v>
      </c>
      <c r="O2009">
        <v>99</v>
      </c>
      <c r="P2009">
        <v>99</v>
      </c>
      <c r="R2009">
        <v>0</v>
      </c>
    </row>
    <row r="2010" spans="1:38">
      <c r="A2010">
        <v>18</v>
      </c>
      <c r="B2010">
        <v>192</v>
      </c>
      <c r="C2010">
        <v>2024</v>
      </c>
      <c r="E2010">
        <v>99</v>
      </c>
      <c r="G2010">
        <v>99</v>
      </c>
      <c r="H2010">
        <v>1</v>
      </c>
      <c r="I2010">
        <v>99</v>
      </c>
      <c r="J2010">
        <v>262</v>
      </c>
      <c r="K2010">
        <v>99</v>
      </c>
      <c r="L2010">
        <v>8</v>
      </c>
      <c r="M2010">
        <v>99</v>
      </c>
      <c r="N2010">
        <v>99</v>
      </c>
      <c r="O2010">
        <v>99</v>
      </c>
      <c r="P2010">
        <v>99</v>
      </c>
      <c r="R2010">
        <v>0</v>
      </c>
    </row>
    <row r="2011" spans="1:38">
      <c r="A2011">
        <v>18</v>
      </c>
      <c r="B2011">
        <v>193</v>
      </c>
      <c r="C2011">
        <v>2024</v>
      </c>
      <c r="E2011">
        <v>99</v>
      </c>
      <c r="G2011">
        <v>99</v>
      </c>
      <c r="H2011">
        <v>2</v>
      </c>
      <c r="I2011">
        <v>99</v>
      </c>
      <c r="J2011">
        <v>267</v>
      </c>
      <c r="K2011">
        <v>99</v>
      </c>
      <c r="L2011">
        <v>8</v>
      </c>
      <c r="M2011">
        <v>99</v>
      </c>
      <c r="N2011">
        <v>99</v>
      </c>
      <c r="O2011">
        <v>99</v>
      </c>
      <c r="P2011">
        <v>99</v>
      </c>
      <c r="R2011">
        <v>0</v>
      </c>
    </row>
    <row r="2012" spans="1:38">
      <c r="A2012">
        <v>18</v>
      </c>
      <c r="B2012">
        <v>194</v>
      </c>
      <c r="C2012">
        <v>2024</v>
      </c>
      <c r="E2012">
        <v>99</v>
      </c>
      <c r="G2012">
        <v>99</v>
      </c>
      <c r="H2012">
        <v>1</v>
      </c>
      <c r="I2012">
        <v>99</v>
      </c>
      <c r="J2012">
        <v>309</v>
      </c>
      <c r="K2012">
        <v>99</v>
      </c>
      <c r="L2012">
        <v>8</v>
      </c>
      <c r="M2012">
        <v>99</v>
      </c>
      <c r="N2012">
        <v>99</v>
      </c>
      <c r="O2012">
        <v>99</v>
      </c>
      <c r="P2012">
        <v>99</v>
      </c>
      <c r="R2012">
        <v>0</v>
      </c>
    </row>
    <row r="2013" spans="1:38">
      <c r="A2013">
        <v>18</v>
      </c>
      <c r="B2013">
        <v>195</v>
      </c>
      <c r="C2013">
        <v>2024</v>
      </c>
      <c r="E2013">
        <v>99</v>
      </c>
      <c r="G2013">
        <v>99</v>
      </c>
      <c r="H2013">
        <v>2</v>
      </c>
      <c r="I2013">
        <v>99</v>
      </c>
      <c r="J2013">
        <v>470</v>
      </c>
      <c r="K2013">
        <v>99</v>
      </c>
      <c r="L2013">
        <v>8</v>
      </c>
      <c r="M2013">
        <v>99</v>
      </c>
      <c r="N2013">
        <v>99</v>
      </c>
      <c r="O2013">
        <v>99</v>
      </c>
      <c r="P2013">
        <v>99</v>
      </c>
      <c r="Q2013">
        <v>10</v>
      </c>
      <c r="R2013">
        <v>28</v>
      </c>
      <c r="S2013">
        <v>8</v>
      </c>
      <c r="T2013">
        <v>5.3928571428571441</v>
      </c>
      <c r="U2013">
        <v>13.053571428571436</v>
      </c>
      <c r="V2013">
        <v>0</v>
      </c>
      <c r="W2013">
        <v>0</v>
      </c>
      <c r="X2013">
        <v>3.5714285714285721</v>
      </c>
      <c r="Y2013">
        <v>0</v>
      </c>
      <c r="AA2013">
        <v>2.0088166635497142</v>
      </c>
      <c r="AB2013">
        <v>0</v>
      </c>
      <c r="AC2013">
        <v>0.97611788347974437</v>
      </c>
      <c r="AE2013">
        <v>14.044103060283769</v>
      </c>
      <c r="AG2013">
        <v>22.222222222222225</v>
      </c>
      <c r="AH2013">
        <v>19.949784400414828</v>
      </c>
      <c r="AI2013">
        <v>0</v>
      </c>
      <c r="AJ2013">
        <v>28</v>
      </c>
      <c r="AK2013">
        <v>86.1357142857143</v>
      </c>
      <c r="AL2013">
        <v>19.826605387821015</v>
      </c>
    </row>
    <row r="2014" spans="1:38">
      <c r="A2014">
        <v>18</v>
      </c>
      <c r="B2014">
        <v>196</v>
      </c>
      <c r="C2014">
        <v>2024</v>
      </c>
      <c r="E2014">
        <v>99</v>
      </c>
      <c r="G2014">
        <v>99</v>
      </c>
      <c r="H2014">
        <v>2</v>
      </c>
      <c r="I2014">
        <v>99</v>
      </c>
      <c r="J2014">
        <v>629</v>
      </c>
      <c r="K2014">
        <v>99</v>
      </c>
      <c r="L2014">
        <v>8</v>
      </c>
      <c r="M2014">
        <v>99</v>
      </c>
      <c r="N2014">
        <v>99</v>
      </c>
      <c r="O2014">
        <v>99</v>
      </c>
      <c r="P2014">
        <v>99</v>
      </c>
      <c r="R2014">
        <v>0</v>
      </c>
    </row>
    <row r="2015" spans="1:38">
      <c r="A2015">
        <v>18</v>
      </c>
      <c r="B2015">
        <v>197</v>
      </c>
      <c r="C2015">
        <v>2024</v>
      </c>
      <c r="E2015">
        <v>99</v>
      </c>
      <c r="G2015">
        <v>99</v>
      </c>
      <c r="H2015">
        <v>1</v>
      </c>
      <c r="I2015">
        <v>99</v>
      </c>
      <c r="J2015">
        <v>643</v>
      </c>
      <c r="K2015">
        <v>99</v>
      </c>
      <c r="L2015">
        <v>8</v>
      </c>
      <c r="M2015">
        <v>99</v>
      </c>
      <c r="N2015">
        <v>99</v>
      </c>
      <c r="O2015">
        <v>99</v>
      </c>
      <c r="P2015">
        <v>99</v>
      </c>
      <c r="R2015">
        <v>0</v>
      </c>
    </row>
    <row r="2016" spans="1:38">
      <c r="A2016">
        <v>18</v>
      </c>
      <c r="B2016">
        <v>198</v>
      </c>
      <c r="C2016">
        <v>2024</v>
      </c>
      <c r="E2016">
        <v>99</v>
      </c>
      <c r="G2016">
        <v>99</v>
      </c>
      <c r="H2016">
        <v>2</v>
      </c>
      <c r="I2016">
        <v>99</v>
      </c>
      <c r="J2016">
        <v>704</v>
      </c>
      <c r="K2016">
        <v>99</v>
      </c>
      <c r="L2016">
        <v>8</v>
      </c>
      <c r="M2016">
        <v>99</v>
      </c>
      <c r="N2016">
        <v>99</v>
      </c>
      <c r="O2016">
        <v>99</v>
      </c>
      <c r="P2016">
        <v>99</v>
      </c>
      <c r="R2016">
        <v>0</v>
      </c>
    </row>
    <row r="2017" spans="1:38">
      <c r="A2017">
        <v>18</v>
      </c>
      <c r="B2017">
        <v>199</v>
      </c>
      <c r="C2017">
        <v>2024</v>
      </c>
      <c r="E2017">
        <v>99</v>
      </c>
      <c r="G2017">
        <v>99</v>
      </c>
      <c r="H2017">
        <v>1</v>
      </c>
      <c r="I2017">
        <v>99</v>
      </c>
      <c r="J2017">
        <v>802</v>
      </c>
      <c r="K2017">
        <v>99</v>
      </c>
      <c r="L2017">
        <v>8</v>
      </c>
      <c r="M2017">
        <v>99</v>
      </c>
      <c r="N2017">
        <v>99</v>
      </c>
      <c r="O2017">
        <v>99</v>
      </c>
      <c r="P2017">
        <v>99</v>
      </c>
      <c r="R2017">
        <v>0</v>
      </c>
    </row>
    <row r="2018" spans="1:38">
      <c r="A2018">
        <v>18</v>
      </c>
      <c r="B2018">
        <v>200</v>
      </c>
      <c r="C2018">
        <v>2024</v>
      </c>
      <c r="E2018">
        <v>99</v>
      </c>
      <c r="G2018">
        <v>99</v>
      </c>
      <c r="H2018">
        <v>1</v>
      </c>
      <c r="I2018">
        <v>99</v>
      </c>
      <c r="J2018">
        <v>103</v>
      </c>
      <c r="K2018">
        <v>99</v>
      </c>
      <c r="L2018">
        <v>9</v>
      </c>
      <c r="M2018">
        <v>99</v>
      </c>
      <c r="N2018">
        <v>99</v>
      </c>
      <c r="O2018">
        <v>99</v>
      </c>
      <c r="P2018">
        <v>99</v>
      </c>
      <c r="R2018">
        <v>0</v>
      </c>
    </row>
    <row r="2019" spans="1:38">
      <c r="A2019">
        <v>18</v>
      </c>
      <c r="B2019">
        <v>201</v>
      </c>
      <c r="C2019">
        <v>2024</v>
      </c>
      <c r="E2019">
        <v>99</v>
      </c>
      <c r="G2019">
        <v>99</v>
      </c>
      <c r="H2019">
        <v>2</v>
      </c>
      <c r="I2019">
        <v>99</v>
      </c>
      <c r="J2019">
        <v>106</v>
      </c>
      <c r="K2019">
        <v>99</v>
      </c>
      <c r="L2019">
        <v>9</v>
      </c>
      <c r="M2019">
        <v>99</v>
      </c>
      <c r="N2019">
        <v>99</v>
      </c>
      <c r="O2019">
        <v>99</v>
      </c>
      <c r="P2019">
        <v>99</v>
      </c>
      <c r="R2019">
        <v>0</v>
      </c>
    </row>
    <row r="2020" spans="1:38">
      <c r="A2020">
        <v>18</v>
      </c>
      <c r="B2020">
        <v>202</v>
      </c>
      <c r="C2020">
        <v>2024</v>
      </c>
      <c r="E2020">
        <v>99</v>
      </c>
      <c r="G2020">
        <v>99</v>
      </c>
      <c r="H2020">
        <v>1</v>
      </c>
      <c r="I2020">
        <v>99</v>
      </c>
      <c r="J2020">
        <v>110</v>
      </c>
      <c r="K2020">
        <v>99</v>
      </c>
      <c r="L2020">
        <v>9</v>
      </c>
      <c r="M2020">
        <v>99</v>
      </c>
      <c r="N2020">
        <v>99</v>
      </c>
      <c r="O2020">
        <v>99</v>
      </c>
      <c r="P2020">
        <v>99</v>
      </c>
      <c r="Q2020">
        <v>24</v>
      </c>
      <c r="R2020">
        <v>66</v>
      </c>
      <c r="S2020">
        <v>9</v>
      </c>
      <c r="T2020">
        <v>6.3636363636363633</v>
      </c>
      <c r="U2020">
        <v>13.686363636363636</v>
      </c>
      <c r="V2020">
        <v>0</v>
      </c>
      <c r="W2020">
        <v>6.0606060606060606</v>
      </c>
      <c r="X2020">
        <v>0</v>
      </c>
      <c r="Y2020">
        <v>0</v>
      </c>
      <c r="AA2020">
        <v>1.5403547764932737</v>
      </c>
      <c r="AB2020">
        <v>0</v>
      </c>
      <c r="AC2020">
        <v>1.3100585649222611</v>
      </c>
      <c r="AE2020">
        <v>36.360898440375323</v>
      </c>
      <c r="AG2020">
        <v>46.808510638297882</v>
      </c>
      <c r="AH2020">
        <v>45.808610984329839</v>
      </c>
      <c r="AI2020">
        <v>0</v>
      </c>
      <c r="AJ2020">
        <v>66</v>
      </c>
      <c r="AK2020">
        <v>83.874242424242411</v>
      </c>
      <c r="AL2020">
        <v>23.144121180228737</v>
      </c>
    </row>
    <row r="2021" spans="1:38">
      <c r="A2021">
        <v>18</v>
      </c>
      <c r="B2021">
        <v>203</v>
      </c>
      <c r="C2021">
        <v>2024</v>
      </c>
      <c r="E2021">
        <v>99</v>
      </c>
      <c r="G2021">
        <v>99</v>
      </c>
      <c r="H2021">
        <v>1</v>
      </c>
      <c r="I2021">
        <v>99</v>
      </c>
      <c r="J2021">
        <v>111</v>
      </c>
      <c r="K2021">
        <v>99</v>
      </c>
      <c r="L2021">
        <v>9</v>
      </c>
      <c r="M2021">
        <v>99</v>
      </c>
      <c r="N2021">
        <v>99</v>
      </c>
      <c r="O2021">
        <v>99</v>
      </c>
      <c r="P2021">
        <v>99</v>
      </c>
      <c r="Q2021">
        <v>36</v>
      </c>
      <c r="R2021">
        <v>189</v>
      </c>
      <c r="S2021">
        <v>9</v>
      </c>
      <c r="T2021">
        <v>6.6084656084656084</v>
      </c>
      <c r="U2021">
        <v>13.398412698412685</v>
      </c>
      <c r="V2021">
        <v>0</v>
      </c>
      <c r="W2021">
        <v>4.7619047619047636</v>
      </c>
      <c r="X2021">
        <v>13.227513227513228</v>
      </c>
      <c r="Y2021">
        <v>0</v>
      </c>
      <c r="AA2021">
        <v>2.3744779697066289</v>
      </c>
      <c r="AB2021">
        <v>0</v>
      </c>
      <c r="AC2021">
        <v>1.1570498313855302</v>
      </c>
      <c r="AE2021">
        <v>51.551111303972547</v>
      </c>
      <c r="AG2021">
        <v>28.463855421686752</v>
      </c>
      <c r="AH2021">
        <v>25.605945699984805</v>
      </c>
      <c r="AI2021">
        <v>0</v>
      </c>
      <c r="AJ2021">
        <v>182</v>
      </c>
      <c r="AK2021">
        <v>82.869780219780253</v>
      </c>
      <c r="AL2021">
        <v>23.415839643686919</v>
      </c>
    </row>
    <row r="2022" spans="1:38">
      <c r="A2022">
        <v>18</v>
      </c>
      <c r="B2022">
        <v>204</v>
      </c>
      <c r="C2022">
        <v>2024</v>
      </c>
      <c r="E2022">
        <v>99</v>
      </c>
      <c r="G2022">
        <v>99</v>
      </c>
      <c r="H2022">
        <v>1</v>
      </c>
      <c r="I2022">
        <v>99</v>
      </c>
      <c r="J2022">
        <v>116</v>
      </c>
      <c r="K2022">
        <v>99</v>
      </c>
      <c r="L2022">
        <v>9</v>
      </c>
      <c r="M2022">
        <v>99</v>
      </c>
      <c r="N2022">
        <v>99</v>
      </c>
      <c r="O2022">
        <v>99</v>
      </c>
      <c r="P2022">
        <v>99</v>
      </c>
      <c r="R2022">
        <v>0</v>
      </c>
    </row>
    <row r="2023" spans="1:38">
      <c r="A2023">
        <v>18</v>
      </c>
      <c r="B2023">
        <v>205</v>
      </c>
      <c r="C2023">
        <v>2024</v>
      </c>
      <c r="E2023">
        <v>99</v>
      </c>
      <c r="G2023">
        <v>99</v>
      </c>
      <c r="H2023">
        <v>2</v>
      </c>
      <c r="I2023">
        <v>99</v>
      </c>
      <c r="J2023">
        <v>117</v>
      </c>
      <c r="K2023">
        <v>99</v>
      </c>
      <c r="L2023">
        <v>9</v>
      </c>
      <c r="M2023">
        <v>99</v>
      </c>
      <c r="N2023">
        <v>99</v>
      </c>
      <c r="O2023">
        <v>99</v>
      </c>
      <c r="P2023">
        <v>99</v>
      </c>
      <c r="Q2023">
        <v>12</v>
      </c>
      <c r="R2023">
        <v>18</v>
      </c>
      <c r="S2023">
        <v>9</v>
      </c>
      <c r="T2023">
        <v>6.166666666666667</v>
      </c>
      <c r="U2023">
        <v>13.855555555555556</v>
      </c>
      <c r="V2023">
        <v>0</v>
      </c>
      <c r="W2023">
        <v>5.5555555555555562</v>
      </c>
      <c r="X2023">
        <v>5.5555555555555562</v>
      </c>
      <c r="Y2023">
        <v>0</v>
      </c>
      <c r="AA2023">
        <v>1.5685174253352188</v>
      </c>
      <c r="AB2023">
        <v>0</v>
      </c>
      <c r="AC2023">
        <v>1.3017082793177759</v>
      </c>
      <c r="AE2023">
        <v>20.225910832065711</v>
      </c>
      <c r="AG2023">
        <v>13.74045801526718</v>
      </c>
      <c r="AH2023">
        <v>12.927638399336509</v>
      </c>
      <c r="AI2023">
        <v>0</v>
      </c>
      <c r="AJ2023">
        <v>18</v>
      </c>
      <c r="AK2023">
        <v>82.100000000000023</v>
      </c>
      <c r="AL2023">
        <v>24.976728737633206</v>
      </c>
    </row>
    <row r="2024" spans="1:38">
      <c r="A2024">
        <v>18</v>
      </c>
      <c r="B2024">
        <v>206</v>
      </c>
      <c r="C2024">
        <v>2024</v>
      </c>
      <c r="E2024">
        <v>99</v>
      </c>
      <c r="G2024">
        <v>99</v>
      </c>
      <c r="H2024">
        <v>1</v>
      </c>
      <c r="I2024">
        <v>99</v>
      </c>
      <c r="J2024">
        <v>134</v>
      </c>
      <c r="K2024">
        <v>99</v>
      </c>
      <c r="L2024">
        <v>9</v>
      </c>
      <c r="M2024">
        <v>99</v>
      </c>
      <c r="N2024">
        <v>99</v>
      </c>
      <c r="O2024">
        <v>99</v>
      </c>
      <c r="P2024">
        <v>99</v>
      </c>
      <c r="Q2024">
        <v>2</v>
      </c>
      <c r="R2024">
        <v>2</v>
      </c>
      <c r="S2024">
        <v>9</v>
      </c>
      <c r="T2024">
        <v>6.5</v>
      </c>
      <c r="U2024">
        <v>18.899999999999999</v>
      </c>
      <c r="V2024">
        <v>50</v>
      </c>
      <c r="W2024">
        <v>0</v>
      </c>
      <c r="X2024">
        <v>50</v>
      </c>
      <c r="Y2024">
        <v>50</v>
      </c>
      <c r="AA2024">
        <v>8.3000000000000025</v>
      </c>
      <c r="AB2024">
        <v>0</v>
      </c>
      <c r="AC2024">
        <v>1.5</v>
      </c>
      <c r="AE2024">
        <v>-99.999999999999858</v>
      </c>
      <c r="AG2024">
        <v>11.111111111111112</v>
      </c>
      <c r="AH2024">
        <v>11.545510079413562</v>
      </c>
      <c r="AI2024">
        <v>0</v>
      </c>
      <c r="AJ2024">
        <v>2</v>
      </c>
      <c r="AK2024">
        <v>88.25</v>
      </c>
      <c r="AL2024">
        <v>25.775841823699192</v>
      </c>
    </row>
    <row r="2025" spans="1:38">
      <c r="A2025">
        <v>18</v>
      </c>
      <c r="B2025">
        <v>207</v>
      </c>
      <c r="C2025">
        <v>2024</v>
      </c>
      <c r="E2025">
        <v>99</v>
      </c>
      <c r="G2025">
        <v>99</v>
      </c>
      <c r="H2025">
        <v>2</v>
      </c>
      <c r="I2025">
        <v>99</v>
      </c>
      <c r="J2025">
        <v>141</v>
      </c>
      <c r="K2025">
        <v>99</v>
      </c>
      <c r="L2025">
        <v>9</v>
      </c>
      <c r="M2025">
        <v>99</v>
      </c>
      <c r="N2025">
        <v>99</v>
      </c>
      <c r="O2025">
        <v>99</v>
      </c>
      <c r="P2025">
        <v>99</v>
      </c>
      <c r="Q2025">
        <v>45</v>
      </c>
      <c r="R2025">
        <v>210</v>
      </c>
      <c r="S2025">
        <v>9</v>
      </c>
      <c r="T2025">
        <v>6.8428571428571443</v>
      </c>
      <c r="U2025">
        <v>15.833333333333332</v>
      </c>
      <c r="V2025">
        <v>0.95238095238095277</v>
      </c>
      <c r="W2025">
        <v>7.6190476190476222</v>
      </c>
      <c r="X2025">
        <v>37.619047619047606</v>
      </c>
      <c r="Y2025">
        <v>1.9047619047619055</v>
      </c>
      <c r="AA2025">
        <v>2.5837096500101153</v>
      </c>
      <c r="AB2025">
        <v>0</v>
      </c>
      <c r="AC2025">
        <v>1.1908666026495696</v>
      </c>
      <c r="AE2025">
        <v>26.635125809428406</v>
      </c>
      <c r="AG2025">
        <v>33.6</v>
      </c>
      <c r="AH2025">
        <v>32.927638419869481</v>
      </c>
      <c r="AI2025">
        <v>0</v>
      </c>
      <c r="AJ2025">
        <v>209</v>
      </c>
      <c r="AK2025">
        <v>87.327751196172301</v>
      </c>
      <c r="AL2025">
        <v>23.712306073080899</v>
      </c>
    </row>
    <row r="2026" spans="1:38">
      <c r="A2026">
        <v>18</v>
      </c>
      <c r="B2026">
        <v>208</v>
      </c>
      <c r="C2026">
        <v>2024</v>
      </c>
      <c r="E2026">
        <v>99</v>
      </c>
      <c r="G2026">
        <v>99</v>
      </c>
      <c r="H2026">
        <v>2</v>
      </c>
      <c r="I2026">
        <v>99</v>
      </c>
      <c r="J2026">
        <v>143</v>
      </c>
      <c r="K2026">
        <v>99</v>
      </c>
      <c r="L2026">
        <v>9</v>
      </c>
      <c r="M2026">
        <v>99</v>
      </c>
      <c r="N2026">
        <v>99</v>
      </c>
      <c r="O2026">
        <v>99</v>
      </c>
      <c r="P2026">
        <v>99</v>
      </c>
      <c r="R2026">
        <v>0</v>
      </c>
    </row>
    <row r="2027" spans="1:38">
      <c r="A2027">
        <v>18</v>
      </c>
      <c r="B2027">
        <v>209</v>
      </c>
      <c r="C2027">
        <v>2024</v>
      </c>
      <c r="E2027">
        <v>99</v>
      </c>
      <c r="G2027">
        <v>99</v>
      </c>
      <c r="H2027">
        <v>2</v>
      </c>
      <c r="I2027">
        <v>99</v>
      </c>
      <c r="J2027">
        <v>147</v>
      </c>
      <c r="K2027">
        <v>99</v>
      </c>
      <c r="L2027">
        <v>9</v>
      </c>
      <c r="M2027">
        <v>99</v>
      </c>
      <c r="N2027">
        <v>99</v>
      </c>
      <c r="O2027">
        <v>99</v>
      </c>
      <c r="P2027">
        <v>99</v>
      </c>
      <c r="R2027">
        <v>0</v>
      </c>
    </row>
    <row r="2028" spans="1:38">
      <c r="A2028">
        <v>18</v>
      </c>
      <c r="B2028">
        <v>210</v>
      </c>
      <c r="C2028">
        <v>2024</v>
      </c>
      <c r="E2028">
        <v>99</v>
      </c>
      <c r="G2028">
        <v>99</v>
      </c>
      <c r="H2028">
        <v>1</v>
      </c>
      <c r="I2028">
        <v>99</v>
      </c>
      <c r="J2028">
        <v>155</v>
      </c>
      <c r="K2028">
        <v>99</v>
      </c>
      <c r="L2028">
        <v>9</v>
      </c>
      <c r="M2028">
        <v>99</v>
      </c>
      <c r="N2028">
        <v>99</v>
      </c>
      <c r="O2028">
        <v>99</v>
      </c>
      <c r="P2028">
        <v>99</v>
      </c>
      <c r="R2028">
        <v>0</v>
      </c>
    </row>
    <row r="2029" spans="1:38">
      <c r="A2029">
        <v>18</v>
      </c>
      <c r="B2029">
        <v>211</v>
      </c>
      <c r="C2029">
        <v>2024</v>
      </c>
      <c r="E2029">
        <v>99</v>
      </c>
      <c r="G2029">
        <v>99</v>
      </c>
      <c r="H2029">
        <v>2</v>
      </c>
      <c r="I2029">
        <v>99</v>
      </c>
      <c r="J2029">
        <v>160</v>
      </c>
      <c r="K2029">
        <v>99</v>
      </c>
      <c r="L2029">
        <v>9</v>
      </c>
      <c r="M2029">
        <v>99</v>
      </c>
      <c r="N2029">
        <v>99</v>
      </c>
      <c r="O2029">
        <v>99</v>
      </c>
      <c r="P2029">
        <v>99</v>
      </c>
      <c r="Q2029">
        <v>4</v>
      </c>
      <c r="R2029">
        <v>16</v>
      </c>
      <c r="S2029">
        <v>9</v>
      </c>
      <c r="T2029">
        <v>8.125</v>
      </c>
      <c r="U2029">
        <v>17.681250000000006</v>
      </c>
      <c r="V2029">
        <v>0</v>
      </c>
      <c r="W2029">
        <v>31.25</v>
      </c>
      <c r="X2029">
        <v>62.5</v>
      </c>
      <c r="Y2029">
        <v>0</v>
      </c>
      <c r="AA2029">
        <v>3.7962512347709514</v>
      </c>
      <c r="AB2029">
        <v>0</v>
      </c>
      <c r="AC2029">
        <v>0.92702481088695809</v>
      </c>
      <c r="AE2029">
        <v>55.299022428149961</v>
      </c>
      <c r="AG2029">
        <v>38.095238095238109</v>
      </c>
      <c r="AH2029">
        <v>40.299145299145295</v>
      </c>
      <c r="AI2029">
        <v>0</v>
      </c>
      <c r="AJ2029">
        <v>16</v>
      </c>
      <c r="AK2029">
        <v>87.862499999999997</v>
      </c>
      <c r="AL2029">
        <v>25.653215079024125</v>
      </c>
    </row>
    <row r="2030" spans="1:38">
      <c r="A2030">
        <v>18</v>
      </c>
      <c r="B2030">
        <v>212</v>
      </c>
      <c r="C2030">
        <v>2024</v>
      </c>
      <c r="E2030">
        <v>99</v>
      </c>
      <c r="G2030">
        <v>99</v>
      </c>
      <c r="H2030">
        <v>1</v>
      </c>
      <c r="I2030">
        <v>99</v>
      </c>
      <c r="J2030">
        <v>171</v>
      </c>
      <c r="K2030">
        <v>99</v>
      </c>
      <c r="L2030">
        <v>9</v>
      </c>
      <c r="M2030">
        <v>99</v>
      </c>
      <c r="N2030">
        <v>99</v>
      </c>
      <c r="O2030">
        <v>99</v>
      </c>
      <c r="P2030">
        <v>99</v>
      </c>
      <c r="Q2030">
        <v>2</v>
      </c>
      <c r="R2030">
        <v>27</v>
      </c>
      <c r="S2030">
        <v>9</v>
      </c>
      <c r="T2030">
        <v>8.0370370370370363</v>
      </c>
      <c r="U2030">
        <v>16.477777777777781</v>
      </c>
      <c r="V2030">
        <v>0</v>
      </c>
      <c r="W2030">
        <v>33.333333333333343</v>
      </c>
      <c r="X2030">
        <v>48.148148148148145</v>
      </c>
      <c r="Y2030">
        <v>0</v>
      </c>
      <c r="AA2030">
        <v>1.9333971892391923</v>
      </c>
      <c r="AB2030">
        <v>0</v>
      </c>
      <c r="AC2030">
        <v>0.9993138935727498</v>
      </c>
      <c r="AE2030">
        <v>46.049657840637437</v>
      </c>
      <c r="AG2030">
        <v>37.5</v>
      </c>
      <c r="AH2030">
        <v>37.424293405114405</v>
      </c>
      <c r="AI2030">
        <v>0</v>
      </c>
      <c r="AJ2030">
        <v>26</v>
      </c>
      <c r="AK2030">
        <v>87.180769230769215</v>
      </c>
      <c r="AL2030">
        <v>24.639554588382232</v>
      </c>
    </row>
    <row r="2031" spans="1:38">
      <c r="A2031">
        <v>18</v>
      </c>
      <c r="B2031">
        <v>213</v>
      </c>
      <c r="C2031">
        <v>2024</v>
      </c>
      <c r="E2031">
        <v>99</v>
      </c>
      <c r="G2031">
        <v>99</v>
      </c>
      <c r="H2031">
        <v>2</v>
      </c>
      <c r="I2031">
        <v>99</v>
      </c>
      <c r="J2031">
        <v>175</v>
      </c>
      <c r="K2031">
        <v>99</v>
      </c>
      <c r="L2031">
        <v>9</v>
      </c>
      <c r="M2031">
        <v>99</v>
      </c>
      <c r="N2031">
        <v>99</v>
      </c>
      <c r="O2031">
        <v>99</v>
      </c>
      <c r="P2031">
        <v>99</v>
      </c>
      <c r="R2031">
        <v>0</v>
      </c>
    </row>
    <row r="2032" spans="1:38">
      <c r="A2032">
        <v>18</v>
      </c>
      <c r="B2032">
        <v>214</v>
      </c>
      <c r="C2032">
        <v>2024</v>
      </c>
      <c r="E2032">
        <v>99</v>
      </c>
      <c r="G2032">
        <v>99</v>
      </c>
      <c r="H2032">
        <v>2</v>
      </c>
      <c r="I2032">
        <v>99</v>
      </c>
      <c r="J2032">
        <v>177</v>
      </c>
      <c r="K2032">
        <v>99</v>
      </c>
      <c r="L2032">
        <v>9</v>
      </c>
      <c r="M2032">
        <v>99</v>
      </c>
      <c r="N2032">
        <v>99</v>
      </c>
      <c r="O2032">
        <v>99</v>
      </c>
      <c r="P2032">
        <v>99</v>
      </c>
      <c r="R2032">
        <v>0</v>
      </c>
    </row>
    <row r="2033" spans="1:38">
      <c r="A2033">
        <v>18</v>
      </c>
      <c r="B2033">
        <v>215</v>
      </c>
      <c r="C2033">
        <v>2024</v>
      </c>
      <c r="E2033">
        <v>99</v>
      </c>
      <c r="G2033">
        <v>99</v>
      </c>
      <c r="H2033">
        <v>2</v>
      </c>
      <c r="I2033">
        <v>99</v>
      </c>
      <c r="J2033">
        <v>178</v>
      </c>
      <c r="K2033">
        <v>99</v>
      </c>
      <c r="L2033">
        <v>9</v>
      </c>
      <c r="M2033">
        <v>99</v>
      </c>
      <c r="N2033">
        <v>99</v>
      </c>
      <c r="O2033">
        <v>99</v>
      </c>
      <c r="P2033">
        <v>99</v>
      </c>
      <c r="Q2033">
        <v>2</v>
      </c>
      <c r="R2033">
        <v>20</v>
      </c>
      <c r="S2033">
        <v>9</v>
      </c>
      <c r="T2033">
        <v>6.25</v>
      </c>
      <c r="U2033">
        <v>12.365</v>
      </c>
      <c r="V2033">
        <v>0</v>
      </c>
      <c r="W2033">
        <v>5</v>
      </c>
      <c r="X2033">
        <v>0</v>
      </c>
      <c r="Y2033">
        <v>0</v>
      </c>
      <c r="AA2033">
        <v>1.3697718788177873</v>
      </c>
      <c r="AB2033">
        <v>0</v>
      </c>
      <c r="AC2033">
        <v>1.1779218989389748</v>
      </c>
      <c r="AE2033">
        <v>3.9510765795476943</v>
      </c>
      <c r="AG2033">
        <v>24.096385542168672</v>
      </c>
      <c r="AH2033">
        <v>22.51866690948825</v>
      </c>
      <c r="AI2033">
        <v>0</v>
      </c>
      <c r="AJ2033">
        <v>20</v>
      </c>
      <c r="AK2033">
        <v>82.779999999999987</v>
      </c>
      <c r="AL2033">
        <v>21.747846510943695</v>
      </c>
    </row>
    <row r="2034" spans="1:38">
      <c r="A2034">
        <v>18</v>
      </c>
      <c r="B2034">
        <v>216</v>
      </c>
      <c r="C2034">
        <v>2024</v>
      </c>
      <c r="E2034">
        <v>99</v>
      </c>
      <c r="G2034">
        <v>99</v>
      </c>
      <c r="H2034">
        <v>2</v>
      </c>
      <c r="I2034">
        <v>99</v>
      </c>
      <c r="J2034">
        <v>181</v>
      </c>
      <c r="K2034">
        <v>99</v>
      </c>
      <c r="L2034">
        <v>9</v>
      </c>
      <c r="M2034">
        <v>99</v>
      </c>
      <c r="N2034">
        <v>99</v>
      </c>
      <c r="O2034">
        <v>99</v>
      </c>
      <c r="P2034">
        <v>99</v>
      </c>
      <c r="R2034">
        <v>0</v>
      </c>
    </row>
    <row r="2035" spans="1:38">
      <c r="A2035">
        <v>18</v>
      </c>
      <c r="B2035">
        <v>217</v>
      </c>
      <c r="C2035">
        <v>2024</v>
      </c>
      <c r="E2035">
        <v>99</v>
      </c>
      <c r="G2035">
        <v>99</v>
      </c>
      <c r="H2035">
        <v>1</v>
      </c>
      <c r="I2035">
        <v>99</v>
      </c>
      <c r="J2035">
        <v>262</v>
      </c>
      <c r="K2035">
        <v>99</v>
      </c>
      <c r="L2035">
        <v>9</v>
      </c>
      <c r="M2035">
        <v>99</v>
      </c>
      <c r="N2035">
        <v>99</v>
      </c>
      <c r="O2035">
        <v>99</v>
      </c>
      <c r="P2035">
        <v>99</v>
      </c>
      <c r="R2035">
        <v>0</v>
      </c>
    </row>
    <row r="2036" spans="1:38">
      <c r="A2036">
        <v>18</v>
      </c>
      <c r="B2036">
        <v>218</v>
      </c>
      <c r="C2036">
        <v>2024</v>
      </c>
      <c r="E2036">
        <v>99</v>
      </c>
      <c r="G2036">
        <v>99</v>
      </c>
      <c r="H2036">
        <v>2</v>
      </c>
      <c r="I2036">
        <v>99</v>
      </c>
      <c r="J2036">
        <v>267</v>
      </c>
      <c r="K2036">
        <v>99</v>
      </c>
      <c r="L2036">
        <v>9</v>
      </c>
      <c r="M2036">
        <v>99</v>
      </c>
      <c r="N2036">
        <v>99</v>
      </c>
      <c r="O2036">
        <v>99</v>
      </c>
      <c r="P2036">
        <v>99</v>
      </c>
      <c r="R2036">
        <v>0</v>
      </c>
    </row>
    <row r="2037" spans="1:38">
      <c r="A2037">
        <v>18</v>
      </c>
      <c r="B2037">
        <v>219</v>
      </c>
      <c r="C2037">
        <v>2024</v>
      </c>
      <c r="E2037">
        <v>99</v>
      </c>
      <c r="G2037">
        <v>99</v>
      </c>
      <c r="H2037">
        <v>1</v>
      </c>
      <c r="I2037">
        <v>99</v>
      </c>
      <c r="J2037">
        <v>309</v>
      </c>
      <c r="K2037">
        <v>99</v>
      </c>
      <c r="L2037">
        <v>9</v>
      </c>
      <c r="M2037">
        <v>99</v>
      </c>
      <c r="N2037">
        <v>99</v>
      </c>
      <c r="O2037">
        <v>99</v>
      </c>
      <c r="P2037">
        <v>99</v>
      </c>
      <c r="R2037">
        <v>0</v>
      </c>
    </row>
    <row r="2038" spans="1:38">
      <c r="A2038">
        <v>18</v>
      </c>
      <c r="B2038">
        <v>220</v>
      </c>
      <c r="C2038">
        <v>2024</v>
      </c>
      <c r="E2038">
        <v>99</v>
      </c>
      <c r="G2038">
        <v>99</v>
      </c>
      <c r="H2038">
        <v>2</v>
      </c>
      <c r="I2038">
        <v>99</v>
      </c>
      <c r="J2038">
        <v>470</v>
      </c>
      <c r="K2038">
        <v>99</v>
      </c>
      <c r="L2038">
        <v>9</v>
      </c>
      <c r="M2038">
        <v>99</v>
      </c>
      <c r="N2038">
        <v>99</v>
      </c>
      <c r="O2038">
        <v>99</v>
      </c>
      <c r="P2038">
        <v>99</v>
      </c>
      <c r="Q2038">
        <v>10</v>
      </c>
      <c r="R2038">
        <v>35</v>
      </c>
      <c r="S2038">
        <v>9</v>
      </c>
      <c r="T2038">
        <v>6.9714285714285742</v>
      </c>
      <c r="U2038">
        <v>14.277142857142859</v>
      </c>
      <c r="V2038">
        <v>0</v>
      </c>
      <c r="W2038">
        <v>22.857142857142861</v>
      </c>
      <c r="X2038">
        <v>14.285714285714288</v>
      </c>
      <c r="Y2038">
        <v>0</v>
      </c>
      <c r="AA2038">
        <v>1.7128231856517337</v>
      </c>
      <c r="AB2038">
        <v>0</v>
      </c>
      <c r="AC2038">
        <v>1.8281249454910156</v>
      </c>
      <c r="AE2038">
        <v>8.8299999267011557</v>
      </c>
      <c r="AG2038">
        <v>27.777777777777779</v>
      </c>
      <c r="AH2038">
        <v>27.274712079034995</v>
      </c>
      <c r="AI2038">
        <v>0</v>
      </c>
      <c r="AJ2038">
        <v>35</v>
      </c>
      <c r="AK2038">
        <v>85.762857142857087</v>
      </c>
      <c r="AL2038">
        <v>22.597542838653503</v>
      </c>
    </row>
    <row r="2039" spans="1:38">
      <c r="A2039">
        <v>18</v>
      </c>
      <c r="B2039">
        <v>221</v>
      </c>
      <c r="C2039">
        <v>2024</v>
      </c>
      <c r="E2039">
        <v>99</v>
      </c>
      <c r="G2039">
        <v>99</v>
      </c>
      <c r="H2039">
        <v>2</v>
      </c>
      <c r="I2039">
        <v>99</v>
      </c>
      <c r="J2039">
        <v>629</v>
      </c>
      <c r="K2039">
        <v>99</v>
      </c>
      <c r="L2039">
        <v>9</v>
      </c>
      <c r="M2039">
        <v>99</v>
      </c>
      <c r="N2039">
        <v>99</v>
      </c>
      <c r="O2039">
        <v>99</v>
      </c>
      <c r="P2039">
        <v>99</v>
      </c>
      <c r="R2039">
        <v>0</v>
      </c>
    </row>
    <row r="2040" spans="1:38">
      <c r="A2040">
        <v>18</v>
      </c>
      <c r="B2040">
        <v>222</v>
      </c>
      <c r="C2040">
        <v>2024</v>
      </c>
      <c r="E2040">
        <v>99</v>
      </c>
      <c r="G2040">
        <v>99</v>
      </c>
      <c r="H2040">
        <v>1</v>
      </c>
      <c r="I2040">
        <v>99</v>
      </c>
      <c r="J2040">
        <v>643</v>
      </c>
      <c r="K2040">
        <v>99</v>
      </c>
      <c r="L2040">
        <v>9</v>
      </c>
      <c r="M2040">
        <v>99</v>
      </c>
      <c r="N2040">
        <v>99</v>
      </c>
      <c r="O2040">
        <v>99</v>
      </c>
      <c r="P2040">
        <v>99</v>
      </c>
      <c r="R2040">
        <v>0</v>
      </c>
    </row>
    <row r="2041" spans="1:38">
      <c r="A2041">
        <v>18</v>
      </c>
      <c r="B2041">
        <v>223</v>
      </c>
      <c r="C2041">
        <v>2024</v>
      </c>
      <c r="E2041">
        <v>99</v>
      </c>
      <c r="G2041">
        <v>99</v>
      </c>
      <c r="H2041">
        <v>2</v>
      </c>
      <c r="I2041">
        <v>99</v>
      </c>
      <c r="J2041">
        <v>704</v>
      </c>
      <c r="K2041">
        <v>99</v>
      </c>
      <c r="L2041">
        <v>9</v>
      </c>
      <c r="M2041">
        <v>99</v>
      </c>
      <c r="N2041">
        <v>99</v>
      </c>
      <c r="O2041">
        <v>99</v>
      </c>
      <c r="P2041">
        <v>99</v>
      </c>
      <c r="R2041">
        <v>0</v>
      </c>
    </row>
    <row r="2042" spans="1:38">
      <c r="A2042">
        <v>18</v>
      </c>
      <c r="B2042">
        <v>224</v>
      </c>
      <c r="C2042">
        <v>2024</v>
      </c>
      <c r="E2042">
        <v>99</v>
      </c>
      <c r="G2042">
        <v>99</v>
      </c>
      <c r="H2042">
        <v>1</v>
      </c>
      <c r="I2042">
        <v>99</v>
      </c>
      <c r="J2042">
        <v>802</v>
      </c>
      <c r="K2042">
        <v>99</v>
      </c>
      <c r="L2042">
        <v>9</v>
      </c>
      <c r="M2042">
        <v>99</v>
      </c>
      <c r="N2042">
        <v>99</v>
      </c>
      <c r="O2042">
        <v>99</v>
      </c>
      <c r="P2042">
        <v>99</v>
      </c>
      <c r="R2042">
        <v>0</v>
      </c>
    </row>
    <row r="2043" spans="1:38">
      <c r="A2043">
        <v>18</v>
      </c>
      <c r="B2043">
        <v>225</v>
      </c>
      <c r="C2043">
        <v>2024</v>
      </c>
      <c r="E2043">
        <v>99</v>
      </c>
      <c r="G2043">
        <v>99</v>
      </c>
      <c r="H2043">
        <v>1</v>
      </c>
      <c r="I2043">
        <v>99</v>
      </c>
      <c r="J2043">
        <v>103</v>
      </c>
      <c r="K2043">
        <v>99</v>
      </c>
      <c r="L2043">
        <v>10</v>
      </c>
      <c r="M2043">
        <v>99</v>
      </c>
      <c r="N2043">
        <v>99</v>
      </c>
      <c r="O2043">
        <v>99</v>
      </c>
      <c r="P2043">
        <v>99</v>
      </c>
      <c r="R2043">
        <v>0</v>
      </c>
    </row>
    <row r="2044" spans="1:38">
      <c r="A2044">
        <v>18</v>
      </c>
      <c r="B2044">
        <v>226</v>
      </c>
      <c r="C2044">
        <v>2024</v>
      </c>
      <c r="E2044">
        <v>99</v>
      </c>
      <c r="G2044">
        <v>99</v>
      </c>
      <c r="H2044">
        <v>2</v>
      </c>
      <c r="I2044">
        <v>99</v>
      </c>
      <c r="J2044">
        <v>106</v>
      </c>
      <c r="K2044">
        <v>99</v>
      </c>
      <c r="L2044">
        <v>10</v>
      </c>
      <c r="M2044">
        <v>99</v>
      </c>
      <c r="N2044">
        <v>99</v>
      </c>
      <c r="O2044">
        <v>99</v>
      </c>
      <c r="P2044">
        <v>99</v>
      </c>
      <c r="R2044">
        <v>0</v>
      </c>
    </row>
    <row r="2045" spans="1:38">
      <c r="A2045">
        <v>18</v>
      </c>
      <c r="B2045">
        <v>227</v>
      </c>
      <c r="C2045">
        <v>2024</v>
      </c>
      <c r="E2045">
        <v>99</v>
      </c>
      <c r="G2045">
        <v>99</v>
      </c>
      <c r="H2045">
        <v>1</v>
      </c>
      <c r="I2045">
        <v>99</v>
      </c>
      <c r="J2045">
        <v>110</v>
      </c>
      <c r="K2045">
        <v>99</v>
      </c>
      <c r="L2045">
        <v>10</v>
      </c>
      <c r="M2045">
        <v>99</v>
      </c>
      <c r="N2045">
        <v>99</v>
      </c>
      <c r="O2045">
        <v>99</v>
      </c>
      <c r="P2045">
        <v>99</v>
      </c>
      <c r="Q2045">
        <v>20</v>
      </c>
      <c r="R2045">
        <v>41</v>
      </c>
      <c r="S2045">
        <v>10</v>
      </c>
      <c r="T2045">
        <v>7.2195121951219505</v>
      </c>
      <c r="U2045">
        <v>14.670731707317081</v>
      </c>
      <c r="V2045">
        <v>0</v>
      </c>
      <c r="W2045">
        <v>14.634146341463419</v>
      </c>
      <c r="X2045">
        <v>0</v>
      </c>
      <c r="Y2045">
        <v>0</v>
      </c>
      <c r="AA2045">
        <v>1.0899191964766264</v>
      </c>
      <c r="AB2045">
        <v>0</v>
      </c>
      <c r="AC2045">
        <v>1.1584723987354062</v>
      </c>
      <c r="AE2045">
        <v>27.938751007189996</v>
      </c>
      <c r="AG2045">
        <v>29.078014184397158</v>
      </c>
      <c r="AH2045">
        <v>30.503575232009752</v>
      </c>
      <c r="AI2045">
        <v>0</v>
      </c>
      <c r="AJ2045">
        <v>41</v>
      </c>
      <c r="AK2045">
        <v>83.429268292682949</v>
      </c>
      <c r="AL2045">
        <v>25.2872937563295</v>
      </c>
    </row>
    <row r="2046" spans="1:38">
      <c r="A2046">
        <v>18</v>
      </c>
      <c r="B2046">
        <v>228</v>
      </c>
      <c r="C2046">
        <v>2024</v>
      </c>
      <c r="E2046">
        <v>99</v>
      </c>
      <c r="G2046">
        <v>99</v>
      </c>
      <c r="H2046">
        <v>1</v>
      </c>
      <c r="I2046">
        <v>99</v>
      </c>
      <c r="J2046">
        <v>111</v>
      </c>
      <c r="K2046">
        <v>99</v>
      </c>
      <c r="L2046">
        <v>10</v>
      </c>
      <c r="M2046">
        <v>99</v>
      </c>
      <c r="N2046">
        <v>99</v>
      </c>
      <c r="O2046">
        <v>99</v>
      </c>
      <c r="P2046">
        <v>99</v>
      </c>
      <c r="Q2046">
        <v>37</v>
      </c>
      <c r="R2046">
        <v>236</v>
      </c>
      <c r="S2046">
        <v>10</v>
      </c>
      <c r="T2046">
        <v>7.334745762711866</v>
      </c>
      <c r="U2046">
        <v>15.205932203389841</v>
      </c>
      <c r="V2046">
        <v>0</v>
      </c>
      <c r="W2046">
        <v>10.169491525423728</v>
      </c>
      <c r="X2046">
        <v>31.779661016949152</v>
      </c>
      <c r="Y2046">
        <v>1.271186440677966</v>
      </c>
      <c r="AA2046">
        <v>2.3468439814716073</v>
      </c>
      <c r="AB2046">
        <v>0</v>
      </c>
      <c r="AC2046">
        <v>1.0096044802544435</v>
      </c>
      <c r="AE2046">
        <v>28.780158391717286</v>
      </c>
      <c r="AG2046">
        <v>35.542168674698793</v>
      </c>
      <c r="AH2046">
        <v>36.286971029880192</v>
      </c>
      <c r="AI2046">
        <v>0</v>
      </c>
      <c r="AJ2046">
        <v>235</v>
      </c>
      <c r="AK2046">
        <v>83.971489361702098</v>
      </c>
      <c r="AL2046">
        <v>25.583431902090076</v>
      </c>
    </row>
    <row r="2047" spans="1:38">
      <c r="A2047">
        <v>18</v>
      </c>
      <c r="B2047">
        <v>229</v>
      </c>
      <c r="C2047">
        <v>2024</v>
      </c>
      <c r="E2047">
        <v>99</v>
      </c>
      <c r="G2047">
        <v>99</v>
      </c>
      <c r="H2047">
        <v>1</v>
      </c>
      <c r="I2047">
        <v>99</v>
      </c>
      <c r="J2047">
        <v>116</v>
      </c>
      <c r="K2047">
        <v>99</v>
      </c>
      <c r="L2047">
        <v>10</v>
      </c>
      <c r="M2047">
        <v>99</v>
      </c>
      <c r="N2047">
        <v>99</v>
      </c>
      <c r="O2047">
        <v>99</v>
      </c>
      <c r="P2047">
        <v>99</v>
      </c>
      <c r="R2047">
        <v>0</v>
      </c>
    </row>
    <row r="2048" spans="1:38">
      <c r="A2048">
        <v>18</v>
      </c>
      <c r="B2048">
        <v>230</v>
      </c>
      <c r="C2048">
        <v>2024</v>
      </c>
      <c r="E2048">
        <v>99</v>
      </c>
      <c r="G2048">
        <v>99</v>
      </c>
      <c r="H2048">
        <v>2</v>
      </c>
      <c r="I2048">
        <v>99</v>
      </c>
      <c r="J2048">
        <v>117</v>
      </c>
      <c r="K2048">
        <v>99</v>
      </c>
      <c r="L2048">
        <v>10</v>
      </c>
      <c r="M2048">
        <v>99</v>
      </c>
      <c r="N2048">
        <v>99</v>
      </c>
      <c r="O2048">
        <v>99</v>
      </c>
      <c r="P2048">
        <v>99</v>
      </c>
      <c r="Q2048">
        <v>22</v>
      </c>
      <c r="R2048">
        <v>67</v>
      </c>
      <c r="S2048">
        <v>10</v>
      </c>
      <c r="T2048">
        <v>7.1343283582089549</v>
      </c>
      <c r="U2048">
        <v>14.659701492537316</v>
      </c>
      <c r="V2048">
        <v>0</v>
      </c>
      <c r="W2048">
        <v>8.9552238805970141</v>
      </c>
      <c r="X2048">
        <v>8.9552238805970141</v>
      </c>
      <c r="Y2048">
        <v>0</v>
      </c>
      <c r="AA2048">
        <v>1.1584935794296705</v>
      </c>
      <c r="AB2048">
        <v>0</v>
      </c>
      <c r="AC2048">
        <v>1.0494564675371361</v>
      </c>
      <c r="AE2048">
        <v>6.092337928700009</v>
      </c>
      <c r="AG2048">
        <v>51.145038167938914</v>
      </c>
      <c r="AH2048">
        <v>50.91229525191789</v>
      </c>
      <c r="AI2048">
        <v>0</v>
      </c>
      <c r="AJ2048">
        <v>67</v>
      </c>
      <c r="AK2048">
        <v>82.762686567164181</v>
      </c>
      <c r="AL2048">
        <v>25.874116665520816</v>
      </c>
    </row>
    <row r="2049" spans="1:38">
      <c r="A2049">
        <v>18</v>
      </c>
      <c r="B2049">
        <v>231</v>
      </c>
      <c r="C2049">
        <v>2024</v>
      </c>
      <c r="E2049">
        <v>99</v>
      </c>
      <c r="G2049">
        <v>99</v>
      </c>
      <c r="H2049">
        <v>1</v>
      </c>
      <c r="I2049">
        <v>99</v>
      </c>
      <c r="J2049">
        <v>134</v>
      </c>
      <c r="K2049">
        <v>99</v>
      </c>
      <c r="L2049">
        <v>10</v>
      </c>
      <c r="M2049">
        <v>99</v>
      </c>
      <c r="N2049">
        <v>99</v>
      </c>
      <c r="O2049">
        <v>99</v>
      </c>
      <c r="P2049">
        <v>99</v>
      </c>
      <c r="Q2049">
        <v>2</v>
      </c>
      <c r="R2049">
        <v>8</v>
      </c>
      <c r="S2049">
        <v>10</v>
      </c>
      <c r="T2049">
        <v>9</v>
      </c>
      <c r="U2049">
        <v>17.6875</v>
      </c>
      <c r="V2049">
        <v>0</v>
      </c>
      <c r="W2049">
        <v>75</v>
      </c>
      <c r="X2049">
        <v>62.5</v>
      </c>
      <c r="Y2049">
        <v>0</v>
      </c>
      <c r="AA2049">
        <v>2.1670472422169405</v>
      </c>
      <c r="AB2049">
        <v>0</v>
      </c>
      <c r="AC2049">
        <v>1</v>
      </c>
      <c r="AE2049">
        <v>10.959613402661372</v>
      </c>
      <c r="AG2049">
        <v>44.44444444444445</v>
      </c>
      <c r="AH2049">
        <v>43.219303604153929</v>
      </c>
      <c r="AI2049">
        <v>0</v>
      </c>
      <c r="AJ2049">
        <v>8</v>
      </c>
      <c r="AK2049">
        <v>83.512500000000017</v>
      </c>
      <c r="AL2049">
        <v>30.278524538085161</v>
      </c>
    </row>
    <row r="2050" spans="1:38">
      <c r="A2050">
        <v>18</v>
      </c>
      <c r="B2050">
        <v>232</v>
      </c>
      <c r="C2050">
        <v>2024</v>
      </c>
      <c r="E2050">
        <v>99</v>
      </c>
      <c r="G2050">
        <v>99</v>
      </c>
      <c r="H2050">
        <v>2</v>
      </c>
      <c r="I2050">
        <v>99</v>
      </c>
      <c r="J2050">
        <v>141</v>
      </c>
      <c r="K2050">
        <v>99</v>
      </c>
      <c r="L2050">
        <v>10</v>
      </c>
      <c r="M2050">
        <v>99</v>
      </c>
      <c r="N2050">
        <v>99</v>
      </c>
      <c r="O2050">
        <v>99</v>
      </c>
      <c r="P2050">
        <v>99</v>
      </c>
      <c r="Q2050">
        <v>38</v>
      </c>
      <c r="R2050">
        <v>194</v>
      </c>
      <c r="S2050">
        <v>10</v>
      </c>
      <c r="T2050">
        <v>7.4329896907216497</v>
      </c>
      <c r="U2050">
        <v>17.155154639175265</v>
      </c>
      <c r="V2050">
        <v>0</v>
      </c>
      <c r="W2050">
        <v>14.432989690721651</v>
      </c>
      <c r="X2050">
        <v>65.979381443298962</v>
      </c>
      <c r="Y2050">
        <v>1.5463917525773196</v>
      </c>
      <c r="AA2050">
        <v>2.3798768110723998</v>
      </c>
      <c r="AB2050">
        <v>0</v>
      </c>
      <c r="AC2050">
        <v>0.95687653918043236</v>
      </c>
      <c r="AE2050">
        <v>20.613368408909182</v>
      </c>
      <c r="AG2050">
        <v>31.04</v>
      </c>
      <c r="AH2050">
        <v>32.958337872230871</v>
      </c>
      <c r="AI2050">
        <v>0</v>
      </c>
      <c r="AJ2050">
        <v>194</v>
      </c>
      <c r="AK2050">
        <v>86.852061855670058</v>
      </c>
      <c r="AL2050">
        <v>26.118529422173157</v>
      </c>
    </row>
    <row r="2051" spans="1:38">
      <c r="A2051">
        <v>18</v>
      </c>
      <c r="B2051">
        <v>233</v>
      </c>
      <c r="C2051">
        <v>2024</v>
      </c>
      <c r="E2051">
        <v>99</v>
      </c>
      <c r="G2051">
        <v>99</v>
      </c>
      <c r="H2051">
        <v>2</v>
      </c>
      <c r="I2051">
        <v>99</v>
      </c>
      <c r="J2051">
        <v>143</v>
      </c>
      <c r="K2051">
        <v>99</v>
      </c>
      <c r="L2051">
        <v>10</v>
      </c>
      <c r="M2051">
        <v>99</v>
      </c>
      <c r="N2051">
        <v>99</v>
      </c>
      <c r="O2051">
        <v>99</v>
      </c>
      <c r="P2051">
        <v>99</v>
      </c>
      <c r="R2051">
        <v>0</v>
      </c>
    </row>
    <row r="2052" spans="1:38">
      <c r="A2052">
        <v>18</v>
      </c>
      <c r="B2052">
        <v>234</v>
      </c>
      <c r="C2052">
        <v>2024</v>
      </c>
      <c r="E2052">
        <v>99</v>
      </c>
      <c r="G2052">
        <v>99</v>
      </c>
      <c r="H2052">
        <v>2</v>
      </c>
      <c r="I2052">
        <v>99</v>
      </c>
      <c r="J2052">
        <v>147</v>
      </c>
      <c r="K2052">
        <v>99</v>
      </c>
      <c r="L2052">
        <v>10</v>
      </c>
      <c r="M2052">
        <v>99</v>
      </c>
      <c r="N2052">
        <v>99</v>
      </c>
      <c r="O2052">
        <v>99</v>
      </c>
      <c r="P2052">
        <v>99</v>
      </c>
      <c r="R2052">
        <v>0</v>
      </c>
    </row>
    <row r="2053" spans="1:38">
      <c r="A2053">
        <v>18</v>
      </c>
      <c r="B2053">
        <v>235</v>
      </c>
      <c r="C2053">
        <v>2024</v>
      </c>
      <c r="E2053">
        <v>99</v>
      </c>
      <c r="G2053">
        <v>99</v>
      </c>
      <c r="H2053">
        <v>1</v>
      </c>
      <c r="I2053">
        <v>99</v>
      </c>
      <c r="J2053">
        <v>155</v>
      </c>
      <c r="K2053">
        <v>99</v>
      </c>
      <c r="L2053">
        <v>10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38">
      <c r="A2054">
        <v>18</v>
      </c>
      <c r="B2054">
        <v>236</v>
      </c>
      <c r="C2054">
        <v>2024</v>
      </c>
      <c r="E2054">
        <v>99</v>
      </c>
      <c r="G2054">
        <v>99</v>
      </c>
      <c r="H2054">
        <v>2</v>
      </c>
      <c r="I2054">
        <v>99</v>
      </c>
      <c r="J2054">
        <v>160</v>
      </c>
      <c r="K2054">
        <v>99</v>
      </c>
      <c r="L2054">
        <v>10</v>
      </c>
      <c r="M2054">
        <v>99</v>
      </c>
      <c r="N2054">
        <v>99</v>
      </c>
      <c r="O2054">
        <v>99</v>
      </c>
      <c r="P2054">
        <v>99</v>
      </c>
      <c r="Q2054">
        <v>2</v>
      </c>
      <c r="R2054">
        <v>4</v>
      </c>
      <c r="S2054">
        <v>10</v>
      </c>
      <c r="T2054">
        <v>8.25</v>
      </c>
      <c r="U2054">
        <v>20.350000000000001</v>
      </c>
      <c r="V2054">
        <v>0</v>
      </c>
      <c r="W2054">
        <v>25</v>
      </c>
      <c r="X2054">
        <v>100</v>
      </c>
      <c r="Y2054">
        <v>25</v>
      </c>
      <c r="AA2054">
        <v>2.1800229356591503</v>
      </c>
      <c r="AB2054">
        <v>0</v>
      </c>
      <c r="AC2054">
        <v>0.4330127018922193</v>
      </c>
      <c r="AE2054">
        <v>-27.807862602411141</v>
      </c>
      <c r="AG2054">
        <v>9.5238095238095273</v>
      </c>
      <c r="AH2054">
        <v>11.595441595441597</v>
      </c>
      <c r="AI2054">
        <v>0</v>
      </c>
      <c r="AJ2054">
        <v>4</v>
      </c>
      <c r="AK2054">
        <v>90.475000000000023</v>
      </c>
      <c r="AL2054">
        <v>27.368426582376955</v>
      </c>
    </row>
    <row r="2055" spans="1:38">
      <c r="A2055">
        <v>18</v>
      </c>
      <c r="B2055">
        <v>237</v>
      </c>
      <c r="C2055">
        <v>2024</v>
      </c>
      <c r="E2055">
        <v>99</v>
      </c>
      <c r="G2055">
        <v>99</v>
      </c>
      <c r="H2055">
        <v>1</v>
      </c>
      <c r="I2055">
        <v>99</v>
      </c>
      <c r="J2055">
        <v>171</v>
      </c>
      <c r="K2055">
        <v>99</v>
      </c>
      <c r="L2055">
        <v>10</v>
      </c>
      <c r="M2055">
        <v>99</v>
      </c>
      <c r="N2055">
        <v>99</v>
      </c>
      <c r="O2055">
        <v>99</v>
      </c>
      <c r="P2055">
        <v>99</v>
      </c>
      <c r="Q2055">
        <v>4</v>
      </c>
      <c r="R2055">
        <v>26</v>
      </c>
      <c r="S2055">
        <v>10</v>
      </c>
      <c r="T2055">
        <v>7.9230769230769251</v>
      </c>
      <c r="U2055">
        <v>16.18461538461538</v>
      </c>
      <c r="V2055">
        <v>0</v>
      </c>
      <c r="W2055">
        <v>30.769230769230759</v>
      </c>
      <c r="X2055">
        <v>53.84615384615384</v>
      </c>
      <c r="Y2055">
        <v>0</v>
      </c>
      <c r="AA2055">
        <v>1.6064036056915163</v>
      </c>
      <c r="AB2055">
        <v>0</v>
      </c>
      <c r="AC2055">
        <v>0.99703703052428516</v>
      </c>
      <c r="AE2055">
        <v>27.061693167074203</v>
      </c>
      <c r="AG2055">
        <v>36.111111111111114</v>
      </c>
      <c r="AH2055">
        <v>35.397039030955597</v>
      </c>
      <c r="AI2055">
        <v>0</v>
      </c>
      <c r="AJ2055">
        <v>23</v>
      </c>
      <c r="AK2055">
        <v>85.460869565217379</v>
      </c>
      <c r="AL2055">
        <v>26.154736792486194</v>
      </c>
    </row>
    <row r="2056" spans="1:38">
      <c r="A2056">
        <v>18</v>
      </c>
      <c r="B2056">
        <v>238</v>
      </c>
      <c r="C2056">
        <v>2024</v>
      </c>
      <c r="E2056">
        <v>99</v>
      </c>
      <c r="G2056">
        <v>99</v>
      </c>
      <c r="H2056">
        <v>2</v>
      </c>
      <c r="I2056">
        <v>99</v>
      </c>
      <c r="J2056">
        <v>175</v>
      </c>
      <c r="K2056">
        <v>99</v>
      </c>
      <c r="L2056">
        <v>10</v>
      </c>
      <c r="M2056">
        <v>99</v>
      </c>
      <c r="N2056">
        <v>99</v>
      </c>
      <c r="O2056">
        <v>99</v>
      </c>
      <c r="P2056">
        <v>99</v>
      </c>
      <c r="R2056">
        <v>0</v>
      </c>
    </row>
    <row r="2057" spans="1:38">
      <c r="A2057">
        <v>18</v>
      </c>
      <c r="B2057">
        <v>239</v>
      </c>
      <c r="C2057">
        <v>2024</v>
      </c>
      <c r="E2057">
        <v>99</v>
      </c>
      <c r="G2057">
        <v>99</v>
      </c>
      <c r="H2057">
        <v>2</v>
      </c>
      <c r="I2057">
        <v>99</v>
      </c>
      <c r="J2057">
        <v>177</v>
      </c>
      <c r="K2057">
        <v>99</v>
      </c>
      <c r="L2057">
        <v>10</v>
      </c>
      <c r="M2057">
        <v>99</v>
      </c>
      <c r="N2057">
        <v>99</v>
      </c>
      <c r="O2057">
        <v>99</v>
      </c>
      <c r="P2057">
        <v>99</v>
      </c>
      <c r="R2057">
        <v>0</v>
      </c>
    </row>
    <row r="2058" spans="1:38">
      <c r="A2058">
        <v>18</v>
      </c>
      <c r="B2058">
        <v>240</v>
      </c>
      <c r="C2058">
        <v>2024</v>
      </c>
      <c r="E2058">
        <v>99</v>
      </c>
      <c r="G2058">
        <v>99</v>
      </c>
      <c r="H2058">
        <v>2</v>
      </c>
      <c r="I2058">
        <v>99</v>
      </c>
      <c r="J2058">
        <v>178</v>
      </c>
      <c r="K2058">
        <v>99</v>
      </c>
      <c r="L2058">
        <v>10</v>
      </c>
      <c r="M2058">
        <v>99</v>
      </c>
      <c r="N2058">
        <v>99</v>
      </c>
      <c r="O2058">
        <v>99</v>
      </c>
      <c r="P2058">
        <v>99</v>
      </c>
      <c r="Q2058">
        <v>2</v>
      </c>
      <c r="R2058">
        <v>29</v>
      </c>
      <c r="S2058">
        <v>10</v>
      </c>
      <c r="T2058">
        <v>6.3448275862068995</v>
      </c>
      <c r="U2058">
        <v>14.437931034482752</v>
      </c>
      <c r="V2058">
        <v>0</v>
      </c>
      <c r="W2058">
        <v>0</v>
      </c>
      <c r="X2058">
        <v>10.344827586206899</v>
      </c>
      <c r="Y2058">
        <v>0</v>
      </c>
      <c r="AA2058">
        <v>1.5457201854784339</v>
      </c>
      <c r="AB2058">
        <v>0</v>
      </c>
      <c r="AC2058">
        <v>0.75547938966229566</v>
      </c>
      <c r="AE2058">
        <v>35.49587512001289</v>
      </c>
      <c r="AG2058">
        <v>34.939759036144579</v>
      </c>
      <c r="AH2058">
        <v>38.126024403569474</v>
      </c>
      <c r="AI2058">
        <v>0</v>
      </c>
      <c r="AJ2058">
        <v>29</v>
      </c>
      <c r="AK2058">
        <v>83.120689655172441</v>
      </c>
      <c r="AL2058">
        <v>25.08303513852816</v>
      </c>
    </row>
    <row r="2059" spans="1:38">
      <c r="A2059">
        <v>18</v>
      </c>
      <c r="B2059">
        <v>241</v>
      </c>
      <c r="C2059">
        <v>2024</v>
      </c>
      <c r="E2059">
        <v>99</v>
      </c>
      <c r="G2059">
        <v>99</v>
      </c>
      <c r="H2059">
        <v>2</v>
      </c>
      <c r="I2059">
        <v>99</v>
      </c>
      <c r="J2059">
        <v>181</v>
      </c>
      <c r="K2059">
        <v>99</v>
      </c>
      <c r="L2059">
        <v>10</v>
      </c>
      <c r="M2059">
        <v>99</v>
      </c>
      <c r="N2059">
        <v>99</v>
      </c>
      <c r="O2059">
        <v>99</v>
      </c>
      <c r="P2059">
        <v>99</v>
      </c>
      <c r="R2059">
        <v>0</v>
      </c>
    </row>
    <row r="2060" spans="1:38">
      <c r="A2060">
        <v>18</v>
      </c>
      <c r="B2060">
        <v>242</v>
      </c>
      <c r="C2060">
        <v>2024</v>
      </c>
      <c r="E2060">
        <v>99</v>
      </c>
      <c r="G2060">
        <v>99</v>
      </c>
      <c r="H2060">
        <v>1</v>
      </c>
      <c r="I2060">
        <v>99</v>
      </c>
      <c r="J2060">
        <v>262</v>
      </c>
      <c r="K2060">
        <v>99</v>
      </c>
      <c r="L2060">
        <v>10</v>
      </c>
      <c r="M2060">
        <v>99</v>
      </c>
      <c r="N2060">
        <v>99</v>
      </c>
      <c r="O2060">
        <v>99</v>
      </c>
      <c r="P2060">
        <v>99</v>
      </c>
      <c r="R2060">
        <v>0</v>
      </c>
    </row>
    <row r="2061" spans="1:38">
      <c r="A2061">
        <v>18</v>
      </c>
      <c r="B2061">
        <v>243</v>
      </c>
      <c r="C2061">
        <v>2024</v>
      </c>
      <c r="E2061">
        <v>99</v>
      </c>
      <c r="G2061">
        <v>99</v>
      </c>
      <c r="H2061">
        <v>2</v>
      </c>
      <c r="I2061">
        <v>99</v>
      </c>
      <c r="J2061">
        <v>267</v>
      </c>
      <c r="K2061">
        <v>99</v>
      </c>
      <c r="L2061">
        <v>10</v>
      </c>
      <c r="M2061">
        <v>99</v>
      </c>
      <c r="N2061">
        <v>99</v>
      </c>
      <c r="O2061">
        <v>99</v>
      </c>
      <c r="P2061">
        <v>99</v>
      </c>
      <c r="R2061">
        <v>0</v>
      </c>
    </row>
    <row r="2062" spans="1:38">
      <c r="A2062">
        <v>18</v>
      </c>
      <c r="B2062">
        <v>244</v>
      </c>
      <c r="C2062">
        <v>2024</v>
      </c>
      <c r="E2062">
        <v>99</v>
      </c>
      <c r="G2062">
        <v>99</v>
      </c>
      <c r="H2062">
        <v>1</v>
      </c>
      <c r="I2062">
        <v>99</v>
      </c>
      <c r="J2062">
        <v>309</v>
      </c>
      <c r="K2062">
        <v>99</v>
      </c>
      <c r="L2062">
        <v>10</v>
      </c>
      <c r="M2062">
        <v>99</v>
      </c>
      <c r="N2062">
        <v>99</v>
      </c>
      <c r="O2062">
        <v>99</v>
      </c>
      <c r="P2062">
        <v>99</v>
      </c>
      <c r="R2062">
        <v>0</v>
      </c>
    </row>
    <row r="2063" spans="1:38">
      <c r="A2063">
        <v>18</v>
      </c>
      <c r="B2063">
        <v>245</v>
      </c>
      <c r="C2063">
        <v>2024</v>
      </c>
      <c r="E2063">
        <v>99</v>
      </c>
      <c r="G2063">
        <v>99</v>
      </c>
      <c r="H2063">
        <v>2</v>
      </c>
      <c r="I2063">
        <v>99</v>
      </c>
      <c r="J2063">
        <v>470</v>
      </c>
      <c r="K2063">
        <v>99</v>
      </c>
      <c r="L2063">
        <v>10</v>
      </c>
      <c r="M2063">
        <v>99</v>
      </c>
      <c r="N2063">
        <v>99</v>
      </c>
      <c r="O2063">
        <v>99</v>
      </c>
      <c r="P2063">
        <v>99</v>
      </c>
      <c r="Q2063">
        <v>10</v>
      </c>
      <c r="R2063">
        <v>27</v>
      </c>
      <c r="S2063">
        <v>10</v>
      </c>
      <c r="T2063">
        <v>7.5185185185185182</v>
      </c>
      <c r="U2063">
        <v>17.166666666666661</v>
      </c>
      <c r="V2063">
        <v>0</v>
      </c>
      <c r="W2063">
        <v>25.925925925925927</v>
      </c>
      <c r="X2063">
        <v>66.666666666666686</v>
      </c>
      <c r="Y2063">
        <v>0</v>
      </c>
      <c r="AA2063">
        <v>2.3129266373211625</v>
      </c>
      <c r="AB2063">
        <v>0</v>
      </c>
      <c r="AC2063">
        <v>1.6858972854431196</v>
      </c>
      <c r="AE2063">
        <v>-22.637478650997</v>
      </c>
      <c r="AG2063">
        <v>21.428571428571423</v>
      </c>
      <c r="AH2063">
        <v>25.298837399705246</v>
      </c>
      <c r="AI2063">
        <v>0</v>
      </c>
      <c r="AJ2063">
        <v>27</v>
      </c>
      <c r="AK2063">
        <v>87.670370370370364</v>
      </c>
      <c r="AL2063">
        <v>25.417999734927118</v>
      </c>
    </row>
    <row r="2064" spans="1:38">
      <c r="A2064">
        <v>18</v>
      </c>
      <c r="B2064">
        <v>246</v>
      </c>
      <c r="C2064">
        <v>2024</v>
      </c>
      <c r="E2064">
        <v>99</v>
      </c>
      <c r="G2064">
        <v>99</v>
      </c>
      <c r="H2064">
        <v>1</v>
      </c>
      <c r="I2064">
        <v>99</v>
      </c>
      <c r="J2064">
        <v>629</v>
      </c>
      <c r="K2064">
        <v>99</v>
      </c>
      <c r="L2064">
        <v>10</v>
      </c>
      <c r="M2064">
        <v>99</v>
      </c>
      <c r="N2064">
        <v>99</v>
      </c>
      <c r="O2064">
        <v>99</v>
      </c>
      <c r="P2064">
        <v>99</v>
      </c>
      <c r="R2064">
        <v>0</v>
      </c>
    </row>
    <row r="2065" spans="1:38">
      <c r="A2065">
        <v>18</v>
      </c>
      <c r="B2065">
        <v>247</v>
      </c>
      <c r="C2065">
        <v>2024</v>
      </c>
      <c r="E2065">
        <v>99</v>
      </c>
      <c r="G2065">
        <v>99</v>
      </c>
      <c r="H2065">
        <v>1</v>
      </c>
      <c r="I2065">
        <v>99</v>
      </c>
      <c r="J2065">
        <v>643</v>
      </c>
      <c r="K2065">
        <v>99</v>
      </c>
      <c r="L2065">
        <v>10</v>
      </c>
      <c r="M2065">
        <v>99</v>
      </c>
      <c r="N2065">
        <v>99</v>
      </c>
      <c r="O2065">
        <v>99</v>
      </c>
      <c r="P2065">
        <v>99</v>
      </c>
      <c r="R2065">
        <v>0</v>
      </c>
    </row>
    <row r="2066" spans="1:38">
      <c r="A2066">
        <v>18</v>
      </c>
      <c r="B2066">
        <v>248</v>
      </c>
      <c r="C2066">
        <v>2024</v>
      </c>
      <c r="E2066">
        <v>99</v>
      </c>
      <c r="G2066">
        <v>99</v>
      </c>
      <c r="H2066">
        <v>2</v>
      </c>
      <c r="I2066">
        <v>99</v>
      </c>
      <c r="J2066">
        <v>704</v>
      </c>
      <c r="K2066">
        <v>99</v>
      </c>
      <c r="L2066">
        <v>10</v>
      </c>
      <c r="M2066">
        <v>99</v>
      </c>
      <c r="N2066">
        <v>99</v>
      </c>
      <c r="O2066">
        <v>99</v>
      </c>
      <c r="P2066">
        <v>99</v>
      </c>
      <c r="R2066">
        <v>0</v>
      </c>
    </row>
    <row r="2067" spans="1:38">
      <c r="A2067">
        <v>18</v>
      </c>
      <c r="B2067">
        <v>249</v>
      </c>
      <c r="C2067">
        <v>2024</v>
      </c>
      <c r="E2067">
        <v>99</v>
      </c>
      <c r="G2067">
        <v>99</v>
      </c>
      <c r="H2067">
        <v>1</v>
      </c>
      <c r="I2067">
        <v>99</v>
      </c>
      <c r="J2067">
        <v>802</v>
      </c>
      <c r="K2067">
        <v>99</v>
      </c>
      <c r="L2067">
        <v>10</v>
      </c>
      <c r="M2067">
        <v>99</v>
      </c>
      <c r="N2067">
        <v>99</v>
      </c>
      <c r="O2067">
        <v>99</v>
      </c>
      <c r="P2067">
        <v>99</v>
      </c>
      <c r="R2067">
        <v>0</v>
      </c>
    </row>
    <row r="2068" spans="1:38">
      <c r="A2068">
        <v>18</v>
      </c>
      <c r="B2068">
        <v>250</v>
      </c>
      <c r="C2068">
        <v>2024</v>
      </c>
      <c r="E2068">
        <v>99</v>
      </c>
      <c r="G2068">
        <v>99</v>
      </c>
      <c r="H2068">
        <v>1</v>
      </c>
      <c r="I2068">
        <v>99</v>
      </c>
      <c r="J2068">
        <v>103</v>
      </c>
      <c r="K2068">
        <v>99</v>
      </c>
      <c r="L2068">
        <v>11</v>
      </c>
      <c r="M2068">
        <v>99</v>
      </c>
      <c r="N2068">
        <v>99</v>
      </c>
      <c r="O2068">
        <v>99</v>
      </c>
      <c r="P2068">
        <v>99</v>
      </c>
      <c r="R2068">
        <v>0</v>
      </c>
    </row>
    <row r="2069" spans="1:38">
      <c r="A2069">
        <v>18</v>
      </c>
      <c r="B2069">
        <v>251</v>
      </c>
      <c r="C2069">
        <v>2024</v>
      </c>
      <c r="E2069">
        <v>99</v>
      </c>
      <c r="G2069">
        <v>99</v>
      </c>
      <c r="H2069">
        <v>2</v>
      </c>
      <c r="I2069">
        <v>99</v>
      </c>
      <c r="J2069">
        <v>106</v>
      </c>
      <c r="K2069">
        <v>99</v>
      </c>
      <c r="L2069">
        <v>11</v>
      </c>
      <c r="M2069">
        <v>99</v>
      </c>
      <c r="N2069">
        <v>99</v>
      </c>
      <c r="O2069">
        <v>99</v>
      </c>
      <c r="P2069">
        <v>99</v>
      </c>
      <c r="R2069">
        <v>0</v>
      </c>
    </row>
    <row r="2070" spans="1:38">
      <c r="A2070">
        <v>18</v>
      </c>
      <c r="B2070">
        <v>252</v>
      </c>
      <c r="C2070">
        <v>2024</v>
      </c>
      <c r="E2070">
        <v>99</v>
      </c>
      <c r="G2070">
        <v>99</v>
      </c>
      <c r="H2070">
        <v>1</v>
      </c>
      <c r="I2070">
        <v>99</v>
      </c>
      <c r="J2070">
        <v>110</v>
      </c>
      <c r="K2070">
        <v>99</v>
      </c>
      <c r="L2070">
        <v>11</v>
      </c>
      <c r="M2070">
        <v>99</v>
      </c>
      <c r="N2070">
        <v>99</v>
      </c>
      <c r="O2070">
        <v>99</v>
      </c>
      <c r="P2070">
        <v>99</v>
      </c>
      <c r="Q2070">
        <v>9</v>
      </c>
      <c r="R2070">
        <v>15</v>
      </c>
      <c r="S2070">
        <v>11</v>
      </c>
      <c r="T2070">
        <v>7.6666666666666687</v>
      </c>
      <c r="U2070">
        <v>14.773333333333339</v>
      </c>
      <c r="V2070">
        <v>0</v>
      </c>
      <c r="W2070">
        <v>20</v>
      </c>
      <c r="X2070">
        <v>0</v>
      </c>
      <c r="Y2070">
        <v>0</v>
      </c>
      <c r="AA2070">
        <v>1.0194551921928299</v>
      </c>
      <c r="AB2070">
        <v>0</v>
      </c>
      <c r="AC2070">
        <v>1.0749676997731381</v>
      </c>
      <c r="AE2070">
        <v>66.106098933598034</v>
      </c>
      <c r="AG2070">
        <v>10.638297872340427</v>
      </c>
      <c r="AH2070">
        <v>11.237892388052138</v>
      </c>
      <c r="AI2070">
        <v>0</v>
      </c>
      <c r="AJ2070">
        <v>15</v>
      </c>
      <c r="AK2070">
        <v>80.58</v>
      </c>
      <c r="AL2070">
        <v>28.268682797405077</v>
      </c>
    </row>
    <row r="2071" spans="1:38">
      <c r="A2071">
        <v>18</v>
      </c>
      <c r="B2071">
        <v>253</v>
      </c>
      <c r="C2071">
        <v>2024</v>
      </c>
      <c r="E2071">
        <v>99</v>
      </c>
      <c r="G2071">
        <v>99</v>
      </c>
      <c r="H2071">
        <v>1</v>
      </c>
      <c r="I2071">
        <v>99</v>
      </c>
      <c r="J2071">
        <v>111</v>
      </c>
      <c r="K2071">
        <v>99</v>
      </c>
      <c r="L2071">
        <v>11</v>
      </c>
      <c r="M2071">
        <v>99</v>
      </c>
      <c r="N2071">
        <v>99</v>
      </c>
      <c r="O2071">
        <v>99</v>
      </c>
      <c r="P2071">
        <v>99</v>
      </c>
      <c r="Q2071">
        <v>28</v>
      </c>
      <c r="R2071">
        <v>158</v>
      </c>
      <c r="S2071">
        <v>11</v>
      </c>
      <c r="T2071">
        <v>7.7025316455696196</v>
      </c>
      <c r="U2071">
        <v>16.867088607594944</v>
      </c>
      <c r="V2071">
        <v>0</v>
      </c>
      <c r="W2071">
        <v>18.987341772151904</v>
      </c>
      <c r="X2071">
        <v>69.620253164556956</v>
      </c>
      <c r="Y2071">
        <v>0.63291139240506322</v>
      </c>
      <c r="AA2071">
        <v>2.0757320818671898</v>
      </c>
      <c r="AB2071">
        <v>0</v>
      </c>
      <c r="AC2071">
        <v>1.0095085511382935</v>
      </c>
      <c r="AE2071">
        <v>28.135797296590461</v>
      </c>
      <c r="AG2071">
        <v>23.795180722891558</v>
      </c>
      <c r="AH2071">
        <v>26.94777289043936</v>
      </c>
      <c r="AI2071">
        <v>0</v>
      </c>
      <c r="AJ2071">
        <v>158</v>
      </c>
      <c r="AK2071">
        <v>84.451898734177249</v>
      </c>
      <c r="AL2071">
        <v>27.912517711402472</v>
      </c>
    </row>
    <row r="2072" spans="1:38">
      <c r="A2072">
        <v>18</v>
      </c>
      <c r="B2072">
        <v>254</v>
      </c>
      <c r="C2072">
        <v>2024</v>
      </c>
      <c r="E2072">
        <v>99</v>
      </c>
      <c r="G2072">
        <v>99</v>
      </c>
      <c r="H2072">
        <v>1</v>
      </c>
      <c r="I2072">
        <v>99</v>
      </c>
      <c r="J2072">
        <v>116</v>
      </c>
      <c r="K2072">
        <v>99</v>
      </c>
      <c r="L2072">
        <v>11</v>
      </c>
      <c r="M2072">
        <v>99</v>
      </c>
      <c r="N2072">
        <v>99</v>
      </c>
      <c r="O2072">
        <v>99</v>
      </c>
      <c r="P2072">
        <v>99</v>
      </c>
      <c r="R2072">
        <v>0</v>
      </c>
    </row>
    <row r="2073" spans="1:38">
      <c r="A2073">
        <v>18</v>
      </c>
      <c r="B2073">
        <v>255</v>
      </c>
      <c r="C2073">
        <v>2024</v>
      </c>
      <c r="E2073">
        <v>99</v>
      </c>
      <c r="G2073">
        <v>99</v>
      </c>
      <c r="H2073">
        <v>2</v>
      </c>
      <c r="I2073">
        <v>99</v>
      </c>
      <c r="J2073">
        <v>117</v>
      </c>
      <c r="K2073">
        <v>99</v>
      </c>
      <c r="L2073">
        <v>11</v>
      </c>
      <c r="M2073">
        <v>99</v>
      </c>
      <c r="N2073">
        <v>99</v>
      </c>
      <c r="O2073">
        <v>99</v>
      </c>
      <c r="P2073">
        <v>99</v>
      </c>
      <c r="Q2073">
        <v>15</v>
      </c>
      <c r="R2073">
        <v>40</v>
      </c>
      <c r="S2073">
        <v>11</v>
      </c>
      <c r="T2073">
        <v>7.5250000000000004</v>
      </c>
      <c r="U2073">
        <v>15.125</v>
      </c>
      <c r="V2073">
        <v>0</v>
      </c>
      <c r="W2073">
        <v>15</v>
      </c>
      <c r="X2073">
        <v>20</v>
      </c>
      <c r="Y2073">
        <v>0</v>
      </c>
      <c r="AA2073">
        <v>1.0343476204835815</v>
      </c>
      <c r="AB2073">
        <v>0</v>
      </c>
      <c r="AC2073">
        <v>0.99968745115660895</v>
      </c>
      <c r="AE2073">
        <v>22.908068183431254</v>
      </c>
      <c r="AG2073">
        <v>30.534351145038183</v>
      </c>
      <c r="AH2073">
        <v>31.360149284677576</v>
      </c>
      <c r="AI2073">
        <v>0</v>
      </c>
      <c r="AJ2073">
        <v>40</v>
      </c>
      <c r="AK2073">
        <v>80.909999999999982</v>
      </c>
      <c r="AL2073">
        <v>28.557777424008471</v>
      </c>
    </row>
    <row r="2074" spans="1:38">
      <c r="A2074">
        <v>18</v>
      </c>
      <c r="B2074">
        <v>256</v>
      </c>
      <c r="C2074">
        <v>2024</v>
      </c>
      <c r="E2074">
        <v>99</v>
      </c>
      <c r="G2074">
        <v>99</v>
      </c>
      <c r="H2074">
        <v>1</v>
      </c>
      <c r="I2074">
        <v>99</v>
      </c>
      <c r="J2074">
        <v>134</v>
      </c>
      <c r="K2074">
        <v>99</v>
      </c>
      <c r="L2074">
        <v>11</v>
      </c>
      <c r="M2074">
        <v>99</v>
      </c>
      <c r="N2074">
        <v>99</v>
      </c>
      <c r="O2074">
        <v>99</v>
      </c>
      <c r="P2074">
        <v>99</v>
      </c>
      <c r="Q2074">
        <v>2</v>
      </c>
      <c r="R2074">
        <v>6</v>
      </c>
      <c r="S2074">
        <v>11</v>
      </c>
      <c r="T2074">
        <v>8.3333333333333357</v>
      </c>
      <c r="U2074">
        <v>17.849999999999994</v>
      </c>
      <c r="V2074">
        <v>0</v>
      </c>
      <c r="W2074">
        <v>50</v>
      </c>
      <c r="X2074">
        <v>83.333333333333314</v>
      </c>
      <c r="Y2074">
        <v>0</v>
      </c>
      <c r="AA2074">
        <v>2.0172175556113765</v>
      </c>
      <c r="AB2074">
        <v>0</v>
      </c>
      <c r="AC2074">
        <v>1.1055415967851281</v>
      </c>
      <c r="AE2074">
        <v>0.74734463751593694</v>
      </c>
      <c r="AG2074">
        <v>33.333333333333343</v>
      </c>
      <c r="AH2074">
        <v>32.712278558338433</v>
      </c>
      <c r="AI2074">
        <v>0</v>
      </c>
      <c r="AJ2074">
        <v>6</v>
      </c>
      <c r="AK2074">
        <v>82.61666666666666</v>
      </c>
      <c r="AL2074">
        <v>31.572650267511488</v>
      </c>
    </row>
    <row r="2075" spans="1:38">
      <c r="A2075">
        <v>18</v>
      </c>
      <c r="B2075">
        <v>257</v>
      </c>
      <c r="C2075">
        <v>2024</v>
      </c>
      <c r="E2075">
        <v>99</v>
      </c>
      <c r="G2075">
        <v>99</v>
      </c>
      <c r="H2075">
        <v>2</v>
      </c>
      <c r="I2075">
        <v>99</v>
      </c>
      <c r="J2075">
        <v>141</v>
      </c>
      <c r="K2075">
        <v>99</v>
      </c>
      <c r="L2075">
        <v>11</v>
      </c>
      <c r="M2075">
        <v>99</v>
      </c>
      <c r="N2075">
        <v>99</v>
      </c>
      <c r="O2075">
        <v>99</v>
      </c>
      <c r="P2075">
        <v>99</v>
      </c>
      <c r="Q2075">
        <v>18</v>
      </c>
      <c r="R2075">
        <v>59</v>
      </c>
      <c r="S2075">
        <v>11</v>
      </c>
      <c r="T2075">
        <v>7.8135593220338988</v>
      </c>
      <c r="U2075">
        <v>18.505084745762705</v>
      </c>
      <c r="V2075">
        <v>0</v>
      </c>
      <c r="W2075">
        <v>22.033898305084747</v>
      </c>
      <c r="X2075">
        <v>91.525423728813564</v>
      </c>
      <c r="Y2075">
        <v>6.7796610169491505</v>
      </c>
      <c r="AA2075">
        <v>2.4286722137068639</v>
      </c>
      <c r="AB2075">
        <v>0</v>
      </c>
      <c r="AC2075">
        <v>1.0163840237671182</v>
      </c>
      <c r="AE2075">
        <v>52.565415730691342</v>
      </c>
      <c r="AG2075">
        <v>9.4399999999999977</v>
      </c>
      <c r="AH2075">
        <v>10.812149060695788</v>
      </c>
      <c r="AI2075">
        <v>0</v>
      </c>
      <c r="AJ2075">
        <v>59</v>
      </c>
      <c r="AK2075">
        <v>86.008474576271183</v>
      </c>
      <c r="AL2075">
        <v>28.96691046597893</v>
      </c>
    </row>
    <row r="2076" spans="1:38">
      <c r="A2076">
        <v>18</v>
      </c>
      <c r="B2076">
        <v>258</v>
      </c>
      <c r="C2076">
        <v>2024</v>
      </c>
      <c r="E2076">
        <v>99</v>
      </c>
      <c r="G2076">
        <v>99</v>
      </c>
      <c r="H2076">
        <v>2</v>
      </c>
      <c r="I2076">
        <v>99</v>
      </c>
      <c r="J2076">
        <v>143</v>
      </c>
      <c r="K2076">
        <v>99</v>
      </c>
      <c r="L2076">
        <v>11</v>
      </c>
      <c r="M2076">
        <v>99</v>
      </c>
      <c r="N2076">
        <v>99</v>
      </c>
      <c r="O2076">
        <v>99</v>
      </c>
      <c r="P2076">
        <v>99</v>
      </c>
      <c r="R2076">
        <v>0</v>
      </c>
    </row>
    <row r="2077" spans="1:38">
      <c r="A2077">
        <v>18</v>
      </c>
      <c r="B2077">
        <v>259</v>
      </c>
      <c r="C2077">
        <v>2024</v>
      </c>
      <c r="E2077">
        <v>99</v>
      </c>
      <c r="G2077">
        <v>99</v>
      </c>
      <c r="H2077">
        <v>2</v>
      </c>
      <c r="I2077">
        <v>99</v>
      </c>
      <c r="J2077">
        <v>147</v>
      </c>
      <c r="K2077">
        <v>99</v>
      </c>
      <c r="L2077">
        <v>11</v>
      </c>
      <c r="M2077">
        <v>99</v>
      </c>
      <c r="N2077">
        <v>99</v>
      </c>
      <c r="O2077">
        <v>99</v>
      </c>
      <c r="P2077">
        <v>99</v>
      </c>
      <c r="R2077">
        <v>0</v>
      </c>
    </row>
    <row r="2078" spans="1:38">
      <c r="A2078">
        <v>18</v>
      </c>
      <c r="B2078">
        <v>260</v>
      </c>
      <c r="C2078">
        <v>2024</v>
      </c>
      <c r="E2078">
        <v>99</v>
      </c>
      <c r="G2078">
        <v>99</v>
      </c>
      <c r="H2078">
        <v>1</v>
      </c>
      <c r="I2078">
        <v>99</v>
      </c>
      <c r="J2078">
        <v>155</v>
      </c>
      <c r="K2078">
        <v>99</v>
      </c>
      <c r="L2078">
        <v>11</v>
      </c>
      <c r="M2078">
        <v>99</v>
      </c>
      <c r="N2078">
        <v>99</v>
      </c>
      <c r="O2078">
        <v>99</v>
      </c>
      <c r="P2078">
        <v>99</v>
      </c>
      <c r="R2078">
        <v>0</v>
      </c>
    </row>
    <row r="2079" spans="1:38">
      <c r="A2079">
        <v>18</v>
      </c>
      <c r="B2079">
        <v>261</v>
      </c>
      <c r="C2079">
        <v>2024</v>
      </c>
      <c r="E2079">
        <v>99</v>
      </c>
      <c r="G2079">
        <v>99</v>
      </c>
      <c r="H2079">
        <v>2</v>
      </c>
      <c r="I2079">
        <v>99</v>
      </c>
      <c r="J2079">
        <v>160</v>
      </c>
      <c r="K2079">
        <v>99</v>
      </c>
      <c r="L2079">
        <v>11</v>
      </c>
      <c r="M2079">
        <v>99</v>
      </c>
      <c r="N2079">
        <v>99</v>
      </c>
      <c r="O2079">
        <v>99</v>
      </c>
      <c r="P2079">
        <v>99</v>
      </c>
      <c r="Q2079">
        <v>3</v>
      </c>
      <c r="R2079">
        <v>6</v>
      </c>
      <c r="S2079">
        <v>11</v>
      </c>
      <c r="T2079">
        <v>7.8333333333333313</v>
      </c>
      <c r="U2079">
        <v>18.116666666666671</v>
      </c>
      <c r="V2079">
        <v>0</v>
      </c>
      <c r="W2079">
        <v>0</v>
      </c>
      <c r="X2079">
        <v>66.666666666666686</v>
      </c>
      <c r="Y2079">
        <v>0</v>
      </c>
      <c r="AA2079">
        <v>3.3987334242168594</v>
      </c>
      <c r="AB2079">
        <v>0</v>
      </c>
      <c r="AC2079">
        <v>0.37267799624997328</v>
      </c>
      <c r="AE2079">
        <v>-15.570587293026804</v>
      </c>
      <c r="AG2079">
        <v>14.285714285714288</v>
      </c>
      <c r="AH2079">
        <v>15.48433048433048</v>
      </c>
      <c r="AI2079">
        <v>0</v>
      </c>
      <c r="AJ2079">
        <v>6</v>
      </c>
      <c r="AK2079">
        <v>85.583333333333314</v>
      </c>
      <c r="AL2079">
        <v>28.585993801514999</v>
      </c>
    </row>
    <row r="2080" spans="1:38">
      <c r="A2080">
        <v>18</v>
      </c>
      <c r="B2080">
        <v>262</v>
      </c>
      <c r="C2080">
        <v>2024</v>
      </c>
      <c r="E2080">
        <v>99</v>
      </c>
      <c r="G2080">
        <v>99</v>
      </c>
      <c r="H2080">
        <v>1</v>
      </c>
      <c r="I2080">
        <v>99</v>
      </c>
      <c r="J2080">
        <v>171</v>
      </c>
      <c r="K2080">
        <v>99</v>
      </c>
      <c r="L2080">
        <v>11</v>
      </c>
      <c r="M2080">
        <v>99</v>
      </c>
      <c r="N2080">
        <v>99</v>
      </c>
      <c r="O2080">
        <v>99</v>
      </c>
      <c r="P2080">
        <v>99</v>
      </c>
      <c r="Q2080">
        <v>3</v>
      </c>
      <c r="R2080">
        <v>12</v>
      </c>
      <c r="S2080">
        <v>11</v>
      </c>
      <c r="T2080">
        <v>8.6666666666666643</v>
      </c>
      <c r="U2080">
        <v>18</v>
      </c>
      <c r="V2080">
        <v>0</v>
      </c>
      <c r="W2080">
        <v>66.666666666666686</v>
      </c>
      <c r="X2080">
        <v>91.666666666666686</v>
      </c>
      <c r="Y2080">
        <v>0</v>
      </c>
      <c r="AA2080">
        <v>1.4611639196202422</v>
      </c>
      <c r="AB2080">
        <v>0</v>
      </c>
      <c r="AC2080">
        <v>0.74535599249993412</v>
      </c>
      <c r="AE2080">
        <v>-16.068500904298784</v>
      </c>
      <c r="AG2080">
        <v>16.666666666666671</v>
      </c>
      <c r="AH2080">
        <v>18.169582772543748</v>
      </c>
      <c r="AI2080">
        <v>0</v>
      </c>
      <c r="AJ2080">
        <v>11</v>
      </c>
      <c r="AK2080">
        <v>85.263636363636351</v>
      </c>
      <c r="AL2080">
        <v>29.077870108403925</v>
      </c>
    </row>
    <row r="2081" spans="1:38">
      <c r="A2081">
        <v>18</v>
      </c>
      <c r="B2081">
        <v>263</v>
      </c>
      <c r="C2081">
        <v>2024</v>
      </c>
      <c r="E2081">
        <v>99</v>
      </c>
      <c r="G2081">
        <v>99</v>
      </c>
      <c r="H2081">
        <v>2</v>
      </c>
      <c r="I2081">
        <v>99</v>
      </c>
      <c r="J2081">
        <v>175</v>
      </c>
      <c r="K2081">
        <v>99</v>
      </c>
      <c r="L2081">
        <v>11</v>
      </c>
      <c r="M2081">
        <v>99</v>
      </c>
      <c r="N2081">
        <v>99</v>
      </c>
      <c r="O2081">
        <v>99</v>
      </c>
      <c r="P2081">
        <v>99</v>
      </c>
      <c r="R2081">
        <v>0</v>
      </c>
    </row>
    <row r="2082" spans="1:38">
      <c r="A2082">
        <v>18</v>
      </c>
      <c r="B2082">
        <v>264</v>
      </c>
      <c r="C2082">
        <v>2024</v>
      </c>
      <c r="E2082">
        <v>99</v>
      </c>
      <c r="G2082">
        <v>99</v>
      </c>
      <c r="H2082">
        <v>2</v>
      </c>
      <c r="I2082">
        <v>99</v>
      </c>
      <c r="J2082">
        <v>177</v>
      </c>
      <c r="K2082">
        <v>99</v>
      </c>
      <c r="L2082">
        <v>11</v>
      </c>
      <c r="M2082">
        <v>99</v>
      </c>
      <c r="N2082">
        <v>99</v>
      </c>
      <c r="O2082">
        <v>99</v>
      </c>
      <c r="P2082">
        <v>99</v>
      </c>
      <c r="R2082">
        <v>0</v>
      </c>
    </row>
    <row r="2083" spans="1:38">
      <c r="A2083">
        <v>18</v>
      </c>
      <c r="B2083">
        <v>265</v>
      </c>
      <c r="C2083">
        <v>2024</v>
      </c>
      <c r="E2083">
        <v>99</v>
      </c>
      <c r="G2083">
        <v>99</v>
      </c>
      <c r="H2083">
        <v>2</v>
      </c>
      <c r="I2083">
        <v>99</v>
      </c>
      <c r="J2083">
        <v>178</v>
      </c>
      <c r="K2083">
        <v>99</v>
      </c>
      <c r="L2083">
        <v>11</v>
      </c>
      <c r="M2083">
        <v>99</v>
      </c>
      <c r="N2083">
        <v>99</v>
      </c>
      <c r="O2083">
        <v>99</v>
      </c>
      <c r="P2083">
        <v>99</v>
      </c>
      <c r="Q2083">
        <v>1</v>
      </c>
      <c r="R2083">
        <v>12</v>
      </c>
      <c r="S2083">
        <v>11</v>
      </c>
      <c r="T2083">
        <v>6.6666666666666687</v>
      </c>
      <c r="U2083">
        <v>15.166666666666663</v>
      </c>
      <c r="V2083">
        <v>0</v>
      </c>
      <c r="W2083">
        <v>0</v>
      </c>
      <c r="X2083">
        <v>41.666666666666657</v>
      </c>
      <c r="Y2083">
        <v>0</v>
      </c>
      <c r="AA2083">
        <v>2.3407026485414462</v>
      </c>
      <c r="AB2083">
        <v>0</v>
      </c>
      <c r="AC2083">
        <v>1.027402333828161</v>
      </c>
      <c r="AE2083">
        <v>67.802983762941139</v>
      </c>
      <c r="AG2083">
        <v>14.457831325301203</v>
      </c>
      <c r="AH2083">
        <v>16.572573301766528</v>
      </c>
      <c r="AI2083">
        <v>0</v>
      </c>
      <c r="AJ2083">
        <v>12</v>
      </c>
      <c r="AK2083">
        <v>82.09166666666664</v>
      </c>
      <c r="AL2083">
        <v>27.265671301631425</v>
      </c>
    </row>
    <row r="2084" spans="1:38">
      <c r="A2084">
        <v>18</v>
      </c>
      <c r="B2084">
        <v>266</v>
      </c>
      <c r="C2084">
        <v>2024</v>
      </c>
      <c r="E2084">
        <v>99</v>
      </c>
      <c r="G2084">
        <v>99</v>
      </c>
      <c r="H2084">
        <v>2</v>
      </c>
      <c r="I2084">
        <v>99</v>
      </c>
      <c r="J2084">
        <v>181</v>
      </c>
      <c r="K2084">
        <v>99</v>
      </c>
      <c r="L2084">
        <v>11</v>
      </c>
      <c r="M2084">
        <v>99</v>
      </c>
      <c r="N2084">
        <v>99</v>
      </c>
      <c r="O2084">
        <v>99</v>
      </c>
      <c r="P2084">
        <v>99</v>
      </c>
      <c r="R2084">
        <v>0</v>
      </c>
    </row>
    <row r="2085" spans="1:38">
      <c r="A2085">
        <v>18</v>
      </c>
      <c r="B2085">
        <v>267</v>
      </c>
      <c r="C2085">
        <v>2024</v>
      </c>
      <c r="E2085">
        <v>99</v>
      </c>
      <c r="G2085">
        <v>99</v>
      </c>
      <c r="H2085">
        <v>1</v>
      </c>
      <c r="I2085">
        <v>99</v>
      </c>
      <c r="J2085">
        <v>262</v>
      </c>
      <c r="K2085">
        <v>99</v>
      </c>
      <c r="L2085">
        <v>11</v>
      </c>
      <c r="M2085">
        <v>99</v>
      </c>
      <c r="N2085">
        <v>99</v>
      </c>
      <c r="O2085">
        <v>99</v>
      </c>
      <c r="P2085">
        <v>99</v>
      </c>
      <c r="R2085">
        <v>0</v>
      </c>
    </row>
    <row r="2086" spans="1:38">
      <c r="A2086">
        <v>18</v>
      </c>
      <c r="B2086">
        <v>268</v>
      </c>
      <c r="C2086">
        <v>2024</v>
      </c>
      <c r="E2086">
        <v>99</v>
      </c>
      <c r="G2086">
        <v>99</v>
      </c>
      <c r="H2086">
        <v>2</v>
      </c>
      <c r="I2086">
        <v>99</v>
      </c>
      <c r="J2086">
        <v>267</v>
      </c>
      <c r="K2086">
        <v>99</v>
      </c>
      <c r="L2086">
        <v>11</v>
      </c>
      <c r="M2086">
        <v>99</v>
      </c>
      <c r="N2086">
        <v>99</v>
      </c>
      <c r="O2086">
        <v>99</v>
      </c>
      <c r="P2086">
        <v>99</v>
      </c>
      <c r="R2086">
        <v>0</v>
      </c>
    </row>
    <row r="2087" spans="1:38">
      <c r="A2087">
        <v>18</v>
      </c>
      <c r="B2087">
        <v>269</v>
      </c>
      <c r="C2087">
        <v>2024</v>
      </c>
      <c r="E2087">
        <v>99</v>
      </c>
      <c r="G2087">
        <v>99</v>
      </c>
      <c r="H2087">
        <v>1</v>
      </c>
      <c r="I2087">
        <v>99</v>
      </c>
      <c r="J2087">
        <v>309</v>
      </c>
      <c r="K2087">
        <v>99</v>
      </c>
      <c r="L2087">
        <v>11</v>
      </c>
      <c r="M2087">
        <v>99</v>
      </c>
      <c r="N2087">
        <v>99</v>
      </c>
      <c r="O2087">
        <v>99</v>
      </c>
      <c r="P2087">
        <v>99</v>
      </c>
      <c r="R2087">
        <v>0</v>
      </c>
    </row>
    <row r="2088" spans="1:38">
      <c r="A2088">
        <v>18</v>
      </c>
      <c r="B2088">
        <v>270</v>
      </c>
      <c r="C2088">
        <v>2024</v>
      </c>
      <c r="E2088">
        <v>99</v>
      </c>
      <c r="G2088">
        <v>99</v>
      </c>
      <c r="H2088">
        <v>2</v>
      </c>
      <c r="I2088">
        <v>99</v>
      </c>
      <c r="J2088">
        <v>470</v>
      </c>
      <c r="K2088">
        <v>99</v>
      </c>
      <c r="L2088">
        <v>11</v>
      </c>
      <c r="M2088">
        <v>99</v>
      </c>
      <c r="N2088">
        <v>99</v>
      </c>
      <c r="O2088">
        <v>99</v>
      </c>
      <c r="P2088">
        <v>99</v>
      </c>
      <c r="Q2088">
        <v>4</v>
      </c>
      <c r="R2088">
        <v>13</v>
      </c>
      <c r="S2088">
        <v>11</v>
      </c>
      <c r="T2088">
        <v>9.7692307692307718</v>
      </c>
      <c r="U2088">
        <v>18.469230769230762</v>
      </c>
      <c r="V2088">
        <v>0</v>
      </c>
      <c r="W2088">
        <v>69.230769230769269</v>
      </c>
      <c r="X2088">
        <v>76.923076923076891</v>
      </c>
      <c r="Y2088">
        <v>7.6923076923076898</v>
      </c>
      <c r="AA2088">
        <v>2.7507718120793321</v>
      </c>
      <c r="AB2088">
        <v>0</v>
      </c>
      <c r="AC2088">
        <v>2.2584489624466433</v>
      </c>
      <c r="AE2088">
        <v>-25.249813643801605</v>
      </c>
      <c r="AG2088">
        <v>10.31746031746032</v>
      </c>
      <c r="AH2088">
        <v>13.10517984826156</v>
      </c>
      <c r="AI2088">
        <v>0</v>
      </c>
      <c r="AJ2088">
        <v>13</v>
      </c>
      <c r="AK2088">
        <v>87.938461538461581</v>
      </c>
      <c r="AL2088">
        <v>27.039374257984498</v>
      </c>
    </row>
    <row r="2089" spans="1:38">
      <c r="A2089">
        <v>18</v>
      </c>
      <c r="B2089">
        <v>271</v>
      </c>
      <c r="C2089">
        <v>2024</v>
      </c>
      <c r="E2089">
        <v>99</v>
      </c>
      <c r="G2089">
        <v>99</v>
      </c>
      <c r="H2089">
        <v>2</v>
      </c>
      <c r="I2089">
        <v>99</v>
      </c>
      <c r="J2089">
        <v>629</v>
      </c>
      <c r="K2089">
        <v>99</v>
      </c>
      <c r="L2089">
        <v>11</v>
      </c>
      <c r="M2089">
        <v>99</v>
      </c>
      <c r="N2089">
        <v>99</v>
      </c>
      <c r="O2089">
        <v>99</v>
      </c>
      <c r="P2089">
        <v>99</v>
      </c>
      <c r="R2089">
        <v>0</v>
      </c>
    </row>
    <row r="2090" spans="1:38">
      <c r="A2090">
        <v>18</v>
      </c>
      <c r="B2090">
        <v>272</v>
      </c>
      <c r="C2090">
        <v>2024</v>
      </c>
      <c r="E2090">
        <v>99</v>
      </c>
      <c r="G2090">
        <v>99</v>
      </c>
      <c r="H2090">
        <v>1</v>
      </c>
      <c r="I2090">
        <v>99</v>
      </c>
      <c r="J2090">
        <v>643</v>
      </c>
      <c r="K2090">
        <v>99</v>
      </c>
      <c r="L2090">
        <v>11</v>
      </c>
      <c r="M2090">
        <v>99</v>
      </c>
      <c r="N2090">
        <v>99</v>
      </c>
      <c r="O2090">
        <v>99</v>
      </c>
      <c r="P2090">
        <v>99</v>
      </c>
      <c r="R2090">
        <v>0</v>
      </c>
    </row>
    <row r="2091" spans="1:38">
      <c r="A2091">
        <v>18</v>
      </c>
      <c r="B2091">
        <v>273</v>
      </c>
      <c r="C2091">
        <v>2024</v>
      </c>
      <c r="E2091">
        <v>99</v>
      </c>
      <c r="G2091">
        <v>99</v>
      </c>
      <c r="H2091">
        <v>2</v>
      </c>
      <c r="I2091">
        <v>99</v>
      </c>
      <c r="J2091">
        <v>704</v>
      </c>
      <c r="K2091">
        <v>99</v>
      </c>
      <c r="L2091">
        <v>11</v>
      </c>
      <c r="M2091">
        <v>99</v>
      </c>
      <c r="N2091">
        <v>99</v>
      </c>
      <c r="O2091">
        <v>99</v>
      </c>
      <c r="P2091">
        <v>99</v>
      </c>
      <c r="R2091">
        <v>0</v>
      </c>
    </row>
    <row r="2092" spans="1:38">
      <c r="A2092">
        <v>18</v>
      </c>
      <c r="B2092">
        <v>274</v>
      </c>
      <c r="C2092">
        <v>2024</v>
      </c>
      <c r="E2092">
        <v>99</v>
      </c>
      <c r="G2092">
        <v>99</v>
      </c>
      <c r="H2092">
        <v>1</v>
      </c>
      <c r="I2092">
        <v>99</v>
      </c>
      <c r="J2092">
        <v>802</v>
      </c>
      <c r="K2092">
        <v>99</v>
      </c>
      <c r="L2092">
        <v>11</v>
      </c>
      <c r="M2092">
        <v>99</v>
      </c>
      <c r="N2092">
        <v>99</v>
      </c>
      <c r="O2092">
        <v>99</v>
      </c>
      <c r="P2092">
        <v>99</v>
      </c>
      <c r="R2092">
        <v>0</v>
      </c>
    </row>
    <row r="2093" spans="1:38">
      <c r="A2093">
        <v>18</v>
      </c>
      <c r="B2093">
        <v>275</v>
      </c>
      <c r="C2093">
        <v>2024</v>
      </c>
      <c r="E2093">
        <v>99</v>
      </c>
      <c r="G2093">
        <v>99</v>
      </c>
      <c r="H2093">
        <v>1</v>
      </c>
      <c r="I2093">
        <v>99</v>
      </c>
      <c r="J2093">
        <v>103</v>
      </c>
      <c r="K2093">
        <v>99</v>
      </c>
      <c r="L2093">
        <v>12</v>
      </c>
      <c r="M2093">
        <v>99</v>
      </c>
      <c r="N2093">
        <v>99</v>
      </c>
      <c r="O2093">
        <v>99</v>
      </c>
      <c r="P2093">
        <v>99</v>
      </c>
      <c r="R2093">
        <v>0</v>
      </c>
    </row>
    <row r="2094" spans="1:38">
      <c r="A2094">
        <v>18</v>
      </c>
      <c r="B2094">
        <v>276</v>
      </c>
      <c r="C2094">
        <v>2024</v>
      </c>
      <c r="E2094">
        <v>99</v>
      </c>
      <c r="G2094">
        <v>99</v>
      </c>
      <c r="H2094">
        <v>2</v>
      </c>
      <c r="I2094">
        <v>99</v>
      </c>
      <c r="J2094">
        <v>106</v>
      </c>
      <c r="K2094">
        <v>99</v>
      </c>
      <c r="L2094">
        <v>12</v>
      </c>
      <c r="M2094">
        <v>99</v>
      </c>
      <c r="N2094">
        <v>99</v>
      </c>
      <c r="O2094">
        <v>99</v>
      </c>
      <c r="P2094">
        <v>99</v>
      </c>
      <c r="R2094">
        <v>0</v>
      </c>
    </row>
    <row r="2095" spans="1:38">
      <c r="A2095">
        <v>18</v>
      </c>
      <c r="B2095">
        <v>277</v>
      </c>
      <c r="C2095">
        <v>2024</v>
      </c>
      <c r="E2095">
        <v>99</v>
      </c>
      <c r="G2095">
        <v>99</v>
      </c>
      <c r="H2095">
        <v>1</v>
      </c>
      <c r="I2095">
        <v>99</v>
      </c>
      <c r="J2095">
        <v>110</v>
      </c>
      <c r="K2095">
        <v>99</v>
      </c>
      <c r="L2095">
        <v>12</v>
      </c>
      <c r="M2095">
        <v>99</v>
      </c>
      <c r="N2095">
        <v>99</v>
      </c>
      <c r="O2095">
        <v>99</v>
      </c>
      <c r="P2095">
        <v>99</v>
      </c>
      <c r="R2095">
        <v>0</v>
      </c>
    </row>
    <row r="2096" spans="1:38">
      <c r="A2096">
        <v>18</v>
      </c>
      <c r="B2096">
        <v>278</v>
      </c>
      <c r="C2096">
        <v>2024</v>
      </c>
      <c r="E2096">
        <v>99</v>
      </c>
      <c r="G2096">
        <v>99</v>
      </c>
      <c r="H2096">
        <v>1</v>
      </c>
      <c r="I2096">
        <v>99</v>
      </c>
      <c r="J2096">
        <v>111</v>
      </c>
      <c r="K2096">
        <v>99</v>
      </c>
      <c r="L2096">
        <v>12</v>
      </c>
      <c r="M2096">
        <v>99</v>
      </c>
      <c r="N2096">
        <v>99</v>
      </c>
      <c r="O2096">
        <v>99</v>
      </c>
      <c r="P2096">
        <v>99</v>
      </c>
      <c r="Q2096">
        <v>11</v>
      </c>
      <c r="R2096">
        <v>23</v>
      </c>
      <c r="S2096">
        <v>12</v>
      </c>
      <c r="T2096">
        <v>7.8695652173913055</v>
      </c>
      <c r="U2096">
        <v>17.704347826086963</v>
      </c>
      <c r="V2096">
        <v>0</v>
      </c>
      <c r="W2096">
        <v>26.086956521739129</v>
      </c>
      <c r="X2096">
        <v>69.565217391304344</v>
      </c>
      <c r="Y2096">
        <v>4.3478260869565215</v>
      </c>
      <c r="AA2096">
        <v>2.4970379427859339</v>
      </c>
      <c r="AB2096">
        <v>0</v>
      </c>
      <c r="AC2096">
        <v>1.0343806307278507</v>
      </c>
      <c r="AE2096">
        <v>20.895122395381275</v>
      </c>
      <c r="AG2096">
        <v>3.4638554216867479</v>
      </c>
      <c r="AH2096">
        <v>4.1174983568431154</v>
      </c>
      <c r="AI2096">
        <v>0</v>
      </c>
      <c r="AJ2096">
        <v>23</v>
      </c>
      <c r="AK2096">
        <v>83.869565217391298</v>
      </c>
      <c r="AL2096">
        <v>29.899594761253631</v>
      </c>
    </row>
    <row r="2097" spans="1:38">
      <c r="A2097">
        <v>18</v>
      </c>
      <c r="B2097">
        <v>279</v>
      </c>
      <c r="C2097">
        <v>2024</v>
      </c>
      <c r="E2097">
        <v>99</v>
      </c>
      <c r="G2097">
        <v>99</v>
      </c>
      <c r="H2097">
        <v>1</v>
      </c>
      <c r="I2097">
        <v>99</v>
      </c>
      <c r="J2097">
        <v>116</v>
      </c>
      <c r="K2097">
        <v>99</v>
      </c>
      <c r="L2097">
        <v>12</v>
      </c>
      <c r="M2097">
        <v>99</v>
      </c>
      <c r="N2097">
        <v>99</v>
      </c>
      <c r="O2097">
        <v>99</v>
      </c>
      <c r="P2097">
        <v>99</v>
      </c>
      <c r="R2097">
        <v>0</v>
      </c>
    </row>
    <row r="2098" spans="1:38">
      <c r="A2098">
        <v>18</v>
      </c>
      <c r="B2098">
        <v>280</v>
      </c>
      <c r="C2098">
        <v>2024</v>
      </c>
      <c r="E2098">
        <v>99</v>
      </c>
      <c r="G2098">
        <v>99</v>
      </c>
      <c r="H2098">
        <v>2</v>
      </c>
      <c r="I2098">
        <v>99</v>
      </c>
      <c r="J2098">
        <v>117</v>
      </c>
      <c r="K2098">
        <v>99</v>
      </c>
      <c r="L2098">
        <v>12</v>
      </c>
      <c r="M2098">
        <v>99</v>
      </c>
      <c r="N2098">
        <v>99</v>
      </c>
      <c r="O2098">
        <v>99</v>
      </c>
      <c r="P2098">
        <v>99</v>
      </c>
      <c r="Q2098">
        <v>2</v>
      </c>
      <c r="R2098">
        <v>2</v>
      </c>
      <c r="S2098">
        <v>12</v>
      </c>
      <c r="T2098">
        <v>8</v>
      </c>
      <c r="U2098">
        <v>16.25</v>
      </c>
      <c r="V2098">
        <v>0</v>
      </c>
      <c r="W2098">
        <v>0</v>
      </c>
      <c r="X2098">
        <v>50</v>
      </c>
      <c r="Y2098">
        <v>0</v>
      </c>
      <c r="AA2098">
        <v>0.85000000000001474</v>
      </c>
      <c r="AB2098">
        <v>0</v>
      </c>
      <c r="AC2098">
        <v>0</v>
      </c>
      <c r="AG2098">
        <v>1.5267175572519092</v>
      </c>
      <c r="AH2098">
        <v>1.6846361185983825</v>
      </c>
      <c r="AI2098">
        <v>0</v>
      </c>
      <c r="AJ2098">
        <v>2</v>
      </c>
      <c r="AK2098">
        <v>80</v>
      </c>
      <c r="AL2098">
        <v>31.727338327023254</v>
      </c>
    </row>
    <row r="2099" spans="1:38">
      <c r="A2099">
        <v>18</v>
      </c>
      <c r="B2099">
        <v>281</v>
      </c>
      <c r="C2099">
        <v>2024</v>
      </c>
      <c r="E2099">
        <v>99</v>
      </c>
      <c r="G2099">
        <v>99</v>
      </c>
      <c r="H2099">
        <v>1</v>
      </c>
      <c r="I2099">
        <v>99</v>
      </c>
      <c r="J2099">
        <v>134</v>
      </c>
      <c r="K2099">
        <v>99</v>
      </c>
      <c r="L2099">
        <v>12</v>
      </c>
      <c r="M2099">
        <v>99</v>
      </c>
      <c r="N2099">
        <v>99</v>
      </c>
      <c r="O2099">
        <v>99</v>
      </c>
      <c r="P2099">
        <v>99</v>
      </c>
      <c r="Q2099">
        <v>2</v>
      </c>
      <c r="R2099">
        <v>2</v>
      </c>
      <c r="S2099">
        <v>12</v>
      </c>
      <c r="T2099">
        <v>9</v>
      </c>
      <c r="U2099">
        <v>20.5</v>
      </c>
      <c r="V2099">
        <v>0</v>
      </c>
      <c r="W2099">
        <v>50</v>
      </c>
      <c r="X2099">
        <v>100</v>
      </c>
      <c r="Y2099">
        <v>0</v>
      </c>
      <c r="AA2099">
        <v>0.30000000000005311</v>
      </c>
      <c r="AB2099">
        <v>0</v>
      </c>
      <c r="AC2099">
        <v>1</v>
      </c>
      <c r="AE2099">
        <v>99.999999999986116</v>
      </c>
      <c r="AG2099">
        <v>11.111111111111112</v>
      </c>
      <c r="AH2099">
        <v>12.522907758094073</v>
      </c>
      <c r="AI2099">
        <v>0</v>
      </c>
      <c r="AJ2099">
        <v>2</v>
      </c>
      <c r="AK2099">
        <v>85.4</v>
      </c>
      <c r="AL2099">
        <v>33.04404284475028</v>
      </c>
    </row>
    <row r="2100" spans="1:38">
      <c r="A2100">
        <v>18</v>
      </c>
      <c r="B2100">
        <v>282</v>
      </c>
      <c r="C2100">
        <v>2024</v>
      </c>
      <c r="E2100">
        <v>99</v>
      </c>
      <c r="G2100">
        <v>99</v>
      </c>
      <c r="H2100">
        <v>2</v>
      </c>
      <c r="I2100">
        <v>99</v>
      </c>
      <c r="J2100">
        <v>141</v>
      </c>
      <c r="K2100">
        <v>99</v>
      </c>
      <c r="L2100">
        <v>12</v>
      </c>
      <c r="M2100">
        <v>99</v>
      </c>
      <c r="N2100">
        <v>99</v>
      </c>
      <c r="O2100">
        <v>99</v>
      </c>
      <c r="P2100">
        <v>99</v>
      </c>
      <c r="Q2100">
        <v>2</v>
      </c>
      <c r="R2100">
        <v>2</v>
      </c>
      <c r="S2100">
        <v>12</v>
      </c>
      <c r="T2100">
        <v>8.5</v>
      </c>
      <c r="U2100">
        <v>19.899999999999999</v>
      </c>
      <c r="V2100">
        <v>0</v>
      </c>
      <c r="W2100">
        <v>50</v>
      </c>
      <c r="X2100">
        <v>100</v>
      </c>
      <c r="Y2100">
        <v>0</v>
      </c>
      <c r="AA2100">
        <v>2.1000000000000196</v>
      </c>
      <c r="AB2100">
        <v>0</v>
      </c>
      <c r="AC2100">
        <v>1.5</v>
      </c>
      <c r="AE2100">
        <v>-99.999999999998366</v>
      </c>
      <c r="AG2100">
        <v>0.32</v>
      </c>
      <c r="AH2100">
        <v>0.3941413561235505</v>
      </c>
      <c r="AI2100">
        <v>0</v>
      </c>
      <c r="AJ2100">
        <v>2</v>
      </c>
      <c r="AK2100">
        <v>87.6</v>
      </c>
      <c r="AL2100">
        <v>29.517268174125618</v>
      </c>
    </row>
    <row r="2101" spans="1:38">
      <c r="A2101">
        <v>18</v>
      </c>
      <c r="B2101">
        <v>283</v>
      </c>
      <c r="C2101">
        <v>2024</v>
      </c>
      <c r="E2101">
        <v>99</v>
      </c>
      <c r="G2101">
        <v>99</v>
      </c>
      <c r="H2101">
        <v>2</v>
      </c>
      <c r="I2101">
        <v>99</v>
      </c>
      <c r="J2101">
        <v>143</v>
      </c>
      <c r="K2101">
        <v>99</v>
      </c>
      <c r="L2101">
        <v>12</v>
      </c>
      <c r="M2101">
        <v>99</v>
      </c>
      <c r="N2101">
        <v>99</v>
      </c>
      <c r="O2101">
        <v>99</v>
      </c>
      <c r="P2101">
        <v>99</v>
      </c>
      <c r="R2101">
        <v>0</v>
      </c>
    </row>
    <row r="2102" spans="1:38">
      <c r="A2102">
        <v>18</v>
      </c>
      <c r="B2102">
        <v>284</v>
      </c>
      <c r="C2102">
        <v>2024</v>
      </c>
      <c r="E2102">
        <v>99</v>
      </c>
      <c r="G2102">
        <v>99</v>
      </c>
      <c r="H2102">
        <v>2</v>
      </c>
      <c r="I2102">
        <v>99</v>
      </c>
      <c r="J2102">
        <v>147</v>
      </c>
      <c r="K2102">
        <v>99</v>
      </c>
      <c r="L2102">
        <v>12</v>
      </c>
      <c r="M2102">
        <v>99</v>
      </c>
      <c r="N2102">
        <v>99</v>
      </c>
      <c r="O2102">
        <v>99</v>
      </c>
      <c r="P2102">
        <v>99</v>
      </c>
      <c r="R2102">
        <v>0</v>
      </c>
    </row>
    <row r="2103" spans="1:38">
      <c r="A2103">
        <v>18</v>
      </c>
      <c r="B2103">
        <v>285</v>
      </c>
      <c r="C2103">
        <v>2024</v>
      </c>
      <c r="E2103">
        <v>99</v>
      </c>
      <c r="G2103">
        <v>99</v>
      </c>
      <c r="H2103">
        <v>1</v>
      </c>
      <c r="I2103">
        <v>99</v>
      </c>
      <c r="J2103">
        <v>155</v>
      </c>
      <c r="K2103">
        <v>99</v>
      </c>
      <c r="L2103">
        <v>12</v>
      </c>
      <c r="M2103">
        <v>99</v>
      </c>
      <c r="N2103">
        <v>99</v>
      </c>
      <c r="O2103">
        <v>99</v>
      </c>
      <c r="P2103">
        <v>99</v>
      </c>
      <c r="R2103">
        <v>0</v>
      </c>
    </row>
    <row r="2104" spans="1:38">
      <c r="A2104">
        <v>18</v>
      </c>
      <c r="B2104">
        <v>286</v>
      </c>
      <c r="C2104">
        <v>2024</v>
      </c>
      <c r="E2104">
        <v>99</v>
      </c>
      <c r="G2104">
        <v>99</v>
      </c>
      <c r="H2104">
        <v>2</v>
      </c>
      <c r="I2104">
        <v>99</v>
      </c>
      <c r="J2104">
        <v>160</v>
      </c>
      <c r="K2104">
        <v>99</v>
      </c>
      <c r="L2104">
        <v>12</v>
      </c>
      <c r="M2104">
        <v>99</v>
      </c>
      <c r="N2104">
        <v>99</v>
      </c>
      <c r="O2104">
        <v>99</v>
      </c>
      <c r="P2104">
        <v>99</v>
      </c>
      <c r="R2104">
        <v>0</v>
      </c>
    </row>
    <row r="2105" spans="1:38">
      <c r="A2105">
        <v>18</v>
      </c>
      <c r="B2105">
        <v>287</v>
      </c>
      <c r="C2105">
        <v>2024</v>
      </c>
      <c r="E2105">
        <v>99</v>
      </c>
      <c r="G2105">
        <v>99</v>
      </c>
      <c r="H2105">
        <v>1</v>
      </c>
      <c r="I2105">
        <v>99</v>
      </c>
      <c r="J2105">
        <v>171</v>
      </c>
      <c r="K2105">
        <v>99</v>
      </c>
      <c r="L2105">
        <v>12</v>
      </c>
      <c r="M2105">
        <v>99</v>
      </c>
      <c r="N2105">
        <v>99</v>
      </c>
      <c r="O2105">
        <v>99</v>
      </c>
      <c r="P2105">
        <v>99</v>
      </c>
      <c r="R2105">
        <v>0</v>
      </c>
    </row>
    <row r="2106" spans="1:38">
      <c r="A2106">
        <v>18</v>
      </c>
      <c r="B2106">
        <v>288</v>
      </c>
      <c r="C2106">
        <v>2024</v>
      </c>
      <c r="E2106">
        <v>99</v>
      </c>
      <c r="G2106">
        <v>99</v>
      </c>
      <c r="H2106">
        <v>2</v>
      </c>
      <c r="I2106">
        <v>99</v>
      </c>
      <c r="J2106">
        <v>175</v>
      </c>
      <c r="K2106">
        <v>99</v>
      </c>
      <c r="L2106">
        <v>12</v>
      </c>
      <c r="M2106">
        <v>99</v>
      </c>
      <c r="N2106">
        <v>99</v>
      </c>
      <c r="O2106">
        <v>99</v>
      </c>
      <c r="P2106">
        <v>99</v>
      </c>
      <c r="R2106">
        <v>0</v>
      </c>
    </row>
    <row r="2107" spans="1:38">
      <c r="A2107">
        <v>18</v>
      </c>
      <c r="B2107">
        <v>289</v>
      </c>
      <c r="C2107">
        <v>2024</v>
      </c>
      <c r="E2107">
        <v>99</v>
      </c>
      <c r="G2107">
        <v>99</v>
      </c>
      <c r="H2107">
        <v>2</v>
      </c>
      <c r="I2107">
        <v>99</v>
      </c>
      <c r="J2107">
        <v>177</v>
      </c>
      <c r="K2107">
        <v>99</v>
      </c>
      <c r="L2107">
        <v>12</v>
      </c>
      <c r="M2107">
        <v>99</v>
      </c>
      <c r="N2107">
        <v>99</v>
      </c>
      <c r="O2107">
        <v>99</v>
      </c>
      <c r="P2107">
        <v>99</v>
      </c>
      <c r="R2107">
        <v>0</v>
      </c>
    </row>
    <row r="2108" spans="1:38">
      <c r="A2108">
        <v>18</v>
      </c>
      <c r="B2108">
        <v>290</v>
      </c>
      <c r="C2108">
        <v>2024</v>
      </c>
      <c r="E2108">
        <v>99</v>
      </c>
      <c r="G2108">
        <v>99</v>
      </c>
      <c r="H2108">
        <v>2</v>
      </c>
      <c r="I2108">
        <v>99</v>
      </c>
      <c r="J2108">
        <v>178</v>
      </c>
      <c r="K2108">
        <v>99</v>
      </c>
      <c r="L2108">
        <v>12</v>
      </c>
      <c r="M2108">
        <v>99</v>
      </c>
      <c r="N2108">
        <v>99</v>
      </c>
      <c r="O2108">
        <v>99</v>
      </c>
      <c r="P2108">
        <v>99</v>
      </c>
      <c r="R2108">
        <v>0</v>
      </c>
    </row>
    <row r="2109" spans="1:38">
      <c r="A2109">
        <v>18</v>
      </c>
      <c r="B2109">
        <v>291</v>
      </c>
      <c r="C2109">
        <v>2024</v>
      </c>
      <c r="E2109">
        <v>99</v>
      </c>
      <c r="G2109">
        <v>99</v>
      </c>
      <c r="H2109">
        <v>2</v>
      </c>
      <c r="I2109">
        <v>99</v>
      </c>
      <c r="J2109">
        <v>181</v>
      </c>
      <c r="K2109">
        <v>99</v>
      </c>
      <c r="L2109">
        <v>12</v>
      </c>
      <c r="M2109">
        <v>99</v>
      </c>
      <c r="N2109">
        <v>99</v>
      </c>
      <c r="O2109">
        <v>99</v>
      </c>
      <c r="P2109">
        <v>99</v>
      </c>
      <c r="R2109">
        <v>0</v>
      </c>
    </row>
    <row r="2110" spans="1:38">
      <c r="A2110">
        <v>18</v>
      </c>
      <c r="B2110">
        <v>292</v>
      </c>
      <c r="C2110">
        <v>2024</v>
      </c>
      <c r="E2110">
        <v>99</v>
      </c>
      <c r="G2110">
        <v>99</v>
      </c>
      <c r="H2110">
        <v>1</v>
      </c>
      <c r="I2110">
        <v>99</v>
      </c>
      <c r="J2110">
        <v>262</v>
      </c>
      <c r="K2110">
        <v>99</v>
      </c>
      <c r="L2110">
        <v>12</v>
      </c>
      <c r="M2110">
        <v>99</v>
      </c>
      <c r="N2110">
        <v>99</v>
      </c>
      <c r="O2110">
        <v>99</v>
      </c>
      <c r="P2110">
        <v>99</v>
      </c>
      <c r="R2110">
        <v>0</v>
      </c>
    </row>
    <row r="2111" spans="1:38">
      <c r="A2111">
        <v>18</v>
      </c>
      <c r="B2111">
        <v>293</v>
      </c>
      <c r="C2111">
        <v>2024</v>
      </c>
      <c r="E2111">
        <v>99</v>
      </c>
      <c r="G2111">
        <v>99</v>
      </c>
      <c r="H2111">
        <v>2</v>
      </c>
      <c r="I2111">
        <v>99</v>
      </c>
      <c r="J2111">
        <v>267</v>
      </c>
      <c r="K2111">
        <v>99</v>
      </c>
      <c r="L2111">
        <v>12</v>
      </c>
      <c r="M2111">
        <v>99</v>
      </c>
      <c r="N2111">
        <v>99</v>
      </c>
      <c r="O2111">
        <v>99</v>
      </c>
      <c r="P2111">
        <v>99</v>
      </c>
      <c r="R2111">
        <v>0</v>
      </c>
    </row>
    <row r="2112" spans="1:38">
      <c r="A2112">
        <v>18</v>
      </c>
      <c r="B2112">
        <v>294</v>
      </c>
      <c r="C2112">
        <v>2024</v>
      </c>
      <c r="E2112">
        <v>99</v>
      </c>
      <c r="G2112">
        <v>99</v>
      </c>
      <c r="H2112">
        <v>1</v>
      </c>
      <c r="I2112">
        <v>99</v>
      </c>
      <c r="J2112">
        <v>309</v>
      </c>
      <c r="K2112">
        <v>99</v>
      </c>
      <c r="L2112">
        <v>12</v>
      </c>
      <c r="M2112">
        <v>99</v>
      </c>
      <c r="N2112">
        <v>99</v>
      </c>
      <c r="O2112">
        <v>99</v>
      </c>
      <c r="P2112">
        <v>99</v>
      </c>
      <c r="R2112">
        <v>0</v>
      </c>
    </row>
    <row r="2113" spans="1:38">
      <c r="A2113">
        <v>18</v>
      </c>
      <c r="B2113">
        <v>295</v>
      </c>
      <c r="C2113">
        <v>2024</v>
      </c>
      <c r="E2113">
        <v>99</v>
      </c>
      <c r="G2113">
        <v>99</v>
      </c>
      <c r="H2113">
        <v>2</v>
      </c>
      <c r="I2113">
        <v>99</v>
      </c>
      <c r="J2113">
        <v>470</v>
      </c>
      <c r="K2113">
        <v>99</v>
      </c>
      <c r="L2113">
        <v>12</v>
      </c>
      <c r="M2113">
        <v>99</v>
      </c>
      <c r="N2113">
        <v>99</v>
      </c>
      <c r="O2113">
        <v>99</v>
      </c>
      <c r="P2113">
        <v>99</v>
      </c>
      <c r="Q2113">
        <v>2</v>
      </c>
      <c r="R2113">
        <v>3</v>
      </c>
      <c r="S2113">
        <v>12</v>
      </c>
      <c r="T2113">
        <v>10</v>
      </c>
      <c r="U2113">
        <v>20.166666666666671</v>
      </c>
      <c r="V2113">
        <v>0</v>
      </c>
      <c r="W2113">
        <v>100</v>
      </c>
      <c r="X2113">
        <v>100</v>
      </c>
      <c r="Y2113">
        <v>0</v>
      </c>
      <c r="AA2113">
        <v>0.7586537784494074</v>
      </c>
      <c r="AB2113">
        <v>0</v>
      </c>
      <c r="AC2113">
        <v>0.81649658092772603</v>
      </c>
      <c r="AE2113">
        <v>10.762440050015012</v>
      </c>
      <c r="AG2113">
        <v>2.3809523809523818</v>
      </c>
      <c r="AH2113">
        <v>3.3022214944599098</v>
      </c>
      <c r="AI2113">
        <v>0</v>
      </c>
      <c r="AJ2113">
        <v>3</v>
      </c>
      <c r="AK2113">
        <v>87</v>
      </c>
      <c r="AL2113">
        <v>30.664092787540103</v>
      </c>
    </row>
    <row r="2114" spans="1:38">
      <c r="A2114">
        <v>18</v>
      </c>
      <c r="B2114">
        <v>296</v>
      </c>
      <c r="C2114">
        <v>2024</v>
      </c>
      <c r="E2114">
        <v>99</v>
      </c>
      <c r="G2114">
        <v>99</v>
      </c>
      <c r="H2114">
        <v>2</v>
      </c>
      <c r="I2114">
        <v>99</v>
      </c>
      <c r="J2114">
        <v>629</v>
      </c>
      <c r="K2114">
        <v>99</v>
      </c>
      <c r="L2114">
        <v>12</v>
      </c>
      <c r="M2114">
        <v>99</v>
      </c>
      <c r="N2114">
        <v>99</v>
      </c>
      <c r="O2114">
        <v>99</v>
      </c>
      <c r="P2114">
        <v>99</v>
      </c>
      <c r="R2114">
        <v>0</v>
      </c>
    </row>
    <row r="2115" spans="1:38">
      <c r="A2115">
        <v>18</v>
      </c>
      <c r="B2115">
        <v>297</v>
      </c>
      <c r="C2115">
        <v>2024</v>
      </c>
      <c r="E2115">
        <v>99</v>
      </c>
      <c r="G2115">
        <v>99</v>
      </c>
      <c r="H2115">
        <v>1</v>
      </c>
      <c r="I2115">
        <v>99</v>
      </c>
      <c r="J2115">
        <v>643</v>
      </c>
      <c r="K2115">
        <v>99</v>
      </c>
      <c r="L2115">
        <v>12</v>
      </c>
      <c r="M2115">
        <v>99</v>
      </c>
      <c r="N2115">
        <v>99</v>
      </c>
      <c r="O2115">
        <v>99</v>
      </c>
      <c r="P2115">
        <v>99</v>
      </c>
      <c r="R2115">
        <v>0</v>
      </c>
    </row>
    <row r="2116" spans="1:38">
      <c r="A2116">
        <v>18</v>
      </c>
      <c r="B2116">
        <v>298</v>
      </c>
      <c r="C2116">
        <v>2024</v>
      </c>
      <c r="E2116">
        <v>99</v>
      </c>
      <c r="G2116">
        <v>99</v>
      </c>
      <c r="H2116">
        <v>2</v>
      </c>
      <c r="I2116">
        <v>99</v>
      </c>
      <c r="J2116">
        <v>704</v>
      </c>
      <c r="K2116">
        <v>99</v>
      </c>
      <c r="L2116">
        <v>12</v>
      </c>
      <c r="M2116">
        <v>99</v>
      </c>
      <c r="N2116">
        <v>99</v>
      </c>
      <c r="O2116">
        <v>99</v>
      </c>
      <c r="P2116">
        <v>99</v>
      </c>
      <c r="R2116">
        <v>0</v>
      </c>
    </row>
    <row r="2117" spans="1:38">
      <c r="A2117">
        <v>18</v>
      </c>
      <c r="B2117">
        <v>299</v>
      </c>
      <c r="C2117">
        <v>2024</v>
      </c>
      <c r="E2117">
        <v>99</v>
      </c>
      <c r="G2117">
        <v>99</v>
      </c>
      <c r="H2117">
        <v>1</v>
      </c>
      <c r="I2117">
        <v>99</v>
      </c>
      <c r="J2117">
        <v>802</v>
      </c>
      <c r="K2117">
        <v>99</v>
      </c>
      <c r="L2117">
        <v>12</v>
      </c>
      <c r="M2117">
        <v>99</v>
      </c>
      <c r="N2117">
        <v>99</v>
      </c>
      <c r="O2117">
        <v>99</v>
      </c>
      <c r="P2117">
        <v>99</v>
      </c>
      <c r="R2117">
        <v>0</v>
      </c>
    </row>
    <row r="2118" spans="1:38">
      <c r="A2118">
        <v>18</v>
      </c>
      <c r="B2118">
        <v>300</v>
      </c>
      <c r="C2118">
        <v>2024</v>
      </c>
      <c r="E2118">
        <v>99</v>
      </c>
      <c r="G2118">
        <v>99</v>
      </c>
      <c r="H2118">
        <v>1</v>
      </c>
      <c r="I2118">
        <v>99</v>
      </c>
      <c r="J2118">
        <v>103</v>
      </c>
      <c r="K2118">
        <v>99</v>
      </c>
      <c r="L2118">
        <v>13</v>
      </c>
      <c r="M2118">
        <v>99</v>
      </c>
      <c r="N2118">
        <v>99</v>
      </c>
      <c r="O2118">
        <v>99</v>
      </c>
      <c r="P2118">
        <v>99</v>
      </c>
      <c r="R2118">
        <v>0</v>
      </c>
    </row>
    <row r="2119" spans="1:38">
      <c r="A2119">
        <v>18</v>
      </c>
      <c r="B2119">
        <v>301</v>
      </c>
      <c r="C2119">
        <v>2024</v>
      </c>
      <c r="E2119">
        <v>99</v>
      </c>
      <c r="G2119">
        <v>99</v>
      </c>
      <c r="H2119">
        <v>2</v>
      </c>
      <c r="I2119">
        <v>99</v>
      </c>
      <c r="J2119">
        <v>106</v>
      </c>
      <c r="K2119">
        <v>99</v>
      </c>
      <c r="L2119">
        <v>13</v>
      </c>
      <c r="M2119">
        <v>99</v>
      </c>
      <c r="N2119">
        <v>99</v>
      </c>
      <c r="O2119">
        <v>99</v>
      </c>
      <c r="P2119">
        <v>99</v>
      </c>
      <c r="R2119">
        <v>0</v>
      </c>
    </row>
    <row r="2120" spans="1:38">
      <c r="A2120">
        <v>18</v>
      </c>
      <c r="B2120">
        <v>302</v>
      </c>
      <c r="C2120">
        <v>2024</v>
      </c>
      <c r="E2120">
        <v>99</v>
      </c>
      <c r="G2120">
        <v>99</v>
      </c>
      <c r="H2120">
        <v>1</v>
      </c>
      <c r="I2120">
        <v>99</v>
      </c>
      <c r="J2120">
        <v>110</v>
      </c>
      <c r="K2120">
        <v>99</v>
      </c>
      <c r="L2120">
        <v>13</v>
      </c>
      <c r="M2120">
        <v>99</v>
      </c>
      <c r="N2120">
        <v>99</v>
      </c>
      <c r="O2120">
        <v>99</v>
      </c>
      <c r="P2120">
        <v>99</v>
      </c>
      <c r="R2120">
        <v>0</v>
      </c>
    </row>
    <row r="2121" spans="1:38">
      <c r="A2121">
        <v>18</v>
      </c>
      <c r="B2121">
        <v>303</v>
      </c>
      <c r="C2121">
        <v>2024</v>
      </c>
      <c r="E2121">
        <v>99</v>
      </c>
      <c r="G2121">
        <v>99</v>
      </c>
      <c r="H2121">
        <v>1</v>
      </c>
      <c r="I2121">
        <v>99</v>
      </c>
      <c r="J2121">
        <v>111</v>
      </c>
      <c r="K2121">
        <v>99</v>
      </c>
      <c r="L2121">
        <v>13</v>
      </c>
      <c r="M2121">
        <v>99</v>
      </c>
      <c r="N2121">
        <v>99</v>
      </c>
      <c r="O2121">
        <v>99</v>
      </c>
      <c r="P2121">
        <v>99</v>
      </c>
      <c r="Q2121">
        <v>3</v>
      </c>
      <c r="R2121">
        <v>3</v>
      </c>
      <c r="S2121">
        <v>13</v>
      </c>
      <c r="T2121">
        <v>7.6666666666666687</v>
      </c>
      <c r="U2121">
        <v>17.5</v>
      </c>
      <c r="V2121">
        <v>0</v>
      </c>
      <c r="W2121">
        <v>0</v>
      </c>
      <c r="X2121">
        <v>100</v>
      </c>
      <c r="Y2121">
        <v>0</v>
      </c>
      <c r="AA2121">
        <v>1.1860297916438169</v>
      </c>
      <c r="AB2121">
        <v>0</v>
      </c>
      <c r="AC2121">
        <v>0.47140452079101841</v>
      </c>
      <c r="AE2121">
        <v>5.9619647513768497</v>
      </c>
      <c r="AG2121">
        <v>0.45180722891566255</v>
      </c>
      <c r="AH2121">
        <v>0.53086607007432118</v>
      </c>
      <c r="AI2121">
        <v>0</v>
      </c>
      <c r="AJ2121">
        <v>3</v>
      </c>
      <c r="AK2121">
        <v>83.266666666666652</v>
      </c>
      <c r="AL2121">
        <v>30.331530340040139</v>
      </c>
    </row>
    <row r="2122" spans="1:38">
      <c r="A2122">
        <v>18</v>
      </c>
      <c r="B2122">
        <v>304</v>
      </c>
      <c r="C2122">
        <v>2024</v>
      </c>
      <c r="E2122">
        <v>99</v>
      </c>
      <c r="G2122">
        <v>99</v>
      </c>
      <c r="H2122">
        <v>1</v>
      </c>
      <c r="I2122">
        <v>99</v>
      </c>
      <c r="J2122">
        <v>116</v>
      </c>
      <c r="K2122">
        <v>99</v>
      </c>
      <c r="L2122">
        <v>13</v>
      </c>
      <c r="M2122">
        <v>99</v>
      </c>
      <c r="N2122">
        <v>99</v>
      </c>
      <c r="O2122">
        <v>99</v>
      </c>
      <c r="P2122">
        <v>99</v>
      </c>
      <c r="R2122">
        <v>0</v>
      </c>
    </row>
    <row r="2123" spans="1:38">
      <c r="A2123">
        <v>18</v>
      </c>
      <c r="B2123">
        <v>305</v>
      </c>
      <c r="C2123">
        <v>2024</v>
      </c>
      <c r="E2123">
        <v>99</v>
      </c>
      <c r="G2123">
        <v>99</v>
      </c>
      <c r="H2123">
        <v>2</v>
      </c>
      <c r="I2123">
        <v>99</v>
      </c>
      <c r="J2123">
        <v>117</v>
      </c>
      <c r="K2123">
        <v>99</v>
      </c>
      <c r="L2123">
        <v>13</v>
      </c>
      <c r="M2123">
        <v>99</v>
      </c>
      <c r="N2123">
        <v>99</v>
      </c>
      <c r="O2123">
        <v>99</v>
      </c>
      <c r="P2123">
        <v>99</v>
      </c>
      <c r="R2123">
        <v>0</v>
      </c>
    </row>
    <row r="2124" spans="1:38">
      <c r="A2124">
        <v>18</v>
      </c>
      <c r="B2124">
        <v>306</v>
      </c>
      <c r="C2124">
        <v>2024</v>
      </c>
      <c r="E2124">
        <v>99</v>
      </c>
      <c r="G2124">
        <v>99</v>
      </c>
      <c r="H2124">
        <v>1</v>
      </c>
      <c r="I2124">
        <v>99</v>
      </c>
      <c r="J2124">
        <v>134</v>
      </c>
      <c r="K2124">
        <v>99</v>
      </c>
      <c r="L2124">
        <v>13</v>
      </c>
      <c r="M2124">
        <v>99</v>
      </c>
      <c r="N2124">
        <v>99</v>
      </c>
      <c r="O2124">
        <v>99</v>
      </c>
      <c r="P2124">
        <v>99</v>
      </c>
      <c r="R2124">
        <v>0</v>
      </c>
    </row>
    <row r="2125" spans="1:38">
      <c r="A2125">
        <v>18</v>
      </c>
      <c r="B2125">
        <v>307</v>
      </c>
      <c r="C2125">
        <v>2024</v>
      </c>
      <c r="E2125">
        <v>99</v>
      </c>
      <c r="G2125">
        <v>99</v>
      </c>
      <c r="H2125">
        <v>2</v>
      </c>
      <c r="I2125">
        <v>99</v>
      </c>
      <c r="J2125">
        <v>141</v>
      </c>
      <c r="K2125">
        <v>99</v>
      </c>
      <c r="L2125">
        <v>13</v>
      </c>
      <c r="M2125">
        <v>99</v>
      </c>
      <c r="N2125">
        <v>99</v>
      </c>
      <c r="O2125">
        <v>99</v>
      </c>
      <c r="P2125">
        <v>99</v>
      </c>
      <c r="R2125">
        <v>0</v>
      </c>
    </row>
    <row r="2126" spans="1:38">
      <c r="A2126">
        <v>18</v>
      </c>
      <c r="B2126">
        <v>308</v>
      </c>
      <c r="C2126">
        <v>2024</v>
      </c>
      <c r="E2126">
        <v>99</v>
      </c>
      <c r="G2126">
        <v>99</v>
      </c>
      <c r="H2126">
        <v>2</v>
      </c>
      <c r="I2126">
        <v>99</v>
      </c>
      <c r="J2126">
        <v>143</v>
      </c>
      <c r="K2126">
        <v>99</v>
      </c>
      <c r="L2126">
        <v>13</v>
      </c>
      <c r="M2126">
        <v>99</v>
      </c>
      <c r="N2126">
        <v>99</v>
      </c>
      <c r="O2126">
        <v>99</v>
      </c>
      <c r="P2126">
        <v>99</v>
      </c>
      <c r="R2126">
        <v>0</v>
      </c>
    </row>
    <row r="2127" spans="1:38">
      <c r="A2127">
        <v>18</v>
      </c>
      <c r="B2127">
        <v>309</v>
      </c>
      <c r="C2127">
        <v>2024</v>
      </c>
      <c r="E2127">
        <v>99</v>
      </c>
      <c r="G2127">
        <v>99</v>
      </c>
      <c r="H2127">
        <v>2</v>
      </c>
      <c r="I2127">
        <v>99</v>
      </c>
      <c r="J2127">
        <v>147</v>
      </c>
      <c r="K2127">
        <v>99</v>
      </c>
      <c r="L2127">
        <v>13</v>
      </c>
      <c r="M2127">
        <v>99</v>
      </c>
      <c r="N2127">
        <v>99</v>
      </c>
      <c r="O2127">
        <v>99</v>
      </c>
      <c r="P2127">
        <v>99</v>
      </c>
      <c r="R2127">
        <v>0</v>
      </c>
    </row>
    <row r="2128" spans="1:38">
      <c r="A2128">
        <v>18</v>
      </c>
      <c r="B2128">
        <v>310</v>
      </c>
      <c r="C2128">
        <v>2024</v>
      </c>
      <c r="E2128">
        <v>99</v>
      </c>
      <c r="G2128">
        <v>99</v>
      </c>
      <c r="H2128">
        <v>1</v>
      </c>
      <c r="I2128">
        <v>99</v>
      </c>
      <c r="J2128">
        <v>155</v>
      </c>
      <c r="K2128">
        <v>99</v>
      </c>
      <c r="L2128">
        <v>13</v>
      </c>
      <c r="M2128">
        <v>99</v>
      </c>
      <c r="N2128">
        <v>99</v>
      </c>
      <c r="O2128">
        <v>99</v>
      </c>
      <c r="P2128">
        <v>99</v>
      </c>
      <c r="R2128">
        <v>0</v>
      </c>
    </row>
    <row r="2129" spans="1:18">
      <c r="A2129">
        <v>18</v>
      </c>
      <c r="B2129">
        <v>311</v>
      </c>
      <c r="C2129">
        <v>2024</v>
      </c>
      <c r="E2129">
        <v>99</v>
      </c>
      <c r="G2129">
        <v>99</v>
      </c>
      <c r="H2129">
        <v>2</v>
      </c>
      <c r="I2129">
        <v>99</v>
      </c>
      <c r="J2129">
        <v>160</v>
      </c>
      <c r="K2129">
        <v>99</v>
      </c>
      <c r="L2129">
        <v>13</v>
      </c>
      <c r="M2129">
        <v>99</v>
      </c>
      <c r="N2129">
        <v>99</v>
      </c>
      <c r="O2129">
        <v>99</v>
      </c>
      <c r="P2129">
        <v>99</v>
      </c>
      <c r="R2129">
        <v>0</v>
      </c>
    </row>
    <row r="2130" spans="1:18">
      <c r="A2130">
        <v>18</v>
      </c>
      <c r="B2130">
        <v>312</v>
      </c>
      <c r="C2130">
        <v>2024</v>
      </c>
      <c r="E2130">
        <v>99</v>
      </c>
      <c r="G2130">
        <v>99</v>
      </c>
      <c r="H2130">
        <v>1</v>
      </c>
      <c r="I2130">
        <v>99</v>
      </c>
      <c r="J2130">
        <v>171</v>
      </c>
      <c r="K2130">
        <v>99</v>
      </c>
      <c r="L2130">
        <v>13</v>
      </c>
      <c r="M2130">
        <v>99</v>
      </c>
      <c r="N2130">
        <v>99</v>
      </c>
      <c r="O2130">
        <v>99</v>
      </c>
      <c r="P2130">
        <v>99</v>
      </c>
      <c r="R2130">
        <v>0</v>
      </c>
    </row>
    <row r="2131" spans="1:18">
      <c r="A2131">
        <v>18</v>
      </c>
      <c r="B2131">
        <v>313</v>
      </c>
      <c r="C2131">
        <v>2024</v>
      </c>
      <c r="E2131">
        <v>99</v>
      </c>
      <c r="G2131">
        <v>99</v>
      </c>
      <c r="H2131">
        <v>2</v>
      </c>
      <c r="I2131">
        <v>99</v>
      </c>
      <c r="J2131">
        <v>175</v>
      </c>
      <c r="K2131">
        <v>99</v>
      </c>
      <c r="L2131">
        <v>13</v>
      </c>
      <c r="M2131">
        <v>99</v>
      </c>
      <c r="N2131">
        <v>99</v>
      </c>
      <c r="O2131">
        <v>99</v>
      </c>
      <c r="P2131">
        <v>99</v>
      </c>
      <c r="R2131">
        <v>0</v>
      </c>
    </row>
    <row r="2132" spans="1:18">
      <c r="A2132">
        <v>18</v>
      </c>
      <c r="B2132">
        <v>314</v>
      </c>
      <c r="C2132">
        <v>2024</v>
      </c>
      <c r="E2132">
        <v>99</v>
      </c>
      <c r="G2132">
        <v>99</v>
      </c>
      <c r="H2132">
        <v>2</v>
      </c>
      <c r="I2132">
        <v>99</v>
      </c>
      <c r="J2132">
        <v>177</v>
      </c>
      <c r="K2132">
        <v>99</v>
      </c>
      <c r="L2132">
        <v>13</v>
      </c>
      <c r="M2132">
        <v>99</v>
      </c>
      <c r="N2132">
        <v>99</v>
      </c>
      <c r="O2132">
        <v>99</v>
      </c>
      <c r="P2132">
        <v>99</v>
      </c>
      <c r="R2132">
        <v>0</v>
      </c>
    </row>
    <row r="2133" spans="1:18">
      <c r="A2133">
        <v>18</v>
      </c>
      <c r="B2133">
        <v>315</v>
      </c>
      <c r="C2133">
        <v>2024</v>
      </c>
      <c r="E2133">
        <v>99</v>
      </c>
      <c r="G2133">
        <v>99</v>
      </c>
      <c r="H2133">
        <v>2</v>
      </c>
      <c r="I2133">
        <v>99</v>
      </c>
      <c r="J2133">
        <v>178</v>
      </c>
      <c r="K2133">
        <v>99</v>
      </c>
      <c r="L2133">
        <v>13</v>
      </c>
      <c r="M2133">
        <v>99</v>
      </c>
      <c r="N2133">
        <v>99</v>
      </c>
      <c r="O2133">
        <v>99</v>
      </c>
      <c r="P2133">
        <v>99</v>
      </c>
      <c r="R2133">
        <v>0</v>
      </c>
    </row>
    <row r="2134" spans="1:18">
      <c r="A2134">
        <v>18</v>
      </c>
      <c r="B2134">
        <v>316</v>
      </c>
      <c r="C2134">
        <v>2024</v>
      </c>
      <c r="E2134">
        <v>99</v>
      </c>
      <c r="G2134">
        <v>99</v>
      </c>
      <c r="H2134">
        <v>2</v>
      </c>
      <c r="I2134">
        <v>99</v>
      </c>
      <c r="J2134">
        <v>181</v>
      </c>
      <c r="K2134">
        <v>99</v>
      </c>
      <c r="L2134">
        <v>13</v>
      </c>
      <c r="M2134">
        <v>99</v>
      </c>
      <c r="N2134">
        <v>99</v>
      </c>
      <c r="O2134">
        <v>99</v>
      </c>
      <c r="P2134">
        <v>99</v>
      </c>
      <c r="R2134">
        <v>0</v>
      </c>
    </row>
    <row r="2135" spans="1:18">
      <c r="A2135">
        <v>18</v>
      </c>
      <c r="B2135">
        <v>317</v>
      </c>
      <c r="C2135">
        <v>2024</v>
      </c>
      <c r="E2135">
        <v>99</v>
      </c>
      <c r="G2135">
        <v>99</v>
      </c>
      <c r="H2135">
        <v>1</v>
      </c>
      <c r="I2135">
        <v>99</v>
      </c>
      <c r="J2135">
        <v>262</v>
      </c>
      <c r="K2135">
        <v>99</v>
      </c>
      <c r="L2135">
        <v>13</v>
      </c>
      <c r="M2135">
        <v>99</v>
      </c>
      <c r="N2135">
        <v>99</v>
      </c>
      <c r="O2135">
        <v>99</v>
      </c>
      <c r="P2135">
        <v>99</v>
      </c>
      <c r="R2135">
        <v>0</v>
      </c>
    </row>
    <row r="2136" spans="1:18">
      <c r="A2136">
        <v>18</v>
      </c>
      <c r="B2136">
        <v>318</v>
      </c>
      <c r="C2136">
        <v>2024</v>
      </c>
      <c r="E2136">
        <v>99</v>
      </c>
      <c r="G2136">
        <v>99</v>
      </c>
      <c r="H2136">
        <v>2</v>
      </c>
      <c r="I2136">
        <v>99</v>
      </c>
      <c r="J2136">
        <v>267</v>
      </c>
      <c r="K2136">
        <v>99</v>
      </c>
      <c r="L2136">
        <v>13</v>
      </c>
      <c r="M2136">
        <v>99</v>
      </c>
      <c r="N2136">
        <v>99</v>
      </c>
      <c r="O2136">
        <v>99</v>
      </c>
      <c r="P2136">
        <v>99</v>
      </c>
      <c r="R2136">
        <v>0</v>
      </c>
    </row>
    <row r="2137" spans="1:18">
      <c r="A2137">
        <v>18</v>
      </c>
      <c r="B2137">
        <v>319</v>
      </c>
      <c r="C2137">
        <v>2024</v>
      </c>
      <c r="E2137">
        <v>99</v>
      </c>
      <c r="G2137">
        <v>99</v>
      </c>
      <c r="H2137">
        <v>1</v>
      </c>
      <c r="I2137">
        <v>99</v>
      </c>
      <c r="J2137">
        <v>309</v>
      </c>
      <c r="K2137">
        <v>99</v>
      </c>
      <c r="L2137">
        <v>13</v>
      </c>
      <c r="M2137">
        <v>99</v>
      </c>
      <c r="N2137">
        <v>99</v>
      </c>
      <c r="O2137">
        <v>99</v>
      </c>
      <c r="P2137">
        <v>99</v>
      </c>
      <c r="R2137">
        <v>0</v>
      </c>
    </row>
    <row r="2138" spans="1:18">
      <c r="A2138">
        <v>18</v>
      </c>
      <c r="B2138">
        <v>320</v>
      </c>
      <c r="C2138">
        <v>2024</v>
      </c>
      <c r="E2138">
        <v>99</v>
      </c>
      <c r="G2138">
        <v>99</v>
      </c>
      <c r="H2138">
        <v>2</v>
      </c>
      <c r="I2138">
        <v>99</v>
      </c>
      <c r="J2138">
        <v>470</v>
      </c>
      <c r="K2138">
        <v>99</v>
      </c>
      <c r="L2138">
        <v>13</v>
      </c>
      <c r="M2138">
        <v>99</v>
      </c>
      <c r="N2138">
        <v>99</v>
      </c>
      <c r="O2138">
        <v>99</v>
      </c>
      <c r="P2138">
        <v>99</v>
      </c>
      <c r="R2138">
        <v>0</v>
      </c>
    </row>
    <row r="2139" spans="1:18">
      <c r="A2139">
        <v>18</v>
      </c>
      <c r="B2139">
        <v>321</v>
      </c>
      <c r="C2139">
        <v>2024</v>
      </c>
      <c r="E2139">
        <v>99</v>
      </c>
      <c r="G2139">
        <v>99</v>
      </c>
      <c r="H2139">
        <v>2</v>
      </c>
      <c r="I2139">
        <v>99</v>
      </c>
      <c r="J2139">
        <v>629</v>
      </c>
      <c r="K2139">
        <v>99</v>
      </c>
      <c r="L2139">
        <v>13</v>
      </c>
      <c r="M2139">
        <v>99</v>
      </c>
      <c r="N2139">
        <v>99</v>
      </c>
      <c r="O2139">
        <v>99</v>
      </c>
      <c r="P2139">
        <v>99</v>
      </c>
      <c r="R2139">
        <v>0</v>
      </c>
    </row>
    <row r="2140" spans="1:18">
      <c r="A2140">
        <v>18</v>
      </c>
      <c r="B2140">
        <v>322</v>
      </c>
      <c r="C2140">
        <v>2024</v>
      </c>
      <c r="E2140">
        <v>99</v>
      </c>
      <c r="G2140">
        <v>99</v>
      </c>
      <c r="H2140">
        <v>1</v>
      </c>
      <c r="I2140">
        <v>99</v>
      </c>
      <c r="J2140">
        <v>643</v>
      </c>
      <c r="K2140">
        <v>99</v>
      </c>
      <c r="L2140">
        <v>13</v>
      </c>
      <c r="M2140">
        <v>99</v>
      </c>
      <c r="N2140">
        <v>99</v>
      </c>
      <c r="O2140">
        <v>99</v>
      </c>
      <c r="P2140">
        <v>99</v>
      </c>
      <c r="R2140">
        <v>0</v>
      </c>
    </row>
    <row r="2141" spans="1:18">
      <c r="A2141">
        <v>18</v>
      </c>
      <c r="B2141">
        <v>323</v>
      </c>
      <c r="C2141">
        <v>2024</v>
      </c>
      <c r="E2141">
        <v>99</v>
      </c>
      <c r="G2141">
        <v>99</v>
      </c>
      <c r="H2141">
        <v>2</v>
      </c>
      <c r="I2141">
        <v>99</v>
      </c>
      <c r="J2141">
        <v>704</v>
      </c>
      <c r="K2141">
        <v>99</v>
      </c>
      <c r="L2141">
        <v>13</v>
      </c>
      <c r="M2141">
        <v>99</v>
      </c>
      <c r="N2141">
        <v>99</v>
      </c>
      <c r="O2141">
        <v>99</v>
      </c>
      <c r="P2141">
        <v>99</v>
      </c>
      <c r="R2141">
        <v>0</v>
      </c>
    </row>
    <row r="2142" spans="1:18">
      <c r="A2142">
        <v>18</v>
      </c>
      <c r="B2142">
        <v>324</v>
      </c>
      <c r="C2142">
        <v>2024</v>
      </c>
      <c r="E2142">
        <v>99</v>
      </c>
      <c r="G2142">
        <v>99</v>
      </c>
      <c r="H2142">
        <v>1</v>
      </c>
      <c r="I2142">
        <v>99</v>
      </c>
      <c r="J2142">
        <v>802</v>
      </c>
      <c r="K2142">
        <v>99</v>
      </c>
      <c r="L2142">
        <v>13</v>
      </c>
      <c r="M2142">
        <v>99</v>
      </c>
      <c r="N2142">
        <v>99</v>
      </c>
      <c r="O2142">
        <v>99</v>
      </c>
      <c r="P2142">
        <v>99</v>
      </c>
      <c r="R2142">
        <v>0</v>
      </c>
    </row>
    <row r="2143" spans="1:18">
      <c r="A2143">
        <v>18</v>
      </c>
      <c r="B2143">
        <v>325</v>
      </c>
      <c r="C2143">
        <v>2024</v>
      </c>
      <c r="E2143">
        <v>99</v>
      </c>
      <c r="G2143">
        <v>99</v>
      </c>
      <c r="H2143">
        <v>1</v>
      </c>
      <c r="I2143">
        <v>99</v>
      </c>
      <c r="J2143">
        <v>103</v>
      </c>
      <c r="K2143">
        <v>99</v>
      </c>
      <c r="L2143">
        <v>14</v>
      </c>
      <c r="M2143">
        <v>99</v>
      </c>
      <c r="N2143">
        <v>99</v>
      </c>
      <c r="O2143">
        <v>99</v>
      </c>
      <c r="P2143">
        <v>99</v>
      </c>
      <c r="R2143">
        <v>0</v>
      </c>
    </row>
    <row r="2144" spans="1:18">
      <c r="A2144">
        <v>18</v>
      </c>
      <c r="B2144">
        <v>326</v>
      </c>
      <c r="C2144">
        <v>2024</v>
      </c>
      <c r="E2144">
        <v>99</v>
      </c>
      <c r="G2144">
        <v>99</v>
      </c>
      <c r="H2144">
        <v>2</v>
      </c>
      <c r="I2144">
        <v>99</v>
      </c>
      <c r="J2144">
        <v>106</v>
      </c>
      <c r="K2144">
        <v>99</v>
      </c>
      <c r="L2144">
        <v>14</v>
      </c>
      <c r="M2144">
        <v>99</v>
      </c>
      <c r="N2144">
        <v>99</v>
      </c>
      <c r="O2144">
        <v>99</v>
      </c>
      <c r="P2144">
        <v>99</v>
      </c>
      <c r="R2144">
        <v>0</v>
      </c>
    </row>
    <row r="2145" spans="1:38">
      <c r="A2145">
        <v>18</v>
      </c>
      <c r="B2145">
        <v>327</v>
      </c>
      <c r="C2145">
        <v>2024</v>
      </c>
      <c r="E2145">
        <v>99</v>
      </c>
      <c r="G2145">
        <v>99</v>
      </c>
      <c r="H2145">
        <v>1</v>
      </c>
      <c r="I2145">
        <v>99</v>
      </c>
      <c r="J2145">
        <v>110</v>
      </c>
      <c r="K2145">
        <v>99</v>
      </c>
      <c r="L2145">
        <v>14</v>
      </c>
      <c r="M2145">
        <v>99</v>
      </c>
      <c r="N2145">
        <v>99</v>
      </c>
      <c r="O2145">
        <v>99</v>
      </c>
      <c r="P2145">
        <v>99</v>
      </c>
      <c r="R2145">
        <v>0</v>
      </c>
    </row>
    <row r="2146" spans="1:38">
      <c r="A2146">
        <v>18</v>
      </c>
      <c r="B2146">
        <v>328</v>
      </c>
      <c r="C2146">
        <v>2024</v>
      </c>
      <c r="E2146">
        <v>99</v>
      </c>
      <c r="G2146">
        <v>99</v>
      </c>
      <c r="H2146">
        <v>1</v>
      </c>
      <c r="I2146">
        <v>99</v>
      </c>
      <c r="J2146">
        <v>111</v>
      </c>
      <c r="K2146">
        <v>99</v>
      </c>
      <c r="L2146">
        <v>14</v>
      </c>
      <c r="M2146">
        <v>99</v>
      </c>
      <c r="N2146">
        <v>99</v>
      </c>
      <c r="O2146">
        <v>99</v>
      </c>
      <c r="P2146">
        <v>99</v>
      </c>
      <c r="Q2146">
        <v>1</v>
      </c>
      <c r="R2146">
        <v>1</v>
      </c>
      <c r="S2146">
        <v>14</v>
      </c>
      <c r="T2146">
        <v>8</v>
      </c>
      <c r="U2146">
        <v>16.100000000000001</v>
      </c>
      <c r="V2146">
        <v>0</v>
      </c>
      <c r="W2146">
        <v>0</v>
      </c>
      <c r="X2146">
        <v>100</v>
      </c>
      <c r="Y2146">
        <v>0</v>
      </c>
      <c r="AA2146">
        <v>0</v>
      </c>
      <c r="AB2146">
        <v>0</v>
      </c>
      <c r="AC2146">
        <v>0</v>
      </c>
      <c r="AG2146">
        <v>0.1506024096385542</v>
      </c>
      <c r="AH2146">
        <v>0.16279892815612515</v>
      </c>
      <c r="AI2146">
        <v>0</v>
      </c>
      <c r="AJ2146">
        <v>1</v>
      </c>
      <c r="AK2146">
        <v>81</v>
      </c>
      <c r="AL2146">
        <v>30.294990412858631</v>
      </c>
    </row>
    <row r="2147" spans="1:38">
      <c r="A2147">
        <v>18</v>
      </c>
      <c r="B2147">
        <v>329</v>
      </c>
      <c r="C2147">
        <v>2024</v>
      </c>
      <c r="E2147">
        <v>99</v>
      </c>
      <c r="G2147">
        <v>99</v>
      </c>
      <c r="H2147">
        <v>1</v>
      </c>
      <c r="I2147">
        <v>99</v>
      </c>
      <c r="J2147">
        <v>116</v>
      </c>
      <c r="K2147">
        <v>99</v>
      </c>
      <c r="L2147">
        <v>14</v>
      </c>
      <c r="M2147">
        <v>99</v>
      </c>
      <c r="N2147">
        <v>99</v>
      </c>
      <c r="O2147">
        <v>99</v>
      </c>
      <c r="P2147">
        <v>99</v>
      </c>
      <c r="R2147">
        <v>0</v>
      </c>
    </row>
    <row r="2148" spans="1:38">
      <c r="A2148">
        <v>18</v>
      </c>
      <c r="B2148">
        <v>330</v>
      </c>
      <c r="C2148">
        <v>2024</v>
      </c>
      <c r="E2148">
        <v>99</v>
      </c>
      <c r="G2148">
        <v>99</v>
      </c>
      <c r="H2148">
        <v>2</v>
      </c>
      <c r="I2148">
        <v>99</v>
      </c>
      <c r="J2148">
        <v>117</v>
      </c>
      <c r="K2148">
        <v>99</v>
      </c>
      <c r="L2148">
        <v>14</v>
      </c>
      <c r="M2148">
        <v>99</v>
      </c>
      <c r="N2148">
        <v>99</v>
      </c>
      <c r="O2148">
        <v>99</v>
      </c>
      <c r="P2148">
        <v>99</v>
      </c>
      <c r="R2148">
        <v>0</v>
      </c>
    </row>
    <row r="2149" spans="1:38">
      <c r="A2149">
        <v>18</v>
      </c>
      <c r="B2149">
        <v>331</v>
      </c>
      <c r="C2149">
        <v>2024</v>
      </c>
      <c r="E2149">
        <v>99</v>
      </c>
      <c r="G2149">
        <v>99</v>
      </c>
      <c r="H2149">
        <v>1</v>
      </c>
      <c r="I2149">
        <v>99</v>
      </c>
      <c r="J2149">
        <v>134</v>
      </c>
      <c r="K2149">
        <v>99</v>
      </c>
      <c r="L2149">
        <v>14</v>
      </c>
      <c r="M2149">
        <v>99</v>
      </c>
      <c r="N2149">
        <v>99</v>
      </c>
      <c r="O2149">
        <v>99</v>
      </c>
      <c r="P2149">
        <v>99</v>
      </c>
      <c r="R2149">
        <v>0</v>
      </c>
    </row>
    <row r="2150" spans="1:38">
      <c r="A2150">
        <v>18</v>
      </c>
      <c r="B2150">
        <v>332</v>
      </c>
      <c r="C2150">
        <v>2024</v>
      </c>
      <c r="E2150">
        <v>99</v>
      </c>
      <c r="G2150">
        <v>99</v>
      </c>
      <c r="H2150">
        <v>2</v>
      </c>
      <c r="I2150">
        <v>99</v>
      </c>
      <c r="J2150">
        <v>141</v>
      </c>
      <c r="K2150">
        <v>99</v>
      </c>
      <c r="L2150">
        <v>14</v>
      </c>
      <c r="M2150">
        <v>99</v>
      </c>
      <c r="N2150">
        <v>99</v>
      </c>
      <c r="O2150">
        <v>99</v>
      </c>
      <c r="P2150">
        <v>99</v>
      </c>
      <c r="R2150">
        <v>0</v>
      </c>
    </row>
    <row r="2151" spans="1:38">
      <c r="A2151">
        <v>18</v>
      </c>
      <c r="B2151">
        <v>333</v>
      </c>
      <c r="C2151">
        <v>2024</v>
      </c>
      <c r="E2151">
        <v>99</v>
      </c>
      <c r="G2151">
        <v>99</v>
      </c>
      <c r="H2151">
        <v>2</v>
      </c>
      <c r="I2151">
        <v>99</v>
      </c>
      <c r="J2151">
        <v>143</v>
      </c>
      <c r="K2151">
        <v>99</v>
      </c>
      <c r="L2151">
        <v>14</v>
      </c>
      <c r="M2151">
        <v>99</v>
      </c>
      <c r="N2151">
        <v>99</v>
      </c>
      <c r="O2151">
        <v>99</v>
      </c>
      <c r="P2151">
        <v>99</v>
      </c>
      <c r="R2151">
        <v>0</v>
      </c>
    </row>
    <row r="2152" spans="1:38">
      <c r="A2152">
        <v>18</v>
      </c>
      <c r="B2152">
        <v>334</v>
      </c>
      <c r="C2152">
        <v>2024</v>
      </c>
      <c r="E2152">
        <v>99</v>
      </c>
      <c r="G2152">
        <v>99</v>
      </c>
      <c r="H2152">
        <v>2</v>
      </c>
      <c r="I2152">
        <v>99</v>
      </c>
      <c r="J2152">
        <v>147</v>
      </c>
      <c r="K2152">
        <v>99</v>
      </c>
      <c r="L2152">
        <v>14</v>
      </c>
      <c r="M2152">
        <v>99</v>
      </c>
      <c r="N2152">
        <v>99</v>
      </c>
      <c r="O2152">
        <v>99</v>
      </c>
      <c r="P2152">
        <v>99</v>
      </c>
      <c r="R2152">
        <v>0</v>
      </c>
    </row>
    <row r="2153" spans="1:38">
      <c r="A2153">
        <v>18</v>
      </c>
      <c r="B2153">
        <v>335</v>
      </c>
      <c r="C2153">
        <v>2024</v>
      </c>
      <c r="E2153">
        <v>99</v>
      </c>
      <c r="G2153">
        <v>99</v>
      </c>
      <c r="H2153">
        <v>1</v>
      </c>
      <c r="I2153">
        <v>99</v>
      </c>
      <c r="J2153">
        <v>155</v>
      </c>
      <c r="K2153">
        <v>99</v>
      </c>
      <c r="L2153">
        <v>14</v>
      </c>
      <c r="M2153">
        <v>99</v>
      </c>
      <c r="N2153">
        <v>99</v>
      </c>
      <c r="O2153">
        <v>99</v>
      </c>
      <c r="P2153">
        <v>99</v>
      </c>
      <c r="R2153">
        <v>0</v>
      </c>
    </row>
    <row r="2154" spans="1:38">
      <c r="A2154">
        <v>18</v>
      </c>
      <c r="B2154">
        <v>336</v>
      </c>
      <c r="C2154">
        <v>2024</v>
      </c>
      <c r="E2154">
        <v>99</v>
      </c>
      <c r="G2154">
        <v>99</v>
      </c>
      <c r="H2154">
        <v>2</v>
      </c>
      <c r="I2154">
        <v>99</v>
      </c>
      <c r="J2154">
        <v>160</v>
      </c>
      <c r="K2154">
        <v>99</v>
      </c>
      <c r="L2154">
        <v>14</v>
      </c>
      <c r="M2154">
        <v>99</v>
      </c>
      <c r="N2154">
        <v>99</v>
      </c>
      <c r="O2154">
        <v>99</v>
      </c>
      <c r="P2154">
        <v>99</v>
      </c>
      <c r="R2154">
        <v>0</v>
      </c>
    </row>
    <row r="2155" spans="1:38">
      <c r="A2155">
        <v>18</v>
      </c>
      <c r="B2155">
        <v>337</v>
      </c>
      <c r="C2155">
        <v>2024</v>
      </c>
      <c r="E2155">
        <v>99</v>
      </c>
      <c r="G2155">
        <v>99</v>
      </c>
      <c r="H2155">
        <v>1</v>
      </c>
      <c r="I2155">
        <v>99</v>
      </c>
      <c r="J2155">
        <v>171</v>
      </c>
      <c r="K2155">
        <v>99</v>
      </c>
      <c r="L2155">
        <v>14</v>
      </c>
      <c r="M2155">
        <v>99</v>
      </c>
      <c r="N2155">
        <v>99</v>
      </c>
      <c r="O2155">
        <v>99</v>
      </c>
      <c r="P2155">
        <v>99</v>
      </c>
      <c r="R2155">
        <v>0</v>
      </c>
    </row>
    <row r="2156" spans="1:38">
      <c r="A2156">
        <v>18</v>
      </c>
      <c r="B2156">
        <v>338</v>
      </c>
      <c r="C2156">
        <v>2024</v>
      </c>
      <c r="E2156">
        <v>99</v>
      </c>
      <c r="G2156">
        <v>99</v>
      </c>
      <c r="H2156">
        <v>2</v>
      </c>
      <c r="I2156">
        <v>99</v>
      </c>
      <c r="J2156">
        <v>175</v>
      </c>
      <c r="K2156">
        <v>99</v>
      </c>
      <c r="L2156">
        <v>14</v>
      </c>
      <c r="M2156">
        <v>99</v>
      </c>
      <c r="N2156">
        <v>99</v>
      </c>
      <c r="O2156">
        <v>99</v>
      </c>
      <c r="P2156">
        <v>99</v>
      </c>
      <c r="R2156">
        <v>0</v>
      </c>
    </row>
    <row r="2157" spans="1:38">
      <c r="A2157">
        <v>18</v>
      </c>
      <c r="B2157">
        <v>339</v>
      </c>
      <c r="C2157">
        <v>2024</v>
      </c>
      <c r="E2157">
        <v>99</v>
      </c>
      <c r="G2157">
        <v>99</v>
      </c>
      <c r="H2157">
        <v>2</v>
      </c>
      <c r="I2157">
        <v>99</v>
      </c>
      <c r="J2157">
        <v>177</v>
      </c>
      <c r="K2157">
        <v>99</v>
      </c>
      <c r="L2157">
        <v>14</v>
      </c>
      <c r="M2157">
        <v>99</v>
      </c>
      <c r="N2157">
        <v>99</v>
      </c>
      <c r="O2157">
        <v>99</v>
      </c>
      <c r="P2157">
        <v>99</v>
      </c>
      <c r="R2157">
        <v>0</v>
      </c>
    </row>
    <row r="2158" spans="1:38">
      <c r="A2158">
        <v>18</v>
      </c>
      <c r="B2158">
        <v>340</v>
      </c>
      <c r="C2158">
        <v>2024</v>
      </c>
      <c r="E2158">
        <v>99</v>
      </c>
      <c r="G2158">
        <v>99</v>
      </c>
      <c r="H2158">
        <v>2</v>
      </c>
      <c r="I2158">
        <v>99</v>
      </c>
      <c r="J2158">
        <v>178</v>
      </c>
      <c r="K2158">
        <v>99</v>
      </c>
      <c r="L2158">
        <v>14</v>
      </c>
      <c r="M2158">
        <v>99</v>
      </c>
      <c r="N2158">
        <v>99</v>
      </c>
      <c r="O2158">
        <v>99</v>
      </c>
      <c r="P2158">
        <v>99</v>
      </c>
      <c r="R2158">
        <v>0</v>
      </c>
    </row>
    <row r="2159" spans="1:38">
      <c r="A2159">
        <v>18</v>
      </c>
      <c r="B2159">
        <v>341</v>
      </c>
      <c r="C2159">
        <v>2024</v>
      </c>
      <c r="E2159">
        <v>99</v>
      </c>
      <c r="G2159">
        <v>99</v>
      </c>
      <c r="H2159">
        <v>2</v>
      </c>
      <c r="I2159">
        <v>99</v>
      </c>
      <c r="J2159">
        <v>181</v>
      </c>
      <c r="K2159">
        <v>99</v>
      </c>
      <c r="L2159">
        <v>14</v>
      </c>
      <c r="M2159">
        <v>99</v>
      </c>
      <c r="N2159">
        <v>99</v>
      </c>
      <c r="O2159">
        <v>99</v>
      </c>
      <c r="P2159">
        <v>99</v>
      </c>
      <c r="R2159">
        <v>0</v>
      </c>
    </row>
    <row r="2160" spans="1:38">
      <c r="A2160">
        <v>18</v>
      </c>
      <c r="B2160">
        <v>342</v>
      </c>
      <c r="C2160">
        <v>2024</v>
      </c>
      <c r="E2160">
        <v>99</v>
      </c>
      <c r="G2160">
        <v>99</v>
      </c>
      <c r="H2160">
        <v>1</v>
      </c>
      <c r="I2160">
        <v>99</v>
      </c>
      <c r="J2160">
        <v>262</v>
      </c>
      <c r="K2160">
        <v>99</v>
      </c>
      <c r="L2160">
        <v>14</v>
      </c>
      <c r="M2160">
        <v>99</v>
      </c>
      <c r="N2160">
        <v>99</v>
      </c>
      <c r="O2160">
        <v>99</v>
      </c>
      <c r="P2160">
        <v>99</v>
      </c>
      <c r="R2160">
        <v>0</v>
      </c>
    </row>
    <row r="2161" spans="1:18">
      <c r="A2161">
        <v>18</v>
      </c>
      <c r="B2161">
        <v>343</v>
      </c>
      <c r="C2161">
        <v>2024</v>
      </c>
      <c r="E2161">
        <v>99</v>
      </c>
      <c r="G2161">
        <v>99</v>
      </c>
      <c r="H2161">
        <v>2</v>
      </c>
      <c r="I2161">
        <v>99</v>
      </c>
      <c r="J2161">
        <v>267</v>
      </c>
      <c r="K2161">
        <v>99</v>
      </c>
      <c r="L2161">
        <v>14</v>
      </c>
      <c r="M2161">
        <v>99</v>
      </c>
      <c r="N2161">
        <v>99</v>
      </c>
      <c r="O2161">
        <v>99</v>
      </c>
      <c r="P2161">
        <v>99</v>
      </c>
      <c r="R2161">
        <v>0</v>
      </c>
    </row>
    <row r="2162" spans="1:18">
      <c r="A2162">
        <v>18</v>
      </c>
      <c r="B2162">
        <v>344</v>
      </c>
      <c r="C2162">
        <v>2024</v>
      </c>
      <c r="E2162">
        <v>99</v>
      </c>
      <c r="G2162">
        <v>99</v>
      </c>
      <c r="H2162">
        <v>1</v>
      </c>
      <c r="I2162">
        <v>99</v>
      </c>
      <c r="J2162">
        <v>309</v>
      </c>
      <c r="K2162">
        <v>99</v>
      </c>
      <c r="L2162">
        <v>14</v>
      </c>
      <c r="M2162">
        <v>99</v>
      </c>
      <c r="N2162">
        <v>99</v>
      </c>
      <c r="O2162">
        <v>99</v>
      </c>
      <c r="P2162">
        <v>99</v>
      </c>
      <c r="R2162">
        <v>0</v>
      </c>
    </row>
    <row r="2163" spans="1:18">
      <c r="A2163">
        <v>18</v>
      </c>
      <c r="B2163">
        <v>345</v>
      </c>
      <c r="C2163">
        <v>2024</v>
      </c>
      <c r="E2163">
        <v>99</v>
      </c>
      <c r="G2163">
        <v>99</v>
      </c>
      <c r="H2163">
        <v>2</v>
      </c>
      <c r="I2163">
        <v>99</v>
      </c>
      <c r="J2163">
        <v>470</v>
      </c>
      <c r="K2163">
        <v>99</v>
      </c>
      <c r="L2163">
        <v>14</v>
      </c>
      <c r="M2163">
        <v>99</v>
      </c>
      <c r="N2163">
        <v>99</v>
      </c>
      <c r="O2163">
        <v>99</v>
      </c>
      <c r="P2163">
        <v>99</v>
      </c>
      <c r="R2163">
        <v>0</v>
      </c>
    </row>
    <row r="2164" spans="1:18">
      <c r="A2164">
        <v>18</v>
      </c>
      <c r="B2164">
        <v>346</v>
      </c>
      <c r="C2164">
        <v>2024</v>
      </c>
      <c r="E2164">
        <v>99</v>
      </c>
      <c r="G2164">
        <v>99</v>
      </c>
      <c r="H2164">
        <v>2</v>
      </c>
      <c r="I2164">
        <v>99</v>
      </c>
      <c r="J2164">
        <v>629</v>
      </c>
      <c r="K2164">
        <v>99</v>
      </c>
      <c r="L2164">
        <v>14</v>
      </c>
      <c r="M2164">
        <v>99</v>
      </c>
      <c r="N2164">
        <v>99</v>
      </c>
      <c r="O2164">
        <v>99</v>
      </c>
      <c r="P2164">
        <v>99</v>
      </c>
      <c r="R2164">
        <v>0</v>
      </c>
    </row>
    <row r="2165" spans="1:18">
      <c r="A2165">
        <v>18</v>
      </c>
      <c r="B2165">
        <v>347</v>
      </c>
      <c r="C2165">
        <v>2024</v>
      </c>
      <c r="E2165">
        <v>99</v>
      </c>
      <c r="G2165">
        <v>99</v>
      </c>
      <c r="H2165">
        <v>1</v>
      </c>
      <c r="I2165">
        <v>99</v>
      </c>
      <c r="J2165">
        <v>643</v>
      </c>
      <c r="K2165">
        <v>99</v>
      </c>
      <c r="L2165">
        <v>14</v>
      </c>
      <c r="M2165">
        <v>99</v>
      </c>
      <c r="N2165">
        <v>99</v>
      </c>
      <c r="O2165">
        <v>99</v>
      </c>
      <c r="P2165">
        <v>99</v>
      </c>
      <c r="R2165">
        <v>0</v>
      </c>
    </row>
    <row r="2166" spans="1:18">
      <c r="A2166">
        <v>18</v>
      </c>
      <c r="B2166">
        <v>348</v>
      </c>
      <c r="C2166">
        <v>2024</v>
      </c>
      <c r="E2166">
        <v>99</v>
      </c>
      <c r="G2166">
        <v>99</v>
      </c>
      <c r="H2166">
        <v>2</v>
      </c>
      <c r="I2166">
        <v>99</v>
      </c>
      <c r="J2166">
        <v>704</v>
      </c>
      <c r="K2166">
        <v>99</v>
      </c>
      <c r="L2166">
        <v>14</v>
      </c>
      <c r="M2166">
        <v>99</v>
      </c>
      <c r="N2166">
        <v>99</v>
      </c>
      <c r="O2166">
        <v>99</v>
      </c>
      <c r="P2166">
        <v>99</v>
      </c>
      <c r="R2166">
        <v>0</v>
      </c>
    </row>
    <row r="2167" spans="1:18">
      <c r="A2167">
        <v>18</v>
      </c>
      <c r="B2167">
        <v>349</v>
      </c>
      <c r="C2167">
        <v>2024</v>
      </c>
      <c r="E2167">
        <v>99</v>
      </c>
      <c r="G2167">
        <v>99</v>
      </c>
      <c r="H2167">
        <v>1</v>
      </c>
      <c r="I2167">
        <v>99</v>
      </c>
      <c r="J2167">
        <v>802</v>
      </c>
      <c r="K2167">
        <v>99</v>
      </c>
      <c r="L2167">
        <v>14</v>
      </c>
      <c r="M2167">
        <v>99</v>
      </c>
      <c r="N2167">
        <v>99</v>
      </c>
      <c r="O2167">
        <v>99</v>
      </c>
      <c r="P2167">
        <v>99</v>
      </c>
      <c r="R2167">
        <v>0</v>
      </c>
    </row>
    <row r="2168" spans="1:18">
      <c r="A2168">
        <v>18</v>
      </c>
      <c r="B2168">
        <v>350</v>
      </c>
      <c r="C2168">
        <v>2024</v>
      </c>
      <c r="E2168">
        <v>99</v>
      </c>
      <c r="G2168">
        <v>99</v>
      </c>
      <c r="H2168">
        <v>1</v>
      </c>
      <c r="I2168">
        <v>99</v>
      </c>
      <c r="J2168">
        <v>103</v>
      </c>
      <c r="K2168">
        <v>99</v>
      </c>
      <c r="L2168">
        <v>15</v>
      </c>
      <c r="M2168">
        <v>99</v>
      </c>
      <c r="N2168">
        <v>99</v>
      </c>
      <c r="O2168">
        <v>99</v>
      </c>
      <c r="P2168">
        <v>99</v>
      </c>
      <c r="R2168">
        <v>0</v>
      </c>
    </row>
    <row r="2169" spans="1:18">
      <c r="A2169">
        <v>18</v>
      </c>
      <c r="B2169">
        <v>351</v>
      </c>
      <c r="C2169">
        <v>2024</v>
      </c>
      <c r="E2169">
        <v>99</v>
      </c>
      <c r="G2169">
        <v>99</v>
      </c>
      <c r="H2169">
        <v>2</v>
      </c>
      <c r="I2169">
        <v>99</v>
      </c>
      <c r="J2169">
        <v>106</v>
      </c>
      <c r="K2169">
        <v>99</v>
      </c>
      <c r="L2169">
        <v>15</v>
      </c>
      <c r="M2169">
        <v>99</v>
      </c>
      <c r="N2169">
        <v>99</v>
      </c>
      <c r="O2169">
        <v>99</v>
      </c>
      <c r="P2169">
        <v>99</v>
      </c>
      <c r="R2169">
        <v>0</v>
      </c>
    </row>
    <row r="2170" spans="1:18">
      <c r="A2170">
        <v>18</v>
      </c>
      <c r="B2170">
        <v>352</v>
      </c>
      <c r="C2170">
        <v>2024</v>
      </c>
      <c r="E2170">
        <v>99</v>
      </c>
      <c r="G2170">
        <v>99</v>
      </c>
      <c r="H2170">
        <v>1</v>
      </c>
      <c r="I2170">
        <v>99</v>
      </c>
      <c r="J2170">
        <v>110</v>
      </c>
      <c r="K2170">
        <v>99</v>
      </c>
      <c r="L2170">
        <v>15</v>
      </c>
      <c r="M2170">
        <v>99</v>
      </c>
      <c r="N2170">
        <v>99</v>
      </c>
      <c r="O2170">
        <v>99</v>
      </c>
      <c r="P2170">
        <v>99</v>
      </c>
      <c r="R2170">
        <v>0</v>
      </c>
    </row>
    <row r="2171" spans="1:18">
      <c r="A2171">
        <v>18</v>
      </c>
      <c r="B2171">
        <v>353</v>
      </c>
      <c r="C2171">
        <v>2024</v>
      </c>
      <c r="E2171">
        <v>99</v>
      </c>
      <c r="G2171">
        <v>99</v>
      </c>
      <c r="H2171">
        <v>1</v>
      </c>
      <c r="I2171">
        <v>99</v>
      </c>
      <c r="J2171">
        <v>111</v>
      </c>
      <c r="K2171">
        <v>99</v>
      </c>
      <c r="L2171">
        <v>15</v>
      </c>
      <c r="M2171">
        <v>99</v>
      </c>
      <c r="N2171">
        <v>99</v>
      </c>
      <c r="O2171">
        <v>99</v>
      </c>
      <c r="P2171">
        <v>99</v>
      </c>
      <c r="R2171">
        <v>0</v>
      </c>
    </row>
    <row r="2172" spans="1:18">
      <c r="A2172">
        <v>18</v>
      </c>
      <c r="B2172">
        <v>354</v>
      </c>
      <c r="C2172">
        <v>2024</v>
      </c>
      <c r="E2172">
        <v>99</v>
      </c>
      <c r="G2172">
        <v>99</v>
      </c>
      <c r="H2172">
        <v>1</v>
      </c>
      <c r="I2172">
        <v>99</v>
      </c>
      <c r="J2172">
        <v>116</v>
      </c>
      <c r="K2172">
        <v>99</v>
      </c>
      <c r="L2172">
        <v>15</v>
      </c>
      <c r="M2172">
        <v>99</v>
      </c>
      <c r="N2172">
        <v>99</v>
      </c>
      <c r="O2172">
        <v>99</v>
      </c>
      <c r="P2172">
        <v>99</v>
      </c>
      <c r="R2172">
        <v>0</v>
      </c>
    </row>
    <row r="2173" spans="1:18">
      <c r="A2173">
        <v>18</v>
      </c>
      <c r="B2173">
        <v>355</v>
      </c>
      <c r="C2173">
        <v>2024</v>
      </c>
      <c r="E2173">
        <v>99</v>
      </c>
      <c r="G2173">
        <v>99</v>
      </c>
      <c r="H2173">
        <v>2</v>
      </c>
      <c r="I2173">
        <v>99</v>
      </c>
      <c r="J2173">
        <v>117</v>
      </c>
      <c r="K2173">
        <v>99</v>
      </c>
      <c r="L2173">
        <v>15</v>
      </c>
      <c r="M2173">
        <v>99</v>
      </c>
      <c r="N2173">
        <v>99</v>
      </c>
      <c r="O2173">
        <v>99</v>
      </c>
      <c r="P2173">
        <v>99</v>
      </c>
      <c r="R2173">
        <v>0</v>
      </c>
    </row>
    <row r="2174" spans="1:18">
      <c r="A2174">
        <v>18</v>
      </c>
      <c r="B2174">
        <v>356</v>
      </c>
      <c r="C2174">
        <v>2024</v>
      </c>
      <c r="E2174">
        <v>99</v>
      </c>
      <c r="G2174">
        <v>99</v>
      </c>
      <c r="H2174">
        <v>1</v>
      </c>
      <c r="I2174">
        <v>99</v>
      </c>
      <c r="J2174">
        <v>134</v>
      </c>
      <c r="K2174">
        <v>99</v>
      </c>
      <c r="L2174">
        <v>15</v>
      </c>
      <c r="M2174">
        <v>99</v>
      </c>
      <c r="N2174">
        <v>99</v>
      </c>
      <c r="O2174">
        <v>99</v>
      </c>
      <c r="P2174">
        <v>99</v>
      </c>
      <c r="R2174">
        <v>0</v>
      </c>
    </row>
    <row r="2175" spans="1:18">
      <c r="A2175">
        <v>18</v>
      </c>
      <c r="B2175">
        <v>357</v>
      </c>
      <c r="C2175">
        <v>2024</v>
      </c>
      <c r="E2175">
        <v>99</v>
      </c>
      <c r="G2175">
        <v>99</v>
      </c>
      <c r="H2175">
        <v>2</v>
      </c>
      <c r="I2175">
        <v>99</v>
      </c>
      <c r="J2175">
        <v>141</v>
      </c>
      <c r="K2175">
        <v>99</v>
      </c>
      <c r="L2175">
        <v>15</v>
      </c>
      <c r="M2175">
        <v>99</v>
      </c>
      <c r="N2175">
        <v>99</v>
      </c>
      <c r="O2175">
        <v>99</v>
      </c>
      <c r="P2175">
        <v>99</v>
      </c>
      <c r="R2175">
        <v>0</v>
      </c>
    </row>
    <row r="2176" spans="1:18">
      <c r="A2176">
        <v>18</v>
      </c>
      <c r="B2176">
        <v>358</v>
      </c>
      <c r="C2176">
        <v>2024</v>
      </c>
      <c r="E2176">
        <v>99</v>
      </c>
      <c r="G2176">
        <v>99</v>
      </c>
      <c r="H2176">
        <v>2</v>
      </c>
      <c r="I2176">
        <v>99</v>
      </c>
      <c r="J2176">
        <v>143</v>
      </c>
      <c r="K2176">
        <v>99</v>
      </c>
      <c r="L2176">
        <v>15</v>
      </c>
      <c r="M2176">
        <v>99</v>
      </c>
      <c r="N2176">
        <v>99</v>
      </c>
      <c r="O2176">
        <v>99</v>
      </c>
      <c r="P2176">
        <v>99</v>
      </c>
      <c r="R2176">
        <v>0</v>
      </c>
    </row>
    <row r="2177" spans="1:18">
      <c r="A2177">
        <v>18</v>
      </c>
      <c r="B2177">
        <v>359</v>
      </c>
      <c r="C2177">
        <v>2024</v>
      </c>
      <c r="E2177">
        <v>99</v>
      </c>
      <c r="G2177">
        <v>99</v>
      </c>
      <c r="H2177">
        <v>2</v>
      </c>
      <c r="I2177">
        <v>99</v>
      </c>
      <c r="J2177">
        <v>147</v>
      </c>
      <c r="K2177">
        <v>99</v>
      </c>
      <c r="L2177">
        <v>15</v>
      </c>
      <c r="M2177">
        <v>99</v>
      </c>
      <c r="N2177">
        <v>99</v>
      </c>
      <c r="O2177">
        <v>99</v>
      </c>
      <c r="P2177">
        <v>99</v>
      </c>
      <c r="R2177">
        <v>0</v>
      </c>
    </row>
    <row r="2178" spans="1:18">
      <c r="A2178">
        <v>18</v>
      </c>
      <c r="B2178">
        <v>360</v>
      </c>
      <c r="C2178">
        <v>2024</v>
      </c>
      <c r="E2178">
        <v>99</v>
      </c>
      <c r="G2178">
        <v>99</v>
      </c>
      <c r="H2178">
        <v>1</v>
      </c>
      <c r="I2178">
        <v>99</v>
      </c>
      <c r="J2178">
        <v>155</v>
      </c>
      <c r="K2178">
        <v>99</v>
      </c>
      <c r="L2178">
        <v>15</v>
      </c>
      <c r="M2178">
        <v>99</v>
      </c>
      <c r="N2178">
        <v>99</v>
      </c>
      <c r="O2178">
        <v>99</v>
      </c>
      <c r="P2178">
        <v>99</v>
      </c>
      <c r="R2178">
        <v>0</v>
      </c>
    </row>
    <row r="2179" spans="1:18">
      <c r="A2179">
        <v>18</v>
      </c>
      <c r="B2179">
        <v>361</v>
      </c>
      <c r="C2179">
        <v>2024</v>
      </c>
      <c r="E2179">
        <v>99</v>
      </c>
      <c r="G2179">
        <v>99</v>
      </c>
      <c r="H2179">
        <v>2</v>
      </c>
      <c r="I2179">
        <v>99</v>
      </c>
      <c r="J2179">
        <v>160</v>
      </c>
      <c r="K2179">
        <v>99</v>
      </c>
      <c r="L2179">
        <v>15</v>
      </c>
      <c r="M2179">
        <v>99</v>
      </c>
      <c r="N2179">
        <v>99</v>
      </c>
      <c r="O2179">
        <v>99</v>
      </c>
      <c r="P2179">
        <v>99</v>
      </c>
      <c r="R2179">
        <v>0</v>
      </c>
    </row>
    <row r="2180" spans="1:18">
      <c r="A2180">
        <v>18</v>
      </c>
      <c r="B2180">
        <v>362</v>
      </c>
      <c r="C2180">
        <v>2024</v>
      </c>
      <c r="E2180">
        <v>99</v>
      </c>
      <c r="G2180">
        <v>99</v>
      </c>
      <c r="H2180">
        <v>1</v>
      </c>
      <c r="I2180">
        <v>99</v>
      </c>
      <c r="J2180">
        <v>171</v>
      </c>
      <c r="K2180">
        <v>99</v>
      </c>
      <c r="L2180">
        <v>15</v>
      </c>
      <c r="M2180">
        <v>99</v>
      </c>
      <c r="N2180">
        <v>99</v>
      </c>
      <c r="O2180">
        <v>99</v>
      </c>
      <c r="P2180">
        <v>99</v>
      </c>
      <c r="R2180">
        <v>0</v>
      </c>
    </row>
    <row r="2181" spans="1:18">
      <c r="A2181">
        <v>18</v>
      </c>
      <c r="B2181">
        <v>363</v>
      </c>
      <c r="C2181">
        <v>2024</v>
      </c>
      <c r="E2181">
        <v>99</v>
      </c>
      <c r="G2181">
        <v>99</v>
      </c>
      <c r="H2181">
        <v>2</v>
      </c>
      <c r="I2181">
        <v>99</v>
      </c>
      <c r="J2181">
        <v>175</v>
      </c>
      <c r="K2181">
        <v>99</v>
      </c>
      <c r="L2181">
        <v>15</v>
      </c>
      <c r="M2181">
        <v>99</v>
      </c>
      <c r="N2181">
        <v>99</v>
      </c>
      <c r="O2181">
        <v>99</v>
      </c>
      <c r="P2181">
        <v>99</v>
      </c>
      <c r="R2181">
        <v>0</v>
      </c>
    </row>
    <row r="2182" spans="1:18">
      <c r="A2182">
        <v>18</v>
      </c>
      <c r="B2182">
        <v>364</v>
      </c>
      <c r="C2182">
        <v>2024</v>
      </c>
      <c r="E2182">
        <v>99</v>
      </c>
      <c r="G2182">
        <v>99</v>
      </c>
      <c r="H2182">
        <v>2</v>
      </c>
      <c r="I2182">
        <v>99</v>
      </c>
      <c r="J2182">
        <v>177</v>
      </c>
      <c r="K2182">
        <v>99</v>
      </c>
      <c r="L2182">
        <v>15</v>
      </c>
      <c r="M2182">
        <v>99</v>
      </c>
      <c r="N2182">
        <v>99</v>
      </c>
      <c r="O2182">
        <v>99</v>
      </c>
      <c r="P2182">
        <v>99</v>
      </c>
      <c r="R2182">
        <v>0</v>
      </c>
    </row>
    <row r="2183" spans="1:18">
      <c r="A2183">
        <v>18</v>
      </c>
      <c r="B2183">
        <v>365</v>
      </c>
      <c r="C2183">
        <v>2024</v>
      </c>
      <c r="E2183">
        <v>99</v>
      </c>
      <c r="G2183">
        <v>99</v>
      </c>
      <c r="H2183">
        <v>2</v>
      </c>
      <c r="I2183">
        <v>99</v>
      </c>
      <c r="J2183">
        <v>178</v>
      </c>
      <c r="K2183">
        <v>99</v>
      </c>
      <c r="L2183">
        <v>15</v>
      </c>
      <c r="M2183">
        <v>99</v>
      </c>
      <c r="N2183">
        <v>99</v>
      </c>
      <c r="O2183">
        <v>99</v>
      </c>
      <c r="P2183">
        <v>99</v>
      </c>
      <c r="R2183">
        <v>0</v>
      </c>
    </row>
    <row r="2184" spans="1:18">
      <c r="A2184">
        <v>18</v>
      </c>
      <c r="B2184">
        <v>366</v>
      </c>
      <c r="C2184">
        <v>2024</v>
      </c>
      <c r="E2184">
        <v>99</v>
      </c>
      <c r="G2184">
        <v>99</v>
      </c>
      <c r="H2184">
        <v>2</v>
      </c>
      <c r="I2184">
        <v>99</v>
      </c>
      <c r="J2184">
        <v>181</v>
      </c>
      <c r="K2184">
        <v>99</v>
      </c>
      <c r="L2184">
        <v>15</v>
      </c>
      <c r="M2184">
        <v>99</v>
      </c>
      <c r="N2184">
        <v>99</v>
      </c>
      <c r="O2184">
        <v>99</v>
      </c>
      <c r="P2184">
        <v>99</v>
      </c>
      <c r="R2184">
        <v>0</v>
      </c>
    </row>
    <row r="2185" spans="1:18">
      <c r="A2185">
        <v>18</v>
      </c>
      <c r="B2185">
        <v>367</v>
      </c>
      <c r="C2185">
        <v>2024</v>
      </c>
      <c r="E2185">
        <v>99</v>
      </c>
      <c r="G2185">
        <v>99</v>
      </c>
      <c r="H2185">
        <v>1</v>
      </c>
      <c r="I2185">
        <v>99</v>
      </c>
      <c r="J2185">
        <v>262</v>
      </c>
      <c r="K2185">
        <v>99</v>
      </c>
      <c r="L2185">
        <v>15</v>
      </c>
      <c r="M2185">
        <v>99</v>
      </c>
      <c r="N2185">
        <v>99</v>
      </c>
      <c r="O2185">
        <v>99</v>
      </c>
      <c r="P2185">
        <v>99</v>
      </c>
      <c r="R2185">
        <v>0</v>
      </c>
    </row>
    <row r="2186" spans="1:18">
      <c r="A2186">
        <v>18</v>
      </c>
      <c r="B2186">
        <v>368</v>
      </c>
      <c r="C2186">
        <v>2024</v>
      </c>
      <c r="E2186">
        <v>99</v>
      </c>
      <c r="G2186">
        <v>99</v>
      </c>
      <c r="H2186">
        <v>2</v>
      </c>
      <c r="I2186">
        <v>99</v>
      </c>
      <c r="J2186">
        <v>267</v>
      </c>
      <c r="K2186">
        <v>99</v>
      </c>
      <c r="L2186">
        <v>15</v>
      </c>
      <c r="M2186">
        <v>99</v>
      </c>
      <c r="N2186">
        <v>99</v>
      </c>
      <c r="O2186">
        <v>99</v>
      </c>
      <c r="P2186">
        <v>99</v>
      </c>
      <c r="R2186">
        <v>0</v>
      </c>
    </row>
    <row r="2187" spans="1:18">
      <c r="A2187">
        <v>18</v>
      </c>
      <c r="B2187">
        <v>369</v>
      </c>
      <c r="C2187">
        <v>2024</v>
      </c>
      <c r="E2187">
        <v>99</v>
      </c>
      <c r="G2187">
        <v>99</v>
      </c>
      <c r="H2187">
        <v>1</v>
      </c>
      <c r="I2187">
        <v>99</v>
      </c>
      <c r="J2187">
        <v>309</v>
      </c>
      <c r="K2187">
        <v>99</v>
      </c>
      <c r="L2187">
        <v>15</v>
      </c>
      <c r="M2187">
        <v>99</v>
      </c>
      <c r="N2187">
        <v>99</v>
      </c>
      <c r="O2187">
        <v>99</v>
      </c>
      <c r="P2187">
        <v>99</v>
      </c>
      <c r="R2187">
        <v>0</v>
      </c>
    </row>
    <row r="2188" spans="1:18">
      <c r="A2188">
        <v>18</v>
      </c>
      <c r="B2188">
        <v>370</v>
      </c>
      <c r="C2188">
        <v>2024</v>
      </c>
      <c r="E2188">
        <v>99</v>
      </c>
      <c r="G2188">
        <v>99</v>
      </c>
      <c r="H2188">
        <v>2</v>
      </c>
      <c r="I2188">
        <v>99</v>
      </c>
      <c r="J2188">
        <v>470</v>
      </c>
      <c r="K2188">
        <v>99</v>
      </c>
      <c r="L2188">
        <v>15</v>
      </c>
      <c r="M2188">
        <v>99</v>
      </c>
      <c r="N2188">
        <v>99</v>
      </c>
      <c r="O2188">
        <v>99</v>
      </c>
      <c r="P2188">
        <v>99</v>
      </c>
      <c r="R2188">
        <v>0</v>
      </c>
    </row>
    <row r="2189" spans="1:18">
      <c r="A2189">
        <v>18</v>
      </c>
      <c r="B2189">
        <v>371</v>
      </c>
      <c r="C2189">
        <v>2024</v>
      </c>
      <c r="E2189">
        <v>99</v>
      </c>
      <c r="G2189">
        <v>99</v>
      </c>
      <c r="H2189">
        <v>2</v>
      </c>
      <c r="I2189">
        <v>99</v>
      </c>
      <c r="J2189">
        <v>629</v>
      </c>
      <c r="K2189">
        <v>99</v>
      </c>
      <c r="L2189">
        <v>15</v>
      </c>
      <c r="M2189">
        <v>99</v>
      </c>
      <c r="N2189">
        <v>99</v>
      </c>
      <c r="O2189">
        <v>99</v>
      </c>
      <c r="P2189">
        <v>99</v>
      </c>
      <c r="R2189">
        <v>0</v>
      </c>
    </row>
    <row r="2190" spans="1:18">
      <c r="A2190">
        <v>18</v>
      </c>
      <c r="B2190">
        <v>372</v>
      </c>
      <c r="C2190">
        <v>2024</v>
      </c>
      <c r="E2190">
        <v>99</v>
      </c>
      <c r="G2190">
        <v>99</v>
      </c>
      <c r="H2190">
        <v>1</v>
      </c>
      <c r="I2190">
        <v>99</v>
      </c>
      <c r="J2190">
        <v>643</v>
      </c>
      <c r="K2190">
        <v>99</v>
      </c>
      <c r="L2190">
        <v>15</v>
      </c>
      <c r="M2190">
        <v>99</v>
      </c>
      <c r="N2190">
        <v>99</v>
      </c>
      <c r="O2190">
        <v>99</v>
      </c>
      <c r="P2190">
        <v>99</v>
      </c>
      <c r="R2190">
        <v>0</v>
      </c>
    </row>
    <row r="2191" spans="1:18">
      <c r="A2191">
        <v>18</v>
      </c>
      <c r="B2191">
        <v>373</v>
      </c>
      <c r="C2191">
        <v>2024</v>
      </c>
      <c r="E2191">
        <v>99</v>
      </c>
      <c r="G2191">
        <v>99</v>
      </c>
      <c r="H2191">
        <v>2</v>
      </c>
      <c r="I2191">
        <v>99</v>
      </c>
      <c r="J2191">
        <v>704</v>
      </c>
      <c r="K2191">
        <v>99</v>
      </c>
      <c r="L2191">
        <v>15</v>
      </c>
      <c r="M2191">
        <v>99</v>
      </c>
      <c r="N2191">
        <v>99</v>
      </c>
      <c r="O2191">
        <v>99</v>
      </c>
      <c r="P2191">
        <v>99</v>
      </c>
      <c r="R2191">
        <v>0</v>
      </c>
    </row>
    <row r="2192" spans="1:18">
      <c r="A2192">
        <v>18</v>
      </c>
      <c r="B2192">
        <v>374</v>
      </c>
      <c r="C2192">
        <v>2024</v>
      </c>
      <c r="E2192">
        <v>99</v>
      </c>
      <c r="G2192">
        <v>99</v>
      </c>
      <c r="H2192">
        <v>1</v>
      </c>
      <c r="I2192">
        <v>99</v>
      </c>
      <c r="J2192">
        <v>802</v>
      </c>
      <c r="K2192">
        <v>99</v>
      </c>
      <c r="L2192">
        <v>15</v>
      </c>
      <c r="M2192">
        <v>99</v>
      </c>
      <c r="N2192">
        <v>99</v>
      </c>
      <c r="O2192">
        <v>99</v>
      </c>
      <c r="P2192">
        <v>99</v>
      </c>
      <c r="R2192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27"/>
  <sheetViews>
    <sheetView zoomScale="96" zoomScaleNormal="96" workbookViewId="0">
      <selection activeCell="O18" sqref="O18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101" customWidth="1"/>
    <col min="43" max="43" width="5" style="101" customWidth="1"/>
    <col min="44" max="44" width="5.54296875" style="101" customWidth="1"/>
    <col min="45" max="45" width="4" style="101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101" customWidth="1"/>
    <col min="53" max="53" width="4.453125" style="101" customWidth="1"/>
    <col min="54" max="54" width="6.54296875" style="101" customWidth="1"/>
    <col min="55" max="55" width="4.90625" style="101" customWidth="1"/>
    <col min="56" max="56" width="5.08984375" style="11" customWidth="1"/>
    <col min="57" max="57" width="5" style="11" customWidth="1"/>
    <col min="58" max="58" width="5.08984375" style="101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3"/>
      <c r="BQ1" s="23"/>
      <c r="BR1" s="23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3"/>
      <c r="BQ2" s="23"/>
      <c r="BR2" s="23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3"/>
      <c r="BQ3" s="23"/>
      <c r="BR3" s="23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3"/>
      <c r="BQ4" s="23"/>
      <c r="BR4" s="23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3"/>
      <c r="BQ5" s="23"/>
      <c r="BR5" s="23"/>
      <c r="CK5" s="23"/>
      <c r="CL5" s="23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3"/>
      <c r="BQ6" s="23"/>
      <c r="BR6" s="23"/>
    </row>
    <row r="7" spans="34:90" ht="17.25" customHeight="1">
      <c r="AU7" s="3"/>
      <c r="AV7" s="3"/>
      <c r="AW7" s="3"/>
      <c r="AX7" s="3"/>
      <c r="AY7" s="3"/>
      <c r="AZ7" s="61"/>
      <c r="BA7" s="61"/>
      <c r="BB7" s="61"/>
      <c r="BC7" s="61"/>
      <c r="BD7" s="16"/>
      <c r="BE7" s="16"/>
      <c r="BF7" s="61"/>
      <c r="BG7" s="3"/>
      <c r="BH7" s="3"/>
      <c r="BI7" s="3"/>
      <c r="BJ7" s="16"/>
      <c r="BK7" s="16"/>
      <c r="BL7" s="16"/>
      <c r="BM7" s="3"/>
      <c r="BN7" s="16"/>
      <c r="BO7" s="3"/>
      <c r="BP7" s="23"/>
      <c r="BQ7" s="23"/>
      <c r="BR7" s="23"/>
    </row>
    <row r="8" spans="34:90">
      <c r="AU8" s="3"/>
      <c r="AV8" s="3"/>
      <c r="AW8" s="3"/>
      <c r="AX8" s="3"/>
      <c r="AY8" s="3"/>
      <c r="AZ8" s="61"/>
      <c r="BA8" s="61"/>
      <c r="BB8" s="61"/>
      <c r="BC8" s="61"/>
      <c r="BD8" s="16"/>
      <c r="BE8" s="16"/>
      <c r="BF8" s="61"/>
      <c r="BG8" s="3"/>
      <c r="BH8" s="3"/>
      <c r="BI8" s="3"/>
      <c r="BJ8" s="16"/>
      <c r="BK8" s="16"/>
      <c r="BL8" s="16"/>
      <c r="BM8" s="3"/>
      <c r="BN8" s="16"/>
      <c r="BO8" s="3"/>
      <c r="BP8" s="23"/>
      <c r="BQ8" s="23"/>
      <c r="BR8" s="23"/>
    </row>
    <row r="9" spans="34:90">
      <c r="AU9" s="3"/>
      <c r="AV9" s="3"/>
      <c r="AW9" s="3"/>
      <c r="AX9" s="3"/>
      <c r="AY9" s="3"/>
      <c r="AZ9" s="61"/>
      <c r="BA9" s="61"/>
      <c r="BB9" s="61"/>
      <c r="BC9" s="61"/>
      <c r="BD9" s="16"/>
      <c r="BE9" s="16"/>
      <c r="BF9" s="61"/>
      <c r="BG9" s="3"/>
      <c r="BH9" s="3"/>
      <c r="BI9" s="3"/>
      <c r="BJ9" s="16"/>
      <c r="BK9" s="16"/>
      <c r="BL9" s="16"/>
      <c r="BM9" s="3"/>
      <c r="BN9" s="16"/>
      <c r="BO9" s="3"/>
      <c r="BP9" s="23"/>
      <c r="BQ9" s="23"/>
      <c r="BR9" s="23"/>
      <c r="BY9" s="4"/>
    </row>
    <row r="10" spans="34:90">
      <c r="AU10" s="3"/>
      <c r="AV10" s="3"/>
      <c r="AW10" s="3"/>
      <c r="AX10" s="3"/>
      <c r="AY10" s="3"/>
      <c r="AZ10" s="61"/>
      <c r="BA10" s="61"/>
      <c r="BB10" s="61"/>
      <c r="BC10" s="61"/>
      <c r="BD10" s="16"/>
      <c r="BE10" s="16"/>
      <c r="BF10" s="61"/>
      <c r="BG10" s="3"/>
      <c r="BH10" s="3"/>
      <c r="BI10" s="3"/>
      <c r="BJ10" s="16"/>
      <c r="BK10" s="16"/>
      <c r="BL10" s="16"/>
      <c r="BM10" s="3"/>
      <c r="BN10" s="16"/>
      <c r="BO10" s="3"/>
      <c r="BP10" s="23"/>
      <c r="BQ10" s="23"/>
      <c r="BR10" s="23"/>
      <c r="BS10" s="23"/>
      <c r="BY10" s="51"/>
    </row>
    <row r="11" spans="34:90">
      <c r="AU11" s="3"/>
      <c r="AV11" s="3"/>
      <c r="AW11" s="3"/>
      <c r="AX11" s="3"/>
      <c r="AY11" s="3"/>
      <c r="AZ11" s="61"/>
      <c r="BA11" s="61"/>
      <c r="BB11" s="61"/>
      <c r="BC11" s="61"/>
      <c r="BD11" s="16"/>
      <c r="BE11" s="16"/>
      <c r="BF11" s="61"/>
      <c r="BG11" s="3"/>
      <c r="BH11" s="3"/>
      <c r="BI11" s="3"/>
      <c r="BJ11" s="16"/>
      <c r="BK11" s="16"/>
      <c r="BL11" s="16"/>
      <c r="BM11" s="3"/>
      <c r="BN11" s="16"/>
      <c r="BO11" s="3"/>
      <c r="BP11" s="23"/>
      <c r="BQ11" s="23"/>
      <c r="BR11" s="23"/>
      <c r="BS11" s="23"/>
      <c r="BY11" s="51"/>
    </row>
    <row r="12" spans="34:90">
      <c r="AU12" s="3"/>
      <c r="AV12" s="3"/>
      <c r="AW12" s="3"/>
      <c r="AX12" s="3"/>
      <c r="AY12" s="3"/>
      <c r="AZ12" s="61"/>
      <c r="BA12" s="61"/>
      <c r="BB12" s="61"/>
      <c r="BC12" s="61"/>
      <c r="BD12" s="16"/>
      <c r="BE12" s="16"/>
      <c r="BF12" s="61"/>
      <c r="BG12" s="3"/>
      <c r="BH12" s="3"/>
      <c r="BI12" s="3"/>
      <c r="BJ12" s="16"/>
      <c r="BK12" s="16"/>
      <c r="BL12" s="16"/>
      <c r="BM12" s="3"/>
      <c r="BN12" s="16"/>
      <c r="BO12" s="3"/>
      <c r="BP12" s="23"/>
      <c r="BQ12" s="23"/>
      <c r="BR12" s="23"/>
      <c r="BS12" s="23"/>
      <c r="BY12" s="51"/>
    </row>
    <row r="13" spans="34:90">
      <c r="AU13" s="3"/>
      <c r="AV13" s="3"/>
      <c r="AW13" s="3"/>
      <c r="AX13" s="3"/>
      <c r="AY13" s="3"/>
      <c r="AZ13" s="61"/>
      <c r="BA13" s="61"/>
      <c r="BB13" s="61"/>
      <c r="BC13" s="61"/>
      <c r="BD13" s="16"/>
      <c r="BE13" s="16"/>
      <c r="BF13" s="61"/>
      <c r="BG13" s="3"/>
      <c r="BH13" s="3"/>
      <c r="BI13" s="3"/>
      <c r="BJ13" s="16"/>
      <c r="BK13" s="16"/>
      <c r="BL13" s="16"/>
      <c r="BM13" s="3"/>
      <c r="BN13" s="16"/>
      <c r="BO13" s="3"/>
      <c r="BP13" s="23"/>
      <c r="BQ13" s="23"/>
      <c r="BR13" s="23"/>
      <c r="BS13" s="23"/>
      <c r="BY13" s="51"/>
    </row>
    <row r="14" spans="34:90">
      <c r="AU14" s="3"/>
      <c r="AV14" s="3"/>
      <c r="AW14" s="3"/>
      <c r="AX14" s="3"/>
      <c r="AY14" s="3"/>
      <c r="AZ14" s="61"/>
      <c r="BA14" s="61"/>
      <c r="BB14" s="61"/>
      <c r="BC14" s="61"/>
      <c r="BD14" s="16"/>
      <c r="BE14" s="16"/>
      <c r="BF14" s="61"/>
      <c r="BG14" s="3"/>
      <c r="BH14" s="3"/>
      <c r="BI14" s="3"/>
      <c r="BJ14" s="16"/>
      <c r="BK14" s="16"/>
      <c r="BL14" s="16"/>
      <c r="BM14" s="3"/>
      <c r="BN14" s="16"/>
      <c r="BO14" s="3"/>
      <c r="BP14" s="23"/>
      <c r="BQ14" s="23"/>
      <c r="BR14" s="23"/>
      <c r="BS14" s="23"/>
      <c r="BY14" s="51"/>
    </row>
    <row r="15" spans="34:90">
      <c r="AU15" s="3"/>
      <c r="AV15" s="3"/>
      <c r="AW15" s="3"/>
      <c r="AX15" s="3"/>
      <c r="AY15" s="3"/>
      <c r="AZ15" s="61"/>
      <c r="BA15" s="61"/>
      <c r="BB15" s="61"/>
      <c r="BC15" s="61"/>
      <c r="BD15" s="16"/>
      <c r="BE15" s="16"/>
      <c r="BF15" s="61"/>
      <c r="BG15" s="3"/>
      <c r="BH15" s="3"/>
      <c r="BI15" s="3"/>
      <c r="BJ15" s="16"/>
      <c r="BK15" s="16"/>
      <c r="BL15" s="16"/>
      <c r="BM15" s="3"/>
      <c r="BN15" s="16"/>
      <c r="BO15" s="3"/>
      <c r="BP15" s="23"/>
      <c r="BQ15" s="23"/>
      <c r="BR15" s="23"/>
      <c r="BS15" s="23"/>
      <c r="BY15" s="51"/>
    </row>
    <row r="16" spans="34:90">
      <c r="AU16" s="3"/>
      <c r="AV16" s="3"/>
      <c r="AW16" s="3"/>
      <c r="AX16" s="3"/>
      <c r="AY16" s="3"/>
      <c r="AZ16" s="61"/>
      <c r="BA16" s="61"/>
      <c r="BB16" s="61"/>
      <c r="BC16" s="61"/>
      <c r="BD16" s="16"/>
      <c r="BE16" s="16"/>
      <c r="BF16" s="61"/>
      <c r="BG16" s="3"/>
      <c r="BH16" s="3"/>
      <c r="BI16" s="3"/>
      <c r="BJ16" s="16"/>
      <c r="BK16" s="16"/>
      <c r="BL16" s="16"/>
      <c r="BM16" s="3"/>
      <c r="BN16" s="16"/>
      <c r="BO16" s="3"/>
      <c r="BP16" s="23"/>
      <c r="BQ16" s="23"/>
      <c r="BR16" s="23"/>
      <c r="BS16" s="23"/>
      <c r="BY16" s="51"/>
    </row>
    <row r="17" spans="47:77">
      <c r="AU17" s="3"/>
      <c r="AV17" s="3"/>
      <c r="AW17" s="3"/>
      <c r="AX17" s="3"/>
      <c r="AY17" s="3"/>
      <c r="AZ17" s="61"/>
      <c r="BA17" s="61"/>
      <c r="BB17" s="61"/>
      <c r="BC17" s="61"/>
      <c r="BD17" s="16"/>
      <c r="BE17" s="16"/>
      <c r="BF17" s="61"/>
      <c r="BG17" s="3"/>
      <c r="BH17" s="3"/>
      <c r="BI17" s="3"/>
      <c r="BJ17" s="16"/>
      <c r="BK17" s="16"/>
      <c r="BL17" s="16"/>
      <c r="BM17" s="3"/>
      <c r="BN17" s="16"/>
      <c r="BO17" s="3"/>
      <c r="BP17" s="23"/>
      <c r="BQ17" s="23"/>
      <c r="BR17" s="23"/>
      <c r="BS17" s="23"/>
      <c r="BY17" s="51"/>
    </row>
    <row r="18" spans="47:77">
      <c r="AU18" s="3"/>
      <c r="AV18" s="3"/>
      <c r="AW18" s="3"/>
      <c r="AX18" s="3"/>
      <c r="AY18" s="3"/>
      <c r="AZ18" s="61"/>
      <c r="BA18" s="61"/>
      <c r="BB18" s="61"/>
      <c r="BC18" s="61"/>
      <c r="BD18" s="16"/>
      <c r="BE18" s="16"/>
      <c r="BF18" s="61"/>
      <c r="BG18" s="3"/>
      <c r="BH18" s="3"/>
      <c r="BI18" s="3"/>
      <c r="BJ18" s="16"/>
      <c r="BK18" s="16"/>
      <c r="BL18" s="16"/>
      <c r="BM18" s="3"/>
      <c r="BN18" s="16"/>
      <c r="BO18" s="3"/>
      <c r="BP18" s="23"/>
      <c r="BQ18" s="23"/>
      <c r="BR18" s="23"/>
      <c r="BS18" s="23"/>
      <c r="BY18" s="51"/>
    </row>
    <row r="19" spans="47:77">
      <c r="AU19" s="3"/>
      <c r="AV19" s="3"/>
      <c r="AW19" s="3"/>
      <c r="AX19" s="3"/>
      <c r="AY19" s="3"/>
      <c r="AZ19" s="61"/>
      <c r="BA19" s="61"/>
      <c r="BB19" s="61"/>
      <c r="BC19" s="61"/>
      <c r="BD19" s="16"/>
      <c r="BE19" s="16"/>
      <c r="BF19" s="61"/>
      <c r="BG19" s="3"/>
      <c r="BH19" s="3"/>
      <c r="BI19" s="3"/>
      <c r="BJ19" s="16"/>
      <c r="BK19" s="16"/>
      <c r="BL19" s="16"/>
      <c r="BM19" s="3"/>
      <c r="BN19" s="16"/>
      <c r="BO19" s="3"/>
      <c r="BP19" s="23"/>
      <c r="BQ19" s="23"/>
      <c r="BR19" s="23"/>
      <c r="BY19" s="51"/>
    </row>
    <row r="20" spans="47:77">
      <c r="AU20" s="3"/>
      <c r="AV20" s="3"/>
      <c r="AW20" s="3"/>
      <c r="AX20" s="3"/>
      <c r="AY20" s="3"/>
      <c r="AZ20" s="61"/>
      <c r="BA20" s="61"/>
      <c r="BB20" s="61"/>
      <c r="BC20" s="61"/>
      <c r="BD20" s="16"/>
      <c r="BE20" s="16"/>
      <c r="BF20" s="61"/>
      <c r="BG20" s="3"/>
      <c r="BH20" s="3"/>
      <c r="BI20" s="3"/>
      <c r="BJ20" s="16"/>
      <c r="BK20" s="16"/>
      <c r="BL20" s="16"/>
      <c r="BM20" s="3"/>
      <c r="BN20" s="16"/>
      <c r="BO20" s="3"/>
      <c r="BP20" s="23"/>
      <c r="BQ20" s="23"/>
      <c r="BR20" s="23"/>
      <c r="BY20" s="51"/>
    </row>
    <row r="21" spans="47:77">
      <c r="AU21" s="3"/>
      <c r="AV21" s="3"/>
      <c r="AW21" s="3"/>
      <c r="AX21" s="3"/>
      <c r="AY21" s="3"/>
      <c r="AZ21" s="61"/>
      <c r="BA21" s="61"/>
      <c r="BB21" s="61"/>
      <c r="BC21" s="61"/>
      <c r="BD21" s="16"/>
      <c r="BE21" s="16"/>
      <c r="BF21" s="61"/>
      <c r="BG21" s="3"/>
      <c r="BH21" s="3"/>
      <c r="BI21" s="3"/>
      <c r="BJ21" s="16"/>
      <c r="BK21" s="16"/>
      <c r="BL21" s="16"/>
      <c r="BM21" s="3"/>
      <c r="BN21" s="16"/>
      <c r="BO21" s="3"/>
      <c r="BP21" s="23"/>
      <c r="BQ21" s="23"/>
      <c r="BR21" s="23"/>
      <c r="BY21" s="20"/>
    </row>
    <row r="22" spans="47:77">
      <c r="AU22" s="3"/>
      <c r="AV22" s="3"/>
      <c r="AW22" s="3"/>
      <c r="AX22" s="3"/>
      <c r="AY22" s="3"/>
      <c r="AZ22" s="61"/>
      <c r="BA22" s="61"/>
      <c r="BB22" s="61"/>
      <c r="BC22" s="61"/>
      <c r="BD22" s="16"/>
      <c r="BE22" s="16"/>
      <c r="BF22" s="61"/>
      <c r="BG22" s="3"/>
      <c r="BH22" s="3"/>
      <c r="BI22" s="3"/>
      <c r="BJ22" s="16"/>
      <c r="BK22" s="16"/>
      <c r="BL22" s="16"/>
      <c r="BM22" s="3"/>
      <c r="BN22" s="16"/>
      <c r="BO22" s="3"/>
      <c r="BP22" s="23"/>
      <c r="BQ22" s="23"/>
      <c r="BR22" s="23"/>
      <c r="BY22" s="20"/>
    </row>
    <row r="23" spans="47:77">
      <c r="AU23" s="3"/>
      <c r="AV23" s="3"/>
      <c r="AW23" s="3"/>
      <c r="AX23" s="3"/>
      <c r="AY23" s="3"/>
      <c r="AZ23" s="61"/>
      <c r="BA23" s="61"/>
      <c r="BB23" s="61"/>
      <c r="BC23" s="61"/>
      <c r="BD23" s="16"/>
      <c r="BE23" s="16"/>
      <c r="BF23" s="61"/>
      <c r="BG23" s="3"/>
      <c r="BH23" s="3"/>
      <c r="BI23" s="3"/>
      <c r="BJ23" s="16"/>
      <c r="BK23" s="16"/>
      <c r="BL23" s="16"/>
      <c r="BM23" s="3"/>
      <c r="BN23" s="16"/>
      <c r="BO23" s="3"/>
      <c r="BP23" s="23"/>
      <c r="BQ23" s="23"/>
      <c r="BR23" s="23"/>
      <c r="BY23" s="20"/>
    </row>
    <row r="24" spans="47:77">
      <c r="AU24" s="3"/>
      <c r="AV24" s="3"/>
      <c r="AW24" s="3"/>
      <c r="AX24" s="3"/>
      <c r="AY24" s="3"/>
      <c r="AZ24" s="61"/>
      <c r="BA24" s="61"/>
      <c r="BB24" s="61"/>
      <c r="BC24" s="61"/>
      <c r="BD24" s="16"/>
      <c r="BE24" s="16"/>
      <c r="BF24" s="61"/>
      <c r="BG24" s="3"/>
      <c r="BH24" s="3"/>
      <c r="BI24" s="3"/>
      <c r="BJ24" s="16"/>
      <c r="BK24" s="16"/>
      <c r="BL24" s="16"/>
      <c r="BM24" s="3"/>
      <c r="BN24" s="16"/>
      <c r="BO24" s="3"/>
      <c r="BP24" s="23"/>
      <c r="BQ24" s="23"/>
      <c r="BR24" s="23"/>
      <c r="BY24" s="20"/>
    </row>
    <row r="25" spans="47:77">
      <c r="AU25" s="3"/>
      <c r="AV25" s="3"/>
      <c r="AW25" s="3"/>
      <c r="AX25" s="3"/>
      <c r="AY25" s="3"/>
      <c r="AZ25" s="61"/>
      <c r="BA25" s="61"/>
      <c r="BB25" s="61"/>
      <c r="BC25" s="61"/>
      <c r="BD25" s="16"/>
      <c r="BE25" s="16"/>
      <c r="BF25" s="61"/>
      <c r="BG25" s="3"/>
      <c r="BH25" s="3"/>
      <c r="BI25" s="3"/>
      <c r="BJ25" s="16"/>
      <c r="BK25" s="16"/>
      <c r="BL25" s="16"/>
      <c r="BM25" s="3"/>
      <c r="BN25" s="16"/>
      <c r="BO25" s="3"/>
      <c r="BP25" s="23"/>
      <c r="BQ25" s="23"/>
      <c r="BR25" s="23"/>
      <c r="BY25" s="20"/>
    </row>
    <row r="26" spans="47:77" ht="15.6">
      <c r="AU26" s="3"/>
      <c r="AV26" s="3"/>
      <c r="AW26" s="3"/>
      <c r="AX26" s="3"/>
      <c r="AY26" s="3"/>
      <c r="AZ26" s="61"/>
      <c r="BA26" s="61"/>
      <c r="BB26" s="61"/>
      <c r="BC26" s="61"/>
      <c r="BD26" s="16"/>
      <c r="BE26" s="16"/>
      <c r="BF26" s="61"/>
      <c r="BG26" s="3"/>
      <c r="BH26" s="3"/>
      <c r="BI26" s="3"/>
      <c r="BJ26" s="16"/>
      <c r="BK26" s="16"/>
      <c r="BL26" s="16"/>
      <c r="BM26" s="3"/>
      <c r="BN26" s="16"/>
      <c r="BO26" s="3"/>
      <c r="BP26" s="23"/>
      <c r="BQ26" s="23"/>
      <c r="BR26" s="23"/>
      <c r="BY26" s="52"/>
    </row>
    <row r="27" spans="47:77">
      <c r="AU27" s="3"/>
      <c r="AV27" s="3"/>
      <c r="AW27" s="3"/>
      <c r="AX27" s="3"/>
      <c r="AY27" s="3"/>
      <c r="AZ27" s="61"/>
      <c r="BA27" s="61"/>
      <c r="BB27" s="61"/>
      <c r="BC27" s="61"/>
      <c r="BD27" s="16"/>
      <c r="BE27" s="16"/>
      <c r="BF27" s="61"/>
      <c r="BG27" s="3"/>
      <c r="BH27" s="3"/>
      <c r="BI27" s="3"/>
      <c r="BJ27" s="16"/>
      <c r="BK27" s="16"/>
      <c r="BL27" s="16"/>
      <c r="BM27" s="3"/>
      <c r="BN27" s="16"/>
      <c r="BO27" s="3"/>
      <c r="BP27" s="23"/>
      <c r="BQ27" s="23"/>
      <c r="BR27" s="23"/>
      <c r="BV27" s="1"/>
      <c r="BW27" s="1"/>
      <c r="BX27" s="1"/>
    </row>
    <row r="28" spans="47:77">
      <c r="AU28" s="3"/>
      <c r="AV28" s="3"/>
      <c r="AW28" s="3"/>
      <c r="AX28" s="3"/>
      <c r="AY28" s="3"/>
      <c r="AZ28" s="61"/>
      <c r="BA28" s="61"/>
      <c r="BB28" s="61"/>
      <c r="BC28" s="61"/>
      <c r="BD28" s="16"/>
      <c r="BE28" s="16"/>
      <c r="BF28" s="61"/>
      <c r="BG28" s="3"/>
      <c r="BH28" s="3"/>
      <c r="BI28" s="3"/>
      <c r="BJ28" s="16"/>
      <c r="BK28" s="16"/>
      <c r="BL28" s="16"/>
      <c r="BM28" s="3"/>
      <c r="BN28" s="16"/>
      <c r="BO28" s="3"/>
      <c r="BP28" s="23"/>
      <c r="BQ28" s="23"/>
      <c r="BR28" s="23"/>
    </row>
    <row r="29" spans="47:77">
      <c r="AU29" s="3"/>
      <c r="AV29" s="3"/>
      <c r="AW29" s="3"/>
      <c r="AX29" s="3"/>
      <c r="AY29" s="3"/>
      <c r="AZ29" s="61"/>
      <c r="BA29" s="61"/>
      <c r="BB29" s="61"/>
      <c r="BC29" s="61"/>
      <c r="BD29" s="16"/>
      <c r="BE29" s="16"/>
      <c r="BF29" s="61"/>
      <c r="BG29" s="3"/>
      <c r="BH29" s="3"/>
      <c r="BI29" s="3"/>
      <c r="BJ29" s="16"/>
      <c r="BK29" s="16"/>
      <c r="BL29" s="16"/>
      <c r="BM29" s="3"/>
      <c r="BN29" s="16"/>
      <c r="BO29" s="3"/>
      <c r="BP29" s="23"/>
      <c r="BQ29" s="23"/>
      <c r="BR29" s="23"/>
    </row>
    <row r="30" spans="47:77">
      <c r="AU30" s="3"/>
      <c r="AV30" s="3"/>
      <c r="AW30" s="3"/>
      <c r="AX30" s="3"/>
      <c r="AY30" s="3"/>
      <c r="AZ30" s="61"/>
      <c r="BA30" s="61"/>
      <c r="BB30" s="61"/>
      <c r="BC30" s="61"/>
      <c r="BD30" s="16"/>
      <c r="BE30" s="16"/>
      <c r="BF30" s="61"/>
      <c r="BG30" s="3"/>
      <c r="BH30" s="3"/>
      <c r="BI30" s="3"/>
      <c r="BJ30" s="16"/>
      <c r="BK30" s="16"/>
      <c r="BL30" s="16"/>
      <c r="BM30" s="3"/>
      <c r="BN30" s="16"/>
      <c r="BO30" s="3"/>
      <c r="BP30" s="23"/>
      <c r="BQ30" s="23"/>
      <c r="BR30" s="23"/>
    </row>
    <row r="31" spans="47:77">
      <c r="AU31" s="3"/>
      <c r="AV31" s="3"/>
      <c r="AW31" s="3"/>
      <c r="AX31" s="3"/>
      <c r="AY31" s="3"/>
      <c r="AZ31" s="61"/>
      <c r="BA31" s="61"/>
      <c r="BB31" s="61"/>
      <c r="BC31" s="61"/>
      <c r="BD31" s="16"/>
      <c r="BE31" s="16"/>
      <c r="BF31" s="61"/>
      <c r="BG31" s="3"/>
      <c r="BH31" s="3"/>
      <c r="BI31" s="3"/>
      <c r="BJ31" s="16"/>
      <c r="BK31" s="16"/>
      <c r="BL31" s="16"/>
      <c r="BM31" s="3"/>
      <c r="BN31" s="16"/>
      <c r="BO31" s="3"/>
      <c r="BP31" s="23"/>
      <c r="BQ31" s="23"/>
      <c r="BR31" s="23"/>
    </row>
    <row r="32" spans="47:77">
      <c r="AU32" s="3"/>
      <c r="AV32" s="3"/>
      <c r="AW32" s="3"/>
      <c r="AX32" s="3"/>
      <c r="AY32" s="3"/>
      <c r="AZ32" s="61"/>
      <c r="BA32" s="61"/>
      <c r="BB32" s="61"/>
      <c r="BC32" s="61"/>
      <c r="BD32" s="16"/>
      <c r="BE32" s="16"/>
      <c r="BF32" s="61"/>
      <c r="BG32" s="3"/>
      <c r="BH32" s="3"/>
      <c r="BI32" s="3"/>
      <c r="BJ32" s="16"/>
      <c r="BK32" s="16"/>
      <c r="BL32" s="16"/>
      <c r="BM32" s="3"/>
      <c r="BN32" s="16"/>
      <c r="BO32" s="3"/>
      <c r="BP32" s="23"/>
      <c r="BQ32" s="23"/>
      <c r="BR32" s="23"/>
    </row>
    <row r="33" spans="47:70">
      <c r="AU33" s="3"/>
      <c r="AV33" s="3"/>
      <c r="AW33" s="3"/>
      <c r="AX33" s="3"/>
      <c r="AY33" s="3"/>
      <c r="AZ33" s="61"/>
      <c r="BA33" s="61"/>
      <c r="BB33" s="61"/>
      <c r="BC33" s="61"/>
      <c r="BD33" s="16"/>
      <c r="BE33" s="16"/>
      <c r="BF33" s="61"/>
      <c r="BG33" s="3"/>
      <c r="BH33" s="3"/>
      <c r="BI33" s="3"/>
      <c r="BJ33" s="16"/>
      <c r="BK33" s="16"/>
      <c r="BL33" s="16"/>
      <c r="BM33" s="3"/>
      <c r="BN33" s="16"/>
      <c r="BO33" s="3"/>
      <c r="BP33" s="23"/>
      <c r="BQ33" s="23"/>
      <c r="BR33" s="23"/>
    </row>
    <row r="34" spans="47:70">
      <c r="AU34" s="3"/>
      <c r="AV34" s="3"/>
      <c r="AW34" s="3"/>
      <c r="AX34" s="3"/>
      <c r="AY34" s="3"/>
      <c r="AZ34" s="61"/>
      <c r="BA34" s="61"/>
      <c r="BB34" s="61"/>
      <c r="BC34" s="61"/>
      <c r="BD34" s="16"/>
      <c r="BE34" s="16"/>
      <c r="BF34" s="61"/>
      <c r="BG34" s="3"/>
      <c r="BH34" s="3"/>
      <c r="BI34" s="3"/>
      <c r="BJ34" s="16"/>
      <c r="BK34" s="16"/>
      <c r="BL34" s="16"/>
      <c r="BM34" s="3"/>
      <c r="BN34" s="16"/>
      <c r="BO34" s="3"/>
      <c r="BP34" s="23"/>
      <c r="BQ34" s="23"/>
      <c r="BR34" s="23"/>
    </row>
    <row r="35" spans="47:70">
      <c r="AU35" s="3"/>
      <c r="AV35" s="3"/>
      <c r="AW35" s="3"/>
      <c r="AX35" s="3"/>
      <c r="AY35" s="3"/>
      <c r="AZ35" s="61"/>
      <c r="BA35" s="61"/>
      <c r="BB35" s="61"/>
      <c r="BC35" s="61"/>
      <c r="BD35" s="16"/>
      <c r="BE35" s="16"/>
      <c r="BF35" s="61"/>
      <c r="BG35" s="3"/>
      <c r="BH35" s="3"/>
      <c r="BI35" s="3"/>
      <c r="BJ35" s="16"/>
      <c r="BK35" s="16"/>
      <c r="BL35" s="16"/>
      <c r="BM35" s="3"/>
      <c r="BN35" s="16"/>
      <c r="BO35" s="3"/>
      <c r="BP35" s="23"/>
      <c r="BQ35" s="23"/>
      <c r="BR35" s="23"/>
    </row>
    <row r="36" spans="47:70">
      <c r="AU36" s="3"/>
      <c r="AV36" s="3"/>
      <c r="AW36" s="3"/>
      <c r="AX36" s="3"/>
      <c r="AY36" s="3"/>
      <c r="AZ36" s="61"/>
      <c r="BA36" s="61"/>
      <c r="BB36" s="61"/>
      <c r="BC36" s="61"/>
      <c r="BD36" s="16"/>
      <c r="BE36" s="16"/>
      <c r="BF36" s="61"/>
      <c r="BG36" s="3"/>
      <c r="BH36" s="3"/>
      <c r="BI36" s="3"/>
      <c r="BJ36" s="16"/>
      <c r="BK36" s="16"/>
      <c r="BL36" s="16"/>
      <c r="BM36" s="3"/>
      <c r="BN36" s="16"/>
      <c r="BO36" s="3"/>
      <c r="BP36" s="23"/>
      <c r="BQ36" s="23"/>
      <c r="BR36" s="23"/>
    </row>
    <row r="37" spans="47:70">
      <c r="AU37" s="3"/>
      <c r="AV37" s="3"/>
      <c r="AW37" s="3"/>
      <c r="AX37" s="3"/>
      <c r="AY37" s="3"/>
      <c r="AZ37" s="61"/>
      <c r="BA37" s="61"/>
      <c r="BB37" s="61"/>
      <c r="BC37" s="61"/>
      <c r="BD37" s="16"/>
      <c r="BE37" s="16"/>
      <c r="BF37" s="61"/>
      <c r="BG37" s="3"/>
      <c r="BH37" s="3"/>
      <c r="BI37" s="3"/>
      <c r="BJ37" s="16"/>
      <c r="BK37" s="16"/>
      <c r="BL37" s="16"/>
      <c r="BM37" s="3"/>
      <c r="BN37" s="16"/>
      <c r="BO37" s="3"/>
      <c r="BP37" s="23"/>
      <c r="BQ37" s="23"/>
      <c r="BR37" s="23"/>
    </row>
    <row r="38" spans="47:70">
      <c r="AU38" s="3"/>
      <c r="AV38" s="3"/>
      <c r="AW38" s="3"/>
      <c r="AX38" s="3"/>
      <c r="AY38" s="3"/>
      <c r="AZ38" s="61"/>
      <c r="BA38" s="61"/>
      <c r="BB38" s="61"/>
      <c r="BC38" s="61"/>
      <c r="BD38" s="16"/>
      <c r="BE38" s="16"/>
      <c r="BF38" s="61"/>
      <c r="BG38" s="3"/>
      <c r="BH38" s="3"/>
      <c r="BI38" s="3"/>
      <c r="BJ38" s="16"/>
      <c r="BK38" s="16"/>
      <c r="BL38" s="16"/>
      <c r="BM38" s="3"/>
      <c r="BN38" s="16"/>
      <c r="BO38" s="3"/>
      <c r="BP38" s="23"/>
      <c r="BQ38" s="23"/>
      <c r="BR38" s="23"/>
    </row>
    <row r="39" spans="47:70">
      <c r="AU39" s="3"/>
      <c r="AV39" s="3"/>
      <c r="AW39" s="3"/>
      <c r="AX39" s="3"/>
      <c r="AY39" s="3"/>
      <c r="AZ39" s="61"/>
      <c r="BA39" s="61"/>
      <c r="BB39" s="61"/>
      <c r="BC39" s="61"/>
      <c r="BD39" s="16"/>
      <c r="BE39" s="16"/>
      <c r="BF39" s="61"/>
      <c r="BG39" s="3"/>
      <c r="BH39" s="3"/>
      <c r="BI39" s="3"/>
      <c r="BJ39" s="16"/>
      <c r="BK39" s="16"/>
      <c r="BL39" s="16"/>
      <c r="BM39" s="3"/>
      <c r="BN39" s="16"/>
      <c r="BO39" s="3"/>
      <c r="BP39" s="23"/>
      <c r="BQ39" s="23"/>
      <c r="BR39" s="23"/>
    </row>
    <row r="40" spans="47:70">
      <c r="AU40" s="3"/>
      <c r="AV40" s="3"/>
      <c r="AW40" s="3"/>
      <c r="AX40" s="3"/>
      <c r="AY40" s="3"/>
      <c r="AZ40" s="61"/>
      <c r="BA40" s="61"/>
      <c r="BB40" s="61"/>
      <c r="BC40" s="61"/>
      <c r="BD40" s="16"/>
      <c r="BE40" s="16"/>
      <c r="BF40" s="61"/>
      <c r="BG40" s="3"/>
      <c r="BH40" s="3"/>
      <c r="BI40" s="3"/>
      <c r="BJ40" s="16"/>
      <c r="BK40" s="16"/>
      <c r="BL40" s="16"/>
      <c r="BM40" s="3"/>
      <c r="BN40" s="16"/>
      <c r="BO40" s="3"/>
      <c r="BP40" s="23"/>
      <c r="BQ40" s="23"/>
      <c r="BR40" s="23"/>
    </row>
    <row r="41" spans="47:70">
      <c r="AU41" s="3"/>
      <c r="AV41" s="3"/>
      <c r="AW41" s="3"/>
      <c r="AX41" s="3"/>
      <c r="AY41" s="3"/>
      <c r="AZ41" s="61"/>
      <c r="BA41" s="61"/>
      <c r="BB41" s="61"/>
      <c r="BC41" s="61"/>
      <c r="BD41" s="16"/>
      <c r="BE41" s="16"/>
      <c r="BF41" s="61"/>
      <c r="BG41" s="3"/>
      <c r="BH41" s="3"/>
      <c r="BI41" s="3"/>
      <c r="BJ41" s="16"/>
      <c r="BK41" s="16"/>
      <c r="BL41" s="16"/>
      <c r="BM41" s="3"/>
      <c r="BN41" s="16"/>
      <c r="BO41" s="3"/>
      <c r="BP41" s="23"/>
      <c r="BQ41" s="23"/>
      <c r="BR41" s="23"/>
    </row>
    <row r="42" spans="47:70">
      <c r="AU42" s="3"/>
      <c r="AV42" s="3"/>
      <c r="AW42" s="3"/>
      <c r="AX42" s="3"/>
      <c r="AY42" s="3"/>
      <c r="AZ42" s="61"/>
      <c r="BA42" s="61"/>
      <c r="BB42" s="61"/>
      <c r="BC42" s="61"/>
      <c r="BD42" s="16"/>
      <c r="BE42" s="16"/>
      <c r="BF42" s="61"/>
      <c r="BG42" s="3"/>
      <c r="BH42" s="3"/>
      <c r="BI42" s="3"/>
      <c r="BJ42" s="16"/>
      <c r="BK42" s="16"/>
      <c r="BL42" s="16"/>
      <c r="BM42" s="3"/>
      <c r="BN42" s="16"/>
      <c r="BO42" s="3"/>
      <c r="BP42" s="23"/>
      <c r="BQ42" s="23"/>
      <c r="BR42" s="23"/>
    </row>
    <row r="43" spans="47:70">
      <c r="AU43" s="3"/>
      <c r="AV43" s="3"/>
      <c r="AW43" s="3"/>
      <c r="AX43" s="3"/>
      <c r="AY43" s="3"/>
      <c r="AZ43" s="61"/>
      <c r="BA43" s="61"/>
      <c r="BB43" s="61"/>
      <c r="BC43" s="61"/>
      <c r="BD43" s="16"/>
      <c r="BE43" s="16"/>
      <c r="BF43" s="61"/>
      <c r="BG43" s="3"/>
      <c r="BH43" s="3"/>
      <c r="BI43" s="3"/>
      <c r="BJ43" s="16"/>
      <c r="BK43" s="16"/>
      <c r="BL43" s="16"/>
      <c r="BM43" s="3"/>
      <c r="BN43" s="16"/>
      <c r="BO43" s="3"/>
      <c r="BP43" s="23"/>
      <c r="BQ43" s="23"/>
      <c r="BR43" s="23"/>
    </row>
    <row r="44" spans="47:70">
      <c r="AU44" s="3"/>
      <c r="AV44" s="3"/>
      <c r="AW44" s="3"/>
      <c r="AX44" s="3"/>
      <c r="AY44" s="3"/>
      <c r="AZ44" s="61"/>
      <c r="BA44" s="61"/>
      <c r="BB44" s="61"/>
      <c r="BC44" s="61"/>
      <c r="BD44" s="16"/>
      <c r="BE44" s="16"/>
      <c r="BF44" s="61"/>
      <c r="BG44" s="3"/>
      <c r="BH44" s="3"/>
      <c r="BI44" s="3"/>
      <c r="BJ44" s="16"/>
      <c r="BK44" s="16"/>
      <c r="BL44" s="16"/>
      <c r="BM44" s="3"/>
      <c r="BN44" s="16"/>
      <c r="BO44" s="3"/>
      <c r="BP44" s="23"/>
      <c r="BQ44" s="23"/>
      <c r="BR44" s="23"/>
    </row>
    <row r="45" spans="47:70">
      <c r="AU45" s="3"/>
      <c r="AV45" s="3"/>
      <c r="AW45" s="3"/>
      <c r="AX45" s="3"/>
      <c r="AY45" s="3"/>
      <c r="AZ45" s="61"/>
      <c r="BA45" s="61"/>
      <c r="BB45" s="61"/>
      <c r="BC45" s="61"/>
      <c r="BD45" s="16"/>
      <c r="BE45" s="16"/>
      <c r="BF45" s="61"/>
      <c r="BG45" s="3"/>
      <c r="BH45" s="3"/>
      <c r="BI45" s="3"/>
      <c r="BJ45" s="16"/>
      <c r="BK45" s="16"/>
      <c r="BL45" s="16"/>
      <c r="BM45" s="3"/>
      <c r="BN45" s="16"/>
      <c r="BO45" s="3"/>
      <c r="BP45" s="23"/>
      <c r="BQ45" s="23"/>
      <c r="BR45" s="23"/>
    </row>
    <row r="46" spans="47:70">
      <c r="AU46" s="3"/>
      <c r="AV46" s="3"/>
      <c r="AW46" s="3"/>
      <c r="AX46" s="3"/>
      <c r="AY46" s="3"/>
      <c r="AZ46" s="61"/>
      <c r="BA46" s="61"/>
      <c r="BB46" s="61"/>
      <c r="BC46" s="61"/>
      <c r="BD46" s="16"/>
      <c r="BE46" s="16"/>
      <c r="BF46" s="61"/>
      <c r="BG46" s="3"/>
      <c r="BH46" s="3"/>
      <c r="BI46" s="3"/>
      <c r="BJ46" s="16"/>
      <c r="BK46" s="16"/>
      <c r="BL46" s="16"/>
      <c r="BM46" s="3"/>
      <c r="BN46" s="16"/>
      <c r="BO46" s="3"/>
      <c r="BP46" s="23"/>
      <c r="BQ46" s="23"/>
      <c r="BR46" s="23"/>
    </row>
    <row r="47" spans="47:70">
      <c r="AU47" s="3"/>
      <c r="AV47" s="3"/>
      <c r="AW47" s="3"/>
      <c r="AX47" s="3"/>
      <c r="AY47" s="3"/>
      <c r="AZ47" s="61"/>
      <c r="BA47" s="61"/>
      <c r="BB47" s="61"/>
      <c r="BC47" s="61"/>
      <c r="BD47" s="16"/>
      <c r="BE47" s="16"/>
      <c r="BF47" s="61"/>
      <c r="BG47" s="3"/>
      <c r="BH47" s="3"/>
      <c r="BI47" s="3"/>
      <c r="BJ47" s="16"/>
      <c r="BK47" s="16"/>
      <c r="BL47" s="16"/>
      <c r="BM47" s="3"/>
      <c r="BN47" s="16"/>
      <c r="BO47" s="3"/>
      <c r="BP47" s="23"/>
      <c r="BQ47" s="23"/>
      <c r="BR47" s="23"/>
    </row>
    <row r="48" spans="47:70">
      <c r="AU48" s="3"/>
      <c r="AV48" s="3"/>
      <c r="AW48" s="3"/>
      <c r="AX48" s="3"/>
      <c r="AY48" s="3"/>
      <c r="AZ48" s="61"/>
      <c r="BA48" s="61"/>
      <c r="BB48" s="61"/>
      <c r="BC48" s="61"/>
      <c r="BD48" s="16"/>
      <c r="BE48" s="16"/>
      <c r="BF48" s="61"/>
      <c r="BG48" s="3"/>
      <c r="BH48" s="3"/>
      <c r="BI48" s="3"/>
      <c r="BJ48" s="16"/>
      <c r="BK48" s="16"/>
      <c r="BL48" s="16"/>
      <c r="BM48" s="3"/>
      <c r="BN48" s="16"/>
      <c r="BO48" s="3"/>
      <c r="BP48" s="23"/>
      <c r="BQ48" s="23"/>
      <c r="BR48" s="23"/>
    </row>
    <row r="49" spans="47:70">
      <c r="AU49" s="3"/>
      <c r="AV49" s="3"/>
      <c r="AW49" s="3"/>
      <c r="AX49" s="3"/>
      <c r="AY49" s="3"/>
      <c r="AZ49" s="61"/>
      <c r="BA49" s="61"/>
      <c r="BB49" s="61"/>
      <c r="BC49" s="61"/>
      <c r="BD49" s="16"/>
      <c r="BE49" s="16"/>
      <c r="BF49" s="61"/>
      <c r="BG49" s="3"/>
      <c r="BH49" s="3"/>
      <c r="BI49" s="3"/>
      <c r="BJ49" s="16"/>
      <c r="BK49" s="16"/>
      <c r="BL49" s="16"/>
      <c r="BM49" s="3"/>
      <c r="BN49" s="16"/>
      <c r="BO49" s="3"/>
      <c r="BP49" s="23"/>
      <c r="BQ49" s="23"/>
      <c r="BR49" s="23"/>
    </row>
    <row r="50" spans="47:70">
      <c r="AU50" s="3"/>
      <c r="AV50" s="3"/>
      <c r="AW50" s="3"/>
      <c r="AX50" s="3"/>
      <c r="AY50" s="3"/>
      <c r="AZ50" s="61"/>
      <c r="BA50" s="61"/>
      <c r="BB50" s="61"/>
      <c r="BC50" s="61"/>
      <c r="BD50" s="16"/>
      <c r="BE50" s="16"/>
      <c r="BF50" s="61"/>
      <c r="BG50" s="3"/>
      <c r="BH50" s="3"/>
      <c r="BI50" s="3"/>
      <c r="BJ50" s="16"/>
      <c r="BK50" s="16"/>
      <c r="BL50" s="16"/>
      <c r="BM50" s="3"/>
      <c r="BN50" s="16"/>
      <c r="BO50" s="3"/>
      <c r="BP50" s="23"/>
      <c r="BQ50" s="23"/>
      <c r="BR50" s="23"/>
    </row>
    <row r="51" spans="47:70">
      <c r="AU51" s="3"/>
      <c r="AV51" s="3"/>
      <c r="AW51" s="3"/>
      <c r="AX51" s="3"/>
      <c r="AY51" s="3"/>
      <c r="AZ51" s="61"/>
      <c r="BA51" s="61"/>
      <c r="BB51" s="61"/>
      <c r="BC51" s="61"/>
      <c r="BD51" s="16"/>
      <c r="BE51" s="16"/>
      <c r="BF51" s="61"/>
      <c r="BG51" s="3"/>
      <c r="BH51" s="3"/>
      <c r="BI51" s="3"/>
      <c r="BJ51" s="16"/>
      <c r="BK51" s="16"/>
      <c r="BL51" s="16"/>
      <c r="BM51" s="3"/>
      <c r="BN51" s="16"/>
      <c r="BO51" s="3"/>
      <c r="BP51" s="23"/>
      <c r="BQ51" s="23"/>
      <c r="BR51" s="23"/>
    </row>
    <row r="52" spans="47:70">
      <c r="AU52" s="3"/>
      <c r="AV52" s="3"/>
      <c r="AW52" s="3"/>
      <c r="AX52" s="3"/>
      <c r="AY52" s="3"/>
      <c r="AZ52" s="61"/>
      <c r="BA52" s="61"/>
      <c r="BB52" s="61"/>
      <c r="BC52" s="61"/>
      <c r="BD52" s="16"/>
      <c r="BE52" s="16"/>
      <c r="BF52" s="61"/>
      <c r="BG52" s="3"/>
      <c r="BH52" s="3"/>
      <c r="BI52" s="3"/>
      <c r="BJ52" s="16"/>
      <c r="BK52" s="16"/>
      <c r="BL52" s="16"/>
      <c r="BM52" s="3"/>
      <c r="BN52" s="16"/>
      <c r="BO52" s="3"/>
      <c r="BP52" s="23"/>
      <c r="BQ52" s="23"/>
      <c r="BR52" s="23"/>
    </row>
    <row r="53" spans="47:70">
      <c r="AU53" s="3"/>
      <c r="AV53" s="3"/>
      <c r="AW53" s="3"/>
      <c r="AX53" s="3"/>
      <c r="AY53" s="3"/>
      <c r="AZ53" s="61"/>
      <c r="BA53" s="61"/>
      <c r="BB53" s="61"/>
      <c r="BC53" s="61"/>
      <c r="BD53" s="16"/>
      <c r="BE53" s="16"/>
      <c r="BF53" s="61"/>
      <c r="BG53" s="3"/>
      <c r="BH53" s="3"/>
      <c r="BI53" s="3"/>
      <c r="BJ53" s="16"/>
      <c r="BK53" s="16"/>
      <c r="BL53" s="16"/>
      <c r="BM53" s="3"/>
      <c r="BN53" s="16"/>
      <c r="BO53" s="3"/>
      <c r="BP53" s="23"/>
      <c r="BQ53" s="23"/>
      <c r="BR53" s="23"/>
    </row>
    <row r="54" spans="47:70">
      <c r="AU54" s="3"/>
      <c r="AV54" s="3"/>
      <c r="AW54" s="3"/>
      <c r="AX54" s="3"/>
      <c r="AY54" s="3"/>
      <c r="AZ54" s="61"/>
      <c r="BA54" s="61"/>
      <c r="BB54" s="61"/>
      <c r="BC54" s="61"/>
      <c r="BD54" s="16"/>
      <c r="BE54" s="16"/>
      <c r="BF54" s="61"/>
      <c r="BG54" s="3"/>
      <c r="BH54" s="3"/>
      <c r="BI54" s="3"/>
      <c r="BJ54" s="16"/>
      <c r="BK54" s="16"/>
      <c r="BL54" s="16"/>
      <c r="BM54" s="3"/>
      <c r="BN54" s="16"/>
      <c r="BO54" s="3"/>
      <c r="BP54" s="23"/>
      <c r="BQ54" s="23"/>
      <c r="BR54" s="23"/>
    </row>
    <row r="55" spans="47:70">
      <c r="AU55" s="3"/>
      <c r="AV55" s="3"/>
      <c r="AW55" s="3"/>
      <c r="AX55" s="3"/>
      <c r="AY55" s="3"/>
      <c r="AZ55" s="61"/>
      <c r="BA55" s="61"/>
      <c r="BB55" s="61"/>
      <c r="BC55" s="61"/>
      <c r="BD55" s="16"/>
      <c r="BE55" s="16"/>
      <c r="BF55" s="61"/>
      <c r="BG55" s="3"/>
      <c r="BH55" s="3"/>
      <c r="BI55" s="3"/>
      <c r="BJ55" s="16"/>
      <c r="BK55" s="16"/>
      <c r="BL55" s="16"/>
      <c r="BM55" s="3"/>
      <c r="BN55" s="16"/>
      <c r="BO55" s="3"/>
      <c r="BP55" s="23"/>
      <c r="BQ55" s="23"/>
      <c r="BR55" s="23"/>
    </row>
    <row r="56" spans="47:70">
      <c r="AU56" s="3"/>
      <c r="AV56" s="3"/>
      <c r="AW56" s="3"/>
      <c r="AX56" s="3"/>
      <c r="AY56" s="3"/>
      <c r="AZ56" s="61"/>
      <c r="BA56" s="61"/>
      <c r="BB56" s="61"/>
      <c r="BC56" s="61"/>
      <c r="BD56" s="16"/>
      <c r="BE56" s="16"/>
      <c r="BF56" s="61"/>
      <c r="BG56" s="3"/>
      <c r="BH56" s="3"/>
      <c r="BI56" s="3"/>
      <c r="BJ56" s="16"/>
      <c r="BK56" s="16"/>
      <c r="BL56" s="16"/>
      <c r="BM56" s="3"/>
      <c r="BN56" s="16"/>
      <c r="BO56" s="3"/>
      <c r="BP56" s="23"/>
      <c r="BQ56" s="23"/>
      <c r="BR56" s="23"/>
    </row>
    <row r="57" spans="47:70">
      <c r="AU57" s="3"/>
      <c r="AV57" s="3"/>
      <c r="AW57" s="3"/>
      <c r="AX57" s="3"/>
      <c r="AY57" s="3"/>
      <c r="AZ57" s="61"/>
      <c r="BA57" s="61"/>
      <c r="BB57" s="61"/>
      <c r="BC57" s="61"/>
      <c r="BD57" s="16"/>
      <c r="BE57" s="16"/>
      <c r="BF57" s="61"/>
      <c r="BG57" s="3"/>
      <c r="BH57" s="3"/>
      <c r="BI57" s="3"/>
      <c r="BJ57" s="16"/>
      <c r="BK57" s="16"/>
      <c r="BL57" s="16"/>
      <c r="BM57" s="3"/>
      <c r="BN57" s="16"/>
      <c r="BO57" s="3"/>
      <c r="BP57" s="23"/>
      <c r="BQ57" s="23"/>
      <c r="BR57" s="23"/>
    </row>
    <row r="58" spans="47:70">
      <c r="AU58" s="3"/>
      <c r="AV58" s="3"/>
      <c r="AW58" s="3"/>
      <c r="AX58" s="3"/>
      <c r="AY58" s="3"/>
      <c r="AZ58" s="61"/>
      <c r="BA58" s="61"/>
      <c r="BB58" s="61"/>
      <c r="BC58" s="61"/>
      <c r="BD58" s="16"/>
      <c r="BE58" s="16"/>
      <c r="BF58" s="61"/>
      <c r="BG58" s="3"/>
      <c r="BH58" s="3"/>
      <c r="BI58" s="3"/>
      <c r="BJ58" s="16"/>
      <c r="BK58" s="16"/>
      <c r="BL58" s="16"/>
      <c r="BM58" s="3"/>
      <c r="BN58" s="16"/>
      <c r="BO58" s="3"/>
      <c r="BP58" s="23"/>
      <c r="BQ58" s="23"/>
      <c r="BR58" s="23"/>
    </row>
    <row r="59" spans="47:70">
      <c r="AU59" s="3"/>
      <c r="AV59" s="3"/>
      <c r="AW59" s="3"/>
      <c r="AX59" s="3"/>
      <c r="AY59" s="3"/>
      <c r="AZ59" s="61"/>
      <c r="BA59" s="61"/>
      <c r="BB59" s="61"/>
      <c r="BC59" s="61"/>
      <c r="BD59" s="16"/>
      <c r="BE59" s="16"/>
      <c r="BF59" s="61"/>
      <c r="BG59" s="3"/>
      <c r="BH59" s="3"/>
      <c r="BI59" s="3"/>
      <c r="BJ59" s="16"/>
      <c r="BK59" s="16"/>
      <c r="BL59" s="16"/>
      <c r="BM59" s="3"/>
      <c r="BN59" s="16"/>
      <c r="BO59" s="3"/>
      <c r="BP59" s="23"/>
      <c r="BQ59" s="23"/>
      <c r="BR59" s="23"/>
    </row>
    <row r="60" spans="47:70">
      <c r="AU60" s="3"/>
      <c r="AV60" s="3"/>
      <c r="AW60" s="3"/>
      <c r="AX60" s="3"/>
      <c r="AY60" s="3"/>
      <c r="AZ60" s="61"/>
      <c r="BA60" s="61"/>
      <c r="BB60" s="61"/>
      <c r="BC60" s="61"/>
      <c r="BD60" s="16"/>
      <c r="BE60" s="16"/>
      <c r="BF60" s="61"/>
      <c r="BG60" s="3"/>
      <c r="BH60" s="3"/>
      <c r="BI60" s="3"/>
      <c r="BJ60" s="16"/>
      <c r="BK60" s="16"/>
      <c r="BL60" s="16"/>
      <c r="BM60" s="3"/>
      <c r="BN60" s="16"/>
      <c r="BO60" s="3"/>
      <c r="BP60" s="23"/>
      <c r="BQ60" s="23"/>
      <c r="BR60" s="23"/>
    </row>
    <row r="61" spans="47:70">
      <c r="AU61" s="3"/>
      <c r="AV61" s="3"/>
      <c r="AW61" s="3"/>
      <c r="AX61" s="3"/>
      <c r="AY61" s="3"/>
      <c r="AZ61" s="61"/>
      <c r="BA61" s="61"/>
      <c r="BB61" s="61"/>
      <c r="BC61" s="61"/>
      <c r="BD61" s="16"/>
      <c r="BE61" s="16"/>
      <c r="BF61" s="61"/>
      <c r="BG61" s="3"/>
      <c r="BH61" s="3"/>
      <c r="BI61" s="3"/>
      <c r="BJ61" s="16"/>
      <c r="BK61" s="16"/>
      <c r="BL61" s="16"/>
      <c r="BM61" s="3"/>
      <c r="BN61" s="16"/>
      <c r="BO61" s="3"/>
      <c r="BP61" s="23"/>
      <c r="BQ61" s="23"/>
      <c r="BR61" s="23"/>
    </row>
    <row r="62" spans="47:70">
      <c r="AU62" s="3"/>
      <c r="AV62" s="3"/>
      <c r="AW62" s="3"/>
      <c r="AX62" s="3"/>
      <c r="AY62" s="3"/>
      <c r="AZ62" s="61"/>
      <c r="BA62" s="61"/>
      <c r="BB62" s="61"/>
      <c r="BC62" s="61"/>
      <c r="BD62" s="16"/>
      <c r="BE62" s="16"/>
      <c r="BF62" s="61"/>
      <c r="BG62" s="3"/>
      <c r="BH62" s="3"/>
      <c r="BI62" s="3"/>
      <c r="BJ62" s="16"/>
      <c r="BK62" s="16"/>
      <c r="BL62" s="16"/>
      <c r="BM62" s="3"/>
      <c r="BN62" s="16"/>
      <c r="BO62" s="3"/>
      <c r="BP62" s="23"/>
      <c r="BQ62" s="23"/>
      <c r="BR62" s="23"/>
    </row>
    <row r="63" spans="47:70">
      <c r="AU63" s="3"/>
      <c r="AV63" s="3"/>
      <c r="AW63" s="3"/>
      <c r="AX63" s="3"/>
      <c r="AY63" s="3"/>
      <c r="AZ63" s="61"/>
      <c r="BA63" s="61"/>
      <c r="BB63" s="61"/>
      <c r="BC63" s="61"/>
      <c r="BD63" s="16"/>
      <c r="BE63" s="16"/>
      <c r="BF63" s="61"/>
      <c r="BG63" s="3"/>
      <c r="BH63" s="3"/>
      <c r="BI63" s="3"/>
      <c r="BJ63" s="16"/>
      <c r="BK63" s="16"/>
      <c r="BL63" s="16"/>
      <c r="BM63" s="3"/>
      <c r="BN63" s="16"/>
      <c r="BO63" s="3"/>
      <c r="BP63" s="23"/>
      <c r="BQ63" s="23"/>
      <c r="BR63" s="23"/>
    </row>
    <row r="64" spans="47:70">
      <c r="AU64" s="3"/>
      <c r="AV64" s="3"/>
      <c r="AW64" s="3"/>
      <c r="AX64" s="3"/>
      <c r="AY64" s="3"/>
      <c r="AZ64" s="61"/>
      <c r="BA64" s="61"/>
      <c r="BB64" s="61"/>
      <c r="BC64" s="61"/>
      <c r="BD64" s="16"/>
      <c r="BE64" s="16"/>
      <c r="BF64" s="61"/>
      <c r="BG64" s="3"/>
      <c r="BH64" s="3"/>
      <c r="BI64" s="3"/>
      <c r="BJ64" s="16"/>
      <c r="BK64" s="16"/>
      <c r="BL64" s="16"/>
      <c r="BM64" s="3"/>
      <c r="BN64" s="16"/>
      <c r="BO64" s="3"/>
      <c r="BP64" s="23"/>
      <c r="BQ64" s="23"/>
      <c r="BR64" s="23"/>
    </row>
    <row r="65" spans="47:78">
      <c r="AU65" s="3"/>
      <c r="AV65" s="3"/>
      <c r="AW65" s="3"/>
      <c r="AX65" s="3"/>
      <c r="AY65" s="3"/>
      <c r="AZ65" s="61"/>
      <c r="BA65" s="61"/>
      <c r="BB65" s="61"/>
      <c r="BC65" s="61"/>
      <c r="BD65" s="16"/>
      <c r="BE65" s="16"/>
      <c r="BF65" s="61"/>
      <c r="BG65" s="3"/>
      <c r="BH65" s="3"/>
      <c r="BI65" s="3"/>
      <c r="BJ65" s="16"/>
      <c r="BK65" s="16"/>
      <c r="BL65" s="16"/>
      <c r="BM65" s="3"/>
      <c r="BN65" s="16"/>
      <c r="BO65" s="3"/>
      <c r="BP65" s="23"/>
      <c r="BQ65" s="23"/>
      <c r="BR65" s="23"/>
    </row>
    <row r="66" spans="47:78">
      <c r="AU66" s="3"/>
      <c r="AV66" s="3"/>
      <c r="AW66" s="3"/>
      <c r="AX66" s="3"/>
      <c r="AY66" s="3"/>
      <c r="AZ66" s="61"/>
      <c r="BA66" s="61"/>
      <c r="BB66" s="61"/>
      <c r="BC66" s="61"/>
      <c r="BD66" s="16"/>
      <c r="BE66" s="16"/>
      <c r="BF66" s="61"/>
      <c r="BG66" s="3"/>
      <c r="BH66" s="3"/>
      <c r="BI66" s="3"/>
      <c r="BJ66" s="16"/>
      <c r="BK66" s="16"/>
      <c r="BL66" s="16"/>
      <c r="BM66" s="3"/>
      <c r="BN66" s="16"/>
      <c r="BO66" s="3"/>
      <c r="BP66" s="23"/>
      <c r="BQ66" s="23"/>
      <c r="BR66" s="23"/>
    </row>
    <row r="67" spans="47:78">
      <c r="AU67" s="3"/>
      <c r="AV67" s="3"/>
      <c r="AW67" s="3"/>
      <c r="AX67" s="3"/>
      <c r="AY67" s="3"/>
      <c r="AZ67" s="61"/>
      <c r="BA67" s="61"/>
      <c r="BB67" s="61"/>
      <c r="BC67" s="61"/>
      <c r="BD67" s="16"/>
      <c r="BE67" s="16"/>
      <c r="BF67" s="61"/>
      <c r="BG67" s="3"/>
      <c r="BH67" s="3"/>
      <c r="BI67" s="3"/>
      <c r="BJ67" s="16"/>
      <c r="BK67" s="16"/>
      <c r="BL67" s="16"/>
      <c r="BM67" s="3"/>
      <c r="BN67" s="16"/>
      <c r="BO67" s="3"/>
      <c r="BP67" s="23"/>
      <c r="BQ67" s="23"/>
      <c r="BR67" s="23"/>
    </row>
    <row r="68" spans="47:78">
      <c r="AU68" s="3"/>
      <c r="AV68" s="3"/>
      <c r="AW68" s="3"/>
      <c r="AX68" s="3"/>
      <c r="AY68" s="3"/>
      <c r="AZ68" s="61"/>
      <c r="BA68" s="61"/>
      <c r="BB68" s="61"/>
      <c r="BC68" s="61"/>
      <c r="BD68" s="16"/>
      <c r="BE68" s="16"/>
      <c r="BF68" s="61"/>
      <c r="BG68" s="3"/>
      <c r="BH68" s="3"/>
      <c r="BI68" s="3"/>
      <c r="BJ68" s="16"/>
      <c r="BK68" s="16"/>
      <c r="BL68" s="16"/>
      <c r="BM68" s="3"/>
      <c r="BN68" s="16"/>
      <c r="BO68" s="3"/>
      <c r="BP68" s="23"/>
      <c r="BQ68" s="23"/>
      <c r="BR68" s="23"/>
    </row>
    <row r="69" spans="47:78">
      <c r="AU69" s="3"/>
      <c r="AV69" s="3"/>
      <c r="AW69" s="3"/>
      <c r="AX69" s="3"/>
      <c r="AY69" s="3"/>
      <c r="AZ69" s="61"/>
      <c r="BA69" s="61"/>
      <c r="BB69" s="61"/>
      <c r="BC69" s="61"/>
      <c r="BD69" s="16"/>
      <c r="BE69" s="16"/>
      <c r="BF69" s="61"/>
      <c r="BG69" s="3"/>
      <c r="BH69" s="3"/>
      <c r="BI69" s="3"/>
      <c r="BJ69" s="16"/>
      <c r="BK69" s="16"/>
      <c r="BL69" s="16"/>
      <c r="BM69" s="3"/>
      <c r="BN69" s="16"/>
      <c r="BO69" s="3"/>
      <c r="BP69" s="23"/>
      <c r="BQ69" s="23"/>
      <c r="BR69" s="23"/>
    </row>
    <row r="70" spans="47:78">
      <c r="AU70" s="3"/>
      <c r="AV70" s="3"/>
      <c r="AW70" s="3"/>
      <c r="AX70" s="3"/>
      <c r="AY70" s="3"/>
      <c r="AZ70" s="61"/>
      <c r="BA70" s="61"/>
      <c r="BB70" s="61"/>
      <c r="BC70" s="61"/>
      <c r="BD70" s="16"/>
      <c r="BE70" s="16"/>
      <c r="BF70" s="61"/>
      <c r="BG70" s="3"/>
      <c r="BH70" s="3"/>
      <c r="BI70" s="3"/>
      <c r="BJ70" s="16"/>
      <c r="BK70" s="16"/>
      <c r="BL70" s="16"/>
      <c r="BM70" s="3"/>
      <c r="BN70" s="16"/>
      <c r="BO70" s="3"/>
      <c r="BP70" s="23"/>
      <c r="BQ70" s="23"/>
      <c r="BR70" s="23"/>
    </row>
    <row r="71" spans="47:78">
      <c r="AU71" s="3"/>
      <c r="AV71" s="3"/>
      <c r="AW71" s="3"/>
      <c r="AX71" s="3"/>
      <c r="AY71" s="3"/>
      <c r="AZ71" s="61"/>
      <c r="BA71" s="61"/>
      <c r="BB71" s="61"/>
      <c r="BC71" s="61"/>
      <c r="BD71" s="16"/>
      <c r="BE71" s="16"/>
      <c r="BF71" s="61"/>
      <c r="BG71" s="3"/>
      <c r="BH71" s="3"/>
      <c r="BI71" s="3"/>
      <c r="BJ71" s="16"/>
      <c r="BK71" s="16"/>
      <c r="BL71" s="16"/>
      <c r="BM71" s="3"/>
      <c r="BN71" s="16"/>
      <c r="BO71" s="3"/>
      <c r="BP71" s="23"/>
      <c r="BQ71" s="23"/>
      <c r="BR71" s="23"/>
    </row>
    <row r="72" spans="47:78">
      <c r="AU72" s="3"/>
      <c r="AV72" s="3"/>
      <c r="AW72" s="3"/>
      <c r="AX72" s="3"/>
      <c r="AY72" s="3"/>
      <c r="AZ72" s="61"/>
      <c r="BA72" s="61"/>
      <c r="BB72" s="61"/>
      <c r="BC72" s="61"/>
      <c r="BD72" s="16"/>
      <c r="BE72" s="16"/>
      <c r="BF72" s="61"/>
      <c r="BG72" s="3"/>
      <c r="BH72" s="3"/>
      <c r="BI72" s="3"/>
      <c r="BJ72" s="16"/>
      <c r="BK72" s="16"/>
      <c r="BL72" s="16"/>
      <c r="BM72" s="3"/>
      <c r="BN72" s="16"/>
      <c r="BO72" s="3"/>
      <c r="BP72" s="23"/>
      <c r="BQ72" s="23"/>
      <c r="BR72" s="23"/>
    </row>
    <row r="73" spans="47:78">
      <c r="AU73" s="3"/>
      <c r="AV73" s="3"/>
      <c r="AW73" s="3"/>
      <c r="AX73" s="3"/>
      <c r="AY73" s="3"/>
      <c r="AZ73" s="61"/>
      <c r="BA73" s="61"/>
      <c r="BB73" s="61"/>
      <c r="BC73" s="61"/>
      <c r="BD73" s="16"/>
      <c r="BE73" s="16"/>
      <c r="BF73" s="61"/>
      <c r="BG73" s="3"/>
      <c r="BH73" s="3"/>
      <c r="BI73" s="3"/>
      <c r="BJ73" s="16"/>
      <c r="BK73" s="16"/>
      <c r="BL73" s="16"/>
      <c r="BM73" s="3"/>
      <c r="BN73" s="16"/>
      <c r="BO73" s="3"/>
      <c r="BP73" s="23"/>
      <c r="BQ73" s="23"/>
      <c r="BR73" s="23"/>
    </row>
    <row r="74" spans="47:78">
      <c r="AU74" s="3"/>
      <c r="AV74" s="3"/>
      <c r="AW74" s="3"/>
      <c r="AX74" s="3"/>
      <c r="AY74" s="3"/>
      <c r="AZ74" s="61"/>
      <c r="BA74" s="61"/>
      <c r="BB74" s="61"/>
      <c r="BC74" s="61"/>
      <c r="BD74" s="16"/>
      <c r="BE74" s="16"/>
      <c r="BF74" s="61"/>
      <c r="BG74" s="3"/>
      <c r="BH74" s="3"/>
      <c r="BI74" s="3"/>
      <c r="BJ74" s="16"/>
      <c r="BK74" s="16"/>
      <c r="BL74" s="16"/>
      <c r="BM74" s="3"/>
      <c r="BN74" s="16"/>
      <c r="BO74" s="3"/>
      <c r="BP74" s="23"/>
      <c r="BQ74" s="23"/>
      <c r="BR74" s="23"/>
    </row>
    <row r="75" spans="47:78">
      <c r="AU75" s="3"/>
      <c r="AV75" s="3"/>
      <c r="AW75" s="3"/>
      <c r="AX75" s="3"/>
      <c r="AY75" s="3"/>
      <c r="AZ75" s="61"/>
      <c r="BA75" s="61"/>
      <c r="BB75" s="61"/>
      <c r="BC75" s="61"/>
      <c r="BD75" s="16"/>
      <c r="BE75" s="16"/>
      <c r="BF75" s="61"/>
      <c r="BG75" s="3"/>
      <c r="BH75" s="3"/>
      <c r="BI75" s="3"/>
      <c r="BJ75" s="16"/>
      <c r="BK75" s="16"/>
      <c r="BL75" s="16"/>
      <c r="BM75" s="3"/>
      <c r="BN75" s="16"/>
      <c r="BO75" s="3"/>
      <c r="BP75" s="23"/>
      <c r="BQ75" s="23"/>
      <c r="BR75" s="23"/>
    </row>
    <row r="76" spans="47:78">
      <c r="AU76" s="3"/>
      <c r="AV76" s="3"/>
      <c r="AW76" s="3"/>
      <c r="AX76" s="3"/>
      <c r="AY76" s="3"/>
      <c r="AZ76" s="61"/>
      <c r="BA76" s="61"/>
      <c r="BB76" s="61"/>
      <c r="BC76" s="61"/>
      <c r="BD76" s="16"/>
      <c r="BE76" s="16"/>
      <c r="BF76" s="61"/>
      <c r="BG76" s="3"/>
      <c r="BH76" s="3"/>
      <c r="BI76" s="3"/>
      <c r="BJ76" s="16"/>
      <c r="BK76" s="16"/>
      <c r="BL76" s="16"/>
      <c r="BM76" s="3"/>
      <c r="BN76" s="16"/>
      <c r="BO76" s="3"/>
      <c r="BP76" s="23"/>
      <c r="BQ76" s="23"/>
      <c r="BR76" s="23"/>
    </row>
    <row r="77" spans="47:78">
      <c r="AU77" s="3"/>
      <c r="AV77" s="3"/>
      <c r="AW77" s="3"/>
      <c r="AX77" s="3"/>
      <c r="AY77" s="3"/>
      <c r="AZ77" s="61"/>
      <c r="BA77" s="61"/>
      <c r="BB77" s="61"/>
      <c r="BC77" s="61"/>
      <c r="BD77" s="16"/>
      <c r="BE77" s="16"/>
      <c r="BF77" s="61"/>
      <c r="BG77" s="3"/>
      <c r="BH77" s="3"/>
      <c r="BI77" s="3"/>
      <c r="BJ77" s="16"/>
      <c r="BK77" s="16"/>
      <c r="BL77" s="16"/>
      <c r="BM77" s="3"/>
      <c r="BN77" s="16"/>
      <c r="BO77" s="3"/>
      <c r="BP77" s="23"/>
      <c r="BQ77" s="23"/>
      <c r="BR77" s="23"/>
      <c r="BZ77" s="1"/>
    </row>
    <row r="78" spans="47:78">
      <c r="AU78" s="3"/>
      <c r="AV78" s="3"/>
      <c r="AW78" s="3"/>
      <c r="AX78" s="3"/>
      <c r="AY78" s="3"/>
      <c r="AZ78" s="61"/>
      <c r="BA78" s="61"/>
      <c r="BB78" s="61"/>
      <c r="BC78" s="61"/>
      <c r="BD78" s="16"/>
      <c r="BE78" s="16"/>
      <c r="BF78" s="61"/>
      <c r="BG78" s="3"/>
      <c r="BH78" s="3"/>
      <c r="BI78" s="3"/>
      <c r="BJ78" s="16"/>
      <c r="BK78" s="16"/>
      <c r="BL78" s="16"/>
      <c r="BM78" s="3"/>
      <c r="BN78" s="16"/>
      <c r="BO78" s="3"/>
      <c r="BP78" s="23"/>
      <c r="BQ78" s="23"/>
      <c r="BR78" s="23"/>
      <c r="BZ78" s="1"/>
    </row>
    <row r="79" spans="47:78">
      <c r="AU79" s="3"/>
      <c r="AV79" s="3"/>
      <c r="AW79" s="3"/>
      <c r="AX79" s="3"/>
      <c r="AY79" s="3"/>
      <c r="AZ79" s="61"/>
      <c r="BA79" s="61"/>
      <c r="BB79" s="61"/>
      <c r="BC79" s="61"/>
      <c r="BD79" s="16"/>
      <c r="BE79" s="16"/>
      <c r="BF79" s="61"/>
      <c r="BG79" s="3"/>
      <c r="BH79" s="3"/>
      <c r="BI79" s="3"/>
      <c r="BJ79" s="16"/>
      <c r="BK79" s="16"/>
      <c r="BL79" s="16"/>
      <c r="BM79" s="3"/>
      <c r="BN79" s="16"/>
      <c r="BO79" s="3"/>
      <c r="BP79" s="23"/>
      <c r="BQ79" s="23"/>
      <c r="BR79" s="23"/>
      <c r="BZ79" s="1"/>
    </row>
    <row r="80" spans="47:78">
      <c r="AU80" s="3"/>
      <c r="AV80" s="3"/>
      <c r="AW80" s="3"/>
      <c r="AX80" s="3"/>
      <c r="AY80" s="3"/>
      <c r="AZ80" s="61"/>
      <c r="BA80" s="61"/>
      <c r="BB80" s="61"/>
      <c r="BC80" s="61"/>
      <c r="BD80" s="16"/>
      <c r="BE80" s="16"/>
      <c r="BF80" s="61"/>
      <c r="BG80" s="3"/>
      <c r="BH80" s="3"/>
      <c r="BI80" s="3"/>
      <c r="BJ80" s="16"/>
      <c r="BK80" s="16"/>
      <c r="BL80" s="16"/>
      <c r="BM80" s="3"/>
      <c r="BN80" s="16"/>
      <c r="BO80" s="3"/>
      <c r="BP80" s="23"/>
      <c r="BQ80" s="23"/>
      <c r="BR80" s="23"/>
      <c r="BZ80" s="1"/>
    </row>
    <row r="81" spans="47:89">
      <c r="AU81" s="3"/>
      <c r="AV81" s="3"/>
      <c r="AW81" s="3"/>
      <c r="AX81" s="3"/>
      <c r="AY81" s="3"/>
      <c r="AZ81" s="61"/>
      <c r="BA81" s="61"/>
      <c r="BB81" s="61"/>
      <c r="BC81" s="61"/>
      <c r="BD81" s="16"/>
      <c r="BE81" s="16"/>
      <c r="BF81" s="61"/>
      <c r="BG81" s="3"/>
      <c r="BH81" s="3"/>
      <c r="BI81" s="3"/>
      <c r="BJ81" s="16"/>
      <c r="BK81" s="16"/>
      <c r="BL81" s="16"/>
      <c r="BM81" s="3"/>
      <c r="BN81" s="16"/>
      <c r="BO81" s="3"/>
      <c r="BP81" s="23"/>
      <c r="BQ81" s="23"/>
      <c r="BR81" s="23"/>
      <c r="BZ81" s="1"/>
    </row>
    <row r="82" spans="47:89">
      <c r="AU82" s="3"/>
      <c r="AV82" s="3"/>
      <c r="AW82" s="3"/>
      <c r="AX82" s="3"/>
      <c r="AY82" s="3"/>
      <c r="AZ82" s="61"/>
      <c r="BA82" s="61"/>
      <c r="BB82" s="61"/>
      <c r="BC82" s="61"/>
      <c r="BD82" s="16"/>
      <c r="BE82" s="16"/>
      <c r="BF82" s="61"/>
      <c r="BG82" s="3"/>
      <c r="BH82" s="3"/>
      <c r="BI82" s="3"/>
      <c r="BJ82" s="16"/>
      <c r="BK82" s="16"/>
      <c r="BL82" s="16"/>
      <c r="BM82" s="3"/>
      <c r="BN82" s="16"/>
      <c r="BO82" s="3"/>
      <c r="BP82" s="23"/>
      <c r="BQ82" s="23"/>
      <c r="BR82" s="23"/>
      <c r="BZ82" s="1"/>
    </row>
    <row r="83" spans="47:89">
      <c r="AU83" s="3"/>
      <c r="AV83" s="3"/>
      <c r="AW83" s="3"/>
      <c r="AX83" s="3"/>
      <c r="AY83" s="3"/>
      <c r="AZ83" s="61"/>
      <c r="BA83" s="61"/>
      <c r="BB83" s="61"/>
      <c r="BC83" s="61"/>
      <c r="BD83" s="16"/>
      <c r="BE83" s="16"/>
      <c r="BF83" s="61"/>
      <c r="BG83" s="3"/>
      <c r="BH83" s="3"/>
      <c r="BI83" s="3"/>
      <c r="BJ83" s="16"/>
      <c r="BK83" s="16"/>
      <c r="BL83" s="16"/>
      <c r="BM83" s="3"/>
      <c r="BN83" s="16"/>
      <c r="BO83" s="3"/>
      <c r="BP83" s="23"/>
      <c r="BQ83" s="23"/>
      <c r="BR83" s="23"/>
      <c r="BZ83" s="1"/>
    </row>
    <row r="84" spans="47:89">
      <c r="AU84" s="3"/>
      <c r="AV84" s="3"/>
      <c r="AW84" s="3"/>
      <c r="AX84" s="3"/>
      <c r="AY84" s="3"/>
      <c r="AZ84" s="61"/>
      <c r="BA84" s="61"/>
      <c r="BB84" s="61"/>
      <c r="BC84" s="61"/>
      <c r="BD84" s="16"/>
      <c r="BE84" s="16"/>
      <c r="BF84" s="61"/>
      <c r="BG84" s="3"/>
      <c r="BH84" s="3"/>
      <c r="BI84" s="3"/>
      <c r="BJ84" s="16"/>
      <c r="BK84" s="16"/>
      <c r="BL84" s="16"/>
      <c r="BM84" s="3"/>
      <c r="BN84" s="16"/>
      <c r="BO84" s="3"/>
      <c r="BP84" s="23"/>
      <c r="BQ84" s="23"/>
      <c r="BR84" s="23"/>
      <c r="BZ84" s="1"/>
    </row>
    <row r="85" spans="47:89">
      <c r="AU85" s="3"/>
      <c r="AV85" s="3"/>
      <c r="AW85" s="3"/>
      <c r="AX85" s="3"/>
      <c r="AY85" s="3"/>
      <c r="AZ85" s="61"/>
      <c r="BA85" s="61"/>
      <c r="BB85" s="61"/>
      <c r="BC85" s="61"/>
      <c r="BD85" s="16"/>
      <c r="BE85" s="16"/>
      <c r="BF85" s="61"/>
      <c r="BG85" s="3"/>
      <c r="BH85" s="3"/>
      <c r="BI85" s="3"/>
      <c r="BJ85" s="16"/>
      <c r="BK85" s="16"/>
      <c r="BL85" s="16"/>
      <c r="BM85" s="3"/>
      <c r="BN85" s="16"/>
      <c r="BO85" s="3"/>
      <c r="BP85" s="23"/>
      <c r="BQ85" s="23"/>
      <c r="BR85" s="23"/>
      <c r="BZ85" s="1"/>
    </row>
    <row r="86" spans="47:89">
      <c r="AU86" s="3"/>
      <c r="AV86" s="3"/>
      <c r="AW86" s="3"/>
      <c r="AX86" s="3"/>
      <c r="AY86" s="3"/>
      <c r="AZ86" s="61"/>
      <c r="BA86" s="61"/>
      <c r="BB86" s="61"/>
      <c r="BC86" s="61"/>
      <c r="BD86" s="16"/>
      <c r="BE86" s="16"/>
      <c r="BF86" s="61"/>
      <c r="BG86" s="3"/>
      <c r="BH86" s="3"/>
      <c r="BI86" s="3"/>
      <c r="BJ86" s="16"/>
      <c r="BK86" s="16"/>
      <c r="BL86" s="16"/>
      <c r="BM86" s="3"/>
      <c r="BN86" s="16"/>
      <c r="BO86" s="3"/>
      <c r="BP86" s="23"/>
      <c r="BQ86" s="23"/>
      <c r="BR86" s="23"/>
      <c r="BZ86" s="1"/>
    </row>
    <row r="87" spans="47:89">
      <c r="AU87" s="3"/>
      <c r="AV87" s="3"/>
      <c r="AW87" s="3"/>
      <c r="AX87" s="3"/>
      <c r="AY87" s="3"/>
      <c r="AZ87" s="61"/>
      <c r="BA87" s="61"/>
      <c r="BB87" s="61"/>
      <c r="BC87" s="61"/>
      <c r="BD87" s="16"/>
      <c r="BE87" s="16"/>
      <c r="BF87" s="61"/>
      <c r="BG87" s="3"/>
      <c r="BH87" s="3"/>
      <c r="BI87" s="3"/>
      <c r="BJ87" s="16"/>
      <c r="BK87" s="16"/>
      <c r="BL87" s="16"/>
      <c r="BM87" s="3"/>
      <c r="BN87" s="16"/>
      <c r="BO87" s="3"/>
      <c r="BP87" s="23"/>
      <c r="BQ87" s="23"/>
      <c r="BR87" s="23"/>
      <c r="BZ87" s="1"/>
    </row>
    <row r="88" spans="47:89">
      <c r="AU88" s="3"/>
      <c r="AV88" s="3"/>
      <c r="AW88" s="3"/>
      <c r="AX88" s="3"/>
      <c r="AY88" s="3"/>
      <c r="AZ88" s="61"/>
      <c r="BA88" s="61"/>
      <c r="BB88" s="61"/>
      <c r="BC88" s="61"/>
      <c r="BD88" s="16"/>
      <c r="BE88" s="16"/>
      <c r="BF88" s="61"/>
      <c r="BG88" s="3"/>
      <c r="BH88" s="3"/>
      <c r="BI88" s="3"/>
      <c r="BJ88" s="16"/>
      <c r="BK88" s="16"/>
      <c r="BL88" s="16"/>
      <c r="BM88" s="3"/>
      <c r="BN88" s="16"/>
      <c r="BO88" s="3"/>
      <c r="BP88" s="23"/>
      <c r="BQ88" s="23"/>
      <c r="BR88" s="23"/>
      <c r="BZ88" s="1"/>
    </row>
    <row r="89" spans="47:89">
      <c r="AU89" s="3"/>
      <c r="AV89" s="3"/>
      <c r="AW89" s="3"/>
      <c r="AX89" s="3"/>
      <c r="AY89" s="3"/>
      <c r="AZ89" s="61"/>
      <c r="BA89" s="61"/>
      <c r="BB89" s="61"/>
      <c r="BC89" s="61"/>
      <c r="BD89" s="16"/>
      <c r="BE89" s="16"/>
      <c r="BF89" s="61"/>
      <c r="BG89" s="3"/>
      <c r="BH89" s="3"/>
      <c r="BI89" s="3"/>
      <c r="BJ89" s="16"/>
      <c r="BK89" s="16"/>
      <c r="BL89" s="16"/>
      <c r="BM89" s="3"/>
      <c r="BN89" s="16"/>
      <c r="BO89" s="3"/>
      <c r="BP89" s="23"/>
      <c r="BQ89" s="23"/>
      <c r="BR89" s="23"/>
      <c r="BZ89" s="1"/>
    </row>
    <row r="90" spans="47:89">
      <c r="AU90" s="3"/>
      <c r="AV90" s="3"/>
      <c r="AW90" s="3"/>
      <c r="AX90" s="3"/>
      <c r="AY90" s="3"/>
      <c r="AZ90" s="61"/>
      <c r="BA90" s="61"/>
      <c r="BB90" s="61"/>
      <c r="BC90" s="61"/>
      <c r="BD90" s="16"/>
      <c r="BE90" s="16"/>
      <c r="BF90" s="61"/>
      <c r="BG90" s="3"/>
      <c r="BH90" s="3"/>
      <c r="BI90" s="3"/>
      <c r="BJ90" s="16"/>
      <c r="BK90" s="16"/>
      <c r="BL90" s="16"/>
      <c r="BM90" s="3"/>
      <c r="BN90" s="16"/>
      <c r="BO90" s="3"/>
      <c r="BP90" s="23"/>
      <c r="BQ90" s="23"/>
      <c r="BR90" s="23"/>
      <c r="BZ90" s="1"/>
    </row>
    <row r="91" spans="47:89">
      <c r="AU91" s="3"/>
      <c r="AV91" s="3"/>
      <c r="AW91" s="3"/>
      <c r="AX91" s="3"/>
      <c r="AY91" s="3"/>
      <c r="AZ91" s="61"/>
      <c r="BA91" s="61"/>
      <c r="BB91" s="61"/>
      <c r="BC91" s="61"/>
      <c r="BD91" s="16"/>
      <c r="BE91" s="16"/>
      <c r="BF91" s="61"/>
      <c r="BG91" s="3"/>
      <c r="BH91" s="3"/>
      <c r="BI91" s="3"/>
      <c r="BJ91" s="16"/>
      <c r="BK91" s="16"/>
      <c r="BL91" s="16"/>
      <c r="BM91" s="3"/>
      <c r="BN91" s="16"/>
      <c r="BO91" s="3"/>
      <c r="BP91" s="23"/>
      <c r="BQ91" s="23"/>
      <c r="BR91" s="23"/>
      <c r="BZ91" s="1"/>
    </row>
    <row r="92" spans="47:89">
      <c r="AU92" s="3"/>
      <c r="AV92" s="3"/>
      <c r="AW92" s="3"/>
      <c r="AX92" s="3"/>
      <c r="AY92" s="3"/>
      <c r="AZ92" s="61"/>
      <c r="BA92" s="61"/>
      <c r="BB92" s="61"/>
      <c r="BC92" s="61"/>
      <c r="BD92" s="16"/>
      <c r="BE92" s="16"/>
      <c r="BF92" s="61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3"/>
      <c r="BS92" s="3"/>
      <c r="BT92" s="3"/>
      <c r="BU92" s="3"/>
      <c r="BV92" s="3"/>
      <c r="BW92" s="3"/>
      <c r="BX92" s="3"/>
      <c r="CA92" s="23"/>
      <c r="CB92" s="23"/>
      <c r="CC92" s="23"/>
      <c r="CK92" s="1"/>
    </row>
    <row r="93" spans="47:89">
      <c r="AU93" s="3"/>
      <c r="AV93" s="3"/>
      <c r="AW93" s="3"/>
      <c r="AX93" s="3"/>
      <c r="AY93" s="3"/>
      <c r="AZ93" s="61"/>
      <c r="BA93" s="61"/>
      <c r="BB93" s="61"/>
      <c r="BC93" s="61"/>
      <c r="BD93" s="16"/>
      <c r="BE93" s="16"/>
      <c r="BF93" s="61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3"/>
      <c r="BS93" s="3"/>
      <c r="BT93" s="3"/>
      <c r="BU93" s="3"/>
      <c r="BV93" s="3"/>
      <c r="BW93" s="3"/>
      <c r="BX93" s="3"/>
      <c r="CA93" s="23"/>
      <c r="CB93" s="23"/>
      <c r="CC93" s="23"/>
      <c r="CK93" s="1"/>
    </row>
    <row r="94" spans="47:89">
      <c r="AU94" s="3"/>
      <c r="AV94" s="3"/>
      <c r="AW94" s="3"/>
      <c r="AX94" s="3"/>
      <c r="AY94" s="3"/>
      <c r="AZ94" s="61"/>
      <c r="BA94" s="61"/>
      <c r="BB94" s="61"/>
      <c r="BC94" s="61"/>
      <c r="BD94" s="16"/>
      <c r="BE94" s="16"/>
      <c r="BF94" s="61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3"/>
      <c r="BS94" s="3"/>
      <c r="BT94" s="3"/>
      <c r="BU94" s="3"/>
      <c r="BV94" s="3"/>
      <c r="BW94" s="3"/>
      <c r="BX94" s="3"/>
      <c r="CA94" s="23"/>
      <c r="CB94" s="23"/>
      <c r="CC94" s="23"/>
      <c r="CK94" s="1"/>
    </row>
    <row r="95" spans="47:89">
      <c r="AU95" s="3"/>
      <c r="AV95" s="3"/>
      <c r="AW95" s="3"/>
      <c r="AX95" s="3"/>
      <c r="AY95" s="3"/>
      <c r="AZ95" s="61"/>
      <c r="BA95" s="61"/>
      <c r="BB95" s="61"/>
      <c r="BC95" s="61"/>
      <c r="BD95" s="16"/>
      <c r="BE95" s="16"/>
      <c r="BF95" s="61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3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61"/>
      <c r="BA96" s="61"/>
      <c r="BB96" s="61"/>
      <c r="BC96" s="61"/>
      <c r="BD96" s="16"/>
      <c r="BE96" s="16"/>
      <c r="BF96" s="61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3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61"/>
      <c r="BA97" s="61"/>
      <c r="BB97" s="61"/>
      <c r="BC97" s="61"/>
      <c r="BD97" s="16"/>
      <c r="BE97" s="16"/>
      <c r="BF97" s="61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3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61"/>
      <c r="BA98" s="61"/>
      <c r="BB98" s="61"/>
      <c r="BC98" s="61"/>
      <c r="BD98" s="16"/>
      <c r="BE98" s="16"/>
      <c r="BF98" s="61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3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61"/>
      <c r="BA99" s="61"/>
      <c r="BB99" s="61"/>
      <c r="BC99" s="61"/>
      <c r="BD99" s="16"/>
      <c r="BE99" s="16"/>
      <c r="BF99" s="61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3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61"/>
      <c r="BA100" s="61"/>
      <c r="BB100" s="61"/>
      <c r="BC100" s="61"/>
      <c r="BD100" s="16"/>
      <c r="BE100" s="16"/>
      <c r="BF100" s="61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3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61"/>
      <c r="BA101" s="61"/>
      <c r="BB101" s="61"/>
      <c r="BC101" s="61"/>
      <c r="BD101" s="16"/>
      <c r="BE101" s="16"/>
      <c r="BF101" s="61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3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61"/>
      <c r="BA102" s="61"/>
      <c r="BB102" s="61"/>
      <c r="BC102" s="61"/>
      <c r="BD102" s="16"/>
      <c r="BE102" s="16"/>
      <c r="BF102" s="61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3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61"/>
      <c r="BA103" s="61"/>
      <c r="BB103" s="61"/>
      <c r="BC103" s="61"/>
      <c r="BD103" s="16"/>
      <c r="BE103" s="16"/>
      <c r="BF103" s="61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3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61"/>
      <c r="BA104" s="61"/>
      <c r="BB104" s="61"/>
      <c r="BC104" s="61"/>
      <c r="BD104" s="16"/>
      <c r="BE104" s="16"/>
      <c r="BF104" s="61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3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61"/>
      <c r="BA105" s="61"/>
      <c r="BB105" s="61"/>
      <c r="BC105" s="61"/>
      <c r="BD105" s="16"/>
      <c r="BE105" s="16"/>
      <c r="BF105" s="61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3"/>
      <c r="BS105" s="3"/>
      <c r="BT105" s="3"/>
      <c r="BU105" s="3"/>
      <c r="BV105" s="3"/>
      <c r="BW105" s="3"/>
      <c r="BX105" s="3"/>
    </row>
    <row r="106" spans="15:89">
      <c r="O106">
        <v>2</v>
      </c>
      <c r="P106" s="306" t="s">
        <v>29</v>
      </c>
      <c r="AU106" s="3"/>
      <c r="AV106" s="3"/>
      <c r="AW106" s="3"/>
      <c r="AX106" s="3"/>
      <c r="AY106" s="3"/>
      <c r="AZ106" s="61"/>
      <c r="BA106" s="61"/>
      <c r="BB106" s="61"/>
      <c r="BC106" s="61"/>
      <c r="BD106" s="16"/>
      <c r="BE106" s="16"/>
      <c r="BF106" s="61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3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61"/>
      <c r="BA107" s="61"/>
      <c r="BB107" s="61"/>
      <c r="BC107" s="61"/>
      <c r="BD107" s="16"/>
      <c r="BE107" s="16"/>
      <c r="BF107" s="61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3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61"/>
      <c r="BA108" s="61"/>
      <c r="BB108" s="61"/>
      <c r="BC108" s="61"/>
      <c r="BD108" s="16"/>
      <c r="BE108" s="16"/>
      <c r="BF108" s="61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3"/>
      <c r="BS108" s="3"/>
      <c r="BT108" s="3"/>
      <c r="BU108" s="3"/>
      <c r="BV108" s="3"/>
      <c r="BW108" s="3"/>
      <c r="BX108" s="3"/>
    </row>
    <row r="109" spans="15:89">
      <c r="O109">
        <v>5</v>
      </c>
      <c r="P109" s="306" t="s">
        <v>404</v>
      </c>
      <c r="AU109" s="3"/>
      <c r="AV109" s="3"/>
      <c r="AW109" s="3"/>
      <c r="AX109" s="3"/>
      <c r="AY109" s="3"/>
      <c r="AZ109" s="61"/>
      <c r="BA109" s="61"/>
      <c r="BB109" s="61"/>
      <c r="BC109" s="61"/>
      <c r="BD109" s="16"/>
      <c r="BE109" s="16"/>
      <c r="BF109" s="61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3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61"/>
      <c r="BA110" s="61"/>
      <c r="BB110" s="61"/>
      <c r="BC110" s="61"/>
      <c r="BD110" s="16"/>
      <c r="BE110" s="16"/>
      <c r="BF110" s="61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3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61"/>
      <c r="BA111" s="61"/>
      <c r="BB111" s="61"/>
      <c r="BC111" s="61"/>
      <c r="BD111" s="16"/>
      <c r="BE111" s="16"/>
      <c r="BF111" s="61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3"/>
      <c r="BS111" s="3"/>
      <c r="BT111" s="3"/>
      <c r="BU111" s="3"/>
      <c r="BV111" s="3"/>
      <c r="BW111" s="3"/>
      <c r="BX111" s="3"/>
    </row>
    <row r="112" spans="15:89">
      <c r="O112">
        <v>8</v>
      </c>
      <c r="P112" s="306" t="s">
        <v>34</v>
      </c>
      <c r="AU112" s="3"/>
      <c r="AV112" s="3"/>
      <c r="AW112" s="3"/>
      <c r="AX112" s="3"/>
      <c r="AY112" s="3"/>
      <c r="AZ112" s="61"/>
      <c r="BA112" s="61"/>
      <c r="BB112" s="61"/>
      <c r="BC112" s="61"/>
      <c r="BD112" s="16"/>
      <c r="BE112" s="16"/>
      <c r="BF112" s="61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3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61"/>
      <c r="BA113" s="61"/>
      <c r="BB113" s="61"/>
      <c r="BC113" s="61"/>
      <c r="BD113" s="16"/>
      <c r="BE113" s="16"/>
      <c r="BF113" s="61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3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61"/>
      <c r="BA114" s="61"/>
      <c r="BB114" s="61"/>
      <c r="BC114" s="61"/>
      <c r="BD114" s="16"/>
      <c r="BE114" s="16"/>
      <c r="BF114" s="61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3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61"/>
      <c r="BA115" s="61"/>
      <c r="BB115" s="61"/>
      <c r="BC115" s="61"/>
      <c r="BD115" s="16"/>
      <c r="BE115" s="16"/>
      <c r="BF115" s="61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3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61"/>
      <c r="BA116" s="61"/>
      <c r="BB116" s="61"/>
      <c r="BC116" s="61"/>
      <c r="BD116" s="16"/>
      <c r="BE116" s="16"/>
      <c r="BF116" s="61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3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61"/>
      <c r="BA117" s="61"/>
      <c r="BB117" s="61"/>
      <c r="BC117" s="61"/>
      <c r="BD117" s="16"/>
      <c r="BE117" s="16"/>
      <c r="BF117" s="61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3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61"/>
      <c r="BA118" s="61"/>
      <c r="BB118" s="61"/>
      <c r="BC118" s="61"/>
      <c r="BD118" s="16"/>
      <c r="BE118" s="16"/>
      <c r="BF118" s="61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3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61"/>
      <c r="BA119" s="61"/>
      <c r="BB119" s="61"/>
      <c r="BC119" s="61"/>
      <c r="BD119" s="16"/>
      <c r="BE119" s="16"/>
      <c r="BF119" s="61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3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61"/>
      <c r="BA120" s="61"/>
      <c r="BB120" s="61"/>
      <c r="BC120" s="61"/>
      <c r="BD120" s="16"/>
      <c r="BE120" s="16"/>
      <c r="BF120" s="61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3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61"/>
      <c r="BA121" s="61"/>
      <c r="BB121" s="61"/>
      <c r="BC121" s="61"/>
      <c r="BD121" s="16"/>
      <c r="BE121" s="16"/>
      <c r="BF121" s="61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3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61"/>
      <c r="BA122" s="61"/>
      <c r="BB122" s="61"/>
      <c r="BC122" s="61"/>
      <c r="BD122" s="16"/>
      <c r="BE122" s="16"/>
      <c r="BF122" s="61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3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61"/>
      <c r="BA123" s="61"/>
      <c r="BB123" s="61"/>
      <c r="BC123" s="61"/>
      <c r="BD123" s="16"/>
      <c r="BE123" s="16"/>
      <c r="BF123" s="61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3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61"/>
      <c r="BA124" s="61"/>
      <c r="BB124" s="61"/>
      <c r="BC124" s="61"/>
      <c r="BD124" s="16"/>
      <c r="BE124" s="16"/>
      <c r="BF124" s="61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3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61"/>
      <c r="BA125" s="61"/>
      <c r="BB125" s="61"/>
      <c r="BC125" s="61"/>
      <c r="BD125" s="16"/>
      <c r="BE125" s="16"/>
      <c r="BF125" s="61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3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61"/>
      <c r="BA126" s="61"/>
      <c r="BB126" s="61"/>
      <c r="BC126" s="61"/>
      <c r="BD126" s="16"/>
      <c r="BE126" s="16"/>
      <c r="BF126" s="61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3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61"/>
      <c r="BA127" s="61"/>
      <c r="BB127" s="61"/>
      <c r="BC127" s="61"/>
      <c r="BD127" s="16"/>
      <c r="BE127" s="16"/>
      <c r="BF127" s="61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3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61"/>
      <c r="BA128" s="61"/>
      <c r="BB128" s="61"/>
      <c r="BC128" s="61"/>
      <c r="BD128" s="16"/>
      <c r="BE128" s="16"/>
      <c r="BF128" s="61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3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61"/>
      <c r="BA129" s="61"/>
      <c r="BB129" s="61"/>
      <c r="BC129" s="61"/>
      <c r="BD129" s="16"/>
      <c r="BE129" s="16"/>
      <c r="BF129" s="61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3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61"/>
      <c r="BA130" s="61"/>
      <c r="BB130" s="61"/>
      <c r="BC130" s="61"/>
      <c r="BD130" s="16"/>
      <c r="BE130" s="16"/>
      <c r="BF130" s="61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3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61"/>
      <c r="BA131" s="61"/>
      <c r="BB131" s="61"/>
      <c r="BC131" s="61"/>
      <c r="BD131" s="16"/>
      <c r="BE131" s="16"/>
      <c r="BF131" s="61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3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61"/>
      <c r="BA132" s="61"/>
      <c r="BB132" s="61"/>
      <c r="BC132" s="61"/>
      <c r="BD132" s="16"/>
      <c r="BE132" s="16"/>
      <c r="BF132" s="61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3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61"/>
      <c r="BA133" s="61"/>
      <c r="BB133" s="61"/>
      <c r="BC133" s="61"/>
      <c r="BD133" s="16"/>
      <c r="BE133" s="16"/>
      <c r="BF133" s="61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3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61"/>
      <c r="BA134" s="61"/>
      <c r="BB134" s="61"/>
      <c r="BC134" s="61"/>
      <c r="BD134" s="16"/>
      <c r="BE134" s="16"/>
      <c r="BF134" s="61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3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61"/>
      <c r="BA135" s="61"/>
      <c r="BB135" s="61"/>
      <c r="BC135" s="61"/>
      <c r="BD135" s="16"/>
      <c r="BE135" s="16"/>
      <c r="BF135" s="61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3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61"/>
      <c r="BA136" s="61"/>
      <c r="BB136" s="61"/>
      <c r="BC136" s="61"/>
      <c r="BD136" s="16"/>
      <c r="BE136" s="16"/>
      <c r="BF136" s="61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3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61"/>
      <c r="BA137" s="61"/>
      <c r="BB137" s="61"/>
      <c r="BC137" s="61"/>
      <c r="BD137" s="16"/>
      <c r="BE137" s="16"/>
      <c r="BF137" s="61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3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61"/>
      <c r="BA138" s="61"/>
      <c r="BB138" s="61"/>
      <c r="BC138" s="61"/>
      <c r="BD138" s="16"/>
      <c r="BE138" s="16"/>
      <c r="BF138" s="61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3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61"/>
      <c r="BA139" s="61"/>
      <c r="BB139" s="61"/>
      <c r="BC139" s="61"/>
      <c r="BD139" s="16"/>
      <c r="BE139" s="16"/>
      <c r="BF139" s="61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3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61"/>
      <c r="BA140" s="61"/>
      <c r="BB140" s="61"/>
      <c r="BC140" s="61"/>
      <c r="BD140" s="16"/>
      <c r="BE140" s="16"/>
      <c r="BF140" s="61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3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61"/>
      <c r="BA141" s="61"/>
      <c r="BB141" s="61"/>
      <c r="BC141" s="61"/>
      <c r="BD141" s="16"/>
      <c r="BE141" s="16"/>
      <c r="BF141" s="61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3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61"/>
      <c r="BA142" s="61"/>
      <c r="BB142" s="61"/>
      <c r="BC142" s="61"/>
      <c r="BD142" s="16"/>
      <c r="BE142" s="16"/>
      <c r="BF142" s="61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3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61"/>
      <c r="BA143" s="61"/>
      <c r="BB143" s="61"/>
      <c r="BC143" s="61"/>
      <c r="BD143" s="16"/>
      <c r="BE143" s="16"/>
      <c r="BF143" s="61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3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61"/>
      <c r="BA144" s="61"/>
      <c r="BB144" s="61"/>
      <c r="BC144" s="61"/>
      <c r="BD144" s="16"/>
      <c r="BE144" s="16"/>
      <c r="BF144" s="61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3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61"/>
      <c r="BA145" s="61"/>
      <c r="BB145" s="61"/>
      <c r="BC145" s="61"/>
      <c r="BD145" s="16"/>
      <c r="BE145" s="16"/>
      <c r="BF145" s="61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3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61"/>
      <c r="BA146" s="61"/>
      <c r="BB146" s="61"/>
      <c r="BC146" s="61"/>
      <c r="BD146" s="16"/>
      <c r="BE146" s="16"/>
      <c r="BF146" s="61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3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61"/>
      <c r="BA147" s="61"/>
      <c r="BB147" s="61"/>
      <c r="BC147" s="61"/>
      <c r="BD147" s="16"/>
      <c r="BE147" s="16"/>
      <c r="BF147" s="61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3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61"/>
      <c r="BA148" s="61"/>
      <c r="BB148" s="61"/>
      <c r="BC148" s="61"/>
      <c r="BD148" s="16"/>
      <c r="BE148" s="16"/>
      <c r="BF148" s="61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3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61"/>
      <c r="BA149" s="61"/>
      <c r="BB149" s="61"/>
      <c r="BC149" s="61"/>
      <c r="BD149" s="16"/>
      <c r="BE149" s="16"/>
      <c r="BF149" s="61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3"/>
      <c r="BS149" s="3"/>
      <c r="BT149" s="3"/>
      <c r="BU149" s="3"/>
      <c r="BV149" s="3"/>
      <c r="BW149" s="3"/>
      <c r="BX149" s="3"/>
      <c r="BZ149" s="23"/>
    </row>
    <row r="150" spans="47:78">
      <c r="AU150" s="3"/>
      <c r="AV150" s="3"/>
      <c r="AW150" s="3"/>
      <c r="AX150" s="3"/>
      <c r="AY150" s="3"/>
      <c r="AZ150" s="61"/>
      <c r="BA150" s="61"/>
      <c r="BB150" s="61"/>
      <c r="BC150" s="61"/>
      <c r="BD150" s="16"/>
      <c r="BE150" s="16"/>
      <c r="BF150" s="61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3"/>
      <c r="BS150" s="3"/>
      <c r="BT150" s="3"/>
      <c r="BU150" s="3"/>
      <c r="BV150" s="3"/>
      <c r="BW150" s="3"/>
      <c r="BX150" s="3"/>
      <c r="BZ150" s="23"/>
    </row>
    <row r="151" spans="47:78" ht="12.75" customHeight="1">
      <c r="AU151" s="3"/>
      <c r="AV151" s="3"/>
      <c r="AW151" s="3"/>
      <c r="AX151" s="3"/>
      <c r="AY151" s="3"/>
      <c r="AZ151" s="61"/>
      <c r="BA151" s="61"/>
      <c r="BB151" s="61"/>
      <c r="BC151" s="61"/>
      <c r="BD151" s="16"/>
      <c r="BE151" s="16"/>
      <c r="BF151" s="61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3"/>
      <c r="BS151" s="3"/>
      <c r="BT151" s="3"/>
      <c r="BU151" s="3"/>
      <c r="BV151" s="3"/>
      <c r="BW151" s="3"/>
      <c r="BX151" s="3"/>
      <c r="BZ151" s="23"/>
    </row>
    <row r="152" spans="47:78">
      <c r="AU152" s="3"/>
      <c r="AV152" s="3"/>
      <c r="AW152" s="3"/>
      <c r="AX152" s="3"/>
      <c r="AY152" s="3"/>
      <c r="AZ152" s="61"/>
      <c r="BA152" s="61"/>
      <c r="BB152" s="61"/>
      <c r="BC152" s="61"/>
      <c r="BD152" s="16"/>
      <c r="BE152" s="16"/>
      <c r="BF152" s="61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3"/>
      <c r="BS152" s="3"/>
      <c r="BT152" s="3"/>
      <c r="BU152" s="3"/>
      <c r="BV152" s="3"/>
      <c r="BW152" s="3"/>
      <c r="BX152" s="3"/>
      <c r="BZ152" s="23"/>
    </row>
    <row r="153" spans="47:78">
      <c r="AU153" s="3"/>
      <c r="AV153" s="3"/>
      <c r="AW153" s="3"/>
      <c r="AX153" s="3"/>
      <c r="AY153" s="3"/>
      <c r="AZ153" s="61"/>
      <c r="BA153" s="61"/>
      <c r="BB153" s="61"/>
      <c r="BC153" s="61"/>
      <c r="BD153" s="16"/>
      <c r="BE153" s="16"/>
      <c r="BF153" s="61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3"/>
      <c r="BS153" s="3"/>
      <c r="BT153" s="3"/>
      <c r="BU153" s="3"/>
      <c r="BV153" s="3"/>
      <c r="BW153" s="3"/>
      <c r="BX153" s="3"/>
      <c r="BZ153" s="23"/>
    </row>
    <row r="154" spans="47:78">
      <c r="AU154" s="3"/>
      <c r="AV154" s="3"/>
      <c r="AW154" s="3"/>
      <c r="AX154" s="3"/>
      <c r="AY154" s="3"/>
      <c r="AZ154" s="61"/>
      <c r="BA154" s="61"/>
      <c r="BB154" s="61"/>
      <c r="BC154" s="61"/>
      <c r="BD154" s="16"/>
      <c r="BE154" s="16"/>
      <c r="BF154" s="61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3"/>
      <c r="BS154" s="3"/>
      <c r="BT154" s="3"/>
      <c r="BU154" s="3"/>
      <c r="BV154" s="3"/>
      <c r="BW154" s="3"/>
      <c r="BX154" s="3"/>
      <c r="BZ154" s="23"/>
    </row>
    <row r="155" spans="47:78">
      <c r="AU155" s="3"/>
      <c r="AV155" s="3"/>
      <c r="AW155" s="3"/>
      <c r="AX155" s="3"/>
      <c r="AY155" s="3"/>
      <c r="AZ155" s="61"/>
      <c r="BA155" s="61"/>
      <c r="BB155" s="61"/>
      <c r="BC155" s="61"/>
      <c r="BD155" s="16"/>
      <c r="BE155" s="16"/>
      <c r="BF155" s="61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3"/>
      <c r="BS155" s="3"/>
      <c r="BT155" s="3"/>
      <c r="BU155" s="3"/>
      <c r="BV155" s="3"/>
      <c r="BW155" s="3"/>
      <c r="BX155" s="3"/>
      <c r="BZ155" s="23"/>
    </row>
    <row r="156" spans="47:78">
      <c r="AU156" s="3"/>
      <c r="AV156" s="3"/>
      <c r="AW156" s="3"/>
      <c r="AX156" s="3"/>
      <c r="AY156" s="3"/>
      <c r="AZ156" s="61"/>
      <c r="BA156" s="61"/>
      <c r="BB156" s="61"/>
      <c r="BC156" s="61"/>
      <c r="BD156" s="16"/>
      <c r="BE156" s="16"/>
      <c r="BF156" s="61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3"/>
      <c r="BS156" s="3"/>
      <c r="BT156" s="3"/>
      <c r="BU156" s="3"/>
      <c r="BV156" s="3"/>
      <c r="BW156" s="3"/>
      <c r="BX156" s="3"/>
      <c r="BZ156" s="23"/>
    </row>
    <row r="157" spans="47:78">
      <c r="AU157" s="3"/>
      <c r="AV157" s="3"/>
      <c r="AW157" s="3"/>
      <c r="AX157" s="3"/>
      <c r="AY157" s="3"/>
      <c r="AZ157" s="61"/>
      <c r="BA157" s="61"/>
      <c r="BB157" s="61"/>
      <c r="BC157" s="61"/>
      <c r="BD157" s="16"/>
      <c r="BE157" s="16"/>
      <c r="BF157" s="61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3"/>
      <c r="BS157" s="3"/>
      <c r="BT157" s="3"/>
      <c r="BU157" s="3"/>
      <c r="BV157" s="3"/>
      <c r="BW157" s="3"/>
      <c r="BX157" s="3"/>
      <c r="BZ157" s="23"/>
    </row>
    <row r="158" spans="47:78">
      <c r="AU158" s="3"/>
      <c r="AV158" s="3"/>
      <c r="AW158" s="3"/>
      <c r="AX158" s="3"/>
      <c r="AY158" s="3"/>
      <c r="AZ158" s="61"/>
      <c r="BA158" s="61"/>
      <c r="BB158" s="61"/>
      <c r="BC158" s="61"/>
      <c r="BD158" s="16"/>
      <c r="BE158" s="16"/>
      <c r="BF158" s="61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3"/>
      <c r="BS158" s="3"/>
      <c r="BT158" s="3"/>
      <c r="BU158" s="3"/>
      <c r="BV158" s="3"/>
      <c r="BW158" s="3"/>
      <c r="BX158" s="3"/>
      <c r="BZ158" s="23"/>
    </row>
    <row r="159" spans="47:78">
      <c r="AU159" s="3"/>
      <c r="AV159" s="3"/>
      <c r="AW159" s="3"/>
      <c r="AX159" s="3"/>
      <c r="AY159" s="3"/>
      <c r="AZ159" s="61"/>
      <c r="BA159" s="61"/>
      <c r="BB159" s="61"/>
      <c r="BC159" s="61"/>
      <c r="BD159" s="16"/>
      <c r="BE159" s="16"/>
      <c r="BF159" s="61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3"/>
      <c r="BS159" s="3"/>
      <c r="BT159" s="3"/>
      <c r="BU159" s="3"/>
      <c r="BV159" s="3"/>
      <c r="BW159" s="3"/>
      <c r="BX159" s="3"/>
      <c r="BZ159" s="23"/>
    </row>
    <row r="160" spans="47:78">
      <c r="AU160" s="3"/>
      <c r="AV160" s="3"/>
      <c r="AW160" s="3"/>
      <c r="AX160" s="3"/>
      <c r="AY160" s="3"/>
      <c r="AZ160" s="61"/>
      <c r="BA160" s="61"/>
      <c r="BB160" s="61"/>
      <c r="BC160" s="61"/>
      <c r="BD160" s="16"/>
      <c r="BE160" s="16"/>
      <c r="BF160" s="61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3"/>
      <c r="BS160" s="3"/>
      <c r="BT160" s="3"/>
      <c r="BU160" s="3"/>
      <c r="BV160" s="3"/>
      <c r="BW160" s="3"/>
      <c r="BX160" s="3"/>
      <c r="BZ160" s="23"/>
    </row>
    <row r="161" spans="47:78">
      <c r="AU161" s="3"/>
      <c r="AV161" s="3"/>
      <c r="AW161" s="3"/>
      <c r="AX161" s="3"/>
      <c r="AY161" s="3"/>
      <c r="AZ161" s="61"/>
      <c r="BA161" s="61"/>
      <c r="BB161" s="61"/>
      <c r="BC161" s="61"/>
      <c r="BD161" s="16"/>
      <c r="BE161" s="16"/>
      <c r="BF161" s="61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3"/>
      <c r="BS161" s="3"/>
      <c r="BT161" s="3"/>
      <c r="BU161" s="3"/>
      <c r="BV161" s="3"/>
      <c r="BW161" s="3"/>
      <c r="BX161" s="3"/>
      <c r="BZ161" s="23"/>
    </row>
    <row r="162" spans="47:78">
      <c r="AU162" s="3"/>
      <c r="AV162" s="3"/>
      <c r="AW162" s="3"/>
      <c r="AX162" s="3"/>
      <c r="AY162" s="3"/>
      <c r="AZ162" s="61"/>
      <c r="BA162" s="61"/>
      <c r="BB162" s="61"/>
      <c r="BC162" s="61"/>
      <c r="BD162" s="16"/>
      <c r="BE162" s="16"/>
      <c r="BF162" s="61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3"/>
      <c r="BS162" s="3"/>
      <c r="BT162" s="3"/>
      <c r="BU162" s="3"/>
      <c r="BV162" s="3"/>
      <c r="BW162" s="3"/>
      <c r="BX162" s="3"/>
      <c r="BZ162" s="23"/>
    </row>
    <row r="163" spans="47:78">
      <c r="AU163" s="3"/>
      <c r="AV163" s="3"/>
      <c r="AW163" s="3"/>
      <c r="AX163" s="3"/>
      <c r="AY163" s="3"/>
      <c r="AZ163" s="61"/>
      <c r="BA163" s="61"/>
      <c r="BB163" s="61"/>
      <c r="BC163" s="61"/>
      <c r="BD163" s="16"/>
      <c r="BE163" s="16"/>
      <c r="BF163" s="61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3"/>
      <c r="BS163" s="3"/>
      <c r="BT163" s="3"/>
      <c r="BU163" s="3"/>
      <c r="BV163" s="3"/>
      <c r="BW163" s="3"/>
      <c r="BX163" s="3"/>
      <c r="BZ163" s="23"/>
    </row>
    <row r="164" spans="47:78">
      <c r="AU164" s="3"/>
      <c r="AV164" s="3"/>
      <c r="AW164" s="3"/>
      <c r="AX164" s="3"/>
      <c r="AY164" s="3"/>
      <c r="AZ164" s="61"/>
      <c r="BA164" s="61"/>
      <c r="BB164" s="61"/>
      <c r="BC164" s="61"/>
      <c r="BD164" s="16"/>
      <c r="BE164" s="16"/>
      <c r="BF164" s="61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3"/>
      <c r="BS164" s="3"/>
      <c r="BT164" s="3"/>
      <c r="BU164" s="3"/>
      <c r="BV164" s="3"/>
      <c r="BW164" s="3"/>
      <c r="BX164" s="3"/>
      <c r="BZ164" s="23"/>
    </row>
    <row r="165" spans="47:78">
      <c r="AU165" s="3"/>
      <c r="AV165" s="3"/>
      <c r="AW165" s="3"/>
      <c r="AX165" s="3"/>
      <c r="AY165" s="3"/>
      <c r="AZ165" s="61"/>
      <c r="BA165" s="61"/>
      <c r="BB165" s="61"/>
      <c r="BC165" s="61"/>
      <c r="BD165" s="16"/>
      <c r="BE165" s="16"/>
      <c r="BF165" s="61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3"/>
      <c r="BS165" s="3"/>
      <c r="BT165" s="3"/>
      <c r="BU165" s="3"/>
      <c r="BV165" s="3"/>
      <c r="BW165" s="3"/>
      <c r="BX165" s="3"/>
      <c r="BZ165" s="23"/>
    </row>
    <row r="166" spans="47:78">
      <c r="AU166" s="3"/>
      <c r="AV166" s="3"/>
      <c r="AW166" s="3"/>
      <c r="AX166" s="3"/>
      <c r="AY166" s="3"/>
      <c r="AZ166" s="61"/>
      <c r="BA166" s="61"/>
      <c r="BB166" s="61"/>
      <c r="BC166" s="61"/>
      <c r="BD166" s="16"/>
      <c r="BE166" s="16"/>
      <c r="BF166" s="61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3"/>
      <c r="BS166" s="3"/>
      <c r="BT166" s="3"/>
      <c r="BU166" s="3"/>
      <c r="BV166" s="3"/>
      <c r="BW166" s="3"/>
      <c r="BX166" s="3"/>
      <c r="BZ166" s="23"/>
    </row>
    <row r="167" spans="47:78">
      <c r="AU167" s="3"/>
      <c r="AV167" s="3"/>
      <c r="AW167" s="3"/>
      <c r="AX167" s="3"/>
      <c r="AY167" s="3"/>
      <c r="AZ167" s="61"/>
      <c r="BA167" s="61"/>
      <c r="BB167" s="61"/>
      <c r="BC167" s="61"/>
      <c r="BD167" s="16"/>
      <c r="BE167" s="16"/>
      <c r="BF167" s="61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3"/>
      <c r="BS167" s="3"/>
      <c r="BT167" s="3"/>
      <c r="BU167" s="3"/>
      <c r="BV167" s="3"/>
      <c r="BW167" s="3"/>
      <c r="BX167" s="3"/>
      <c r="BZ167" s="23"/>
    </row>
    <row r="168" spans="47:78">
      <c r="AU168" s="3"/>
      <c r="AV168" s="3"/>
      <c r="AW168" s="3"/>
      <c r="AX168" s="3"/>
      <c r="AY168" s="3"/>
      <c r="AZ168" s="61"/>
      <c r="BA168" s="61"/>
      <c r="BB168" s="61"/>
      <c r="BC168" s="61"/>
      <c r="BD168" s="16"/>
      <c r="BE168" s="16"/>
      <c r="BF168" s="61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3"/>
      <c r="BS168" s="3"/>
      <c r="BT168" s="3"/>
      <c r="BU168" s="3"/>
      <c r="BV168" s="3"/>
      <c r="BW168" s="3"/>
      <c r="BX168" s="3"/>
      <c r="BZ168" s="23"/>
    </row>
    <row r="169" spans="47:78">
      <c r="AU169" s="3"/>
      <c r="AV169" s="3"/>
      <c r="AW169" s="3"/>
      <c r="AX169" s="3"/>
      <c r="AY169" s="3"/>
      <c r="AZ169" s="61"/>
      <c r="BA169" s="61"/>
      <c r="BB169" s="61"/>
      <c r="BC169" s="61"/>
      <c r="BD169" s="16"/>
      <c r="BE169" s="16"/>
      <c r="BF169" s="61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3"/>
      <c r="BS169" s="3"/>
      <c r="BT169" s="3"/>
      <c r="BU169" s="3"/>
      <c r="BV169" s="3"/>
      <c r="BW169" s="3"/>
      <c r="BX169" s="3"/>
      <c r="BZ169" s="23"/>
    </row>
    <row r="170" spans="47:78">
      <c r="AU170" s="3"/>
      <c r="AV170" s="3"/>
      <c r="AW170" s="3"/>
      <c r="AX170" s="3"/>
      <c r="AY170" s="3"/>
      <c r="AZ170" s="61"/>
      <c r="BA170" s="61"/>
      <c r="BB170" s="61"/>
      <c r="BC170" s="61"/>
      <c r="BD170" s="16"/>
      <c r="BE170" s="16"/>
      <c r="BF170" s="61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3"/>
      <c r="BS170" s="3"/>
      <c r="BT170" s="3"/>
      <c r="BU170" s="3"/>
      <c r="BV170" s="3"/>
      <c r="BW170" s="3"/>
      <c r="BX170" s="3"/>
      <c r="BZ170" s="23"/>
    </row>
    <row r="171" spans="47:78">
      <c r="AU171" s="3"/>
      <c r="AV171" s="3"/>
      <c r="AW171" s="3"/>
      <c r="AX171" s="3"/>
      <c r="AY171" s="3"/>
      <c r="AZ171" s="61"/>
      <c r="BA171" s="61"/>
      <c r="BB171" s="61"/>
      <c r="BC171" s="61"/>
      <c r="BD171" s="16"/>
      <c r="BE171" s="16"/>
      <c r="BF171" s="61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3"/>
      <c r="BS171" s="3"/>
      <c r="BT171" s="3"/>
      <c r="BU171" s="3"/>
      <c r="BV171" s="3"/>
      <c r="BW171" s="3"/>
      <c r="BX171" s="3"/>
      <c r="BZ171" s="23"/>
    </row>
    <row r="172" spans="47:78">
      <c r="AU172" s="3"/>
      <c r="AV172" s="3"/>
      <c r="AW172" s="3"/>
      <c r="AX172" s="3"/>
      <c r="AY172" s="3"/>
      <c r="AZ172" s="61"/>
      <c r="BA172" s="61"/>
      <c r="BB172" s="61"/>
      <c r="BC172" s="61"/>
      <c r="BD172" s="16"/>
      <c r="BE172" s="16"/>
      <c r="BF172" s="61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3"/>
      <c r="BS172" s="3"/>
      <c r="BT172" s="3"/>
      <c r="BU172" s="3"/>
      <c r="BV172" s="3"/>
      <c r="BW172" s="3"/>
      <c r="BX172" s="3"/>
      <c r="BZ172" s="23"/>
    </row>
    <row r="173" spans="47:78">
      <c r="AU173" s="3"/>
      <c r="AV173" s="3"/>
      <c r="AW173" s="3"/>
      <c r="AX173" s="3"/>
      <c r="AY173" s="3"/>
      <c r="AZ173" s="61"/>
      <c r="BA173" s="61"/>
      <c r="BB173" s="61"/>
      <c r="BC173" s="61"/>
      <c r="BD173" s="16"/>
      <c r="BE173" s="16"/>
      <c r="BF173" s="61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3"/>
      <c r="BS173" s="3"/>
      <c r="BT173" s="3"/>
      <c r="BU173" s="3"/>
      <c r="BV173" s="3"/>
      <c r="BW173" s="3"/>
      <c r="BX173" s="3"/>
      <c r="BZ173" s="23"/>
    </row>
    <row r="174" spans="47:78">
      <c r="AU174" s="3"/>
      <c r="AV174" s="3"/>
      <c r="AW174" s="3"/>
      <c r="AX174" s="3"/>
      <c r="AY174" s="3"/>
      <c r="AZ174" s="61"/>
      <c r="BA174" s="61"/>
      <c r="BB174" s="61"/>
      <c r="BC174" s="61"/>
      <c r="BD174" s="16"/>
      <c r="BE174" s="16"/>
      <c r="BF174" s="61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3"/>
      <c r="BS174" s="3"/>
      <c r="BT174" s="3"/>
      <c r="BU174" s="3"/>
      <c r="BV174" s="3"/>
      <c r="BW174" s="3"/>
      <c r="BX174" s="3"/>
      <c r="BZ174" s="23"/>
    </row>
    <row r="175" spans="47:78">
      <c r="AU175" s="3"/>
      <c r="AV175" s="3"/>
      <c r="AW175" s="3"/>
      <c r="AX175" s="3"/>
      <c r="AY175" s="3"/>
      <c r="AZ175" s="61"/>
      <c r="BA175" s="61"/>
      <c r="BB175" s="61"/>
      <c r="BC175" s="61"/>
      <c r="BD175" s="16"/>
      <c r="BE175" s="16"/>
      <c r="BF175" s="61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3"/>
      <c r="BS175" s="3"/>
      <c r="BT175" s="3"/>
      <c r="BU175" s="3"/>
      <c r="BV175" s="3"/>
      <c r="BW175" s="3"/>
      <c r="BX175" s="3"/>
      <c r="BZ175" s="23"/>
    </row>
    <row r="176" spans="47:78">
      <c r="AU176" s="3"/>
      <c r="AV176" s="3"/>
      <c r="AW176" s="3"/>
      <c r="AX176" s="3"/>
      <c r="AY176" s="3"/>
      <c r="AZ176" s="61"/>
      <c r="BA176" s="61"/>
      <c r="BB176" s="61"/>
      <c r="BC176" s="61"/>
      <c r="BD176" s="16"/>
      <c r="BE176" s="16"/>
      <c r="BF176" s="61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3"/>
      <c r="BS176" s="3"/>
      <c r="BT176" s="3"/>
      <c r="BU176" s="3"/>
      <c r="BV176" s="3"/>
      <c r="BW176" s="3"/>
      <c r="BX176" s="3"/>
      <c r="BZ176" s="23"/>
    </row>
    <row r="177" spans="47:78">
      <c r="AU177" s="3"/>
      <c r="AV177" s="3"/>
      <c r="AW177" s="3"/>
      <c r="AX177" s="3"/>
      <c r="AY177" s="3"/>
      <c r="AZ177" s="61"/>
      <c r="BA177" s="61"/>
      <c r="BB177" s="61"/>
      <c r="BC177" s="61"/>
      <c r="BD177" s="16"/>
      <c r="BE177" s="16"/>
      <c r="BF177" s="61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3"/>
      <c r="BS177" s="3"/>
      <c r="BT177" s="3"/>
      <c r="BU177" s="3"/>
      <c r="BV177" s="3"/>
      <c r="BW177" s="3"/>
      <c r="BX177" s="3"/>
      <c r="BZ177" s="23"/>
    </row>
    <row r="178" spans="47:78">
      <c r="AU178" s="3"/>
      <c r="AV178" s="3"/>
      <c r="AW178" s="3"/>
      <c r="AX178" s="3"/>
      <c r="AY178" s="3"/>
      <c r="AZ178" s="61"/>
      <c r="BA178" s="61"/>
      <c r="BB178" s="61"/>
      <c r="BC178" s="61"/>
      <c r="BD178" s="16"/>
      <c r="BE178" s="16"/>
      <c r="BF178" s="61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3"/>
      <c r="BS178" s="3"/>
      <c r="BT178" s="3"/>
      <c r="BU178" s="3"/>
      <c r="BV178" s="3"/>
      <c r="BW178" s="3"/>
      <c r="BX178" s="3"/>
      <c r="BZ178" s="23"/>
    </row>
    <row r="179" spans="47:78">
      <c r="AU179" s="3"/>
      <c r="AV179" s="3"/>
      <c r="AW179" s="3"/>
      <c r="AX179" s="3"/>
      <c r="AY179" s="3"/>
      <c r="AZ179" s="61"/>
      <c r="BA179" s="61"/>
      <c r="BB179" s="61"/>
      <c r="BC179" s="61"/>
      <c r="BD179" s="16"/>
      <c r="BE179" s="16"/>
      <c r="BF179" s="61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3"/>
      <c r="BS179" s="3"/>
      <c r="BT179" s="3"/>
      <c r="BU179" s="3"/>
      <c r="BV179" s="3"/>
      <c r="BW179" s="3"/>
      <c r="BX179" s="3"/>
      <c r="BZ179" s="23"/>
    </row>
    <row r="180" spans="47:78">
      <c r="AU180" s="3"/>
      <c r="AV180" s="3"/>
      <c r="AW180" s="3"/>
      <c r="AX180" s="3"/>
      <c r="AY180" s="3"/>
      <c r="AZ180" s="61"/>
      <c r="BA180" s="61"/>
      <c r="BB180" s="61"/>
      <c r="BC180" s="61"/>
      <c r="BD180" s="16"/>
      <c r="BE180" s="16"/>
      <c r="BF180" s="61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3"/>
      <c r="BS180" s="3"/>
      <c r="BT180" s="3"/>
      <c r="BU180" s="3"/>
      <c r="BV180" s="3"/>
      <c r="BW180" s="3"/>
      <c r="BX180" s="3"/>
      <c r="BZ180" s="23"/>
    </row>
    <row r="181" spans="47:78">
      <c r="AU181" s="3"/>
      <c r="AV181" s="3"/>
      <c r="AW181" s="3"/>
      <c r="AX181" s="3"/>
      <c r="AY181" s="3"/>
      <c r="AZ181" s="61"/>
      <c r="BA181" s="61"/>
      <c r="BB181" s="61"/>
      <c r="BC181" s="61"/>
      <c r="BD181" s="16"/>
      <c r="BE181" s="16"/>
      <c r="BF181" s="61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3"/>
      <c r="BS181" s="3"/>
      <c r="BT181" s="3"/>
      <c r="BU181" s="3"/>
      <c r="BV181" s="3"/>
      <c r="BW181" s="3"/>
      <c r="BX181" s="3"/>
      <c r="BZ181" s="23"/>
    </row>
    <row r="182" spans="47:78">
      <c r="AU182" s="3"/>
      <c r="AV182" s="3"/>
      <c r="AW182" s="3"/>
      <c r="AX182" s="3"/>
      <c r="AY182" s="3"/>
      <c r="AZ182" s="61"/>
      <c r="BA182" s="61"/>
      <c r="BB182" s="61"/>
      <c r="BC182" s="61"/>
      <c r="BD182" s="16"/>
      <c r="BE182" s="16"/>
      <c r="BF182" s="61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3"/>
      <c r="BS182" s="3"/>
      <c r="BT182" s="3"/>
      <c r="BU182" s="3"/>
      <c r="BV182" s="3"/>
      <c r="BW182" s="3"/>
      <c r="BX182" s="3"/>
      <c r="BZ182" s="23"/>
    </row>
    <row r="183" spans="47:78">
      <c r="AU183" s="3"/>
      <c r="AV183" s="3"/>
      <c r="AW183" s="3"/>
      <c r="AX183" s="3"/>
      <c r="AY183" s="3"/>
      <c r="AZ183" s="61"/>
      <c r="BA183" s="61"/>
      <c r="BB183" s="61"/>
      <c r="BC183" s="61"/>
      <c r="BD183" s="16"/>
      <c r="BE183" s="16"/>
      <c r="BF183" s="61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3"/>
      <c r="BS183" s="3"/>
      <c r="BT183" s="3"/>
      <c r="BU183" s="3"/>
      <c r="BV183" s="3"/>
      <c r="BW183" s="3"/>
      <c r="BX183" s="3"/>
      <c r="BZ183" s="23"/>
    </row>
    <row r="184" spans="47:78">
      <c r="AU184" s="3"/>
      <c r="AV184" s="3"/>
      <c r="AW184" s="3"/>
      <c r="AX184" s="3"/>
      <c r="AY184" s="3"/>
      <c r="AZ184" s="61"/>
      <c r="BA184" s="61"/>
      <c r="BB184" s="61"/>
      <c r="BC184" s="61"/>
      <c r="BD184" s="16"/>
      <c r="BE184" s="16"/>
      <c r="BF184" s="61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3"/>
      <c r="BS184" s="3"/>
      <c r="BT184" s="3"/>
      <c r="BU184" s="3"/>
      <c r="BV184" s="3"/>
      <c r="BW184" s="3"/>
      <c r="BX184" s="3"/>
      <c r="BZ184" s="23"/>
    </row>
    <row r="185" spans="47:78">
      <c r="AU185" s="3"/>
      <c r="AV185" s="3"/>
      <c r="AW185" s="3"/>
      <c r="AX185" s="3"/>
      <c r="AY185" s="3"/>
      <c r="AZ185" s="61"/>
      <c r="BA185" s="61"/>
      <c r="BB185" s="61"/>
      <c r="BC185" s="61"/>
      <c r="BD185" s="16"/>
      <c r="BE185" s="16"/>
      <c r="BF185" s="61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3"/>
      <c r="BS185" s="3"/>
      <c r="BT185" s="3"/>
      <c r="BU185" s="3"/>
      <c r="BV185" s="3"/>
      <c r="BW185" s="3"/>
      <c r="BX185" s="3"/>
      <c r="BZ185" s="23"/>
    </row>
    <row r="186" spans="47:78">
      <c r="AU186" s="3"/>
      <c r="AV186" s="3"/>
      <c r="AW186" s="3"/>
      <c r="AX186" s="3"/>
      <c r="AY186" s="3"/>
      <c r="AZ186" s="61"/>
      <c r="BA186" s="61"/>
      <c r="BB186" s="61"/>
      <c r="BC186" s="61"/>
      <c r="BD186" s="16"/>
      <c r="BE186" s="16"/>
      <c r="BF186" s="61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3"/>
      <c r="BS186" s="3"/>
      <c r="BT186" s="3"/>
      <c r="BU186" s="3"/>
      <c r="BV186" s="3"/>
      <c r="BW186" s="3"/>
      <c r="BX186" s="3"/>
      <c r="BZ186" s="23"/>
    </row>
    <row r="187" spans="47:78">
      <c r="AU187" s="3"/>
      <c r="AV187" s="3"/>
      <c r="AW187" s="3"/>
      <c r="AX187" s="3"/>
      <c r="AY187" s="3"/>
      <c r="AZ187" s="61"/>
      <c r="BA187" s="61"/>
      <c r="BB187" s="61"/>
      <c r="BC187" s="61"/>
      <c r="BD187" s="16"/>
      <c r="BE187" s="16"/>
      <c r="BF187" s="61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3"/>
      <c r="BS187" s="3"/>
      <c r="BT187" s="3"/>
      <c r="BU187" s="3"/>
      <c r="BV187" s="3"/>
      <c r="BW187" s="3"/>
      <c r="BX187" s="3"/>
      <c r="BZ187" s="23"/>
    </row>
    <row r="188" spans="47:78">
      <c r="AU188" s="3"/>
      <c r="AV188" s="3"/>
      <c r="AW188" s="3"/>
      <c r="AX188" s="3"/>
      <c r="AY188" s="3"/>
      <c r="AZ188" s="61"/>
      <c r="BA188" s="61"/>
      <c r="BB188" s="61"/>
      <c r="BC188" s="61"/>
      <c r="BD188" s="16"/>
      <c r="BE188" s="16"/>
      <c r="BF188" s="61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3"/>
      <c r="BS188" s="3"/>
      <c r="BT188" s="3"/>
      <c r="BU188" s="3"/>
      <c r="BV188" s="3"/>
      <c r="BW188" s="3"/>
      <c r="BX188" s="3"/>
      <c r="BZ188" s="23"/>
    </row>
    <row r="189" spans="47:78">
      <c r="AU189" s="3"/>
      <c r="AV189" s="3"/>
      <c r="AW189" s="3"/>
      <c r="AX189" s="3"/>
      <c r="AY189" s="3"/>
      <c r="AZ189" s="61"/>
      <c r="BA189" s="61"/>
      <c r="BB189" s="61"/>
      <c r="BC189" s="61"/>
      <c r="BD189" s="16"/>
      <c r="BE189" s="16"/>
      <c r="BF189" s="61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3"/>
      <c r="BS189" s="3"/>
      <c r="BT189" s="3"/>
      <c r="BU189" s="3"/>
      <c r="BV189" s="3"/>
      <c r="BW189" s="3"/>
      <c r="BX189" s="3"/>
      <c r="BZ189" s="23"/>
    </row>
    <row r="190" spans="47:78">
      <c r="AU190" s="3"/>
      <c r="AV190" s="3"/>
      <c r="AW190" s="3"/>
      <c r="AX190" s="3"/>
      <c r="AY190" s="3"/>
      <c r="AZ190" s="61"/>
      <c r="BA190" s="61"/>
      <c r="BB190" s="61"/>
      <c r="BC190" s="61"/>
      <c r="BD190" s="16"/>
      <c r="BE190" s="16"/>
      <c r="BF190" s="61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3"/>
      <c r="BS190" s="3"/>
      <c r="BT190" s="3"/>
      <c r="BU190" s="3"/>
      <c r="BV190" s="3"/>
      <c r="BW190" s="3"/>
      <c r="BX190" s="3"/>
      <c r="BZ190" s="23"/>
    </row>
    <row r="191" spans="47:78">
      <c r="AU191" s="3"/>
      <c r="AV191" s="3"/>
      <c r="AW191" s="3"/>
      <c r="AX191" s="3"/>
      <c r="AY191" s="3"/>
      <c r="AZ191" s="61"/>
      <c r="BA191" s="61"/>
      <c r="BB191" s="61"/>
      <c r="BC191" s="61"/>
      <c r="BD191" s="16"/>
      <c r="BE191" s="16"/>
      <c r="BF191" s="61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3"/>
      <c r="BS191" s="3"/>
      <c r="BT191" s="3"/>
      <c r="BU191" s="3"/>
      <c r="BV191" s="3"/>
      <c r="BW191" s="3"/>
      <c r="BX191" s="3"/>
      <c r="BZ191" s="23"/>
    </row>
    <row r="192" spans="47:78">
      <c r="AU192" s="3"/>
      <c r="AV192" s="3"/>
      <c r="AW192" s="3"/>
      <c r="AX192" s="3"/>
      <c r="AY192" s="3"/>
      <c r="AZ192" s="61"/>
      <c r="BA192" s="61"/>
      <c r="BB192" s="61"/>
      <c r="BC192" s="61"/>
      <c r="BD192" s="16"/>
      <c r="BE192" s="16"/>
      <c r="BF192" s="61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3"/>
      <c r="BS192" s="3"/>
      <c r="BT192" s="3"/>
      <c r="BU192" s="3"/>
      <c r="BV192" s="3"/>
      <c r="BW192" s="3"/>
      <c r="BX192" s="3"/>
      <c r="BZ192" s="23"/>
    </row>
    <row r="193" spans="43:78">
      <c r="AU193" s="3"/>
      <c r="AV193" s="3"/>
      <c r="AW193" s="3"/>
      <c r="AX193" s="3"/>
      <c r="AY193" s="3"/>
      <c r="AZ193" s="61"/>
      <c r="BA193" s="61"/>
      <c r="BB193" s="61"/>
      <c r="BC193" s="61"/>
      <c r="BD193" s="16"/>
      <c r="BE193" s="16"/>
      <c r="BF193" s="61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3"/>
      <c r="BS193" s="3"/>
      <c r="BT193" s="3"/>
      <c r="BU193" s="3"/>
      <c r="BV193" s="3"/>
      <c r="BW193" s="3"/>
      <c r="BX193" s="3"/>
      <c r="BZ193" s="23"/>
    </row>
    <row r="194" spans="43:78">
      <c r="AU194" s="3"/>
      <c r="AV194" s="3"/>
      <c r="AW194" s="3"/>
      <c r="AX194" s="3"/>
      <c r="AY194" s="3"/>
      <c r="AZ194" s="61"/>
      <c r="BA194" s="61"/>
      <c r="BB194" s="61"/>
      <c r="BC194" s="61"/>
      <c r="BD194" s="16"/>
      <c r="BE194" s="16"/>
      <c r="BF194" s="61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3"/>
      <c r="BS194" s="3"/>
      <c r="BT194" s="3"/>
      <c r="BU194" s="3"/>
      <c r="BV194" s="3"/>
      <c r="BW194" s="3"/>
      <c r="BX194" s="3"/>
      <c r="BZ194" s="23"/>
    </row>
    <row r="195" spans="43:78">
      <c r="AU195" s="3"/>
      <c r="AV195" s="3"/>
      <c r="AW195" s="3"/>
      <c r="AX195" s="3"/>
      <c r="AY195" s="3"/>
      <c r="AZ195" s="61"/>
      <c r="BA195" s="61"/>
      <c r="BB195" s="61"/>
      <c r="BC195" s="61"/>
      <c r="BD195" s="16"/>
      <c r="BE195" s="16"/>
      <c r="BF195" s="61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3"/>
      <c r="BS195" s="3"/>
      <c r="BT195" s="3"/>
      <c r="BU195" s="3"/>
      <c r="BV195" s="3"/>
      <c r="BW195" s="3"/>
      <c r="BX195" s="3"/>
      <c r="BZ195" s="23"/>
    </row>
    <row r="196" spans="43:78">
      <c r="AU196" s="3"/>
      <c r="AV196" s="3"/>
      <c r="AW196" s="3"/>
      <c r="AX196" s="3"/>
      <c r="AY196" s="3"/>
      <c r="AZ196" s="61"/>
      <c r="BA196" s="61"/>
      <c r="BB196" s="61"/>
      <c r="BC196" s="61"/>
      <c r="BD196" s="16"/>
      <c r="BE196" s="16"/>
      <c r="BF196" s="61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3"/>
      <c r="BS196" s="3"/>
      <c r="BT196" s="3"/>
      <c r="BU196" s="3"/>
      <c r="BV196" s="3"/>
      <c r="BW196" s="3"/>
      <c r="BX196" s="3"/>
      <c r="BZ196" s="23"/>
    </row>
    <row r="197" spans="43:78">
      <c r="AU197" s="3"/>
      <c r="AV197" s="3"/>
      <c r="AW197" s="3"/>
      <c r="AX197" s="3"/>
      <c r="AY197" s="3"/>
      <c r="AZ197" s="61"/>
      <c r="BA197" s="61"/>
      <c r="BB197" s="61"/>
      <c r="BC197" s="61"/>
      <c r="BD197" s="16"/>
      <c r="BE197" s="16"/>
      <c r="BF197" s="61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3"/>
      <c r="BS197" s="3"/>
      <c r="BT197" s="3"/>
      <c r="BU197" s="3"/>
      <c r="BV197" s="3"/>
      <c r="BW197" s="3"/>
      <c r="BX197" s="3"/>
      <c r="BZ197" s="23"/>
    </row>
    <row r="198" spans="43:78">
      <c r="AU198" s="3"/>
      <c r="AV198" s="3"/>
      <c r="AW198" s="3"/>
      <c r="AX198" s="3"/>
      <c r="AY198" s="3"/>
      <c r="AZ198" s="61"/>
      <c r="BA198" s="61"/>
      <c r="BB198" s="61"/>
      <c r="BC198" s="61"/>
      <c r="BD198" s="16"/>
      <c r="BE198" s="16"/>
      <c r="BF198" s="61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3"/>
      <c r="BS198" s="3"/>
      <c r="BT198" s="3"/>
      <c r="BU198" s="3"/>
      <c r="BV198" s="3"/>
      <c r="BW198" s="3"/>
      <c r="BX198" s="3"/>
      <c r="BZ198" s="23"/>
    </row>
    <row r="199" spans="43:78">
      <c r="AU199" s="3"/>
      <c r="AV199" s="3"/>
      <c r="AW199" s="3"/>
      <c r="AX199" s="3"/>
      <c r="AY199" s="3"/>
      <c r="AZ199" s="61"/>
      <c r="BA199" s="61"/>
      <c r="BB199" s="61"/>
      <c r="BC199" s="61"/>
      <c r="BD199" s="16"/>
      <c r="BE199" s="16"/>
      <c r="BF199" s="61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3"/>
      <c r="BS199" s="3"/>
      <c r="BT199" s="3"/>
      <c r="BU199" s="3"/>
      <c r="BV199" s="3"/>
      <c r="BW199" s="3"/>
      <c r="BX199" s="3"/>
      <c r="BZ199" s="23"/>
    </row>
    <row r="200" spans="43:78">
      <c r="AU200" s="3"/>
      <c r="AV200" s="3"/>
      <c r="AW200" s="3"/>
      <c r="AX200" s="3"/>
      <c r="AY200" s="3"/>
      <c r="AZ200" s="61"/>
      <c r="BA200" s="61"/>
      <c r="BB200" s="61"/>
      <c r="BC200" s="61"/>
      <c r="BD200" s="16"/>
      <c r="BE200" s="16"/>
      <c r="BF200" s="61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3"/>
      <c r="BS200" s="3"/>
      <c r="BT200" s="3"/>
      <c r="BU200" s="3"/>
      <c r="BV200" s="3"/>
      <c r="BW200" s="3"/>
      <c r="BX200" s="3"/>
      <c r="BZ200" s="23"/>
    </row>
    <row r="201" spans="43:78">
      <c r="AQ201" s="158"/>
      <c r="AR201" s="159"/>
      <c r="AS201" s="159"/>
      <c r="AT201" s="23"/>
      <c r="AU201" s="3"/>
      <c r="AV201" s="3"/>
      <c r="AW201" s="3"/>
      <c r="AX201" s="3"/>
      <c r="AY201" s="3"/>
      <c r="AZ201" s="61"/>
      <c r="BA201" s="61"/>
      <c r="BB201" s="61"/>
      <c r="BC201" s="61"/>
      <c r="BD201" s="16"/>
      <c r="BE201" s="16"/>
      <c r="BF201" s="61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3"/>
      <c r="BS201" s="3"/>
      <c r="BT201" s="3"/>
      <c r="BU201" s="3"/>
      <c r="BV201" s="3"/>
      <c r="BW201" s="3"/>
      <c r="BX201" s="3"/>
      <c r="BY201" s="23"/>
      <c r="BZ201" s="23"/>
    </row>
    <row r="202" spans="43:78">
      <c r="AQ202" s="158"/>
      <c r="AR202" s="159"/>
      <c r="AS202" s="159"/>
      <c r="AT202" s="23"/>
      <c r="AU202" s="3"/>
      <c r="AV202" s="3"/>
      <c r="AW202" s="3"/>
      <c r="AX202" s="3"/>
      <c r="AY202" s="3"/>
      <c r="AZ202" s="61"/>
      <c r="BA202" s="61"/>
      <c r="BB202" s="61"/>
      <c r="BC202" s="61"/>
      <c r="BD202" s="16"/>
      <c r="BE202" s="16"/>
      <c r="BF202" s="61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3"/>
      <c r="BS202" s="3"/>
      <c r="BT202" s="3"/>
      <c r="BU202" s="3"/>
      <c r="BV202" s="3"/>
      <c r="BW202" s="3"/>
      <c r="BX202" s="3"/>
      <c r="BY202" s="23"/>
      <c r="BZ202" s="23"/>
    </row>
    <row r="203" spans="43:78">
      <c r="AQ203" s="158"/>
      <c r="AR203" s="159"/>
      <c r="AS203" s="159"/>
      <c r="AT203" s="23"/>
      <c r="AU203" s="3"/>
      <c r="AV203" s="3"/>
      <c r="AW203" s="3"/>
      <c r="AX203" s="3"/>
      <c r="AY203" s="3"/>
      <c r="AZ203" s="61"/>
      <c r="BA203" s="61"/>
      <c r="BB203" s="61"/>
      <c r="BC203" s="61"/>
      <c r="BD203" s="16"/>
      <c r="BE203" s="16"/>
      <c r="BF203" s="61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3"/>
      <c r="BS203" s="3"/>
      <c r="BT203" s="3"/>
      <c r="BU203" s="3"/>
      <c r="BV203" s="3"/>
      <c r="BW203" s="3"/>
      <c r="BX203" s="3"/>
      <c r="BY203" s="23"/>
      <c r="BZ203" s="23"/>
    </row>
    <row r="204" spans="43:78">
      <c r="AQ204" s="158"/>
      <c r="AR204" s="159"/>
      <c r="AS204" s="159"/>
      <c r="AT204" s="23"/>
      <c r="AU204" s="3"/>
      <c r="AV204" s="3"/>
      <c r="AW204" s="3"/>
      <c r="AX204" s="3"/>
      <c r="AY204" s="3"/>
      <c r="AZ204" s="61"/>
      <c r="BA204" s="61"/>
      <c r="BB204" s="61"/>
      <c r="BC204" s="61"/>
      <c r="BD204" s="16"/>
      <c r="BE204" s="16"/>
      <c r="BF204" s="61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3"/>
      <c r="BS204" s="3"/>
      <c r="BT204" s="3"/>
      <c r="BU204" s="3"/>
      <c r="BV204" s="3"/>
      <c r="BW204" s="3"/>
      <c r="BX204" s="3"/>
      <c r="BY204" s="23"/>
      <c r="BZ204" s="23"/>
    </row>
    <row r="205" spans="43:78">
      <c r="AQ205" s="158"/>
      <c r="AR205" s="159"/>
      <c r="AS205" s="159"/>
      <c r="AT205" s="23"/>
      <c r="AU205" s="3"/>
      <c r="AV205" s="3"/>
      <c r="AW205" s="3"/>
      <c r="AX205" s="3"/>
      <c r="AY205" s="3"/>
      <c r="AZ205" s="61"/>
      <c r="BA205" s="61"/>
      <c r="BB205" s="61"/>
      <c r="BC205" s="61"/>
      <c r="BD205" s="16"/>
      <c r="BE205" s="16"/>
      <c r="BF205" s="61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3"/>
      <c r="BS205" s="3"/>
      <c r="BT205" s="3"/>
      <c r="BU205" s="3"/>
      <c r="BV205" s="3"/>
      <c r="BW205" s="3"/>
      <c r="BX205" s="3"/>
      <c r="BY205" s="23"/>
      <c r="BZ205" s="23"/>
    </row>
    <row r="206" spans="43:78">
      <c r="AQ206" s="158"/>
      <c r="AR206" s="159"/>
      <c r="AS206" s="159"/>
      <c r="AT206" s="23"/>
      <c r="AU206" s="3"/>
      <c r="AV206" s="3"/>
      <c r="AW206" s="3"/>
      <c r="AX206" s="3"/>
      <c r="AY206" s="3"/>
      <c r="AZ206" s="61"/>
      <c r="BA206" s="61"/>
      <c r="BB206" s="61"/>
      <c r="BC206" s="61"/>
      <c r="BD206" s="16"/>
      <c r="BE206" s="16"/>
      <c r="BF206" s="61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3"/>
      <c r="BS206" s="3"/>
      <c r="BT206" s="3"/>
      <c r="BU206" s="3"/>
      <c r="BV206" s="3"/>
      <c r="BW206" s="3"/>
      <c r="BX206" s="3"/>
      <c r="BY206" s="23"/>
      <c r="BZ206" s="23"/>
    </row>
    <row r="207" spans="43:78">
      <c r="AQ207" s="158"/>
      <c r="AR207" s="159"/>
      <c r="AS207" s="159"/>
      <c r="AT207" s="23"/>
      <c r="AU207" s="3"/>
      <c r="AV207" s="3"/>
      <c r="AW207" s="3"/>
      <c r="AX207" s="3"/>
      <c r="AY207" s="3"/>
      <c r="AZ207" s="61"/>
      <c r="BA207" s="61"/>
      <c r="BB207" s="61"/>
      <c r="BC207" s="61"/>
      <c r="BD207" s="16"/>
      <c r="BE207" s="16"/>
      <c r="BF207" s="61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3"/>
      <c r="BS207" s="3"/>
      <c r="BT207" s="3"/>
      <c r="BU207" s="3"/>
      <c r="BV207" s="3"/>
      <c r="BW207" s="3"/>
      <c r="BX207" s="3"/>
      <c r="BY207" s="23"/>
      <c r="BZ207" s="23"/>
    </row>
    <row r="208" spans="43:78">
      <c r="AQ208" s="158"/>
      <c r="AR208" s="159"/>
      <c r="AS208" s="159"/>
      <c r="AT208" s="23"/>
      <c r="AU208" s="3"/>
      <c r="AV208" s="3"/>
      <c r="AW208" s="3"/>
      <c r="AX208" s="3"/>
      <c r="AY208" s="3"/>
      <c r="AZ208" s="61"/>
      <c r="BA208" s="61"/>
      <c r="BB208" s="61"/>
      <c r="BC208" s="61"/>
      <c r="BD208" s="16"/>
      <c r="BE208" s="16"/>
      <c r="BF208" s="61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3"/>
      <c r="BS208" s="3"/>
      <c r="BT208" s="3"/>
      <c r="BU208" s="3"/>
      <c r="BV208" s="3"/>
      <c r="BW208" s="3"/>
      <c r="BX208" s="3"/>
      <c r="BY208" s="23"/>
      <c r="BZ208" s="23"/>
    </row>
    <row r="209" spans="43:78">
      <c r="AQ209" s="158"/>
      <c r="AR209" s="159"/>
      <c r="AS209" s="159"/>
      <c r="AT209" s="23"/>
      <c r="AU209" s="3"/>
      <c r="AV209" s="3"/>
      <c r="AW209" s="3"/>
      <c r="AX209" s="3"/>
      <c r="AY209" s="3"/>
      <c r="AZ209" s="61"/>
      <c r="BA209" s="61"/>
      <c r="BB209" s="61"/>
      <c r="BC209" s="61"/>
      <c r="BD209" s="16"/>
      <c r="BE209" s="16"/>
      <c r="BF209" s="61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3"/>
      <c r="BS209" s="3"/>
      <c r="BT209" s="3"/>
      <c r="BU209" s="3"/>
      <c r="BV209" s="3"/>
      <c r="BW209" s="3"/>
      <c r="BX209" s="3"/>
      <c r="BY209" s="23"/>
      <c r="BZ209" s="23"/>
    </row>
    <row r="210" spans="43:78">
      <c r="AQ210" s="158"/>
      <c r="AR210" s="159"/>
      <c r="AS210" s="159"/>
      <c r="AT210" s="23"/>
      <c r="AU210" s="3"/>
      <c r="AV210" s="3"/>
      <c r="AW210" s="3"/>
      <c r="AX210" s="3"/>
      <c r="AY210" s="3"/>
      <c r="AZ210" s="61"/>
      <c r="BA210" s="61"/>
      <c r="BB210" s="61"/>
      <c r="BC210" s="61"/>
      <c r="BD210" s="16"/>
      <c r="BE210" s="16"/>
      <c r="BF210" s="61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3"/>
      <c r="BS210" s="3"/>
      <c r="BT210" s="3"/>
      <c r="BU210" s="3"/>
      <c r="BV210" s="3"/>
      <c r="BW210" s="3"/>
      <c r="BX210" s="3"/>
      <c r="BY210" s="23"/>
      <c r="BZ210" s="23"/>
    </row>
    <row r="211" spans="43:78">
      <c r="AQ211" s="158"/>
      <c r="AR211" s="159"/>
      <c r="AS211" s="159"/>
      <c r="AT211" s="23"/>
      <c r="AU211" s="3"/>
      <c r="AV211" s="3"/>
      <c r="AW211" s="3"/>
      <c r="AX211" s="3"/>
      <c r="AY211" s="3"/>
      <c r="AZ211" s="61"/>
      <c r="BA211" s="61"/>
      <c r="BB211" s="61"/>
      <c r="BC211" s="61"/>
      <c r="BD211" s="16"/>
      <c r="BE211" s="16"/>
      <c r="BF211" s="61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3"/>
      <c r="BS211" s="3"/>
      <c r="BT211" s="3"/>
      <c r="BU211" s="3"/>
      <c r="BV211" s="3"/>
      <c r="BW211" s="3"/>
      <c r="BX211" s="3"/>
      <c r="BY211" s="23"/>
      <c r="BZ211" s="23"/>
    </row>
    <row r="212" spans="43:78">
      <c r="AQ212" s="158"/>
      <c r="AR212" s="159"/>
      <c r="AS212" s="159"/>
      <c r="AT212" s="23"/>
      <c r="AU212" s="3"/>
      <c r="AV212" s="3"/>
      <c r="AW212" s="3"/>
      <c r="AX212" s="3"/>
      <c r="AY212" s="3"/>
      <c r="AZ212" s="61"/>
      <c r="BA212" s="61"/>
      <c r="BB212" s="61"/>
      <c r="BC212" s="61"/>
      <c r="BD212" s="16"/>
      <c r="BE212" s="16"/>
      <c r="BF212" s="61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3"/>
      <c r="BS212" s="3"/>
      <c r="BT212" s="3"/>
      <c r="BU212" s="3"/>
      <c r="BV212" s="3"/>
      <c r="BW212" s="3"/>
      <c r="BX212" s="3"/>
      <c r="BY212" s="23"/>
      <c r="BZ212" s="23"/>
    </row>
    <row r="213" spans="43:78">
      <c r="AQ213" s="158"/>
      <c r="AR213" s="159"/>
      <c r="AS213" s="159"/>
      <c r="AT213" s="23"/>
      <c r="AU213" s="3"/>
      <c r="AV213" s="3"/>
      <c r="AW213" s="3"/>
      <c r="AX213" s="3"/>
      <c r="AY213" s="3"/>
      <c r="AZ213" s="61"/>
      <c r="BA213" s="61"/>
      <c r="BB213" s="61"/>
      <c r="BC213" s="61"/>
      <c r="BD213" s="16"/>
      <c r="BE213" s="16"/>
      <c r="BF213" s="61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3"/>
      <c r="BS213" s="3"/>
      <c r="BT213" s="3"/>
      <c r="BU213" s="3"/>
      <c r="BV213" s="3"/>
      <c r="BW213" s="3"/>
      <c r="BX213" s="3"/>
      <c r="BY213" s="23"/>
      <c r="BZ213" s="23"/>
    </row>
    <row r="214" spans="43:78">
      <c r="AQ214" s="158"/>
      <c r="AR214" s="159"/>
      <c r="AS214" s="159"/>
      <c r="AT214" s="23"/>
      <c r="AU214" s="3"/>
      <c r="AV214" s="3"/>
      <c r="AW214" s="3"/>
      <c r="AX214" s="3"/>
      <c r="AY214" s="3"/>
      <c r="AZ214" s="61"/>
      <c r="BA214" s="61"/>
      <c r="BB214" s="61"/>
      <c r="BC214" s="61"/>
      <c r="BD214" s="16"/>
      <c r="BE214" s="16"/>
      <c r="BF214" s="61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3"/>
      <c r="BS214" s="3"/>
      <c r="BT214" s="3"/>
      <c r="BU214" s="3"/>
      <c r="BV214" s="3"/>
      <c r="BW214" s="3"/>
      <c r="BX214" s="3"/>
      <c r="BY214" s="23"/>
      <c r="BZ214" s="23"/>
    </row>
    <row r="215" spans="43:78">
      <c r="AQ215" s="158"/>
      <c r="AR215" s="159"/>
      <c r="AS215" s="159"/>
      <c r="AT215" s="23"/>
      <c r="AU215" s="3"/>
      <c r="AV215" s="3"/>
      <c r="AW215" s="3"/>
      <c r="AX215" s="3"/>
      <c r="AY215" s="3"/>
      <c r="AZ215" s="61"/>
      <c r="BA215" s="61"/>
      <c r="BB215" s="61"/>
      <c r="BC215" s="61"/>
      <c r="BD215" s="16"/>
      <c r="BE215" s="16"/>
      <c r="BF215" s="61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3"/>
      <c r="BS215" s="3"/>
      <c r="BT215" s="3"/>
      <c r="BU215" s="3"/>
      <c r="BV215" s="3"/>
      <c r="BW215" s="3"/>
      <c r="BX215" s="3"/>
      <c r="BY215" s="23"/>
      <c r="BZ215" s="23"/>
    </row>
    <row r="216" spans="43:78">
      <c r="AQ216" s="158"/>
      <c r="AR216" s="159"/>
      <c r="AS216" s="159"/>
      <c r="AT216" s="23"/>
      <c r="AU216" s="3"/>
      <c r="AV216" s="3"/>
      <c r="AW216" s="3"/>
      <c r="AX216" s="3"/>
      <c r="AY216" s="3"/>
      <c r="AZ216" s="61"/>
      <c r="BA216" s="61"/>
      <c r="BB216" s="61"/>
      <c r="BC216" s="61"/>
      <c r="BD216" s="16"/>
      <c r="BE216" s="16"/>
      <c r="BF216" s="61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3"/>
      <c r="BS216" s="3"/>
      <c r="BT216" s="3"/>
      <c r="BU216" s="3"/>
      <c r="BV216" s="3"/>
      <c r="BW216" s="3"/>
      <c r="BX216" s="3"/>
      <c r="BY216" s="23"/>
      <c r="BZ216" s="23"/>
    </row>
    <row r="217" spans="43:78">
      <c r="AQ217" s="158"/>
      <c r="AR217" s="159"/>
      <c r="AS217" s="159"/>
      <c r="AT217" s="23"/>
      <c r="AU217" s="3"/>
      <c r="AV217" s="3"/>
      <c r="AW217" s="3"/>
      <c r="AX217" s="3"/>
      <c r="AY217" s="3"/>
      <c r="AZ217" s="61"/>
      <c r="BA217" s="61"/>
      <c r="BB217" s="61"/>
      <c r="BC217" s="61"/>
      <c r="BD217" s="16"/>
      <c r="BE217" s="16"/>
      <c r="BF217" s="61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3"/>
      <c r="BS217" s="3"/>
      <c r="BT217" s="3"/>
      <c r="BU217" s="3"/>
      <c r="BV217" s="3"/>
      <c r="BW217" s="3"/>
      <c r="BX217" s="3"/>
      <c r="BY217" s="23"/>
      <c r="BZ217" s="23"/>
    </row>
    <row r="218" spans="43:78">
      <c r="AQ218" s="158"/>
      <c r="AR218" s="159"/>
      <c r="AS218" s="159"/>
      <c r="AT218" s="23"/>
      <c r="AU218" s="3"/>
      <c r="AV218" s="3"/>
      <c r="AW218" s="3"/>
      <c r="AX218" s="3"/>
      <c r="AY218" s="3"/>
      <c r="AZ218" s="61"/>
      <c r="BA218" s="61"/>
      <c r="BB218" s="61"/>
      <c r="BC218" s="61"/>
      <c r="BD218" s="16"/>
      <c r="BE218" s="16"/>
      <c r="BF218" s="61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3"/>
      <c r="BS218" s="3"/>
      <c r="BT218" s="3"/>
      <c r="BU218" s="3"/>
      <c r="BV218" s="3"/>
      <c r="BW218" s="3"/>
      <c r="BX218" s="3"/>
      <c r="BY218" s="23"/>
      <c r="BZ218" s="23"/>
    </row>
    <row r="219" spans="43:78">
      <c r="AQ219" s="158"/>
      <c r="AR219" s="159"/>
      <c r="AS219" s="159"/>
      <c r="AT219" s="23"/>
      <c r="AU219" s="3"/>
      <c r="AV219" s="3"/>
      <c r="AW219" s="3"/>
      <c r="AX219" s="3"/>
      <c r="AY219" s="3"/>
      <c r="AZ219" s="61"/>
      <c r="BA219" s="61"/>
      <c r="BB219" s="61"/>
      <c r="BC219" s="61"/>
      <c r="BD219" s="16"/>
      <c r="BE219" s="16"/>
      <c r="BF219" s="61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3"/>
      <c r="BS219" s="3"/>
      <c r="BT219" s="3"/>
      <c r="BU219" s="3"/>
      <c r="BV219" s="3"/>
      <c r="BW219" s="3"/>
      <c r="BX219" s="3"/>
      <c r="BY219" s="23"/>
      <c r="BZ219" s="23"/>
    </row>
    <row r="220" spans="43:78">
      <c r="AQ220" s="158"/>
      <c r="AR220" s="159"/>
      <c r="AS220" s="159"/>
      <c r="AT220" s="23"/>
      <c r="AU220" s="3"/>
      <c r="AV220" s="3"/>
      <c r="AW220" s="3"/>
      <c r="AX220" s="3"/>
      <c r="AY220" s="3"/>
      <c r="AZ220" s="61"/>
      <c r="BA220" s="61"/>
      <c r="BB220" s="61"/>
      <c r="BC220" s="61"/>
      <c r="BD220" s="16"/>
      <c r="BE220" s="16"/>
      <c r="BF220" s="61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3"/>
      <c r="BS220" s="3"/>
      <c r="BT220" s="3"/>
      <c r="BU220" s="3"/>
      <c r="BV220" s="3"/>
      <c r="BW220" s="3"/>
      <c r="BX220" s="3"/>
      <c r="BY220" s="23"/>
      <c r="BZ220" s="23"/>
    </row>
    <row r="221" spans="43:78">
      <c r="AQ221" s="158"/>
      <c r="AR221" s="159"/>
      <c r="AS221" s="159"/>
      <c r="AT221" s="23"/>
      <c r="AU221" s="3"/>
      <c r="AV221" s="3"/>
      <c r="AW221" s="3"/>
      <c r="AX221" s="3"/>
      <c r="AY221" s="3"/>
      <c r="AZ221" s="61"/>
      <c r="BA221" s="61"/>
      <c r="BB221" s="61"/>
      <c r="BC221" s="61"/>
      <c r="BD221" s="16"/>
      <c r="BE221" s="16"/>
      <c r="BF221" s="61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3"/>
      <c r="BS221" s="3"/>
      <c r="BT221" s="3"/>
      <c r="BU221" s="3"/>
      <c r="BV221" s="3"/>
      <c r="BW221" s="3"/>
      <c r="BX221" s="3"/>
      <c r="BY221" s="23"/>
      <c r="BZ221" s="23"/>
    </row>
    <row r="222" spans="43:78">
      <c r="AQ222" s="158"/>
      <c r="AR222" s="159"/>
      <c r="AS222" s="159"/>
      <c r="AT222" s="23"/>
      <c r="AU222" s="3"/>
      <c r="AV222" s="3"/>
      <c r="AW222" s="3"/>
      <c r="AX222" s="3"/>
      <c r="AY222" s="3"/>
      <c r="AZ222" s="61"/>
      <c r="BA222" s="61"/>
      <c r="BB222" s="61"/>
      <c r="BC222" s="61"/>
      <c r="BD222" s="16"/>
      <c r="BE222" s="16"/>
      <c r="BF222" s="61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3"/>
      <c r="BS222" s="3"/>
      <c r="BT222" s="3"/>
      <c r="BU222" s="3"/>
      <c r="BV222" s="3"/>
      <c r="BW222" s="3"/>
      <c r="BX222" s="3"/>
      <c r="BY222" s="23"/>
      <c r="BZ222" s="23"/>
    </row>
    <row r="223" spans="43:78">
      <c r="AQ223" s="158"/>
      <c r="AR223" s="159"/>
      <c r="AS223" s="159"/>
      <c r="AT223" s="23"/>
      <c r="AU223" s="3"/>
      <c r="AV223" s="3"/>
      <c r="AW223" s="3"/>
      <c r="AX223" s="3"/>
      <c r="AY223" s="3"/>
      <c r="AZ223" s="61"/>
      <c r="BA223" s="61"/>
      <c r="BB223" s="61"/>
      <c r="BC223" s="61"/>
      <c r="BD223" s="16"/>
      <c r="BE223" s="16"/>
      <c r="BF223" s="61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3"/>
      <c r="BS223" s="3"/>
      <c r="BT223" s="3"/>
      <c r="BU223" s="3"/>
      <c r="BV223" s="3"/>
      <c r="BW223" s="3"/>
      <c r="BX223" s="3"/>
      <c r="BY223" s="23"/>
      <c r="BZ223" s="23"/>
    </row>
    <row r="224" spans="43:78">
      <c r="AQ224" s="158"/>
      <c r="AR224" s="159"/>
      <c r="AS224" s="159"/>
      <c r="AT224" s="23"/>
      <c r="AU224" s="3"/>
      <c r="AV224" s="3"/>
      <c r="AW224" s="3"/>
      <c r="AX224" s="3"/>
      <c r="AY224" s="3"/>
      <c r="AZ224" s="61"/>
      <c r="BA224" s="61"/>
      <c r="BB224" s="61"/>
      <c r="BC224" s="61"/>
      <c r="BD224" s="16"/>
      <c r="BE224" s="16"/>
      <c r="BF224" s="61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3"/>
      <c r="BS224" s="3"/>
      <c r="BT224" s="3"/>
      <c r="BU224" s="3"/>
      <c r="BV224" s="3"/>
      <c r="BW224" s="3"/>
      <c r="BX224" s="3"/>
      <c r="BY224" s="23"/>
      <c r="BZ224" s="23"/>
    </row>
    <row r="225" spans="43:78">
      <c r="AQ225" s="158"/>
      <c r="AR225" s="159"/>
      <c r="AS225" s="159"/>
      <c r="AT225" s="23"/>
      <c r="AU225" s="3"/>
      <c r="AV225" s="3"/>
      <c r="AW225" s="3"/>
      <c r="AX225" s="3"/>
      <c r="AY225" s="3"/>
      <c r="AZ225" s="61"/>
      <c r="BA225" s="61"/>
      <c r="BB225" s="61"/>
      <c r="BC225" s="61"/>
      <c r="BD225" s="16"/>
      <c r="BE225" s="16"/>
      <c r="BF225" s="61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3"/>
      <c r="BS225" s="3"/>
      <c r="BT225" s="3"/>
      <c r="BU225" s="3"/>
      <c r="BV225" s="3"/>
      <c r="BW225" s="3"/>
      <c r="BX225" s="3"/>
      <c r="BY225" s="23"/>
      <c r="BZ225" s="23"/>
    </row>
    <row r="226" spans="43:78">
      <c r="AQ226" s="158"/>
      <c r="AR226" s="159"/>
      <c r="AS226" s="159"/>
      <c r="AT226" s="23"/>
      <c r="AU226" s="3"/>
      <c r="AV226" s="3"/>
      <c r="AW226" s="3"/>
      <c r="AX226" s="3"/>
      <c r="AY226" s="3"/>
      <c r="AZ226" s="61"/>
      <c r="BA226" s="61"/>
      <c r="BB226" s="61"/>
      <c r="BC226" s="61"/>
      <c r="BD226" s="16"/>
      <c r="BE226" s="16"/>
      <c r="BF226" s="61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3"/>
      <c r="BS226" s="3"/>
      <c r="BT226" s="3"/>
      <c r="BU226" s="3"/>
      <c r="BV226" s="3"/>
      <c r="BW226" s="3"/>
      <c r="BX226" s="3"/>
      <c r="BY226" s="23"/>
      <c r="BZ226" s="23"/>
    </row>
    <row r="227" spans="43:78">
      <c r="AQ227" s="158"/>
      <c r="AR227" s="159"/>
      <c r="AS227" s="159"/>
      <c r="AT227" s="23"/>
      <c r="AU227" s="3"/>
      <c r="AV227" s="3"/>
      <c r="AW227" s="3"/>
      <c r="AX227" s="3"/>
      <c r="AY227" s="3"/>
      <c r="AZ227" s="61"/>
      <c r="BA227" s="61"/>
      <c r="BB227" s="61"/>
      <c r="BC227" s="61"/>
      <c r="BD227" s="16"/>
      <c r="BE227" s="16"/>
      <c r="BF227" s="61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3"/>
      <c r="BS227" s="3"/>
      <c r="BT227" s="3"/>
      <c r="BU227" s="3"/>
      <c r="BV227" s="3"/>
      <c r="BW227" s="3"/>
      <c r="BX227" s="3"/>
      <c r="BY227" s="23"/>
      <c r="BZ227" s="23"/>
    </row>
    <row r="228" spans="43:78">
      <c r="AQ228" s="158"/>
      <c r="AR228" s="159"/>
      <c r="AS228" s="159"/>
      <c r="AT228" s="23"/>
      <c r="AU228" s="3"/>
      <c r="AV228" s="3"/>
      <c r="AW228" s="3"/>
      <c r="AX228" s="3"/>
      <c r="AY228" s="3"/>
      <c r="AZ228" s="61"/>
      <c r="BA228" s="61"/>
      <c r="BB228" s="61"/>
      <c r="BC228" s="61"/>
      <c r="BD228" s="16"/>
      <c r="BE228" s="16"/>
      <c r="BF228" s="61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3"/>
      <c r="BS228" s="3"/>
      <c r="BT228" s="3"/>
      <c r="BU228" s="3"/>
      <c r="BV228" s="3"/>
      <c r="BW228" s="3"/>
      <c r="BX228" s="3"/>
      <c r="BY228" s="23"/>
      <c r="BZ228" s="23"/>
    </row>
    <row r="229" spans="43:78">
      <c r="AQ229" s="158"/>
      <c r="AR229" s="159"/>
      <c r="AS229" s="159"/>
      <c r="AT229" s="23"/>
      <c r="AU229" s="3"/>
      <c r="AV229" s="3"/>
      <c r="AW229" s="3"/>
      <c r="AX229" s="3"/>
      <c r="AY229" s="3"/>
      <c r="AZ229" s="61"/>
      <c r="BA229" s="61"/>
      <c r="BB229" s="61"/>
      <c r="BC229" s="61"/>
      <c r="BD229" s="16"/>
      <c r="BE229" s="16"/>
      <c r="BF229" s="61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3"/>
      <c r="BS229" s="3"/>
      <c r="BT229" s="3"/>
      <c r="BU229" s="3"/>
      <c r="BV229" s="3"/>
      <c r="BW229" s="3"/>
      <c r="BX229" s="3"/>
      <c r="BY229" s="23"/>
      <c r="BZ229" s="23"/>
    </row>
    <row r="230" spans="43:78">
      <c r="AQ230" s="158"/>
      <c r="AR230" s="159"/>
      <c r="AS230" s="159"/>
      <c r="AT230" s="23"/>
      <c r="AU230" s="3"/>
      <c r="AV230" s="3"/>
      <c r="AW230" s="3"/>
      <c r="AX230" s="3"/>
      <c r="AY230" s="3"/>
      <c r="AZ230" s="61"/>
      <c r="BA230" s="61"/>
      <c r="BB230" s="61"/>
      <c r="BC230" s="61"/>
      <c r="BD230" s="16"/>
      <c r="BE230" s="16"/>
      <c r="BF230" s="61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3"/>
      <c r="BS230" s="3"/>
      <c r="BT230" s="3"/>
      <c r="BU230" s="3"/>
      <c r="BV230" s="3"/>
      <c r="BW230" s="3"/>
      <c r="BX230" s="3"/>
      <c r="BY230" s="23"/>
      <c r="BZ230" s="23"/>
    </row>
    <row r="231" spans="43:78">
      <c r="AQ231" s="158"/>
      <c r="AR231" s="159"/>
      <c r="AS231" s="159"/>
      <c r="AT231" s="23"/>
      <c r="AU231" s="3"/>
      <c r="AV231" s="3"/>
      <c r="AW231" s="3"/>
      <c r="AX231" s="3"/>
      <c r="AY231" s="3"/>
      <c r="AZ231" s="61"/>
      <c r="BA231" s="61"/>
      <c r="BB231" s="61"/>
      <c r="BC231" s="61"/>
      <c r="BD231" s="16"/>
      <c r="BE231" s="16"/>
      <c r="BF231" s="61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3"/>
      <c r="BS231" s="3"/>
      <c r="BT231" s="3"/>
      <c r="BU231" s="3"/>
      <c r="BV231" s="3"/>
      <c r="BW231" s="3"/>
      <c r="BX231" s="3"/>
      <c r="BY231" s="23"/>
      <c r="BZ231" s="23"/>
    </row>
    <row r="232" spans="43:78">
      <c r="AQ232" s="158"/>
      <c r="AR232" s="159"/>
      <c r="AS232" s="159"/>
      <c r="AT232" s="23"/>
      <c r="AU232" s="3"/>
      <c r="AV232" s="3"/>
      <c r="AW232" s="3"/>
      <c r="AX232" s="3"/>
      <c r="AY232" s="3"/>
      <c r="AZ232" s="61"/>
      <c r="BA232" s="61"/>
      <c r="BB232" s="61"/>
      <c r="BC232" s="61"/>
      <c r="BD232" s="16"/>
      <c r="BE232" s="16"/>
      <c r="BF232" s="61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3"/>
      <c r="BS232" s="3"/>
      <c r="BT232" s="3"/>
      <c r="BU232" s="3"/>
      <c r="BV232" s="3"/>
      <c r="BW232" s="3"/>
      <c r="BX232" s="3"/>
      <c r="BY232" s="23"/>
      <c r="BZ232" s="23"/>
    </row>
    <row r="233" spans="43:78">
      <c r="AQ233" s="158"/>
      <c r="AR233" s="159"/>
      <c r="AS233" s="159"/>
      <c r="AT233" s="23"/>
      <c r="AU233" s="3"/>
      <c r="AV233" s="3"/>
      <c r="AW233" s="3"/>
      <c r="AX233" s="3"/>
      <c r="AY233" s="3"/>
      <c r="AZ233" s="61"/>
      <c r="BA233" s="61"/>
      <c r="BB233" s="61"/>
      <c r="BC233" s="61"/>
      <c r="BD233" s="16"/>
      <c r="BE233" s="16"/>
      <c r="BF233" s="61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3"/>
      <c r="BS233" s="3"/>
      <c r="BT233" s="3"/>
      <c r="BU233" s="3"/>
      <c r="BV233" s="3"/>
      <c r="BW233" s="3"/>
      <c r="BX233" s="3"/>
      <c r="BY233" s="23"/>
      <c r="BZ233" s="23"/>
    </row>
    <row r="234" spans="43:78">
      <c r="AQ234" s="158"/>
      <c r="AR234" s="159"/>
      <c r="AS234" s="159"/>
      <c r="AT234" s="23"/>
      <c r="AU234" s="3"/>
      <c r="AV234" s="3"/>
      <c r="AW234" s="3"/>
      <c r="AX234" s="3"/>
      <c r="AY234" s="3"/>
      <c r="AZ234" s="61"/>
      <c r="BA234" s="61"/>
      <c r="BB234" s="61"/>
      <c r="BC234" s="61"/>
      <c r="BD234" s="16"/>
      <c r="BE234" s="16"/>
      <c r="BF234" s="61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3"/>
      <c r="BS234" s="3"/>
      <c r="BT234" s="3"/>
      <c r="BU234" s="3"/>
      <c r="BV234" s="3"/>
      <c r="BW234" s="3"/>
      <c r="BX234" s="3"/>
      <c r="BY234" s="23"/>
      <c r="BZ234" s="23"/>
    </row>
    <row r="235" spans="43:78">
      <c r="AQ235" s="158"/>
      <c r="AR235" s="159"/>
      <c r="AS235" s="159"/>
      <c r="AT235" s="23"/>
      <c r="AU235" s="3"/>
      <c r="AV235" s="3"/>
      <c r="AW235" s="3"/>
      <c r="AX235" s="3"/>
      <c r="AY235" s="3"/>
      <c r="AZ235" s="61"/>
      <c r="BA235" s="61"/>
      <c r="BB235" s="61"/>
      <c r="BC235" s="61"/>
      <c r="BD235" s="16"/>
      <c r="BE235" s="16"/>
      <c r="BF235" s="61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3"/>
      <c r="BS235" s="3"/>
      <c r="BT235" s="3"/>
      <c r="BU235" s="3"/>
      <c r="BV235" s="3"/>
      <c r="BW235" s="3"/>
      <c r="BX235" s="3"/>
      <c r="BY235" s="23"/>
      <c r="BZ235" s="23"/>
    </row>
    <row r="236" spans="43:78">
      <c r="AQ236" s="158"/>
      <c r="AR236" s="159"/>
      <c r="AS236" s="159"/>
      <c r="AT236" s="23"/>
      <c r="AU236" s="3"/>
      <c r="AV236" s="3"/>
      <c r="AW236" s="3"/>
      <c r="AX236" s="3"/>
      <c r="AY236" s="3"/>
      <c r="AZ236" s="61"/>
      <c r="BA236" s="61"/>
      <c r="BB236" s="61"/>
      <c r="BC236" s="61"/>
      <c r="BD236" s="16"/>
      <c r="BE236" s="16"/>
      <c r="BF236" s="61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3"/>
      <c r="BS236" s="3"/>
      <c r="BT236" s="3"/>
      <c r="BU236" s="3"/>
      <c r="BV236" s="3"/>
      <c r="BW236" s="3"/>
      <c r="BX236" s="3"/>
      <c r="BY236" s="23"/>
      <c r="BZ236" s="23"/>
    </row>
    <row r="237" spans="43:78">
      <c r="AQ237" s="158"/>
      <c r="AR237" s="159"/>
      <c r="AS237" s="159"/>
      <c r="AT237" s="23"/>
      <c r="AU237" s="3"/>
      <c r="AV237" s="3"/>
      <c r="AW237" s="3"/>
      <c r="AX237" s="3"/>
      <c r="AY237" s="3"/>
      <c r="AZ237" s="61"/>
      <c r="BA237" s="61"/>
      <c r="BB237" s="61"/>
      <c r="BC237" s="61"/>
      <c r="BD237" s="16"/>
      <c r="BE237" s="16"/>
      <c r="BF237" s="61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3"/>
      <c r="BS237" s="3"/>
      <c r="BT237" s="3"/>
      <c r="BU237" s="3"/>
      <c r="BV237" s="3"/>
      <c r="BW237" s="3"/>
      <c r="BX237" s="3"/>
      <c r="BY237" s="23"/>
      <c r="BZ237" s="23"/>
    </row>
    <row r="238" spans="43:78">
      <c r="AQ238" s="158"/>
      <c r="AR238" s="159"/>
      <c r="AS238" s="159"/>
      <c r="AT238" s="23"/>
      <c r="AU238" s="3"/>
      <c r="AV238" s="3"/>
      <c r="AW238" s="3"/>
      <c r="AX238" s="3"/>
      <c r="AY238" s="3"/>
      <c r="AZ238" s="61"/>
      <c r="BA238" s="61"/>
      <c r="BB238" s="61"/>
      <c r="BC238" s="61"/>
      <c r="BD238" s="16"/>
      <c r="BE238" s="16"/>
      <c r="BF238" s="61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3"/>
      <c r="BS238" s="3"/>
      <c r="BT238" s="3"/>
      <c r="BU238" s="3"/>
      <c r="BV238" s="3"/>
      <c r="BW238" s="3"/>
      <c r="BX238" s="3"/>
      <c r="BY238" s="23"/>
      <c r="BZ238" s="23"/>
    </row>
    <row r="239" spans="43:78">
      <c r="AQ239" s="158"/>
      <c r="AR239" s="159"/>
      <c r="AS239" s="159"/>
      <c r="AT239" s="23"/>
      <c r="AU239" s="3"/>
      <c r="AV239" s="3"/>
      <c r="AW239" s="3"/>
      <c r="AX239" s="3"/>
      <c r="AY239" s="3"/>
      <c r="AZ239" s="61"/>
      <c r="BA239" s="61"/>
      <c r="BB239" s="61"/>
      <c r="BC239" s="61"/>
      <c r="BD239" s="16"/>
      <c r="BE239" s="16"/>
      <c r="BF239" s="61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3"/>
      <c r="BS239" s="3"/>
      <c r="BT239" s="3"/>
      <c r="BU239" s="3"/>
      <c r="BV239" s="3"/>
      <c r="BW239" s="3"/>
      <c r="BX239" s="3"/>
      <c r="BY239" s="23"/>
      <c r="BZ239" s="23"/>
    </row>
    <row r="240" spans="43:78">
      <c r="AQ240" s="158"/>
      <c r="AR240" s="159"/>
      <c r="AS240" s="159"/>
      <c r="AT240" s="23"/>
      <c r="AU240" s="3"/>
      <c r="AV240" s="3"/>
      <c r="AW240" s="3"/>
      <c r="AX240" s="3"/>
      <c r="AY240" s="3"/>
      <c r="AZ240" s="61"/>
      <c r="BA240" s="61"/>
      <c r="BB240" s="61"/>
      <c r="BC240" s="61"/>
      <c r="BD240" s="16"/>
      <c r="BE240" s="16"/>
      <c r="BF240" s="61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3"/>
      <c r="BS240" s="3"/>
      <c r="BT240" s="3"/>
      <c r="BU240" s="3"/>
      <c r="BV240" s="3"/>
      <c r="BW240" s="3"/>
      <c r="BX240" s="3"/>
      <c r="BY240" s="23"/>
      <c r="BZ240" s="23"/>
    </row>
    <row r="241" spans="43:78">
      <c r="AQ241" s="158"/>
      <c r="AR241" s="159"/>
      <c r="AS241" s="159"/>
      <c r="AT241" s="23"/>
      <c r="AU241" s="3"/>
      <c r="AV241" s="3"/>
      <c r="AW241" s="3"/>
      <c r="AX241" s="3"/>
      <c r="AY241" s="3"/>
      <c r="AZ241" s="61"/>
      <c r="BA241" s="61"/>
      <c r="BB241" s="61"/>
      <c r="BC241" s="61"/>
      <c r="BD241" s="16"/>
      <c r="BE241" s="16"/>
      <c r="BF241" s="61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3"/>
      <c r="BS241" s="3"/>
      <c r="BT241" s="3"/>
      <c r="BU241" s="3"/>
      <c r="BV241" s="3"/>
      <c r="BW241" s="3"/>
      <c r="BX241" s="3"/>
      <c r="BY241" s="23"/>
      <c r="BZ241" s="23"/>
    </row>
    <row r="242" spans="43:78">
      <c r="AQ242" s="158"/>
      <c r="AR242" s="159"/>
      <c r="AS242" s="159"/>
      <c r="AT242" s="23"/>
      <c r="AU242" s="3"/>
      <c r="AV242" s="3"/>
      <c r="AW242" s="3"/>
      <c r="AX242" s="3"/>
      <c r="AY242" s="3"/>
      <c r="AZ242" s="61"/>
      <c r="BA242" s="61"/>
      <c r="BB242" s="61"/>
      <c r="BC242" s="61"/>
      <c r="BD242" s="16"/>
      <c r="BE242" s="16"/>
      <c r="BF242" s="61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3"/>
      <c r="BS242" s="3"/>
      <c r="BT242" s="3"/>
      <c r="BU242" s="3"/>
      <c r="BV242" s="3"/>
      <c r="BW242" s="3"/>
      <c r="BX242" s="3"/>
      <c r="BY242" s="23"/>
      <c r="BZ242" s="23"/>
    </row>
    <row r="243" spans="43:78">
      <c r="AQ243" s="158"/>
      <c r="AR243" s="159"/>
      <c r="AS243" s="159"/>
      <c r="AT243" s="23"/>
      <c r="AU243" s="3"/>
      <c r="AV243" s="3"/>
      <c r="AW243" s="3"/>
      <c r="AX243" s="3"/>
      <c r="AY243" s="3"/>
      <c r="AZ243" s="61"/>
      <c r="BA243" s="61"/>
      <c r="BB243" s="61"/>
      <c r="BC243" s="61"/>
      <c r="BD243" s="16"/>
      <c r="BE243" s="16"/>
      <c r="BF243" s="61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3"/>
      <c r="BS243" s="3"/>
      <c r="BT243" s="3"/>
      <c r="BU243" s="3"/>
      <c r="BV243" s="3"/>
      <c r="BW243" s="3"/>
      <c r="BX243" s="3"/>
      <c r="BY243" s="23"/>
      <c r="BZ243" s="23"/>
    </row>
    <row r="244" spans="43:78">
      <c r="AQ244" s="158"/>
      <c r="AR244" s="159"/>
      <c r="AS244" s="159"/>
      <c r="AT244" s="23"/>
      <c r="AU244" s="3"/>
      <c r="AV244" s="3"/>
      <c r="AW244" s="3"/>
      <c r="AX244" s="3"/>
      <c r="AY244" s="3"/>
      <c r="AZ244" s="61"/>
      <c r="BA244" s="61"/>
      <c r="BB244" s="61"/>
      <c r="BC244" s="61"/>
      <c r="BD244" s="16"/>
      <c r="BE244" s="16"/>
      <c r="BF244" s="61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3"/>
      <c r="BS244" s="3"/>
      <c r="BT244" s="3"/>
      <c r="BU244" s="3"/>
      <c r="BV244" s="3"/>
      <c r="BW244" s="3"/>
      <c r="BX244" s="3"/>
      <c r="BY244" s="23"/>
      <c r="BZ244" s="23"/>
    </row>
    <row r="245" spans="43:78">
      <c r="AQ245" s="158"/>
      <c r="AR245" s="159"/>
      <c r="AS245" s="159"/>
      <c r="AT245" s="23"/>
      <c r="AU245" s="3"/>
      <c r="AV245" s="3"/>
      <c r="AW245" s="3"/>
      <c r="AX245" s="3"/>
      <c r="AY245" s="3"/>
      <c r="AZ245" s="61"/>
      <c r="BA245" s="61"/>
      <c r="BB245" s="61"/>
      <c r="BC245" s="61"/>
      <c r="BD245" s="16"/>
      <c r="BE245" s="16"/>
      <c r="BF245" s="61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3"/>
      <c r="BS245" s="3"/>
      <c r="BT245" s="3"/>
      <c r="BU245" s="3"/>
      <c r="BV245" s="3"/>
      <c r="BW245" s="3"/>
      <c r="BX245" s="3"/>
      <c r="BY245" s="23"/>
      <c r="BZ245" s="23"/>
    </row>
    <row r="246" spans="43:78">
      <c r="AQ246" s="158"/>
      <c r="AR246" s="159"/>
      <c r="AS246" s="159"/>
      <c r="AT246" s="23"/>
      <c r="AU246" s="3"/>
      <c r="AV246" s="3"/>
      <c r="AW246" s="3"/>
      <c r="AX246" s="3"/>
      <c r="AY246" s="3"/>
      <c r="AZ246" s="61"/>
      <c r="BA246" s="61"/>
      <c r="BB246" s="61"/>
      <c r="BC246" s="61"/>
      <c r="BD246" s="16"/>
      <c r="BE246" s="16"/>
      <c r="BF246" s="61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3"/>
      <c r="BS246" s="3"/>
      <c r="BT246" s="3"/>
      <c r="BU246" s="3"/>
      <c r="BV246" s="3"/>
      <c r="BW246" s="3"/>
      <c r="BX246" s="3"/>
      <c r="BY246" s="23"/>
      <c r="BZ246" s="23"/>
    </row>
    <row r="247" spans="43:78">
      <c r="AQ247" s="158"/>
      <c r="AR247" s="159"/>
      <c r="AS247" s="159"/>
      <c r="AT247" s="23"/>
      <c r="AU247" s="3"/>
      <c r="AV247" s="3"/>
      <c r="AW247" s="3"/>
      <c r="AX247" s="3"/>
      <c r="AY247" s="3"/>
      <c r="AZ247" s="61"/>
      <c r="BA247" s="61"/>
      <c r="BB247" s="61"/>
      <c r="BC247" s="61"/>
      <c r="BD247" s="16"/>
      <c r="BE247" s="16"/>
      <c r="BF247" s="61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3"/>
      <c r="BS247" s="3"/>
      <c r="BT247" s="3"/>
      <c r="BU247" s="3"/>
      <c r="BV247" s="3"/>
      <c r="BW247" s="3"/>
      <c r="BX247" s="3"/>
      <c r="BY247" s="23"/>
      <c r="BZ247" s="23"/>
    </row>
    <row r="248" spans="43:78">
      <c r="AQ248" s="158"/>
      <c r="AR248" s="159"/>
      <c r="AS248" s="159"/>
      <c r="AT248" s="23"/>
      <c r="AU248" s="3"/>
      <c r="AV248" s="3"/>
      <c r="AW248" s="3"/>
      <c r="AX248" s="3"/>
      <c r="AY248" s="3"/>
      <c r="AZ248" s="61"/>
      <c r="BA248" s="61"/>
      <c r="BB248" s="61"/>
      <c r="BC248" s="61"/>
      <c r="BD248" s="16"/>
      <c r="BE248" s="16"/>
      <c r="BF248" s="61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3"/>
      <c r="BS248" s="3"/>
      <c r="BT248" s="3"/>
      <c r="BU248" s="3"/>
      <c r="BV248" s="3"/>
      <c r="BW248" s="3"/>
      <c r="BX248" s="3"/>
      <c r="BY248" s="23"/>
      <c r="BZ248" s="23"/>
    </row>
    <row r="249" spans="43:78">
      <c r="AQ249" s="158"/>
      <c r="AR249" s="159"/>
      <c r="AS249" s="159"/>
      <c r="AT249" s="23"/>
      <c r="AU249" s="3"/>
      <c r="AV249" s="3"/>
      <c r="AW249" s="3"/>
      <c r="AX249" s="3"/>
      <c r="AY249" s="3"/>
      <c r="AZ249" s="61"/>
      <c r="BA249" s="61"/>
      <c r="BB249" s="61"/>
      <c r="BC249" s="61"/>
      <c r="BD249" s="16"/>
      <c r="BE249" s="16"/>
      <c r="BF249" s="61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3"/>
      <c r="BS249" s="3"/>
      <c r="BT249" s="3"/>
      <c r="BU249" s="3"/>
      <c r="BV249" s="3"/>
      <c r="BW249" s="3"/>
      <c r="BX249" s="3"/>
      <c r="BY249" s="23"/>
    </row>
    <row r="250" spans="43:78">
      <c r="AQ250" s="158"/>
      <c r="AR250" s="159"/>
      <c r="AS250" s="159"/>
      <c r="AT250" s="23"/>
      <c r="AU250" s="3"/>
      <c r="AV250" s="3"/>
      <c r="AW250" s="3"/>
      <c r="AX250" s="3"/>
      <c r="AY250" s="3"/>
      <c r="AZ250" s="61"/>
      <c r="BA250" s="61"/>
      <c r="BB250" s="61"/>
      <c r="BC250" s="61"/>
      <c r="BD250" s="16"/>
      <c r="BE250" s="16"/>
      <c r="BF250" s="61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3"/>
      <c r="BS250" s="3"/>
      <c r="BT250" s="3"/>
      <c r="BU250" s="3"/>
      <c r="BV250" s="3"/>
      <c r="BW250" s="3"/>
      <c r="BX250" s="3"/>
      <c r="BY250" s="23"/>
    </row>
    <row r="251" spans="43:78">
      <c r="AQ251" s="158"/>
      <c r="AR251" s="159"/>
      <c r="AS251" s="159"/>
      <c r="AT251" s="23"/>
      <c r="AU251" s="3"/>
      <c r="AV251" s="3"/>
      <c r="AW251" s="3"/>
      <c r="AX251" s="3"/>
      <c r="AY251" s="3"/>
      <c r="AZ251" s="61"/>
      <c r="BA251" s="61"/>
      <c r="BB251" s="61"/>
      <c r="BC251" s="61"/>
      <c r="BD251" s="16"/>
      <c r="BE251" s="16"/>
      <c r="BF251" s="61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3"/>
    </row>
    <row r="252" spans="43:78">
      <c r="AQ252" s="158"/>
      <c r="AR252" s="159"/>
      <c r="AS252" s="159"/>
      <c r="AT252" s="23"/>
      <c r="AU252" s="3"/>
      <c r="AV252" s="3"/>
      <c r="AW252" s="3"/>
      <c r="AX252" s="3"/>
      <c r="AY252" s="3"/>
      <c r="AZ252" s="61"/>
      <c r="BA252" s="61"/>
      <c r="BB252" s="61"/>
      <c r="BC252" s="61"/>
      <c r="BD252" s="16"/>
      <c r="BE252" s="16"/>
      <c r="BF252" s="61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3"/>
    </row>
    <row r="253" spans="43:78">
      <c r="AQ253" s="158"/>
      <c r="AR253" s="159"/>
      <c r="AS253" s="159"/>
      <c r="AT253" s="23"/>
      <c r="AU253" s="3"/>
      <c r="AV253" s="3"/>
      <c r="AW253" s="3"/>
      <c r="AX253" s="3"/>
      <c r="AY253" s="3"/>
      <c r="AZ253" s="61"/>
      <c r="BA253" s="61"/>
      <c r="BB253" s="61"/>
      <c r="BC253" s="61"/>
      <c r="BD253" s="16"/>
      <c r="BE253" s="16"/>
      <c r="BF253" s="61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3"/>
    </row>
    <row r="254" spans="43:78">
      <c r="AQ254" s="158"/>
      <c r="AR254" s="159"/>
      <c r="AS254" s="159"/>
      <c r="AT254" s="23"/>
      <c r="AU254" s="3"/>
      <c r="AV254" s="3"/>
      <c r="AW254" s="3"/>
      <c r="AX254" s="3"/>
      <c r="AY254" s="3"/>
      <c r="AZ254" s="61"/>
      <c r="BA254" s="61"/>
      <c r="BB254" s="61"/>
      <c r="BC254" s="61"/>
      <c r="BD254" s="16"/>
      <c r="BE254" s="16"/>
      <c r="BF254" s="61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3"/>
    </row>
    <row r="255" spans="43:78">
      <c r="AQ255" s="158"/>
      <c r="AR255" s="159"/>
      <c r="AS255" s="159"/>
      <c r="AT255" s="23"/>
      <c r="AU255" s="3"/>
      <c r="AV255" s="3"/>
      <c r="AW255" s="3"/>
      <c r="AX255" s="3"/>
      <c r="AY255" s="3"/>
      <c r="AZ255" s="61"/>
      <c r="BA255" s="61"/>
      <c r="BB255" s="61"/>
      <c r="BC255" s="61"/>
      <c r="BD255" s="16"/>
      <c r="BE255" s="16"/>
      <c r="BF255" s="61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3"/>
    </row>
    <row r="256" spans="43:78">
      <c r="AQ256" s="158"/>
      <c r="AR256" s="159"/>
      <c r="AS256" s="159"/>
      <c r="AT256" s="23"/>
      <c r="AU256" s="3"/>
      <c r="AV256" s="3"/>
      <c r="AW256" s="3"/>
      <c r="AX256" s="3"/>
      <c r="AY256" s="3"/>
      <c r="AZ256" s="61"/>
      <c r="BA256" s="61"/>
      <c r="BB256" s="61"/>
      <c r="BC256" s="61"/>
      <c r="BD256" s="16"/>
      <c r="BE256" s="16"/>
      <c r="BF256" s="61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3"/>
    </row>
    <row r="257" spans="42:77">
      <c r="AQ257" s="158"/>
      <c r="AR257" s="159"/>
      <c r="AS257" s="159"/>
      <c r="AT257" s="23"/>
      <c r="AU257" s="3"/>
      <c r="AV257" s="3"/>
      <c r="AW257" s="3"/>
      <c r="AX257" s="3"/>
      <c r="AY257" s="3"/>
      <c r="AZ257" s="61"/>
      <c r="BA257" s="61"/>
      <c r="BB257" s="61"/>
      <c r="BC257" s="61"/>
      <c r="BD257" s="16"/>
      <c r="BE257" s="16"/>
      <c r="BF257" s="61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3"/>
    </row>
    <row r="258" spans="42:77">
      <c r="AQ258" s="158"/>
      <c r="AR258" s="159"/>
      <c r="AS258" s="159"/>
      <c r="AT258" s="23"/>
      <c r="AU258" s="3"/>
      <c r="AV258" s="3"/>
      <c r="AW258" s="3"/>
      <c r="AX258" s="3"/>
      <c r="AY258" s="3"/>
      <c r="AZ258" s="61"/>
      <c r="BA258" s="61"/>
      <c r="BB258" s="61"/>
      <c r="BC258" s="61"/>
      <c r="BD258" s="16"/>
      <c r="BE258" s="16"/>
      <c r="BF258" s="61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3"/>
    </row>
    <row r="259" spans="42:77">
      <c r="AQ259" s="158"/>
      <c r="AR259" s="159"/>
      <c r="AS259" s="159"/>
      <c r="AT259" s="23"/>
      <c r="AU259" s="3"/>
      <c r="AV259" s="3"/>
      <c r="AW259" s="3"/>
      <c r="AX259" s="3"/>
      <c r="AY259" s="3"/>
      <c r="AZ259" s="61"/>
      <c r="BA259" s="61"/>
      <c r="BB259" s="61"/>
      <c r="BC259" s="61"/>
      <c r="BD259" s="16"/>
      <c r="BE259" s="16"/>
      <c r="BF259" s="61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3"/>
    </row>
    <row r="260" spans="42:77">
      <c r="AQ260" s="158"/>
      <c r="AR260" s="159"/>
      <c r="AS260" s="159"/>
      <c r="AT260" s="23"/>
      <c r="AU260" s="3"/>
      <c r="AV260" s="3"/>
      <c r="AW260" s="3"/>
      <c r="AX260" s="3"/>
      <c r="AY260" s="3"/>
      <c r="AZ260" s="61"/>
      <c r="BA260" s="61"/>
      <c r="BB260" s="61"/>
      <c r="BC260" s="61"/>
      <c r="BD260" s="16"/>
      <c r="BE260" s="16"/>
      <c r="BF260" s="61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3"/>
    </row>
    <row r="261" spans="42:77">
      <c r="AQ261" s="158"/>
      <c r="AR261" s="159"/>
      <c r="AS261" s="159"/>
      <c r="AT261" s="23"/>
      <c r="AU261" s="3"/>
      <c r="AV261" s="3"/>
      <c r="AW261" s="3"/>
      <c r="AX261" s="3"/>
      <c r="AY261" s="3"/>
      <c r="AZ261" s="61"/>
      <c r="BA261" s="61"/>
      <c r="BB261" s="61"/>
      <c r="BC261" s="61"/>
      <c r="BD261" s="16"/>
      <c r="BE261" s="16"/>
      <c r="BF261" s="61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3"/>
    </row>
    <row r="262" spans="42:77">
      <c r="AQ262" s="158"/>
      <c r="AR262" s="159"/>
      <c r="AS262" s="159"/>
      <c r="AT262" s="23"/>
      <c r="AU262" s="3"/>
      <c r="AV262" s="3"/>
      <c r="AW262" s="3"/>
      <c r="AX262" s="3"/>
      <c r="AY262" s="3"/>
      <c r="AZ262" s="61"/>
      <c r="BA262" s="61"/>
      <c r="BB262" s="61"/>
      <c r="BC262" s="61"/>
      <c r="BD262" s="16"/>
      <c r="BE262" s="16"/>
      <c r="BF262" s="61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3"/>
    </row>
    <row r="263" spans="42:77">
      <c r="AQ263" s="158"/>
      <c r="AR263" s="159"/>
      <c r="AS263" s="159"/>
      <c r="AT263" s="23"/>
      <c r="AU263" s="3"/>
      <c r="AV263" s="3"/>
      <c r="AW263" s="3"/>
      <c r="AX263" s="3"/>
      <c r="AY263" s="3"/>
      <c r="AZ263" s="61"/>
      <c r="BA263" s="61"/>
      <c r="BB263" s="61"/>
      <c r="BC263" s="61"/>
      <c r="BD263" s="16"/>
      <c r="BE263" s="16"/>
      <c r="BF263" s="61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3"/>
    </row>
    <row r="264" spans="42:77">
      <c r="AQ264" s="158"/>
      <c r="AR264" s="159"/>
      <c r="AS264" s="159"/>
      <c r="AT264" s="23"/>
      <c r="AU264" s="3"/>
      <c r="AV264" s="3"/>
      <c r="AW264" s="3"/>
      <c r="AX264" s="3"/>
      <c r="AY264" s="3"/>
      <c r="AZ264" s="61"/>
      <c r="BA264" s="61"/>
      <c r="BB264" s="61"/>
      <c r="BC264" s="61"/>
      <c r="BD264" s="16"/>
      <c r="BE264" s="16"/>
      <c r="BF264" s="61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3"/>
    </row>
    <row r="265" spans="42:77">
      <c r="AQ265" s="158"/>
      <c r="AR265" s="159"/>
      <c r="AS265" s="159"/>
      <c r="AT265" s="23"/>
      <c r="AU265" s="3"/>
      <c r="AV265" s="3"/>
      <c r="AW265" s="3"/>
      <c r="AX265" s="3"/>
      <c r="AY265" s="3"/>
      <c r="AZ265" s="61"/>
      <c r="BA265" s="61"/>
      <c r="BB265" s="61"/>
      <c r="BC265" s="61"/>
      <c r="BD265" s="16"/>
      <c r="BE265" s="16"/>
      <c r="BF265" s="61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3"/>
    </row>
    <row r="266" spans="42:77" s="482" customFormat="1">
      <c r="AP266" s="101"/>
      <c r="AQ266" s="158"/>
      <c r="AR266" s="159"/>
      <c r="AS266" s="159"/>
      <c r="AT266" s="23"/>
      <c r="AU266" s="3"/>
      <c r="AV266" s="3"/>
      <c r="AW266" s="3"/>
      <c r="AX266" s="3"/>
      <c r="AY266" s="3"/>
      <c r="AZ266" s="61"/>
      <c r="BA266" s="61"/>
      <c r="BB266" s="61"/>
      <c r="BC266" s="61"/>
      <c r="BD266" s="16"/>
      <c r="BE266" s="16"/>
      <c r="BF266" s="61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3"/>
    </row>
    <row r="267" spans="42:77" s="482" customFormat="1">
      <c r="AP267" s="101"/>
      <c r="AQ267" s="158"/>
      <c r="AR267" s="159"/>
      <c r="AS267" s="159"/>
      <c r="AT267" s="23"/>
      <c r="AU267" s="3"/>
      <c r="AV267" s="3"/>
      <c r="AW267" s="3"/>
      <c r="AX267" s="3"/>
      <c r="AY267" s="3"/>
      <c r="AZ267" s="61"/>
      <c r="BA267" s="61"/>
      <c r="BB267" s="61"/>
      <c r="BC267" s="61"/>
      <c r="BD267" s="16"/>
      <c r="BE267" s="16"/>
      <c r="BF267" s="61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3"/>
    </row>
    <row r="268" spans="42:77" s="482" customFormat="1">
      <c r="AP268" s="101"/>
      <c r="AQ268" s="158"/>
      <c r="AR268" s="159"/>
      <c r="AS268" s="159"/>
      <c r="AT268" s="23"/>
      <c r="AU268" s="3"/>
      <c r="AV268" s="3"/>
      <c r="AW268" s="3"/>
      <c r="AX268" s="3"/>
      <c r="AY268" s="3"/>
      <c r="AZ268" s="61"/>
      <c r="BA268" s="61"/>
      <c r="BB268" s="61"/>
      <c r="BC268" s="61"/>
      <c r="BD268" s="16"/>
      <c r="BE268" s="16"/>
      <c r="BF268" s="61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3"/>
    </row>
    <row r="269" spans="42:77" s="482" customFormat="1">
      <c r="AP269" s="101"/>
      <c r="AQ269" s="158"/>
      <c r="AR269" s="159"/>
      <c r="AS269" s="159"/>
      <c r="AT269" s="23"/>
      <c r="AU269" s="3"/>
      <c r="AV269" s="3"/>
      <c r="AW269" s="3"/>
      <c r="AX269" s="3"/>
      <c r="AY269" s="3"/>
      <c r="AZ269" s="61"/>
      <c r="BA269" s="61"/>
      <c r="BB269" s="61"/>
      <c r="BC269" s="61"/>
      <c r="BD269" s="16"/>
      <c r="BE269" s="16"/>
      <c r="BF269" s="61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3"/>
    </row>
    <row r="270" spans="42:77" s="482" customFormat="1">
      <c r="AP270" s="101"/>
      <c r="AQ270" s="158"/>
      <c r="AR270" s="159"/>
      <c r="AS270" s="159"/>
      <c r="AT270" s="23"/>
      <c r="AU270" s="3"/>
      <c r="AV270" s="3"/>
      <c r="AW270" s="3"/>
      <c r="AX270" s="3"/>
      <c r="AY270" s="3"/>
      <c r="AZ270" s="61"/>
      <c r="BA270" s="61"/>
      <c r="BB270" s="61"/>
      <c r="BC270" s="61"/>
      <c r="BD270" s="16"/>
      <c r="BE270" s="16"/>
      <c r="BF270" s="61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3"/>
    </row>
    <row r="271" spans="42:77" s="482" customFormat="1">
      <c r="AP271" s="101"/>
      <c r="AQ271" s="158"/>
      <c r="AR271" s="159"/>
      <c r="AS271" s="159"/>
      <c r="AT271" s="23"/>
      <c r="AU271" s="3"/>
      <c r="AV271" s="3"/>
      <c r="AW271" s="3"/>
      <c r="AX271" s="3"/>
      <c r="AY271" s="3"/>
      <c r="AZ271" s="61"/>
      <c r="BA271" s="61"/>
      <c r="BB271" s="61"/>
      <c r="BC271" s="61"/>
      <c r="BD271" s="16"/>
      <c r="BE271" s="16"/>
      <c r="BF271" s="61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3"/>
    </row>
    <row r="272" spans="42:77" s="482" customFormat="1">
      <c r="AP272" s="101"/>
      <c r="AQ272" s="158"/>
      <c r="AR272" s="159"/>
      <c r="AS272" s="159"/>
      <c r="AT272" s="23"/>
      <c r="AU272" s="3"/>
      <c r="AV272" s="3"/>
      <c r="AW272" s="3"/>
      <c r="AX272" s="3"/>
      <c r="AY272" s="3"/>
      <c r="AZ272" s="61"/>
      <c r="BA272" s="61"/>
      <c r="BB272" s="61"/>
      <c r="BC272" s="61"/>
      <c r="BD272" s="16"/>
      <c r="BE272" s="16"/>
      <c r="BF272" s="61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3"/>
    </row>
    <row r="273" spans="42:77" s="482" customFormat="1">
      <c r="AP273" s="101"/>
      <c r="AQ273" s="158"/>
      <c r="AR273" s="159"/>
      <c r="AS273" s="159"/>
      <c r="AT273" s="23"/>
      <c r="AU273" s="3"/>
      <c r="AV273" s="3"/>
      <c r="AW273" s="3"/>
      <c r="AX273" s="3"/>
      <c r="AY273" s="3"/>
      <c r="AZ273" s="61"/>
      <c r="BA273" s="61"/>
      <c r="BB273" s="61"/>
      <c r="BC273" s="61"/>
      <c r="BD273" s="16"/>
      <c r="BE273" s="16"/>
      <c r="BF273" s="61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3"/>
    </row>
    <row r="274" spans="42:77" s="482" customFormat="1">
      <c r="AP274" s="101"/>
      <c r="AQ274" s="158"/>
      <c r="AR274" s="159"/>
      <c r="AS274" s="159"/>
      <c r="AT274" s="23"/>
      <c r="AU274" s="3"/>
      <c r="AV274" s="3"/>
      <c r="AW274" s="3"/>
      <c r="AX274" s="3"/>
      <c r="AY274" s="3"/>
      <c r="AZ274" s="61"/>
      <c r="BA274" s="61"/>
      <c r="BB274" s="61"/>
      <c r="BC274" s="61"/>
      <c r="BD274" s="16"/>
      <c r="BE274" s="16"/>
      <c r="BF274" s="61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3"/>
    </row>
    <row r="275" spans="42:77" s="482" customFormat="1">
      <c r="AP275" s="101"/>
      <c r="AQ275" s="158"/>
      <c r="AR275" s="159"/>
      <c r="AS275" s="159"/>
      <c r="AT275" s="23"/>
      <c r="AU275" s="3"/>
      <c r="AV275" s="3"/>
      <c r="AW275" s="3"/>
      <c r="AX275" s="3"/>
      <c r="AY275" s="3"/>
      <c r="AZ275" s="61"/>
      <c r="BA275" s="61"/>
      <c r="BB275" s="61"/>
      <c r="BC275" s="61"/>
      <c r="BD275" s="16"/>
      <c r="BE275" s="16"/>
      <c r="BF275" s="61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3"/>
    </row>
    <row r="276" spans="42:77" s="482" customFormat="1">
      <c r="AP276" s="101"/>
      <c r="AQ276" s="158"/>
      <c r="AR276" s="159"/>
      <c r="AS276" s="159"/>
      <c r="AT276" s="23"/>
      <c r="AU276" s="3"/>
      <c r="AV276" s="3"/>
      <c r="AW276" s="3"/>
      <c r="AX276" s="3"/>
      <c r="AY276" s="3"/>
      <c r="AZ276" s="61"/>
      <c r="BA276" s="61"/>
      <c r="BB276" s="61"/>
      <c r="BC276" s="61"/>
      <c r="BD276" s="16"/>
      <c r="BE276" s="16"/>
      <c r="BF276" s="61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3"/>
    </row>
    <row r="277" spans="42:77" s="482" customFormat="1">
      <c r="AP277" s="101"/>
      <c r="AQ277" s="158"/>
      <c r="AR277" s="159"/>
      <c r="AS277" s="159"/>
      <c r="AT277" s="23"/>
      <c r="AU277" s="3"/>
      <c r="AV277" s="3"/>
      <c r="AW277" s="3"/>
      <c r="AX277" s="3"/>
      <c r="AY277" s="3"/>
      <c r="AZ277" s="61"/>
      <c r="BA277" s="61"/>
      <c r="BB277" s="61"/>
      <c r="BC277" s="61"/>
      <c r="BD277" s="16"/>
      <c r="BE277" s="16"/>
      <c r="BF277" s="61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3"/>
    </row>
    <row r="278" spans="42:77" s="482" customFormat="1">
      <c r="AP278" s="101"/>
      <c r="AQ278" s="158"/>
      <c r="AR278" s="159"/>
      <c r="AS278" s="159"/>
      <c r="AT278" s="23"/>
      <c r="AU278" s="3"/>
      <c r="AV278" s="3"/>
      <c r="AW278" s="3"/>
      <c r="AX278" s="3"/>
      <c r="AY278" s="3"/>
      <c r="AZ278" s="61"/>
      <c r="BA278" s="61"/>
      <c r="BB278" s="61"/>
      <c r="BC278" s="61"/>
      <c r="BD278" s="16"/>
      <c r="BE278" s="16"/>
      <c r="BF278" s="61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3"/>
    </row>
    <row r="279" spans="42:77" s="482" customFormat="1">
      <c r="AP279" s="101"/>
      <c r="AQ279" s="158"/>
      <c r="AR279" s="159"/>
      <c r="AS279" s="159"/>
      <c r="AT279" s="23"/>
      <c r="AU279" s="3"/>
      <c r="AV279" s="3"/>
      <c r="AW279" s="3"/>
      <c r="AX279" s="3"/>
      <c r="AY279" s="3"/>
      <c r="AZ279" s="61"/>
      <c r="BA279" s="61"/>
      <c r="BB279" s="61"/>
      <c r="BC279" s="61"/>
      <c r="BD279" s="16"/>
      <c r="BE279" s="16"/>
      <c r="BF279" s="61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3"/>
    </row>
    <row r="280" spans="42:77" s="482" customFormat="1">
      <c r="AP280" s="101"/>
      <c r="AQ280" s="158"/>
      <c r="AR280" s="159"/>
      <c r="AS280" s="159"/>
      <c r="AT280" s="23"/>
      <c r="AU280" s="3"/>
      <c r="AV280" s="3"/>
      <c r="AW280" s="3"/>
      <c r="AX280" s="3"/>
      <c r="AY280" s="3"/>
      <c r="AZ280" s="61"/>
      <c r="BA280" s="61"/>
      <c r="BB280" s="61"/>
      <c r="BC280" s="61"/>
      <c r="BD280" s="16"/>
      <c r="BE280" s="16"/>
      <c r="BF280" s="61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3"/>
    </row>
    <row r="281" spans="42:77" s="482" customFormat="1">
      <c r="AP281" s="101"/>
      <c r="AQ281" s="158"/>
      <c r="AR281" s="159"/>
      <c r="AS281" s="159"/>
      <c r="AT281" s="23"/>
      <c r="AU281" s="3"/>
      <c r="AV281" s="3"/>
      <c r="AW281" s="3"/>
      <c r="AX281" s="3"/>
      <c r="AY281" s="3"/>
      <c r="AZ281" s="61"/>
      <c r="BA281" s="61"/>
      <c r="BB281" s="61"/>
      <c r="BC281" s="61"/>
      <c r="BD281" s="16"/>
      <c r="BE281" s="16"/>
      <c r="BF281" s="61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3"/>
    </row>
    <row r="282" spans="42:77" s="482" customFormat="1">
      <c r="AP282" s="101"/>
      <c r="AQ282" s="158"/>
      <c r="AR282" s="159"/>
      <c r="AS282" s="159"/>
      <c r="AT282" s="23"/>
      <c r="AU282" s="3"/>
      <c r="AV282" s="3"/>
      <c r="AW282" s="3"/>
      <c r="AX282" s="3"/>
      <c r="AY282" s="3"/>
      <c r="AZ282" s="61"/>
      <c r="BA282" s="61"/>
      <c r="BB282" s="61"/>
      <c r="BC282" s="61"/>
      <c r="BD282" s="16"/>
      <c r="BE282" s="16"/>
      <c r="BF282" s="61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3"/>
    </row>
    <row r="283" spans="42:77" s="482" customFormat="1">
      <c r="AP283" s="101"/>
      <c r="AQ283" s="158"/>
      <c r="AR283" s="159"/>
      <c r="AS283" s="159"/>
      <c r="AT283" s="23"/>
      <c r="AU283" s="3"/>
      <c r="AV283" s="3"/>
      <c r="AW283" s="3"/>
      <c r="AX283" s="3"/>
      <c r="AY283" s="3"/>
      <c r="AZ283" s="61"/>
      <c r="BA283" s="61"/>
      <c r="BB283" s="61"/>
      <c r="BC283" s="61"/>
      <c r="BD283" s="16"/>
      <c r="BE283" s="16"/>
      <c r="BF283" s="61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3"/>
    </row>
    <row r="284" spans="42:77" s="482" customFormat="1">
      <c r="AP284" s="101"/>
      <c r="AQ284" s="158"/>
      <c r="AR284" s="159"/>
      <c r="AS284" s="159"/>
      <c r="AT284" s="23"/>
      <c r="AU284" s="3"/>
      <c r="AV284" s="3"/>
      <c r="AW284" s="3"/>
      <c r="AX284" s="3"/>
      <c r="AY284" s="3"/>
      <c r="AZ284" s="61"/>
      <c r="BA284" s="61"/>
      <c r="BB284" s="61"/>
      <c r="BC284" s="61"/>
      <c r="BD284" s="16"/>
      <c r="BE284" s="16"/>
      <c r="BF284" s="61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3"/>
    </row>
    <row r="285" spans="42:77" s="482" customFormat="1">
      <c r="AP285" s="101"/>
      <c r="AQ285" s="158"/>
      <c r="AR285" s="159"/>
      <c r="AS285" s="159"/>
      <c r="AT285" s="23"/>
      <c r="AU285" s="3"/>
      <c r="AV285" s="3"/>
      <c r="AW285" s="3"/>
      <c r="AX285" s="3"/>
      <c r="AY285" s="3"/>
      <c r="AZ285" s="61"/>
      <c r="BA285" s="61"/>
      <c r="BB285" s="61"/>
      <c r="BC285" s="61"/>
      <c r="BD285" s="16"/>
      <c r="BE285" s="16"/>
      <c r="BF285" s="61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3"/>
    </row>
    <row r="286" spans="42:77" s="482" customFormat="1">
      <c r="AP286" s="101"/>
      <c r="AQ286" s="158"/>
      <c r="AR286" s="159"/>
      <c r="AS286" s="159"/>
      <c r="AT286" s="23"/>
      <c r="AU286" s="3"/>
      <c r="AV286" s="3"/>
      <c r="AW286" s="3"/>
      <c r="AX286" s="3"/>
      <c r="AY286" s="3"/>
      <c r="AZ286" s="61"/>
      <c r="BA286" s="61"/>
      <c r="BB286" s="61"/>
      <c r="BC286" s="61"/>
      <c r="BD286" s="16"/>
      <c r="BE286" s="16"/>
      <c r="BF286" s="61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3"/>
    </row>
    <row r="287" spans="42:77" s="482" customFormat="1">
      <c r="AP287" s="101"/>
      <c r="AQ287" s="158"/>
      <c r="AR287" s="159"/>
      <c r="AS287" s="159"/>
      <c r="AT287" s="23"/>
      <c r="AU287" s="3"/>
      <c r="AV287" s="3"/>
      <c r="AW287" s="3"/>
      <c r="AX287" s="3"/>
      <c r="AY287" s="3"/>
      <c r="AZ287" s="61"/>
      <c r="BA287" s="61"/>
      <c r="BB287" s="61"/>
      <c r="BC287" s="61"/>
      <c r="BD287" s="16"/>
      <c r="BE287" s="16"/>
      <c r="BF287" s="61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3"/>
    </row>
    <row r="288" spans="42:77" s="482" customFormat="1">
      <c r="AP288" s="101"/>
      <c r="AQ288" s="158"/>
      <c r="AR288" s="159"/>
      <c r="AS288" s="159"/>
      <c r="AT288" s="23"/>
      <c r="AU288" s="3"/>
      <c r="AV288" s="3"/>
      <c r="AW288" s="3"/>
      <c r="AX288" s="3"/>
      <c r="AY288" s="3"/>
      <c r="AZ288" s="61"/>
      <c r="BA288" s="61"/>
      <c r="BB288" s="61"/>
      <c r="BC288" s="61"/>
      <c r="BD288" s="16"/>
      <c r="BE288" s="16"/>
      <c r="BF288" s="61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3"/>
    </row>
    <row r="289" spans="42:77" s="482" customFormat="1">
      <c r="AP289" s="101"/>
      <c r="AQ289" s="158"/>
      <c r="AR289" s="159"/>
      <c r="AS289" s="159"/>
      <c r="AT289" s="23"/>
      <c r="AU289" s="3"/>
      <c r="AV289" s="3"/>
      <c r="AW289" s="3"/>
      <c r="AX289" s="3"/>
      <c r="AY289" s="3"/>
      <c r="AZ289" s="61"/>
      <c r="BA289" s="61"/>
      <c r="BB289" s="61"/>
      <c r="BC289" s="61"/>
      <c r="BD289" s="16"/>
      <c r="BE289" s="16"/>
      <c r="BF289" s="61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3"/>
    </row>
    <row r="290" spans="42:77" s="482" customFormat="1">
      <c r="AP290" s="101"/>
      <c r="AQ290" s="158"/>
      <c r="AR290" s="159"/>
      <c r="AS290" s="159"/>
      <c r="AT290" s="23"/>
      <c r="AU290" s="3"/>
      <c r="AV290" s="3"/>
      <c r="AW290" s="3"/>
      <c r="AX290" s="3"/>
      <c r="AY290" s="3"/>
      <c r="AZ290" s="61"/>
      <c r="BA290" s="61"/>
      <c r="BB290" s="61"/>
      <c r="BC290" s="61"/>
      <c r="BD290" s="16"/>
      <c r="BE290" s="16"/>
      <c r="BF290" s="61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3"/>
    </row>
    <row r="291" spans="42:77" s="482" customFormat="1">
      <c r="AP291" s="101"/>
      <c r="AQ291" s="158"/>
      <c r="AR291" s="159"/>
      <c r="AS291" s="159"/>
      <c r="AT291" s="23"/>
      <c r="AU291" s="3"/>
      <c r="AV291" s="3"/>
      <c r="AW291" s="3"/>
      <c r="AX291" s="3"/>
      <c r="AY291" s="3"/>
      <c r="AZ291" s="61"/>
      <c r="BA291" s="61"/>
      <c r="BB291" s="61"/>
      <c r="BC291" s="61"/>
      <c r="BD291" s="16"/>
      <c r="BE291" s="16"/>
      <c r="BF291" s="61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3"/>
    </row>
    <row r="292" spans="42:77" s="482" customFormat="1">
      <c r="AP292" s="101"/>
      <c r="AQ292" s="158"/>
      <c r="AR292" s="159"/>
      <c r="AS292" s="159"/>
      <c r="AT292" s="23"/>
      <c r="AU292" s="3"/>
      <c r="AV292" s="3"/>
      <c r="AW292" s="3"/>
      <c r="AX292" s="3"/>
      <c r="AY292" s="3"/>
      <c r="AZ292" s="61"/>
      <c r="BA292" s="61"/>
      <c r="BB292" s="61"/>
      <c r="BC292" s="61"/>
      <c r="BD292" s="16"/>
      <c r="BE292" s="16"/>
      <c r="BF292" s="61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3"/>
    </row>
    <row r="293" spans="42:77" s="482" customFormat="1">
      <c r="AP293" s="101"/>
      <c r="AQ293" s="158"/>
      <c r="AR293" s="159"/>
      <c r="AS293" s="159"/>
      <c r="AT293" s="23"/>
      <c r="AU293" s="3"/>
      <c r="AV293" s="3"/>
      <c r="AW293" s="3"/>
      <c r="AX293" s="3"/>
      <c r="AY293" s="3"/>
      <c r="AZ293" s="61"/>
      <c r="BA293" s="61"/>
      <c r="BB293" s="61"/>
      <c r="BC293" s="61"/>
      <c r="BD293" s="16"/>
      <c r="BE293" s="16"/>
      <c r="BF293" s="61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3"/>
    </row>
    <row r="294" spans="42:77" s="482" customFormat="1">
      <c r="AP294" s="101"/>
      <c r="AQ294" s="158"/>
      <c r="AR294" s="159"/>
      <c r="AS294" s="159"/>
      <c r="AT294" s="23"/>
      <c r="AU294" s="3"/>
      <c r="AV294" s="3"/>
      <c r="AW294" s="3"/>
      <c r="AX294" s="3"/>
      <c r="AY294" s="3"/>
      <c r="AZ294" s="61"/>
      <c r="BA294" s="61"/>
      <c r="BB294" s="61"/>
      <c r="BC294" s="61"/>
      <c r="BD294" s="16"/>
      <c r="BE294" s="16"/>
      <c r="BF294" s="61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3"/>
    </row>
    <row r="295" spans="42:77" s="482" customFormat="1">
      <c r="AP295" s="101"/>
      <c r="AQ295" s="158"/>
      <c r="AR295" s="159"/>
      <c r="AS295" s="159"/>
      <c r="AT295" s="23"/>
      <c r="AU295" s="3"/>
      <c r="AV295" s="3"/>
      <c r="AW295" s="3"/>
      <c r="AX295" s="3"/>
      <c r="AY295" s="3"/>
      <c r="AZ295" s="61"/>
      <c r="BA295" s="61"/>
      <c r="BB295" s="61"/>
      <c r="BC295" s="61"/>
      <c r="BD295" s="16"/>
      <c r="BE295" s="16"/>
      <c r="BF295" s="61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23"/>
    </row>
    <row r="296" spans="42:77" s="482" customFormat="1">
      <c r="AP296" s="101"/>
      <c r="AQ296" s="158"/>
      <c r="AR296" s="159"/>
      <c r="AS296" s="159"/>
      <c r="AT296" s="23"/>
      <c r="AU296" s="3"/>
      <c r="AV296" s="3"/>
      <c r="AW296" s="3"/>
      <c r="AX296" s="3"/>
      <c r="AY296" s="3"/>
      <c r="AZ296" s="61"/>
      <c r="BA296" s="61"/>
      <c r="BB296" s="61"/>
      <c r="BC296" s="61"/>
      <c r="BD296" s="16"/>
      <c r="BE296" s="16"/>
      <c r="BF296" s="61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23"/>
    </row>
    <row r="297" spans="42:77" s="482" customFormat="1">
      <c r="AP297" s="101"/>
      <c r="AQ297" s="158"/>
      <c r="AR297" s="159"/>
      <c r="AS297" s="159"/>
      <c r="AT297" s="23"/>
      <c r="AU297" s="3"/>
      <c r="AV297" s="3"/>
      <c r="AW297" s="3"/>
      <c r="AX297" s="3"/>
      <c r="AY297" s="3"/>
      <c r="AZ297" s="61"/>
      <c r="BA297" s="61"/>
      <c r="BB297" s="61"/>
      <c r="BC297" s="61"/>
      <c r="BD297" s="16"/>
      <c r="BE297" s="16"/>
      <c r="BF297" s="61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23"/>
    </row>
    <row r="298" spans="42:77" s="482" customFormat="1">
      <c r="AP298" s="101"/>
      <c r="AQ298" s="158"/>
      <c r="AR298" s="159"/>
      <c r="AS298" s="159"/>
      <c r="AT298" s="23"/>
      <c r="AU298" s="3"/>
      <c r="AV298" s="3"/>
      <c r="AW298" s="3"/>
      <c r="AX298" s="3"/>
      <c r="AY298" s="3"/>
      <c r="AZ298" s="61"/>
      <c r="BA298" s="61"/>
      <c r="BB298" s="61"/>
      <c r="BC298" s="61"/>
      <c r="BD298" s="16"/>
      <c r="BE298" s="16"/>
      <c r="BF298" s="61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23"/>
    </row>
    <row r="299" spans="42:77">
      <c r="AQ299" s="158"/>
      <c r="AR299" s="159"/>
      <c r="AS299" s="159"/>
      <c r="AT299" s="23"/>
      <c r="AU299" s="3"/>
      <c r="AV299" s="3"/>
      <c r="AW299" s="3"/>
      <c r="AX299" s="3"/>
      <c r="AY299" s="3"/>
      <c r="AZ299" s="61"/>
      <c r="BA299" s="61"/>
      <c r="BB299" s="61"/>
      <c r="BC299" s="61"/>
      <c r="BD299" s="16"/>
      <c r="BE299" s="16"/>
      <c r="BF299" s="61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23"/>
    </row>
    <row r="300" spans="42:77">
      <c r="AQ300" s="158"/>
      <c r="AR300" s="159"/>
      <c r="AS300" s="159"/>
      <c r="AT300" s="23"/>
      <c r="AU300" s="3"/>
      <c r="AV300" s="3"/>
      <c r="AW300" s="3"/>
      <c r="AX300" s="3"/>
      <c r="AY300" s="3"/>
      <c r="AZ300" s="61"/>
      <c r="BA300" s="61"/>
      <c r="BB300" s="61"/>
      <c r="BC300" s="61"/>
      <c r="BD300" s="16"/>
      <c r="BE300" s="16"/>
      <c r="BF300" s="61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23"/>
    </row>
    <row r="301" spans="42:77">
      <c r="AQ301" s="158"/>
      <c r="AR301" s="159"/>
      <c r="AS301" s="159"/>
      <c r="AT301" s="23"/>
      <c r="AU301" s="3"/>
      <c r="AV301" s="3"/>
      <c r="AW301" s="3"/>
      <c r="AX301" s="3"/>
      <c r="AY301" s="3"/>
      <c r="AZ301" s="61"/>
      <c r="BA301" s="61"/>
      <c r="BB301" s="61"/>
      <c r="BC301" s="61"/>
      <c r="BD301" s="16"/>
      <c r="BE301" s="16"/>
      <c r="BF301" s="61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23"/>
    </row>
    <row r="302" spans="42:77">
      <c r="AQ302" s="158"/>
      <c r="AR302" s="159"/>
      <c r="AS302" s="159"/>
      <c r="AT302" s="23"/>
      <c r="AU302" s="3"/>
      <c r="AV302" s="3"/>
      <c r="AW302" s="3"/>
      <c r="AX302" s="3"/>
      <c r="AY302" s="3"/>
      <c r="AZ302" s="61"/>
      <c r="BA302" s="61"/>
      <c r="BB302" s="61"/>
      <c r="BC302" s="61"/>
      <c r="BD302" s="16"/>
      <c r="BE302" s="16"/>
      <c r="BF302" s="61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23"/>
    </row>
    <row r="303" spans="42:77">
      <c r="AQ303" s="158"/>
      <c r="AR303" s="159"/>
      <c r="AS303" s="159"/>
      <c r="AT303" s="23"/>
      <c r="AU303" s="3"/>
      <c r="AV303" s="3"/>
      <c r="AW303" s="3"/>
      <c r="AX303" s="3"/>
      <c r="AY303" s="3"/>
      <c r="AZ303" s="61"/>
      <c r="BA303" s="61"/>
      <c r="BB303" s="61"/>
      <c r="BC303" s="61"/>
      <c r="BD303" s="16"/>
      <c r="BE303" s="16"/>
      <c r="BF303" s="61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23"/>
    </row>
    <row r="304" spans="42:77">
      <c r="AQ304" s="158"/>
      <c r="AR304" s="159"/>
      <c r="AS304" s="159"/>
      <c r="AT304" s="23"/>
      <c r="AU304" s="3"/>
      <c r="AV304" s="3"/>
      <c r="AW304" s="3"/>
      <c r="AX304" s="3"/>
      <c r="AY304" s="3"/>
      <c r="AZ304" s="61"/>
      <c r="BA304" s="61"/>
      <c r="BB304" s="61"/>
      <c r="BC304" s="61"/>
      <c r="BD304" s="16"/>
      <c r="BE304" s="16"/>
      <c r="BF304" s="61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23"/>
    </row>
    <row r="305" spans="16:77">
      <c r="AQ305" s="158"/>
      <c r="AR305" s="159"/>
      <c r="AS305" s="159"/>
      <c r="AT305" s="23"/>
      <c r="AU305" s="3"/>
      <c r="AV305" s="3"/>
      <c r="AW305" s="3"/>
      <c r="AX305" s="3"/>
      <c r="AY305" s="3"/>
      <c r="AZ305" s="61"/>
      <c r="BA305" s="61"/>
      <c r="BB305" s="61"/>
      <c r="BC305" s="61"/>
      <c r="BD305" s="16"/>
      <c r="BE305" s="16"/>
      <c r="BF305" s="61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23"/>
    </row>
    <row r="306" spans="16:77">
      <c r="AQ306" s="158"/>
      <c r="AR306" s="159"/>
      <c r="AS306" s="159"/>
      <c r="AT306" s="23"/>
      <c r="AU306" s="3"/>
      <c r="AV306" s="3"/>
      <c r="AW306" s="3"/>
      <c r="AX306" s="3"/>
      <c r="AY306" s="3"/>
      <c r="AZ306" s="61"/>
      <c r="BA306" s="61"/>
      <c r="BB306" s="61"/>
      <c r="BC306" s="61"/>
      <c r="BD306" s="16"/>
      <c r="BE306" s="16"/>
      <c r="BF306" s="61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23"/>
    </row>
    <row r="307" spans="16:77">
      <c r="AQ307" s="158"/>
      <c r="AR307" s="159"/>
      <c r="AS307" s="159"/>
      <c r="AT307" s="23"/>
      <c r="AU307" s="3"/>
      <c r="AV307" s="3"/>
      <c r="AW307" s="3"/>
      <c r="AX307" s="3"/>
      <c r="AY307" s="3"/>
      <c r="AZ307" s="61"/>
      <c r="BA307" s="61"/>
      <c r="BB307" s="61"/>
      <c r="BC307" s="61"/>
      <c r="BD307" s="16"/>
      <c r="BE307" s="16"/>
      <c r="BF307" s="61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23"/>
    </row>
    <row r="308" spans="16:77">
      <c r="AQ308" s="158"/>
      <c r="AR308" s="159"/>
      <c r="AS308" s="159"/>
      <c r="AT308" s="23"/>
      <c r="AU308" s="3"/>
      <c r="AV308" s="3"/>
      <c r="AW308" s="3"/>
      <c r="AX308" s="3"/>
      <c r="AY308" s="3"/>
      <c r="AZ308" s="61"/>
      <c r="BA308" s="61"/>
      <c r="BB308" s="61"/>
      <c r="BC308" s="61"/>
      <c r="BD308" s="16"/>
      <c r="BE308" s="16"/>
      <c r="BF308" s="61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23"/>
    </row>
    <row r="309" spans="16:77">
      <c r="AQ309" s="158"/>
      <c r="AR309" s="159"/>
      <c r="AS309" s="159"/>
      <c r="AT309" s="23"/>
      <c r="AU309" s="3"/>
      <c r="AV309" s="3"/>
      <c r="AW309" s="3"/>
      <c r="AX309" s="3"/>
      <c r="AY309" s="3"/>
      <c r="AZ309" s="61"/>
      <c r="BA309" s="61"/>
      <c r="BB309" s="61"/>
      <c r="BC309" s="61"/>
      <c r="BD309" s="16"/>
      <c r="BE309" s="16"/>
      <c r="BF309" s="61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23"/>
    </row>
    <row r="310" spans="16:77">
      <c r="AQ310" s="158"/>
      <c r="AR310" s="159"/>
      <c r="AS310" s="159"/>
      <c r="AT310" s="23"/>
      <c r="AU310" s="3"/>
      <c r="AV310" s="3"/>
      <c r="AW310" s="3"/>
      <c r="AX310" s="3"/>
      <c r="AY310" s="3"/>
      <c r="AZ310" s="61"/>
      <c r="BA310" s="61"/>
      <c r="BB310" s="61"/>
      <c r="BC310" s="61"/>
      <c r="BD310" s="16"/>
      <c r="BE310" s="16"/>
      <c r="BF310" s="61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23"/>
    </row>
    <row r="311" spans="16:77">
      <c r="AQ311" s="158"/>
      <c r="AR311" s="159"/>
      <c r="AS311" s="159"/>
      <c r="AT311" s="23"/>
      <c r="AU311" s="3"/>
      <c r="AV311" s="3"/>
      <c r="AW311" s="3"/>
      <c r="AX311" s="3"/>
      <c r="AY311" s="3"/>
      <c r="AZ311" s="61"/>
      <c r="BA311" s="61"/>
      <c r="BB311" s="61"/>
      <c r="BC311" s="61"/>
      <c r="BD311" s="16"/>
      <c r="BE311" s="16"/>
      <c r="BF311" s="61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23"/>
    </row>
    <row r="312" spans="16:77">
      <c r="AQ312" s="158"/>
      <c r="AR312" s="159"/>
      <c r="AS312" s="159"/>
      <c r="AT312" s="23"/>
      <c r="AU312" s="3"/>
      <c r="AV312" s="3"/>
      <c r="AW312" s="3"/>
      <c r="AX312" s="3"/>
      <c r="AY312" s="3"/>
      <c r="AZ312" s="61"/>
      <c r="BA312" s="61"/>
      <c r="BB312" s="61"/>
      <c r="BC312" s="61"/>
      <c r="BD312" s="16"/>
      <c r="BE312" s="16"/>
      <c r="BF312" s="61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23"/>
    </row>
    <row r="313" spans="16:77">
      <c r="AQ313" s="158"/>
      <c r="AR313" s="159"/>
      <c r="AS313" s="159"/>
      <c r="AT313" s="23"/>
      <c r="AU313" s="3"/>
      <c r="AV313" s="3"/>
      <c r="AW313" s="3"/>
      <c r="AX313" s="3"/>
      <c r="AY313" s="3"/>
      <c r="AZ313" s="61"/>
      <c r="BA313" s="61"/>
      <c r="BB313" s="61"/>
      <c r="BC313" s="61"/>
      <c r="BD313" s="16"/>
      <c r="BE313" s="16"/>
      <c r="BF313" s="61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23"/>
    </row>
    <row r="314" spans="16:77">
      <c r="AQ314" s="158"/>
      <c r="AR314" s="159"/>
      <c r="AS314" s="159"/>
      <c r="AT314" s="23"/>
      <c r="AU314" s="3"/>
      <c r="AV314" s="3"/>
      <c r="AW314" s="3"/>
      <c r="AX314" s="3"/>
      <c r="AY314" s="3"/>
      <c r="AZ314" s="61"/>
      <c r="BA314" s="61"/>
      <c r="BB314" s="61"/>
      <c r="BC314" s="61"/>
      <c r="BD314" s="16"/>
      <c r="BE314" s="16"/>
      <c r="BF314" s="61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23"/>
    </row>
    <row r="315" spans="16:77">
      <c r="AQ315" s="158"/>
      <c r="AR315" s="159"/>
      <c r="AS315" s="159"/>
      <c r="AT315" s="23"/>
      <c r="AU315" s="3"/>
      <c r="AV315" s="3"/>
      <c r="AW315" s="3"/>
      <c r="AX315" s="3"/>
      <c r="AY315" s="3"/>
      <c r="AZ315" s="61"/>
      <c r="BA315" s="61"/>
      <c r="BB315" s="61"/>
      <c r="BC315" s="61"/>
      <c r="BD315" s="16"/>
      <c r="BE315" s="16"/>
      <c r="BF315" s="61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23"/>
    </row>
    <row r="316" spans="16:77">
      <c r="AQ316" s="158"/>
      <c r="AR316" s="159"/>
      <c r="AS316" s="159"/>
      <c r="AT316" s="23"/>
      <c r="AU316" s="3"/>
      <c r="AV316" s="3"/>
      <c r="AW316" s="3"/>
      <c r="AX316" s="3"/>
      <c r="AY316" s="3"/>
      <c r="AZ316" s="61"/>
      <c r="BA316" s="61"/>
      <c r="BB316" s="61"/>
      <c r="BC316" s="61"/>
      <c r="BD316" s="16"/>
      <c r="BE316" s="16"/>
      <c r="BF316" s="61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23"/>
    </row>
    <row r="317" spans="16:77">
      <c r="P317" s="3" t="s">
        <v>660</v>
      </c>
      <c r="AQ317" s="158"/>
      <c r="AR317" s="159"/>
      <c r="AS317" s="159"/>
      <c r="AT317" s="23"/>
      <c r="AU317" s="3"/>
      <c r="AV317" s="3"/>
      <c r="AW317" s="3"/>
      <c r="AX317" s="3"/>
      <c r="AY317" s="3"/>
      <c r="AZ317" s="61"/>
      <c r="BA317" s="61"/>
      <c r="BB317" s="61"/>
      <c r="BC317" s="61"/>
      <c r="BD317" s="16"/>
      <c r="BE317" s="16"/>
      <c r="BF317" s="61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3"/>
    </row>
    <row r="318" spans="16:77">
      <c r="AQ318" s="158"/>
      <c r="AR318" s="159"/>
      <c r="AS318" s="159"/>
      <c r="AT318" s="23"/>
      <c r="AU318" s="3"/>
      <c r="AV318" s="3"/>
      <c r="AW318" s="3"/>
      <c r="AX318" s="3"/>
      <c r="AY318" s="3"/>
      <c r="AZ318" s="61"/>
      <c r="BA318" s="61"/>
      <c r="BB318" s="61"/>
      <c r="BC318" s="61"/>
      <c r="BD318" s="16"/>
      <c r="BE318" s="16"/>
      <c r="BF318" s="61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3"/>
    </row>
    <row r="319" spans="16:77">
      <c r="AQ319" s="158"/>
      <c r="AR319" s="159"/>
      <c r="AS319" s="159"/>
      <c r="AT319" s="23"/>
      <c r="AU319" s="3"/>
      <c r="AV319" s="3"/>
      <c r="AW319" s="3"/>
      <c r="AX319" s="3"/>
      <c r="AY319" s="3"/>
      <c r="AZ319" s="61"/>
      <c r="BA319" s="61"/>
      <c r="BB319" s="61"/>
      <c r="BC319" s="61"/>
      <c r="BD319" s="16"/>
      <c r="BE319" s="16"/>
      <c r="BF319" s="61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3"/>
    </row>
    <row r="320" spans="16:77">
      <c r="AQ320" s="158"/>
      <c r="AR320" s="159"/>
      <c r="AS320" s="159"/>
      <c r="AT320" s="23"/>
      <c r="AU320" s="3"/>
      <c r="AV320" s="3"/>
      <c r="AW320" s="3"/>
      <c r="AX320" s="3"/>
      <c r="AY320" s="3"/>
      <c r="AZ320" s="61"/>
      <c r="BA320" s="61"/>
      <c r="BB320" s="61"/>
      <c r="BC320" s="61"/>
      <c r="BD320" s="16"/>
      <c r="BE320" s="16"/>
      <c r="BF320" s="61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3"/>
    </row>
    <row r="321" spans="43:77">
      <c r="AQ321" s="158"/>
      <c r="AR321" s="159"/>
      <c r="AS321" s="159"/>
      <c r="AT321" s="23"/>
      <c r="AU321" s="3"/>
      <c r="AV321" s="3"/>
      <c r="AW321" s="3"/>
      <c r="AX321" s="3"/>
      <c r="AY321" s="3"/>
      <c r="AZ321" s="61"/>
      <c r="BA321" s="61"/>
      <c r="BB321" s="61"/>
      <c r="BC321" s="61"/>
      <c r="BD321" s="16"/>
      <c r="BE321" s="16"/>
      <c r="BF321" s="61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3"/>
    </row>
    <row r="322" spans="43:77">
      <c r="AQ322" s="158"/>
      <c r="AR322" s="159"/>
      <c r="AS322" s="159"/>
      <c r="AT322" s="23"/>
      <c r="AU322" s="3"/>
      <c r="AV322" s="3"/>
      <c r="AW322" s="3"/>
      <c r="AX322" s="3"/>
      <c r="AY322" s="3"/>
      <c r="AZ322" s="61"/>
      <c r="BA322" s="61"/>
      <c r="BB322" s="61"/>
      <c r="BC322" s="61"/>
      <c r="BD322" s="16"/>
      <c r="BE322" s="16"/>
      <c r="BF322" s="61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3"/>
    </row>
    <row r="323" spans="43:77">
      <c r="AQ323" s="158"/>
      <c r="AR323" s="159"/>
      <c r="AS323" s="159"/>
      <c r="AT323" s="23"/>
      <c r="AU323" s="3"/>
      <c r="AV323" s="3"/>
      <c r="AW323" s="3"/>
      <c r="AX323" s="3"/>
      <c r="AY323" s="3"/>
      <c r="AZ323" s="61"/>
      <c r="BA323" s="61"/>
      <c r="BB323" s="61"/>
      <c r="BC323" s="61"/>
      <c r="BD323" s="16"/>
      <c r="BE323" s="16"/>
      <c r="BF323" s="61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3"/>
    </row>
    <row r="324" spans="43:77">
      <c r="AQ324" s="158"/>
      <c r="AR324" s="159"/>
      <c r="AS324" s="159"/>
      <c r="AT324" s="23"/>
      <c r="AU324" s="3"/>
      <c r="AV324" s="3"/>
      <c r="AW324" s="3"/>
      <c r="AX324" s="3"/>
      <c r="AY324" s="3"/>
      <c r="AZ324" s="61"/>
      <c r="BA324" s="61"/>
      <c r="BB324" s="61"/>
      <c r="BC324" s="61"/>
      <c r="BD324" s="16"/>
      <c r="BE324" s="16"/>
      <c r="BF324" s="61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3"/>
    </row>
    <row r="325" spans="43:77">
      <c r="AQ325" s="158"/>
      <c r="AR325" s="159"/>
      <c r="AS325" s="159"/>
      <c r="AT325" s="23"/>
      <c r="AU325" s="3"/>
      <c r="AV325" s="3"/>
      <c r="AW325" s="3"/>
      <c r="AX325" s="3"/>
      <c r="AY325" s="3"/>
      <c r="AZ325" s="61"/>
      <c r="BA325" s="61"/>
      <c r="BB325" s="61"/>
      <c r="BC325" s="61"/>
      <c r="BD325" s="16"/>
      <c r="BE325" s="16"/>
      <c r="BF325" s="61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3"/>
    </row>
    <row r="326" spans="43:77">
      <c r="AQ326" s="158"/>
      <c r="AR326" s="159"/>
      <c r="AS326" s="159"/>
      <c r="AT326" s="23"/>
      <c r="AU326" s="3"/>
      <c r="AV326" s="3"/>
      <c r="AW326" s="3"/>
      <c r="AX326" s="3"/>
      <c r="AY326" s="3"/>
      <c r="AZ326" s="61"/>
      <c r="BA326" s="61"/>
      <c r="BB326" s="61"/>
      <c r="BC326" s="61"/>
      <c r="BD326" s="16"/>
      <c r="BE326" s="16"/>
      <c r="BF326" s="61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3"/>
    </row>
    <row r="327" spans="43:77">
      <c r="AQ327" s="158"/>
      <c r="AR327" s="159"/>
      <c r="AS327" s="159"/>
      <c r="AT327" s="23"/>
      <c r="AU327" s="3"/>
      <c r="AV327" s="3"/>
      <c r="AW327" s="3"/>
      <c r="AX327" s="3"/>
      <c r="AY327" s="3"/>
      <c r="AZ327" s="61"/>
      <c r="BA327" s="61"/>
      <c r="BB327" s="61"/>
      <c r="BC327" s="61"/>
      <c r="BD327" s="16"/>
      <c r="BE327" s="16"/>
      <c r="BF327" s="61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363"/>
  <sheetViews>
    <sheetView zoomScale="84" zoomScaleNormal="84" workbookViewId="0">
      <pane xSplit="4" ySplit="12" topLeftCell="E13" activePane="bottomRight" state="frozen"/>
      <selection pane="topRight" activeCell="E1" sqref="E1"/>
      <selection pane="bottomLeft" activeCell="A16" sqref="A16"/>
      <selection pane="bottomRight" activeCell="Z32" sqref="Z32"/>
    </sheetView>
  </sheetViews>
  <sheetFormatPr baseColWidth="10" defaultRowHeight="15"/>
  <cols>
    <col min="1" max="1" width="2.90625" customWidth="1"/>
    <col min="2" max="2" width="6.08984375" customWidth="1"/>
    <col min="3" max="3" width="2.6328125" customWidth="1"/>
    <col min="4" max="4" width="7.36328125" customWidth="1"/>
    <col min="5" max="5" width="6.36328125" style="342" customWidth="1"/>
    <col min="6" max="6" width="4.1796875" customWidth="1"/>
    <col min="7" max="7" width="7.1796875" style="342" customWidth="1"/>
    <col min="8" max="8" width="6.6328125" style="342" customWidth="1"/>
    <col min="9" max="9" width="5.81640625" style="101" customWidth="1"/>
    <col min="10" max="10" width="6.1796875" style="101" customWidth="1"/>
    <col min="11" max="11" width="5.08984375" style="101" customWidth="1"/>
    <col min="12" max="12" width="1.453125" style="101" customWidth="1"/>
    <col min="13" max="13" width="7.08984375" style="11" customWidth="1"/>
    <col min="14" max="14" width="7.08984375" style="466" customWidth="1"/>
    <col min="15" max="15" width="7.7265625" style="478" customWidth="1"/>
    <col min="16" max="16" width="1.08984375" style="478" customWidth="1"/>
    <col min="17" max="17" width="7" style="101" customWidth="1"/>
    <col min="18" max="18" width="4.90625" style="101" customWidth="1"/>
    <col min="19" max="19" width="1.6328125" style="101" customWidth="1"/>
    <col min="20" max="20" width="6" customWidth="1"/>
    <col min="21" max="21" width="6.08984375" style="11" customWidth="1"/>
    <col min="22" max="22" width="6" customWidth="1"/>
    <col min="23" max="23" width="6.1796875" style="11" customWidth="1"/>
    <col min="24" max="24" width="5.36328125" style="11" customWidth="1"/>
    <col min="25" max="25" width="5.08984375" style="11" customWidth="1"/>
    <col min="26" max="26" width="6" style="11" customWidth="1"/>
    <col min="27" max="27" width="5.90625" style="101" customWidth="1"/>
    <col min="28" max="28" width="6.08984375" style="101" customWidth="1"/>
    <col min="29" max="29" width="5.6328125" customWidth="1"/>
    <col min="30" max="30" width="6.81640625" customWidth="1"/>
    <col min="31" max="32" width="5.81640625" customWidth="1"/>
    <col min="33" max="33" width="6.81640625" customWidth="1"/>
    <col min="34" max="34" width="8.54296875" customWidth="1"/>
    <col min="35" max="35" width="6.90625" customWidth="1"/>
    <col min="36" max="36" width="10.54296875" customWidth="1"/>
    <col min="39" max="39" width="9.453125" customWidth="1"/>
    <col min="40" max="40" width="8.1796875" customWidth="1"/>
    <col min="41" max="41" width="10.6328125" customWidth="1"/>
    <col min="48" max="48" width="14" customWidth="1"/>
    <col min="49" max="49" width="12.54296875" customWidth="1"/>
    <col min="50" max="50" width="10.90625" customWidth="1"/>
  </cols>
  <sheetData>
    <row r="1" spans="1:63">
      <c r="A1" s="47"/>
      <c r="B1" s="47"/>
      <c r="C1" s="47"/>
      <c r="D1" s="47"/>
      <c r="E1" s="345"/>
      <c r="F1" s="47"/>
      <c r="G1" s="345"/>
      <c r="H1" s="345"/>
      <c r="I1" s="47"/>
      <c r="J1" s="96"/>
      <c r="K1" s="47"/>
      <c r="L1" s="47"/>
      <c r="M1" s="75"/>
      <c r="N1" s="75"/>
      <c r="O1" s="75"/>
      <c r="P1" s="75"/>
      <c r="Q1" s="96"/>
      <c r="R1" s="96"/>
      <c r="S1" s="96"/>
      <c r="T1" s="47"/>
      <c r="U1" s="75"/>
      <c r="V1" s="47"/>
      <c r="W1" s="75"/>
      <c r="X1" s="75"/>
      <c r="Y1" s="75"/>
      <c r="Z1" s="75"/>
      <c r="AA1" s="96"/>
      <c r="AB1" s="96"/>
      <c r="AC1" s="47"/>
      <c r="AD1" s="47"/>
      <c r="AE1" s="47"/>
      <c r="AF1" s="47"/>
      <c r="AG1" s="47"/>
      <c r="AH1" s="47"/>
      <c r="AI1" s="47"/>
      <c r="AJ1" s="47"/>
      <c r="AK1" s="4"/>
      <c r="AL1" s="4"/>
      <c r="AM1" s="4"/>
      <c r="AN1" s="4"/>
      <c r="AO1" s="4"/>
    </row>
    <row r="2" spans="1:63" ht="31.8">
      <c r="A2" s="47"/>
      <c r="B2" s="47"/>
      <c r="C2" s="47"/>
      <c r="D2" s="146" t="s">
        <v>436</v>
      </c>
      <c r="E2" s="346"/>
      <c r="F2" s="146"/>
      <c r="G2" s="346"/>
      <c r="H2" s="346"/>
      <c r="I2" s="146"/>
      <c r="J2" s="182"/>
      <c r="K2" s="146" t="str">
        <f>+År!B2</f>
        <v>DIELAM:</v>
      </c>
      <c r="L2" s="146"/>
      <c r="M2" s="178"/>
      <c r="N2" s="178"/>
      <c r="O2" s="178"/>
      <c r="P2" s="178"/>
      <c r="Q2" s="96"/>
      <c r="R2" s="182"/>
      <c r="S2" s="182"/>
      <c r="T2" s="47"/>
      <c r="U2" s="178"/>
      <c r="V2" s="47"/>
      <c r="W2" s="178"/>
      <c r="X2" s="75"/>
      <c r="Y2" s="75"/>
      <c r="Z2" s="75"/>
      <c r="AA2" s="96"/>
      <c r="AB2" s="96"/>
      <c r="AC2" s="47"/>
      <c r="AD2" s="47"/>
      <c r="AE2" s="47"/>
      <c r="AF2" s="47"/>
      <c r="AG2" s="47"/>
      <c r="AH2" s="47"/>
      <c r="AI2" s="47"/>
      <c r="AJ2" s="47"/>
      <c r="AK2" s="4"/>
      <c r="AL2" s="61"/>
      <c r="AM2" s="61"/>
      <c r="AN2" s="1"/>
      <c r="AO2" s="5"/>
    </row>
    <row r="3" spans="1:63" ht="18.75" customHeight="1">
      <c r="A3" s="47"/>
      <c r="B3" s="47"/>
      <c r="C3" s="47"/>
      <c r="D3" s="146"/>
      <c r="E3" s="346"/>
      <c r="F3" s="146"/>
      <c r="G3" s="346"/>
      <c r="H3" s="346"/>
      <c r="I3" s="182"/>
      <c r="J3" s="182"/>
      <c r="K3" s="146"/>
      <c r="L3" s="146"/>
      <c r="M3" s="178"/>
      <c r="N3" s="178"/>
      <c r="O3" s="178"/>
      <c r="P3" s="178"/>
      <c r="Q3" s="96"/>
      <c r="R3" s="182"/>
      <c r="S3" s="182"/>
      <c r="T3" s="146"/>
      <c r="U3" s="178"/>
      <c r="V3" s="47"/>
      <c r="W3" s="178"/>
      <c r="X3" s="75"/>
      <c r="Y3" s="75"/>
      <c r="Z3" s="75"/>
      <c r="AA3" s="96"/>
      <c r="AB3" s="96"/>
      <c r="AC3" s="47"/>
      <c r="AD3" s="47"/>
      <c r="AE3" s="47"/>
      <c r="AF3" s="47"/>
      <c r="AG3" s="47"/>
      <c r="AH3" s="47"/>
      <c r="AI3" s="47"/>
      <c r="AJ3" s="47"/>
      <c r="AK3" s="4"/>
      <c r="AL3" s="4"/>
      <c r="AM3" s="4"/>
      <c r="AN3" s="4"/>
      <c r="AO3" s="4"/>
    </row>
    <row r="4" spans="1:63" ht="15.6">
      <c r="A4" s="47"/>
      <c r="B4" s="47"/>
      <c r="C4" s="47"/>
      <c r="D4" s="47"/>
      <c r="E4" s="345"/>
      <c r="F4" s="47"/>
      <c r="G4" s="345"/>
      <c r="H4" s="345"/>
      <c r="I4" s="96"/>
      <c r="J4" s="96"/>
      <c r="K4" s="47"/>
      <c r="L4" s="47"/>
      <c r="M4" s="75"/>
      <c r="N4" s="75"/>
      <c r="O4" s="75"/>
      <c r="P4" s="75"/>
      <c r="Q4" s="96"/>
      <c r="R4" s="96"/>
      <c r="S4" s="96"/>
      <c r="T4" s="47"/>
      <c r="U4" s="75"/>
      <c r="V4" s="47"/>
      <c r="W4" s="75"/>
      <c r="X4" s="75"/>
      <c r="Y4" s="75"/>
      <c r="Z4" s="75"/>
      <c r="AA4" s="96"/>
      <c r="AB4" s="96"/>
      <c r="AC4" s="47"/>
      <c r="AD4" s="47"/>
      <c r="AE4" s="47"/>
      <c r="AF4" s="47"/>
      <c r="AG4" s="47"/>
      <c r="AH4" s="47"/>
      <c r="AI4" s="47"/>
      <c r="AJ4" s="47"/>
      <c r="AK4" s="4"/>
      <c r="AL4" s="61"/>
      <c r="AM4" s="61"/>
      <c r="AN4" s="1"/>
      <c r="AO4" s="5"/>
    </row>
    <row r="5" spans="1:63" ht="24.6">
      <c r="A5" s="47"/>
      <c r="B5" s="47"/>
      <c r="C5" s="47"/>
      <c r="D5" s="47"/>
      <c r="E5" s="345"/>
      <c r="F5" s="47"/>
      <c r="G5" s="345"/>
      <c r="H5" s="345"/>
      <c r="I5" s="184" t="s">
        <v>5</v>
      </c>
      <c r="J5" s="96"/>
      <c r="K5" s="503">
        <f>+År!N2</f>
        <v>52</v>
      </c>
      <c r="L5" s="504"/>
      <c r="M5" s="75"/>
      <c r="N5" s="75"/>
      <c r="O5" s="75"/>
      <c r="P5" s="75"/>
      <c r="Q5" s="153"/>
      <c r="R5" s="153"/>
      <c r="S5" s="153"/>
      <c r="T5" s="150"/>
      <c r="U5" s="150"/>
      <c r="V5" s="150"/>
      <c r="W5" s="150"/>
      <c r="X5" s="153" t="s">
        <v>431</v>
      </c>
      <c r="Y5" s="307"/>
      <c r="Z5" s="307"/>
      <c r="AA5" s="307"/>
      <c r="AB5" s="153"/>
      <c r="AC5" s="153"/>
      <c r="AD5" s="502">
        <f>SUM(G10:G11)</f>
        <v>1903</v>
      </c>
      <c r="AE5" s="494"/>
      <c r="AF5" s="47"/>
      <c r="AG5" s="47"/>
      <c r="AH5" s="47"/>
      <c r="AI5" s="47"/>
      <c r="AJ5" s="47"/>
      <c r="AK5" s="47"/>
      <c r="AL5" s="4"/>
      <c r="AM5" s="4"/>
      <c r="AN5" s="4"/>
      <c r="AO5" s="4"/>
      <c r="BI5" s="2"/>
      <c r="BJ5" s="5"/>
      <c r="BK5" s="5"/>
    </row>
    <row r="6" spans="1:63" ht="28.2">
      <c r="A6" s="47"/>
      <c r="B6" s="47"/>
      <c r="C6" s="47"/>
      <c r="D6" s="47"/>
      <c r="E6" s="345"/>
      <c r="F6" s="47"/>
      <c r="G6" s="345"/>
      <c r="H6" s="345"/>
      <c r="I6" s="104"/>
      <c r="J6" s="96"/>
      <c r="K6" s="47"/>
      <c r="L6" s="47"/>
      <c r="M6" s="75"/>
      <c r="N6" s="75"/>
      <c r="O6" s="75"/>
      <c r="P6" s="75"/>
      <c r="Q6" s="96"/>
      <c r="R6" s="96"/>
      <c r="S6" s="96"/>
      <c r="T6" s="90"/>
      <c r="U6" s="75"/>
      <c r="V6" s="47"/>
      <c r="W6" s="75"/>
      <c r="X6" s="75"/>
      <c r="Y6" s="75"/>
      <c r="Z6" s="75"/>
      <c r="AA6" s="187"/>
      <c r="AB6" s="96"/>
      <c r="AC6" s="47"/>
      <c r="AD6" s="47"/>
      <c r="AE6" s="47"/>
      <c r="AF6" s="47"/>
      <c r="AG6" s="47"/>
      <c r="AH6" s="47"/>
      <c r="AI6" s="54" t="s">
        <v>2</v>
      </c>
      <c r="AJ6" s="47"/>
      <c r="AK6" s="4"/>
      <c r="AL6" s="61"/>
      <c r="AM6" s="61"/>
      <c r="AN6" s="1"/>
      <c r="AO6" s="5"/>
    </row>
    <row r="7" spans="1:63" ht="15.6">
      <c r="A7" s="47"/>
      <c r="B7" s="47"/>
      <c r="C7" s="47"/>
      <c r="D7" s="47"/>
      <c r="E7" s="351" t="s">
        <v>2</v>
      </c>
      <c r="F7" s="54"/>
      <c r="G7" s="345"/>
      <c r="H7" s="351"/>
      <c r="I7" s="75"/>
      <c r="J7" s="104"/>
      <c r="K7" s="96"/>
      <c r="L7" s="96"/>
      <c r="M7" s="76"/>
      <c r="N7" s="76"/>
      <c r="O7" s="76"/>
      <c r="P7" s="76"/>
      <c r="Q7" s="96"/>
      <c r="R7" s="104"/>
      <c r="S7" s="104"/>
      <c r="T7" s="47"/>
      <c r="U7" s="76"/>
      <c r="V7" s="54" t="s">
        <v>22</v>
      </c>
      <c r="W7" s="76"/>
      <c r="X7" s="76" t="s">
        <v>518</v>
      </c>
      <c r="Y7" s="75"/>
      <c r="Z7" s="75"/>
      <c r="AA7" s="96"/>
      <c r="AB7" s="104" t="s">
        <v>432</v>
      </c>
      <c r="AC7" s="47"/>
      <c r="AD7" s="47"/>
      <c r="AE7" s="54" t="s">
        <v>427</v>
      </c>
      <c r="AF7" s="47"/>
      <c r="AG7" s="47"/>
      <c r="AH7" s="54" t="s">
        <v>79</v>
      </c>
      <c r="AI7" s="54" t="s">
        <v>8</v>
      </c>
      <c r="AJ7" s="47"/>
      <c r="AK7" s="4"/>
      <c r="AL7" s="4"/>
      <c r="AM7" s="4"/>
      <c r="AN7" s="4"/>
      <c r="AO7" s="4"/>
    </row>
    <row r="8" spans="1:63" ht="15.6">
      <c r="A8" s="47"/>
      <c r="B8" s="47"/>
      <c r="C8" s="54" t="s">
        <v>543</v>
      </c>
      <c r="D8" s="47"/>
      <c r="E8" s="351" t="s">
        <v>495</v>
      </c>
      <c r="F8" s="125"/>
      <c r="G8" s="351" t="s">
        <v>2</v>
      </c>
      <c r="H8" s="360"/>
      <c r="I8" s="104" t="s">
        <v>2</v>
      </c>
      <c r="J8" s="188"/>
      <c r="K8" s="104" t="s">
        <v>1</v>
      </c>
      <c r="L8" s="104"/>
      <c r="M8" s="185" t="s">
        <v>2</v>
      </c>
      <c r="N8" s="185" t="s">
        <v>22</v>
      </c>
      <c r="O8" s="185" t="s">
        <v>22</v>
      </c>
      <c r="P8" s="186"/>
      <c r="Q8" s="104" t="s">
        <v>22</v>
      </c>
      <c r="R8" s="188"/>
      <c r="S8" s="188"/>
      <c r="T8" s="54" t="s">
        <v>22</v>
      </c>
      <c r="U8" s="185"/>
      <c r="V8" s="54" t="s">
        <v>497</v>
      </c>
      <c r="W8" s="185"/>
      <c r="X8" s="76" t="s">
        <v>533</v>
      </c>
      <c r="Y8" s="76" t="s">
        <v>537</v>
      </c>
      <c r="Z8" s="76"/>
      <c r="AA8" s="104"/>
      <c r="AB8" s="104"/>
      <c r="AC8" s="54" t="s">
        <v>493</v>
      </c>
      <c r="AD8" s="54" t="s">
        <v>418</v>
      </c>
      <c r="AE8" s="54" t="s">
        <v>1</v>
      </c>
      <c r="AF8" s="54" t="s">
        <v>1</v>
      </c>
      <c r="AG8" s="54" t="s">
        <v>0</v>
      </c>
      <c r="AH8" s="54" t="s">
        <v>591</v>
      </c>
      <c r="AI8" s="54" t="s">
        <v>71</v>
      </c>
      <c r="AJ8" s="47"/>
      <c r="AK8" s="4"/>
      <c r="AL8" s="61"/>
      <c r="AM8" s="61"/>
      <c r="AN8" s="1"/>
      <c r="AO8" s="5"/>
    </row>
    <row r="9" spans="1:63" ht="15.6">
      <c r="A9" s="47"/>
      <c r="B9" s="54" t="s">
        <v>91</v>
      </c>
      <c r="C9" s="54" t="s">
        <v>544</v>
      </c>
      <c r="D9" s="50"/>
      <c r="E9" s="352" t="s">
        <v>496</v>
      </c>
      <c r="F9" s="126" t="s">
        <v>498</v>
      </c>
      <c r="G9" s="352" t="s">
        <v>8</v>
      </c>
      <c r="H9" s="361" t="s">
        <v>498</v>
      </c>
      <c r="I9" s="105" t="s">
        <v>408</v>
      </c>
      <c r="J9" s="298" t="s">
        <v>498</v>
      </c>
      <c r="K9" s="105" t="s">
        <v>408</v>
      </c>
      <c r="L9" s="105"/>
      <c r="M9" s="186" t="s">
        <v>673</v>
      </c>
      <c r="N9" s="185" t="s">
        <v>673</v>
      </c>
      <c r="O9" s="185" t="s">
        <v>674</v>
      </c>
      <c r="P9" s="186"/>
      <c r="Q9" s="105" t="s">
        <v>44</v>
      </c>
      <c r="R9" s="298" t="s">
        <v>498</v>
      </c>
      <c r="S9" s="298"/>
      <c r="T9" s="55" t="s">
        <v>0</v>
      </c>
      <c r="U9" s="186" t="s">
        <v>498</v>
      </c>
      <c r="V9" s="55" t="s">
        <v>542</v>
      </c>
      <c r="W9" s="186" t="s">
        <v>498</v>
      </c>
      <c r="X9" s="77" t="s">
        <v>500</v>
      </c>
      <c r="Y9" s="77" t="s">
        <v>536</v>
      </c>
      <c r="Z9" s="77" t="s">
        <v>531</v>
      </c>
      <c r="AA9" s="105" t="s">
        <v>532</v>
      </c>
      <c r="AB9" s="105" t="s">
        <v>1</v>
      </c>
      <c r="AC9" s="55" t="s">
        <v>494</v>
      </c>
      <c r="AD9" s="55" t="s">
        <v>542</v>
      </c>
      <c r="AE9" s="55" t="s">
        <v>43</v>
      </c>
      <c r="AF9" s="55" t="s">
        <v>428</v>
      </c>
      <c r="AG9" s="55" t="s">
        <v>428</v>
      </c>
      <c r="AH9" s="55" t="s">
        <v>43</v>
      </c>
      <c r="AI9" s="55" t="s">
        <v>554</v>
      </c>
      <c r="AJ9" s="47"/>
      <c r="AK9" s="4"/>
      <c r="AL9" s="61"/>
      <c r="AM9" s="61"/>
      <c r="AN9" s="1"/>
      <c r="AO9" s="5"/>
    </row>
    <row r="10" spans="1:63" ht="15.6">
      <c r="A10" s="47"/>
      <c r="B10" s="107">
        <f>+B41</f>
        <v>2024</v>
      </c>
      <c r="C10" s="107">
        <f t="shared" ref="C10:AI10" si="0">+C41</f>
        <v>1</v>
      </c>
      <c r="D10" s="107" t="str">
        <f t="shared" si="0"/>
        <v>Nortura</v>
      </c>
      <c r="E10" s="107">
        <f t="shared" si="0"/>
        <v>83</v>
      </c>
      <c r="F10" s="107">
        <f t="shared" si="0"/>
        <v>-26</v>
      </c>
      <c r="G10" s="107">
        <f t="shared" si="0"/>
        <v>896</v>
      </c>
      <c r="H10" s="107">
        <f t="shared" si="0"/>
        <v>-715</v>
      </c>
      <c r="I10" s="107">
        <f t="shared" si="0"/>
        <v>47.083552285864407</v>
      </c>
      <c r="J10" s="109">
        <f t="shared" si="0"/>
        <v>-11.159397822595452</v>
      </c>
      <c r="K10" s="107">
        <f t="shared" si="0"/>
        <v>46.112074661380881</v>
      </c>
      <c r="L10" s="105"/>
      <c r="M10" s="107">
        <f t="shared" si="0"/>
        <v>880</v>
      </c>
      <c r="N10" s="185"/>
      <c r="O10" s="185"/>
      <c r="P10" s="186"/>
      <c r="Q10" s="109">
        <f t="shared" si="0"/>
        <v>14.955133928571419</v>
      </c>
      <c r="R10" s="107">
        <f t="shared" si="0"/>
        <v>-0.49508332779108244</v>
      </c>
      <c r="S10" s="107">
        <f t="shared" si="0"/>
        <v>0</v>
      </c>
      <c r="T10" s="108">
        <f t="shared" si="0"/>
        <v>9.7667410714285694</v>
      </c>
      <c r="U10" s="108">
        <f t="shared" si="0"/>
        <v>0.88778390196860713</v>
      </c>
      <c r="V10" s="108">
        <f t="shared" si="0"/>
        <v>7.1473214285714306</v>
      </c>
      <c r="W10" s="108">
        <f t="shared" si="0"/>
        <v>0.65942571162543562</v>
      </c>
      <c r="X10" s="107">
        <f t="shared" si="0"/>
        <v>13.392857142857141</v>
      </c>
      <c r="Y10" s="107">
        <f t="shared" si="0"/>
        <v>32.254464285714278</v>
      </c>
      <c r="Z10" s="107">
        <f t="shared" si="0"/>
        <v>0.66964285714285698</v>
      </c>
      <c r="AA10" s="107">
        <f t="shared" si="0"/>
        <v>0</v>
      </c>
      <c r="AB10" s="108">
        <f t="shared" si="0"/>
        <v>2.7277092495206881</v>
      </c>
      <c r="AC10" s="108">
        <f t="shared" si="0"/>
        <v>1.056574276051214</v>
      </c>
      <c r="AD10" s="108">
        <f t="shared" si="0"/>
        <v>1.2949737877537837</v>
      </c>
      <c r="AE10" s="114">
        <f t="shared" si="0"/>
        <v>50.223626692091933</v>
      </c>
      <c r="AF10" s="114">
        <f t="shared" si="0"/>
        <v>52.450165639016319</v>
      </c>
      <c r="AG10" s="114">
        <f t="shared" si="0"/>
        <v>43.622886836963694</v>
      </c>
      <c r="AH10" s="108">
        <f>+AH41</f>
        <v>1.5312307164895433</v>
      </c>
      <c r="AI10" s="114">
        <f t="shared" si="0"/>
        <v>10.795180722891565</v>
      </c>
      <c r="AJ10" s="47"/>
      <c r="AK10" s="14"/>
      <c r="AL10" s="61"/>
      <c r="AM10" s="13"/>
      <c r="AQ10" s="13"/>
      <c r="AR10" s="13"/>
      <c r="AS10" s="11"/>
      <c r="AT10" s="11"/>
      <c r="AU10" s="11"/>
    </row>
    <row r="11" spans="1:63" ht="15.6">
      <c r="A11" s="47"/>
      <c r="B11" s="107">
        <f>+B72</f>
        <v>2024</v>
      </c>
      <c r="C11" s="107">
        <f>+C72</f>
        <v>2</v>
      </c>
      <c r="D11" s="108" t="str">
        <f>+D48</f>
        <v>KLF</v>
      </c>
      <c r="E11" s="334">
        <f t="shared" ref="E11:AI11" si="1">+E72</f>
        <v>101</v>
      </c>
      <c r="F11" s="107">
        <f t="shared" si="1"/>
        <v>-26</v>
      </c>
      <c r="G11" s="334">
        <f t="shared" si="1"/>
        <v>1007</v>
      </c>
      <c r="H11" s="334">
        <f t="shared" si="1"/>
        <v>-148</v>
      </c>
      <c r="I11" s="109">
        <f t="shared" si="1"/>
        <v>52.916447714135558</v>
      </c>
      <c r="J11" s="109">
        <f t="shared" si="1"/>
        <v>11.15939782259543</v>
      </c>
      <c r="K11" s="109">
        <f t="shared" si="1"/>
        <v>53.887925338619127</v>
      </c>
      <c r="L11" s="105"/>
      <c r="M11" s="18">
        <f t="shared" si="1"/>
        <v>1004</v>
      </c>
      <c r="N11" s="185"/>
      <c r="O11" s="185"/>
      <c r="P11" s="186"/>
      <c r="Q11" s="109">
        <f>+Q72</f>
        <v>15.550546176762673</v>
      </c>
      <c r="R11" s="109">
        <f>+R72</f>
        <v>0.71634704256354809</v>
      </c>
      <c r="S11" s="298"/>
      <c r="T11" s="108">
        <f t="shared" si="1"/>
        <v>9.2214498510427028</v>
      </c>
      <c r="U11" s="108">
        <f t="shared" si="1"/>
        <v>0.38162301121586317</v>
      </c>
      <c r="V11" s="108">
        <f t="shared" si="1"/>
        <v>6.8391261171797391</v>
      </c>
      <c r="W11" s="108">
        <f t="shared" si="1"/>
        <v>0.20968888774250782</v>
      </c>
      <c r="X11" s="293">
        <f t="shared" si="1"/>
        <v>11.022840119165837</v>
      </c>
      <c r="Y11" s="114">
        <f t="shared" si="1"/>
        <v>38.530287984111219</v>
      </c>
      <c r="Z11" s="114">
        <f t="shared" si="1"/>
        <v>1.688182720953326</v>
      </c>
      <c r="AA11" s="109">
        <f t="shared" si="1"/>
        <v>0</v>
      </c>
      <c r="AB11" s="308">
        <f t="shared" si="1"/>
        <v>3.0612348955936395</v>
      </c>
      <c r="AC11" s="297">
        <f t="shared" si="1"/>
        <v>1.2945599579871581</v>
      </c>
      <c r="AD11" s="297">
        <f t="shared" si="1"/>
        <v>1.516522190442456</v>
      </c>
      <c r="AE11" s="114">
        <f t="shared" si="1"/>
        <v>46.882290982515997</v>
      </c>
      <c r="AF11" s="114">
        <f t="shared" si="1"/>
        <v>46.009021642381889</v>
      </c>
      <c r="AG11" s="114">
        <f t="shared" si="1"/>
        <v>54.268605941037933</v>
      </c>
      <c r="AH11" s="297">
        <f t="shared" si="1"/>
        <v>1.686345035537369</v>
      </c>
      <c r="AI11" s="114">
        <f t="shared" si="1"/>
        <v>9.9702970297029712</v>
      </c>
      <c r="AJ11" s="47"/>
      <c r="AK11" s="14"/>
      <c r="AL11" s="61"/>
      <c r="AM11" s="13"/>
      <c r="AQ11" s="13"/>
      <c r="AR11" s="13"/>
      <c r="AS11" s="11"/>
      <c r="AT11" s="11"/>
      <c r="AU11" s="11"/>
    </row>
    <row r="12" spans="1:63" ht="15.6">
      <c r="A12" s="47"/>
      <c r="B12" s="54"/>
      <c r="C12" s="54"/>
      <c r="D12" s="50"/>
      <c r="E12" s="352"/>
      <c r="F12" s="126"/>
      <c r="G12" s="352"/>
      <c r="H12" s="361"/>
      <c r="I12" s="105"/>
      <c r="J12" s="298"/>
      <c r="K12" s="105"/>
      <c r="L12" s="105"/>
      <c r="M12" s="186"/>
      <c r="N12" s="185"/>
      <c r="O12" s="185"/>
      <c r="P12" s="186"/>
      <c r="Q12" s="105"/>
      <c r="R12" s="298"/>
      <c r="S12" s="298"/>
      <c r="T12" s="55"/>
      <c r="U12" s="186"/>
      <c r="V12" s="55"/>
      <c r="W12" s="186"/>
      <c r="X12" s="77"/>
      <c r="Y12" s="77"/>
      <c r="Z12" s="77"/>
      <c r="AA12" s="105"/>
      <c r="AB12" s="105"/>
      <c r="AC12" s="55"/>
      <c r="AD12" s="55"/>
      <c r="AE12" s="55"/>
      <c r="AF12" s="55"/>
      <c r="AG12" s="55"/>
      <c r="AH12" s="55"/>
      <c r="AI12" s="55"/>
      <c r="AJ12" s="47"/>
      <c r="AK12" s="4"/>
      <c r="AL12" s="61"/>
      <c r="AM12" s="61"/>
      <c r="AN12" s="1"/>
      <c r="AO12" s="5"/>
    </row>
    <row r="13" spans="1:63" ht="15.6">
      <c r="A13" s="47"/>
      <c r="B13" s="56">
        <f>+'Ark1'!C183</f>
        <v>1996</v>
      </c>
      <c r="C13" s="56">
        <f>+'Ark1'!H183</f>
        <v>1</v>
      </c>
      <c r="D13" s="69" t="s">
        <v>78</v>
      </c>
      <c r="E13" s="354">
        <f>+'Ark1'!Q183</f>
        <v>223</v>
      </c>
      <c r="F13" s="69"/>
      <c r="G13" s="354">
        <f>+'Ark1'!R183</f>
        <v>1431</v>
      </c>
      <c r="H13" s="353"/>
      <c r="I13" s="166">
        <f>+'Ark1'!AG183</f>
        <v>71.052631578947356</v>
      </c>
      <c r="J13" s="144"/>
      <c r="K13" s="166">
        <f>+'Ark1'!AH183</f>
        <v>71.821716104937693</v>
      </c>
      <c r="L13" s="105"/>
      <c r="M13" s="186"/>
      <c r="N13" s="185"/>
      <c r="O13" s="185"/>
      <c r="P13" s="186"/>
      <c r="Q13" s="166">
        <f>+'Ark1'!U183</f>
        <v>14.755974842767291</v>
      </c>
      <c r="R13" s="144"/>
      <c r="S13" s="298"/>
      <c r="T13" s="58">
        <f>+'Ark1'!S183</f>
        <v>4.8155136268343828</v>
      </c>
      <c r="U13" s="144"/>
      <c r="V13" s="58">
        <f>+'Ark1'!T183</f>
        <v>6.4339622641509404</v>
      </c>
      <c r="W13" s="144"/>
      <c r="X13" s="78">
        <f>+'Ark1'!W183</f>
        <v>16.07267645003494</v>
      </c>
      <c r="Y13" s="78">
        <f>+'Ark1'!X183</f>
        <v>27.882599580712782</v>
      </c>
      <c r="Z13" s="78">
        <f>+'Ark1'!Y183</f>
        <v>0.27952480782669453</v>
      </c>
      <c r="AA13" s="166">
        <f>+'Ark1'!Z183</f>
        <v>0</v>
      </c>
      <c r="AB13" s="166">
        <f>+'Ark1'!AA183</f>
        <v>2.4689952201232792</v>
      </c>
      <c r="AC13" s="58">
        <f>+'Ark1'!AB183</f>
        <v>1.5731179003370268</v>
      </c>
      <c r="AD13" s="58">
        <f>+'Ark1'!AC183</f>
        <v>2.0834292529637324</v>
      </c>
      <c r="AE13" s="78">
        <f>+'Ark1'!AD183</f>
        <v>36.580876645604064</v>
      </c>
      <c r="AF13" s="78">
        <f>+'Ark1'!AE183</f>
        <v>43.995734674650343</v>
      </c>
      <c r="AG13" s="78">
        <f>+'Ark1'!AF183</f>
        <v>26.17370482013472</v>
      </c>
      <c r="AH13" s="58">
        <f t="shared" ref="AH13:AH39" si="2">+Q13/T13</f>
        <v>3.0642577274706122</v>
      </c>
      <c r="AI13" s="78">
        <f t="shared" ref="AI13" si="3">+G13/E13</f>
        <v>6.4170403587443943</v>
      </c>
      <c r="AJ13" s="47"/>
      <c r="AK13" s="4"/>
      <c r="AL13" s="61"/>
      <c r="AM13" s="61"/>
      <c r="AN13" s="1"/>
      <c r="AO13" s="5"/>
    </row>
    <row r="14" spans="1:63" ht="15.6">
      <c r="A14" s="47"/>
      <c r="B14" s="56">
        <f>+'Ark1'!C184</f>
        <v>1997</v>
      </c>
      <c r="C14" s="56">
        <f>+'Ark1'!H184</f>
        <v>1</v>
      </c>
      <c r="D14" s="69" t="s">
        <v>78</v>
      </c>
      <c r="E14" s="354">
        <f>+'Ark1'!Q184</f>
        <v>198</v>
      </c>
      <c r="F14" s="69">
        <f t="shared" ref="F14:W31" si="4">+E14-E13</f>
        <v>-25</v>
      </c>
      <c r="G14" s="354">
        <f>+'Ark1'!R184</f>
        <v>1321</v>
      </c>
      <c r="H14" s="353">
        <f t="shared" si="4"/>
        <v>-110</v>
      </c>
      <c r="I14" s="166">
        <f>+'Ark1'!AG184</f>
        <v>68.909754825247788</v>
      </c>
      <c r="J14" s="144">
        <f t="shared" si="4"/>
        <v>-2.1428767536995679</v>
      </c>
      <c r="K14" s="166">
        <f>+'Ark1'!AH184</f>
        <v>70.580980992464362</v>
      </c>
      <c r="L14" s="105"/>
      <c r="M14" s="186"/>
      <c r="N14" s="185"/>
      <c r="O14" s="185"/>
      <c r="P14" s="186"/>
      <c r="Q14" s="166">
        <f>+'Ark1'!U184</f>
        <v>14.903860711582128</v>
      </c>
      <c r="R14" s="144">
        <f t="shared" ref="R14:R31" si="5">+Q14-Q13</f>
        <v>0.14788586881483745</v>
      </c>
      <c r="S14" s="298"/>
      <c r="T14" s="58">
        <f>+'Ark1'!S184</f>
        <v>5.1733535200605605</v>
      </c>
      <c r="U14" s="70">
        <f t="shared" si="4"/>
        <v>0.35783989322617771</v>
      </c>
      <c r="V14" s="58">
        <f>+'Ark1'!T184</f>
        <v>7.3080999242997748</v>
      </c>
      <c r="W14" s="70">
        <f t="shared" si="4"/>
        <v>0.87413766014883443</v>
      </c>
      <c r="X14" s="78">
        <f>+'Ark1'!W184</f>
        <v>27.781983345950032</v>
      </c>
      <c r="Y14" s="78">
        <f>+'Ark1'!X184</f>
        <v>30.658591975775924</v>
      </c>
      <c r="Z14" s="78">
        <f>+'Ark1'!Y184</f>
        <v>0.37850113550340647</v>
      </c>
      <c r="AA14" s="166">
        <f>+'Ark1'!Z184</f>
        <v>0</v>
      </c>
      <c r="AB14" s="166">
        <f>+'Ark1'!AA184</f>
        <v>2.7975129960713079</v>
      </c>
      <c r="AC14" s="58">
        <f>+'Ark1'!AB184</f>
        <v>2.5697391809122032</v>
      </c>
      <c r="AD14" s="58">
        <f>+'Ark1'!AC184</f>
        <v>2.1656605901388457</v>
      </c>
      <c r="AE14" s="78">
        <f>+'Ark1'!AD184</f>
        <v>24.623953260638544</v>
      </c>
      <c r="AF14" s="78">
        <f>+'Ark1'!AE184</f>
        <v>52.114314372275778</v>
      </c>
      <c r="AG14" s="78">
        <f>+'Ark1'!AF184</f>
        <v>25.945962946849097</v>
      </c>
      <c r="AH14" s="58">
        <f t="shared" si="2"/>
        <v>2.8808896693005548</v>
      </c>
      <c r="AI14" s="78">
        <f t="shared" ref="AI14:AI32" si="6">+G14/E14</f>
        <v>6.6717171717171722</v>
      </c>
      <c r="AJ14" s="47"/>
      <c r="AK14" s="4"/>
      <c r="AL14" s="61"/>
      <c r="AM14" s="61"/>
      <c r="AN14" s="1"/>
      <c r="AO14" s="5"/>
      <c r="AQ14" s="2"/>
      <c r="AR14" s="2"/>
      <c r="AS14" s="2"/>
    </row>
    <row r="15" spans="1:63" ht="15.6">
      <c r="A15" s="47"/>
      <c r="B15" s="56">
        <f>+'Ark1'!C185</f>
        <v>1998</v>
      </c>
      <c r="C15" s="56">
        <f>+'Ark1'!H185</f>
        <v>1</v>
      </c>
      <c r="D15" s="69" t="s">
        <v>78</v>
      </c>
      <c r="E15" s="354">
        <f>+'Ark1'!Q185</f>
        <v>145</v>
      </c>
      <c r="F15" s="69">
        <f t="shared" si="4"/>
        <v>-53</v>
      </c>
      <c r="G15" s="354">
        <f>+'Ark1'!R185</f>
        <v>896</v>
      </c>
      <c r="H15" s="353">
        <f t="shared" si="4"/>
        <v>-425</v>
      </c>
      <c r="I15" s="166">
        <f>+'Ark1'!AG185</f>
        <v>57.918552036199081</v>
      </c>
      <c r="J15" s="144">
        <f t="shared" si="4"/>
        <v>-10.991202789048707</v>
      </c>
      <c r="K15" s="166">
        <f>+'Ark1'!AH185</f>
        <v>58.651457317476762</v>
      </c>
      <c r="L15" s="105"/>
      <c r="M15" s="186"/>
      <c r="N15" s="185"/>
      <c r="O15" s="185"/>
      <c r="P15" s="186"/>
      <c r="Q15" s="166">
        <f>+'Ark1'!U185</f>
        <v>14.834040178571437</v>
      </c>
      <c r="R15" s="144">
        <f t="shared" si="5"/>
        <v>-6.9820533010691577E-2</v>
      </c>
      <c r="S15" s="298"/>
      <c r="T15" s="58">
        <f>+'Ark1'!S185</f>
        <v>6.2912946428571441</v>
      </c>
      <c r="U15" s="70">
        <f t="shared" si="4"/>
        <v>1.1179411227965836</v>
      </c>
      <c r="V15" s="58">
        <f>+'Ark1'!T185</f>
        <v>7.4787946428571441</v>
      </c>
      <c r="W15" s="70">
        <f t="shared" si="4"/>
        <v>0.17069471855736928</v>
      </c>
      <c r="X15" s="78">
        <f>+'Ark1'!W185</f>
        <v>30.580357142857153</v>
      </c>
      <c r="Y15" s="78">
        <f>+'Ark1'!X185</f>
        <v>29.352678571428577</v>
      </c>
      <c r="Z15" s="78">
        <f>+'Ark1'!Y185</f>
        <v>0.66964285714285698</v>
      </c>
      <c r="AA15" s="166">
        <f>+'Ark1'!Z185</f>
        <v>0</v>
      </c>
      <c r="AB15" s="166">
        <f>+'Ark1'!AA185</f>
        <v>2.6496571068913961</v>
      </c>
      <c r="AC15" s="58">
        <f>+'Ark1'!AB185</f>
        <v>1.6733774451389825</v>
      </c>
      <c r="AD15" s="58">
        <f>+'Ark1'!AC185</f>
        <v>1.8131455433582455</v>
      </c>
      <c r="AE15" s="78">
        <f>+'Ark1'!AD185</f>
        <v>33.707492400176811</v>
      </c>
      <c r="AF15" s="78">
        <f>+'Ark1'!AE185</f>
        <v>53.909999813703799</v>
      </c>
      <c r="AG15" s="78">
        <f>+'Ark1'!AF185</f>
        <v>36.528327886264393</v>
      </c>
      <c r="AH15" s="58">
        <f t="shared" si="2"/>
        <v>2.3578676601028925</v>
      </c>
      <c r="AI15" s="78">
        <f t="shared" si="6"/>
        <v>6.1793103448275861</v>
      </c>
      <c r="AJ15" s="47"/>
      <c r="AK15" s="4"/>
      <c r="AL15" s="61"/>
      <c r="AM15" s="61"/>
      <c r="AN15" s="13"/>
      <c r="AO15" s="5"/>
      <c r="AQ15" s="2"/>
      <c r="AR15" s="2"/>
      <c r="AS15" s="4"/>
      <c r="AT15" s="4"/>
      <c r="AU15" s="4"/>
    </row>
    <row r="16" spans="1:63" ht="15.6">
      <c r="A16" s="47"/>
      <c r="B16" s="56">
        <f>+'Ark1'!C186</f>
        <v>1999</v>
      </c>
      <c r="C16" s="56">
        <f>+'Ark1'!H186</f>
        <v>1</v>
      </c>
      <c r="D16" s="69" t="s">
        <v>78</v>
      </c>
      <c r="E16" s="354">
        <f>+'Ark1'!Q186</f>
        <v>140</v>
      </c>
      <c r="F16" s="69">
        <f t="shared" si="4"/>
        <v>-5</v>
      </c>
      <c r="G16" s="354">
        <f>+'Ark1'!R186</f>
        <v>777</v>
      </c>
      <c r="H16" s="353">
        <f t="shared" si="4"/>
        <v>-119</v>
      </c>
      <c r="I16" s="166">
        <f>+'Ark1'!AG186</f>
        <v>47.262773722627742</v>
      </c>
      <c r="J16" s="144">
        <f t="shared" si="4"/>
        <v>-10.655778313571339</v>
      </c>
      <c r="K16" s="166">
        <f>+'Ark1'!AH186</f>
        <v>49.736879533494474</v>
      </c>
      <c r="L16" s="105"/>
      <c r="M16" s="186"/>
      <c r="N16" s="185"/>
      <c r="O16" s="185"/>
      <c r="P16" s="186"/>
      <c r="Q16" s="166">
        <f>+'Ark1'!U186</f>
        <v>15.30218790218791</v>
      </c>
      <c r="R16" s="144">
        <f t="shared" si="5"/>
        <v>0.4681477236164735</v>
      </c>
      <c r="S16" s="298"/>
      <c r="T16" s="58">
        <f>+'Ark1'!S186</f>
        <v>5.7786357786357776</v>
      </c>
      <c r="U16" s="70">
        <f t="shared" si="4"/>
        <v>-0.51265886422136653</v>
      </c>
      <c r="V16" s="58">
        <f>+'Ark1'!T186</f>
        <v>7.4787644787644787</v>
      </c>
      <c r="W16" s="70">
        <f t="shared" si="4"/>
        <v>-3.0164092665430076E-5</v>
      </c>
      <c r="X16" s="78">
        <f>+'Ark1'!W186</f>
        <v>29.472329472329481</v>
      </c>
      <c r="Y16" s="78">
        <f>+'Ark1'!X186</f>
        <v>35.521235521235511</v>
      </c>
      <c r="Z16" s="78">
        <f>+'Ark1'!Y186</f>
        <v>0.90090090090090069</v>
      </c>
      <c r="AA16" s="166">
        <f>+'Ark1'!Z186</f>
        <v>0</v>
      </c>
      <c r="AB16" s="166">
        <f>+'Ark1'!AA186</f>
        <v>2.8356269648649319</v>
      </c>
      <c r="AC16" s="58">
        <f>+'Ark1'!AB186</f>
        <v>1.3556333457995564</v>
      </c>
      <c r="AD16" s="58">
        <f>+'Ark1'!AC186</f>
        <v>1.7987195552616979</v>
      </c>
      <c r="AE16" s="78">
        <f>+'Ark1'!AD186</f>
        <v>48.943866117653357</v>
      </c>
      <c r="AF16" s="78">
        <f>+'Ark1'!AE186</f>
        <v>49.728563958831046</v>
      </c>
      <c r="AG16" s="78">
        <f>+'Ark1'!AF186</f>
        <v>38.495305878320046</v>
      </c>
      <c r="AH16" s="58">
        <f t="shared" si="2"/>
        <v>2.6480623608017835</v>
      </c>
      <c r="AI16" s="78">
        <f t="shared" si="6"/>
        <v>5.55</v>
      </c>
      <c r="AJ16" s="47"/>
      <c r="AK16" s="4"/>
      <c r="AL16" s="61"/>
      <c r="AM16" s="61"/>
      <c r="AN16" s="13"/>
      <c r="AO16" s="5"/>
      <c r="AQ16" s="1"/>
      <c r="AR16" s="1"/>
      <c r="AS16" s="11"/>
      <c r="AT16" s="11"/>
      <c r="AU16" s="11"/>
    </row>
    <row r="17" spans="1:47" ht="15.6">
      <c r="A17" s="47"/>
      <c r="B17" s="56">
        <f>+'Ark1'!C187</f>
        <v>2000</v>
      </c>
      <c r="C17" s="56">
        <f>+'Ark1'!H187</f>
        <v>1</v>
      </c>
      <c r="D17" s="69" t="s">
        <v>78</v>
      </c>
      <c r="E17" s="354">
        <f>+'Ark1'!Q187</f>
        <v>118</v>
      </c>
      <c r="F17" s="69">
        <f t="shared" si="4"/>
        <v>-22</v>
      </c>
      <c r="G17" s="354">
        <f>+'Ark1'!R187</f>
        <v>670</v>
      </c>
      <c r="H17" s="353">
        <f t="shared" si="4"/>
        <v>-107</v>
      </c>
      <c r="I17" s="166">
        <f>+'Ark1'!AG187</f>
        <v>31.980906921241058</v>
      </c>
      <c r="J17" s="144">
        <f t="shared" si="4"/>
        <v>-15.281866801386684</v>
      </c>
      <c r="K17" s="166">
        <f>+'Ark1'!AH187</f>
        <v>33.326904019208101</v>
      </c>
      <c r="L17" s="105"/>
      <c r="M17" s="186"/>
      <c r="N17" s="185"/>
      <c r="O17" s="185"/>
      <c r="P17" s="186"/>
      <c r="Q17" s="166">
        <f>+'Ark1'!U187</f>
        <v>14.957611940298513</v>
      </c>
      <c r="R17" s="144">
        <f t="shared" si="5"/>
        <v>-0.34457596188939732</v>
      </c>
      <c r="S17" s="298"/>
      <c r="T17" s="58">
        <f>+'Ark1'!S187</f>
        <v>6.14626865671642</v>
      </c>
      <c r="U17" s="70">
        <f t="shared" si="4"/>
        <v>0.36763287808064238</v>
      </c>
      <c r="V17" s="58">
        <f>+'Ark1'!T187</f>
        <v>7.592537313432838</v>
      </c>
      <c r="W17" s="70">
        <f t="shared" si="4"/>
        <v>0.1137728346683593</v>
      </c>
      <c r="X17" s="78">
        <f>+'Ark1'!W187</f>
        <v>28.805970149253728</v>
      </c>
      <c r="Y17" s="78">
        <f>+'Ark1'!X187</f>
        <v>31.492537313432841</v>
      </c>
      <c r="Z17" s="78">
        <f>+'Ark1'!Y187</f>
        <v>0.74626865671641807</v>
      </c>
      <c r="AA17" s="166">
        <f>+'Ark1'!Z187</f>
        <v>0</v>
      </c>
      <c r="AB17" s="166">
        <f>+'Ark1'!AA187</f>
        <v>2.4989060827897878</v>
      </c>
      <c r="AC17" s="58">
        <f>+'Ark1'!AB187</f>
        <v>1.3558417948269941</v>
      </c>
      <c r="AD17" s="58">
        <f>+'Ark1'!AC187</f>
        <v>1.4991354157901691</v>
      </c>
      <c r="AE17" s="78">
        <f>+'Ark1'!AD187</f>
        <v>41.719683232335505</v>
      </c>
      <c r="AF17" s="78">
        <f>+'Ark1'!AE187</f>
        <v>54.902542883792051</v>
      </c>
      <c r="AG17" s="78">
        <f>+'Ark1'!AF187</f>
        <v>26.576727938405888</v>
      </c>
      <c r="AH17" s="58">
        <f t="shared" si="2"/>
        <v>2.4336085478387566</v>
      </c>
      <c r="AI17" s="78">
        <f t="shared" si="6"/>
        <v>5.6779661016949152</v>
      </c>
      <c r="AJ17" s="47"/>
      <c r="AK17" s="4"/>
      <c r="AL17" s="61"/>
      <c r="AM17" s="61"/>
      <c r="AN17" s="13"/>
      <c r="AO17" s="5"/>
      <c r="AQ17" s="1"/>
      <c r="AR17" s="1"/>
      <c r="AS17" s="11"/>
      <c r="AT17" s="11"/>
      <c r="AU17" s="11"/>
    </row>
    <row r="18" spans="1:47" ht="15.6">
      <c r="A18" s="47"/>
      <c r="B18" s="56">
        <f>+'Ark1'!C188</f>
        <v>2001</v>
      </c>
      <c r="C18" s="56">
        <f>+'Ark1'!H188</f>
        <v>1</v>
      </c>
      <c r="D18" s="69" t="s">
        <v>78</v>
      </c>
      <c r="E18" s="354">
        <f>+'Ark1'!Q188</f>
        <v>117</v>
      </c>
      <c r="F18" s="69">
        <f t="shared" si="4"/>
        <v>-1</v>
      </c>
      <c r="G18" s="354">
        <f>+'Ark1'!R188</f>
        <v>1194</v>
      </c>
      <c r="H18" s="353">
        <f t="shared" si="4"/>
        <v>524</v>
      </c>
      <c r="I18" s="166">
        <f>+'Ark1'!AG188</f>
        <v>51.554404145077719</v>
      </c>
      <c r="J18" s="144">
        <f t="shared" si="4"/>
        <v>19.573497223836661</v>
      </c>
      <c r="K18" s="166">
        <f>+'Ark1'!AH188</f>
        <v>56.990732141943838</v>
      </c>
      <c r="L18" s="105"/>
      <c r="M18" s="186"/>
      <c r="N18" s="185"/>
      <c r="O18" s="185"/>
      <c r="P18" s="186"/>
      <c r="Q18" s="166">
        <f>+'Ark1'!U188</f>
        <v>17.731993299832499</v>
      </c>
      <c r="R18" s="144">
        <f t="shared" si="5"/>
        <v>2.7743813595339866</v>
      </c>
      <c r="S18" s="298"/>
      <c r="T18" s="58">
        <f>+'Ark1'!S188</f>
        <v>7.128140703517591</v>
      </c>
      <c r="U18" s="70">
        <f t="shared" si="4"/>
        <v>0.98187204680117102</v>
      </c>
      <c r="V18" s="58">
        <f>+'Ark1'!T188</f>
        <v>7.2479061976549408</v>
      </c>
      <c r="W18" s="70">
        <f t="shared" si="4"/>
        <v>-0.34463111577789718</v>
      </c>
      <c r="X18" s="78">
        <f>+'Ark1'!W188</f>
        <v>17.504187604690117</v>
      </c>
      <c r="Y18" s="78">
        <f>+'Ark1'!X188</f>
        <v>68.927973199329998</v>
      </c>
      <c r="Z18" s="78">
        <f>+'Ark1'!Y188</f>
        <v>3.266331658291457</v>
      </c>
      <c r="AA18" s="166">
        <f>+'Ark1'!Z188</f>
        <v>0</v>
      </c>
      <c r="AB18" s="166">
        <f>+'Ark1'!AA188</f>
        <v>3.2026551296311143</v>
      </c>
      <c r="AC18" s="58">
        <f>+'Ark1'!AB188</f>
        <v>1.4794500971366884</v>
      </c>
      <c r="AD18" s="58">
        <f>+'Ark1'!AC188</f>
        <v>1.613547068403921</v>
      </c>
      <c r="AE18" s="78">
        <f>+'Ark1'!AD188</f>
        <v>41.837527324296914</v>
      </c>
      <c r="AF18" s="78">
        <f>+'Ark1'!AE188</f>
        <v>3.5255184011258631</v>
      </c>
      <c r="AG18" s="78">
        <f>+'Ark1'!AF188</f>
        <v>35.472768886132251</v>
      </c>
      <c r="AH18" s="58">
        <f t="shared" si="2"/>
        <v>2.4876042768182347</v>
      </c>
      <c r="AI18" s="78">
        <f t="shared" si="6"/>
        <v>10.205128205128204</v>
      </c>
      <c r="AJ18" s="47"/>
      <c r="AK18" s="4"/>
      <c r="AL18" s="61"/>
      <c r="AM18" s="61"/>
      <c r="AN18" s="13"/>
      <c r="AO18" s="5"/>
      <c r="AQ18" s="1"/>
      <c r="AR18" s="1"/>
      <c r="AS18" s="11"/>
      <c r="AT18" s="11"/>
      <c r="AU18" s="11"/>
    </row>
    <row r="19" spans="1:47" ht="15.6">
      <c r="A19" s="47"/>
      <c r="B19" s="56">
        <f>+'Ark1'!C189</f>
        <v>2002</v>
      </c>
      <c r="C19" s="56">
        <f>+'Ark1'!H189</f>
        <v>1</v>
      </c>
      <c r="D19" s="69" t="s">
        <v>78</v>
      </c>
      <c r="E19" s="354">
        <f>+'Ark1'!Q189</f>
        <v>153</v>
      </c>
      <c r="F19" s="69">
        <f t="shared" si="4"/>
        <v>36</v>
      </c>
      <c r="G19" s="354">
        <f>+'Ark1'!R189</f>
        <v>1556</v>
      </c>
      <c r="H19" s="353">
        <f t="shared" si="4"/>
        <v>362</v>
      </c>
      <c r="I19" s="166">
        <f>+'Ark1'!AG189</f>
        <v>63.174989849776701</v>
      </c>
      <c r="J19" s="144">
        <f t="shared" si="4"/>
        <v>11.620585704698982</v>
      </c>
      <c r="K19" s="166">
        <f>+'Ark1'!AH189</f>
        <v>65.078258517133051</v>
      </c>
      <c r="L19" s="105"/>
      <c r="M19" s="186"/>
      <c r="N19" s="185"/>
      <c r="O19" s="185"/>
      <c r="P19" s="186"/>
      <c r="Q19" s="166">
        <f>+'Ark1'!U189</f>
        <v>16.078470437017973</v>
      </c>
      <c r="R19" s="144">
        <f t="shared" si="5"/>
        <v>-1.6535228628145262</v>
      </c>
      <c r="S19" s="298"/>
      <c r="T19" s="58">
        <f>+'Ark1'!S189</f>
        <v>6.3733933161953713</v>
      </c>
      <c r="U19" s="70">
        <f t="shared" si="4"/>
        <v>-0.75474738732221969</v>
      </c>
      <c r="V19" s="58">
        <f>+'Ark1'!T189</f>
        <v>6.6606683804627265</v>
      </c>
      <c r="W19" s="70">
        <f t="shared" si="4"/>
        <v>-0.58723781719221435</v>
      </c>
      <c r="X19" s="78">
        <f>+'Ark1'!W189</f>
        <v>11.825192802056559</v>
      </c>
      <c r="Y19" s="78">
        <f>+'Ark1'!X189</f>
        <v>47.493573264781489</v>
      </c>
      <c r="Z19" s="78">
        <f>+'Ark1'!Y189</f>
        <v>2.8920308483290489</v>
      </c>
      <c r="AA19" s="166">
        <f>+'Ark1'!Z189</f>
        <v>0</v>
      </c>
      <c r="AB19" s="166">
        <f>+'Ark1'!AA189</f>
        <v>3.8680409573967216</v>
      </c>
      <c r="AC19" s="58">
        <f>+'Ark1'!AB189</f>
        <v>1.5672701701290694</v>
      </c>
      <c r="AD19" s="58">
        <f>+'Ark1'!AC189</f>
        <v>1.5974821337540652</v>
      </c>
      <c r="AE19" s="78">
        <f>+'Ark1'!AD189</f>
        <v>47.007981473393087</v>
      </c>
      <c r="AF19" s="78">
        <f>+'Ark1'!AE189</f>
        <v>27.952267304845737</v>
      </c>
      <c r="AG19" s="78">
        <f>+'Ark1'!AF189</f>
        <v>37.763129620308526</v>
      </c>
      <c r="AH19" s="58">
        <f t="shared" si="2"/>
        <v>2.5227488151658739</v>
      </c>
      <c r="AI19" s="78">
        <f t="shared" si="6"/>
        <v>10.169934640522875</v>
      </c>
      <c r="AJ19" s="47"/>
      <c r="AK19" s="4"/>
      <c r="AL19" s="61"/>
      <c r="AM19" s="61"/>
      <c r="AN19" s="5"/>
      <c r="AO19" s="5"/>
      <c r="AQ19" s="1"/>
      <c r="AR19" s="1"/>
      <c r="AS19" s="11"/>
      <c r="AT19" s="11"/>
      <c r="AU19" s="11"/>
    </row>
    <row r="20" spans="1:47" ht="15.6">
      <c r="A20" s="47"/>
      <c r="B20" s="56">
        <f>+'Ark1'!C190</f>
        <v>2003</v>
      </c>
      <c r="C20" s="56">
        <f>+'Ark1'!H190</f>
        <v>1</v>
      </c>
      <c r="D20" s="69" t="s">
        <v>78</v>
      </c>
      <c r="E20" s="354">
        <f>+'Ark1'!Q190</f>
        <v>153</v>
      </c>
      <c r="F20" s="69">
        <f t="shared" si="4"/>
        <v>0</v>
      </c>
      <c r="G20" s="354">
        <f>+'Ark1'!R190</f>
        <v>1175</v>
      </c>
      <c r="H20" s="353">
        <f t="shared" si="4"/>
        <v>-381</v>
      </c>
      <c r="I20" s="166">
        <f>+'Ark1'!AG190</f>
        <v>53.215579710144922</v>
      </c>
      <c r="J20" s="144">
        <f t="shared" si="4"/>
        <v>-9.9594101396317782</v>
      </c>
      <c r="K20" s="166">
        <f>+'Ark1'!AH190</f>
        <v>51.799320347489605</v>
      </c>
      <c r="L20" s="105"/>
      <c r="M20" s="186"/>
      <c r="N20" s="185"/>
      <c r="O20" s="185"/>
      <c r="P20" s="186"/>
      <c r="Q20" s="166">
        <f>+'Ark1'!U190</f>
        <v>14.036425531914897</v>
      </c>
      <c r="R20" s="144">
        <f t="shared" si="5"/>
        <v>-2.0420449051030758</v>
      </c>
      <c r="S20" s="298"/>
      <c r="T20" s="58">
        <f>+'Ark1'!S190</f>
        <v>7.1931914893617011</v>
      </c>
      <c r="U20" s="70">
        <f t="shared" si="4"/>
        <v>0.81979817316632975</v>
      </c>
      <c r="V20" s="58">
        <f>+'Ark1'!T190</f>
        <v>6.6927659574468077</v>
      </c>
      <c r="W20" s="70">
        <f t="shared" si="4"/>
        <v>3.2097576984081222E-2</v>
      </c>
      <c r="X20" s="78">
        <f>+'Ark1'!W190</f>
        <v>12.085106382978722</v>
      </c>
      <c r="Y20" s="78">
        <f>+'Ark1'!X190</f>
        <v>21.617021276595736</v>
      </c>
      <c r="Z20" s="78">
        <f>+'Ark1'!Y190</f>
        <v>1.7021276595744683</v>
      </c>
      <c r="AA20" s="166">
        <f>+'Ark1'!Z190</f>
        <v>0</v>
      </c>
      <c r="AB20" s="166">
        <f>+'Ark1'!AA190</f>
        <v>3.1358382756869068</v>
      </c>
      <c r="AC20" s="58">
        <f>+'Ark1'!AB190</f>
        <v>1.5301635378917924</v>
      </c>
      <c r="AD20" s="58">
        <f>+'Ark1'!AC190</f>
        <v>1.7125540241550361</v>
      </c>
      <c r="AE20" s="78">
        <f>+'Ark1'!AD190</f>
        <v>41.151266904537891</v>
      </c>
      <c r="AF20" s="78">
        <f>+'Ark1'!AE190</f>
        <v>52.328060505788791</v>
      </c>
      <c r="AG20" s="78">
        <f>+'Ark1'!AF190</f>
        <v>34.352615267007799</v>
      </c>
      <c r="AH20" s="58">
        <f t="shared" si="2"/>
        <v>1.9513487931850457</v>
      </c>
      <c r="AI20" s="78">
        <f t="shared" si="6"/>
        <v>7.6797385620915035</v>
      </c>
      <c r="AJ20" s="47"/>
      <c r="AK20" s="4"/>
      <c r="AL20" s="61"/>
      <c r="AM20" s="61"/>
      <c r="AN20" s="5"/>
      <c r="AO20" s="5"/>
      <c r="AQ20" s="1"/>
      <c r="AR20" s="1"/>
      <c r="AS20" s="11"/>
      <c r="AT20" s="11"/>
      <c r="AU20" s="11"/>
    </row>
    <row r="21" spans="1:47" ht="15.6">
      <c r="A21" s="47"/>
      <c r="B21" s="56">
        <f>+'Ark1'!C191</f>
        <v>2004</v>
      </c>
      <c r="C21" s="56">
        <f>+'Ark1'!H191</f>
        <v>1</v>
      </c>
      <c r="D21" s="69" t="s">
        <v>78</v>
      </c>
      <c r="E21" s="354">
        <f>+'Ark1'!Q191</f>
        <v>176</v>
      </c>
      <c r="F21" s="69">
        <f t="shared" si="4"/>
        <v>23</v>
      </c>
      <c r="G21" s="354">
        <f>+'Ark1'!R191</f>
        <v>1284</v>
      </c>
      <c r="H21" s="353">
        <f t="shared" si="4"/>
        <v>109</v>
      </c>
      <c r="I21" s="166">
        <f>+'Ark1'!AG191</f>
        <v>53.611691022964528</v>
      </c>
      <c r="J21" s="144">
        <f t="shared" si="4"/>
        <v>0.3961113128196061</v>
      </c>
      <c r="K21" s="166">
        <f>+'Ark1'!AH191</f>
        <v>53.25200129973711</v>
      </c>
      <c r="L21" s="105"/>
      <c r="M21" s="186"/>
      <c r="N21" s="185"/>
      <c r="O21" s="185"/>
      <c r="P21" s="186"/>
      <c r="Q21" s="166">
        <f>+'Ark1'!U191</f>
        <v>14.04003115264797</v>
      </c>
      <c r="R21" s="144">
        <f t="shared" si="5"/>
        <v>3.6056207330723566E-3</v>
      </c>
      <c r="S21" s="298"/>
      <c r="T21" s="58">
        <f>+'Ark1'!S191</f>
        <v>7.9571651090342685</v>
      </c>
      <c r="U21" s="70">
        <f t="shared" si="4"/>
        <v>0.76397361967256749</v>
      </c>
      <c r="V21" s="58">
        <f>+'Ark1'!T191</f>
        <v>6.1635514018691602</v>
      </c>
      <c r="W21" s="70">
        <f t="shared" si="4"/>
        <v>-0.52921455557764752</v>
      </c>
      <c r="X21" s="78">
        <f>+'Ark1'!W191</f>
        <v>8.6448598130841106</v>
      </c>
      <c r="Y21" s="78">
        <f>+'Ark1'!X191</f>
        <v>19.158878504672899</v>
      </c>
      <c r="Z21" s="78">
        <f>+'Ark1'!Y191</f>
        <v>0.38940809968847345</v>
      </c>
      <c r="AA21" s="166">
        <f>+'Ark1'!Z191</f>
        <v>0</v>
      </c>
      <c r="AB21" s="166">
        <f>+'Ark1'!AA191</f>
        <v>2.547966998329219</v>
      </c>
      <c r="AC21" s="58">
        <f>+'Ark1'!AB191</f>
        <v>1.6820113129379248</v>
      </c>
      <c r="AD21" s="58">
        <f>+'Ark1'!AC191</f>
        <v>1.7543124891715098</v>
      </c>
      <c r="AE21" s="78">
        <f>+'Ark1'!AD191</f>
        <v>30.584178750119175</v>
      </c>
      <c r="AF21" s="78">
        <f>+'Ark1'!AE191</f>
        <v>32.329102628336756</v>
      </c>
      <c r="AG21" s="78">
        <f>+'Ark1'!AF191</f>
        <v>39.643107499889616</v>
      </c>
      <c r="AH21" s="58">
        <f t="shared" si="2"/>
        <v>1.7644514045218744</v>
      </c>
      <c r="AI21" s="78">
        <f t="shared" si="6"/>
        <v>7.2954545454545459</v>
      </c>
      <c r="AJ21" s="47"/>
      <c r="AK21" s="4"/>
      <c r="AL21" s="61"/>
      <c r="AM21" s="61"/>
      <c r="AN21" s="5"/>
      <c r="AO21" s="5"/>
      <c r="AQ21" s="1"/>
      <c r="AR21" s="1"/>
      <c r="AS21" s="11"/>
      <c r="AT21" s="11"/>
      <c r="AU21" s="11"/>
    </row>
    <row r="22" spans="1:47" ht="15.6">
      <c r="A22" s="47"/>
      <c r="B22" s="56">
        <f>+'Ark1'!C192</f>
        <v>2005</v>
      </c>
      <c r="C22" s="56">
        <f>+'Ark1'!H192</f>
        <v>1</v>
      </c>
      <c r="D22" s="69" t="s">
        <v>78</v>
      </c>
      <c r="E22" s="354">
        <f>+'Ark1'!Q192</f>
        <v>254</v>
      </c>
      <c r="F22" s="69">
        <f t="shared" si="4"/>
        <v>78</v>
      </c>
      <c r="G22" s="354">
        <f>+'Ark1'!R192</f>
        <v>2303</v>
      </c>
      <c r="H22" s="353">
        <f t="shared" si="4"/>
        <v>1019</v>
      </c>
      <c r="I22" s="166">
        <f>+'Ark1'!AG192</f>
        <v>45.803500397772488</v>
      </c>
      <c r="J22" s="144">
        <f t="shared" si="4"/>
        <v>-7.8081906251920401</v>
      </c>
      <c r="K22" s="166">
        <f>+'Ark1'!AH192</f>
        <v>43.570679478888557</v>
      </c>
      <c r="L22" s="105"/>
      <c r="M22" s="186"/>
      <c r="N22" s="185"/>
      <c r="O22" s="185"/>
      <c r="P22" s="186"/>
      <c r="Q22" s="166">
        <f>+'Ark1'!U192</f>
        <v>14.305731654363887</v>
      </c>
      <c r="R22" s="144">
        <f t="shared" si="5"/>
        <v>0.26570050171591753</v>
      </c>
      <c r="S22" s="298"/>
      <c r="T22" s="58">
        <f>+'Ark1'!S192</f>
        <v>7.7290490664350813</v>
      </c>
      <c r="U22" s="70">
        <f t="shared" si="4"/>
        <v>-0.22811604259918727</v>
      </c>
      <c r="V22" s="58">
        <f>+'Ark1'!T192</f>
        <v>6.5557967867998252</v>
      </c>
      <c r="W22" s="70">
        <f t="shared" si="4"/>
        <v>0.39224538493066508</v>
      </c>
      <c r="X22" s="78">
        <f>+'Ark1'!W192</f>
        <v>10.768562744246639</v>
      </c>
      <c r="Y22" s="78">
        <f>+'Ark1'!X192</f>
        <v>23.100303951367781</v>
      </c>
      <c r="Z22" s="78">
        <f>+'Ark1'!Y192</f>
        <v>1.3894919669995665</v>
      </c>
      <c r="AA22" s="166">
        <f>+'Ark1'!Z192</f>
        <v>0</v>
      </c>
      <c r="AB22" s="166">
        <f>+'Ark1'!AA192</f>
        <v>3.0194365548986721</v>
      </c>
      <c r="AC22" s="58">
        <f>+'Ark1'!AB192</f>
        <v>1.7032224850144349</v>
      </c>
      <c r="AD22" s="58">
        <f>+'Ark1'!AC192</f>
        <v>1.6278327275898752</v>
      </c>
      <c r="AE22" s="78">
        <f>+'Ark1'!AD192</f>
        <v>52.015182939936722</v>
      </c>
      <c r="AF22" s="78">
        <f>+'Ark1'!AE192</f>
        <v>31.602490317521742</v>
      </c>
      <c r="AG22" s="78">
        <f>+'Ark1'!AF192</f>
        <v>32.79167994772974</v>
      </c>
      <c r="AH22" s="58">
        <f t="shared" si="2"/>
        <v>1.8509044943820252</v>
      </c>
      <c r="AI22" s="78">
        <f t="shared" si="6"/>
        <v>9.0669291338582685</v>
      </c>
      <c r="AJ22" s="47"/>
      <c r="AK22" s="4"/>
      <c r="AL22" s="61"/>
      <c r="AM22" s="61"/>
      <c r="AN22" s="5"/>
      <c r="AO22" s="5"/>
      <c r="AQ22" s="1"/>
      <c r="AR22" s="1"/>
      <c r="AS22" s="11"/>
      <c r="AT22" s="11"/>
      <c r="AU22" s="11"/>
    </row>
    <row r="23" spans="1:47" ht="15.6">
      <c r="A23" s="47"/>
      <c r="B23" s="56">
        <f>+'Ark1'!C193</f>
        <v>2006</v>
      </c>
      <c r="C23" s="56">
        <f>+'Ark1'!H193</f>
        <v>1</v>
      </c>
      <c r="D23" s="69" t="s">
        <v>78</v>
      </c>
      <c r="E23" s="354">
        <f>+'Ark1'!Q193</f>
        <v>334</v>
      </c>
      <c r="F23" s="69">
        <f t="shared" si="4"/>
        <v>80</v>
      </c>
      <c r="G23" s="354">
        <f>+'Ark1'!R193</f>
        <v>3485</v>
      </c>
      <c r="H23" s="353">
        <f t="shared" si="4"/>
        <v>1182</v>
      </c>
      <c r="I23" s="166">
        <f>+'Ark1'!AG193</f>
        <v>55.055292259083743</v>
      </c>
      <c r="J23" s="144">
        <f t="shared" si="4"/>
        <v>9.2517918613112542</v>
      </c>
      <c r="K23" s="166">
        <f>+'Ark1'!AH193</f>
        <v>52.352763414142814</v>
      </c>
      <c r="L23" s="105"/>
      <c r="M23" s="186"/>
      <c r="N23" s="185"/>
      <c r="O23" s="185"/>
      <c r="P23" s="186"/>
      <c r="Q23" s="166">
        <f>+'Ark1'!U193</f>
        <v>13.421836441893852</v>
      </c>
      <c r="R23" s="144">
        <f t="shared" si="5"/>
        <v>-0.88389521247003522</v>
      </c>
      <c r="S23" s="298"/>
      <c r="T23" s="58">
        <f>+'Ark1'!S193</f>
        <v>7.6794835007173603</v>
      </c>
      <c r="U23" s="70">
        <f t="shared" si="4"/>
        <v>-4.9565565717720972E-2</v>
      </c>
      <c r="V23" s="58">
        <f>+'Ark1'!T193</f>
        <v>6.1345767575322796</v>
      </c>
      <c r="W23" s="70">
        <f t="shared" si="4"/>
        <v>-0.42122002926754565</v>
      </c>
      <c r="X23" s="78">
        <f>+'Ark1'!W193</f>
        <v>9.8134863701578219</v>
      </c>
      <c r="Y23" s="78">
        <f>+'Ark1'!X193</f>
        <v>9.2109038737446216</v>
      </c>
      <c r="Z23" s="78">
        <f>+'Ark1'!Y193</f>
        <v>0.20086083213773315</v>
      </c>
      <c r="AA23" s="166">
        <f>+'Ark1'!Z193</f>
        <v>0</v>
      </c>
      <c r="AB23" s="166">
        <f>+'Ark1'!AA193</f>
        <v>2.2044020291461273</v>
      </c>
      <c r="AC23" s="58">
        <f>+'Ark1'!AB193</f>
        <v>1.5289631402231587</v>
      </c>
      <c r="AD23" s="58">
        <f>+'Ark1'!AC193</f>
        <v>1.7408818409464137</v>
      </c>
      <c r="AE23" s="78">
        <f>+'Ark1'!AD193</f>
        <v>40.312316728868865</v>
      </c>
      <c r="AF23" s="78">
        <f>+'Ark1'!AE193</f>
        <v>38.846568238317005</v>
      </c>
      <c r="AG23" s="78">
        <f>+'Ark1'!AF193</f>
        <v>38.629294048739133</v>
      </c>
      <c r="AH23" s="58">
        <f t="shared" si="2"/>
        <v>1.7477524941150122</v>
      </c>
      <c r="AI23" s="78">
        <f t="shared" si="6"/>
        <v>10.434131736526947</v>
      </c>
      <c r="AJ23" s="47"/>
      <c r="AK23" s="4"/>
      <c r="AL23" s="61"/>
      <c r="AM23" s="61"/>
      <c r="AN23" s="5"/>
      <c r="AO23" s="5"/>
      <c r="AQ23" s="1"/>
      <c r="AR23" s="1"/>
      <c r="AS23" s="11"/>
      <c r="AT23" s="11"/>
      <c r="AU23" s="11"/>
    </row>
    <row r="24" spans="1:47" ht="15.6">
      <c r="A24" s="47"/>
      <c r="B24" s="56">
        <f>+'Ark1'!C194</f>
        <v>2007</v>
      </c>
      <c r="C24" s="56">
        <f>+'Ark1'!H194</f>
        <v>1</v>
      </c>
      <c r="D24" s="69" t="s">
        <v>78</v>
      </c>
      <c r="E24" s="354">
        <f>+'Ark1'!Q194</f>
        <v>87</v>
      </c>
      <c r="F24" s="69">
        <f t="shared" si="4"/>
        <v>-247</v>
      </c>
      <c r="G24" s="354">
        <f>+'Ark1'!R194</f>
        <v>1222</v>
      </c>
      <c r="H24" s="353">
        <f t="shared" si="4"/>
        <v>-2263</v>
      </c>
      <c r="I24" s="166">
        <f>+'Ark1'!AG194</f>
        <v>33.543782596760906</v>
      </c>
      <c r="J24" s="144">
        <f t="shared" si="4"/>
        <v>-21.511509662322837</v>
      </c>
      <c r="K24" s="166">
        <f>+'Ark1'!AH194</f>
        <v>29.101184439827879</v>
      </c>
      <c r="L24" s="105"/>
      <c r="M24" s="186"/>
      <c r="N24" s="185"/>
      <c r="O24" s="185"/>
      <c r="P24" s="186"/>
      <c r="Q24" s="166">
        <f>+'Ark1'!U194</f>
        <v>12.093780687397709</v>
      </c>
      <c r="R24" s="144">
        <f t="shared" si="5"/>
        <v>-1.3280557544961429</v>
      </c>
      <c r="S24" s="298"/>
      <c r="T24" s="58">
        <f>+'Ark1'!S194</f>
        <v>8.9844517184942756</v>
      </c>
      <c r="U24" s="70">
        <f t="shared" si="4"/>
        <v>1.3049682177769153</v>
      </c>
      <c r="V24" s="58">
        <f>+'Ark1'!T194</f>
        <v>6.8101472995090004</v>
      </c>
      <c r="W24" s="70">
        <f t="shared" si="4"/>
        <v>0.67557054197672084</v>
      </c>
      <c r="X24" s="78">
        <f>+'Ark1'!W194</f>
        <v>20.212765957446813</v>
      </c>
      <c r="Y24" s="78">
        <f>+'Ark1'!X194</f>
        <v>3.9279869067103119</v>
      </c>
      <c r="Z24" s="78">
        <f>+'Ark1'!Y194</f>
        <v>8.1833060556464818E-2</v>
      </c>
      <c r="AA24" s="166">
        <f>+'Ark1'!Z194</f>
        <v>0</v>
      </c>
      <c r="AB24" s="166">
        <f>+'Ark1'!AA194</f>
        <v>2.0630711247588351</v>
      </c>
      <c r="AC24" s="58">
        <f>+'Ark1'!AB194</f>
        <v>2.0414494911907499</v>
      </c>
      <c r="AD24" s="58">
        <f>+'Ark1'!AC194</f>
        <v>1.9698949795226861</v>
      </c>
      <c r="AE24" s="78">
        <f>+'Ark1'!AD194</f>
        <v>32.850186558367227</v>
      </c>
      <c r="AF24" s="78">
        <f>+'Ark1'!AE194</f>
        <v>38.418475727969877</v>
      </c>
      <c r="AG24" s="78">
        <f>+'Ark1'!AF194</f>
        <v>52.00016816141509</v>
      </c>
      <c r="AH24" s="58">
        <f t="shared" si="2"/>
        <v>1.346078877857728</v>
      </c>
      <c r="AI24" s="78">
        <f t="shared" si="6"/>
        <v>14.045977011494253</v>
      </c>
      <c r="AJ24" s="47"/>
      <c r="AK24" s="4"/>
      <c r="AL24" s="61"/>
      <c r="AM24" s="61"/>
      <c r="AN24" s="5"/>
      <c r="AO24" s="5"/>
      <c r="AQ24" s="1"/>
      <c r="AR24" s="1"/>
      <c r="AS24" s="11"/>
      <c r="AT24" s="11"/>
      <c r="AU24" s="11"/>
    </row>
    <row r="25" spans="1:47" ht="15.6">
      <c r="A25" s="47"/>
      <c r="B25" s="56">
        <f>+'Ark1'!C195</f>
        <v>2008</v>
      </c>
      <c r="C25" s="56">
        <f>+'Ark1'!H195</f>
        <v>1</v>
      </c>
      <c r="D25" s="69" t="s">
        <v>78</v>
      </c>
      <c r="E25" s="354">
        <f>+'Ark1'!Q195</f>
        <v>274</v>
      </c>
      <c r="F25" s="69">
        <f t="shared" si="4"/>
        <v>187</v>
      </c>
      <c r="G25" s="354">
        <f>+'Ark1'!R195</f>
        <v>3422</v>
      </c>
      <c r="H25" s="353">
        <f t="shared" si="4"/>
        <v>2200</v>
      </c>
      <c r="I25" s="166">
        <f>+'Ark1'!AG195</f>
        <v>54.421119592875321</v>
      </c>
      <c r="J25" s="144">
        <f t="shared" si="4"/>
        <v>20.877336996114416</v>
      </c>
      <c r="K25" s="166">
        <f>+'Ark1'!AH195</f>
        <v>47.443990328033678</v>
      </c>
      <c r="L25" s="105"/>
      <c r="M25" s="186"/>
      <c r="N25" s="185"/>
      <c r="O25" s="185"/>
      <c r="P25" s="186"/>
      <c r="Q25" s="166">
        <f>+'Ark1'!U195</f>
        <v>11.014728229105772</v>
      </c>
      <c r="R25" s="144">
        <f t="shared" si="5"/>
        <v>-1.0790524582919367</v>
      </c>
      <c r="S25" s="298"/>
      <c r="T25" s="58">
        <f>+'Ark1'!S195</f>
        <v>8.0952659263588558</v>
      </c>
      <c r="U25" s="70">
        <f t="shared" si="4"/>
        <v>-0.88918579213541982</v>
      </c>
      <c r="V25" s="58">
        <f>+'Ark1'!T195</f>
        <v>5.8945061367621268</v>
      </c>
      <c r="W25" s="70">
        <f t="shared" si="4"/>
        <v>-0.91564116274687368</v>
      </c>
      <c r="X25" s="78">
        <f>+'Ark1'!W195</f>
        <v>1.5780245470485097</v>
      </c>
      <c r="Y25" s="78">
        <f>+'Ark1'!X195</f>
        <v>1.5195791934541201</v>
      </c>
      <c r="Z25" s="78">
        <f>+'Ark1'!Y195</f>
        <v>0.17533606078316777</v>
      </c>
      <c r="AA25" s="166">
        <f>+'Ark1'!Z195</f>
        <v>0</v>
      </c>
      <c r="AB25" s="166">
        <f>+'Ark1'!AA195</f>
        <v>1.6742207462940011</v>
      </c>
      <c r="AC25" s="58">
        <f>+'Ark1'!AB195</f>
        <v>1.3215985870340687</v>
      </c>
      <c r="AD25" s="58">
        <f>+'Ark1'!AC195</f>
        <v>1.3616734207525985</v>
      </c>
      <c r="AE25" s="78">
        <f>+'Ark1'!AD195</f>
        <v>30.172939066358712</v>
      </c>
      <c r="AF25" s="78">
        <f>+'Ark1'!AE195</f>
        <v>26.852231472405975</v>
      </c>
      <c r="AG25" s="78">
        <f>+'Ark1'!AF195</f>
        <v>22.480513952026921</v>
      </c>
      <c r="AH25" s="58">
        <f t="shared" si="2"/>
        <v>1.3606382210670691</v>
      </c>
      <c r="AI25" s="78">
        <f t="shared" si="6"/>
        <v>12.489051094890511</v>
      </c>
      <c r="AJ25" s="47"/>
      <c r="AK25" s="4"/>
      <c r="AL25" s="61"/>
      <c r="AM25" s="61"/>
      <c r="AN25" s="5"/>
      <c r="AO25" s="5"/>
      <c r="AQ25" s="13"/>
      <c r="AR25" s="13"/>
      <c r="AS25" s="11"/>
      <c r="AT25" s="11"/>
      <c r="AU25" s="11"/>
    </row>
    <row r="26" spans="1:47" ht="16.5" customHeight="1">
      <c r="A26" s="47"/>
      <c r="B26" s="56">
        <f>+'Ark1'!C196</f>
        <v>2009</v>
      </c>
      <c r="C26" s="56">
        <f>+'Ark1'!H196</f>
        <v>1</v>
      </c>
      <c r="D26" s="69" t="s">
        <v>78</v>
      </c>
      <c r="E26" s="354">
        <f>+'Ark1'!Q196</f>
        <v>1</v>
      </c>
      <c r="F26" s="69">
        <f t="shared" si="4"/>
        <v>-273</v>
      </c>
      <c r="G26" s="354">
        <f>+'Ark1'!R196</f>
        <v>14</v>
      </c>
      <c r="H26" s="353">
        <f t="shared" si="4"/>
        <v>-3408</v>
      </c>
      <c r="I26" s="166">
        <f>+'Ark1'!AG196</f>
        <v>0.6951340615690168</v>
      </c>
      <c r="J26" s="144">
        <f t="shared" si="4"/>
        <v>-53.725985531306307</v>
      </c>
      <c r="K26" s="166">
        <f>+'Ark1'!AH196</f>
        <v>0.14257540978306552</v>
      </c>
      <c r="L26" s="105"/>
      <c r="M26" s="186"/>
      <c r="N26" s="185"/>
      <c r="O26" s="185"/>
      <c r="P26" s="186"/>
      <c r="Q26" s="166">
        <f>+'Ark1'!U196</f>
        <v>3.15</v>
      </c>
      <c r="R26" s="144">
        <f t="shared" si="5"/>
        <v>-7.8647282291057721</v>
      </c>
      <c r="S26" s="298"/>
      <c r="T26" s="58">
        <f>+'Ark1'!S196</f>
        <v>4.9285714285714306</v>
      </c>
      <c r="U26" s="70">
        <f t="shared" si="4"/>
        <v>-3.1666944977874252</v>
      </c>
      <c r="V26" s="58">
        <f>+'Ark1'!T196</f>
        <v>3.1428571428571423</v>
      </c>
      <c r="W26" s="70">
        <f t="shared" si="4"/>
        <v>-2.7516489939049844</v>
      </c>
      <c r="X26" s="78">
        <f>+'Ark1'!W196</f>
        <v>0</v>
      </c>
      <c r="Y26" s="78">
        <f>+'Ark1'!X196</f>
        <v>0</v>
      </c>
      <c r="Z26" s="78">
        <f>+'Ark1'!Y196</f>
        <v>0</v>
      </c>
      <c r="AA26" s="166">
        <f>+'Ark1'!Z196</f>
        <v>0</v>
      </c>
      <c r="AB26" s="166">
        <f>+'Ark1'!AA196</f>
        <v>0.4938912546589308</v>
      </c>
      <c r="AC26" s="58">
        <f>+'Ark1'!AB196</f>
        <v>0.59333027592271725</v>
      </c>
      <c r="AD26" s="58">
        <f>+'Ark1'!AC196</f>
        <v>0.74230748895809084</v>
      </c>
      <c r="AE26" s="78">
        <f>+'Ark1'!AD196</f>
        <v>40.218703149278127</v>
      </c>
      <c r="AF26" s="78">
        <f>+'Ark1'!AE196</f>
        <v>62.345737176585807</v>
      </c>
      <c r="AG26" s="78">
        <f>+'Ark1'!AF196</f>
        <v>67.18797786283541</v>
      </c>
      <c r="AH26" s="58">
        <f t="shared" si="2"/>
        <v>0.63913043478260845</v>
      </c>
      <c r="AI26" s="78">
        <f t="shared" si="6"/>
        <v>14</v>
      </c>
      <c r="AJ26" s="47"/>
      <c r="AK26" s="4"/>
      <c r="AL26" s="61"/>
      <c r="AM26" s="61"/>
      <c r="AN26" s="5"/>
      <c r="AO26" s="5"/>
      <c r="AQ26" s="13"/>
      <c r="AR26" s="13"/>
      <c r="AS26" s="11"/>
      <c r="AT26" s="11"/>
      <c r="AU26" s="11"/>
    </row>
    <row r="27" spans="1:47" ht="16.5" customHeight="1">
      <c r="A27" s="47"/>
      <c r="B27" s="56">
        <f>+'Ark1'!C197</f>
        <v>2010</v>
      </c>
      <c r="C27" s="56">
        <f>+'Ark1'!H197</f>
        <v>1</v>
      </c>
      <c r="D27" s="69" t="s">
        <v>78</v>
      </c>
      <c r="E27" s="354">
        <f>+'Ark1'!Q197</f>
        <v>7</v>
      </c>
      <c r="F27" s="69">
        <f t="shared" si="4"/>
        <v>6</v>
      </c>
      <c r="G27" s="354">
        <f>+'Ark1'!R197</f>
        <v>3</v>
      </c>
      <c r="H27" s="353">
        <f t="shared" si="4"/>
        <v>-11</v>
      </c>
      <c r="I27" s="166">
        <f>+'Ark1'!AG197</f>
        <v>0.16103059581320453</v>
      </c>
      <c r="J27" s="144">
        <f t="shared" si="4"/>
        <v>-0.53410346575581225</v>
      </c>
      <c r="K27" s="166">
        <f>+'Ark1'!AH197</f>
        <v>0.12118929836873732</v>
      </c>
      <c r="L27" s="105"/>
      <c r="M27" s="186"/>
      <c r="N27" s="185"/>
      <c r="O27" s="185"/>
      <c r="P27" s="186"/>
      <c r="Q27" s="166">
        <f>+'Ark1'!U197</f>
        <v>11.799999999999997</v>
      </c>
      <c r="R27" s="144">
        <f t="shared" si="5"/>
        <v>8.6499999999999968</v>
      </c>
      <c r="S27" s="298"/>
      <c r="T27" s="58">
        <f>+'Ark1'!S197</f>
        <v>6</v>
      </c>
      <c r="U27" s="70">
        <f t="shared" si="4"/>
        <v>1.0714285714285694</v>
      </c>
      <c r="V27" s="58">
        <f>+'Ark1'!T197</f>
        <v>3.3333333333333344</v>
      </c>
      <c r="W27" s="70">
        <f t="shared" si="4"/>
        <v>0.19047619047619202</v>
      </c>
      <c r="X27" s="78">
        <f>+'Ark1'!W197</f>
        <v>0</v>
      </c>
      <c r="Y27" s="78">
        <f>+'Ark1'!X197</f>
        <v>0</v>
      </c>
      <c r="Z27" s="78">
        <f>+'Ark1'!Y197</f>
        <v>0</v>
      </c>
      <c r="AA27" s="166">
        <f>+'Ark1'!Z197</f>
        <v>0</v>
      </c>
      <c r="AB27" s="166">
        <f>+'Ark1'!AA197</f>
        <v>2.776088375154278</v>
      </c>
      <c r="AC27" s="58">
        <f>+'Ark1'!AB197</f>
        <v>1.4142135623730951</v>
      </c>
      <c r="AD27" s="58">
        <f>+'Ark1'!AC197</f>
        <v>0.4714045207910309</v>
      </c>
      <c r="AE27" s="78">
        <f>+'Ark1'!AD197</f>
        <v>86.602540378443905</v>
      </c>
      <c r="AF27" s="78">
        <f>+'Ark1'!AE197</f>
        <v>86.602540378444544</v>
      </c>
      <c r="AG27" s="78">
        <f>+'Ark1'!AF197</f>
        <v>100.00000000000018</v>
      </c>
      <c r="AH27" s="58">
        <f t="shared" si="2"/>
        <v>1.9666666666666661</v>
      </c>
      <c r="AI27" s="78">
        <f t="shared" si="6"/>
        <v>0.42857142857142855</v>
      </c>
      <c r="AJ27" s="47"/>
      <c r="AK27" s="4"/>
      <c r="AL27" s="61"/>
      <c r="AM27" s="60"/>
      <c r="AN27" s="5"/>
      <c r="AO27" s="5"/>
      <c r="AQ27" s="13"/>
      <c r="AR27" s="13"/>
      <c r="AS27" s="11"/>
      <c r="AT27" s="11"/>
      <c r="AU27" s="11"/>
    </row>
    <row r="28" spans="1:47" ht="15.6">
      <c r="A28" s="47"/>
      <c r="B28" s="56">
        <f>+'Ark1'!C198</f>
        <v>2011</v>
      </c>
      <c r="C28" s="56">
        <f>+'Ark1'!H198</f>
        <v>1</v>
      </c>
      <c r="D28" s="69" t="s">
        <v>78</v>
      </c>
      <c r="E28" s="354">
        <f>+'Ark1'!Q198</f>
        <v>0</v>
      </c>
      <c r="F28" s="69">
        <f t="shared" si="4"/>
        <v>-7</v>
      </c>
      <c r="G28" s="354">
        <f>+'Ark1'!R198</f>
        <v>0</v>
      </c>
      <c r="H28" s="353">
        <f t="shared" si="4"/>
        <v>-3</v>
      </c>
      <c r="I28" s="166">
        <f>+'Ark1'!AG198</f>
        <v>0</v>
      </c>
      <c r="J28" s="144">
        <f t="shared" si="4"/>
        <v>-0.16103059581320453</v>
      </c>
      <c r="K28" s="166">
        <f>+'Ark1'!AH198</f>
        <v>0</v>
      </c>
      <c r="L28" s="105"/>
      <c r="M28" s="186"/>
      <c r="N28" s="185"/>
      <c r="O28" s="185"/>
      <c r="P28" s="186"/>
      <c r="Q28" s="166">
        <f>+'Ark1'!U198</f>
        <v>0</v>
      </c>
      <c r="R28" s="144">
        <f t="shared" si="5"/>
        <v>-11.799999999999997</v>
      </c>
      <c r="S28" s="298"/>
      <c r="T28" s="58">
        <f>+'Ark1'!S198</f>
        <v>0</v>
      </c>
      <c r="U28" s="70">
        <f t="shared" si="4"/>
        <v>-6</v>
      </c>
      <c r="V28" s="58">
        <f>+'Ark1'!T198</f>
        <v>0</v>
      </c>
      <c r="W28" s="70">
        <f t="shared" si="4"/>
        <v>-3.3333333333333344</v>
      </c>
      <c r="X28" s="78">
        <f>+'Ark1'!W198</f>
        <v>0</v>
      </c>
      <c r="Y28" s="78">
        <f>+'Ark1'!X198</f>
        <v>0</v>
      </c>
      <c r="Z28" s="78">
        <f>+'Ark1'!Y198</f>
        <v>0</v>
      </c>
      <c r="AA28" s="166">
        <f>+'Ark1'!Z198</f>
        <v>0</v>
      </c>
      <c r="AB28" s="166">
        <f>+'Ark1'!AA198</f>
        <v>0</v>
      </c>
      <c r="AC28" s="58">
        <f>+'Ark1'!AB198</f>
        <v>0</v>
      </c>
      <c r="AD28" s="58">
        <f>+'Ark1'!AC198</f>
        <v>0</v>
      </c>
      <c r="AE28" s="78">
        <f>+'Ark1'!AD198</f>
        <v>0</v>
      </c>
      <c r="AF28" s="78">
        <f>+'Ark1'!AE198</f>
        <v>0</v>
      </c>
      <c r="AG28" s="78">
        <f>+'Ark1'!AF198</f>
        <v>0</v>
      </c>
      <c r="AH28" s="58" t="e">
        <f t="shared" si="2"/>
        <v>#DIV/0!</v>
      </c>
      <c r="AI28" s="78" t="e">
        <f t="shared" si="6"/>
        <v>#DIV/0!</v>
      </c>
      <c r="AJ28" s="47"/>
      <c r="AL28" s="61"/>
      <c r="AQ28" s="13"/>
      <c r="AR28" s="13"/>
      <c r="AS28" s="11"/>
      <c r="AT28" s="11"/>
      <c r="AU28" s="11"/>
    </row>
    <row r="29" spans="1:47" ht="17.25" customHeight="1">
      <c r="A29" s="47"/>
      <c r="B29" s="56">
        <f>+'Ark1'!C199</f>
        <v>2012</v>
      </c>
      <c r="C29" s="56">
        <f>+'Ark1'!H199</f>
        <v>1</v>
      </c>
      <c r="D29" s="69" t="s">
        <v>78</v>
      </c>
      <c r="E29" s="354">
        <f>+'Ark1'!Q199</f>
        <v>1</v>
      </c>
      <c r="F29" s="69">
        <f t="shared" si="4"/>
        <v>1</v>
      </c>
      <c r="G29" s="354">
        <f>+'Ark1'!R199</f>
        <v>1</v>
      </c>
      <c r="H29" s="353">
        <f t="shared" si="4"/>
        <v>1</v>
      </c>
      <c r="I29" s="166">
        <f>+'Ark1'!AG199</f>
        <v>4.8030739673390978E-2</v>
      </c>
      <c r="J29" s="144">
        <f t="shared" si="4"/>
        <v>4.8030739673390978E-2</v>
      </c>
      <c r="K29" s="166">
        <f>+'Ark1'!AH199</f>
        <v>5.2090823386542653E-2</v>
      </c>
      <c r="L29" s="105"/>
      <c r="M29" s="186"/>
      <c r="N29" s="185"/>
      <c r="O29" s="185"/>
      <c r="P29" s="186"/>
      <c r="Q29" s="166">
        <f>+'Ark1'!U199</f>
        <v>16.3</v>
      </c>
      <c r="R29" s="144">
        <f t="shared" si="5"/>
        <v>16.3</v>
      </c>
      <c r="S29" s="298"/>
      <c r="T29" s="58">
        <f>+'Ark1'!S199</f>
        <v>8</v>
      </c>
      <c r="U29" s="70">
        <f t="shared" si="4"/>
        <v>8</v>
      </c>
      <c r="V29" s="58">
        <f>+'Ark1'!T199</f>
        <v>6</v>
      </c>
      <c r="W29" s="70">
        <f t="shared" si="4"/>
        <v>6</v>
      </c>
      <c r="X29" s="78">
        <f>+'Ark1'!W199</f>
        <v>0</v>
      </c>
      <c r="Y29" s="78">
        <f>+'Ark1'!X199</f>
        <v>100</v>
      </c>
      <c r="Z29" s="78">
        <f>+'Ark1'!Y199</f>
        <v>0</v>
      </c>
      <c r="AA29" s="166">
        <f>+'Ark1'!Z199</f>
        <v>0</v>
      </c>
      <c r="AB29" s="166">
        <f>+'Ark1'!AA199</f>
        <v>0</v>
      </c>
      <c r="AC29" s="58">
        <f>+'Ark1'!AB199</f>
        <v>0</v>
      </c>
      <c r="AD29" s="58">
        <f>+'Ark1'!AC199</f>
        <v>0</v>
      </c>
      <c r="AE29" s="78">
        <f>+'Ark1'!AD199</f>
        <v>0</v>
      </c>
      <c r="AF29" s="78">
        <f>+'Ark1'!AE199</f>
        <v>0</v>
      </c>
      <c r="AG29" s="78">
        <f>+'Ark1'!AF199</f>
        <v>0</v>
      </c>
      <c r="AH29" s="58">
        <f t="shared" si="2"/>
        <v>2.0375000000000001</v>
      </c>
      <c r="AI29" s="78">
        <f t="shared" si="6"/>
        <v>1</v>
      </c>
      <c r="AJ29" s="47"/>
      <c r="AK29" s="2"/>
      <c r="AL29" s="61"/>
      <c r="AM29" s="60"/>
      <c r="AO29" s="5"/>
      <c r="AQ29" s="13"/>
      <c r="AR29" s="13"/>
      <c r="AS29" s="11"/>
      <c r="AT29" s="11"/>
      <c r="AU29" s="11"/>
    </row>
    <row r="30" spans="1:47" ht="15.6">
      <c r="A30" s="47"/>
      <c r="B30" s="57">
        <f>+'Ark1'!C200</f>
        <v>2013</v>
      </c>
      <c r="C30" s="57">
        <f>+'Ark1'!H200</f>
        <v>1</v>
      </c>
      <c r="D30" s="69" t="s">
        <v>78</v>
      </c>
      <c r="E30" s="365">
        <f>+'Ark1'!Q200</f>
        <v>0</v>
      </c>
      <c r="F30" s="69">
        <f t="shared" si="4"/>
        <v>-1</v>
      </c>
      <c r="G30" s="365">
        <f>+'Ark1'!R200</f>
        <v>0</v>
      </c>
      <c r="H30" s="353">
        <f t="shared" si="4"/>
        <v>-1</v>
      </c>
      <c r="I30" s="183">
        <f>+'Ark1'!AG200</f>
        <v>0</v>
      </c>
      <c r="J30" s="144">
        <f t="shared" si="4"/>
        <v>-4.8030739673390978E-2</v>
      </c>
      <c r="K30" s="183">
        <f>+'Ark1'!AH200</f>
        <v>0</v>
      </c>
      <c r="L30" s="105"/>
      <c r="M30" s="186"/>
      <c r="N30" s="185"/>
      <c r="O30" s="185"/>
      <c r="P30" s="186"/>
      <c r="Q30" s="166">
        <f>+'Ark1'!U200</f>
        <v>0</v>
      </c>
      <c r="R30" s="144">
        <f t="shared" si="5"/>
        <v>-16.3</v>
      </c>
      <c r="S30" s="298"/>
      <c r="T30" s="93">
        <f>+'Ark1'!S200</f>
        <v>0</v>
      </c>
      <c r="U30" s="70">
        <f t="shared" si="4"/>
        <v>-8</v>
      </c>
      <c r="V30" s="58">
        <f>+'Ark1'!T200</f>
        <v>0</v>
      </c>
      <c r="W30" s="70">
        <f t="shared" si="4"/>
        <v>-6</v>
      </c>
      <c r="X30" s="78">
        <f>+'Ark1'!W200</f>
        <v>0</v>
      </c>
      <c r="Y30" s="78">
        <f>+'Ark1'!X200</f>
        <v>0</v>
      </c>
      <c r="Z30" s="78">
        <f>+'Ark1'!Y200</f>
        <v>0</v>
      </c>
      <c r="AA30" s="166">
        <f>+'Ark1'!Z200</f>
        <v>0</v>
      </c>
      <c r="AB30" s="166">
        <f>+'Ark1'!AA200</f>
        <v>0</v>
      </c>
      <c r="AC30" s="58">
        <f>+'Ark1'!AB200</f>
        <v>0</v>
      </c>
      <c r="AD30" s="58">
        <f>+'Ark1'!AC200</f>
        <v>0</v>
      </c>
      <c r="AE30" s="78">
        <f>+'Ark1'!AD200</f>
        <v>0</v>
      </c>
      <c r="AF30" s="78">
        <f>+'Ark1'!AE200</f>
        <v>0</v>
      </c>
      <c r="AG30" s="78">
        <f>+'Ark1'!AF200</f>
        <v>0</v>
      </c>
      <c r="AH30" s="58" t="e">
        <f t="shared" si="2"/>
        <v>#DIV/0!</v>
      </c>
      <c r="AI30" s="78" t="e">
        <f t="shared" si="6"/>
        <v>#DIV/0!</v>
      </c>
      <c r="AJ30" s="47"/>
      <c r="AK30" s="2"/>
      <c r="AL30" s="61"/>
      <c r="AM30" s="60"/>
      <c r="AQ30" s="13"/>
      <c r="AR30" s="13"/>
      <c r="AS30" s="11"/>
      <c r="AT30" s="11"/>
      <c r="AU30" s="11"/>
    </row>
    <row r="31" spans="1:47" ht="15.6">
      <c r="A31" s="47"/>
      <c r="B31" s="57">
        <f>+'Ark1'!C201</f>
        <v>2014</v>
      </c>
      <c r="C31" s="57">
        <f>+'Ark1'!H201</f>
        <v>1</v>
      </c>
      <c r="D31" s="69" t="s">
        <v>78</v>
      </c>
      <c r="E31" s="365">
        <f>+'Ark1'!Q201</f>
        <v>1</v>
      </c>
      <c r="F31" s="69">
        <f t="shared" si="4"/>
        <v>1</v>
      </c>
      <c r="G31" s="365">
        <f>+'Ark1'!R201</f>
        <v>1</v>
      </c>
      <c r="H31" s="353">
        <f t="shared" si="4"/>
        <v>1</v>
      </c>
      <c r="I31" s="183">
        <f>+'Ark1'!AG201</f>
        <v>2.3485204321277597E-2</v>
      </c>
      <c r="J31" s="144">
        <f t="shared" si="4"/>
        <v>2.3485204321277597E-2</v>
      </c>
      <c r="K31" s="183">
        <f>+'Ark1'!AH201</f>
        <v>3.5511734539339757E-2</v>
      </c>
      <c r="L31" s="105"/>
      <c r="M31" s="186"/>
      <c r="N31" s="185"/>
      <c r="O31" s="185"/>
      <c r="P31" s="186"/>
      <c r="Q31" s="166">
        <f>+'Ark1'!U201</f>
        <v>20.400000000000006</v>
      </c>
      <c r="R31" s="144">
        <f t="shared" si="5"/>
        <v>20.400000000000006</v>
      </c>
      <c r="S31" s="298"/>
      <c r="T31" s="93">
        <f>+'Ark1'!S201</f>
        <v>8</v>
      </c>
      <c r="U31" s="70">
        <f t="shared" si="4"/>
        <v>8</v>
      </c>
      <c r="V31" s="58">
        <f>+'Ark1'!T201</f>
        <v>5</v>
      </c>
      <c r="W31" s="70">
        <f t="shared" si="4"/>
        <v>5</v>
      </c>
      <c r="X31" s="78">
        <f>+'Ark1'!W201</f>
        <v>0</v>
      </c>
      <c r="Y31" s="78">
        <f>+'Ark1'!X201</f>
        <v>100</v>
      </c>
      <c r="Z31" s="78">
        <f>+'Ark1'!Y201</f>
        <v>0</v>
      </c>
      <c r="AA31" s="166">
        <f>+'Ark1'!Z201</f>
        <v>0</v>
      </c>
      <c r="AB31" s="166">
        <f>+'Ark1'!AA201</f>
        <v>0</v>
      </c>
      <c r="AC31" s="58">
        <f>+'Ark1'!AB201</f>
        <v>0</v>
      </c>
      <c r="AD31" s="58">
        <f>+'Ark1'!AC201</f>
        <v>0</v>
      </c>
      <c r="AE31" s="78">
        <f>+'Ark1'!AD201</f>
        <v>0</v>
      </c>
      <c r="AF31" s="78">
        <f>+'Ark1'!AE201</f>
        <v>0</v>
      </c>
      <c r="AG31" s="78">
        <f>+'Ark1'!AF201</f>
        <v>0</v>
      </c>
      <c r="AH31" s="58">
        <f t="shared" si="2"/>
        <v>2.5500000000000007</v>
      </c>
      <c r="AI31" s="78">
        <f t="shared" si="6"/>
        <v>1</v>
      </c>
      <c r="AJ31" s="47"/>
      <c r="AK31" s="2"/>
      <c r="AL31" s="61"/>
      <c r="AM31" s="60"/>
      <c r="AQ31" s="13"/>
      <c r="AR31" s="13"/>
      <c r="AS31" s="11"/>
      <c r="AT31" s="11"/>
      <c r="AU31" s="11"/>
    </row>
    <row r="32" spans="1:47" ht="15.6">
      <c r="A32" s="47"/>
      <c r="B32" s="57">
        <f>+'Ark1'!C202</f>
        <v>2015</v>
      </c>
      <c r="C32" s="57">
        <f>+'Ark1'!H202</f>
        <v>1</v>
      </c>
      <c r="D32" s="69" t="s">
        <v>78</v>
      </c>
      <c r="E32" s="365">
        <f>+'Ark1'!Q202</f>
        <v>2</v>
      </c>
      <c r="F32" s="69">
        <f t="shared" ref="F32" si="7">+E32-E31</f>
        <v>1</v>
      </c>
      <c r="G32" s="365">
        <f>+'Ark1'!R202</f>
        <v>2</v>
      </c>
      <c r="H32" s="353">
        <f t="shared" ref="H32" si="8">+G32-G31</f>
        <v>1</v>
      </c>
      <c r="I32" s="183">
        <f>+'Ark1'!AG202</f>
        <v>5.2673163023439558E-2</v>
      </c>
      <c r="J32" s="144">
        <f t="shared" ref="J32" si="9">+I32-I31</f>
        <v>2.918795870216196E-2</v>
      </c>
      <c r="K32" s="183">
        <f>+'Ark1'!AH202</f>
        <v>7.858438096136193E-2</v>
      </c>
      <c r="L32" s="105"/>
      <c r="M32" s="186"/>
      <c r="N32" s="185"/>
      <c r="O32" s="185"/>
      <c r="P32" s="186"/>
      <c r="Q32" s="166">
        <f>+'Ark1'!U202</f>
        <v>20</v>
      </c>
      <c r="R32" s="144">
        <f t="shared" ref="R32" si="10">+Q32-Q31</f>
        <v>-0.40000000000000568</v>
      </c>
      <c r="S32" s="298"/>
      <c r="T32" s="93">
        <f>+'Ark1'!S202</f>
        <v>8</v>
      </c>
      <c r="U32" s="70">
        <f t="shared" ref="U32" si="11">+T32-T31</f>
        <v>0</v>
      </c>
      <c r="V32" s="58">
        <f>+'Ark1'!T202</f>
        <v>7</v>
      </c>
      <c r="W32" s="70">
        <f t="shared" ref="W32" si="12">+V32-V31</f>
        <v>2</v>
      </c>
      <c r="X32" s="78">
        <f>+'Ark1'!W202</f>
        <v>0</v>
      </c>
      <c r="Y32" s="78">
        <f>+'Ark1'!X202</f>
        <v>100</v>
      </c>
      <c r="Z32" s="78">
        <f>+'Ark1'!Y202</f>
        <v>50</v>
      </c>
      <c r="AA32" s="166">
        <f>+'Ark1'!Z202</f>
        <v>0</v>
      </c>
      <c r="AB32" s="166">
        <f>+'Ark1'!AA202</f>
        <v>3.9000000000000128</v>
      </c>
      <c r="AC32" s="58">
        <f>+'Ark1'!AB202</f>
        <v>0</v>
      </c>
      <c r="AD32" s="58">
        <f>+'Ark1'!AC202</f>
        <v>0</v>
      </c>
      <c r="AE32" s="78">
        <f>+'Ark1'!AD202</f>
        <v>0</v>
      </c>
      <c r="AF32" s="78">
        <f>+'Ark1'!AE202</f>
        <v>0</v>
      </c>
      <c r="AG32" s="78">
        <f>+'Ark1'!AF202</f>
        <v>0</v>
      </c>
      <c r="AH32" s="58">
        <f t="shared" si="2"/>
        <v>2.5</v>
      </c>
      <c r="AI32" s="78">
        <f t="shared" si="6"/>
        <v>1</v>
      </c>
      <c r="AJ32" s="47"/>
      <c r="AK32" s="14"/>
      <c r="AL32" s="61"/>
      <c r="AM32" s="13"/>
      <c r="AQ32" s="13"/>
      <c r="AR32" s="13"/>
      <c r="AS32" s="11"/>
      <c r="AT32" s="11"/>
      <c r="AU32" s="11"/>
    </row>
    <row r="33" spans="1:47" ht="15.6">
      <c r="A33" s="47"/>
      <c r="B33" s="57">
        <f>+'Ark1'!C203</f>
        <v>2016</v>
      </c>
      <c r="C33" s="57">
        <f>+'Ark1'!H203</f>
        <v>1</v>
      </c>
      <c r="D33" s="69" t="s">
        <v>78</v>
      </c>
      <c r="E33" s="365">
        <f>+'Ark1'!Q203</f>
        <v>7</v>
      </c>
      <c r="F33" s="69">
        <f t="shared" ref="F33:F36" si="13">+E33-E32</f>
        <v>5</v>
      </c>
      <c r="G33" s="365">
        <f>+'Ark1'!R203</f>
        <v>5</v>
      </c>
      <c r="H33" s="353">
        <f t="shared" ref="H33:H36" si="14">+G33-G32</f>
        <v>3</v>
      </c>
      <c r="I33" s="183">
        <f>+'Ark1'!AG203</f>
        <v>9.400263207369805E-2</v>
      </c>
      <c r="J33" s="144">
        <f t="shared" ref="J33:J36" si="15">+I33-I32</f>
        <v>4.1329469050258492E-2</v>
      </c>
      <c r="K33" s="183">
        <f>+'Ark1'!AH203</f>
        <v>0.12986649108306095</v>
      </c>
      <c r="L33" s="105"/>
      <c r="M33" s="186"/>
      <c r="N33" s="185"/>
      <c r="O33" s="185"/>
      <c r="P33" s="186"/>
      <c r="Q33" s="166">
        <f>+'Ark1'!U203</f>
        <v>18.539999999999996</v>
      </c>
      <c r="R33" s="144">
        <f t="shared" ref="R33:R36" si="16">+Q33-Q32</f>
        <v>-1.4600000000000044</v>
      </c>
      <c r="S33" s="298"/>
      <c r="T33" s="93">
        <f>+'Ark1'!S203</f>
        <v>8</v>
      </c>
      <c r="U33" s="70">
        <f t="shared" ref="U33:U36" si="17">+T33-T32</f>
        <v>0</v>
      </c>
      <c r="V33" s="58">
        <f>+'Ark1'!T203</f>
        <v>6.2</v>
      </c>
      <c r="W33" s="70">
        <f t="shared" ref="W33:W36" si="18">+V33-V32</f>
        <v>-0.79999999999999982</v>
      </c>
      <c r="X33" s="78">
        <f>+'Ark1'!W203</f>
        <v>0</v>
      </c>
      <c r="Y33" s="78">
        <f>+'Ark1'!X203</f>
        <v>100</v>
      </c>
      <c r="Z33" s="78">
        <f>+'Ark1'!Y203</f>
        <v>0</v>
      </c>
      <c r="AA33" s="166">
        <f>+'Ark1'!Z203</f>
        <v>0</v>
      </c>
      <c r="AB33" s="166">
        <f>+'Ark1'!AA203</f>
        <v>2.338033361609714</v>
      </c>
      <c r="AC33" s="58">
        <f>+'Ark1'!AB203</f>
        <v>0.63245553203367599</v>
      </c>
      <c r="AD33" s="58">
        <f>+'Ark1'!AC203</f>
        <v>1.3266499161421583</v>
      </c>
      <c r="AE33" s="78">
        <f>+'Ark1'!AD203</f>
        <v>87.914933672901242</v>
      </c>
      <c r="AF33" s="78">
        <f>+'Ark1'!AE203</f>
        <v>28.757942869792849</v>
      </c>
      <c r="AG33" s="78">
        <f>+'Ark1'!AF203</f>
        <v>47.673129462279682</v>
      </c>
      <c r="AH33" s="58">
        <f t="shared" si="2"/>
        <v>2.3174999999999994</v>
      </c>
      <c r="AI33" s="78">
        <f t="shared" ref="AI33:AI36" si="19">+G33/E33</f>
        <v>0.7142857142857143</v>
      </c>
      <c r="AJ33" s="47"/>
      <c r="AK33" s="14"/>
      <c r="AL33" s="61"/>
      <c r="AM33" s="13"/>
      <c r="AQ33" s="13"/>
      <c r="AR33" s="13"/>
      <c r="AS33" s="11"/>
      <c r="AT33" s="11"/>
      <c r="AU33" s="11"/>
    </row>
    <row r="34" spans="1:47" ht="15.6">
      <c r="A34" s="47"/>
      <c r="B34" s="57">
        <f>+'Ark1'!C204</f>
        <v>2017</v>
      </c>
      <c r="C34" s="57">
        <f>+'Ark1'!H204</f>
        <v>1</v>
      </c>
      <c r="D34" s="69" t="s">
        <v>78</v>
      </c>
      <c r="E34" s="365">
        <f>+'Ark1'!Q204</f>
        <v>1</v>
      </c>
      <c r="F34" s="69">
        <f t="shared" si="13"/>
        <v>-6</v>
      </c>
      <c r="G34" s="365">
        <f>+'Ark1'!R204</f>
        <v>33</v>
      </c>
      <c r="H34" s="353">
        <f t="shared" si="14"/>
        <v>28</v>
      </c>
      <c r="I34" s="183">
        <f>+'Ark1'!AG204</f>
        <v>0.54054054054054068</v>
      </c>
      <c r="J34" s="144">
        <f t="shared" si="15"/>
        <v>0.4465379084668426</v>
      </c>
      <c r="K34" s="183">
        <f>+'Ark1'!AH204</f>
        <v>0.21180135956547724</v>
      </c>
      <c r="L34" s="105"/>
      <c r="M34" s="186"/>
      <c r="N34" s="185"/>
      <c r="O34" s="185"/>
      <c r="P34" s="186"/>
      <c r="Q34" s="166">
        <f>+'Ark1'!U204</f>
        <v>4.9606060606060609</v>
      </c>
      <c r="R34" s="144">
        <f t="shared" si="16"/>
        <v>-13.579393939393935</v>
      </c>
      <c r="S34" s="298"/>
      <c r="T34" s="93">
        <f>+'Ark1'!S204</f>
        <v>6.9696969696969706</v>
      </c>
      <c r="U34" s="70">
        <f t="shared" si="17"/>
        <v>-1.0303030303030294</v>
      </c>
      <c r="V34" s="58">
        <f>+'Ark1'!T204</f>
        <v>4.0303030303030303</v>
      </c>
      <c r="W34" s="70">
        <f t="shared" si="18"/>
        <v>-2.1696969696969699</v>
      </c>
      <c r="X34" s="78">
        <f>+'Ark1'!W204</f>
        <v>0</v>
      </c>
      <c r="Y34" s="78">
        <f>+'Ark1'!X204</f>
        <v>0</v>
      </c>
      <c r="Z34" s="78">
        <f>+'Ark1'!Y204</f>
        <v>0</v>
      </c>
      <c r="AA34" s="166">
        <f>+'Ark1'!Z204</f>
        <v>0</v>
      </c>
      <c r="AB34" s="166">
        <f>+'Ark1'!AA204</f>
        <v>1.7837548740991205</v>
      </c>
      <c r="AC34" s="58">
        <f>+'Ark1'!AB204</f>
        <v>1.4870114116830668</v>
      </c>
      <c r="AD34" s="58">
        <f>+'Ark1'!AC204</f>
        <v>1.193031496062396</v>
      </c>
      <c r="AE34" s="78">
        <f>+'Ark1'!AD204</f>
        <v>51.250926684961129</v>
      </c>
      <c r="AF34" s="78">
        <f>+'Ark1'!AE204</f>
        <v>57.869029724394906</v>
      </c>
      <c r="AG34" s="78">
        <f>+'Ark1'!AF204</f>
        <v>78.625547655873476</v>
      </c>
      <c r="AH34" s="58">
        <f t="shared" si="2"/>
        <v>0.71173913043478254</v>
      </c>
      <c r="AI34" s="78">
        <f t="shared" si="19"/>
        <v>33</v>
      </c>
      <c r="AJ34" s="47"/>
      <c r="AK34" s="14"/>
      <c r="AL34" s="61"/>
      <c r="AM34" s="13"/>
      <c r="AQ34" s="13"/>
      <c r="AR34" s="13"/>
      <c r="AS34" s="11"/>
      <c r="AT34" s="11"/>
      <c r="AU34" s="11"/>
    </row>
    <row r="35" spans="1:47" ht="15.6">
      <c r="A35" s="47"/>
      <c r="B35" s="57">
        <f>+'Ark1'!C205</f>
        <v>2018</v>
      </c>
      <c r="C35" s="57">
        <f>+'Ark1'!H205</f>
        <v>1</v>
      </c>
      <c r="D35" s="69" t="s">
        <v>78</v>
      </c>
      <c r="E35" s="365">
        <f>+'Ark1'!Q205</f>
        <v>953</v>
      </c>
      <c r="F35" s="69">
        <f t="shared" si="13"/>
        <v>952</v>
      </c>
      <c r="G35" s="365">
        <f>+'Ark1'!R205</f>
        <v>14460</v>
      </c>
      <c r="H35" s="353">
        <f t="shared" si="14"/>
        <v>14427</v>
      </c>
      <c r="I35" s="183">
        <f>+'Ark1'!AG205</f>
        <v>74.493843696872901</v>
      </c>
      <c r="J35" s="144">
        <f t="shared" si="15"/>
        <v>73.953303156332353</v>
      </c>
      <c r="K35" s="183">
        <f>+'Ark1'!AH205</f>
        <v>72.348982319505083</v>
      </c>
      <c r="L35" s="96"/>
      <c r="M35" s="186"/>
      <c r="N35" s="185"/>
      <c r="O35" s="185"/>
      <c r="P35" s="186"/>
      <c r="Q35" s="166">
        <f>+'Ark1'!U205</f>
        <v>12.490148686030407</v>
      </c>
      <c r="R35" s="144">
        <f t="shared" si="16"/>
        <v>7.5295426254243463</v>
      </c>
      <c r="S35" s="298"/>
      <c r="T35" s="93">
        <f>+'Ark1'!S205</f>
        <v>8.7627939142462008</v>
      </c>
      <c r="U35" s="70">
        <f t="shared" si="17"/>
        <v>1.7930969445492302</v>
      </c>
      <c r="V35" s="58">
        <f>+'Ark1'!T205</f>
        <v>6.1089211618257284</v>
      </c>
      <c r="W35" s="70">
        <f t="shared" si="18"/>
        <v>2.0786181315226981</v>
      </c>
      <c r="X35" s="78">
        <f>+'Ark1'!W205</f>
        <v>4.6957123098201938</v>
      </c>
      <c r="Y35" s="78">
        <f>+'Ark1'!X205</f>
        <v>3.8174273858921159</v>
      </c>
      <c r="Z35" s="78">
        <f>+'Ark1'!Y205</f>
        <v>0.20746887966804975</v>
      </c>
      <c r="AA35" s="166">
        <f>+'Ark1'!Z205</f>
        <v>0</v>
      </c>
      <c r="AB35" s="166">
        <f>+'Ark1'!AA205</f>
        <v>2.0238681104889484</v>
      </c>
      <c r="AC35" s="58">
        <f>+'Ark1'!AB205</f>
        <v>1.2725526541825125</v>
      </c>
      <c r="AD35" s="58">
        <f>+'Ark1'!AC205</f>
        <v>1.4725578552091156</v>
      </c>
      <c r="AE35" s="78">
        <f>+'Ark1'!AD205</f>
        <v>43.480508793810372</v>
      </c>
      <c r="AF35" s="78">
        <f>+'Ark1'!AE205</f>
        <v>44.771886120852528</v>
      </c>
      <c r="AG35" s="78">
        <f>+'Ark1'!AF205</f>
        <v>39.431366730199009</v>
      </c>
      <c r="AH35" s="58">
        <f t="shared" si="2"/>
        <v>1.4253614552916076</v>
      </c>
      <c r="AI35" s="78">
        <f t="shared" si="19"/>
        <v>15.173137460650578</v>
      </c>
      <c r="AJ35" s="47"/>
      <c r="AK35" s="14"/>
      <c r="AL35" s="61"/>
      <c r="AM35" s="13"/>
      <c r="AQ35" s="13"/>
      <c r="AR35" s="13"/>
      <c r="AS35" s="11"/>
      <c r="AT35" s="11"/>
      <c r="AU35" s="11"/>
    </row>
    <row r="36" spans="1:47" ht="15.6">
      <c r="A36" s="47"/>
      <c r="B36" s="57">
        <f>+'Ark1'!C206</f>
        <v>2019</v>
      </c>
      <c r="C36" s="57">
        <f>+'Ark1'!H206</f>
        <v>1</v>
      </c>
      <c r="D36" s="69" t="s">
        <v>78</v>
      </c>
      <c r="E36" s="365">
        <f>+'Ark1'!Q206</f>
        <v>123</v>
      </c>
      <c r="F36" s="69">
        <f t="shared" si="13"/>
        <v>-830</v>
      </c>
      <c r="G36" s="365">
        <f>+'Ark1'!R206</f>
        <v>1927</v>
      </c>
      <c r="H36" s="353">
        <f t="shared" si="14"/>
        <v>-12533</v>
      </c>
      <c r="I36" s="183">
        <f>+'Ark1'!AG206</f>
        <v>44.585839888940313</v>
      </c>
      <c r="J36" s="144">
        <f t="shared" si="15"/>
        <v>-29.908003807932587</v>
      </c>
      <c r="K36" s="183">
        <f>+'Ark1'!AH206</f>
        <v>42.790822971655359</v>
      </c>
      <c r="L36" s="96"/>
      <c r="M36" s="186"/>
      <c r="N36" s="185"/>
      <c r="O36" s="185"/>
      <c r="P36" s="186"/>
      <c r="Q36" s="166">
        <f>+'Ark1'!U206</f>
        <v>13.972003113648164</v>
      </c>
      <c r="R36" s="144">
        <f t="shared" si="16"/>
        <v>1.4818544276177565</v>
      </c>
      <c r="S36" s="298"/>
      <c r="T36" s="93">
        <f>+'Ark1'!S206</f>
        <v>8.8785677218474301</v>
      </c>
      <c r="U36" s="70">
        <f t="shared" si="17"/>
        <v>0.11577380760122935</v>
      </c>
      <c r="V36" s="58">
        <f>+'Ark1'!T206</f>
        <v>6.4270887389724951</v>
      </c>
      <c r="W36" s="70">
        <f t="shared" si="18"/>
        <v>0.31816757714676669</v>
      </c>
      <c r="X36" s="78">
        <f>+'Ark1'!W206</f>
        <v>11.053450960041516</v>
      </c>
      <c r="Y36" s="78">
        <f>+'Ark1'!X206</f>
        <v>17.799688635184225</v>
      </c>
      <c r="Z36" s="78">
        <f>+'Ark1'!Y206</f>
        <v>1.6087182148417236</v>
      </c>
      <c r="AA36" s="166">
        <f>+'Ark1'!Z206</f>
        <v>0</v>
      </c>
      <c r="AB36" s="166">
        <f>+'Ark1'!AA206</f>
        <v>3.0848927020019818</v>
      </c>
      <c r="AC36" s="58">
        <f>+'Ark1'!AB206</f>
        <v>0.97864718349488988</v>
      </c>
      <c r="AD36" s="58">
        <f>+'Ark1'!AC206</f>
        <v>1.5955155707791351</v>
      </c>
      <c r="AE36" s="78">
        <f>+'Ark1'!AD206</f>
        <v>23.641636338721369</v>
      </c>
      <c r="AF36" s="78">
        <f>+'Ark1'!AE206</f>
        <v>44.234703427155317</v>
      </c>
      <c r="AG36" s="78">
        <f>+'Ark1'!AF206</f>
        <v>25.223062969904127</v>
      </c>
      <c r="AH36" s="58">
        <f t="shared" si="2"/>
        <v>1.5736775965865928</v>
      </c>
      <c r="AI36" s="78">
        <f t="shared" si="19"/>
        <v>15.666666666666666</v>
      </c>
      <c r="AJ36" s="47"/>
      <c r="AK36" s="14"/>
      <c r="AL36" s="61"/>
      <c r="AM36" s="13"/>
      <c r="AQ36" s="13"/>
      <c r="AR36" s="13"/>
      <c r="AS36" s="11"/>
      <c r="AT36" s="11"/>
      <c r="AU36" s="11"/>
    </row>
    <row r="37" spans="1:47" ht="15.6">
      <c r="A37" s="47"/>
      <c r="B37" s="57">
        <f>+'Ark1'!C207</f>
        <v>2020</v>
      </c>
      <c r="C37" s="57">
        <f>+'Ark1'!H207</f>
        <v>1</v>
      </c>
      <c r="D37" s="69" t="s">
        <v>78</v>
      </c>
      <c r="E37" s="365">
        <f>+'Ark1'!Q207</f>
        <v>105</v>
      </c>
      <c r="F37" s="69">
        <f t="shared" ref="F37" si="20">+E37-E36</f>
        <v>-18</v>
      </c>
      <c r="G37" s="365">
        <f>+'Ark1'!R207</f>
        <v>905</v>
      </c>
      <c r="H37" s="353">
        <f t="shared" ref="H37" si="21">+G37-G36</f>
        <v>-1022</v>
      </c>
      <c r="I37" s="183">
        <f>+'Ark1'!AG207</f>
        <v>27.803379416282649</v>
      </c>
      <c r="J37" s="144">
        <f t="shared" ref="J37" si="22">+I37-I36</f>
        <v>-16.782460472657664</v>
      </c>
      <c r="K37" s="183">
        <f>+'Ark1'!AH207</f>
        <v>27.073777123217969</v>
      </c>
      <c r="L37" s="96"/>
      <c r="M37" s="186"/>
      <c r="N37" s="185"/>
      <c r="O37" s="185"/>
      <c r="P37" s="186"/>
      <c r="Q37" s="166">
        <f>+'Ark1'!U207</f>
        <v>14.576419889502748</v>
      </c>
      <c r="R37" s="144">
        <f t="shared" ref="R37" si="23">+Q37-Q36</f>
        <v>0.60441677585458464</v>
      </c>
      <c r="S37" s="298"/>
      <c r="T37" s="93">
        <f>+'Ark1'!S207</f>
        <v>8.3922651933701644</v>
      </c>
      <c r="U37" s="70">
        <f t="shared" ref="U37" si="24">+T37-T36</f>
        <v>-0.48630252847726574</v>
      </c>
      <c r="V37" s="58">
        <f>+'Ark1'!T207</f>
        <v>5.9403314917127101</v>
      </c>
      <c r="W37" s="70">
        <f t="shared" ref="W37" si="25">+V37-V36</f>
        <v>-0.48675724725978498</v>
      </c>
      <c r="X37" s="78">
        <f>+'Ark1'!W207</f>
        <v>3.5359116022099446</v>
      </c>
      <c r="Y37" s="78">
        <f>+'Ark1'!X207</f>
        <v>17.679558011049725</v>
      </c>
      <c r="Z37" s="78">
        <f>+'Ark1'!Y207</f>
        <v>1.5469613259668507</v>
      </c>
      <c r="AA37" s="166">
        <f>+'Ark1'!Z207</f>
        <v>0</v>
      </c>
      <c r="AB37" s="166">
        <f>+'Ark1'!AA207</f>
        <v>2.9723018221633599</v>
      </c>
      <c r="AC37" s="58">
        <f>+'Ark1'!AB207</f>
        <v>1.1465759047542678</v>
      </c>
      <c r="AD37" s="58">
        <f>+'Ark1'!AC207</f>
        <v>1.5163120061708901</v>
      </c>
      <c r="AE37" s="78">
        <f>+'Ark1'!AD207</f>
        <v>37.380398609893255</v>
      </c>
      <c r="AF37" s="78">
        <f>+'Ark1'!AE207</f>
        <v>55.494236583558092</v>
      </c>
      <c r="AG37" s="78">
        <f>+'Ark1'!AF207</f>
        <v>30.963607656825111</v>
      </c>
      <c r="AH37" s="58">
        <f t="shared" si="2"/>
        <v>1.7368874259381157</v>
      </c>
      <c r="AI37" s="78">
        <f t="shared" ref="AI37" si="26">+G37/E37</f>
        <v>8.6190476190476186</v>
      </c>
      <c r="AJ37" s="47"/>
      <c r="AK37" s="14"/>
      <c r="AL37" s="61"/>
      <c r="AM37" s="13"/>
      <c r="AQ37" s="13"/>
      <c r="AR37" s="13"/>
      <c r="AS37" s="11"/>
      <c r="AT37" s="11"/>
      <c r="AU37" s="11"/>
    </row>
    <row r="38" spans="1:47" ht="15.6">
      <c r="A38" s="47"/>
      <c r="B38" s="57">
        <f>+'Ark1'!C208</f>
        <v>2021</v>
      </c>
      <c r="C38" s="57">
        <f>+'Ark1'!H208</f>
        <v>1</v>
      </c>
      <c r="D38" s="69" t="s">
        <v>78</v>
      </c>
      <c r="E38" s="365">
        <f>+'Ark1'!Q208</f>
        <v>97</v>
      </c>
      <c r="F38" s="69">
        <f t="shared" ref="F38" si="27">+E38-E37</f>
        <v>-8</v>
      </c>
      <c r="G38" s="365">
        <f>+'Ark1'!R208</f>
        <v>742</v>
      </c>
      <c r="H38" s="353">
        <f t="shared" ref="H38" si="28">+G38-G37</f>
        <v>-163</v>
      </c>
      <c r="I38" s="183">
        <f>+'Ark1'!AG208</f>
        <v>32.586736934563021</v>
      </c>
      <c r="J38" s="144">
        <f t="shared" ref="J38" si="29">+I38-I37</f>
        <v>4.783357518280372</v>
      </c>
      <c r="K38" s="183">
        <f>+'Ark1'!AH208</f>
        <v>29.93148635950843</v>
      </c>
      <c r="L38" s="96"/>
      <c r="M38" s="186"/>
      <c r="N38" s="185"/>
      <c r="O38" s="185"/>
      <c r="P38" s="186"/>
      <c r="Q38" s="166">
        <f>+'Ark1'!U208</f>
        <v>13.578854447439358</v>
      </c>
      <c r="R38" s="144">
        <f t="shared" ref="R38" si="30">+Q38-Q37</f>
        <v>-0.99756544206339015</v>
      </c>
      <c r="S38" s="298"/>
      <c r="T38" s="93">
        <f>+'Ark1'!S208</f>
        <v>8.7237196765498659</v>
      </c>
      <c r="U38" s="70">
        <f t="shared" ref="U38" si="31">+T38-T37</f>
        <v>0.3314544831797015</v>
      </c>
      <c r="V38" s="58">
        <f>+'Ark1'!T208</f>
        <v>6.1873315363881396</v>
      </c>
      <c r="W38" s="70">
        <f t="shared" ref="W38" si="32">+V38-V37</f>
        <v>0.24700004467542946</v>
      </c>
      <c r="X38" s="78">
        <f>+'Ark1'!W208</f>
        <v>5.6603773584905639</v>
      </c>
      <c r="Y38" s="78">
        <f>+'Ark1'!X208</f>
        <v>7.2776280323450147</v>
      </c>
      <c r="Z38" s="78">
        <f>+'Ark1'!Y208</f>
        <v>0.80862533692722383</v>
      </c>
      <c r="AA38" s="166">
        <f>+'Ark1'!Z208</f>
        <v>0</v>
      </c>
      <c r="AB38" s="166">
        <f>+'Ark1'!AA208</f>
        <v>2.4161149581391559</v>
      </c>
      <c r="AC38" s="58">
        <f>+'Ark1'!AB208</f>
        <v>1.0450515751550764</v>
      </c>
      <c r="AD38" s="58">
        <f>+'Ark1'!AC208</f>
        <v>1.503347978165033</v>
      </c>
      <c r="AE38" s="78">
        <f>+'Ark1'!AD208</f>
        <v>26.101357853700939</v>
      </c>
      <c r="AF38" s="78">
        <f>+'Ark1'!AE208</f>
        <v>49.38148628496743</v>
      </c>
      <c r="AG38" s="78">
        <f>+'Ark1'!AF208</f>
        <v>28.85749755805049</v>
      </c>
      <c r="AH38" s="58">
        <f t="shared" si="2"/>
        <v>1.5565441062876568</v>
      </c>
      <c r="AI38" s="78">
        <f t="shared" ref="AI38" si="33">+G38/E38</f>
        <v>7.6494845360824746</v>
      </c>
      <c r="AJ38" s="47"/>
      <c r="AK38" s="14"/>
      <c r="AL38" s="61"/>
      <c r="AM38" s="13"/>
      <c r="AQ38" s="13"/>
      <c r="AR38" s="13"/>
      <c r="AS38" s="11"/>
      <c r="AT38" s="11"/>
      <c r="AU38" s="11"/>
    </row>
    <row r="39" spans="1:47" ht="15.6">
      <c r="A39" s="47"/>
      <c r="B39" s="57">
        <f>+'Ark1'!C209</f>
        <v>2022</v>
      </c>
      <c r="C39" s="57">
        <f>+'Ark1'!H209</f>
        <v>1</v>
      </c>
      <c r="D39" s="69" t="s">
        <v>78</v>
      </c>
      <c r="E39" s="365">
        <f>+'Ark1'!Q209</f>
        <v>101</v>
      </c>
      <c r="F39" s="69">
        <f t="shared" ref="F39" si="34">+E39-E38</f>
        <v>4</v>
      </c>
      <c r="G39" s="365">
        <f>+'Ark1'!R209</f>
        <v>898</v>
      </c>
      <c r="H39" s="353">
        <f t="shared" ref="H39" si="35">+G39-G38</f>
        <v>156</v>
      </c>
      <c r="I39" s="183">
        <f>+'Ark1'!AG209</f>
        <v>32.232591529073943</v>
      </c>
      <c r="J39" s="144">
        <f t="shared" ref="J39" si="36">+I39-I38</f>
        <v>-0.3541454054890778</v>
      </c>
      <c r="K39" s="183">
        <f>+'Ark1'!AH209</f>
        <v>30.405696339561754</v>
      </c>
      <c r="L39" s="96"/>
      <c r="M39" s="181">
        <f>+'Ark1'!AJ209</f>
        <v>0</v>
      </c>
      <c r="N39" s="183">
        <f>+'Ark1'!AK209</f>
        <v>0</v>
      </c>
      <c r="O39" s="181">
        <f>+'Ark1'!AL209</f>
        <v>0</v>
      </c>
      <c r="P39" s="186"/>
      <c r="Q39" s="166">
        <f>+'Ark1'!U209</f>
        <v>13.918596881959923</v>
      </c>
      <c r="R39" s="144">
        <f t="shared" ref="R39" si="37">+Q39-Q38</f>
        <v>0.33974243452056463</v>
      </c>
      <c r="S39" s="298"/>
      <c r="T39" s="93">
        <f>+'Ark1'!S209</f>
        <v>8.5734966592427639</v>
      </c>
      <c r="U39" s="70">
        <f t="shared" ref="U39" si="38">+T39-T38</f>
        <v>-0.15022301730710197</v>
      </c>
      <c r="V39" s="58">
        <f>+'Ark1'!T209</f>
        <v>5.7750556792873047</v>
      </c>
      <c r="W39" s="70">
        <f t="shared" ref="W39" si="39">+V39-V38</f>
        <v>-0.41227585710083492</v>
      </c>
      <c r="X39" s="78">
        <f>+'Ark1'!W209</f>
        <v>1.0022271714922049</v>
      </c>
      <c r="Y39" s="78">
        <f>+'Ark1'!X209</f>
        <v>14.69933184855234</v>
      </c>
      <c r="Z39" s="78">
        <f>+'Ark1'!Y209</f>
        <v>1.6703786191536747</v>
      </c>
      <c r="AA39" s="166">
        <f>+'Ark1'!Z209</f>
        <v>0</v>
      </c>
      <c r="AB39" s="166">
        <f>+'Ark1'!AA209</f>
        <v>3.0292853156254913</v>
      </c>
      <c r="AC39" s="58">
        <f>+'Ark1'!AB209</f>
        <v>1.0305193732867628</v>
      </c>
      <c r="AD39" s="58">
        <f>+'Ark1'!AC209</f>
        <v>1.3131853379726752</v>
      </c>
      <c r="AE39" s="78">
        <f>+'Ark1'!AD209</f>
        <v>33.696567013439157</v>
      </c>
      <c r="AF39" s="78">
        <f>+'Ark1'!AE209</f>
        <v>32.476862191167477</v>
      </c>
      <c r="AG39" s="78">
        <f>+'Ark1'!AF209</f>
        <v>32.656064155270634</v>
      </c>
      <c r="AH39" s="58">
        <f t="shared" si="2"/>
        <v>1.6234446031952212</v>
      </c>
      <c r="AI39" s="78">
        <f t="shared" ref="AI39" si="40">+G39/E39</f>
        <v>8.8910891089108919</v>
      </c>
      <c r="AJ39" s="47"/>
      <c r="AK39" s="14"/>
      <c r="AL39" s="61"/>
      <c r="AM39" s="13"/>
      <c r="AQ39" s="13"/>
      <c r="AR39" s="13"/>
      <c r="AS39" s="11"/>
      <c r="AT39" s="11"/>
      <c r="AU39" s="11"/>
    </row>
    <row r="40" spans="1:47" ht="15.6">
      <c r="A40" s="47"/>
      <c r="B40" s="57">
        <f>+'Ark1'!C210</f>
        <v>2023</v>
      </c>
      <c r="C40" s="57">
        <f>+'Ark1'!H210</f>
        <v>1</v>
      </c>
      <c r="D40" s="69" t="s">
        <v>78</v>
      </c>
      <c r="E40" s="365">
        <f>+'Ark1'!Q210</f>
        <v>109</v>
      </c>
      <c r="F40" s="69">
        <f t="shared" ref="F40:F41" si="41">+E40-E39</f>
        <v>8</v>
      </c>
      <c r="G40" s="365">
        <f>+'Ark1'!R210</f>
        <v>1611</v>
      </c>
      <c r="H40" s="353">
        <f t="shared" ref="H40:H41" si="42">+G40-G39</f>
        <v>713</v>
      </c>
      <c r="I40" s="183">
        <f>+'Ark1'!AG210</f>
        <v>58.242950108459858</v>
      </c>
      <c r="J40" s="144">
        <f t="shared" ref="J40:J41" si="43">+I40-I39</f>
        <v>26.010358579385915</v>
      </c>
      <c r="K40" s="183">
        <f>+'Ark1'!AH210</f>
        <v>59.229055915933358</v>
      </c>
      <c r="L40" s="96"/>
      <c r="M40" s="181">
        <f>+'Ark1'!AJ210</f>
        <v>738</v>
      </c>
      <c r="N40" s="183">
        <f>+'Ark1'!AK210</f>
        <v>87.060162601625947</v>
      </c>
      <c r="O40" s="93">
        <f>+'Ark1'!AL210</f>
        <v>22.718884751149368</v>
      </c>
      <c r="P40" s="186"/>
      <c r="Q40" s="166">
        <f>+'Ark1'!U210</f>
        <v>15.450217256362501</v>
      </c>
      <c r="R40" s="144">
        <f t="shared" ref="R40:R41" si="44">+Q40-Q39</f>
        <v>1.5316203744025785</v>
      </c>
      <c r="S40" s="298"/>
      <c r="T40" s="93">
        <f>+'Ark1'!S210</f>
        <v>8.8789571694599623</v>
      </c>
      <c r="U40" s="70">
        <f t="shared" ref="U40:U41" si="45">+T40-T39</f>
        <v>0.30546051021719833</v>
      </c>
      <c r="V40" s="58">
        <f>+'Ark1'!T210</f>
        <v>6.487895716945995</v>
      </c>
      <c r="W40" s="70">
        <f t="shared" ref="W40:W41" si="46">+V40-V39</f>
        <v>0.71284003765869031</v>
      </c>
      <c r="X40" s="78">
        <f>+'Ark1'!W210</f>
        <v>9.4972067039106154</v>
      </c>
      <c r="Y40" s="78">
        <f>+'Ark1'!X210</f>
        <v>36.312849162011183</v>
      </c>
      <c r="Z40" s="78">
        <f>+'Ark1'!Y210</f>
        <v>3.4761018001241459</v>
      </c>
      <c r="AA40" s="166">
        <f>+'Ark1'!Z210</f>
        <v>0</v>
      </c>
      <c r="AB40" s="166">
        <f>+'Ark1'!AA210</f>
        <v>3.4133767077049901</v>
      </c>
      <c r="AC40" s="58">
        <f>+'Ark1'!AB210</f>
        <v>1.0592024241487561</v>
      </c>
      <c r="AD40" s="58">
        <f>+'Ark1'!AC210</f>
        <v>1.6120499779078772</v>
      </c>
      <c r="AE40" s="78">
        <f>+'Ark1'!AD210</f>
        <v>39.287354395660152</v>
      </c>
      <c r="AF40" s="78">
        <f>+'Ark1'!AE210</f>
        <v>47.039208663486555</v>
      </c>
      <c r="AG40" s="78">
        <f>+'Ark1'!AF210</f>
        <v>38.612562039138226</v>
      </c>
      <c r="AH40" s="58">
        <f t="shared" ref="AH40:AH41" si="47">+Q40/T40</f>
        <v>1.7400936800894848</v>
      </c>
      <c r="AI40" s="78">
        <f t="shared" ref="AI40:AI41" si="48">+G40/E40</f>
        <v>14.779816513761467</v>
      </c>
      <c r="AJ40" s="47"/>
      <c r="AK40" s="14"/>
      <c r="AL40" s="61"/>
      <c r="AM40" s="13"/>
      <c r="AQ40" s="13"/>
      <c r="AR40" s="13"/>
      <c r="AS40" s="11"/>
      <c r="AT40" s="11"/>
      <c r="AU40" s="11"/>
    </row>
    <row r="41" spans="1:47" s="465" customFormat="1" ht="15.6">
      <c r="A41" s="47"/>
      <c r="B41" s="471">
        <f>+'Ark1'!C211</f>
        <v>2024</v>
      </c>
      <c r="C41" s="471">
        <f>+'Ark1'!H211</f>
        <v>1</v>
      </c>
      <c r="D41" s="69" t="s">
        <v>78</v>
      </c>
      <c r="E41" s="472">
        <f>+'Ark1'!Q211</f>
        <v>83</v>
      </c>
      <c r="F41" s="107">
        <f t="shared" si="41"/>
        <v>-26</v>
      </c>
      <c r="G41" s="472">
        <f>+'Ark1'!R211</f>
        <v>896</v>
      </c>
      <c r="H41" s="334">
        <f t="shared" si="42"/>
        <v>-715</v>
      </c>
      <c r="I41" s="473">
        <f>+'Ark1'!AG211</f>
        <v>47.083552285864407</v>
      </c>
      <c r="J41" s="109">
        <f t="shared" si="43"/>
        <v>-11.159397822595452</v>
      </c>
      <c r="K41" s="473">
        <f>+'Ark1'!AH211</f>
        <v>46.112074661380881</v>
      </c>
      <c r="L41" s="96"/>
      <c r="M41" s="114">
        <f>+'Ark1'!AJ211</f>
        <v>880</v>
      </c>
      <c r="N41" s="109">
        <f>+'Ark1'!AK211</f>
        <v>83.927159090909086</v>
      </c>
      <c r="O41" s="108">
        <f>+'Ark1'!AL211</f>
        <v>25.215844546587032</v>
      </c>
      <c r="P41" s="186"/>
      <c r="Q41" s="112">
        <f>+'Ark1'!U211</f>
        <v>14.955133928571419</v>
      </c>
      <c r="R41" s="109">
        <f t="shared" si="44"/>
        <v>-0.49508332779108244</v>
      </c>
      <c r="S41" s="475"/>
      <c r="T41" s="476">
        <f>+'Ark1'!S211</f>
        <v>9.7667410714285694</v>
      </c>
      <c r="U41" s="108">
        <f t="shared" si="45"/>
        <v>0.88778390196860713</v>
      </c>
      <c r="V41" s="40">
        <f>+'Ark1'!T211</f>
        <v>7.1473214285714306</v>
      </c>
      <c r="W41" s="108">
        <f t="shared" si="46"/>
        <v>0.65942571162543562</v>
      </c>
      <c r="X41" s="134">
        <f>+'Ark1'!W211</f>
        <v>13.392857142857141</v>
      </c>
      <c r="Y41" s="134">
        <f>+'Ark1'!X211</f>
        <v>32.254464285714278</v>
      </c>
      <c r="Z41" s="134">
        <f>+'Ark1'!Y211</f>
        <v>0.66964285714285698</v>
      </c>
      <c r="AA41" s="112">
        <f>+'Ark1'!Z211</f>
        <v>0</v>
      </c>
      <c r="AB41" s="112">
        <f>+'Ark1'!AA211</f>
        <v>2.7277092495206881</v>
      </c>
      <c r="AC41" s="40">
        <f>+'Ark1'!AB211</f>
        <v>1.056574276051214</v>
      </c>
      <c r="AD41" s="40">
        <f>+'Ark1'!AC211</f>
        <v>1.2949737877537837</v>
      </c>
      <c r="AE41" s="134">
        <f>+'Ark1'!AD211</f>
        <v>50.223626692091933</v>
      </c>
      <c r="AF41" s="134">
        <f>+'Ark1'!AE211</f>
        <v>52.450165639016319</v>
      </c>
      <c r="AG41" s="134">
        <f>+'Ark1'!AF211</f>
        <v>43.622886836963694</v>
      </c>
      <c r="AH41" s="40">
        <f t="shared" si="47"/>
        <v>1.5312307164895433</v>
      </c>
      <c r="AI41" s="134">
        <f t="shared" si="48"/>
        <v>10.795180722891565</v>
      </c>
      <c r="AJ41" s="47"/>
      <c r="AK41" s="14"/>
      <c r="AL41" s="61"/>
      <c r="AM41" s="13"/>
      <c r="AQ41" s="13"/>
      <c r="AR41" s="13"/>
      <c r="AS41" s="466"/>
      <c r="AT41" s="466"/>
      <c r="AU41" s="466"/>
    </row>
    <row r="42" spans="1:47" ht="15.6">
      <c r="A42" s="47"/>
      <c r="B42" s="47"/>
      <c r="C42" s="47"/>
      <c r="D42" s="47"/>
      <c r="E42" s="345"/>
      <c r="F42" s="47"/>
      <c r="G42" s="345"/>
      <c r="H42" s="345"/>
      <c r="I42" s="47"/>
      <c r="J42" s="96"/>
      <c r="K42" s="47"/>
      <c r="L42" s="96"/>
      <c r="M42" s="186"/>
      <c r="N42" s="186"/>
      <c r="O42" s="186"/>
      <c r="P42" s="186"/>
      <c r="Q42" s="47"/>
      <c r="R42" s="47"/>
      <c r="S42" s="298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14"/>
      <c r="AL42" s="61"/>
      <c r="AM42" s="13"/>
      <c r="AQ42" s="13"/>
      <c r="AR42" s="13"/>
      <c r="AS42" s="11"/>
      <c r="AT42" s="11"/>
      <c r="AU42" s="11"/>
    </row>
    <row r="43" spans="1:47" ht="15.6">
      <c r="A43" s="47"/>
      <c r="B43" s="47"/>
      <c r="C43" s="47"/>
      <c r="D43" s="47"/>
      <c r="E43" s="345"/>
      <c r="F43" s="47"/>
      <c r="G43" s="345"/>
      <c r="H43" s="345"/>
      <c r="I43" s="47"/>
      <c r="J43" s="96"/>
      <c r="K43" s="47"/>
      <c r="L43" s="96"/>
      <c r="M43" s="186"/>
      <c r="N43" s="186"/>
      <c r="O43" s="186"/>
      <c r="P43" s="186"/>
      <c r="Q43" s="47"/>
      <c r="R43" s="47"/>
      <c r="S43" s="298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14"/>
      <c r="AL43" s="61"/>
      <c r="AM43" s="13"/>
      <c r="AQ43" s="13"/>
      <c r="AR43" s="13"/>
      <c r="AS43" s="11"/>
      <c r="AT43" s="11"/>
      <c r="AU43" s="11"/>
    </row>
    <row r="44" spans="1:47" ht="15.6">
      <c r="A44" s="47"/>
      <c r="B44" s="257">
        <f>+'Ark1'!C212</f>
        <v>1996</v>
      </c>
      <c r="C44" s="257">
        <f>+'Ark1'!H212</f>
        <v>2</v>
      </c>
      <c r="D44" s="263" t="s">
        <v>7</v>
      </c>
      <c r="E44" s="366">
        <f>+'Ark1'!Q212</f>
        <v>114</v>
      </c>
      <c r="F44" s="258"/>
      <c r="G44" s="366">
        <f>+'Ark1'!R212</f>
        <v>583</v>
      </c>
      <c r="H44" s="362"/>
      <c r="I44" s="260">
        <f>+'Ark1'!AG212</f>
        <v>28.947368421052619</v>
      </c>
      <c r="J44" s="261"/>
      <c r="K44" s="260">
        <f>+'Ark1'!AH212</f>
        <v>28.17828389506229</v>
      </c>
      <c r="L44" s="96"/>
      <c r="M44" s="186"/>
      <c r="N44" s="186"/>
      <c r="O44" s="186"/>
      <c r="P44" s="186"/>
      <c r="Q44" s="260">
        <f>+'Ark1'!U212</f>
        <v>14.210120068610625</v>
      </c>
      <c r="R44" s="261"/>
      <c r="S44" s="298"/>
      <c r="T44" s="262">
        <f>+'Ark1'!S212</f>
        <v>4.8765008576329345</v>
      </c>
      <c r="U44" s="263"/>
      <c r="V44" s="262">
        <f>+'Ark1'!T212</f>
        <v>6.7101200686106317</v>
      </c>
      <c r="W44" s="263"/>
      <c r="X44" s="259">
        <f>+'Ark1'!W212</f>
        <v>21.097770154373929</v>
      </c>
      <c r="Y44" s="259">
        <f>+'Ark1'!X212</f>
        <v>24.1852487135506</v>
      </c>
      <c r="Z44" s="259">
        <f>+'Ark1'!Y212</f>
        <v>0.17152658662092621</v>
      </c>
      <c r="AA44" s="260">
        <f>+'Ark1'!Z212</f>
        <v>0</v>
      </c>
      <c r="AB44" s="260">
        <f>+'Ark1'!AA212</f>
        <v>3.1692536339362638</v>
      </c>
      <c r="AC44" s="262">
        <f>+'Ark1'!AB212</f>
        <v>1.3273143558431812</v>
      </c>
      <c r="AD44" s="262">
        <f>+'Ark1'!AC212</f>
        <v>2.3229817192385074</v>
      </c>
      <c r="AE44" s="259">
        <f>+'Ark1'!AD212</f>
        <v>59.154371304331917</v>
      </c>
      <c r="AF44" s="259">
        <f>+'Ark1'!AE212</f>
        <v>63.220820685036394</v>
      </c>
      <c r="AG44" s="259">
        <f>+'Ark1'!AF212</f>
        <v>40.22790602024493</v>
      </c>
      <c r="AH44" s="262">
        <f t="shared" ref="AH44:AH68" si="49">+Q44/T44</f>
        <v>2.9139992965177601</v>
      </c>
      <c r="AI44" s="259">
        <f>+G44/E44</f>
        <v>5.1140350877192979</v>
      </c>
      <c r="AJ44" s="47"/>
      <c r="AK44" s="4"/>
      <c r="AL44" s="61"/>
      <c r="AM44" s="16"/>
      <c r="AN44" s="13"/>
      <c r="AO44" s="18"/>
    </row>
    <row r="45" spans="1:47" ht="15.6">
      <c r="A45" s="47"/>
      <c r="B45" s="257">
        <f>+'Ark1'!C213</f>
        <v>1997</v>
      </c>
      <c r="C45" s="257">
        <f>+'Ark1'!H213</f>
        <v>2</v>
      </c>
      <c r="D45" s="263" t="s">
        <v>7</v>
      </c>
      <c r="E45" s="366">
        <f>+'Ark1'!Q213</f>
        <v>103</v>
      </c>
      <c r="F45" s="258">
        <f t="shared" ref="F45:F54" si="50">+E45-E44</f>
        <v>-11</v>
      </c>
      <c r="G45" s="366">
        <f>+'Ark1'!R213</f>
        <v>596</v>
      </c>
      <c r="H45" s="362">
        <f t="shared" ref="H45:H54" si="51">+G45-G44</f>
        <v>13</v>
      </c>
      <c r="I45" s="260">
        <f>+'Ark1'!AG213</f>
        <v>31.090245174752216</v>
      </c>
      <c r="J45" s="261">
        <f t="shared" ref="J45:J54" si="52">+I45-I44</f>
        <v>2.1428767536995963</v>
      </c>
      <c r="K45" s="260">
        <f>+'Ark1'!AH213</f>
        <v>29.419019007535638</v>
      </c>
      <c r="L45" s="96"/>
      <c r="M45" s="186"/>
      <c r="N45" s="186"/>
      <c r="O45" s="186"/>
      <c r="P45" s="186"/>
      <c r="Q45" s="260">
        <f>+'Ark1'!U213</f>
        <v>13.768791946308728</v>
      </c>
      <c r="R45" s="261">
        <f t="shared" ref="R45:R54" si="53">+Q45-Q44</f>
        <v>-0.441328122301897</v>
      </c>
      <c r="S45" s="298"/>
      <c r="T45" s="262">
        <f>+'Ark1'!S213</f>
        <v>5.3070469798657722</v>
      </c>
      <c r="U45" s="263">
        <f t="shared" ref="U45:U54" si="54">+T45-T44</f>
        <v>0.43054612223283772</v>
      </c>
      <c r="V45" s="262">
        <f>+'Ark1'!T213</f>
        <v>6.325503355704698</v>
      </c>
      <c r="W45" s="263">
        <f t="shared" ref="W45:W54" si="55">+V45-V44</f>
        <v>-0.38461671290593369</v>
      </c>
      <c r="X45" s="259">
        <f>+'Ark1'!W213</f>
        <v>11.912751677852343</v>
      </c>
      <c r="Y45" s="259">
        <f>+'Ark1'!X213</f>
        <v>18.624161073825505</v>
      </c>
      <c r="Z45" s="259">
        <f>+'Ark1'!Y213</f>
        <v>1.1744966442953022</v>
      </c>
      <c r="AA45" s="260">
        <f>+'Ark1'!Z213</f>
        <v>0</v>
      </c>
      <c r="AB45" s="260">
        <f>+'Ark1'!AA213</f>
        <v>2.7849907914374654</v>
      </c>
      <c r="AC45" s="262">
        <f>+'Ark1'!AB213</f>
        <v>1.2984311666149977</v>
      </c>
      <c r="AD45" s="262">
        <f>+'Ark1'!AC213</f>
        <v>1.8685189326486875</v>
      </c>
      <c r="AE45" s="259">
        <f>+'Ark1'!AD213</f>
        <v>47.517995004197111</v>
      </c>
      <c r="AF45" s="259">
        <f>+'Ark1'!AE213</f>
        <v>56.478205474025891</v>
      </c>
      <c r="AG45" s="259">
        <f>+'Ark1'!AF213</f>
        <v>43.529806423078931</v>
      </c>
      <c r="AH45" s="262">
        <f t="shared" si="49"/>
        <v>2.5944356623458744</v>
      </c>
      <c r="AI45" s="259">
        <f t="shared" ref="AI45:AI54" si="56">+G45/E45</f>
        <v>5.7864077669902914</v>
      </c>
      <c r="AJ45" s="47"/>
      <c r="AK45" s="4"/>
      <c r="AL45" s="61"/>
      <c r="AM45" s="16"/>
      <c r="AN45" s="13"/>
      <c r="AO45" s="18"/>
    </row>
    <row r="46" spans="1:47" ht="15.6">
      <c r="A46" s="47"/>
      <c r="B46" s="257">
        <f>+'Ark1'!C214</f>
        <v>1998</v>
      </c>
      <c r="C46" s="257">
        <f>+'Ark1'!H214</f>
        <v>2</v>
      </c>
      <c r="D46" s="263" t="s">
        <v>7</v>
      </c>
      <c r="E46" s="366">
        <f>+'Ark1'!Q214</f>
        <v>110</v>
      </c>
      <c r="F46" s="258">
        <f t="shared" si="50"/>
        <v>7</v>
      </c>
      <c r="G46" s="366">
        <f>+'Ark1'!R214</f>
        <v>651</v>
      </c>
      <c r="H46" s="362">
        <f t="shared" si="51"/>
        <v>55</v>
      </c>
      <c r="I46" s="260">
        <f>+'Ark1'!AG214</f>
        <v>42.081447963800905</v>
      </c>
      <c r="J46" s="261">
        <f t="shared" si="52"/>
        <v>10.991202789048689</v>
      </c>
      <c r="K46" s="260">
        <f>+'Ark1'!AH214</f>
        <v>41.348542682523217</v>
      </c>
      <c r="L46" s="96"/>
      <c r="M46" s="186"/>
      <c r="N46" s="186"/>
      <c r="O46" s="186"/>
      <c r="P46" s="186"/>
      <c r="Q46" s="260">
        <f>+'Ark1'!U214</f>
        <v>14.39354838709678</v>
      </c>
      <c r="R46" s="261">
        <f t="shared" si="53"/>
        <v>0.62475644078805281</v>
      </c>
      <c r="S46" s="298"/>
      <c r="T46" s="262">
        <f>+'Ark1'!S214</f>
        <v>5.2841781874039953</v>
      </c>
      <c r="U46" s="263">
        <f t="shared" si="54"/>
        <v>-2.2868792461776977E-2</v>
      </c>
      <c r="V46" s="262">
        <f>+'Ark1'!T214</f>
        <v>6.8110599078341005</v>
      </c>
      <c r="W46" s="263">
        <f t="shared" si="55"/>
        <v>0.48555655212940252</v>
      </c>
      <c r="X46" s="259">
        <f>+'Ark1'!W214</f>
        <v>9.5238095238095273</v>
      </c>
      <c r="Y46" s="259">
        <f>+'Ark1'!X214</f>
        <v>27.496159754224276</v>
      </c>
      <c r="Z46" s="259">
        <f>+'Ark1'!Y214</f>
        <v>1.2288786482334872</v>
      </c>
      <c r="AA46" s="260">
        <f>+'Ark1'!Z214</f>
        <v>0</v>
      </c>
      <c r="AB46" s="260">
        <f>+'Ark1'!AA214</f>
        <v>3.303257458325644</v>
      </c>
      <c r="AC46" s="262">
        <f>+'Ark1'!AB214</f>
        <v>1.3624473300211717</v>
      </c>
      <c r="AD46" s="262">
        <f>+'Ark1'!AC214</f>
        <v>1.6403890216471191</v>
      </c>
      <c r="AE46" s="259">
        <f>+'Ark1'!AD214</f>
        <v>58.289755493059218</v>
      </c>
      <c r="AF46" s="259">
        <f>+'Ark1'!AE214</f>
        <v>46.746821614055719</v>
      </c>
      <c r="AG46" s="259">
        <f>+'Ark1'!AF214</f>
        <v>32.094192857884302</v>
      </c>
      <c r="AH46" s="262">
        <f t="shared" si="49"/>
        <v>2.72389534883721</v>
      </c>
      <c r="AI46" s="259">
        <f t="shared" si="56"/>
        <v>5.918181818181818</v>
      </c>
      <c r="AJ46" s="47"/>
      <c r="AK46" s="4"/>
      <c r="AL46" s="61"/>
      <c r="AM46" s="16"/>
      <c r="AN46" s="5"/>
      <c r="AO46" s="18"/>
    </row>
    <row r="47" spans="1:47" ht="15.6">
      <c r="A47" s="47"/>
      <c r="B47" s="257">
        <f>+'Ark1'!C215</f>
        <v>1999</v>
      </c>
      <c r="C47" s="257">
        <f>+'Ark1'!H215</f>
        <v>2</v>
      </c>
      <c r="D47" s="263" t="s">
        <v>7</v>
      </c>
      <c r="E47" s="366">
        <f>+'Ark1'!Q215</f>
        <v>123</v>
      </c>
      <c r="F47" s="258">
        <f t="shared" si="50"/>
        <v>13</v>
      </c>
      <c r="G47" s="366">
        <f>+'Ark1'!R215</f>
        <v>867</v>
      </c>
      <c r="H47" s="362">
        <f t="shared" si="51"/>
        <v>216</v>
      </c>
      <c r="I47" s="260">
        <f>+'Ark1'!AG215</f>
        <v>52.737226277372258</v>
      </c>
      <c r="J47" s="261">
        <f t="shared" si="52"/>
        <v>10.655778313571354</v>
      </c>
      <c r="K47" s="260">
        <f>+'Ark1'!AH215</f>
        <v>50.263120466505526</v>
      </c>
      <c r="L47" s="96"/>
      <c r="M47" s="186"/>
      <c r="N47" s="186"/>
      <c r="O47" s="186"/>
      <c r="P47" s="186"/>
      <c r="Q47" s="260">
        <f>+'Ark1'!U215</f>
        <v>13.858823529411795</v>
      </c>
      <c r="R47" s="261">
        <f t="shared" si="53"/>
        <v>-0.53472485768498501</v>
      </c>
      <c r="S47" s="298"/>
      <c r="T47" s="262">
        <f>+'Ark1'!S215</f>
        <v>5.4129181084198388</v>
      </c>
      <c r="U47" s="263">
        <f t="shared" si="54"/>
        <v>0.12873992101584353</v>
      </c>
      <c r="V47" s="262">
        <f>+'Ark1'!T215</f>
        <v>6.973471741637832</v>
      </c>
      <c r="W47" s="263">
        <f t="shared" si="55"/>
        <v>0.16241183380373148</v>
      </c>
      <c r="X47" s="259">
        <f>+'Ark1'!W215</f>
        <v>11.76470588235294</v>
      </c>
      <c r="Y47" s="259">
        <f>+'Ark1'!X215</f>
        <v>18.685121107266436</v>
      </c>
      <c r="Z47" s="259">
        <f>+'Ark1'!Y215</f>
        <v>0.11534025374855827</v>
      </c>
      <c r="AA47" s="260">
        <f>+'Ark1'!Z215</f>
        <v>0</v>
      </c>
      <c r="AB47" s="260">
        <f>+'Ark1'!AA215</f>
        <v>2.619208611118506</v>
      </c>
      <c r="AC47" s="262">
        <f>+'Ark1'!AB215</f>
        <v>1.4788689672717827</v>
      </c>
      <c r="AD47" s="262">
        <f>+'Ark1'!AC215</f>
        <v>1.5872872442989852</v>
      </c>
      <c r="AE47" s="259">
        <f>+'Ark1'!AD215</f>
        <v>56.494173398937392</v>
      </c>
      <c r="AF47" s="259">
        <f>+'Ark1'!AE215</f>
        <v>38.991648349020451</v>
      </c>
      <c r="AG47" s="259">
        <f>+'Ark1'!AF215</f>
        <v>42.330120885412597</v>
      </c>
      <c r="AH47" s="262">
        <f t="shared" si="49"/>
        <v>2.5603238866396816</v>
      </c>
      <c r="AI47" s="259">
        <f t="shared" si="56"/>
        <v>7.0487804878048781</v>
      </c>
      <c r="AJ47" s="47"/>
      <c r="AK47" s="4"/>
      <c r="AL47" s="61"/>
      <c r="AM47" s="16"/>
      <c r="AN47" s="5"/>
      <c r="AO47" s="18"/>
    </row>
    <row r="48" spans="1:47" ht="15.6">
      <c r="A48" s="47"/>
      <c r="B48" s="257">
        <f>+'Ark1'!C216</f>
        <v>2000</v>
      </c>
      <c r="C48" s="257">
        <f>+'Ark1'!H216</f>
        <v>2</v>
      </c>
      <c r="D48" s="263" t="s">
        <v>7</v>
      </c>
      <c r="E48" s="366">
        <f>+'Ark1'!Q216</f>
        <v>134</v>
      </c>
      <c r="F48" s="258">
        <f t="shared" si="50"/>
        <v>11</v>
      </c>
      <c r="G48" s="366">
        <f>+'Ark1'!R216</f>
        <v>1425</v>
      </c>
      <c r="H48" s="362">
        <f t="shared" si="51"/>
        <v>558</v>
      </c>
      <c r="I48" s="260">
        <f>+'Ark1'!AG216</f>
        <v>68.019093078758942</v>
      </c>
      <c r="J48" s="261">
        <f t="shared" si="52"/>
        <v>15.281866801386684</v>
      </c>
      <c r="K48" s="260">
        <f>+'Ark1'!AH216</f>
        <v>66.673095980791885</v>
      </c>
      <c r="L48" s="96"/>
      <c r="M48" s="186"/>
      <c r="N48" s="186"/>
      <c r="O48" s="186"/>
      <c r="P48" s="186"/>
      <c r="Q48" s="260">
        <f>+'Ark1'!U216</f>
        <v>14.069473684210537</v>
      </c>
      <c r="R48" s="261">
        <f t="shared" si="53"/>
        <v>0.21065015479874205</v>
      </c>
      <c r="S48" s="298"/>
      <c r="T48" s="262">
        <f>+'Ark1'!S216</f>
        <v>5.527719298245616</v>
      </c>
      <c r="U48" s="263">
        <f t="shared" si="54"/>
        <v>0.11480118982577725</v>
      </c>
      <c r="V48" s="262">
        <f>+'Ark1'!T216</f>
        <v>6.9831578947368431</v>
      </c>
      <c r="W48" s="263">
        <f t="shared" si="55"/>
        <v>9.6861530990111078E-3</v>
      </c>
      <c r="X48" s="259">
        <f>+'Ark1'!W216</f>
        <v>16.771929824561401</v>
      </c>
      <c r="Y48" s="259">
        <f>+'Ark1'!X216</f>
        <v>25.263157894736842</v>
      </c>
      <c r="Z48" s="259">
        <f>+'Ark1'!Y216</f>
        <v>0.98245614035087714</v>
      </c>
      <c r="AA48" s="260">
        <f>+'Ark1'!Z216</f>
        <v>0</v>
      </c>
      <c r="AB48" s="260">
        <f>+'Ark1'!AA216</f>
        <v>3.4116068247235072</v>
      </c>
      <c r="AC48" s="262">
        <f>+'Ark1'!AB216</f>
        <v>1.5958619928282931</v>
      </c>
      <c r="AD48" s="262">
        <f>+'Ark1'!AC216</f>
        <v>1.9149633846481064</v>
      </c>
      <c r="AE48" s="259">
        <f>+'Ark1'!AD216</f>
        <v>67.156781497874846</v>
      </c>
      <c r="AF48" s="259">
        <f>+'Ark1'!AE216</f>
        <v>55.150902833389267</v>
      </c>
      <c r="AG48" s="259">
        <f>+'Ark1'!AF216</f>
        <v>60.017692698844058</v>
      </c>
      <c r="AH48" s="262">
        <f t="shared" si="49"/>
        <v>2.5452583470864552</v>
      </c>
      <c r="AI48" s="259">
        <f t="shared" si="56"/>
        <v>10.634328358208956</v>
      </c>
      <c r="AJ48" s="47"/>
      <c r="AK48" s="4"/>
      <c r="AL48" s="61"/>
      <c r="AM48" s="16"/>
      <c r="AN48" s="5"/>
      <c r="AO48" s="18"/>
    </row>
    <row r="49" spans="1:41" ht="15.6">
      <c r="A49" s="47"/>
      <c r="B49" s="257">
        <f>+'Ark1'!C217</f>
        <v>2001</v>
      </c>
      <c r="C49" s="257">
        <f>+'Ark1'!H217</f>
        <v>2</v>
      </c>
      <c r="D49" s="263" t="s">
        <v>7</v>
      </c>
      <c r="E49" s="366">
        <f>+'Ark1'!Q217</f>
        <v>174</v>
      </c>
      <c r="F49" s="258">
        <f t="shared" si="50"/>
        <v>40</v>
      </c>
      <c r="G49" s="366">
        <f>+'Ark1'!R217</f>
        <v>1122</v>
      </c>
      <c r="H49" s="362">
        <f t="shared" si="51"/>
        <v>-303</v>
      </c>
      <c r="I49" s="260">
        <f>+'Ark1'!AG217</f>
        <v>48.445595854922281</v>
      </c>
      <c r="J49" s="261">
        <f t="shared" si="52"/>
        <v>-19.573497223836661</v>
      </c>
      <c r="K49" s="260">
        <f>+'Ark1'!AH217</f>
        <v>43.009267858056177</v>
      </c>
      <c r="L49" s="96"/>
      <c r="M49" s="186"/>
      <c r="N49" s="186"/>
      <c r="O49" s="186"/>
      <c r="P49" s="186"/>
      <c r="Q49" s="260">
        <f>+'Ark1'!U217</f>
        <v>14.240552584670239</v>
      </c>
      <c r="R49" s="261">
        <f t="shared" si="53"/>
        <v>0.17107890045970109</v>
      </c>
      <c r="S49" s="298"/>
      <c r="T49" s="262">
        <f>+'Ark1'!S217</f>
        <v>5.6229946524064172</v>
      </c>
      <c r="U49" s="263">
        <f t="shared" si="54"/>
        <v>9.5275354160801129E-2</v>
      </c>
      <c r="V49" s="262">
        <f>+'Ark1'!T217</f>
        <v>6.545454545454545</v>
      </c>
      <c r="W49" s="263">
        <f t="shared" si="55"/>
        <v>-0.43770334928229815</v>
      </c>
      <c r="X49" s="259">
        <f>+'Ark1'!W217</f>
        <v>11.319073083778964</v>
      </c>
      <c r="Y49" s="259">
        <f>+'Ark1'!X217</f>
        <v>20.944741532976831</v>
      </c>
      <c r="Z49" s="259">
        <f>+'Ark1'!Y217</f>
        <v>0.71301247771836007</v>
      </c>
      <c r="AA49" s="260">
        <f>+'Ark1'!Z217</f>
        <v>0</v>
      </c>
      <c r="AB49" s="260">
        <f>+'Ark1'!AA217</f>
        <v>2.745715323158338</v>
      </c>
      <c r="AC49" s="262">
        <f>+'Ark1'!AB217</f>
        <v>1.6317719822666523</v>
      </c>
      <c r="AD49" s="262">
        <f>+'Ark1'!AC217</f>
        <v>1.9111693973592925</v>
      </c>
      <c r="AE49" s="259">
        <f>+'Ark1'!AD217</f>
        <v>34.071173265334217</v>
      </c>
      <c r="AF49" s="259">
        <f>+'Ark1'!AE217</f>
        <v>49.334532745203262</v>
      </c>
      <c r="AG49" s="259">
        <f>+'Ark1'!AF217</f>
        <v>25.170389345765077</v>
      </c>
      <c r="AH49" s="262">
        <f t="shared" si="49"/>
        <v>2.5325566650816307</v>
      </c>
      <c r="AI49" s="259">
        <f t="shared" si="56"/>
        <v>6.4482758620689653</v>
      </c>
      <c r="AJ49" s="47"/>
      <c r="AK49" s="4"/>
      <c r="AL49" s="61"/>
      <c r="AM49" s="16"/>
      <c r="AN49" s="5"/>
      <c r="AO49" s="18"/>
    </row>
    <row r="50" spans="1:41" ht="15.6">
      <c r="A50" s="47"/>
      <c r="B50" s="257">
        <f>+'Ark1'!C218</f>
        <v>2002</v>
      </c>
      <c r="C50" s="257">
        <f>+'Ark1'!H218</f>
        <v>2</v>
      </c>
      <c r="D50" s="263" t="s">
        <v>7</v>
      </c>
      <c r="E50" s="366">
        <f>+'Ark1'!Q218</f>
        <v>118</v>
      </c>
      <c r="F50" s="258">
        <f t="shared" si="50"/>
        <v>-56</v>
      </c>
      <c r="G50" s="366">
        <f>+'Ark1'!R218</f>
        <v>907</v>
      </c>
      <c r="H50" s="362">
        <f t="shared" si="51"/>
        <v>-215</v>
      </c>
      <c r="I50" s="260">
        <f>+'Ark1'!AG218</f>
        <v>36.825010150223299</v>
      </c>
      <c r="J50" s="261">
        <f t="shared" si="52"/>
        <v>-11.620585704698982</v>
      </c>
      <c r="K50" s="260">
        <f>+'Ark1'!AH218</f>
        <v>34.921741482866913</v>
      </c>
      <c r="L50" s="96"/>
      <c r="M50" s="186"/>
      <c r="N50" s="186"/>
      <c r="O50" s="186"/>
      <c r="P50" s="186"/>
      <c r="Q50" s="260">
        <f>+'Ark1'!U218</f>
        <v>14.801543550165388</v>
      </c>
      <c r="R50" s="261">
        <f t="shared" si="53"/>
        <v>0.56099096549514904</v>
      </c>
      <c r="S50" s="298"/>
      <c r="T50" s="262">
        <f>+'Ark1'!S218</f>
        <v>5.9029768467475199</v>
      </c>
      <c r="U50" s="263">
        <f t="shared" si="54"/>
        <v>0.27998219434110272</v>
      </c>
      <c r="V50" s="262">
        <f>+'Ark1'!T218</f>
        <v>6.7629547960308738</v>
      </c>
      <c r="W50" s="263">
        <f t="shared" si="55"/>
        <v>0.21750025057632882</v>
      </c>
      <c r="X50" s="259">
        <f>+'Ark1'!W218</f>
        <v>10.253583241455347</v>
      </c>
      <c r="Y50" s="259">
        <f>+'Ark1'!X218</f>
        <v>29.217199558985655</v>
      </c>
      <c r="Z50" s="259">
        <f>+'Ark1'!Y218</f>
        <v>1.5435501653803747</v>
      </c>
      <c r="AA50" s="260">
        <f>+'Ark1'!Z218</f>
        <v>0</v>
      </c>
      <c r="AB50" s="260">
        <f>+'Ark1'!AA218</f>
        <v>3.159382142545426</v>
      </c>
      <c r="AC50" s="262">
        <f>+'Ark1'!AB218</f>
        <v>1.65138742994667</v>
      </c>
      <c r="AD50" s="262">
        <f>+'Ark1'!AC218</f>
        <v>1.726642924746552</v>
      </c>
      <c r="AE50" s="259">
        <f>+'Ark1'!AD218</f>
        <v>38.877385098827773</v>
      </c>
      <c r="AF50" s="259">
        <f>+'Ark1'!AE218</f>
        <v>44.442634237993758</v>
      </c>
      <c r="AG50" s="259">
        <f>+'Ark1'!AF218</f>
        <v>25.293674553617763</v>
      </c>
      <c r="AH50" s="262">
        <f t="shared" si="49"/>
        <v>2.5074710496824815</v>
      </c>
      <c r="AI50" s="259">
        <f t="shared" si="56"/>
        <v>7.6864406779661021</v>
      </c>
      <c r="AJ50" s="47"/>
      <c r="AK50" s="4"/>
      <c r="AL50" s="61"/>
      <c r="AM50" s="16"/>
      <c r="AN50" s="5"/>
      <c r="AO50" s="18"/>
    </row>
    <row r="51" spans="1:41" ht="15.6">
      <c r="A51" s="47"/>
      <c r="B51" s="257">
        <f>+'Ark1'!C219</f>
        <v>2003</v>
      </c>
      <c r="C51" s="257">
        <f>+'Ark1'!H219</f>
        <v>2</v>
      </c>
      <c r="D51" s="263" t="s">
        <v>7</v>
      </c>
      <c r="E51" s="366">
        <f>+'Ark1'!Q219</f>
        <v>116</v>
      </c>
      <c r="F51" s="258">
        <f t="shared" si="50"/>
        <v>-2</v>
      </c>
      <c r="G51" s="366">
        <f>+'Ark1'!R219</f>
        <v>1033</v>
      </c>
      <c r="H51" s="362">
        <f t="shared" si="51"/>
        <v>126</v>
      </c>
      <c r="I51" s="260">
        <f>+'Ark1'!AG219</f>
        <v>46.784420289855071</v>
      </c>
      <c r="J51" s="261">
        <f t="shared" si="52"/>
        <v>9.9594101396317711</v>
      </c>
      <c r="K51" s="260">
        <f>+'Ark1'!AH219</f>
        <v>48.200679652510395</v>
      </c>
      <c r="L51" s="96"/>
      <c r="M51" s="186"/>
      <c r="N51" s="186"/>
      <c r="O51" s="186"/>
      <c r="P51" s="186"/>
      <c r="Q51" s="260">
        <f>+'Ark1'!U219</f>
        <v>14.85672797676671</v>
      </c>
      <c r="R51" s="261">
        <f t="shared" si="53"/>
        <v>5.5184426601321945E-2</v>
      </c>
      <c r="S51" s="298"/>
      <c r="T51" s="262">
        <f>+'Ark1'!S219</f>
        <v>6.0696999031945795</v>
      </c>
      <c r="U51" s="263">
        <f t="shared" si="54"/>
        <v>0.16672305644705965</v>
      </c>
      <c r="V51" s="262">
        <f>+'Ark1'!T219</f>
        <v>6.6156824782187797</v>
      </c>
      <c r="W51" s="263">
        <f t="shared" si="55"/>
        <v>-0.14727231781209404</v>
      </c>
      <c r="X51" s="259">
        <f>+'Ark1'!W219</f>
        <v>8.8092933204259456</v>
      </c>
      <c r="Y51" s="259">
        <f>+'Ark1'!X219</f>
        <v>29.235237173281718</v>
      </c>
      <c r="Z51" s="259">
        <f>+'Ark1'!Y219</f>
        <v>0.67763794772507269</v>
      </c>
      <c r="AA51" s="260">
        <f>+'Ark1'!Z219</f>
        <v>0</v>
      </c>
      <c r="AB51" s="260">
        <f>+'Ark1'!AA219</f>
        <v>2.8608374373162913</v>
      </c>
      <c r="AC51" s="262">
        <f>+'Ark1'!AB219</f>
        <v>1.6711728197251705</v>
      </c>
      <c r="AD51" s="262">
        <f>+'Ark1'!AC219</f>
        <v>1.6940262743684298</v>
      </c>
      <c r="AE51" s="259">
        <f>+'Ark1'!AD219</f>
        <v>41.462431815178675</v>
      </c>
      <c r="AF51" s="259">
        <f>+'Ark1'!AE219</f>
        <v>41.248753593159059</v>
      </c>
      <c r="AG51" s="259">
        <f>+'Ark1'!AF219</f>
        <v>25.292786813418939</v>
      </c>
      <c r="AH51" s="262">
        <f t="shared" si="49"/>
        <v>2.4476874003189808</v>
      </c>
      <c r="AI51" s="259">
        <f t="shared" si="56"/>
        <v>8.9051724137931032</v>
      </c>
      <c r="AJ51" s="47"/>
      <c r="AK51" s="4"/>
      <c r="AL51" s="61"/>
      <c r="AM51" s="16"/>
      <c r="AN51" s="5"/>
      <c r="AO51" s="18"/>
    </row>
    <row r="52" spans="1:41" ht="15.6">
      <c r="A52" s="47"/>
      <c r="B52" s="257">
        <f>+'Ark1'!C220</f>
        <v>2004</v>
      </c>
      <c r="C52" s="257">
        <f>+'Ark1'!H220</f>
        <v>2</v>
      </c>
      <c r="D52" s="263" t="s">
        <v>7</v>
      </c>
      <c r="E52" s="366">
        <f>+'Ark1'!Q220</f>
        <v>120</v>
      </c>
      <c r="F52" s="258">
        <f t="shared" si="50"/>
        <v>4</v>
      </c>
      <c r="G52" s="366">
        <f>+'Ark1'!R220</f>
        <v>1111</v>
      </c>
      <c r="H52" s="362">
        <f t="shared" si="51"/>
        <v>78</v>
      </c>
      <c r="I52" s="260">
        <f>+'Ark1'!AG220</f>
        <v>46.388308977035486</v>
      </c>
      <c r="J52" s="261">
        <f t="shared" si="52"/>
        <v>-0.39611131281958478</v>
      </c>
      <c r="K52" s="260">
        <f>+'Ark1'!AH220</f>
        <v>46.747998700262897</v>
      </c>
      <c r="L52" s="96"/>
      <c r="M52" s="186"/>
      <c r="N52" s="186"/>
      <c r="O52" s="186"/>
      <c r="P52" s="186"/>
      <c r="Q52" s="260">
        <f>+'Ark1'!U220</f>
        <v>14.244464446444628</v>
      </c>
      <c r="R52" s="261">
        <f t="shared" si="53"/>
        <v>-0.61226353032208181</v>
      </c>
      <c r="S52" s="298"/>
      <c r="T52" s="262">
        <f>+'Ark1'!S220</f>
        <v>6.9099909990999082</v>
      </c>
      <c r="U52" s="263">
        <f t="shared" si="54"/>
        <v>0.84029109590532869</v>
      </c>
      <c r="V52" s="262">
        <f>+'Ark1'!T220</f>
        <v>6.2988298829882989</v>
      </c>
      <c r="W52" s="263">
        <f t="shared" si="55"/>
        <v>-0.31685259523048082</v>
      </c>
      <c r="X52" s="259">
        <f>+'Ark1'!W220</f>
        <v>6.8406840684068397</v>
      </c>
      <c r="Y52" s="259">
        <f>+'Ark1'!X220</f>
        <v>24.572457245724568</v>
      </c>
      <c r="Z52" s="259">
        <f>+'Ark1'!Y220</f>
        <v>0.81008100810080996</v>
      </c>
      <c r="AA52" s="260">
        <f>+'Ark1'!Z220</f>
        <v>0</v>
      </c>
      <c r="AB52" s="260">
        <f>+'Ark1'!AA220</f>
        <v>3.3700624390055629</v>
      </c>
      <c r="AC52" s="262">
        <f>+'Ark1'!AB220</f>
        <v>1.72005669947939</v>
      </c>
      <c r="AD52" s="262">
        <f>+'Ark1'!AC220</f>
        <v>1.8022858969676636</v>
      </c>
      <c r="AE52" s="259">
        <f>+'Ark1'!AD220</f>
        <v>39.085323748438555</v>
      </c>
      <c r="AF52" s="259">
        <f>+'Ark1'!AE220</f>
        <v>50.704400490586721</v>
      </c>
      <c r="AG52" s="259">
        <f>+'Ark1'!AF220</f>
        <v>25.460160575075179</v>
      </c>
      <c r="AH52" s="262">
        <f t="shared" si="49"/>
        <v>2.0614302461899161</v>
      </c>
      <c r="AI52" s="259">
        <f t="shared" si="56"/>
        <v>9.2583333333333329</v>
      </c>
      <c r="AJ52" s="47"/>
      <c r="AK52" s="4"/>
      <c r="AL52" s="61"/>
      <c r="AM52" s="16"/>
      <c r="AN52" s="5"/>
      <c r="AO52" s="18"/>
    </row>
    <row r="53" spans="1:41" ht="15.6">
      <c r="A53" s="47"/>
      <c r="B53" s="257">
        <f>+'Ark1'!C221</f>
        <v>2005</v>
      </c>
      <c r="C53" s="257">
        <f>+'Ark1'!H221</f>
        <v>2</v>
      </c>
      <c r="D53" s="263" t="s">
        <v>7</v>
      </c>
      <c r="E53" s="366">
        <f>+'Ark1'!Q221</f>
        <v>225</v>
      </c>
      <c r="F53" s="258">
        <f t="shared" si="50"/>
        <v>105</v>
      </c>
      <c r="G53" s="366">
        <f>+'Ark1'!R221</f>
        <v>2725</v>
      </c>
      <c r="H53" s="362">
        <f t="shared" si="51"/>
        <v>1614</v>
      </c>
      <c r="I53" s="260">
        <f>+'Ark1'!AG221</f>
        <v>54.196499602227512</v>
      </c>
      <c r="J53" s="261">
        <f t="shared" si="52"/>
        <v>7.8081906251920259</v>
      </c>
      <c r="K53" s="260">
        <f>+'Ark1'!AH221</f>
        <v>56.429320521111407</v>
      </c>
      <c r="L53" s="96"/>
      <c r="M53" s="186"/>
      <c r="N53" s="186"/>
      <c r="O53" s="186"/>
      <c r="P53" s="186"/>
      <c r="Q53" s="260">
        <f>+'Ark1'!U221</f>
        <v>15.658422018348611</v>
      </c>
      <c r="R53" s="261">
        <f t="shared" si="53"/>
        <v>1.4139575719039836</v>
      </c>
      <c r="S53" s="298"/>
      <c r="T53" s="262">
        <f>+'Ark1'!S221</f>
        <v>6.5867889908256876</v>
      </c>
      <c r="U53" s="263">
        <f t="shared" si="54"/>
        <v>-0.32320200827422063</v>
      </c>
      <c r="V53" s="262">
        <f>+'Ark1'!T221</f>
        <v>6.0528440366972465</v>
      </c>
      <c r="W53" s="263">
        <f t="shared" si="55"/>
        <v>-0.24598584629105247</v>
      </c>
      <c r="X53" s="259">
        <f>+'Ark1'!W221</f>
        <v>3.4128440366972472</v>
      </c>
      <c r="Y53" s="259">
        <f>+'Ark1'!X221</f>
        <v>41.834862385321102</v>
      </c>
      <c r="Z53" s="259">
        <f>+'Ark1'!Y221</f>
        <v>0.91743119266055051</v>
      </c>
      <c r="AA53" s="260">
        <f>+'Ark1'!Z221</f>
        <v>0</v>
      </c>
      <c r="AB53" s="260">
        <f>+'Ark1'!AA221</f>
        <v>2.7144140709381248</v>
      </c>
      <c r="AC53" s="262">
        <f>+'Ark1'!AB221</f>
        <v>1.7400542439788724</v>
      </c>
      <c r="AD53" s="262">
        <f>+'Ark1'!AC221</f>
        <v>1.0126521557373449</v>
      </c>
      <c r="AE53" s="259">
        <f>+'Ark1'!AD221</f>
        <v>63.507987226980561</v>
      </c>
      <c r="AF53" s="259">
        <f>+'Ark1'!AE221</f>
        <v>45.553025744051162</v>
      </c>
      <c r="AG53" s="259">
        <f>+'Ark1'!AF221</f>
        <v>62.94729425668568</v>
      </c>
      <c r="AH53" s="262">
        <f t="shared" si="49"/>
        <v>2.3772466432670325</v>
      </c>
      <c r="AI53" s="259">
        <f t="shared" si="56"/>
        <v>12.111111111111111</v>
      </c>
      <c r="AJ53" s="47"/>
      <c r="AK53" s="4"/>
      <c r="AL53" s="61"/>
      <c r="AM53" s="16"/>
      <c r="AN53" s="5"/>
      <c r="AO53" s="18"/>
    </row>
    <row r="54" spans="1:41" ht="15.6">
      <c r="A54" s="47"/>
      <c r="B54" s="257">
        <f>+'Ark1'!C222</f>
        <v>2006</v>
      </c>
      <c r="C54" s="257">
        <f>+'Ark1'!H222</f>
        <v>2</v>
      </c>
      <c r="D54" s="263" t="s">
        <v>7</v>
      </c>
      <c r="E54" s="366">
        <f>+'Ark1'!Q222</f>
        <v>229</v>
      </c>
      <c r="F54" s="258">
        <f t="shared" si="50"/>
        <v>4</v>
      </c>
      <c r="G54" s="366">
        <f>+'Ark1'!R222</f>
        <v>2845</v>
      </c>
      <c r="H54" s="362">
        <f t="shared" si="51"/>
        <v>120</v>
      </c>
      <c r="I54" s="260">
        <f>+'Ark1'!AG222</f>
        <v>44.944707740916257</v>
      </c>
      <c r="J54" s="261">
        <f t="shared" si="52"/>
        <v>-9.2517918613112542</v>
      </c>
      <c r="K54" s="260">
        <f>+'Ark1'!AH222</f>
        <v>47.647236585857186</v>
      </c>
      <c r="L54" s="96"/>
      <c r="M54" s="186"/>
      <c r="N54" s="186"/>
      <c r="O54" s="186"/>
      <c r="P54" s="186"/>
      <c r="Q54" s="260">
        <f>+'Ark1'!U222</f>
        <v>14.963409490333923</v>
      </c>
      <c r="R54" s="261">
        <f t="shared" si="53"/>
        <v>-0.69501252801468816</v>
      </c>
      <c r="S54" s="298"/>
      <c r="T54" s="262">
        <f>+'Ark1'!S222</f>
        <v>6.8224956063268891</v>
      </c>
      <c r="U54" s="263">
        <f t="shared" si="54"/>
        <v>0.23570661550120153</v>
      </c>
      <c r="V54" s="262">
        <f>+'Ark1'!T222</f>
        <v>6.2492091388400706</v>
      </c>
      <c r="W54" s="263">
        <f t="shared" si="55"/>
        <v>0.1963651021428241</v>
      </c>
      <c r="X54" s="259">
        <f>+'Ark1'!W222</f>
        <v>4.3936731107205622</v>
      </c>
      <c r="Y54" s="259">
        <f>+'Ark1'!X222</f>
        <v>29.420035149384884</v>
      </c>
      <c r="Z54" s="259">
        <f>+'Ark1'!Y222</f>
        <v>0.91388400702987682</v>
      </c>
      <c r="AA54" s="260">
        <f>+'Ark1'!Z222</f>
        <v>0</v>
      </c>
      <c r="AB54" s="260">
        <f>+'Ark1'!AA222</f>
        <v>2.7073824042018315</v>
      </c>
      <c r="AC54" s="262">
        <f>+'Ark1'!AB222</f>
        <v>1.7432128269371676</v>
      </c>
      <c r="AD54" s="262">
        <f>+'Ark1'!AC222</f>
        <v>1.6485932353778785</v>
      </c>
      <c r="AE54" s="259">
        <f>+'Ark1'!AD222</f>
        <v>62.985459112504209</v>
      </c>
      <c r="AF54" s="259">
        <f>+'Ark1'!AE222</f>
        <v>28.39942595867468</v>
      </c>
      <c r="AG54" s="259">
        <f>+'Ark1'!AF222</f>
        <v>35.259483108015502</v>
      </c>
      <c r="AH54" s="262">
        <f t="shared" si="49"/>
        <v>2.193245749613602</v>
      </c>
      <c r="AI54" s="259">
        <f t="shared" si="56"/>
        <v>12.423580786026202</v>
      </c>
      <c r="AJ54" s="47"/>
      <c r="AK54" s="4"/>
      <c r="AL54" s="61"/>
      <c r="AM54" s="16"/>
      <c r="AN54" s="5"/>
      <c r="AO54" s="18"/>
    </row>
    <row r="55" spans="1:41" ht="15.6">
      <c r="A55" s="47"/>
      <c r="B55" s="257">
        <f>+'Ark1'!C223</f>
        <v>2007</v>
      </c>
      <c r="C55" s="257">
        <f>+'Ark1'!H223</f>
        <v>2</v>
      </c>
      <c r="D55" s="263" t="s">
        <v>7</v>
      </c>
      <c r="E55" s="366">
        <f>+'Ark1'!Q223</f>
        <v>208</v>
      </c>
      <c r="F55" s="258">
        <f t="shared" ref="F55:F62" si="57">+E55-E54</f>
        <v>-21</v>
      </c>
      <c r="G55" s="366">
        <f>+'Ark1'!R223</f>
        <v>2421</v>
      </c>
      <c r="H55" s="362">
        <f t="shared" ref="H55:H62" si="58">+G55-G54</f>
        <v>-424</v>
      </c>
      <c r="I55" s="260">
        <f>+'Ark1'!AG223</f>
        <v>66.456217403239108</v>
      </c>
      <c r="J55" s="261">
        <f t="shared" ref="J55:J62" si="59">+I55-I54</f>
        <v>21.511509662322851</v>
      </c>
      <c r="K55" s="260">
        <f>+'Ark1'!AH223</f>
        <v>70.89881556017211</v>
      </c>
      <c r="L55" s="96"/>
      <c r="M55" s="186"/>
      <c r="N55" s="186"/>
      <c r="O55" s="186"/>
      <c r="P55" s="186"/>
      <c r="Q55" s="260">
        <f>+'Ark1'!U223</f>
        <v>14.871912432878981</v>
      </c>
      <c r="R55" s="261">
        <f t="shared" ref="R55:R62" si="60">+Q55-Q54</f>
        <v>-9.1497057454942521E-2</v>
      </c>
      <c r="S55" s="298"/>
      <c r="T55" s="262">
        <f>+'Ark1'!S223</f>
        <v>7.7467988434531234</v>
      </c>
      <c r="U55" s="263">
        <f t="shared" ref="U55:U62" si="61">+T55-T54</f>
        <v>0.9243032371262343</v>
      </c>
      <c r="V55" s="262">
        <f>+'Ark1'!T223</f>
        <v>6.2280049566294924</v>
      </c>
      <c r="W55" s="263">
        <f t="shared" ref="W55:W62" si="62">+V55-V54</f>
        <v>-2.1204182210578182E-2</v>
      </c>
      <c r="X55" s="259">
        <f>+'Ark1'!W223</f>
        <v>4.378356051218506</v>
      </c>
      <c r="Y55" s="259">
        <f>+'Ark1'!X223</f>
        <v>28.748451053283759</v>
      </c>
      <c r="Z55" s="259">
        <f>+'Ark1'!Y223</f>
        <v>0.6608839322593969</v>
      </c>
      <c r="AA55" s="260">
        <f>+'Ark1'!Z223</f>
        <v>0</v>
      </c>
      <c r="AB55" s="260">
        <f>+'Ark1'!AA223</f>
        <v>2.5100977438700482</v>
      </c>
      <c r="AC55" s="262">
        <f>+'Ark1'!AB223</f>
        <v>1.7555938437849747</v>
      </c>
      <c r="AD55" s="262">
        <f>+'Ark1'!AC223</f>
        <v>1.646362225209463</v>
      </c>
      <c r="AE55" s="259">
        <f>+'Ark1'!AD223</f>
        <v>58.127150665133748</v>
      </c>
      <c r="AF55" s="259">
        <f>+'Ark1'!AE223</f>
        <v>31.754625263832359</v>
      </c>
      <c r="AG55" s="259">
        <f>+'Ark1'!AF223</f>
        <v>35.909387283850499</v>
      </c>
      <c r="AH55" s="262">
        <f t="shared" si="49"/>
        <v>1.9197494001599569</v>
      </c>
      <c r="AI55" s="259">
        <f t="shared" ref="AI55:AI62" si="63">+G55/E55</f>
        <v>11.639423076923077</v>
      </c>
      <c r="AJ55" s="47"/>
      <c r="AK55" s="4"/>
      <c r="AL55" s="61"/>
      <c r="AM55" s="16"/>
      <c r="AN55" s="5"/>
      <c r="AO55" s="18"/>
    </row>
    <row r="56" spans="1:41" ht="15.6">
      <c r="A56" s="47"/>
      <c r="B56" s="257">
        <f>+'Ark1'!C224</f>
        <v>2008</v>
      </c>
      <c r="C56" s="257">
        <f>+'Ark1'!H224</f>
        <v>2</v>
      </c>
      <c r="D56" s="263" t="s">
        <v>7</v>
      </c>
      <c r="E56" s="366">
        <f>+'Ark1'!Q224</f>
        <v>229</v>
      </c>
      <c r="F56" s="258">
        <f t="shared" si="57"/>
        <v>21</v>
      </c>
      <c r="G56" s="366">
        <f>+'Ark1'!R224</f>
        <v>2866</v>
      </c>
      <c r="H56" s="362">
        <f t="shared" si="58"/>
        <v>445</v>
      </c>
      <c r="I56" s="260">
        <f>+'Ark1'!AG224</f>
        <v>45.578880407124679</v>
      </c>
      <c r="J56" s="261">
        <f t="shared" si="59"/>
        <v>-20.87733699611443</v>
      </c>
      <c r="K56" s="260">
        <f>+'Ark1'!AH224</f>
        <v>52.556009671966322</v>
      </c>
      <c r="L56" s="96"/>
      <c r="M56" s="186"/>
      <c r="N56" s="186"/>
      <c r="O56" s="186"/>
      <c r="P56" s="186"/>
      <c r="Q56" s="260">
        <f>+'Ark1'!U224</f>
        <v>14.56863224005583</v>
      </c>
      <c r="R56" s="261">
        <f t="shared" si="60"/>
        <v>-0.30328019282315033</v>
      </c>
      <c r="S56" s="298"/>
      <c r="T56" s="262">
        <f>+'Ark1'!S224</f>
        <v>7.4856943475226787</v>
      </c>
      <c r="U56" s="263">
        <f t="shared" si="61"/>
        <v>-0.26110449593044471</v>
      </c>
      <c r="V56" s="262">
        <f>+'Ark1'!T224</f>
        <v>6.1887648290300081</v>
      </c>
      <c r="W56" s="263">
        <f t="shared" si="62"/>
        <v>-3.9240127599484254E-2</v>
      </c>
      <c r="X56" s="259">
        <f>+'Ark1'!W224</f>
        <v>8.7229588276343311</v>
      </c>
      <c r="Y56" s="259">
        <f>+'Ark1'!X224</f>
        <v>27.913468248429876</v>
      </c>
      <c r="Z56" s="259">
        <f>+'Ark1'!Y224</f>
        <v>0.76762037683182149</v>
      </c>
      <c r="AA56" s="260">
        <f>+'Ark1'!Z224</f>
        <v>0</v>
      </c>
      <c r="AB56" s="260">
        <f>+'Ark1'!AA224</f>
        <v>3.1335359366517324</v>
      </c>
      <c r="AC56" s="262">
        <f>+'Ark1'!AB224</f>
        <v>1.9637248906107856</v>
      </c>
      <c r="AD56" s="262">
        <f>+'Ark1'!AC224</f>
        <v>1.8414925970986529</v>
      </c>
      <c r="AE56" s="259">
        <f>+'Ark1'!AD224</f>
        <v>62.815166511090197</v>
      </c>
      <c r="AF56" s="259">
        <f>+'Ark1'!AE224</f>
        <v>42.271160224005826</v>
      </c>
      <c r="AG56" s="259">
        <f>+'Ark1'!AF224</f>
        <v>52.858422194382179</v>
      </c>
      <c r="AH56" s="262">
        <f t="shared" si="49"/>
        <v>1.9461965134706822</v>
      </c>
      <c r="AI56" s="259">
        <f t="shared" si="63"/>
        <v>12.51528384279476</v>
      </c>
      <c r="AJ56" s="47"/>
      <c r="AK56" s="4"/>
      <c r="AL56" s="16"/>
      <c r="AM56" s="16"/>
      <c r="AN56" s="5"/>
      <c r="AO56" s="18"/>
    </row>
    <row r="57" spans="1:41" ht="15.6">
      <c r="A57" s="47"/>
      <c r="B57" s="257">
        <f>+'Ark1'!C225</f>
        <v>2009</v>
      </c>
      <c r="C57" s="257">
        <f>+'Ark1'!H225</f>
        <v>2</v>
      </c>
      <c r="D57" s="263" t="s">
        <v>7</v>
      </c>
      <c r="E57" s="366">
        <f>+'Ark1'!Q225</f>
        <v>166</v>
      </c>
      <c r="F57" s="258">
        <f t="shared" si="57"/>
        <v>-63</v>
      </c>
      <c r="G57" s="366">
        <f>+'Ark1'!R225</f>
        <v>2000</v>
      </c>
      <c r="H57" s="362">
        <f t="shared" si="58"/>
        <v>-866</v>
      </c>
      <c r="I57" s="260">
        <f>+'Ark1'!AG225</f>
        <v>99.304865938431021</v>
      </c>
      <c r="J57" s="261">
        <f t="shared" si="59"/>
        <v>53.725985531306343</v>
      </c>
      <c r="K57" s="260">
        <f>+'Ark1'!AH225</f>
        <v>99.857424590216979</v>
      </c>
      <c r="L57" s="96"/>
      <c r="M57" s="186"/>
      <c r="N57" s="186"/>
      <c r="O57" s="186"/>
      <c r="P57" s="186"/>
      <c r="Q57" s="260">
        <f>+'Ark1'!U225</f>
        <v>15.443449999999997</v>
      </c>
      <c r="R57" s="261">
        <f t="shared" si="60"/>
        <v>0.87481775994416644</v>
      </c>
      <c r="S57" s="298"/>
      <c r="T57" s="262">
        <f>+'Ark1'!S225</f>
        <v>8.4800000000000022</v>
      </c>
      <c r="U57" s="263">
        <f t="shared" si="61"/>
        <v>0.9943056524773235</v>
      </c>
      <c r="V57" s="262">
        <f>+'Ark1'!T225</f>
        <v>6.6090000000000018</v>
      </c>
      <c r="W57" s="263">
        <f t="shared" si="62"/>
        <v>0.42023517096999363</v>
      </c>
      <c r="X57" s="259">
        <f>+'Ark1'!W225</f>
        <v>5.55</v>
      </c>
      <c r="Y57" s="259">
        <f>+'Ark1'!X225</f>
        <v>38.299999999999997</v>
      </c>
      <c r="Z57" s="259">
        <f>+'Ark1'!Y225</f>
        <v>1.45</v>
      </c>
      <c r="AA57" s="260">
        <f>+'Ark1'!Z225</f>
        <v>0</v>
      </c>
      <c r="AB57" s="260">
        <f>+'Ark1'!AA225</f>
        <v>2.927115832607353</v>
      </c>
      <c r="AC57" s="262">
        <f>+'Ark1'!AB225</f>
        <v>1.64030484971544</v>
      </c>
      <c r="AD57" s="262">
        <f>+'Ark1'!AC225</f>
        <v>1.459835264678863</v>
      </c>
      <c r="AE57" s="259">
        <f>+'Ark1'!AD225</f>
        <v>53.136877468631589</v>
      </c>
      <c r="AF57" s="259">
        <f>+'Ark1'!AE225</f>
        <v>30.698715845713448</v>
      </c>
      <c r="AG57" s="259">
        <f>+'Ark1'!AF225</f>
        <v>36.799016522152897</v>
      </c>
      <c r="AH57" s="262">
        <f t="shared" si="49"/>
        <v>1.8211615566037727</v>
      </c>
      <c r="AI57" s="259">
        <f t="shared" si="63"/>
        <v>12.048192771084338</v>
      </c>
      <c r="AJ57" s="47"/>
      <c r="AK57" s="4"/>
      <c r="AL57" s="16"/>
      <c r="AM57" s="16"/>
      <c r="AN57" s="5"/>
      <c r="AO57" s="18"/>
    </row>
    <row r="58" spans="1:41" ht="15.6">
      <c r="A58" s="47"/>
      <c r="B58" s="257">
        <f>+'Ark1'!C226</f>
        <v>2010</v>
      </c>
      <c r="C58" s="257">
        <f>+'Ark1'!H226</f>
        <v>2</v>
      </c>
      <c r="D58" s="263" t="s">
        <v>7</v>
      </c>
      <c r="E58" s="366">
        <f>+'Ark1'!Q226</f>
        <v>168</v>
      </c>
      <c r="F58" s="258">
        <f t="shared" si="57"/>
        <v>2</v>
      </c>
      <c r="G58" s="366">
        <f>+'Ark1'!R226</f>
        <v>1860</v>
      </c>
      <c r="H58" s="362">
        <f t="shared" si="58"/>
        <v>-140</v>
      </c>
      <c r="I58" s="260">
        <f>+'Ark1'!AG226</f>
        <v>99.838969404186784</v>
      </c>
      <c r="J58" s="261">
        <f t="shared" si="59"/>
        <v>0.53410346575576284</v>
      </c>
      <c r="K58" s="260">
        <f>+'Ark1'!AH226</f>
        <v>99.878810701631281</v>
      </c>
      <c r="L58" s="96"/>
      <c r="M58" s="186"/>
      <c r="N58" s="186"/>
      <c r="O58" s="186"/>
      <c r="P58" s="186"/>
      <c r="Q58" s="260">
        <f>+'Ark1'!U226</f>
        <v>15.685537634408597</v>
      </c>
      <c r="R58" s="261">
        <f t="shared" si="60"/>
        <v>0.24208763440860004</v>
      </c>
      <c r="S58" s="298"/>
      <c r="T58" s="262">
        <f>+'Ark1'!S226</f>
        <v>8.7123655913978499</v>
      </c>
      <c r="U58" s="263">
        <f t="shared" si="61"/>
        <v>0.23236559139784774</v>
      </c>
      <c r="V58" s="262">
        <f>+'Ark1'!T226</f>
        <v>6.6005376344086013</v>
      </c>
      <c r="W58" s="263">
        <f t="shared" si="62"/>
        <v>-8.4623655914004559E-3</v>
      </c>
      <c r="X58" s="259">
        <f>+'Ark1'!W226</f>
        <v>4.8387096774193559</v>
      </c>
      <c r="Y58" s="259">
        <f>+'Ark1'!X226</f>
        <v>39.516129032258064</v>
      </c>
      <c r="Z58" s="259">
        <f>+'Ark1'!Y226</f>
        <v>2.5806451612903221</v>
      </c>
      <c r="AA58" s="260">
        <f>+'Ark1'!Z226</f>
        <v>0</v>
      </c>
      <c r="AB58" s="260">
        <f>+'Ark1'!AA226</f>
        <v>3.1676168038962058</v>
      </c>
      <c r="AC58" s="262">
        <f>+'Ark1'!AB226</f>
        <v>1.5542372868266576</v>
      </c>
      <c r="AD58" s="262">
        <f>+'Ark1'!AC226</f>
        <v>1.4905075022203174</v>
      </c>
      <c r="AE58" s="259">
        <f>+'Ark1'!AD226</f>
        <v>49.254799394418221</v>
      </c>
      <c r="AF58" s="259">
        <f>+'Ark1'!AE226</f>
        <v>34.056578211391162</v>
      </c>
      <c r="AG58" s="259">
        <f>+'Ark1'!AF226</f>
        <v>41.177463567670657</v>
      </c>
      <c r="AH58" s="262">
        <f t="shared" si="49"/>
        <v>1.8003764270286942</v>
      </c>
      <c r="AI58" s="259">
        <f t="shared" si="63"/>
        <v>11.071428571428571</v>
      </c>
      <c r="AJ58" s="47"/>
      <c r="AK58" s="4"/>
      <c r="AL58" s="16"/>
      <c r="AM58" s="16"/>
      <c r="AN58" s="5"/>
      <c r="AO58" s="18"/>
    </row>
    <row r="59" spans="1:41" ht="15.6">
      <c r="A59" s="47"/>
      <c r="B59" s="257">
        <f>+'Ark1'!C227</f>
        <v>2011</v>
      </c>
      <c r="C59" s="257">
        <f>+'Ark1'!H227</f>
        <v>2</v>
      </c>
      <c r="D59" s="263" t="s">
        <v>7</v>
      </c>
      <c r="E59" s="366">
        <f>+'Ark1'!Q227</f>
        <v>189</v>
      </c>
      <c r="F59" s="258">
        <f t="shared" si="57"/>
        <v>21</v>
      </c>
      <c r="G59" s="366">
        <f>+'Ark1'!R227</f>
        <v>2078</v>
      </c>
      <c r="H59" s="362">
        <f t="shared" si="58"/>
        <v>218</v>
      </c>
      <c r="I59" s="260">
        <f>+'Ark1'!AG227</f>
        <v>100</v>
      </c>
      <c r="J59" s="261">
        <f t="shared" si="59"/>
        <v>0.16103059581321588</v>
      </c>
      <c r="K59" s="260">
        <f>+'Ark1'!AH227</f>
        <v>100</v>
      </c>
      <c r="L59" s="96"/>
      <c r="M59" s="186"/>
      <c r="N59" s="186"/>
      <c r="O59" s="186"/>
      <c r="P59" s="186"/>
      <c r="Q59" s="260">
        <f>+'Ark1'!U227</f>
        <v>15.105630413859494</v>
      </c>
      <c r="R59" s="261">
        <f t="shared" si="60"/>
        <v>-0.57990722054910293</v>
      </c>
      <c r="S59" s="298"/>
      <c r="T59" s="262">
        <f>+'Ark1'!S227</f>
        <v>8.4951876804619815</v>
      </c>
      <c r="U59" s="263">
        <f t="shared" si="61"/>
        <v>-0.21717791093586847</v>
      </c>
      <c r="V59" s="262">
        <f>+'Ark1'!T227</f>
        <v>6.2670837343599599</v>
      </c>
      <c r="W59" s="263">
        <f t="shared" si="62"/>
        <v>-0.33345390004864139</v>
      </c>
      <c r="X59" s="259">
        <f>+'Ark1'!W227</f>
        <v>7.8922040423484132</v>
      </c>
      <c r="Y59" s="259">
        <f>+'Ark1'!X227</f>
        <v>32.050048123195396</v>
      </c>
      <c r="Z59" s="259">
        <f>+'Ark1'!Y227</f>
        <v>1.1549566891241581</v>
      </c>
      <c r="AA59" s="260">
        <f>+'Ark1'!Z227</f>
        <v>0</v>
      </c>
      <c r="AB59" s="260">
        <f>+'Ark1'!AA227</f>
        <v>2.8082721992397159</v>
      </c>
      <c r="AC59" s="262">
        <f>+'Ark1'!AB227</f>
        <v>1.6335999024816839</v>
      </c>
      <c r="AD59" s="262">
        <f>+'Ark1'!AC227</f>
        <v>1.7503977998896756</v>
      </c>
      <c r="AE59" s="259">
        <f>+'Ark1'!AD227</f>
        <v>45.830250252354126</v>
      </c>
      <c r="AF59" s="259">
        <f>+'Ark1'!AE227</f>
        <v>33.000548704527787</v>
      </c>
      <c r="AG59" s="259">
        <f>+'Ark1'!AF227</f>
        <v>44.769426110286247</v>
      </c>
      <c r="AH59" s="262">
        <f t="shared" si="49"/>
        <v>1.7781396929700353</v>
      </c>
      <c r="AI59" s="259">
        <f t="shared" si="63"/>
        <v>10.994708994708995</v>
      </c>
      <c r="AJ59" s="47"/>
      <c r="AK59" s="4"/>
      <c r="AL59" s="16"/>
      <c r="AM59" s="16"/>
      <c r="AN59" s="5"/>
      <c r="AO59" s="18"/>
    </row>
    <row r="60" spans="1:41" ht="15.6">
      <c r="A60" s="47"/>
      <c r="B60" s="257">
        <f>+'Ark1'!C228</f>
        <v>2012</v>
      </c>
      <c r="C60" s="257">
        <f>+'Ark1'!H228</f>
        <v>2</v>
      </c>
      <c r="D60" s="263" t="s">
        <v>7</v>
      </c>
      <c r="E60" s="366">
        <f>+'Ark1'!Q228</f>
        <v>176</v>
      </c>
      <c r="F60" s="258">
        <f t="shared" si="57"/>
        <v>-13</v>
      </c>
      <c r="G60" s="366">
        <f>+'Ark1'!R228</f>
        <v>2081</v>
      </c>
      <c r="H60" s="362">
        <f t="shared" si="58"/>
        <v>3</v>
      </c>
      <c r="I60" s="260">
        <f>+'Ark1'!AG228</f>
        <v>99.951969260326592</v>
      </c>
      <c r="J60" s="261">
        <f t="shared" si="59"/>
        <v>-4.8030739673407652E-2</v>
      </c>
      <c r="K60" s="260">
        <f>+'Ark1'!AH228</f>
        <v>99.947909176613436</v>
      </c>
      <c r="L60" s="96"/>
      <c r="M60" s="186"/>
      <c r="N60" s="186"/>
      <c r="O60" s="186"/>
      <c r="P60" s="186"/>
      <c r="Q60" s="260">
        <f>+'Ark1'!U228</f>
        <v>15.028928399807796</v>
      </c>
      <c r="R60" s="261">
        <f t="shared" si="60"/>
        <v>-7.6702014051697631E-2</v>
      </c>
      <c r="S60" s="298"/>
      <c r="T60" s="262">
        <f>+'Ark1'!S228</f>
        <v>8.4497837578087491</v>
      </c>
      <c r="U60" s="263">
        <f t="shared" si="61"/>
        <v>-4.5403922653232343E-2</v>
      </c>
      <c r="V60" s="262">
        <f>+'Ark1'!T228</f>
        <v>6.5060067275348397</v>
      </c>
      <c r="W60" s="263">
        <f t="shared" si="62"/>
        <v>0.23892299317487975</v>
      </c>
      <c r="X60" s="259">
        <f>+'Ark1'!W228</f>
        <v>4.6131667467563684</v>
      </c>
      <c r="Y60" s="259">
        <f>+'Ark1'!X228</f>
        <v>32.724651609802976</v>
      </c>
      <c r="Z60" s="259">
        <f>+'Ark1'!Y228</f>
        <v>0.67275348390197021</v>
      </c>
      <c r="AA60" s="260">
        <f>+'Ark1'!Z228</f>
        <v>0</v>
      </c>
      <c r="AB60" s="260">
        <f>+'Ark1'!AA228</f>
        <v>2.6889113705438845</v>
      </c>
      <c r="AC60" s="262">
        <f>+'Ark1'!AB228</f>
        <v>1.6379395412362787</v>
      </c>
      <c r="AD60" s="262">
        <f>+'Ark1'!AC228</f>
        <v>1.4374972437398437</v>
      </c>
      <c r="AE60" s="259">
        <f>+'Ark1'!AD228</f>
        <v>51.941843213647751</v>
      </c>
      <c r="AF60" s="259">
        <f>+'Ark1'!AE228</f>
        <v>42.019724061078755</v>
      </c>
      <c r="AG60" s="259">
        <f>+'Ark1'!AF228</f>
        <v>45.356642956376561</v>
      </c>
      <c r="AH60" s="262">
        <f t="shared" si="49"/>
        <v>1.7786169244767978</v>
      </c>
      <c r="AI60" s="259">
        <f t="shared" si="63"/>
        <v>11.823863636363637</v>
      </c>
      <c r="AJ60" s="47"/>
      <c r="AK60" s="4"/>
      <c r="AL60" s="16"/>
      <c r="AM60" s="16"/>
      <c r="AN60" s="5"/>
      <c r="AO60" s="18"/>
    </row>
    <row r="61" spans="1:41" ht="15.6">
      <c r="A61" s="47"/>
      <c r="B61" s="257">
        <f>+'Ark1'!C229</f>
        <v>2013</v>
      </c>
      <c r="C61" s="257">
        <f>+'Ark1'!H229</f>
        <v>2</v>
      </c>
      <c r="D61" s="263" t="s">
        <v>7</v>
      </c>
      <c r="E61" s="366">
        <f>+'Ark1'!Q229</f>
        <v>264</v>
      </c>
      <c r="F61" s="258">
        <f t="shared" si="57"/>
        <v>88</v>
      </c>
      <c r="G61" s="366">
        <f>+'Ark1'!R229</f>
        <v>3339</v>
      </c>
      <c r="H61" s="362">
        <f t="shared" si="58"/>
        <v>1258</v>
      </c>
      <c r="I61" s="260">
        <f>+'Ark1'!AG229</f>
        <v>100</v>
      </c>
      <c r="J61" s="261">
        <f t="shared" si="59"/>
        <v>4.8030739673407652E-2</v>
      </c>
      <c r="K61" s="260">
        <f>+'Ark1'!AH229</f>
        <v>100</v>
      </c>
      <c r="L61" s="96"/>
      <c r="M61" s="186"/>
      <c r="N61" s="186"/>
      <c r="O61" s="186"/>
      <c r="P61" s="186"/>
      <c r="Q61" s="260">
        <f>+'Ark1'!U229</f>
        <v>13.710542078466599</v>
      </c>
      <c r="R61" s="261">
        <f t="shared" si="60"/>
        <v>-1.3183863213411975</v>
      </c>
      <c r="S61" s="298"/>
      <c r="T61" s="262">
        <f>+'Ark1'!S229</f>
        <v>8.5741239892183287</v>
      </c>
      <c r="U61" s="263">
        <f t="shared" si="61"/>
        <v>0.12434023140957962</v>
      </c>
      <c r="V61" s="262">
        <f>+'Ark1'!T229</f>
        <v>6.6543875411799922</v>
      </c>
      <c r="W61" s="263">
        <f t="shared" si="62"/>
        <v>0.14838081364515254</v>
      </c>
      <c r="X61" s="259">
        <f>+'Ark1'!W229</f>
        <v>3.8933812518718192</v>
      </c>
      <c r="Y61" s="259">
        <f>+'Ark1'!X229</f>
        <v>16.591793950284515</v>
      </c>
      <c r="Z61" s="259">
        <f>+'Ark1'!Y229</f>
        <v>0.44923629829290224</v>
      </c>
      <c r="AA61" s="260">
        <f>+'Ark1'!Z229</f>
        <v>0</v>
      </c>
      <c r="AB61" s="260">
        <f>+'Ark1'!AA229</f>
        <v>2.6234074830369489</v>
      </c>
      <c r="AC61" s="262">
        <f>+'Ark1'!AB229</f>
        <v>1.6445435852157555</v>
      </c>
      <c r="AD61" s="262">
        <f>+'Ark1'!AC229</f>
        <v>1.3383959617321279</v>
      </c>
      <c r="AE61" s="259">
        <f>+'Ark1'!AD229</f>
        <v>55.099823198518081</v>
      </c>
      <c r="AF61" s="259">
        <f>+'Ark1'!AE229</f>
        <v>41.638237358218753</v>
      </c>
      <c r="AG61" s="259">
        <f>+'Ark1'!AF229</f>
        <v>45.276905878719759</v>
      </c>
      <c r="AH61" s="262">
        <f t="shared" si="49"/>
        <v>1.5990603933074845</v>
      </c>
      <c r="AI61" s="259">
        <f t="shared" si="63"/>
        <v>12.647727272727273</v>
      </c>
      <c r="AJ61" s="47"/>
      <c r="AK61" s="4"/>
      <c r="AL61" s="16"/>
      <c r="AM61" s="16"/>
      <c r="AN61" s="5"/>
      <c r="AO61" s="18"/>
    </row>
    <row r="62" spans="1:41" ht="15.6">
      <c r="A62" s="47"/>
      <c r="B62" s="257">
        <f>+'Ark1'!C230</f>
        <v>2014</v>
      </c>
      <c r="C62" s="257">
        <f>+'Ark1'!H230</f>
        <v>2</v>
      </c>
      <c r="D62" s="263" t="s">
        <v>7</v>
      </c>
      <c r="E62" s="366">
        <f>+'Ark1'!Q230</f>
        <v>269</v>
      </c>
      <c r="F62" s="258">
        <f t="shared" si="57"/>
        <v>5</v>
      </c>
      <c r="G62" s="366">
        <f>+'Ark1'!R230</f>
        <v>4257</v>
      </c>
      <c r="H62" s="362">
        <f t="shared" si="58"/>
        <v>918</v>
      </c>
      <c r="I62" s="260">
        <f>+'Ark1'!AG230</f>
        <v>99.976514795678739</v>
      </c>
      <c r="J62" s="261">
        <f t="shared" si="59"/>
        <v>-2.3485204321261222E-2</v>
      </c>
      <c r="K62" s="260">
        <f>+'Ark1'!AH230</f>
        <v>99.964488265460645</v>
      </c>
      <c r="L62" s="96"/>
      <c r="M62" s="186"/>
      <c r="N62" s="186"/>
      <c r="O62" s="186"/>
      <c r="P62" s="186"/>
      <c r="Q62" s="260">
        <f>+'Ark1'!U230</f>
        <v>13.489640591966149</v>
      </c>
      <c r="R62" s="261">
        <f t="shared" si="60"/>
        <v>-0.22090148650045016</v>
      </c>
      <c r="S62" s="298"/>
      <c r="T62" s="262">
        <f>+'Ark1'!S230</f>
        <v>8.2875264270613105</v>
      </c>
      <c r="U62" s="263">
        <f t="shared" si="61"/>
        <v>-0.28659756215701826</v>
      </c>
      <c r="V62" s="262">
        <f>+'Ark1'!T230</f>
        <v>6.5900869156683113</v>
      </c>
      <c r="W62" s="263">
        <f t="shared" si="62"/>
        <v>-6.430062551168092E-2</v>
      </c>
      <c r="X62" s="259">
        <f>+'Ark1'!W230</f>
        <v>6.0606060606060606</v>
      </c>
      <c r="Y62" s="259">
        <f>+'Ark1'!X230</f>
        <v>14.094432699083862</v>
      </c>
      <c r="Z62" s="259">
        <f>+'Ark1'!Y230</f>
        <v>0.46981442330279527</v>
      </c>
      <c r="AA62" s="260">
        <f>+'Ark1'!Z230</f>
        <v>0</v>
      </c>
      <c r="AB62" s="260">
        <f>+'Ark1'!AA230</f>
        <v>2.6968784167559239</v>
      </c>
      <c r="AC62" s="262">
        <f>+'Ark1'!AB230</f>
        <v>1.3961647232780048</v>
      </c>
      <c r="AD62" s="262">
        <f>+'Ark1'!AC230</f>
        <v>1.4976060818759973</v>
      </c>
      <c r="AE62" s="259">
        <f>+'Ark1'!AD230</f>
        <v>56.798799069097754</v>
      </c>
      <c r="AF62" s="259">
        <f>+'Ark1'!AE230</f>
        <v>43.200346451104274</v>
      </c>
      <c r="AG62" s="259">
        <f>+'Ark1'!AF230</f>
        <v>50.03643181439584</v>
      </c>
      <c r="AH62" s="262">
        <f t="shared" si="49"/>
        <v>1.6277040816326502</v>
      </c>
      <c r="AI62" s="259">
        <f t="shared" si="63"/>
        <v>15.825278810408921</v>
      </c>
      <c r="AJ62" s="47"/>
      <c r="AK62" s="4"/>
      <c r="AL62" s="16"/>
      <c r="AM62" s="16"/>
      <c r="AN62" s="5"/>
      <c r="AO62" s="18"/>
    </row>
    <row r="63" spans="1:41" ht="15.6">
      <c r="A63" s="47"/>
      <c r="B63" s="257">
        <f>+'Ark1'!C231</f>
        <v>2015</v>
      </c>
      <c r="C63" s="257">
        <f>+'Ark1'!H231</f>
        <v>2</v>
      </c>
      <c r="D63" s="263" t="s">
        <v>7</v>
      </c>
      <c r="E63" s="366">
        <f>+'Ark1'!Q231</f>
        <v>306</v>
      </c>
      <c r="F63" s="258">
        <f t="shared" ref="F63:F64" si="64">+E63-E62</f>
        <v>37</v>
      </c>
      <c r="G63" s="366">
        <f>+'Ark1'!R231</f>
        <v>3795</v>
      </c>
      <c r="H63" s="362">
        <f t="shared" ref="H63:H64" si="65">+G63-G62</f>
        <v>-462</v>
      </c>
      <c r="I63" s="260">
        <f>+'Ark1'!AG231</f>
        <v>99.947326836976558</v>
      </c>
      <c r="J63" s="261">
        <f t="shared" ref="J63:J64" si="66">+I63-I62</f>
        <v>-2.9187958702181049E-2</v>
      </c>
      <c r="K63" s="260">
        <f>+'Ark1'!AH231</f>
        <v>99.921415619038626</v>
      </c>
      <c r="L63" s="96"/>
      <c r="M63" s="186"/>
      <c r="N63" s="186"/>
      <c r="O63" s="186"/>
      <c r="P63" s="186"/>
      <c r="Q63" s="260">
        <f>+'Ark1'!U231</f>
        <v>13.402028985507261</v>
      </c>
      <c r="R63" s="261">
        <f t="shared" ref="R63:R64" si="67">+Q63-Q62</f>
        <v>-8.7611606458887437E-2</v>
      </c>
      <c r="S63" s="298"/>
      <c r="T63" s="262">
        <f>+'Ark1'!S231</f>
        <v>8.6057971014492782</v>
      </c>
      <c r="U63" s="263">
        <f t="shared" ref="U63:U64" si="68">+T63-T62</f>
        <v>0.31827067438796774</v>
      </c>
      <c r="V63" s="262">
        <f>+'Ark1'!T231</f>
        <v>6.1836627140974993</v>
      </c>
      <c r="W63" s="263">
        <f t="shared" ref="W63:W64" si="69">+V63-V62</f>
        <v>-0.40642420157081194</v>
      </c>
      <c r="X63" s="259">
        <f>+'Ark1'!W231</f>
        <v>2.1343873517786562</v>
      </c>
      <c r="Y63" s="259">
        <f>+'Ark1'!X231</f>
        <v>14.097496706192356</v>
      </c>
      <c r="Z63" s="259">
        <f>+'Ark1'!Y231</f>
        <v>1.2648221343873518</v>
      </c>
      <c r="AA63" s="260">
        <f>+'Ark1'!Z231</f>
        <v>0</v>
      </c>
      <c r="AB63" s="260">
        <f>+'Ark1'!AA231</f>
        <v>2.9684122875775398</v>
      </c>
      <c r="AC63" s="262">
        <f>+'Ark1'!AB231</f>
        <v>1.5057441586633011</v>
      </c>
      <c r="AD63" s="262">
        <f>+'Ark1'!AC231</f>
        <v>1.4250707481477403</v>
      </c>
      <c r="AE63" s="259">
        <f>+'Ark1'!AD231</f>
        <v>45.295107712628322</v>
      </c>
      <c r="AF63" s="259">
        <f>+'Ark1'!AE231</f>
        <v>50.843337366059075</v>
      </c>
      <c r="AG63" s="259">
        <f>+'Ark1'!AF231</f>
        <v>41.147537941411656</v>
      </c>
      <c r="AH63" s="262">
        <f t="shared" si="49"/>
        <v>1.5573256988885158</v>
      </c>
      <c r="AI63" s="259">
        <f t="shared" ref="AI63:AI64" si="70">+G63/E63</f>
        <v>12.401960784313726</v>
      </c>
      <c r="AJ63" s="47"/>
      <c r="AK63" s="4"/>
      <c r="AL63" s="16"/>
      <c r="AM63" s="16"/>
      <c r="AN63" s="5"/>
      <c r="AO63" s="18"/>
    </row>
    <row r="64" spans="1:41" ht="15.6">
      <c r="A64" s="47"/>
      <c r="B64" s="257">
        <f>+'Ark1'!C232</f>
        <v>2016</v>
      </c>
      <c r="C64" s="257">
        <f>+'Ark1'!H232</f>
        <v>2</v>
      </c>
      <c r="D64" s="263" t="s">
        <v>7</v>
      </c>
      <c r="E64" s="366">
        <f>+'Ark1'!Q232</f>
        <v>334</v>
      </c>
      <c r="F64" s="258">
        <f t="shared" si="64"/>
        <v>28</v>
      </c>
      <c r="G64" s="366">
        <f>+'Ark1'!R232</f>
        <v>5314</v>
      </c>
      <c r="H64" s="362">
        <f t="shared" si="65"/>
        <v>1519</v>
      </c>
      <c r="I64" s="260">
        <f>+'Ark1'!AG232</f>
        <v>99.905997367926275</v>
      </c>
      <c r="J64" s="261">
        <f t="shared" si="66"/>
        <v>-4.1329469050282341E-2</v>
      </c>
      <c r="K64" s="260">
        <f>+'Ark1'!AH232</f>
        <v>99.870133508916965</v>
      </c>
      <c r="L64" s="96"/>
      <c r="M64" s="186"/>
      <c r="N64" s="186"/>
      <c r="O64" s="186"/>
      <c r="P64" s="186"/>
      <c r="Q64" s="260">
        <f>+'Ark1'!U232</f>
        <v>13.415186300338764</v>
      </c>
      <c r="R64" s="261">
        <f t="shared" si="67"/>
        <v>1.3157314831502731E-2</v>
      </c>
      <c r="S64" s="298"/>
      <c r="T64" s="262">
        <f>+'Ark1'!S232</f>
        <v>8.4984945427173528</v>
      </c>
      <c r="U64" s="263">
        <f t="shared" si="68"/>
        <v>-0.1073025587319254</v>
      </c>
      <c r="V64" s="262">
        <f>+'Ark1'!T232</f>
        <v>6.1755739555890115</v>
      </c>
      <c r="W64" s="263">
        <f t="shared" si="69"/>
        <v>-8.0887585084878921E-3</v>
      </c>
      <c r="X64" s="259">
        <f>+'Ark1'!W232</f>
        <v>2.6533684606699279</v>
      </c>
      <c r="Y64" s="259">
        <f>+'Ark1'!X232</f>
        <v>15.694392171622132</v>
      </c>
      <c r="Z64" s="259">
        <f>+'Ark1'!Y232</f>
        <v>1.5995483628152052</v>
      </c>
      <c r="AA64" s="260">
        <f>+'Ark1'!Z232</f>
        <v>0</v>
      </c>
      <c r="AB64" s="260">
        <f>+'Ark1'!AA232</f>
        <v>3.2493971666833241</v>
      </c>
      <c r="AC64" s="262">
        <f>+'Ark1'!AB232</f>
        <v>1.4574951288073388</v>
      </c>
      <c r="AD64" s="262">
        <f>+'Ark1'!AC232</f>
        <v>1.516388300370352</v>
      </c>
      <c r="AE64" s="259">
        <f>+'Ark1'!AD232</f>
        <v>47.21091590989591</v>
      </c>
      <c r="AF64" s="259">
        <f>+'Ark1'!AE232</f>
        <v>46.325867899344992</v>
      </c>
      <c r="AG64" s="259">
        <f>+'Ark1'!AF232</f>
        <v>38.740319925244528</v>
      </c>
      <c r="AH64" s="262">
        <f t="shared" si="49"/>
        <v>1.5785367905936576</v>
      </c>
      <c r="AI64" s="259">
        <f t="shared" si="70"/>
        <v>15.910179640718562</v>
      </c>
      <c r="AJ64" s="47"/>
      <c r="AK64" s="4"/>
      <c r="AL64" s="16"/>
      <c r="AM64" s="16"/>
      <c r="AN64" s="5"/>
      <c r="AO64" s="18"/>
    </row>
    <row r="65" spans="1:52" ht="15.6">
      <c r="A65" s="47"/>
      <c r="B65" s="257">
        <f>+'Ark1'!C233</f>
        <v>2017</v>
      </c>
      <c r="C65" s="257">
        <f>+'Ark1'!H233</f>
        <v>2</v>
      </c>
      <c r="D65" s="263" t="s">
        <v>7</v>
      </c>
      <c r="E65" s="366">
        <f>+'Ark1'!Q233</f>
        <v>370</v>
      </c>
      <c r="F65" s="258">
        <f t="shared" ref="F65:F66" si="71">+E65-E64</f>
        <v>36</v>
      </c>
      <c r="G65" s="366">
        <f>+'Ark1'!R233</f>
        <v>6072</v>
      </c>
      <c r="H65" s="362">
        <f t="shared" ref="H65:H66" si="72">+G65-G64</f>
        <v>758</v>
      </c>
      <c r="I65" s="260">
        <f>+'Ark1'!AG233</f>
        <v>99.459459459459481</v>
      </c>
      <c r="J65" s="261">
        <f t="shared" ref="J65:J66" si="73">+I65-I64</f>
        <v>-0.44653790846679442</v>
      </c>
      <c r="K65" s="260">
        <f>+'Ark1'!AH233</f>
        <v>99.788198640434558</v>
      </c>
      <c r="L65" s="96"/>
      <c r="M65" s="186"/>
      <c r="N65" s="186"/>
      <c r="O65" s="186"/>
      <c r="P65" s="186"/>
      <c r="Q65" s="260">
        <f>+'Ark1'!U233</f>
        <v>12.701861001317528</v>
      </c>
      <c r="R65" s="261">
        <f t="shared" ref="R65:R66" si="74">+Q65-Q64</f>
        <v>-0.71332529902123554</v>
      </c>
      <c r="S65" s="298"/>
      <c r="T65" s="262">
        <f>+'Ark1'!S233</f>
        <v>8.1780303030303028</v>
      </c>
      <c r="U65" s="263">
        <f t="shared" ref="U65:U66" si="75">+T65-T64</f>
        <v>-0.32046423968705007</v>
      </c>
      <c r="V65" s="262">
        <f>+'Ark1'!T233</f>
        <v>6.0805335968379444</v>
      </c>
      <c r="W65" s="263">
        <f t="shared" ref="W65:W66" si="76">+V65-V64</f>
        <v>-9.5040358751067089E-2</v>
      </c>
      <c r="X65" s="259">
        <f>+'Ark1'!W233</f>
        <v>2.3550724637681157</v>
      </c>
      <c r="Y65" s="259">
        <f>+'Ark1'!X233</f>
        <v>7.8886693017127811</v>
      </c>
      <c r="Z65" s="259">
        <f>+'Ark1'!Y233</f>
        <v>0.47760210803689057</v>
      </c>
      <c r="AA65" s="260">
        <f>+'Ark1'!Z233</f>
        <v>0</v>
      </c>
      <c r="AB65" s="260">
        <f>+'Ark1'!AA233</f>
        <v>2.4804223208497658</v>
      </c>
      <c r="AC65" s="262">
        <f>+'Ark1'!AB233</f>
        <v>1.5503489578300875</v>
      </c>
      <c r="AD65" s="262">
        <f>+'Ark1'!AC233</f>
        <v>1.4327031049549912</v>
      </c>
      <c r="AE65" s="259">
        <f>+'Ark1'!AD233</f>
        <v>58.342994363845904</v>
      </c>
      <c r="AF65" s="259">
        <f>+'Ark1'!AE233</f>
        <v>45.374620931710048</v>
      </c>
      <c r="AG65" s="259">
        <f>+'Ark1'!AF233</f>
        <v>43.493106209308557</v>
      </c>
      <c r="AH65" s="262">
        <f t="shared" si="49"/>
        <v>1.5531687375395218</v>
      </c>
      <c r="AI65" s="259">
        <f t="shared" ref="AI65:AI66" si="77">+G65/E65</f>
        <v>16.410810810810812</v>
      </c>
      <c r="AJ65" s="47"/>
      <c r="AK65" s="4"/>
      <c r="AL65" s="16"/>
      <c r="AM65" s="16"/>
      <c r="AN65" s="5"/>
      <c r="AO65" s="18"/>
    </row>
    <row r="66" spans="1:52" ht="15.6">
      <c r="A66" s="47"/>
      <c r="B66" s="257">
        <f>+'Ark1'!C234</f>
        <v>2018</v>
      </c>
      <c r="C66" s="257">
        <f>+'Ark1'!H234</f>
        <v>2</v>
      </c>
      <c r="D66" s="263" t="s">
        <v>7</v>
      </c>
      <c r="E66" s="366">
        <f>+'Ark1'!Q234</f>
        <v>337</v>
      </c>
      <c r="F66" s="258">
        <f t="shared" si="71"/>
        <v>-33</v>
      </c>
      <c r="G66" s="366">
        <f>+'Ark1'!R234</f>
        <v>4951</v>
      </c>
      <c r="H66" s="362">
        <f t="shared" si="72"/>
        <v>-1121</v>
      </c>
      <c r="I66" s="260">
        <f>+'Ark1'!AG234</f>
        <v>25.506156303127096</v>
      </c>
      <c r="J66" s="261">
        <f t="shared" si="73"/>
        <v>-73.953303156332382</v>
      </c>
      <c r="K66" s="260">
        <f>+'Ark1'!AH234</f>
        <v>27.65101768049492</v>
      </c>
      <c r="L66" s="96"/>
      <c r="M66" s="186"/>
      <c r="N66" s="186"/>
      <c r="O66" s="186"/>
      <c r="P66" s="186"/>
      <c r="Q66" s="260">
        <f>+'Ark1'!U234</f>
        <v>13.941890527166249</v>
      </c>
      <c r="R66" s="261">
        <f t="shared" si="74"/>
        <v>1.2400295258487208</v>
      </c>
      <c r="S66" s="298"/>
      <c r="T66" s="262">
        <f>+'Ark1'!S234</f>
        <v>8.4490002019794002</v>
      </c>
      <c r="U66" s="263">
        <f t="shared" si="75"/>
        <v>0.2709698989490974</v>
      </c>
      <c r="V66" s="262">
        <f>+'Ark1'!T234</f>
        <v>6.4712179357705484</v>
      </c>
      <c r="W66" s="263">
        <f t="shared" si="76"/>
        <v>0.39068433893260401</v>
      </c>
      <c r="X66" s="259">
        <f>+'Ark1'!W234</f>
        <v>5.2716622904463755</v>
      </c>
      <c r="Y66" s="259">
        <f>+'Ark1'!X234</f>
        <v>17.834780852353063</v>
      </c>
      <c r="Z66" s="259">
        <f>+'Ark1'!Y234</f>
        <v>0.48475055544334472</v>
      </c>
      <c r="AA66" s="260">
        <f>+'Ark1'!Z234</f>
        <v>0</v>
      </c>
      <c r="AB66" s="260">
        <f>+'Ark1'!AA234</f>
        <v>2.6307486765567094</v>
      </c>
      <c r="AC66" s="262">
        <f>+'Ark1'!AB234</f>
        <v>1.4272128389908056</v>
      </c>
      <c r="AD66" s="262">
        <f>+'Ark1'!AC234</f>
        <v>1.5111280853904934</v>
      </c>
      <c r="AE66" s="259">
        <f>+'Ark1'!AD234</f>
        <v>47.027686499139683</v>
      </c>
      <c r="AF66" s="259">
        <f>+'Ark1'!AE234</f>
        <v>48.867865839469779</v>
      </c>
      <c r="AG66" s="259">
        <f>+'Ark1'!AF234</f>
        <v>37.474683832774545</v>
      </c>
      <c r="AH66" s="262">
        <f t="shared" si="49"/>
        <v>1.6501231144366637</v>
      </c>
      <c r="AI66" s="259">
        <f t="shared" si="77"/>
        <v>14.691394658753708</v>
      </c>
      <c r="AJ66" s="47"/>
      <c r="AK66" s="4"/>
      <c r="AL66" s="16"/>
      <c r="AM66" s="16"/>
      <c r="AN66" s="5"/>
      <c r="AO66" s="18"/>
    </row>
    <row r="67" spans="1:52" ht="15.6">
      <c r="A67" s="47"/>
      <c r="B67" s="257">
        <f>+'Ark1'!C235</f>
        <v>2019</v>
      </c>
      <c r="C67" s="257">
        <f>+'Ark1'!H235</f>
        <v>2</v>
      </c>
      <c r="D67" s="263" t="s">
        <v>7</v>
      </c>
      <c r="E67" s="366">
        <f>+'Ark1'!Q235</f>
        <v>182</v>
      </c>
      <c r="F67" s="258">
        <f t="shared" ref="F67:F68" si="78">+E67-E66</f>
        <v>-155</v>
      </c>
      <c r="G67" s="366">
        <f>+'Ark1'!R235</f>
        <v>2395</v>
      </c>
      <c r="H67" s="362">
        <f t="shared" ref="H67:H68" si="79">+G67-G66</f>
        <v>-2556</v>
      </c>
      <c r="I67" s="260">
        <f>+'Ark1'!AG235</f>
        <v>55.41416011105968</v>
      </c>
      <c r="J67" s="261">
        <f t="shared" ref="J67:J68" si="80">+I67-I66</f>
        <v>29.908003807932584</v>
      </c>
      <c r="K67" s="260">
        <f>+'Ark1'!AH235</f>
        <v>57.209177028344627</v>
      </c>
      <c r="L67" s="96"/>
      <c r="M67" s="186"/>
      <c r="N67" s="186"/>
      <c r="O67" s="186"/>
      <c r="P67" s="186"/>
      <c r="Q67" s="260">
        <f>+'Ark1'!U235</f>
        <v>15.029686847599148</v>
      </c>
      <c r="R67" s="261">
        <f t="shared" ref="R67:R68" si="81">+Q67-Q66</f>
        <v>1.0877963204328989</v>
      </c>
      <c r="S67" s="298"/>
      <c r="T67" s="262">
        <f>+'Ark1'!S235</f>
        <v>8.5962421711899779</v>
      </c>
      <c r="U67" s="263">
        <f t="shared" ref="U67:U68" si="82">+T67-T66</f>
        <v>0.14724196921057775</v>
      </c>
      <c r="V67" s="262">
        <f>+'Ark1'!T235</f>
        <v>6.799164926931109</v>
      </c>
      <c r="W67" s="263">
        <f t="shared" ref="W67:W68" si="83">+V67-V66</f>
        <v>0.32794699116056059</v>
      </c>
      <c r="X67" s="259">
        <f>+'Ark1'!W235</f>
        <v>9.185803757828813</v>
      </c>
      <c r="Y67" s="259">
        <f>+'Ark1'!X235</f>
        <v>32.192066805845513</v>
      </c>
      <c r="Z67" s="259">
        <f>+'Ark1'!Y235</f>
        <v>1.2943632567849688</v>
      </c>
      <c r="AA67" s="260">
        <f>+'Ark1'!Z235</f>
        <v>0</v>
      </c>
      <c r="AB67" s="260">
        <f>+'Ark1'!AA235</f>
        <v>3.0148539203100078</v>
      </c>
      <c r="AC67" s="262">
        <f>+'Ark1'!AB235</f>
        <v>1.4388823921468903</v>
      </c>
      <c r="AD67" s="262">
        <f>+'Ark1'!AC235</f>
        <v>1.5682654447376538</v>
      </c>
      <c r="AE67" s="259">
        <f>+'Ark1'!AD235</f>
        <v>50.662472497340048</v>
      </c>
      <c r="AF67" s="259">
        <f>+'Ark1'!AE235</f>
        <v>52.51585752253532</v>
      </c>
      <c r="AG67" s="259">
        <f>+'Ark1'!AF235</f>
        <v>40.277883386455194</v>
      </c>
      <c r="AH67" s="262">
        <f t="shared" si="49"/>
        <v>1.7484019817369325</v>
      </c>
      <c r="AI67" s="259">
        <f t="shared" ref="AI67:AI68" si="84">+G67/E67</f>
        <v>13.159340659340659</v>
      </c>
      <c r="AJ67" s="47"/>
      <c r="AK67" s="4"/>
      <c r="AL67" s="16"/>
      <c r="AM67" s="16"/>
      <c r="AN67" s="5"/>
      <c r="AO67" s="18"/>
    </row>
    <row r="68" spans="1:52" ht="15.6">
      <c r="A68" s="47"/>
      <c r="B68" s="257">
        <f>+'Ark1'!C236</f>
        <v>2020</v>
      </c>
      <c r="C68" s="257">
        <f>+'Ark1'!H236</f>
        <v>2</v>
      </c>
      <c r="D68" s="263" t="s">
        <v>7</v>
      </c>
      <c r="E68" s="366">
        <f>+'Ark1'!Q236</f>
        <v>171</v>
      </c>
      <c r="F68" s="258">
        <f t="shared" si="78"/>
        <v>-11</v>
      </c>
      <c r="G68" s="366">
        <f>+'Ark1'!R236</f>
        <v>2350</v>
      </c>
      <c r="H68" s="362">
        <f t="shared" si="79"/>
        <v>-45</v>
      </c>
      <c r="I68" s="260">
        <f>+'Ark1'!AG236</f>
        <v>72.196620583717362</v>
      </c>
      <c r="J68" s="261">
        <f t="shared" si="80"/>
        <v>16.782460472657682</v>
      </c>
      <c r="K68" s="260">
        <f>+'Ark1'!AH236</f>
        <v>72.926222876782049</v>
      </c>
      <c r="L68" s="96"/>
      <c r="M68" s="186"/>
      <c r="N68" s="186"/>
      <c r="O68" s="186"/>
      <c r="P68" s="186"/>
      <c r="Q68" s="260">
        <f>+'Ark1'!U236</f>
        <v>15.120510638297882</v>
      </c>
      <c r="R68" s="261">
        <f t="shared" si="81"/>
        <v>9.0823790698733475E-2</v>
      </c>
      <c r="S68" s="298"/>
      <c r="T68" s="262">
        <f>+'Ark1'!S236</f>
        <v>8.5893617021276576</v>
      </c>
      <c r="U68" s="263">
        <f t="shared" si="82"/>
        <v>-6.8804690623203157E-3</v>
      </c>
      <c r="V68" s="262">
        <f>+'Ark1'!T236</f>
        <v>6.7706382978723392</v>
      </c>
      <c r="W68" s="263">
        <f t="shared" si="83"/>
        <v>-2.8526629058769792E-2</v>
      </c>
      <c r="X68" s="259">
        <f>+'Ark1'!W236</f>
        <v>7.9148936170212751</v>
      </c>
      <c r="Y68" s="259">
        <f>+'Ark1'!X236</f>
        <v>34.553191489361694</v>
      </c>
      <c r="Z68" s="259">
        <f>+'Ark1'!Y236</f>
        <v>1.1914893617021278</v>
      </c>
      <c r="AA68" s="260">
        <f>+'Ark1'!Z236</f>
        <v>0</v>
      </c>
      <c r="AB68" s="260">
        <f>+'Ark1'!AA236</f>
        <v>2.8918131974654955</v>
      </c>
      <c r="AC68" s="262">
        <f>+'Ark1'!AB236</f>
        <v>1.2208706419972231</v>
      </c>
      <c r="AD68" s="262">
        <f>+'Ark1'!AC236</f>
        <v>1.4264036077318039</v>
      </c>
      <c r="AE68" s="259">
        <f>+'Ark1'!AD236</f>
        <v>46.812246411004438</v>
      </c>
      <c r="AF68" s="259">
        <f>+'Ark1'!AE236</f>
        <v>49.133503926292192</v>
      </c>
      <c r="AG68" s="259">
        <f>+'Ark1'!AF236</f>
        <v>47.103354457815875</v>
      </c>
      <c r="AH68" s="262">
        <f t="shared" si="49"/>
        <v>1.7603765172157557</v>
      </c>
      <c r="AI68" s="259">
        <f t="shared" si="84"/>
        <v>13.742690058479532</v>
      </c>
      <c r="AJ68" s="47"/>
      <c r="AK68" s="4"/>
      <c r="AL68" s="16"/>
      <c r="AM68" s="16"/>
      <c r="AN68" s="5"/>
      <c r="AO68" s="18"/>
    </row>
    <row r="69" spans="1:52" s="465" customFormat="1" ht="15.6">
      <c r="A69" s="47"/>
      <c r="B69" s="257">
        <f>+'Ark1'!C237</f>
        <v>2021</v>
      </c>
      <c r="C69" s="257">
        <f>+'Ark1'!H237</f>
        <v>2</v>
      </c>
      <c r="D69" s="263" t="s">
        <v>7</v>
      </c>
      <c r="E69" s="366">
        <f>+'Ark1'!Q237</f>
        <v>128</v>
      </c>
      <c r="F69" s="258">
        <f t="shared" ref="F69:F72" si="85">+E69-E68</f>
        <v>-43</v>
      </c>
      <c r="G69" s="366">
        <f>+'Ark1'!R237</f>
        <v>1535</v>
      </c>
      <c r="H69" s="362">
        <f t="shared" ref="H69:H72" si="86">+G69-G68</f>
        <v>-815</v>
      </c>
      <c r="I69" s="260">
        <f>+'Ark1'!AG237</f>
        <v>67.413263065436951</v>
      </c>
      <c r="J69" s="261">
        <f t="shared" ref="J69:J72" si="87">+I69-I68</f>
        <v>-4.7833575182804111</v>
      </c>
      <c r="K69" s="260">
        <f>+'Ark1'!AH237</f>
        <v>70.068513640491588</v>
      </c>
      <c r="L69" s="96"/>
      <c r="M69" s="186"/>
      <c r="N69" s="186"/>
      <c r="O69" s="186"/>
      <c r="P69" s="186"/>
      <c r="Q69" s="260">
        <f>+'Ark1'!U237</f>
        <v>15.365732899022795</v>
      </c>
      <c r="R69" s="261">
        <f t="shared" ref="R69:R72" si="88">+Q69-Q68</f>
        <v>0.24522226072491371</v>
      </c>
      <c r="S69" s="298"/>
      <c r="T69" s="262">
        <f>+'Ark1'!S237</f>
        <v>8.5263843648208493</v>
      </c>
      <c r="U69" s="263">
        <f t="shared" ref="U69:U72" si="89">+T69-T68</f>
        <v>-6.2977337306808323E-2</v>
      </c>
      <c r="V69" s="262">
        <f>+'Ark1'!T237</f>
        <v>6.250814332247554</v>
      </c>
      <c r="W69" s="263">
        <f t="shared" ref="W69:W72" si="90">+V69-V68</f>
        <v>-0.51982396562478517</v>
      </c>
      <c r="X69" s="259">
        <f>+'Ark1'!W237</f>
        <v>5.2768729641693826</v>
      </c>
      <c r="Y69" s="259">
        <f>+'Ark1'!X237</f>
        <v>36.807817589576544</v>
      </c>
      <c r="Z69" s="259">
        <f>+'Ark1'!Y237</f>
        <v>2.0846905537459288</v>
      </c>
      <c r="AA69" s="260">
        <f>+'Ark1'!Z237</f>
        <v>0</v>
      </c>
      <c r="AB69" s="260">
        <f>+'Ark1'!AA237</f>
        <v>3.1743862471226048</v>
      </c>
      <c r="AC69" s="262">
        <f>+'Ark1'!AB237</f>
        <v>1.2526665845840164</v>
      </c>
      <c r="AD69" s="262">
        <f>+'Ark1'!AC237</f>
        <v>1.5126903965735321</v>
      </c>
      <c r="AE69" s="259">
        <f>+'Ark1'!AD237</f>
        <v>44.391476441900195</v>
      </c>
      <c r="AF69" s="259">
        <f>+'Ark1'!AE237</f>
        <v>38.597837939726411</v>
      </c>
      <c r="AG69" s="259">
        <f>+'Ark1'!AF237</f>
        <v>42.436698711474371</v>
      </c>
      <c r="AH69" s="262">
        <f t="shared" ref="AH69:AH72" si="91">+Q69/T69</f>
        <v>1.8021393643031773</v>
      </c>
      <c r="AI69" s="259">
        <f t="shared" ref="AI69:AI72" si="92">+G69/E69</f>
        <v>11.9921875</v>
      </c>
      <c r="AJ69" s="47"/>
      <c r="AK69" s="4"/>
      <c r="AL69" s="16"/>
      <c r="AM69" s="16"/>
      <c r="AN69" s="5"/>
      <c r="AO69" s="469"/>
    </row>
    <row r="70" spans="1:52" s="465" customFormat="1" ht="15.6">
      <c r="A70" s="47"/>
      <c r="B70" s="257">
        <f>+'Ark1'!C238</f>
        <v>2022</v>
      </c>
      <c r="C70" s="257">
        <f>+'Ark1'!H238</f>
        <v>2</v>
      </c>
      <c r="D70" s="263" t="s">
        <v>7</v>
      </c>
      <c r="E70" s="366">
        <f>+'Ark1'!Q238</f>
        <v>154</v>
      </c>
      <c r="F70" s="258">
        <f t="shared" si="85"/>
        <v>26</v>
      </c>
      <c r="G70" s="366">
        <f>+'Ark1'!R238</f>
        <v>1888</v>
      </c>
      <c r="H70" s="362">
        <f t="shared" si="86"/>
        <v>353</v>
      </c>
      <c r="I70" s="260">
        <f>+'Ark1'!AG238</f>
        <v>67.767408470926057</v>
      </c>
      <c r="J70" s="261">
        <f t="shared" si="87"/>
        <v>0.35414540548910622</v>
      </c>
      <c r="K70" s="260">
        <f>+'Ark1'!AH238</f>
        <v>69.594303660438243</v>
      </c>
      <c r="L70" s="96"/>
      <c r="M70" s="114">
        <f>+'Ark1'!AJ238</f>
        <v>745</v>
      </c>
      <c r="N70" s="112">
        <f>+'Ark1'!AK238</f>
        <v>87.19114093959719</v>
      </c>
      <c r="O70" s="40">
        <f>+'Ark1'!AL238</f>
        <v>23.796702445905513</v>
      </c>
      <c r="P70" s="186"/>
      <c r="Q70" s="260">
        <f>+'Ark1'!U238</f>
        <v>15.152648305084789</v>
      </c>
      <c r="R70" s="261">
        <f t="shared" si="88"/>
        <v>-0.21308459393800661</v>
      </c>
      <c r="S70" s="298"/>
      <c r="T70" s="262">
        <f>+'Ark1'!S238</f>
        <v>8.6472457627118651</v>
      </c>
      <c r="U70" s="263">
        <f t="shared" si="89"/>
        <v>0.1208613978910158</v>
      </c>
      <c r="V70" s="262">
        <f>+'Ark1'!T238</f>
        <v>6.3305084745762707</v>
      </c>
      <c r="W70" s="263">
        <f t="shared" si="90"/>
        <v>7.9694142328716744E-2</v>
      </c>
      <c r="X70" s="259">
        <f>+'Ark1'!W238</f>
        <v>7.7860169491525442</v>
      </c>
      <c r="Y70" s="259">
        <f>+'Ark1'!X238</f>
        <v>40.730932203389841</v>
      </c>
      <c r="Z70" s="259">
        <f>+'Ark1'!Y238</f>
        <v>2.6483050847457625</v>
      </c>
      <c r="AA70" s="260">
        <f>+'Ark1'!Z238</f>
        <v>0</v>
      </c>
      <c r="AB70" s="260">
        <f>+'Ark1'!AA238</f>
        <v>3.8861094683550239</v>
      </c>
      <c r="AC70" s="262">
        <f>+'Ark1'!AB238</f>
        <v>1.5876685947386251</v>
      </c>
      <c r="AD70" s="262">
        <f>+'Ark1'!AC238</f>
        <v>1.7252736690099462</v>
      </c>
      <c r="AE70" s="259">
        <f>+'Ark1'!AD238</f>
        <v>53.888178472317811</v>
      </c>
      <c r="AF70" s="259">
        <f>+'Ark1'!AE238</f>
        <v>58.55568101906249</v>
      </c>
      <c r="AG70" s="259">
        <f>+'Ark1'!AF238</f>
        <v>62.382172696368514</v>
      </c>
      <c r="AH70" s="262">
        <f t="shared" si="91"/>
        <v>1.7523092000490064</v>
      </c>
      <c r="AI70" s="259">
        <f t="shared" si="92"/>
        <v>12.25974025974026</v>
      </c>
      <c r="AJ70" s="47"/>
      <c r="AK70" s="4"/>
      <c r="AL70" s="16"/>
      <c r="AM70" s="16"/>
      <c r="AN70" s="5"/>
      <c r="AO70" s="469"/>
    </row>
    <row r="71" spans="1:52" ht="15.6">
      <c r="A71" s="47"/>
      <c r="B71" s="257">
        <f>+'Ark1'!C239</f>
        <v>2023</v>
      </c>
      <c r="C71" s="257">
        <f>+'Ark1'!H239</f>
        <v>2</v>
      </c>
      <c r="D71" s="263" t="s">
        <v>7</v>
      </c>
      <c r="E71" s="366">
        <f>+'Ark1'!Q239</f>
        <v>127</v>
      </c>
      <c r="F71" s="258">
        <f t="shared" si="85"/>
        <v>-27</v>
      </c>
      <c r="G71" s="366">
        <f>+'Ark1'!R239</f>
        <v>1155</v>
      </c>
      <c r="H71" s="362">
        <f t="shared" si="86"/>
        <v>-733</v>
      </c>
      <c r="I71" s="260">
        <f>+'Ark1'!AG239</f>
        <v>41.757049891540127</v>
      </c>
      <c r="J71" s="261">
        <f t="shared" si="87"/>
        <v>-26.01035857938593</v>
      </c>
      <c r="K71" s="260">
        <f>+'Ark1'!AH239</f>
        <v>40.770944084066628</v>
      </c>
      <c r="L71" s="96"/>
      <c r="M71" s="114">
        <f>+'Ark1'!AJ239</f>
        <v>420</v>
      </c>
      <c r="N71" s="112">
        <f>+'Ark1'!AK239</f>
        <v>84.356666666666641</v>
      </c>
      <c r="O71" s="40">
        <f>+'Ark1'!AL239</f>
        <v>25.132097075068796</v>
      </c>
      <c r="P71" s="186"/>
      <c r="Q71" s="260">
        <f>+'Ark1'!U239</f>
        <v>14.834199134199125</v>
      </c>
      <c r="R71" s="261">
        <f t="shared" si="88"/>
        <v>-0.31844917088566405</v>
      </c>
      <c r="S71" s="298"/>
      <c r="T71" s="262">
        <f>+'Ark1'!S239</f>
        <v>8.8398268398268396</v>
      </c>
      <c r="U71" s="263">
        <f t="shared" si="89"/>
        <v>0.19258107711497452</v>
      </c>
      <c r="V71" s="262">
        <f>+'Ark1'!T239</f>
        <v>6.6294372294372312</v>
      </c>
      <c r="W71" s="263">
        <f t="shared" si="90"/>
        <v>0.29892875486096049</v>
      </c>
      <c r="X71" s="259">
        <f>+'Ark1'!W239</f>
        <v>8.7445887445887465</v>
      </c>
      <c r="Y71" s="259">
        <f>+'Ark1'!X239</f>
        <v>32.640692640692642</v>
      </c>
      <c r="Z71" s="259">
        <f>+'Ark1'!Y239</f>
        <v>0.51948051948051932</v>
      </c>
      <c r="AA71" s="260">
        <f>+'Ark1'!Z239</f>
        <v>0</v>
      </c>
      <c r="AB71" s="260">
        <f>+'Ark1'!AA239</f>
        <v>2.7994339462148399</v>
      </c>
      <c r="AC71" s="262">
        <f>+'Ark1'!AB239</f>
        <v>1.3911806208394044</v>
      </c>
      <c r="AD71" s="262">
        <f>+'Ark1'!AC239</f>
        <v>1.4996100890631643</v>
      </c>
      <c r="AE71" s="259">
        <f>+'Ark1'!AD239</f>
        <v>48.747102258571552</v>
      </c>
      <c r="AF71" s="259">
        <f>+'Ark1'!AE239</f>
        <v>55.666562413512544</v>
      </c>
      <c r="AG71" s="259">
        <f>+'Ark1'!AF239</f>
        <v>33.343622078567499</v>
      </c>
      <c r="AH71" s="262">
        <f t="shared" si="91"/>
        <v>1.6781096963761009</v>
      </c>
      <c r="AI71" s="259">
        <f t="shared" si="92"/>
        <v>9.0944881889763778</v>
      </c>
      <c r="AJ71" s="47"/>
      <c r="AK71" s="4"/>
      <c r="AL71" s="16"/>
      <c r="AM71" s="16"/>
      <c r="AN71" s="5"/>
      <c r="AO71" s="18"/>
    </row>
    <row r="72" spans="1:52" ht="15.6">
      <c r="A72" s="47"/>
      <c r="B72" s="46">
        <f>+'Ark1'!C240</f>
        <v>2024</v>
      </c>
      <c r="C72" s="46">
        <f>+'Ark1'!H240</f>
        <v>2</v>
      </c>
      <c r="D72" s="108" t="s">
        <v>7</v>
      </c>
      <c r="E72" s="396">
        <f>+'Ark1'!Q240</f>
        <v>101</v>
      </c>
      <c r="F72" s="107">
        <f t="shared" si="85"/>
        <v>-26</v>
      </c>
      <c r="G72" s="396">
        <f>+'Ark1'!R240</f>
        <v>1007</v>
      </c>
      <c r="H72" s="334">
        <f t="shared" si="86"/>
        <v>-148</v>
      </c>
      <c r="I72" s="112">
        <f>+'Ark1'!AG240</f>
        <v>52.916447714135558</v>
      </c>
      <c r="J72" s="109">
        <f t="shared" si="87"/>
        <v>11.15939782259543</v>
      </c>
      <c r="K72" s="112">
        <f>+'Ark1'!AH240</f>
        <v>53.887925338619127</v>
      </c>
      <c r="L72" s="96"/>
      <c r="M72" s="114">
        <f>+'Ark1'!AJ240</f>
        <v>1004</v>
      </c>
      <c r="N72" s="109">
        <f>+'Ark1'!AK240</f>
        <v>86.234561752988</v>
      </c>
      <c r="O72" s="108">
        <f>+'Ark1'!AL240</f>
        <v>24.166604864745757</v>
      </c>
      <c r="P72" s="474"/>
      <c r="Q72" s="112">
        <f>+'Ark1'!U240</f>
        <v>15.550546176762673</v>
      </c>
      <c r="R72" s="109">
        <f t="shared" si="88"/>
        <v>0.71634704256354809</v>
      </c>
      <c r="S72" s="475"/>
      <c r="T72" s="40">
        <f>+'Ark1'!S240</f>
        <v>9.2214498510427028</v>
      </c>
      <c r="U72" s="108">
        <f t="shared" si="89"/>
        <v>0.38162301121586317</v>
      </c>
      <c r="V72" s="40">
        <f>+'Ark1'!T240</f>
        <v>6.8391261171797391</v>
      </c>
      <c r="W72" s="108">
        <f t="shared" si="90"/>
        <v>0.20968888774250782</v>
      </c>
      <c r="X72" s="134">
        <f>+'Ark1'!W240</f>
        <v>11.022840119165837</v>
      </c>
      <c r="Y72" s="134">
        <f>+'Ark1'!X240</f>
        <v>38.530287984111219</v>
      </c>
      <c r="Z72" s="134">
        <f>+'Ark1'!Y240</f>
        <v>1.688182720953326</v>
      </c>
      <c r="AA72" s="112">
        <f>+'Ark1'!Z240</f>
        <v>0</v>
      </c>
      <c r="AB72" s="112">
        <f>+'Ark1'!AA240</f>
        <v>3.0612348955936395</v>
      </c>
      <c r="AC72" s="40">
        <f>+'Ark1'!AB240</f>
        <v>1.2945599579871581</v>
      </c>
      <c r="AD72" s="40">
        <f>+'Ark1'!AC240</f>
        <v>1.516522190442456</v>
      </c>
      <c r="AE72" s="134">
        <f>+'Ark1'!AD240</f>
        <v>46.882290982515997</v>
      </c>
      <c r="AF72" s="134">
        <f>+'Ark1'!AE240</f>
        <v>46.009021642381889</v>
      </c>
      <c r="AG72" s="134">
        <f>+'Ark1'!AF240</f>
        <v>54.268605941037933</v>
      </c>
      <c r="AH72" s="40">
        <f t="shared" si="91"/>
        <v>1.686345035537369</v>
      </c>
      <c r="AI72" s="134">
        <f t="shared" si="92"/>
        <v>9.9702970297029712</v>
      </c>
      <c r="AJ72" s="47"/>
      <c r="AK72" s="4"/>
      <c r="AL72" s="16"/>
      <c r="AM72" s="16"/>
      <c r="AN72" s="5"/>
      <c r="AO72" s="18"/>
    </row>
    <row r="73" spans="1:52" ht="15.6">
      <c r="A73" s="47"/>
      <c r="B73" s="47"/>
      <c r="C73" s="47"/>
      <c r="D73" s="47"/>
      <c r="E73" s="345"/>
      <c r="F73" s="47"/>
      <c r="G73" s="345"/>
      <c r="H73" s="345"/>
      <c r="I73" s="96"/>
      <c r="J73" s="96"/>
      <c r="K73" s="96"/>
      <c r="L73" s="96"/>
      <c r="M73" s="75"/>
      <c r="N73" s="186"/>
      <c r="O73" s="186"/>
      <c r="P73" s="186"/>
      <c r="Q73" s="96"/>
      <c r="R73" s="96"/>
      <c r="S73" s="298"/>
      <c r="T73" s="47"/>
      <c r="U73" s="75"/>
      <c r="V73" s="47"/>
      <c r="W73" s="75"/>
      <c r="X73" s="75"/>
      <c r="Y73" s="75"/>
      <c r="Z73" s="75"/>
      <c r="AA73" s="96"/>
      <c r="AB73" s="96"/>
      <c r="AC73" s="47"/>
      <c r="AD73" s="47"/>
      <c r="AE73" s="47"/>
      <c r="AF73" s="47"/>
      <c r="AG73" s="47"/>
      <c r="AH73" s="47"/>
      <c r="AI73" s="47"/>
      <c r="AJ73" s="47"/>
      <c r="AK73" s="4"/>
      <c r="AL73" s="16"/>
      <c r="AM73" s="16"/>
      <c r="AN73" s="5"/>
      <c r="AO73" s="18"/>
    </row>
    <row r="74" spans="1:52" ht="15.6">
      <c r="A74" s="47"/>
      <c r="B74" s="47"/>
      <c r="C74" s="47"/>
      <c r="D74" s="47"/>
      <c r="E74" s="345"/>
      <c r="F74" s="47"/>
      <c r="G74" s="345"/>
      <c r="H74" s="345"/>
      <c r="I74" s="75"/>
      <c r="J74" s="96"/>
      <c r="K74" s="96"/>
      <c r="L74" s="96"/>
      <c r="M74" s="75"/>
      <c r="N74" s="186"/>
      <c r="O74" s="186"/>
      <c r="P74" s="186"/>
      <c r="Q74" s="96"/>
      <c r="R74" s="96"/>
      <c r="S74" s="298"/>
      <c r="T74" s="47"/>
      <c r="U74" s="75"/>
      <c r="V74" s="47"/>
      <c r="W74" s="75"/>
      <c r="X74" s="75"/>
      <c r="Y74" s="75"/>
      <c r="Z74" s="75"/>
      <c r="AA74" s="96"/>
      <c r="AB74" s="96"/>
      <c r="AC74" s="47"/>
      <c r="AD74" s="47"/>
      <c r="AE74" s="47"/>
      <c r="AF74" s="47"/>
      <c r="AG74" s="47"/>
      <c r="AH74" s="47"/>
      <c r="AI74" s="47"/>
      <c r="AJ74" s="47"/>
      <c r="AK74" s="4"/>
      <c r="AL74" s="18"/>
      <c r="AM74" s="18"/>
      <c r="AN74" s="5"/>
      <c r="AO74" s="18"/>
    </row>
    <row r="75" spans="1:52">
      <c r="Q75" s="466"/>
      <c r="AV75" s="13"/>
      <c r="AW75" s="13"/>
    </row>
    <row r="76" spans="1:52" ht="15.6">
      <c r="Q76" s="466"/>
      <c r="AV76" s="5"/>
      <c r="AW76" s="18"/>
      <c r="AX76" s="18"/>
      <c r="AZ76" s="18"/>
    </row>
    <row r="77" spans="1:52">
      <c r="Q77" s="466"/>
      <c r="AV77" s="13"/>
      <c r="AW77" s="13"/>
    </row>
    <row r="78" spans="1:52">
      <c r="Q78" s="466"/>
      <c r="AV78" s="13"/>
      <c r="AW78" s="13"/>
    </row>
    <row r="79" spans="1:52" ht="15.6">
      <c r="Q79" s="466"/>
      <c r="AV79" s="2"/>
      <c r="AW79" s="5"/>
      <c r="AX79" s="5"/>
    </row>
    <row r="80" spans="1:52">
      <c r="Q80" s="466"/>
      <c r="AV80" s="4"/>
      <c r="AW80" s="4"/>
      <c r="AX80" s="4"/>
      <c r="AY80" s="4"/>
      <c r="AZ80" s="4"/>
    </row>
    <row r="81" spans="17:52" ht="15.6">
      <c r="Q81" s="466"/>
      <c r="AV81" s="4"/>
      <c r="AW81" s="13"/>
      <c r="AX81" s="13"/>
      <c r="AY81" s="1"/>
      <c r="AZ81" s="5"/>
    </row>
    <row r="82" spans="17:52" ht="15.6">
      <c r="Q82" s="466"/>
      <c r="AV82" s="4"/>
      <c r="AW82" s="13"/>
      <c r="AX82" s="13"/>
      <c r="AY82" s="1"/>
      <c r="AZ82" s="5"/>
    </row>
    <row r="83" spans="17:52" ht="15.6">
      <c r="Q83" s="466"/>
      <c r="AV83" s="4"/>
      <c r="AW83" s="13"/>
      <c r="AX83" s="13"/>
      <c r="AY83" s="1"/>
      <c r="AZ83" s="5"/>
    </row>
    <row r="84" spans="17:52" ht="15.6">
      <c r="Q84" s="466"/>
      <c r="AV84" s="4"/>
      <c r="AW84" s="13"/>
      <c r="AX84" s="13"/>
      <c r="AY84" s="1"/>
      <c r="AZ84" s="5"/>
    </row>
    <row r="85" spans="17:52" ht="15.6">
      <c r="AV85" s="4"/>
      <c r="AW85" s="13"/>
      <c r="AX85" s="13"/>
      <c r="AY85" s="13"/>
      <c r="AZ85" s="5"/>
    </row>
    <row r="86" spans="17:52" ht="15.6">
      <c r="AV86" s="4"/>
      <c r="AW86" s="13"/>
      <c r="AX86" s="13"/>
      <c r="AY86" s="13"/>
      <c r="AZ86" s="5"/>
    </row>
    <row r="87" spans="17:52" ht="15.6">
      <c r="AV87" s="4"/>
      <c r="AW87" s="13"/>
      <c r="AX87" s="13"/>
      <c r="AY87" s="13"/>
      <c r="AZ87" s="5"/>
    </row>
    <row r="88" spans="17:52" ht="15.6">
      <c r="AV88" s="4"/>
      <c r="AW88" s="13"/>
      <c r="AX88" s="13"/>
      <c r="AY88" s="13"/>
      <c r="AZ88" s="5"/>
    </row>
    <row r="89" spans="17:52" ht="15.6">
      <c r="AV89" s="4"/>
      <c r="AW89" s="13"/>
      <c r="AX89" s="13"/>
      <c r="AY89" s="5"/>
      <c r="AZ89" s="5"/>
    </row>
    <row r="90" spans="17:52" ht="15.6">
      <c r="AV90" s="4"/>
      <c r="AW90" s="13"/>
      <c r="AX90" s="13"/>
      <c r="AY90" s="5"/>
      <c r="AZ90" s="5"/>
    </row>
    <row r="91" spans="17:52" ht="15.6">
      <c r="AV91" s="4"/>
      <c r="AW91" s="13"/>
      <c r="AX91" s="13"/>
      <c r="AY91" s="5"/>
      <c r="AZ91" s="5"/>
    </row>
    <row r="92" spans="17:52" ht="15.6">
      <c r="AV92" s="4"/>
      <c r="AW92" s="13"/>
      <c r="AX92" s="13"/>
      <c r="AY92" s="5"/>
      <c r="AZ92" s="5"/>
    </row>
    <row r="93" spans="17:52" ht="15.6">
      <c r="AV93" s="4"/>
      <c r="AW93" s="13"/>
      <c r="AX93" s="13"/>
      <c r="AY93" s="5"/>
      <c r="AZ93" s="5"/>
    </row>
    <row r="94" spans="17:52" ht="15.6">
      <c r="AV94" s="4"/>
      <c r="AW94" s="13"/>
      <c r="AX94" s="13"/>
      <c r="AY94" s="5"/>
      <c r="AZ94" s="5"/>
    </row>
    <row r="95" spans="17:52" ht="15.6">
      <c r="AV95" s="4"/>
      <c r="AW95" s="13"/>
      <c r="AX95" s="13"/>
      <c r="AY95" s="5"/>
      <c r="AZ95" s="5"/>
    </row>
    <row r="96" spans="17:52" ht="15.6">
      <c r="AV96" s="4"/>
      <c r="AW96" s="13"/>
      <c r="AX96" s="13"/>
      <c r="AY96" s="5"/>
      <c r="AZ96" s="5"/>
    </row>
    <row r="97" spans="48:52" ht="15.6">
      <c r="AV97" s="4"/>
      <c r="AW97" s="5"/>
      <c r="AX97" s="5"/>
      <c r="AY97" s="5"/>
      <c r="AZ97" s="5"/>
    </row>
    <row r="98" spans="48:52">
      <c r="AV98" s="13"/>
      <c r="AW98" s="13"/>
    </row>
    <row r="99" spans="48:52" ht="15.6">
      <c r="AV99" s="5"/>
      <c r="AW99" s="5"/>
      <c r="AX99" s="5"/>
      <c r="AZ99" s="5"/>
    </row>
    <row r="100" spans="48:52">
      <c r="AV100" s="13"/>
      <c r="AW100" s="13"/>
    </row>
    <row r="101" spans="48:52">
      <c r="AV101" s="13"/>
      <c r="AW101" s="13"/>
    </row>
    <row r="102" spans="48:52" ht="15.6">
      <c r="AV102" s="2"/>
      <c r="AW102" s="5"/>
      <c r="AX102" s="5"/>
      <c r="AZ102" s="2"/>
    </row>
    <row r="103" spans="48:52">
      <c r="AV103" s="4"/>
      <c r="AW103" s="4"/>
      <c r="AX103" s="4"/>
      <c r="AY103" s="4"/>
      <c r="AZ103" s="4"/>
    </row>
    <row r="104" spans="48:52" ht="15.6">
      <c r="AV104" s="4"/>
      <c r="AW104" s="13"/>
      <c r="AX104" s="13"/>
      <c r="AY104" s="1"/>
      <c r="AZ104" s="5"/>
    </row>
    <row r="105" spans="48:52" ht="15.6">
      <c r="AV105" s="4"/>
      <c r="AW105" s="13"/>
      <c r="AX105" s="13"/>
      <c r="AY105" s="1"/>
      <c r="AZ105" s="5"/>
    </row>
    <row r="106" spans="48:52" ht="15.6">
      <c r="AV106" s="4"/>
      <c r="AW106" s="13"/>
      <c r="AX106" s="13"/>
      <c r="AY106" s="1"/>
      <c r="AZ106" s="5"/>
    </row>
    <row r="107" spans="48:52" ht="15.6">
      <c r="AV107" s="4"/>
      <c r="AW107" s="13"/>
      <c r="AX107" s="13"/>
      <c r="AY107" s="1"/>
      <c r="AZ107" s="5"/>
    </row>
    <row r="108" spans="48:52" ht="15.6">
      <c r="AV108" s="4"/>
      <c r="AW108" s="13"/>
      <c r="AX108" s="13"/>
      <c r="AY108" s="13"/>
      <c r="AZ108" s="5"/>
    </row>
    <row r="109" spans="48:52" ht="15.6">
      <c r="AV109" s="4"/>
      <c r="AW109" s="13"/>
      <c r="AX109" s="13"/>
      <c r="AY109" s="13"/>
      <c r="AZ109" s="5"/>
    </row>
    <row r="110" spans="48:52" ht="15.6">
      <c r="AV110" s="4"/>
      <c r="AW110" s="13"/>
      <c r="AX110" s="13"/>
      <c r="AY110" s="13"/>
      <c r="AZ110" s="5"/>
    </row>
    <row r="111" spans="48:52" ht="15.6">
      <c r="AV111" s="4"/>
      <c r="AW111" s="13"/>
      <c r="AX111" s="13"/>
      <c r="AY111" s="13"/>
      <c r="AZ111" s="5"/>
    </row>
    <row r="112" spans="48:52" ht="15.6">
      <c r="AV112" s="4"/>
      <c r="AW112" s="13"/>
      <c r="AX112" s="13"/>
      <c r="AY112" s="5"/>
      <c r="AZ112" s="5"/>
    </row>
    <row r="113" spans="48:52" ht="15.6">
      <c r="AV113" s="4"/>
      <c r="AW113" s="13"/>
      <c r="AX113" s="13"/>
      <c r="AY113" s="5"/>
      <c r="AZ113" s="5"/>
    </row>
    <row r="114" spans="48:52" ht="15.6">
      <c r="AV114" s="4"/>
      <c r="AW114" s="13"/>
      <c r="AX114" s="13"/>
      <c r="AY114" s="5"/>
      <c r="AZ114" s="5"/>
    </row>
    <row r="115" spans="48:52" ht="15.6">
      <c r="AV115" s="4"/>
      <c r="AW115" s="13"/>
      <c r="AX115" s="13"/>
      <c r="AY115" s="5"/>
      <c r="AZ115" s="5"/>
    </row>
    <row r="116" spans="48:52" ht="15.6">
      <c r="AV116" s="4"/>
      <c r="AW116" s="13"/>
      <c r="AX116" s="13"/>
      <c r="AY116" s="5"/>
      <c r="AZ116" s="5"/>
    </row>
    <row r="117" spans="48:52" ht="15.6">
      <c r="AV117" s="4"/>
      <c r="AW117" s="13"/>
      <c r="AX117" s="13"/>
      <c r="AY117" s="5"/>
      <c r="AZ117" s="5"/>
    </row>
    <row r="118" spans="48:52" ht="15.6">
      <c r="AV118" s="4"/>
      <c r="AW118" s="13"/>
      <c r="AX118" s="13"/>
      <c r="AY118" s="5"/>
      <c r="AZ118" s="5"/>
    </row>
    <row r="119" spans="48:52" ht="15.6">
      <c r="AV119" s="4"/>
      <c r="AW119" s="13"/>
      <c r="AX119" s="13"/>
      <c r="AY119" s="5"/>
      <c r="AZ119" s="5"/>
    </row>
    <row r="120" spans="48:52" ht="15.6">
      <c r="AV120" s="4"/>
      <c r="AW120" s="5"/>
      <c r="AX120" s="5"/>
      <c r="AY120" s="5"/>
      <c r="AZ120" s="5"/>
    </row>
    <row r="121" spans="48:52">
      <c r="AV121" s="13"/>
      <c r="AW121" s="13"/>
    </row>
    <row r="122" spans="48:52" ht="15.6">
      <c r="AV122" s="5"/>
      <c r="AW122" s="5"/>
      <c r="AX122" s="5"/>
      <c r="AZ122" s="5"/>
    </row>
    <row r="123" spans="48:52">
      <c r="AV123" s="13"/>
      <c r="AW123" s="13"/>
    </row>
    <row r="124" spans="48:52">
      <c r="AV124" s="13"/>
      <c r="AW124" s="13"/>
    </row>
    <row r="125" spans="48:52">
      <c r="AV125" s="13"/>
      <c r="AW125" s="13"/>
    </row>
    <row r="126" spans="48:52">
      <c r="AV126" s="13"/>
      <c r="AW126" s="13"/>
    </row>
    <row r="127" spans="48:52">
      <c r="AV127" s="13"/>
      <c r="AW127" s="13"/>
    </row>
    <row r="128" spans="48:52">
      <c r="AV128" s="13"/>
      <c r="AW128" s="13"/>
    </row>
    <row r="129" spans="48:49">
      <c r="AV129" s="13"/>
      <c r="AW129" s="13"/>
    </row>
    <row r="130" spans="48:49">
      <c r="AV130" s="13"/>
      <c r="AW130" s="13"/>
    </row>
    <row r="131" spans="48:49">
      <c r="AV131" s="13"/>
      <c r="AW131" s="13"/>
    </row>
    <row r="132" spans="48:49">
      <c r="AV132" s="13"/>
      <c r="AW132" s="13"/>
    </row>
    <row r="133" spans="48:49">
      <c r="AV133" s="13"/>
      <c r="AW133" s="13"/>
    </row>
    <row r="134" spans="48:49">
      <c r="AV134" s="13"/>
      <c r="AW134" s="13"/>
    </row>
    <row r="135" spans="48:49">
      <c r="AV135" s="13"/>
      <c r="AW135" s="13"/>
    </row>
    <row r="136" spans="48:49">
      <c r="AV136" s="13"/>
      <c r="AW136" s="13"/>
    </row>
    <row r="137" spans="48:49">
      <c r="AV137" s="13"/>
      <c r="AW137" s="13"/>
    </row>
    <row r="138" spans="48:49">
      <c r="AV138" s="13"/>
      <c r="AW138" s="13"/>
    </row>
    <row r="139" spans="48:49">
      <c r="AV139" s="13"/>
      <c r="AW139" s="13"/>
    </row>
    <row r="140" spans="48:49">
      <c r="AV140" s="13"/>
      <c r="AW140" s="13"/>
    </row>
    <row r="141" spans="48:49">
      <c r="AV141" s="13"/>
      <c r="AW141" s="13"/>
    </row>
    <row r="142" spans="48:49">
      <c r="AV142" s="13"/>
      <c r="AW142" s="13"/>
    </row>
    <row r="143" spans="48:49">
      <c r="AV143" s="13"/>
      <c r="AW143" s="13"/>
    </row>
    <row r="144" spans="48:49">
      <c r="AV144" s="13"/>
      <c r="AW144" s="13"/>
    </row>
    <row r="145" spans="48:49">
      <c r="AV145" s="13"/>
      <c r="AW145" s="13"/>
    </row>
    <row r="146" spans="48:49">
      <c r="AV146" s="13"/>
      <c r="AW146" s="13"/>
    </row>
    <row r="147" spans="48:49">
      <c r="AV147" s="13"/>
      <c r="AW147" s="13"/>
    </row>
    <row r="148" spans="48:49">
      <c r="AV148" s="13"/>
      <c r="AW148" s="13"/>
    </row>
    <row r="149" spans="48:49">
      <c r="AV149" s="13"/>
      <c r="AW149" s="13"/>
    </row>
    <row r="150" spans="48:49">
      <c r="AV150" s="13"/>
      <c r="AW150" s="13"/>
    </row>
    <row r="151" spans="48:49">
      <c r="AV151" s="13"/>
      <c r="AW151" s="13"/>
    </row>
    <row r="152" spans="48:49">
      <c r="AV152" s="13"/>
      <c r="AW152" s="13"/>
    </row>
    <row r="153" spans="48:49">
      <c r="AV153" s="13"/>
      <c r="AW153" s="13"/>
    </row>
    <row r="154" spans="48:49">
      <c r="AV154" s="13"/>
      <c r="AW154" s="13"/>
    </row>
    <row r="155" spans="48:49">
      <c r="AV155" s="13"/>
      <c r="AW155" s="13"/>
    </row>
    <row r="156" spans="48:49">
      <c r="AV156" s="13"/>
      <c r="AW156" s="13"/>
    </row>
    <row r="157" spans="48:49">
      <c r="AV157" s="13"/>
      <c r="AW157" s="13"/>
    </row>
    <row r="158" spans="48:49">
      <c r="AV158" s="13"/>
      <c r="AW158" s="13"/>
    </row>
    <row r="159" spans="48:49">
      <c r="AV159" s="13"/>
      <c r="AW159" s="13"/>
    </row>
    <row r="160" spans="48:49">
      <c r="AV160" s="13"/>
      <c r="AW160" s="13"/>
    </row>
    <row r="161" spans="48:49">
      <c r="AV161" s="13"/>
      <c r="AW161" s="13"/>
    </row>
    <row r="162" spans="48:49">
      <c r="AV162" s="13"/>
      <c r="AW162" s="13"/>
    </row>
    <row r="163" spans="48:49">
      <c r="AV163" s="13"/>
      <c r="AW163" s="13"/>
    </row>
    <row r="164" spans="48:49">
      <c r="AV164" s="13"/>
      <c r="AW164" s="13"/>
    </row>
    <row r="165" spans="48:49">
      <c r="AV165" s="13"/>
      <c r="AW165" s="13"/>
    </row>
    <row r="166" spans="48:49">
      <c r="AV166" s="13"/>
      <c r="AW166" s="13"/>
    </row>
    <row r="167" spans="48:49">
      <c r="AV167" s="13"/>
      <c r="AW167" s="13"/>
    </row>
    <row r="168" spans="48:49">
      <c r="AV168" s="13"/>
      <c r="AW168" s="13"/>
    </row>
    <row r="169" spans="48:49">
      <c r="AV169" s="13"/>
      <c r="AW169" s="13"/>
    </row>
    <row r="170" spans="48:49">
      <c r="AV170" s="13"/>
      <c r="AW170" s="13"/>
    </row>
    <row r="171" spans="48:49">
      <c r="AV171" s="13"/>
      <c r="AW171" s="13"/>
    </row>
    <row r="172" spans="48:49">
      <c r="AV172" s="13"/>
      <c r="AW172" s="13"/>
    </row>
    <row r="173" spans="48:49">
      <c r="AV173" s="13"/>
      <c r="AW173" s="13"/>
    </row>
    <row r="174" spans="48:49">
      <c r="AV174" s="13"/>
      <c r="AW174" s="13"/>
    </row>
    <row r="175" spans="48:49">
      <c r="AV175" s="13"/>
      <c r="AW175" s="13"/>
    </row>
    <row r="176" spans="48:49">
      <c r="AV176" s="13"/>
      <c r="AW176" s="13"/>
    </row>
    <row r="177" spans="48:49">
      <c r="AV177" s="13"/>
      <c r="AW177" s="13"/>
    </row>
    <row r="199" spans="9:47">
      <c r="I199" s="168"/>
      <c r="K199" s="168"/>
      <c r="L199" s="168"/>
      <c r="Q199" s="168"/>
      <c r="T199" s="14"/>
      <c r="V199" s="14"/>
      <c r="AU199" s="14"/>
    </row>
    <row r="200" spans="9:47">
      <c r="I200" s="168"/>
      <c r="K200" s="168"/>
      <c r="L200" s="168"/>
      <c r="Q200" s="168"/>
      <c r="T200" s="14"/>
      <c r="V200" s="14"/>
      <c r="X200" s="79"/>
      <c r="Y200" s="79"/>
      <c r="Z200" s="79"/>
      <c r="AA200" s="168"/>
      <c r="AB200" s="168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</row>
    <row r="201" spans="9:47">
      <c r="I201" s="168"/>
      <c r="K201" s="168"/>
      <c r="L201" s="168"/>
      <c r="Q201" s="168"/>
      <c r="T201" s="14"/>
      <c r="V201" s="14"/>
      <c r="X201" s="79"/>
      <c r="Y201" s="79"/>
      <c r="Z201" s="79"/>
      <c r="AA201" s="168"/>
      <c r="AB201" s="168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</row>
    <row r="202" spans="9:47">
      <c r="I202" s="168"/>
      <c r="K202" s="168"/>
      <c r="L202" s="168"/>
      <c r="Q202" s="168"/>
      <c r="T202" s="14"/>
      <c r="V202" s="14"/>
      <c r="X202" s="79"/>
      <c r="Y202" s="79"/>
      <c r="Z202" s="79"/>
      <c r="AA202" s="168"/>
      <c r="AB202" s="168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</row>
    <row r="203" spans="9:47">
      <c r="I203" s="168"/>
      <c r="K203" s="168"/>
      <c r="L203" s="168"/>
      <c r="Q203" s="168"/>
      <c r="T203" s="14"/>
      <c r="V203" s="14"/>
      <c r="X203" s="79"/>
      <c r="Y203" s="79"/>
      <c r="Z203" s="79"/>
      <c r="AA203" s="168"/>
      <c r="AB203" s="168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</row>
    <row r="204" spans="9:47">
      <c r="I204" s="168"/>
      <c r="K204" s="168"/>
      <c r="L204" s="168"/>
      <c r="Q204" s="168"/>
      <c r="T204" s="14"/>
      <c r="V204" s="14"/>
      <c r="X204" s="79"/>
      <c r="Y204" s="79"/>
      <c r="Z204" s="79"/>
      <c r="AA204" s="168"/>
      <c r="AB204" s="168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</row>
    <row r="205" spans="9:47">
      <c r="I205" s="168"/>
      <c r="K205" s="168"/>
      <c r="L205" s="168"/>
      <c r="Q205" s="168"/>
      <c r="T205" s="14"/>
      <c r="V205" s="14"/>
      <c r="X205" s="79"/>
      <c r="Y205" s="79"/>
      <c r="Z205" s="79"/>
      <c r="AA205" s="168"/>
      <c r="AB205" s="168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</row>
    <row r="206" spans="9:47">
      <c r="I206" s="168"/>
      <c r="K206" s="168"/>
      <c r="L206" s="168"/>
      <c r="Q206" s="168"/>
      <c r="T206" s="14"/>
      <c r="V206" s="14"/>
      <c r="X206" s="79"/>
      <c r="Y206" s="79"/>
      <c r="Z206" s="79"/>
      <c r="AA206" s="168"/>
      <c r="AB206" s="168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</row>
    <row r="207" spans="9:47">
      <c r="I207" s="168"/>
      <c r="K207" s="168"/>
      <c r="L207" s="168"/>
      <c r="Q207" s="168"/>
      <c r="T207" s="14"/>
      <c r="V207" s="14"/>
      <c r="X207" s="79"/>
      <c r="Y207" s="79"/>
      <c r="Z207" s="79"/>
      <c r="AA207" s="168"/>
      <c r="AB207" s="168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</row>
    <row r="208" spans="9:47">
      <c r="I208" s="168"/>
      <c r="K208" s="168"/>
      <c r="L208" s="168"/>
      <c r="Q208" s="168"/>
      <c r="T208" s="14"/>
      <c r="V208" s="14"/>
      <c r="X208" s="79"/>
      <c r="Y208" s="79"/>
      <c r="Z208" s="79"/>
      <c r="AA208" s="168"/>
      <c r="AB208" s="16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</row>
    <row r="209" spans="9:47">
      <c r="I209" s="168"/>
      <c r="K209" s="168"/>
      <c r="L209" s="168"/>
      <c r="Q209" s="168"/>
      <c r="T209" s="14"/>
      <c r="V209" s="14"/>
      <c r="X209" s="79"/>
      <c r="Y209" s="79"/>
      <c r="Z209" s="79"/>
      <c r="AA209" s="168"/>
      <c r="AB209" s="16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</row>
    <row r="210" spans="9:47">
      <c r="I210" s="168"/>
      <c r="K210" s="168"/>
      <c r="L210" s="168"/>
      <c r="Q210" s="168"/>
      <c r="T210" s="14"/>
      <c r="V210" s="14"/>
      <c r="X210" s="79"/>
      <c r="Y210" s="79"/>
      <c r="Z210" s="79"/>
      <c r="AA210" s="168"/>
      <c r="AB210" s="16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</row>
    <row r="211" spans="9:47">
      <c r="I211" s="168"/>
      <c r="K211" s="168"/>
      <c r="L211" s="168"/>
      <c r="Q211" s="168"/>
      <c r="T211" s="14"/>
      <c r="V211" s="14"/>
      <c r="X211" s="79"/>
      <c r="Y211" s="79"/>
      <c r="Z211" s="79"/>
      <c r="AA211" s="168"/>
      <c r="AB211" s="16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</row>
    <row r="212" spans="9:47">
      <c r="I212" s="168"/>
      <c r="K212" s="168"/>
      <c r="L212" s="168"/>
      <c r="Q212" s="168"/>
      <c r="T212" s="14"/>
      <c r="V212" s="14"/>
      <c r="X212" s="79"/>
      <c r="Y212" s="79"/>
      <c r="Z212" s="79"/>
      <c r="AA212" s="168"/>
      <c r="AB212" s="16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</row>
    <row r="213" spans="9:47">
      <c r="I213" s="168"/>
      <c r="K213" s="168"/>
      <c r="L213" s="168"/>
      <c r="Q213" s="168"/>
      <c r="T213" s="14"/>
      <c r="V213" s="14"/>
      <c r="X213" s="79"/>
      <c r="Y213" s="79"/>
      <c r="Z213" s="79"/>
      <c r="AA213" s="168"/>
      <c r="AB213" s="16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</row>
    <row r="214" spans="9:47">
      <c r="I214" s="168"/>
      <c r="K214" s="168"/>
      <c r="L214" s="168"/>
      <c r="Q214" s="168"/>
      <c r="T214" s="14"/>
      <c r="V214" s="14"/>
      <c r="X214" s="79"/>
      <c r="Y214" s="79"/>
      <c r="Z214" s="79"/>
      <c r="AA214" s="168"/>
      <c r="AB214" s="16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</row>
    <row r="215" spans="9:47">
      <c r="I215" s="168"/>
      <c r="K215" s="168"/>
      <c r="L215" s="168"/>
      <c r="Q215" s="168"/>
      <c r="T215" s="14"/>
      <c r="V215" s="14"/>
      <c r="X215" s="79"/>
      <c r="Y215" s="79"/>
      <c r="Z215" s="79"/>
      <c r="AA215" s="168"/>
      <c r="AB215" s="16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</row>
    <row r="216" spans="9:47">
      <c r="I216" s="168"/>
      <c r="K216" s="168"/>
      <c r="L216" s="168"/>
      <c r="Q216" s="168"/>
      <c r="T216" s="14"/>
      <c r="V216" s="14"/>
      <c r="X216" s="79"/>
      <c r="Y216" s="79"/>
      <c r="Z216" s="79"/>
      <c r="AA216" s="168"/>
      <c r="AB216" s="16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</row>
    <row r="217" spans="9:47">
      <c r="I217" s="168"/>
      <c r="K217" s="168"/>
      <c r="L217" s="168"/>
      <c r="Q217" s="168"/>
      <c r="T217" s="14"/>
      <c r="V217" s="14"/>
      <c r="X217" s="79"/>
      <c r="Y217" s="79"/>
      <c r="Z217" s="79"/>
      <c r="AA217" s="168"/>
      <c r="AB217" s="16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</row>
    <row r="218" spans="9:47">
      <c r="I218" s="168"/>
      <c r="K218" s="168"/>
      <c r="L218" s="168"/>
      <c r="Q218" s="168"/>
      <c r="T218" s="14"/>
      <c r="V218" s="14"/>
      <c r="X218" s="79"/>
      <c r="Y218" s="79"/>
      <c r="Z218" s="79"/>
      <c r="AA218" s="168"/>
      <c r="AB218" s="16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</row>
    <row r="219" spans="9:47">
      <c r="I219" s="168"/>
      <c r="K219" s="168"/>
      <c r="L219" s="168"/>
      <c r="Q219" s="168"/>
      <c r="T219" s="14"/>
      <c r="V219" s="14"/>
      <c r="X219" s="79"/>
      <c r="Y219" s="79"/>
      <c r="Z219" s="79"/>
      <c r="AA219" s="168"/>
      <c r="AB219" s="16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</row>
    <row r="220" spans="9:47">
      <c r="I220" s="168"/>
      <c r="K220" s="168"/>
      <c r="L220" s="168"/>
      <c r="Q220" s="168"/>
      <c r="T220" s="14"/>
      <c r="V220" s="14"/>
      <c r="X220" s="79"/>
      <c r="Y220" s="79"/>
      <c r="Z220" s="79"/>
      <c r="AA220" s="168"/>
      <c r="AB220" s="16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</row>
    <row r="221" spans="9:47">
      <c r="I221" s="168"/>
      <c r="K221" s="168"/>
      <c r="L221" s="168"/>
      <c r="Q221" s="168"/>
      <c r="T221" s="14"/>
      <c r="V221" s="14"/>
      <c r="X221" s="79"/>
      <c r="Y221" s="79"/>
      <c r="Z221" s="79"/>
      <c r="AA221" s="168"/>
      <c r="AB221" s="16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</row>
    <row r="222" spans="9:47">
      <c r="I222" s="168"/>
      <c r="K222" s="168"/>
      <c r="L222" s="168"/>
      <c r="Q222" s="168"/>
      <c r="T222" s="14"/>
      <c r="V222" s="14"/>
      <c r="X222" s="79"/>
      <c r="Y222" s="79"/>
      <c r="Z222" s="79"/>
      <c r="AA222" s="168"/>
      <c r="AB222" s="16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</row>
    <row r="223" spans="9:47">
      <c r="I223" s="168"/>
      <c r="K223" s="168"/>
      <c r="L223" s="168"/>
      <c r="Q223" s="168"/>
      <c r="T223" s="14"/>
      <c r="V223" s="14"/>
      <c r="X223" s="79"/>
      <c r="Y223" s="79"/>
      <c r="Z223" s="79"/>
      <c r="AA223" s="168"/>
      <c r="AB223" s="16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</row>
    <row r="224" spans="9:47">
      <c r="I224" s="168"/>
      <c r="K224" s="168"/>
      <c r="L224" s="168"/>
      <c r="Q224" s="168"/>
      <c r="T224" s="14"/>
      <c r="V224" s="14"/>
      <c r="X224" s="79"/>
      <c r="Y224" s="79"/>
      <c r="Z224" s="79"/>
      <c r="AA224" s="168"/>
      <c r="AB224" s="16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</row>
    <row r="225" spans="9:47">
      <c r="I225" s="168"/>
      <c r="K225" s="168"/>
      <c r="L225" s="168"/>
      <c r="Q225" s="168"/>
      <c r="T225" s="14"/>
      <c r="V225" s="14"/>
      <c r="X225" s="79"/>
      <c r="Y225" s="79"/>
      <c r="Z225" s="79"/>
      <c r="AA225" s="168"/>
      <c r="AB225" s="16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</row>
    <row r="226" spans="9:47">
      <c r="I226" s="168"/>
      <c r="K226" s="168"/>
      <c r="L226" s="168"/>
      <c r="Q226" s="168"/>
      <c r="T226" s="14"/>
      <c r="V226" s="14"/>
      <c r="X226" s="79"/>
      <c r="Y226" s="79"/>
      <c r="Z226" s="79"/>
      <c r="AA226" s="168"/>
      <c r="AB226" s="16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</row>
    <row r="227" spans="9:47">
      <c r="I227" s="168"/>
      <c r="K227" s="168"/>
      <c r="L227" s="168"/>
      <c r="Q227" s="168"/>
      <c r="T227" s="14"/>
      <c r="V227" s="14"/>
      <c r="X227" s="79"/>
      <c r="Y227" s="79"/>
      <c r="Z227" s="79"/>
      <c r="AA227" s="168"/>
      <c r="AB227" s="16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</row>
    <row r="228" spans="9:47">
      <c r="I228" s="168"/>
      <c r="K228" s="168"/>
      <c r="L228" s="168"/>
      <c r="Q228" s="168"/>
      <c r="T228" s="14"/>
      <c r="V228" s="14"/>
      <c r="X228" s="79"/>
      <c r="Y228" s="79"/>
      <c r="Z228" s="79"/>
      <c r="AA228" s="168"/>
      <c r="AB228" s="16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</row>
    <row r="229" spans="9:47">
      <c r="I229" s="168"/>
      <c r="K229" s="168"/>
      <c r="L229" s="168"/>
      <c r="Q229" s="168"/>
      <c r="T229" s="14"/>
      <c r="V229" s="14"/>
      <c r="X229" s="79"/>
      <c r="Y229" s="79"/>
      <c r="Z229" s="79"/>
      <c r="AA229" s="168"/>
      <c r="AB229" s="16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</row>
    <row r="230" spans="9:47">
      <c r="I230" s="168"/>
      <c r="K230" s="168"/>
      <c r="L230" s="168"/>
      <c r="Q230" s="168"/>
      <c r="T230" s="14"/>
      <c r="V230" s="14"/>
      <c r="X230" s="79"/>
      <c r="Y230" s="79"/>
      <c r="Z230" s="79"/>
      <c r="AA230" s="168"/>
      <c r="AB230" s="16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</row>
    <row r="231" spans="9:47">
      <c r="I231" s="168"/>
      <c r="K231" s="168"/>
      <c r="L231" s="168"/>
      <c r="Q231" s="168"/>
      <c r="T231" s="14"/>
      <c r="V231" s="14"/>
      <c r="X231" s="79"/>
      <c r="Y231" s="79"/>
      <c r="Z231" s="79"/>
      <c r="AA231" s="168"/>
      <c r="AB231" s="16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</row>
    <row r="232" spans="9:47">
      <c r="I232" s="168"/>
      <c r="K232" s="168"/>
      <c r="L232" s="168"/>
      <c r="Q232" s="168"/>
      <c r="T232" s="14"/>
      <c r="V232" s="14"/>
      <c r="X232" s="79"/>
      <c r="Y232" s="79"/>
      <c r="Z232" s="79"/>
      <c r="AA232" s="168"/>
      <c r="AB232" s="16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</row>
    <row r="233" spans="9:47">
      <c r="I233" s="168"/>
      <c r="K233" s="168"/>
      <c r="L233" s="168"/>
      <c r="Q233" s="168"/>
      <c r="T233" s="14"/>
      <c r="V233" s="14"/>
      <c r="X233" s="79"/>
      <c r="Y233" s="79"/>
      <c r="Z233" s="79"/>
      <c r="AA233" s="168"/>
      <c r="AB233" s="16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</row>
    <row r="234" spans="9:47">
      <c r="I234" s="168"/>
      <c r="K234" s="168"/>
      <c r="L234" s="168"/>
      <c r="Q234" s="168"/>
      <c r="T234" s="14"/>
      <c r="V234" s="14"/>
      <c r="X234" s="79"/>
      <c r="Y234" s="79"/>
      <c r="Z234" s="79"/>
      <c r="AA234" s="168"/>
      <c r="AB234" s="16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</row>
    <row r="235" spans="9:47">
      <c r="I235" s="168"/>
      <c r="K235" s="168"/>
      <c r="L235" s="168"/>
      <c r="Q235" s="168"/>
      <c r="T235" s="14"/>
      <c r="V235" s="14"/>
      <c r="X235" s="79"/>
      <c r="Y235" s="79"/>
      <c r="Z235" s="79"/>
      <c r="AA235" s="168"/>
      <c r="AB235" s="16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</row>
    <row r="236" spans="9:47">
      <c r="I236" s="168"/>
      <c r="K236" s="168"/>
      <c r="L236" s="168"/>
      <c r="Q236" s="168"/>
      <c r="T236" s="14"/>
      <c r="V236" s="14"/>
      <c r="X236" s="79"/>
      <c r="Y236" s="79"/>
      <c r="Z236" s="79"/>
      <c r="AA236" s="168"/>
      <c r="AB236" s="16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</row>
    <row r="237" spans="9:47">
      <c r="I237" s="168"/>
      <c r="K237" s="168"/>
      <c r="L237" s="168"/>
      <c r="Q237" s="168"/>
      <c r="T237" s="14"/>
      <c r="V237" s="14"/>
      <c r="X237" s="79"/>
      <c r="Y237" s="79"/>
      <c r="Z237" s="79"/>
      <c r="AA237" s="168"/>
      <c r="AB237" s="16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</row>
    <row r="238" spans="9:47">
      <c r="I238" s="168"/>
      <c r="K238" s="168"/>
      <c r="L238" s="168"/>
      <c r="Q238" s="168"/>
      <c r="T238" s="14"/>
      <c r="V238" s="14"/>
      <c r="X238" s="79"/>
      <c r="Y238" s="79"/>
      <c r="Z238" s="79"/>
      <c r="AA238" s="168"/>
      <c r="AB238" s="16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</row>
    <row r="239" spans="9:47">
      <c r="I239" s="168"/>
      <c r="K239" s="168"/>
      <c r="L239" s="168"/>
      <c r="Q239" s="168"/>
      <c r="T239" s="14"/>
      <c r="V239" s="14"/>
      <c r="X239" s="79"/>
      <c r="Y239" s="79"/>
      <c r="Z239" s="79"/>
      <c r="AA239" s="168"/>
      <c r="AB239" s="16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</row>
    <row r="240" spans="9:47">
      <c r="I240" s="168"/>
      <c r="K240" s="168"/>
      <c r="L240" s="168"/>
      <c r="Q240" s="168"/>
      <c r="T240" s="14"/>
      <c r="V240" s="14"/>
      <c r="X240" s="79"/>
      <c r="Y240" s="79"/>
      <c r="Z240" s="79"/>
      <c r="AA240" s="168"/>
      <c r="AB240" s="16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</row>
    <row r="241" spans="9:47">
      <c r="I241" s="168"/>
      <c r="K241" s="168"/>
      <c r="L241" s="168"/>
      <c r="Q241" s="168"/>
      <c r="T241" s="14"/>
      <c r="V241" s="14"/>
      <c r="X241" s="79"/>
      <c r="Y241" s="79"/>
      <c r="Z241" s="79"/>
      <c r="AA241" s="168"/>
      <c r="AB241" s="16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</row>
    <row r="242" spans="9:47">
      <c r="I242" s="168"/>
      <c r="K242" s="168"/>
      <c r="L242" s="168"/>
      <c r="Q242" s="168"/>
      <c r="T242" s="14"/>
      <c r="V242" s="14"/>
      <c r="X242" s="79"/>
      <c r="Y242" s="79"/>
      <c r="Z242" s="79"/>
      <c r="AA242" s="168"/>
      <c r="AB242" s="16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</row>
    <row r="243" spans="9:47">
      <c r="I243" s="168"/>
      <c r="K243" s="168"/>
      <c r="L243" s="168"/>
      <c r="Q243" s="168"/>
      <c r="T243" s="14"/>
      <c r="V243" s="14"/>
      <c r="X243" s="79"/>
      <c r="Y243" s="79"/>
      <c r="Z243" s="79"/>
      <c r="AA243" s="168"/>
      <c r="AB243" s="16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</row>
    <row r="244" spans="9:47">
      <c r="I244" s="168"/>
      <c r="K244" s="168"/>
      <c r="L244" s="168"/>
      <c r="Q244" s="168"/>
      <c r="T244" s="14"/>
      <c r="V244" s="14"/>
      <c r="X244" s="79"/>
      <c r="Y244" s="79"/>
      <c r="Z244" s="79"/>
      <c r="AA244" s="168"/>
      <c r="AB244" s="16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</row>
    <row r="245" spans="9:47">
      <c r="I245" s="168"/>
      <c r="K245" s="168"/>
      <c r="L245" s="168"/>
      <c r="Q245" s="168"/>
      <c r="T245" s="14"/>
      <c r="V245" s="14"/>
      <c r="X245" s="79"/>
      <c r="Y245" s="79"/>
      <c r="Z245" s="79"/>
      <c r="AA245" s="168"/>
      <c r="AB245" s="16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</row>
    <row r="246" spans="9:47">
      <c r="I246" s="168"/>
      <c r="K246" s="168"/>
      <c r="L246" s="168"/>
      <c r="Q246" s="168"/>
      <c r="T246" s="14"/>
      <c r="V246" s="14"/>
      <c r="X246" s="79"/>
      <c r="Y246" s="79"/>
      <c r="Z246" s="79"/>
      <c r="AA246" s="168"/>
      <c r="AB246" s="16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</row>
    <row r="247" spans="9:47">
      <c r="I247" s="168"/>
      <c r="K247" s="168"/>
      <c r="L247" s="168"/>
      <c r="Q247" s="168"/>
      <c r="T247" s="14"/>
      <c r="V247" s="14"/>
      <c r="X247" s="79"/>
      <c r="Y247" s="79"/>
      <c r="Z247" s="79"/>
      <c r="AA247" s="168"/>
      <c r="AB247" s="16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</row>
    <row r="248" spans="9:47">
      <c r="I248" s="168"/>
      <c r="K248" s="168"/>
      <c r="L248" s="168"/>
      <c r="Q248" s="168"/>
      <c r="T248" s="14"/>
      <c r="V248" s="14"/>
      <c r="X248" s="79"/>
      <c r="Y248" s="79"/>
      <c r="Z248" s="79"/>
      <c r="AA248" s="168"/>
      <c r="AB248" s="16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</row>
    <row r="249" spans="9:47">
      <c r="I249" s="168"/>
      <c r="K249" s="168"/>
      <c r="L249" s="168"/>
      <c r="Q249" s="168"/>
      <c r="T249" s="14"/>
      <c r="V249" s="14"/>
      <c r="X249" s="79"/>
      <c r="Y249" s="79"/>
      <c r="Z249" s="79"/>
      <c r="AA249" s="168"/>
      <c r="AB249" s="16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</row>
    <row r="250" spans="9:47">
      <c r="I250" s="168"/>
      <c r="K250" s="168"/>
      <c r="L250" s="168"/>
      <c r="Q250" s="168"/>
      <c r="T250" s="14"/>
      <c r="V250" s="14"/>
      <c r="X250" s="79"/>
      <c r="Y250" s="79"/>
      <c r="Z250" s="79"/>
      <c r="AA250" s="168"/>
      <c r="AB250" s="16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</row>
    <row r="251" spans="9:47">
      <c r="I251" s="168"/>
      <c r="K251" s="168"/>
      <c r="L251" s="168"/>
      <c r="Q251" s="168"/>
      <c r="T251" s="14"/>
      <c r="V251" s="14"/>
      <c r="X251" s="79"/>
      <c r="Y251" s="79"/>
      <c r="Z251" s="79"/>
      <c r="AA251" s="168"/>
      <c r="AB251" s="16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</row>
    <row r="252" spans="9:47">
      <c r="I252" s="168"/>
      <c r="K252" s="168"/>
      <c r="L252" s="168"/>
      <c r="Q252" s="168"/>
      <c r="T252" s="14"/>
      <c r="V252" s="14"/>
      <c r="X252" s="79"/>
      <c r="Y252" s="79"/>
      <c r="Z252" s="79"/>
      <c r="AA252" s="168"/>
      <c r="AB252" s="16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</row>
    <row r="253" spans="9:47">
      <c r="I253" s="168"/>
      <c r="K253" s="168"/>
      <c r="L253" s="168"/>
      <c r="Q253" s="168"/>
      <c r="T253" s="14"/>
      <c r="V253" s="14"/>
      <c r="X253" s="79"/>
      <c r="Y253" s="79"/>
      <c r="Z253" s="79"/>
      <c r="AA253" s="168"/>
      <c r="AB253" s="16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</row>
    <row r="254" spans="9:47">
      <c r="I254" s="168"/>
      <c r="K254" s="168"/>
      <c r="L254" s="168"/>
      <c r="Q254" s="168"/>
      <c r="T254" s="14"/>
      <c r="V254" s="14"/>
      <c r="X254" s="79"/>
      <c r="Y254" s="79"/>
      <c r="Z254" s="79"/>
      <c r="AA254" s="168"/>
      <c r="AB254" s="16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</row>
    <row r="255" spans="9:47">
      <c r="I255" s="168"/>
      <c r="K255" s="168"/>
      <c r="L255" s="168"/>
      <c r="Q255" s="168"/>
      <c r="T255" s="14"/>
      <c r="V255" s="14"/>
      <c r="X255" s="79"/>
      <c r="Y255" s="79"/>
      <c r="Z255" s="79"/>
      <c r="AA255" s="168"/>
      <c r="AB255" s="16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</row>
    <row r="256" spans="9:47">
      <c r="I256" s="168"/>
      <c r="K256" s="168"/>
      <c r="L256" s="168"/>
      <c r="Q256" s="168"/>
      <c r="T256" s="14"/>
      <c r="V256" s="14"/>
      <c r="X256" s="79"/>
      <c r="Y256" s="79"/>
      <c r="Z256" s="79"/>
      <c r="AA256" s="168"/>
      <c r="AB256" s="16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</row>
    <row r="257" spans="9:47">
      <c r="I257" s="168"/>
      <c r="K257" s="168"/>
      <c r="L257" s="168"/>
      <c r="Q257" s="168"/>
      <c r="T257" s="14"/>
      <c r="V257" s="14"/>
      <c r="X257" s="79"/>
      <c r="Y257" s="79"/>
      <c r="Z257" s="79"/>
      <c r="AA257" s="168"/>
      <c r="AB257" s="16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</row>
    <row r="258" spans="9:47">
      <c r="I258" s="168"/>
      <c r="K258" s="168"/>
      <c r="L258" s="168"/>
      <c r="Q258" s="168"/>
      <c r="T258" s="14"/>
      <c r="V258" s="14"/>
      <c r="X258" s="79"/>
      <c r="Y258" s="79"/>
      <c r="Z258" s="79"/>
      <c r="AA258" s="168"/>
      <c r="AB258" s="16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</row>
    <row r="259" spans="9:47">
      <c r="I259" s="168"/>
      <c r="K259" s="168"/>
      <c r="L259" s="168"/>
      <c r="Q259" s="168"/>
      <c r="T259" s="14"/>
      <c r="V259" s="14"/>
      <c r="X259" s="79"/>
      <c r="Y259" s="79"/>
      <c r="Z259" s="79"/>
      <c r="AA259" s="168"/>
      <c r="AB259" s="168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</row>
    <row r="260" spans="9:47">
      <c r="I260" s="168"/>
      <c r="K260" s="168"/>
      <c r="L260" s="168"/>
      <c r="Q260" s="168"/>
      <c r="T260" s="14"/>
      <c r="V260" s="14"/>
      <c r="X260" s="79"/>
      <c r="Y260" s="79"/>
      <c r="Z260" s="79"/>
      <c r="AA260" s="168"/>
      <c r="AB260" s="168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</row>
    <row r="261" spans="9:47">
      <c r="I261" s="168"/>
      <c r="K261" s="168"/>
      <c r="L261" s="168"/>
      <c r="Q261" s="168"/>
      <c r="T261" s="14"/>
      <c r="V261" s="14"/>
      <c r="X261" s="79"/>
      <c r="Y261" s="79"/>
      <c r="Z261" s="79"/>
      <c r="AA261" s="168"/>
      <c r="AB261" s="168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</row>
    <row r="262" spans="9:47">
      <c r="I262" s="168"/>
      <c r="K262" s="168"/>
      <c r="L262" s="168"/>
      <c r="Q262" s="168"/>
      <c r="T262" s="14"/>
      <c r="V262" s="14"/>
      <c r="X262" s="79"/>
      <c r="Y262" s="79"/>
      <c r="Z262" s="79"/>
      <c r="AA262" s="168"/>
      <c r="AB262" s="168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</row>
    <row r="263" spans="9:47">
      <c r="I263" s="168"/>
      <c r="K263" s="168"/>
      <c r="L263" s="168"/>
      <c r="Q263" s="168"/>
      <c r="T263" s="14"/>
      <c r="V263" s="14"/>
      <c r="X263" s="79"/>
      <c r="Y263" s="79"/>
      <c r="Z263" s="79"/>
      <c r="AA263" s="168"/>
      <c r="AB263" s="168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</row>
    <row r="264" spans="9:47">
      <c r="I264" s="168"/>
      <c r="K264" s="168"/>
      <c r="L264" s="168"/>
      <c r="Q264" s="168"/>
      <c r="T264" s="14"/>
      <c r="V264" s="14"/>
      <c r="X264" s="79"/>
      <c r="Y264" s="79"/>
      <c r="Z264" s="79"/>
      <c r="AA264" s="168"/>
      <c r="AB264" s="168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</row>
    <row r="265" spans="9:47">
      <c r="I265" s="168"/>
      <c r="K265" s="168"/>
      <c r="L265" s="168"/>
      <c r="Q265" s="168"/>
      <c r="T265" s="14"/>
      <c r="V265" s="14"/>
      <c r="X265" s="79"/>
      <c r="Y265" s="79"/>
      <c r="Z265" s="79"/>
      <c r="AA265" s="168"/>
      <c r="AB265" s="168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</row>
    <row r="266" spans="9:47">
      <c r="I266" s="168"/>
      <c r="K266" s="168"/>
      <c r="L266" s="168"/>
      <c r="Q266" s="168"/>
      <c r="T266" s="14"/>
      <c r="V266" s="14"/>
      <c r="X266" s="79"/>
      <c r="Y266" s="79"/>
      <c r="Z266" s="79"/>
      <c r="AA266" s="168"/>
      <c r="AB266" s="168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</row>
    <row r="267" spans="9:47">
      <c r="I267" s="168"/>
      <c r="K267" s="168"/>
      <c r="L267" s="168"/>
      <c r="Q267" s="168"/>
      <c r="T267" s="14"/>
      <c r="V267" s="14"/>
      <c r="X267" s="79"/>
      <c r="Y267" s="79"/>
      <c r="Z267" s="79"/>
      <c r="AA267" s="168"/>
      <c r="AB267" s="168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</row>
    <row r="268" spans="9:47">
      <c r="I268" s="168"/>
      <c r="K268" s="168"/>
      <c r="L268" s="168"/>
      <c r="Q268" s="168"/>
      <c r="T268" s="14"/>
      <c r="V268" s="14"/>
      <c r="X268" s="79"/>
      <c r="Y268" s="79"/>
      <c r="Z268" s="79"/>
      <c r="AA268" s="168"/>
      <c r="AB268" s="168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</row>
    <row r="269" spans="9:47">
      <c r="I269" s="168"/>
      <c r="K269" s="168"/>
      <c r="L269" s="168"/>
      <c r="Q269" s="168"/>
      <c r="T269" s="14"/>
      <c r="V269" s="14"/>
      <c r="X269" s="79"/>
      <c r="Y269" s="79"/>
      <c r="Z269" s="79"/>
      <c r="AA269" s="168"/>
      <c r="AB269" s="168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</row>
    <row r="270" spans="9:47">
      <c r="I270" s="168"/>
      <c r="K270" s="168"/>
      <c r="L270" s="168"/>
      <c r="Q270" s="168"/>
      <c r="T270" s="14"/>
      <c r="V270" s="14"/>
      <c r="X270" s="79"/>
      <c r="Y270" s="79"/>
      <c r="Z270" s="79"/>
      <c r="AA270" s="168"/>
      <c r="AB270" s="168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</row>
    <row r="271" spans="9:47">
      <c r="I271" s="168"/>
      <c r="K271" s="168"/>
      <c r="L271" s="168"/>
      <c r="Q271" s="168"/>
      <c r="T271" s="14"/>
      <c r="V271" s="14"/>
      <c r="X271" s="79"/>
      <c r="Y271" s="79"/>
      <c r="Z271" s="79"/>
      <c r="AA271" s="168"/>
      <c r="AB271" s="168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</row>
    <row r="272" spans="9:47">
      <c r="I272" s="168"/>
      <c r="K272" s="168"/>
      <c r="L272" s="168"/>
      <c r="Q272" s="168"/>
      <c r="T272" s="14"/>
      <c r="V272" s="14"/>
      <c r="X272" s="79"/>
      <c r="Y272" s="79"/>
      <c r="Z272" s="79"/>
      <c r="AA272" s="168"/>
      <c r="AB272" s="168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</row>
    <row r="273" spans="9:47">
      <c r="I273" s="168"/>
      <c r="K273" s="168"/>
      <c r="L273" s="168"/>
      <c r="Q273" s="168"/>
      <c r="T273" s="14"/>
      <c r="V273" s="14"/>
      <c r="X273" s="79"/>
      <c r="Y273" s="79"/>
      <c r="Z273" s="79"/>
      <c r="AA273" s="168"/>
      <c r="AB273" s="168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</row>
    <row r="274" spans="9:47">
      <c r="I274" s="168"/>
      <c r="K274" s="168"/>
      <c r="L274" s="168"/>
      <c r="Q274" s="168"/>
      <c r="T274" s="14"/>
      <c r="V274" s="14"/>
      <c r="X274" s="79"/>
      <c r="Y274" s="79"/>
      <c r="Z274" s="79"/>
      <c r="AA274" s="168"/>
      <c r="AB274" s="168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</row>
    <row r="275" spans="9:47">
      <c r="I275" s="168"/>
      <c r="K275" s="168"/>
      <c r="L275" s="168"/>
      <c r="Q275" s="168"/>
      <c r="T275" s="14"/>
      <c r="V275" s="14"/>
      <c r="X275" s="79"/>
      <c r="Y275" s="79"/>
      <c r="Z275" s="79"/>
      <c r="AA275" s="168"/>
      <c r="AB275" s="168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</row>
    <row r="276" spans="9:47">
      <c r="I276" s="168"/>
      <c r="K276" s="168"/>
      <c r="L276" s="168"/>
      <c r="Q276" s="168"/>
      <c r="T276" s="14"/>
      <c r="V276" s="14"/>
      <c r="X276" s="79"/>
      <c r="Y276" s="79"/>
      <c r="Z276" s="79"/>
      <c r="AA276" s="168"/>
      <c r="AB276" s="168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</row>
    <row r="277" spans="9:47">
      <c r="I277" s="168"/>
      <c r="K277" s="168"/>
      <c r="L277" s="168"/>
      <c r="Q277" s="168"/>
      <c r="T277" s="14"/>
      <c r="V277" s="14"/>
      <c r="X277" s="79"/>
      <c r="Y277" s="79"/>
      <c r="Z277" s="79"/>
      <c r="AA277" s="168"/>
      <c r="AB277" s="168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</row>
    <row r="278" spans="9:47">
      <c r="I278" s="168"/>
      <c r="K278" s="168"/>
      <c r="L278" s="168"/>
      <c r="Q278" s="168"/>
      <c r="T278" s="14"/>
      <c r="V278" s="14"/>
      <c r="X278" s="79"/>
      <c r="Y278" s="79"/>
      <c r="Z278" s="79"/>
      <c r="AA278" s="168"/>
      <c r="AB278" s="168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</row>
    <row r="279" spans="9:47">
      <c r="I279" s="168"/>
      <c r="K279" s="168"/>
      <c r="L279" s="168"/>
      <c r="Q279" s="168"/>
      <c r="T279" s="14"/>
      <c r="V279" s="14"/>
      <c r="X279" s="79"/>
      <c r="Y279" s="79"/>
      <c r="Z279" s="79"/>
      <c r="AA279" s="168"/>
      <c r="AB279" s="168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</row>
    <row r="280" spans="9:47">
      <c r="I280" s="168"/>
      <c r="K280" s="168"/>
      <c r="L280" s="168"/>
      <c r="Q280" s="168"/>
      <c r="T280" s="14"/>
      <c r="V280" s="14"/>
      <c r="X280" s="79"/>
      <c r="Y280" s="79"/>
      <c r="Z280" s="79"/>
      <c r="AA280" s="168"/>
      <c r="AB280" s="168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</row>
    <row r="281" spans="9:47">
      <c r="I281" s="168"/>
      <c r="K281" s="168"/>
      <c r="L281" s="168"/>
      <c r="Q281" s="168"/>
      <c r="T281" s="14"/>
      <c r="V281" s="14"/>
      <c r="X281" s="79"/>
      <c r="Y281" s="79"/>
      <c r="Z281" s="79"/>
      <c r="AA281" s="168"/>
      <c r="AB281" s="168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</row>
    <row r="282" spans="9:47">
      <c r="I282" s="168"/>
      <c r="K282" s="168"/>
      <c r="L282" s="168"/>
      <c r="Q282" s="168"/>
      <c r="T282" s="14"/>
      <c r="V282" s="14"/>
      <c r="X282" s="79"/>
      <c r="Y282" s="79"/>
      <c r="Z282" s="79"/>
      <c r="AA282" s="168"/>
      <c r="AB282" s="168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</row>
    <row r="283" spans="9:47">
      <c r="I283" s="168"/>
      <c r="K283" s="168"/>
      <c r="L283" s="168"/>
      <c r="Q283" s="168"/>
      <c r="T283" s="14"/>
      <c r="V283" s="14"/>
      <c r="X283" s="79"/>
      <c r="Y283" s="79"/>
      <c r="Z283" s="79"/>
      <c r="AA283" s="168"/>
      <c r="AB283" s="168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</row>
    <row r="284" spans="9:47">
      <c r="I284" s="168"/>
      <c r="K284" s="168"/>
      <c r="L284" s="168"/>
      <c r="Q284" s="168"/>
      <c r="T284" s="14"/>
      <c r="V284" s="14"/>
      <c r="X284" s="79"/>
      <c r="Y284" s="79"/>
      <c r="Z284" s="79"/>
      <c r="AA284" s="168"/>
      <c r="AB284" s="168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</row>
    <row r="285" spans="9:47">
      <c r="I285" s="168"/>
      <c r="K285" s="168"/>
      <c r="L285" s="168"/>
      <c r="Q285" s="168"/>
      <c r="T285" s="14"/>
      <c r="V285" s="14"/>
      <c r="X285" s="79"/>
      <c r="Y285" s="79"/>
      <c r="Z285" s="79"/>
      <c r="AA285" s="168"/>
      <c r="AB285" s="168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</row>
    <row r="286" spans="9:47">
      <c r="I286" s="168"/>
      <c r="K286" s="168"/>
      <c r="L286" s="168"/>
      <c r="Q286" s="168"/>
      <c r="T286" s="14"/>
      <c r="V286" s="14"/>
      <c r="X286" s="79"/>
      <c r="Y286" s="79"/>
      <c r="Z286" s="79"/>
      <c r="AA286" s="168"/>
      <c r="AB286" s="168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</row>
    <row r="287" spans="9:47">
      <c r="I287" s="168"/>
      <c r="K287" s="168"/>
      <c r="L287" s="168"/>
      <c r="Q287" s="168"/>
      <c r="T287" s="14"/>
      <c r="V287" s="14"/>
      <c r="X287" s="79"/>
      <c r="Y287" s="79"/>
      <c r="Z287" s="79"/>
      <c r="AA287" s="168"/>
      <c r="AB287" s="168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</row>
    <row r="288" spans="9:47">
      <c r="I288" s="168"/>
      <c r="K288" s="168"/>
      <c r="L288" s="168"/>
      <c r="Q288" s="168"/>
      <c r="T288" s="14"/>
      <c r="V288" s="14"/>
      <c r="X288" s="79"/>
      <c r="Y288" s="79"/>
      <c r="Z288" s="79"/>
      <c r="AA288" s="168"/>
      <c r="AB288" s="168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</row>
    <row r="289" spans="9:47">
      <c r="I289" s="168"/>
      <c r="K289" s="168"/>
      <c r="L289" s="168"/>
      <c r="Q289" s="168"/>
      <c r="T289" s="14"/>
      <c r="V289" s="14"/>
      <c r="X289" s="79"/>
      <c r="Y289" s="79"/>
      <c r="Z289" s="79"/>
      <c r="AA289" s="168"/>
      <c r="AB289" s="168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</row>
    <row r="290" spans="9:47">
      <c r="I290" s="168"/>
      <c r="K290" s="168"/>
      <c r="L290" s="168"/>
      <c r="Q290" s="168"/>
      <c r="T290" s="14"/>
      <c r="V290" s="14"/>
      <c r="X290" s="79"/>
      <c r="Y290" s="79"/>
      <c r="Z290" s="79"/>
      <c r="AA290" s="168"/>
      <c r="AB290" s="168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</row>
    <row r="291" spans="9:47">
      <c r="I291" s="168"/>
      <c r="K291" s="168"/>
      <c r="L291" s="168"/>
      <c r="Q291" s="168"/>
      <c r="T291" s="14"/>
      <c r="V291" s="14"/>
      <c r="X291" s="79"/>
      <c r="Y291" s="79"/>
      <c r="Z291" s="79"/>
      <c r="AA291" s="168"/>
      <c r="AB291" s="168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</row>
    <row r="292" spans="9:47">
      <c r="I292" s="168"/>
      <c r="K292" s="168"/>
      <c r="L292" s="168"/>
      <c r="Q292" s="168"/>
      <c r="T292" s="14"/>
      <c r="V292" s="14"/>
      <c r="X292" s="79"/>
      <c r="Y292" s="79"/>
      <c r="Z292" s="79"/>
      <c r="AA292" s="168"/>
      <c r="AB292" s="168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</row>
    <row r="293" spans="9:47">
      <c r="I293" s="168"/>
      <c r="K293" s="168"/>
      <c r="L293" s="168"/>
      <c r="Q293" s="168"/>
      <c r="T293" s="14"/>
      <c r="V293" s="14"/>
      <c r="X293" s="79"/>
      <c r="Y293" s="79"/>
      <c r="Z293" s="79"/>
      <c r="AA293" s="168"/>
      <c r="AB293" s="168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</row>
    <row r="294" spans="9:47">
      <c r="I294" s="168"/>
      <c r="K294" s="168"/>
      <c r="L294" s="168"/>
      <c r="Q294" s="168"/>
      <c r="T294" s="14"/>
      <c r="V294" s="14"/>
      <c r="X294" s="79"/>
      <c r="Y294" s="79"/>
      <c r="Z294" s="79"/>
      <c r="AA294" s="168"/>
      <c r="AB294" s="168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</row>
    <row r="295" spans="9:47">
      <c r="I295" s="168"/>
      <c r="K295" s="168"/>
      <c r="L295" s="168"/>
      <c r="Q295" s="168"/>
      <c r="T295" s="14"/>
      <c r="V295" s="14"/>
      <c r="X295" s="79"/>
      <c r="Y295" s="79"/>
      <c r="Z295" s="79"/>
      <c r="AA295" s="168"/>
      <c r="AB295" s="168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</row>
    <row r="296" spans="9:47">
      <c r="I296" s="168"/>
      <c r="K296" s="168"/>
      <c r="L296" s="168"/>
      <c r="Q296" s="168"/>
      <c r="T296" s="14"/>
      <c r="V296" s="14"/>
      <c r="X296" s="79"/>
      <c r="Y296" s="79"/>
      <c r="Z296" s="79"/>
      <c r="AA296" s="168"/>
      <c r="AB296" s="168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</row>
    <row r="297" spans="9:47">
      <c r="I297" s="168"/>
      <c r="K297" s="168"/>
      <c r="L297" s="168"/>
      <c r="Q297" s="168"/>
      <c r="T297" s="14"/>
      <c r="V297" s="14"/>
      <c r="X297" s="79"/>
      <c r="Y297" s="79"/>
      <c r="Z297" s="79"/>
      <c r="AA297" s="168"/>
      <c r="AB297" s="168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</row>
    <row r="298" spans="9:47">
      <c r="I298" s="168"/>
      <c r="K298" s="168"/>
      <c r="L298" s="168"/>
      <c r="Q298" s="168"/>
      <c r="T298" s="14"/>
      <c r="V298" s="14"/>
      <c r="X298" s="79"/>
      <c r="Y298" s="79"/>
      <c r="Z298" s="79"/>
      <c r="AA298" s="168"/>
      <c r="AB298" s="168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</row>
    <row r="299" spans="9:47">
      <c r="I299" s="168"/>
      <c r="K299" s="168"/>
      <c r="L299" s="168"/>
      <c r="Q299" s="168"/>
      <c r="T299" s="14"/>
      <c r="V299" s="14"/>
      <c r="X299" s="79"/>
      <c r="Y299" s="79"/>
      <c r="Z299" s="79"/>
      <c r="AA299" s="168"/>
      <c r="AB299" s="168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</row>
    <row r="300" spans="9:47">
      <c r="I300" s="168"/>
      <c r="K300" s="168"/>
      <c r="L300" s="168"/>
      <c r="Q300" s="168"/>
      <c r="T300" s="14"/>
      <c r="V300" s="14"/>
      <c r="X300" s="79"/>
      <c r="Y300" s="79"/>
      <c r="Z300" s="79"/>
      <c r="AA300" s="168"/>
      <c r="AB300" s="168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</row>
    <row r="301" spans="9:47">
      <c r="I301" s="168"/>
      <c r="K301" s="168"/>
      <c r="L301" s="168"/>
      <c r="Q301" s="168"/>
      <c r="T301" s="14"/>
      <c r="V301" s="14"/>
      <c r="X301" s="79"/>
      <c r="Y301" s="79"/>
      <c r="Z301" s="79"/>
      <c r="AA301" s="168"/>
      <c r="AB301" s="168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</row>
    <row r="302" spans="9:47">
      <c r="I302" s="168"/>
      <c r="K302" s="168"/>
      <c r="L302" s="168"/>
      <c r="Q302" s="168"/>
      <c r="T302" s="14"/>
      <c r="V302" s="14"/>
      <c r="X302" s="79"/>
      <c r="Y302" s="79"/>
      <c r="Z302" s="79"/>
      <c r="AA302" s="168"/>
      <c r="AB302" s="168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</row>
    <row r="303" spans="9:47">
      <c r="I303" s="168"/>
      <c r="K303" s="168"/>
      <c r="L303" s="168"/>
      <c r="Q303" s="168"/>
      <c r="T303" s="14"/>
      <c r="V303" s="14"/>
      <c r="X303" s="79"/>
      <c r="Y303" s="79"/>
      <c r="Z303" s="79"/>
      <c r="AA303" s="168"/>
      <c r="AB303" s="168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</row>
    <row r="304" spans="9:47">
      <c r="I304" s="168"/>
      <c r="K304" s="168"/>
      <c r="L304" s="168"/>
      <c r="Q304" s="168"/>
      <c r="T304" s="14"/>
      <c r="V304" s="14"/>
      <c r="X304" s="79"/>
      <c r="Y304" s="79"/>
      <c r="Z304" s="79"/>
      <c r="AA304" s="168"/>
      <c r="AB304" s="168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</row>
    <row r="305" spans="1:46">
      <c r="A305" s="32"/>
      <c r="B305" s="32"/>
      <c r="C305" s="32"/>
      <c r="D305" s="32"/>
      <c r="E305" s="363"/>
      <c r="F305" s="32"/>
      <c r="G305" s="363"/>
      <c r="H305" s="363"/>
      <c r="I305" s="169"/>
      <c r="J305" s="169"/>
      <c r="K305" s="169"/>
      <c r="L305" s="169"/>
      <c r="M305" s="80"/>
      <c r="N305" s="80"/>
      <c r="O305" s="80"/>
      <c r="P305" s="80"/>
      <c r="Q305" s="169"/>
      <c r="R305" s="169"/>
      <c r="S305" s="169"/>
      <c r="T305" s="32"/>
      <c r="U305" s="80"/>
      <c r="V305" s="32"/>
      <c r="W305" s="80"/>
      <c r="X305" s="79"/>
      <c r="Y305" s="79"/>
      <c r="Z305" s="79"/>
      <c r="AA305" s="168"/>
      <c r="AB305" s="168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>
      <c r="A306" s="36"/>
      <c r="B306" s="36"/>
      <c r="C306" s="36"/>
      <c r="D306" s="36"/>
      <c r="E306" s="364"/>
      <c r="F306" s="36"/>
      <c r="G306" s="364"/>
      <c r="H306" s="364"/>
      <c r="I306" s="170"/>
      <c r="J306" s="170"/>
      <c r="K306" s="170"/>
      <c r="L306" s="170"/>
      <c r="M306" s="81"/>
      <c r="N306" s="81"/>
      <c r="O306" s="81"/>
      <c r="P306" s="81"/>
      <c r="Q306" s="170"/>
      <c r="R306" s="170"/>
      <c r="S306" s="170"/>
      <c r="T306" s="36"/>
      <c r="U306" s="81"/>
      <c r="V306" s="36"/>
      <c r="W306" s="81"/>
      <c r="X306" s="80"/>
      <c r="Y306" s="80"/>
      <c r="Z306" s="80"/>
      <c r="AA306" s="169"/>
      <c r="AB306" s="169"/>
      <c r="AC306" s="32"/>
      <c r="AD306" s="32"/>
      <c r="AE306" s="32"/>
      <c r="AF306" s="32"/>
    </row>
    <row r="307" spans="1:46">
      <c r="A307" s="36"/>
      <c r="B307" s="36"/>
      <c r="C307" s="36"/>
      <c r="D307" s="36"/>
      <c r="E307" s="364"/>
      <c r="F307" s="36"/>
      <c r="G307" s="364"/>
      <c r="H307" s="364"/>
      <c r="I307" s="170"/>
      <c r="J307" s="170"/>
      <c r="K307" s="170"/>
      <c r="L307" s="170"/>
      <c r="M307" s="81"/>
      <c r="N307" s="81"/>
      <c r="O307" s="81"/>
      <c r="P307" s="81"/>
      <c r="Q307" s="170"/>
      <c r="R307" s="170"/>
      <c r="S307" s="170"/>
      <c r="T307" s="36"/>
      <c r="U307" s="81"/>
      <c r="V307" s="36"/>
      <c r="W307" s="81"/>
      <c r="X307" s="81"/>
      <c r="Y307" s="81"/>
      <c r="Z307" s="81"/>
      <c r="AA307" s="170"/>
      <c r="AB307" s="170"/>
      <c r="AC307" s="36"/>
      <c r="AD307" s="36"/>
      <c r="AE307" s="36"/>
      <c r="AF307" s="36"/>
    </row>
    <row r="308" spans="1:46">
      <c r="A308" s="36"/>
      <c r="B308" s="36"/>
      <c r="C308" s="36"/>
      <c r="D308" s="36"/>
      <c r="E308" s="364"/>
      <c r="F308" s="36"/>
      <c r="G308" s="364"/>
      <c r="H308" s="364"/>
      <c r="I308" s="170"/>
      <c r="J308" s="170"/>
      <c r="K308" s="170"/>
      <c r="L308" s="170"/>
      <c r="M308" s="81"/>
      <c r="N308" s="81"/>
      <c r="O308" s="81"/>
      <c r="P308" s="81"/>
      <c r="Q308" s="170"/>
      <c r="R308" s="170"/>
      <c r="S308" s="170"/>
      <c r="T308" s="36"/>
      <c r="U308" s="81"/>
      <c r="V308" s="36"/>
      <c r="W308" s="81"/>
      <c r="X308" s="81"/>
      <c r="Y308" s="81"/>
      <c r="Z308" s="81"/>
      <c r="AA308" s="170"/>
      <c r="AB308" s="170"/>
      <c r="AC308" s="36"/>
      <c r="AD308" s="36"/>
      <c r="AE308" s="36"/>
      <c r="AF308" s="36"/>
    </row>
    <row r="309" spans="1:46">
      <c r="A309" s="36"/>
      <c r="B309" s="36"/>
      <c r="C309" s="36"/>
      <c r="D309" s="36"/>
      <c r="E309" s="364"/>
      <c r="F309" s="36"/>
      <c r="G309" s="364"/>
      <c r="H309" s="364"/>
      <c r="I309" s="170"/>
      <c r="J309" s="170"/>
      <c r="K309" s="170"/>
      <c r="L309" s="170"/>
      <c r="M309" s="81"/>
      <c r="N309" s="81"/>
      <c r="O309" s="81"/>
      <c r="P309" s="81"/>
      <c r="Q309" s="170"/>
      <c r="R309" s="170"/>
      <c r="S309" s="170"/>
      <c r="T309" s="36"/>
      <c r="U309" s="81"/>
      <c r="V309" s="36"/>
      <c r="W309" s="81"/>
      <c r="X309" s="81"/>
      <c r="Y309" s="81"/>
      <c r="Z309" s="81"/>
      <c r="AA309" s="170"/>
      <c r="AB309" s="170"/>
      <c r="AC309" s="36"/>
      <c r="AD309" s="36"/>
      <c r="AE309" s="36"/>
      <c r="AF309" s="36"/>
    </row>
    <row r="310" spans="1:46">
      <c r="A310" s="36"/>
      <c r="B310" s="36"/>
      <c r="C310" s="36"/>
      <c r="D310" s="36"/>
      <c r="E310" s="364"/>
      <c r="F310" s="36"/>
      <c r="G310" s="364"/>
      <c r="H310" s="364"/>
      <c r="I310" s="170"/>
      <c r="J310" s="170"/>
      <c r="K310" s="170"/>
      <c r="L310" s="170"/>
      <c r="M310" s="81"/>
      <c r="N310" s="81"/>
      <c r="O310" s="81"/>
      <c r="P310" s="81"/>
      <c r="Q310" s="170"/>
      <c r="R310" s="170"/>
      <c r="S310" s="170"/>
      <c r="T310" s="36"/>
      <c r="U310" s="81"/>
      <c r="V310" s="36"/>
      <c r="W310" s="81"/>
      <c r="X310" s="81"/>
      <c r="Y310" s="81"/>
      <c r="Z310" s="81"/>
      <c r="AA310" s="170"/>
      <c r="AB310" s="170"/>
      <c r="AC310" s="36"/>
      <c r="AD310" s="36"/>
      <c r="AE310" s="36"/>
      <c r="AF310" s="36"/>
    </row>
    <row r="311" spans="1:46">
      <c r="A311" s="36"/>
      <c r="B311" s="36"/>
      <c r="C311" s="36"/>
      <c r="D311" s="36"/>
      <c r="E311" s="364"/>
      <c r="F311" s="36"/>
      <c r="G311" s="364"/>
      <c r="H311" s="364"/>
      <c r="I311" s="170"/>
      <c r="J311" s="170"/>
      <c r="K311" s="170"/>
      <c r="L311" s="170"/>
      <c r="M311" s="81"/>
      <c r="N311" s="81"/>
      <c r="O311" s="81"/>
      <c r="P311" s="81"/>
      <c r="Q311" s="170"/>
      <c r="R311" s="170"/>
      <c r="S311" s="170"/>
      <c r="T311" s="36"/>
      <c r="U311" s="81"/>
      <c r="V311" s="36"/>
      <c r="W311" s="81"/>
      <c r="X311" s="81"/>
      <c r="Y311" s="81"/>
      <c r="Z311" s="81"/>
      <c r="AA311" s="170"/>
      <c r="AB311" s="170"/>
      <c r="AC311" s="36"/>
      <c r="AD311" s="36"/>
      <c r="AE311" s="36"/>
      <c r="AF311" s="36"/>
    </row>
    <row r="312" spans="1:46">
      <c r="A312" s="36"/>
      <c r="B312" s="36"/>
      <c r="C312" s="36"/>
      <c r="D312" s="36"/>
      <c r="E312" s="364"/>
      <c r="F312" s="36"/>
      <c r="G312" s="364"/>
      <c r="H312" s="364"/>
      <c r="I312" s="170"/>
      <c r="J312" s="170"/>
      <c r="K312" s="170"/>
      <c r="L312" s="170"/>
      <c r="M312" s="81"/>
      <c r="N312" s="81"/>
      <c r="O312" s="81"/>
      <c r="P312" s="81"/>
      <c r="Q312" s="170"/>
      <c r="R312" s="170"/>
      <c r="S312" s="170"/>
      <c r="T312" s="36"/>
      <c r="U312" s="81"/>
      <c r="V312" s="36"/>
      <c r="W312" s="81"/>
      <c r="X312" s="81"/>
      <c r="Y312" s="81"/>
      <c r="Z312" s="81"/>
      <c r="AA312" s="170"/>
      <c r="AB312" s="170"/>
      <c r="AC312" s="36"/>
      <c r="AD312" s="36"/>
      <c r="AE312" s="36"/>
      <c r="AF312" s="36"/>
    </row>
    <row r="313" spans="1:46">
      <c r="A313" s="36"/>
      <c r="B313" s="36"/>
      <c r="C313" s="36"/>
      <c r="D313" s="36"/>
      <c r="E313" s="364"/>
      <c r="F313" s="36"/>
      <c r="G313" s="364"/>
      <c r="H313" s="364"/>
      <c r="I313" s="170"/>
      <c r="J313" s="170"/>
      <c r="K313" s="170"/>
      <c r="L313" s="170"/>
      <c r="M313" s="81"/>
      <c r="N313" s="81"/>
      <c r="O313" s="81"/>
      <c r="P313" s="81"/>
      <c r="Q313" s="170"/>
      <c r="R313" s="170"/>
      <c r="S313" s="170"/>
      <c r="T313" s="36"/>
      <c r="U313" s="81"/>
      <c r="V313" s="36"/>
      <c r="W313" s="81"/>
      <c r="X313" s="81"/>
      <c r="Y313" s="81"/>
      <c r="Z313" s="81"/>
      <c r="AA313" s="170"/>
      <c r="AB313" s="170"/>
      <c r="AC313" s="36"/>
      <c r="AD313" s="36"/>
      <c r="AE313" s="36"/>
      <c r="AF313" s="36"/>
    </row>
    <row r="314" spans="1:46">
      <c r="A314" s="36"/>
      <c r="B314" s="36"/>
      <c r="C314" s="36"/>
      <c r="D314" s="36"/>
      <c r="E314" s="364"/>
      <c r="F314" s="36"/>
      <c r="G314" s="364"/>
      <c r="H314" s="364"/>
      <c r="I314" s="170"/>
      <c r="J314" s="170"/>
      <c r="K314" s="170"/>
      <c r="L314" s="170"/>
      <c r="M314" s="81"/>
      <c r="N314" s="81"/>
      <c r="O314" s="81"/>
      <c r="P314" s="81"/>
      <c r="Q314" s="170"/>
      <c r="R314" s="170"/>
      <c r="S314" s="170"/>
      <c r="T314" s="36"/>
      <c r="U314" s="81"/>
      <c r="V314" s="36"/>
      <c r="W314" s="81"/>
      <c r="X314" s="81"/>
      <c r="Y314" s="81"/>
      <c r="Z314" s="81"/>
      <c r="AA314" s="170"/>
      <c r="AB314" s="170"/>
      <c r="AC314" s="36"/>
      <c r="AD314" s="36"/>
      <c r="AE314" s="36"/>
      <c r="AF314" s="36"/>
    </row>
    <row r="315" spans="1:46">
      <c r="A315" s="36"/>
      <c r="B315" s="36"/>
      <c r="C315" s="36"/>
      <c r="D315" s="36"/>
      <c r="E315" s="364"/>
      <c r="F315" s="36"/>
      <c r="G315" s="364"/>
      <c r="H315" s="364"/>
      <c r="I315" s="170"/>
      <c r="J315" s="170"/>
      <c r="K315" s="170"/>
      <c r="L315" s="170"/>
      <c r="M315" s="81"/>
      <c r="N315" s="81"/>
      <c r="O315" s="81"/>
      <c r="P315" s="81"/>
      <c r="Q315" s="170"/>
      <c r="R315" s="170"/>
      <c r="S315" s="170"/>
      <c r="T315" s="36"/>
      <c r="U315" s="81"/>
      <c r="V315" s="36"/>
      <c r="W315" s="81"/>
      <c r="X315" s="81"/>
      <c r="Y315" s="81"/>
      <c r="Z315" s="81"/>
      <c r="AA315" s="170"/>
      <c r="AB315" s="170"/>
      <c r="AC315" s="36"/>
      <c r="AD315" s="36"/>
      <c r="AE315" s="36"/>
      <c r="AF315" s="36"/>
    </row>
    <row r="316" spans="1:46">
      <c r="A316" s="36"/>
      <c r="B316" s="36"/>
      <c r="C316" s="36"/>
      <c r="D316" s="36"/>
      <c r="E316" s="364"/>
      <c r="F316" s="36"/>
      <c r="G316" s="364"/>
      <c r="H316" s="364"/>
      <c r="I316" s="170"/>
      <c r="J316" s="170"/>
      <c r="K316" s="170"/>
      <c r="L316" s="170"/>
      <c r="M316" s="81"/>
      <c r="N316" s="81"/>
      <c r="O316" s="81"/>
      <c r="P316" s="81"/>
      <c r="Q316" s="170"/>
      <c r="R316" s="170"/>
      <c r="S316" s="170"/>
      <c r="T316" s="36"/>
      <c r="U316" s="81"/>
      <c r="V316" s="36"/>
      <c r="W316" s="81"/>
      <c r="X316" s="81"/>
      <c r="Y316" s="81"/>
      <c r="Z316" s="81"/>
      <c r="AA316" s="170"/>
      <c r="AB316" s="170"/>
      <c r="AC316" s="36"/>
      <c r="AD316" s="36"/>
      <c r="AE316" s="36"/>
      <c r="AF316" s="36"/>
    </row>
    <row r="317" spans="1:46">
      <c r="A317" s="36"/>
      <c r="B317" s="36"/>
      <c r="C317" s="36"/>
      <c r="D317" s="36"/>
      <c r="E317" s="364"/>
      <c r="F317" s="36"/>
      <c r="G317" s="364"/>
      <c r="H317" s="364"/>
      <c r="I317" s="170"/>
      <c r="J317" s="170"/>
      <c r="K317" s="170"/>
      <c r="L317" s="170"/>
      <c r="M317" s="81"/>
      <c r="N317" s="81"/>
      <c r="O317" s="81"/>
      <c r="P317" s="81"/>
      <c r="Q317" s="170"/>
      <c r="R317" s="170"/>
      <c r="S317" s="170"/>
      <c r="T317" s="36"/>
      <c r="U317" s="81"/>
      <c r="V317" s="36"/>
      <c r="W317" s="81"/>
      <c r="X317" s="81"/>
      <c r="Y317" s="81"/>
      <c r="Z317" s="81"/>
      <c r="AA317" s="170"/>
      <c r="AB317" s="170"/>
      <c r="AC317" s="36"/>
      <c r="AD317" s="36"/>
      <c r="AE317" s="36"/>
      <c r="AF317" s="36"/>
    </row>
    <row r="318" spans="1:46">
      <c r="A318" s="36"/>
      <c r="B318" s="36"/>
      <c r="C318" s="36"/>
      <c r="D318" s="36"/>
      <c r="E318" s="364"/>
      <c r="F318" s="36"/>
      <c r="G318" s="364"/>
      <c r="H318" s="364"/>
      <c r="I318" s="170"/>
      <c r="J318" s="170"/>
      <c r="K318" s="170"/>
      <c r="L318" s="170"/>
      <c r="M318" s="81"/>
      <c r="N318" s="81"/>
      <c r="O318" s="81"/>
      <c r="P318" s="81"/>
      <c r="Q318" s="170"/>
      <c r="R318" s="170"/>
      <c r="S318" s="170"/>
      <c r="T318" s="36"/>
      <c r="U318" s="81"/>
      <c r="V318" s="36"/>
      <c r="W318" s="81"/>
      <c r="X318" s="81"/>
      <c r="Y318" s="81"/>
      <c r="Z318" s="81"/>
      <c r="AA318" s="170"/>
      <c r="AB318" s="170"/>
      <c r="AC318" s="36"/>
      <c r="AD318" s="36"/>
      <c r="AE318" s="36"/>
      <c r="AF318" s="36"/>
    </row>
    <row r="319" spans="1:46">
      <c r="A319" s="36"/>
      <c r="B319" s="36"/>
      <c r="C319" s="36"/>
      <c r="D319" s="36"/>
      <c r="E319" s="364"/>
      <c r="F319" s="36"/>
      <c r="G319" s="364"/>
      <c r="H319" s="364"/>
      <c r="I319" s="170"/>
      <c r="J319" s="170"/>
      <c r="K319" s="170"/>
      <c r="L319" s="170"/>
      <c r="M319" s="81"/>
      <c r="N319" s="81"/>
      <c r="O319" s="81"/>
      <c r="P319" s="81"/>
      <c r="Q319" s="170"/>
      <c r="R319" s="170"/>
      <c r="S319" s="170"/>
      <c r="T319" s="36"/>
      <c r="U319" s="81"/>
      <c r="V319" s="36"/>
      <c r="W319" s="81"/>
      <c r="X319" s="81"/>
      <c r="Y319" s="81"/>
      <c r="Z319" s="81"/>
      <c r="AA319" s="170"/>
      <c r="AB319" s="170"/>
      <c r="AC319" s="36"/>
      <c r="AD319" s="36"/>
      <c r="AE319" s="36"/>
      <c r="AF319" s="36"/>
    </row>
    <row r="320" spans="1:46">
      <c r="A320" s="36"/>
      <c r="B320" s="36"/>
      <c r="C320" s="36"/>
      <c r="D320" s="36"/>
      <c r="E320" s="364"/>
      <c r="F320" s="36"/>
      <c r="G320" s="364"/>
      <c r="H320" s="364"/>
      <c r="I320" s="170"/>
      <c r="J320" s="170"/>
      <c r="K320" s="170"/>
      <c r="L320" s="170"/>
      <c r="M320" s="81"/>
      <c r="N320" s="81"/>
      <c r="O320" s="81"/>
      <c r="P320" s="81"/>
      <c r="Q320" s="170"/>
      <c r="R320" s="170"/>
      <c r="S320" s="170"/>
      <c r="T320" s="36"/>
      <c r="U320" s="81"/>
      <c r="V320" s="36"/>
      <c r="W320" s="81"/>
      <c r="X320" s="81"/>
      <c r="Y320" s="81"/>
      <c r="Z320" s="81"/>
      <c r="AA320" s="170"/>
      <c r="AB320" s="170"/>
      <c r="AC320" s="36"/>
      <c r="AD320" s="36"/>
      <c r="AE320" s="36"/>
      <c r="AF320" s="36"/>
    </row>
    <row r="321" spans="1:32">
      <c r="A321" s="36"/>
      <c r="B321" s="36"/>
      <c r="C321" s="36"/>
      <c r="D321" s="36"/>
      <c r="E321" s="364"/>
      <c r="F321" s="36"/>
      <c r="G321" s="364"/>
      <c r="H321" s="364"/>
      <c r="I321" s="170"/>
      <c r="J321" s="170"/>
      <c r="K321" s="170"/>
      <c r="L321" s="170"/>
      <c r="M321" s="81"/>
      <c r="N321" s="81"/>
      <c r="O321" s="81"/>
      <c r="P321" s="81"/>
      <c r="Q321" s="170"/>
      <c r="R321" s="170"/>
      <c r="S321" s="170"/>
      <c r="T321" s="36"/>
      <c r="U321" s="81"/>
      <c r="V321" s="36"/>
      <c r="W321" s="81"/>
      <c r="X321" s="81"/>
      <c r="Y321" s="81"/>
      <c r="Z321" s="81"/>
      <c r="AA321" s="170"/>
      <c r="AB321" s="170"/>
      <c r="AC321" s="36"/>
      <c r="AD321" s="36"/>
      <c r="AE321" s="36"/>
      <c r="AF321" s="36"/>
    </row>
    <row r="322" spans="1:32">
      <c r="A322" s="36"/>
      <c r="B322" s="36"/>
      <c r="C322" s="36"/>
      <c r="D322" s="36"/>
      <c r="E322" s="364"/>
      <c r="F322" s="36"/>
      <c r="G322" s="364"/>
      <c r="H322" s="364"/>
      <c r="I322" s="170"/>
      <c r="J322" s="170"/>
      <c r="K322" s="170"/>
      <c r="L322" s="170"/>
      <c r="M322" s="81"/>
      <c r="N322" s="81"/>
      <c r="O322" s="81"/>
      <c r="P322" s="81"/>
      <c r="Q322" s="170"/>
      <c r="R322" s="170"/>
      <c r="S322" s="170"/>
      <c r="T322" s="36"/>
      <c r="U322" s="81"/>
      <c r="V322" s="36"/>
      <c r="W322" s="81"/>
      <c r="X322" s="81"/>
      <c r="Y322" s="81"/>
      <c r="Z322" s="81"/>
      <c r="AA322" s="170"/>
      <c r="AB322" s="170"/>
      <c r="AC322" s="36"/>
      <c r="AD322" s="36"/>
      <c r="AE322" s="36"/>
      <c r="AF322" s="36"/>
    </row>
    <row r="323" spans="1:32">
      <c r="A323" s="36"/>
      <c r="B323" s="36"/>
      <c r="C323" s="36"/>
      <c r="D323" s="36"/>
      <c r="E323" s="364"/>
      <c r="F323" s="36"/>
      <c r="G323" s="364"/>
      <c r="H323" s="364"/>
      <c r="I323" s="170"/>
      <c r="J323" s="170"/>
      <c r="K323" s="170"/>
      <c r="L323" s="170"/>
      <c r="M323" s="81"/>
      <c r="N323" s="81"/>
      <c r="O323" s="81"/>
      <c r="P323" s="81"/>
      <c r="Q323" s="170"/>
      <c r="R323" s="170"/>
      <c r="S323" s="170"/>
      <c r="T323" s="36"/>
      <c r="U323" s="81"/>
      <c r="V323" s="36"/>
      <c r="W323" s="81"/>
      <c r="X323" s="81"/>
      <c r="Y323" s="81"/>
      <c r="Z323" s="81"/>
      <c r="AA323" s="170"/>
      <c r="AB323" s="170"/>
      <c r="AC323" s="36"/>
      <c r="AD323" s="36"/>
      <c r="AE323" s="36"/>
      <c r="AF323" s="36"/>
    </row>
    <row r="324" spans="1:32">
      <c r="A324" s="36"/>
      <c r="B324" s="36"/>
      <c r="C324" s="36"/>
      <c r="D324" s="36"/>
      <c r="E324" s="364"/>
      <c r="F324" s="36"/>
      <c r="G324" s="364"/>
      <c r="H324" s="364"/>
      <c r="I324" s="170"/>
      <c r="J324" s="170"/>
      <c r="K324" s="170"/>
      <c r="L324" s="170"/>
      <c r="M324" s="81"/>
      <c r="N324" s="81"/>
      <c r="O324" s="81"/>
      <c r="P324" s="81"/>
      <c r="Q324" s="170"/>
      <c r="R324" s="170"/>
      <c r="S324" s="170"/>
      <c r="T324" s="36"/>
      <c r="U324" s="81"/>
      <c r="V324" s="36"/>
      <c r="W324" s="81"/>
      <c r="X324" s="81"/>
      <c r="Y324" s="81"/>
      <c r="Z324" s="81"/>
      <c r="AA324" s="170"/>
      <c r="AB324" s="170"/>
      <c r="AC324" s="36"/>
      <c r="AD324" s="36"/>
      <c r="AE324" s="36"/>
      <c r="AF324" s="36"/>
    </row>
    <row r="325" spans="1:32">
      <c r="A325" s="36"/>
      <c r="B325" s="36"/>
      <c r="C325" s="36"/>
      <c r="D325" s="36"/>
      <c r="E325" s="364"/>
      <c r="F325" s="36"/>
      <c r="G325" s="364"/>
      <c r="H325" s="364"/>
      <c r="I325" s="170"/>
      <c r="J325" s="170"/>
      <c r="K325" s="170"/>
      <c r="L325" s="170"/>
      <c r="M325" s="81"/>
      <c r="N325" s="81"/>
      <c r="O325" s="81"/>
      <c r="P325" s="81"/>
      <c r="Q325" s="170"/>
      <c r="R325" s="170"/>
      <c r="S325" s="170"/>
      <c r="T325" s="36"/>
      <c r="U325" s="81"/>
      <c r="V325" s="36"/>
      <c r="W325" s="81"/>
      <c r="X325" s="81"/>
      <c r="Y325" s="81"/>
      <c r="Z325" s="81"/>
      <c r="AA325" s="170"/>
      <c r="AB325" s="170"/>
      <c r="AC325" s="36"/>
      <c r="AD325" s="36"/>
      <c r="AE325" s="36"/>
      <c r="AF325" s="36"/>
    </row>
    <row r="326" spans="1:32">
      <c r="A326" s="36"/>
      <c r="B326" s="36"/>
      <c r="C326" s="36"/>
      <c r="D326" s="36"/>
      <c r="E326" s="364"/>
      <c r="F326" s="36"/>
      <c r="G326" s="364"/>
      <c r="H326" s="364"/>
      <c r="I326" s="170"/>
      <c r="J326" s="170"/>
      <c r="K326" s="170"/>
      <c r="L326" s="170"/>
      <c r="M326" s="81"/>
      <c r="N326" s="81"/>
      <c r="O326" s="81"/>
      <c r="P326" s="81"/>
      <c r="Q326" s="170"/>
      <c r="R326" s="170"/>
      <c r="S326" s="170"/>
      <c r="T326" s="36"/>
      <c r="U326" s="81"/>
      <c r="V326" s="36"/>
      <c r="W326" s="81"/>
      <c r="X326" s="81"/>
      <c r="Y326" s="81"/>
      <c r="Z326" s="81"/>
      <c r="AA326" s="170"/>
      <c r="AB326" s="170"/>
      <c r="AC326" s="36"/>
      <c r="AD326" s="36"/>
      <c r="AE326" s="36"/>
      <c r="AF326" s="36"/>
    </row>
    <row r="327" spans="1:32">
      <c r="A327" s="36"/>
      <c r="B327" s="36"/>
      <c r="C327" s="36"/>
      <c r="D327" s="36"/>
      <c r="E327" s="364"/>
      <c r="F327" s="36"/>
      <c r="G327" s="364"/>
      <c r="H327" s="364"/>
      <c r="I327" s="170"/>
      <c r="J327" s="170"/>
      <c r="K327" s="170"/>
      <c r="L327" s="170"/>
      <c r="M327" s="81"/>
      <c r="N327" s="81"/>
      <c r="O327" s="81"/>
      <c r="P327" s="81"/>
      <c r="Q327" s="170"/>
      <c r="R327" s="170"/>
      <c r="S327" s="170"/>
      <c r="T327" s="36"/>
      <c r="U327" s="81"/>
      <c r="V327" s="36"/>
      <c r="W327" s="81"/>
      <c r="X327" s="81"/>
      <c r="Y327" s="81"/>
      <c r="Z327" s="81"/>
      <c r="AA327" s="170"/>
      <c r="AB327" s="170"/>
      <c r="AC327" s="36"/>
      <c r="AD327" s="36"/>
      <c r="AE327" s="36"/>
      <c r="AF327" s="36"/>
    </row>
    <row r="328" spans="1:32">
      <c r="A328" s="36"/>
      <c r="B328" s="36"/>
      <c r="C328" s="36"/>
      <c r="D328" s="36"/>
      <c r="E328" s="364"/>
      <c r="F328" s="36"/>
      <c r="G328" s="364"/>
      <c r="H328" s="364"/>
      <c r="I328" s="170"/>
      <c r="J328" s="170"/>
      <c r="K328" s="170"/>
      <c r="L328" s="170"/>
      <c r="M328" s="81"/>
      <c r="N328" s="81"/>
      <c r="O328" s="81"/>
      <c r="P328" s="81"/>
      <c r="Q328" s="170"/>
      <c r="R328" s="170"/>
      <c r="S328" s="170"/>
      <c r="T328" s="36"/>
      <c r="U328" s="81"/>
      <c r="V328" s="36"/>
      <c r="W328" s="81"/>
      <c r="X328" s="81"/>
      <c r="Y328" s="81"/>
      <c r="Z328" s="81"/>
      <c r="AA328" s="170"/>
      <c r="AB328" s="170"/>
      <c r="AC328" s="36"/>
      <c r="AD328" s="36"/>
      <c r="AE328" s="36"/>
      <c r="AF328" s="36"/>
    </row>
    <row r="329" spans="1:32">
      <c r="A329" s="36"/>
      <c r="B329" s="36"/>
      <c r="C329" s="36"/>
      <c r="D329" s="36"/>
      <c r="E329" s="364"/>
      <c r="F329" s="36"/>
      <c r="G329" s="364"/>
      <c r="H329" s="364"/>
      <c r="I329" s="170"/>
      <c r="J329" s="170"/>
      <c r="K329" s="170"/>
      <c r="L329" s="170"/>
      <c r="M329" s="81"/>
      <c r="N329" s="81"/>
      <c r="O329" s="81"/>
      <c r="P329" s="81"/>
      <c r="Q329" s="170"/>
      <c r="R329" s="170"/>
      <c r="S329" s="170"/>
      <c r="T329" s="36"/>
      <c r="U329" s="81"/>
      <c r="V329" s="36"/>
      <c r="W329" s="81"/>
      <c r="X329" s="81"/>
      <c r="Y329" s="81"/>
      <c r="Z329" s="81"/>
      <c r="AA329" s="170"/>
      <c r="AB329" s="170"/>
      <c r="AC329" s="36"/>
      <c r="AD329" s="36"/>
      <c r="AE329" s="36"/>
      <c r="AF329" s="36"/>
    </row>
    <row r="330" spans="1:32">
      <c r="A330" s="36"/>
      <c r="B330" s="36"/>
      <c r="C330" s="36"/>
      <c r="D330" s="36"/>
      <c r="E330" s="364"/>
      <c r="F330" s="36"/>
      <c r="G330" s="364"/>
      <c r="H330" s="364"/>
      <c r="I330" s="170"/>
      <c r="J330" s="170"/>
      <c r="K330" s="170"/>
      <c r="L330" s="170"/>
      <c r="M330" s="81"/>
      <c r="N330" s="81"/>
      <c r="O330" s="81"/>
      <c r="P330" s="81"/>
      <c r="Q330" s="170"/>
      <c r="R330" s="170"/>
      <c r="S330" s="170"/>
      <c r="T330" s="36"/>
      <c r="U330" s="81"/>
      <c r="V330" s="36"/>
      <c r="W330" s="81"/>
      <c r="X330" s="81"/>
      <c r="Y330" s="81"/>
      <c r="Z330" s="81"/>
      <c r="AA330" s="170"/>
      <c r="AB330" s="170"/>
      <c r="AC330" s="36"/>
      <c r="AD330" s="36"/>
      <c r="AE330" s="36"/>
      <c r="AF330" s="36"/>
    </row>
    <row r="331" spans="1:32">
      <c r="A331" s="36"/>
      <c r="B331" s="36"/>
      <c r="C331" s="36"/>
      <c r="D331" s="36"/>
      <c r="E331" s="364"/>
      <c r="F331" s="36"/>
      <c r="G331" s="364"/>
      <c r="H331" s="364"/>
      <c r="I331" s="170"/>
      <c r="J331" s="170"/>
      <c r="K331" s="170"/>
      <c r="L331" s="170"/>
      <c r="M331" s="81"/>
      <c r="N331" s="81"/>
      <c r="O331" s="81"/>
      <c r="P331" s="81"/>
      <c r="Q331" s="170"/>
      <c r="R331" s="170"/>
      <c r="S331" s="170"/>
      <c r="T331" s="36"/>
      <c r="U331" s="81"/>
      <c r="V331" s="36"/>
      <c r="W331" s="81"/>
      <c r="X331" s="81"/>
      <c r="Y331" s="81"/>
      <c r="Z331" s="81"/>
      <c r="AA331" s="170"/>
      <c r="AB331" s="170"/>
      <c r="AC331" s="36"/>
      <c r="AD331" s="36"/>
      <c r="AE331" s="36"/>
      <c r="AF331" s="36"/>
    </row>
    <row r="332" spans="1:32">
      <c r="A332" s="36"/>
      <c r="B332" s="36"/>
      <c r="C332" s="36"/>
      <c r="D332" s="36"/>
      <c r="E332" s="364"/>
      <c r="F332" s="36"/>
      <c r="G332" s="364"/>
      <c r="H332" s="364"/>
      <c r="I332" s="170"/>
      <c r="J332" s="170"/>
      <c r="K332" s="170"/>
      <c r="L332" s="170"/>
      <c r="M332" s="81"/>
      <c r="N332" s="81"/>
      <c r="O332" s="81"/>
      <c r="P332" s="81"/>
      <c r="Q332" s="170"/>
      <c r="R332" s="170"/>
      <c r="S332" s="170"/>
      <c r="T332" s="36"/>
      <c r="U332" s="81"/>
      <c r="V332" s="36"/>
      <c r="W332" s="81"/>
      <c r="X332" s="81"/>
      <c r="Y332" s="81"/>
      <c r="Z332" s="81"/>
      <c r="AA332" s="170"/>
      <c r="AB332" s="170"/>
      <c r="AC332" s="36"/>
      <c r="AD332" s="36"/>
      <c r="AE332" s="36"/>
      <c r="AF332" s="36"/>
    </row>
    <row r="333" spans="1:32">
      <c r="A333" s="36"/>
      <c r="B333" s="36"/>
      <c r="C333" s="36"/>
      <c r="D333" s="36"/>
      <c r="E333" s="364"/>
      <c r="F333" s="36"/>
      <c r="G333" s="364"/>
      <c r="H333" s="364"/>
      <c r="I333" s="170"/>
      <c r="J333" s="170"/>
      <c r="K333" s="170"/>
      <c r="L333" s="170"/>
      <c r="M333" s="81"/>
      <c r="N333" s="81"/>
      <c r="O333" s="81"/>
      <c r="P333" s="81"/>
      <c r="Q333" s="170"/>
      <c r="R333" s="170"/>
      <c r="S333" s="170"/>
      <c r="T333" s="36"/>
      <c r="U333" s="81"/>
      <c r="V333" s="36"/>
      <c r="W333" s="81"/>
      <c r="X333" s="81"/>
      <c r="Y333" s="81"/>
      <c r="Z333" s="81"/>
      <c r="AA333" s="170"/>
      <c r="AB333" s="170"/>
      <c r="AC333" s="36"/>
      <c r="AD333" s="36"/>
      <c r="AE333" s="36"/>
      <c r="AF333" s="36"/>
    </row>
    <row r="334" spans="1:32">
      <c r="A334" s="36"/>
      <c r="B334" s="36"/>
      <c r="C334" s="36"/>
      <c r="D334" s="36"/>
      <c r="E334" s="364"/>
      <c r="F334" s="36"/>
      <c r="G334" s="364"/>
      <c r="H334" s="364"/>
      <c r="I334" s="170"/>
      <c r="J334" s="170"/>
      <c r="K334" s="170"/>
      <c r="L334" s="170"/>
      <c r="M334" s="81"/>
      <c r="N334" s="81"/>
      <c r="O334" s="81"/>
      <c r="P334" s="81"/>
      <c r="Q334" s="170"/>
      <c r="R334" s="170"/>
      <c r="S334" s="170"/>
      <c r="T334" s="36"/>
      <c r="U334" s="81"/>
      <c r="V334" s="36"/>
      <c r="W334" s="81"/>
      <c r="X334" s="81"/>
      <c r="Y334" s="81"/>
      <c r="Z334" s="81"/>
      <c r="AA334" s="170"/>
      <c r="AB334" s="170"/>
      <c r="AC334" s="36"/>
      <c r="AD334" s="36"/>
      <c r="AE334" s="36"/>
      <c r="AF334" s="36"/>
    </row>
    <row r="335" spans="1:32">
      <c r="A335" s="36"/>
      <c r="B335" s="36"/>
      <c r="C335" s="36"/>
      <c r="D335" s="36"/>
      <c r="E335" s="364"/>
      <c r="F335" s="36"/>
      <c r="G335" s="364"/>
      <c r="H335" s="364"/>
      <c r="I335" s="170"/>
      <c r="J335" s="170"/>
      <c r="K335" s="170"/>
      <c r="L335" s="170"/>
      <c r="M335" s="81"/>
      <c r="N335" s="81"/>
      <c r="O335" s="81"/>
      <c r="P335" s="81"/>
      <c r="Q335" s="170"/>
      <c r="R335" s="170"/>
      <c r="S335" s="170"/>
      <c r="T335" s="36"/>
      <c r="U335" s="81"/>
      <c r="V335" s="36"/>
      <c r="W335" s="81"/>
      <c r="X335" s="81"/>
      <c r="Y335" s="81"/>
      <c r="Z335" s="81"/>
      <c r="AA335" s="170"/>
      <c r="AB335" s="170"/>
      <c r="AC335" s="36"/>
      <c r="AD335" s="36"/>
      <c r="AE335" s="36"/>
      <c r="AF335" s="36"/>
    </row>
    <row r="336" spans="1:32">
      <c r="A336" s="36"/>
      <c r="B336" s="36"/>
      <c r="C336" s="36"/>
      <c r="D336" s="36"/>
      <c r="E336" s="364"/>
      <c r="F336" s="36"/>
      <c r="G336" s="364"/>
      <c r="H336" s="364"/>
      <c r="I336" s="170"/>
      <c r="J336" s="170"/>
      <c r="K336" s="170"/>
      <c r="L336" s="170"/>
      <c r="M336" s="81"/>
      <c r="N336" s="81"/>
      <c r="O336" s="81"/>
      <c r="P336" s="81"/>
      <c r="Q336" s="170"/>
      <c r="R336" s="170"/>
      <c r="S336" s="170"/>
      <c r="T336" s="36"/>
      <c r="U336" s="81"/>
      <c r="V336" s="36"/>
      <c r="W336" s="81"/>
      <c r="X336" s="81"/>
      <c r="Y336" s="81"/>
      <c r="Z336" s="81"/>
      <c r="AA336" s="170"/>
      <c r="AB336" s="170"/>
      <c r="AC336" s="36"/>
      <c r="AD336" s="36"/>
      <c r="AE336" s="36"/>
      <c r="AF336" s="36"/>
    </row>
    <row r="337" spans="1:32">
      <c r="A337" s="36"/>
      <c r="B337" s="36"/>
      <c r="C337" s="36"/>
      <c r="D337" s="36"/>
      <c r="E337" s="364"/>
      <c r="F337" s="36"/>
      <c r="G337" s="364"/>
      <c r="H337" s="364"/>
      <c r="I337" s="170"/>
      <c r="J337" s="170"/>
      <c r="K337" s="170"/>
      <c r="L337" s="170"/>
      <c r="M337" s="81"/>
      <c r="N337" s="81"/>
      <c r="O337" s="81"/>
      <c r="P337" s="81"/>
      <c r="Q337" s="170"/>
      <c r="R337" s="170"/>
      <c r="S337" s="170"/>
      <c r="T337" s="36"/>
      <c r="U337" s="81"/>
      <c r="V337" s="36"/>
      <c r="W337" s="81"/>
      <c r="X337" s="81"/>
      <c r="Y337" s="81"/>
      <c r="Z337" s="81"/>
      <c r="AA337" s="170"/>
      <c r="AB337" s="170"/>
      <c r="AC337" s="36"/>
      <c r="AD337" s="36"/>
      <c r="AE337" s="36"/>
      <c r="AF337" s="36"/>
    </row>
    <row r="338" spans="1:32">
      <c r="A338" s="36"/>
      <c r="B338" s="36"/>
      <c r="C338" s="36"/>
      <c r="D338" s="36"/>
      <c r="E338" s="364"/>
      <c r="F338" s="36"/>
      <c r="G338" s="364"/>
      <c r="H338" s="364"/>
      <c r="I338" s="170"/>
      <c r="J338" s="170"/>
      <c r="K338" s="170"/>
      <c r="L338" s="170"/>
      <c r="M338" s="81"/>
      <c r="N338" s="81"/>
      <c r="O338" s="81"/>
      <c r="P338" s="81"/>
      <c r="Q338" s="170"/>
      <c r="R338" s="170"/>
      <c r="S338" s="170"/>
      <c r="T338" s="36"/>
      <c r="U338" s="81"/>
      <c r="V338" s="36"/>
      <c r="W338" s="81"/>
      <c r="X338" s="81"/>
      <c r="Y338" s="81"/>
      <c r="Z338" s="81"/>
      <c r="AA338" s="170"/>
      <c r="AB338" s="170"/>
      <c r="AC338" s="36"/>
      <c r="AD338" s="36"/>
      <c r="AE338" s="36"/>
      <c r="AF338" s="36"/>
    </row>
    <row r="339" spans="1:32">
      <c r="A339" s="36"/>
      <c r="B339" s="36"/>
      <c r="C339" s="36"/>
      <c r="D339" s="36"/>
      <c r="E339" s="364"/>
      <c r="F339" s="36"/>
      <c r="G339" s="364"/>
      <c r="H339" s="364"/>
      <c r="I339" s="170"/>
      <c r="J339" s="170"/>
      <c r="K339" s="170"/>
      <c r="L339" s="170"/>
      <c r="M339" s="81"/>
      <c r="N339" s="81"/>
      <c r="O339" s="81"/>
      <c r="P339" s="81"/>
      <c r="Q339" s="170"/>
      <c r="R339" s="170"/>
      <c r="S339" s="170"/>
      <c r="T339" s="36"/>
      <c r="U339" s="81"/>
      <c r="V339" s="36"/>
      <c r="W339" s="81"/>
      <c r="X339" s="81"/>
      <c r="Y339" s="81"/>
      <c r="Z339" s="81"/>
      <c r="AA339" s="170"/>
      <c r="AB339" s="170"/>
      <c r="AC339" s="36"/>
      <c r="AD339" s="36"/>
      <c r="AE339" s="36"/>
      <c r="AF339" s="36"/>
    </row>
    <row r="340" spans="1:32">
      <c r="X340" s="81"/>
      <c r="Y340" s="81"/>
      <c r="Z340" s="81"/>
      <c r="AA340" s="170"/>
      <c r="AB340" s="170"/>
      <c r="AC340" s="36"/>
      <c r="AD340" s="36"/>
      <c r="AE340" s="36"/>
      <c r="AF340" s="36"/>
    </row>
    <row r="341" spans="1:32">
      <c r="X341" s="81"/>
      <c r="Y341" s="81"/>
      <c r="Z341" s="81"/>
      <c r="AA341" s="170"/>
      <c r="AB341" s="170"/>
    </row>
    <row r="342" spans="1:32">
      <c r="X342" s="81"/>
      <c r="Y342" s="81"/>
      <c r="Z342" s="81"/>
      <c r="AA342" s="170"/>
      <c r="AB342" s="170"/>
    </row>
    <row r="343" spans="1:32">
      <c r="X343" s="81"/>
      <c r="Y343" s="81"/>
      <c r="Z343" s="81"/>
      <c r="AA343" s="170"/>
      <c r="AB343" s="170"/>
    </row>
    <row r="344" spans="1:32">
      <c r="X344" s="81"/>
      <c r="Y344" s="81"/>
      <c r="Z344" s="81"/>
      <c r="AA344" s="170"/>
      <c r="AB344" s="170"/>
    </row>
    <row r="345" spans="1:32">
      <c r="X345" s="81"/>
      <c r="Y345" s="81"/>
      <c r="Z345" s="81"/>
      <c r="AA345" s="170"/>
      <c r="AB345" s="170"/>
    </row>
    <row r="346" spans="1:32">
      <c r="X346" s="81"/>
      <c r="Y346" s="81"/>
      <c r="Z346" s="81"/>
      <c r="AA346" s="170"/>
      <c r="AB346" s="170"/>
    </row>
    <row r="347" spans="1:32">
      <c r="X347" s="81"/>
      <c r="Y347" s="81"/>
      <c r="Z347" s="81"/>
      <c r="AA347" s="170"/>
      <c r="AB347" s="170"/>
    </row>
    <row r="348" spans="1:32">
      <c r="X348" s="81"/>
      <c r="Y348" s="81"/>
      <c r="Z348" s="81"/>
      <c r="AA348" s="170"/>
      <c r="AB348" s="170"/>
    </row>
    <row r="349" spans="1:32">
      <c r="X349" s="81"/>
      <c r="Y349" s="81"/>
      <c r="Z349" s="81"/>
      <c r="AA349" s="170"/>
      <c r="AB349" s="170"/>
    </row>
    <row r="350" spans="1:32">
      <c r="X350" s="81"/>
      <c r="Y350" s="81"/>
      <c r="Z350" s="81"/>
      <c r="AA350" s="170"/>
      <c r="AB350" s="170"/>
    </row>
    <row r="351" spans="1:32">
      <c r="X351" s="81"/>
      <c r="Y351" s="81"/>
      <c r="Z351" s="81"/>
      <c r="AA351" s="170"/>
      <c r="AB351" s="170"/>
    </row>
    <row r="352" spans="1:32">
      <c r="X352" s="81"/>
      <c r="Y352" s="81"/>
      <c r="Z352" s="81"/>
      <c r="AA352" s="170"/>
      <c r="AB352" s="170"/>
    </row>
    <row r="353" spans="24:28">
      <c r="X353" s="81"/>
      <c r="Y353" s="81"/>
      <c r="Z353" s="81"/>
      <c r="AA353" s="170"/>
      <c r="AB353" s="170"/>
    </row>
    <row r="354" spans="24:28">
      <c r="X354" s="81"/>
      <c r="Y354" s="81"/>
      <c r="Z354" s="81"/>
      <c r="AA354" s="170"/>
      <c r="AB354" s="170"/>
    </row>
    <row r="355" spans="24:28">
      <c r="X355" s="81"/>
      <c r="Y355" s="81"/>
      <c r="Z355" s="81"/>
      <c r="AA355" s="170"/>
      <c r="AB355" s="170"/>
    </row>
    <row r="356" spans="24:28">
      <c r="X356" s="81"/>
      <c r="Y356" s="81"/>
      <c r="Z356" s="81"/>
      <c r="AA356" s="170"/>
      <c r="AB356" s="170"/>
    </row>
    <row r="357" spans="24:28">
      <c r="X357" s="81"/>
      <c r="Y357" s="81"/>
      <c r="Z357" s="81"/>
      <c r="AA357" s="170"/>
      <c r="AB357" s="170"/>
    </row>
    <row r="358" spans="24:28">
      <c r="X358" s="81"/>
      <c r="Y358" s="81"/>
      <c r="Z358" s="81"/>
      <c r="AA358" s="170"/>
      <c r="AB358" s="170"/>
    </row>
    <row r="359" spans="24:28">
      <c r="X359" s="81"/>
      <c r="Y359" s="81"/>
      <c r="Z359" s="81"/>
      <c r="AA359" s="170"/>
      <c r="AB359" s="170"/>
    </row>
    <row r="360" spans="24:28">
      <c r="X360" s="81"/>
      <c r="Y360" s="81"/>
      <c r="Z360" s="81"/>
      <c r="AA360" s="170"/>
      <c r="AB360" s="170"/>
    </row>
    <row r="361" spans="24:28">
      <c r="X361" s="81"/>
      <c r="Y361" s="81"/>
      <c r="Z361" s="81"/>
      <c r="AA361" s="170"/>
      <c r="AB361" s="170"/>
    </row>
    <row r="362" spans="24:28">
      <c r="X362" s="81"/>
      <c r="Y362" s="81"/>
      <c r="Z362" s="81"/>
      <c r="AA362" s="170"/>
      <c r="AB362" s="170"/>
    </row>
    <row r="363" spans="24:28">
      <c r="X363" s="81"/>
      <c r="Y363" s="81"/>
      <c r="Z363" s="81"/>
      <c r="AA363" s="170"/>
      <c r="AB363" s="170"/>
    </row>
  </sheetData>
  <mergeCells count="2">
    <mergeCell ref="AD5:AE5"/>
    <mergeCell ref="K5:L5"/>
  </mergeCells>
  <phoneticPr fontId="11" type="noConversion"/>
  <conditionalFormatting sqref="AM29:AM31 AW122:AX122">
    <cfRule type="cellIs" dxfId="150" priority="57" stopIfTrue="1" operator="lessThan">
      <formula>0</formula>
    </cfRule>
  </conditionalFormatting>
  <conditionalFormatting sqref="AW99:AX99">
    <cfRule type="cellIs" dxfId="149" priority="58" stopIfTrue="1" operator="greaterThan">
      <formula>0</formula>
    </cfRule>
  </conditionalFormatting>
  <conditionalFormatting sqref="AW76:AX76">
    <cfRule type="cellIs" dxfId="148" priority="59" stopIfTrue="1" operator="greaterThan">
      <formula>0</formula>
    </cfRule>
    <cfRule type="cellIs" dxfId="147" priority="60" stopIfTrue="1" operator="lessThan">
      <formula>0</formula>
    </cfRule>
  </conditionalFormatting>
  <conditionalFormatting sqref="AW99:AX99">
    <cfRule type="cellIs" dxfId="146" priority="51" operator="lessThan">
      <formula>0</formula>
    </cfRule>
  </conditionalFormatting>
  <conditionalFormatting sqref="F14:F41 H44:H72 J44:J72 U44:U72 W44:W72 R44:R72 F44:F72">
    <cfRule type="cellIs" dxfId="145" priority="49" operator="lessThan">
      <formula>0</formula>
    </cfRule>
    <cfRule type="cellIs" dxfId="144" priority="50" operator="greaterThan">
      <formula>0</formula>
    </cfRule>
  </conditionalFormatting>
  <conditionalFormatting sqref="H14:H41">
    <cfRule type="cellIs" dxfId="143" priority="45" operator="lessThan">
      <formula>0</formula>
    </cfRule>
    <cfRule type="cellIs" dxfId="142" priority="46" operator="greaterThan">
      <formula>0</formula>
    </cfRule>
  </conditionalFormatting>
  <conditionalFormatting sqref="J14:J41">
    <cfRule type="cellIs" dxfId="141" priority="41" operator="lessThan">
      <formula>0</formula>
    </cfRule>
    <cfRule type="cellIs" dxfId="140" priority="42" operator="greaterThan">
      <formula>0</formula>
    </cfRule>
  </conditionalFormatting>
  <conditionalFormatting sqref="U14:U41">
    <cfRule type="cellIs" dxfId="139" priority="33" operator="lessThan">
      <formula>0</formula>
    </cfRule>
    <cfRule type="cellIs" dxfId="138" priority="34" operator="greaterThan">
      <formula>0</formula>
    </cfRule>
  </conditionalFormatting>
  <conditionalFormatting sqref="W14:W41">
    <cfRule type="cellIs" dxfId="137" priority="29" operator="lessThan">
      <formula>0</formula>
    </cfRule>
    <cfRule type="cellIs" dxfId="136" priority="30" operator="greaterThan">
      <formula>0</formula>
    </cfRule>
  </conditionalFormatting>
  <conditionalFormatting sqref="R14:R41">
    <cfRule type="cellIs" dxfId="135" priority="25" operator="lessThan">
      <formula>0</formula>
    </cfRule>
    <cfRule type="cellIs" dxfId="134" priority="26" operator="greaterThan">
      <formula>0</formula>
    </cfRule>
  </conditionalFormatting>
  <conditionalFormatting sqref="F11">
    <cfRule type="cellIs" dxfId="133" priority="8" operator="greaterThan">
      <formula>0</formula>
    </cfRule>
  </conditionalFormatting>
  <conditionalFormatting sqref="H11">
    <cfRule type="cellIs" dxfId="132" priority="7" operator="greaterThan">
      <formula>0</formula>
    </cfRule>
  </conditionalFormatting>
  <conditionalFormatting sqref="J11">
    <cfRule type="cellIs" dxfId="131" priority="5" operator="lessThan">
      <formula>0</formula>
    </cfRule>
    <cfRule type="cellIs" dxfId="130" priority="6" operator="greaterThan">
      <formula>0</formula>
    </cfRule>
  </conditionalFormatting>
  <conditionalFormatting sqref="M11 Q11:R11">
    <cfRule type="cellIs" dxfId="129" priority="4" operator="lessThan">
      <formula>0</formula>
    </cfRule>
  </conditionalFormatting>
  <conditionalFormatting sqref="U11">
    <cfRule type="cellIs" dxfId="128" priority="3" operator="lessThan">
      <formula>0</formula>
    </cfRule>
  </conditionalFormatting>
  <conditionalFormatting sqref="W11">
    <cfRule type="cellIs" dxfId="127" priority="2" operator="greaterThan">
      <formula>0</formula>
    </cfRule>
  </conditionalFormatting>
  <conditionalFormatting sqref="R11">
    <cfRule type="cellIs" dxfId="126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4"/>
  <sheetViews>
    <sheetView topLeftCell="A291" zoomScale="88" zoomScaleNormal="88" workbookViewId="0">
      <selection activeCell="Q318" sqref="Q318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101" customWidth="1"/>
    <col min="42" max="42" width="4.90625" style="11" customWidth="1"/>
    <col min="43" max="43" width="5.08984375" style="101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101" customWidth="1"/>
    <col min="52" max="52" width="5.36328125" style="101" customWidth="1"/>
    <col min="53" max="53" width="5.08984375" style="101" customWidth="1"/>
    <col min="54" max="54" width="6" style="101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4"/>
      <c r="BO1" s="4"/>
      <c r="BP1" s="4"/>
      <c r="BQ1" s="4"/>
    </row>
    <row r="2" spans="12:91" ht="15.6"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1"/>
      <c r="BQ2" s="5"/>
    </row>
    <row r="3" spans="12:91" ht="18.75" customHeight="1"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4"/>
      <c r="BO3" s="4"/>
      <c r="BP3" s="4"/>
      <c r="BQ3" s="4"/>
    </row>
    <row r="4" spans="12:91" ht="15.6"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1"/>
      <c r="BQ4" s="5"/>
    </row>
    <row r="5" spans="12:91" ht="15.6"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4"/>
      <c r="BO5" s="4"/>
      <c r="BP5" s="4"/>
      <c r="BQ5" s="4"/>
      <c r="CK5" s="2"/>
      <c r="CL5" s="5"/>
      <c r="CM5" s="5"/>
    </row>
    <row r="6" spans="12:91" ht="15.6"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1"/>
      <c r="BQ6" s="5"/>
    </row>
    <row r="7" spans="12:91"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4"/>
      <c r="BO7" s="4"/>
      <c r="BP7" s="4"/>
      <c r="BQ7" s="4"/>
    </row>
    <row r="8" spans="12:91" ht="15.6"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1"/>
      <c r="BQ8" s="5"/>
    </row>
    <row r="9" spans="12:91" ht="15.6"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1"/>
      <c r="BQ9" s="5"/>
    </row>
    <row r="10" spans="12:91" ht="15.6">
      <c r="L10" s="34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1"/>
      <c r="BQ10" s="5"/>
    </row>
    <row r="11" spans="12:91" ht="15.6"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1"/>
      <c r="BQ11" s="5"/>
      <c r="BS11" s="2"/>
      <c r="BT11" s="2"/>
      <c r="BU11" s="2"/>
    </row>
    <row r="12" spans="12:91" ht="15.6"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13"/>
      <c r="BQ12" s="5"/>
      <c r="BS12" s="2"/>
      <c r="BT12" s="2"/>
      <c r="BU12" s="4"/>
      <c r="BV12" s="4"/>
      <c r="BW12" s="4"/>
    </row>
    <row r="13" spans="12:91" ht="15.6"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13"/>
      <c r="BQ13" s="5"/>
      <c r="BS13" s="1"/>
      <c r="BT13" s="1"/>
      <c r="BU13" s="11"/>
      <c r="BV13" s="11"/>
      <c r="BW13" s="11"/>
    </row>
    <row r="14" spans="12:91" ht="15.6"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13"/>
      <c r="BQ14" s="5"/>
      <c r="BS14" s="1"/>
      <c r="BT14" s="1"/>
      <c r="BU14" s="11"/>
      <c r="BV14" s="11"/>
      <c r="BW14" s="11"/>
    </row>
    <row r="15" spans="12:91" ht="15.6"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13"/>
      <c r="BQ15" s="5"/>
      <c r="BS15" s="1"/>
      <c r="BT15" s="1"/>
      <c r="BU15" s="11"/>
      <c r="BV15" s="11"/>
      <c r="BW15" s="11"/>
    </row>
    <row r="16" spans="12:91" ht="15.6"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5"/>
      <c r="BQ16" s="5"/>
      <c r="BS16" s="1"/>
      <c r="BT16" s="1"/>
      <c r="BU16" s="11"/>
      <c r="BV16" s="11"/>
      <c r="BW16" s="11"/>
    </row>
    <row r="17" spans="37:75" ht="15.6"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5"/>
      <c r="BQ17" s="5"/>
      <c r="BS17" s="1"/>
      <c r="BT17" s="1"/>
      <c r="BU17" s="11"/>
      <c r="BV17" s="11"/>
      <c r="BW17" s="11"/>
    </row>
    <row r="18" spans="37:75" ht="15.6"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5"/>
      <c r="BQ18" s="5"/>
      <c r="BS18" s="1"/>
      <c r="BT18" s="1"/>
      <c r="BU18" s="11"/>
      <c r="BV18" s="11"/>
      <c r="BW18" s="11"/>
    </row>
    <row r="19" spans="37:75" ht="15.6"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5"/>
      <c r="BQ19" s="5"/>
      <c r="BS19" s="1"/>
      <c r="BT19" s="1"/>
      <c r="BU19" s="11"/>
      <c r="BV19" s="11"/>
      <c r="BW19" s="11"/>
    </row>
    <row r="20" spans="37:75" ht="15.6"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5"/>
      <c r="BQ20" s="5"/>
      <c r="BS20" s="1"/>
      <c r="BT20" s="1"/>
      <c r="BU20" s="11"/>
      <c r="BV20" s="11"/>
      <c r="BW20" s="11"/>
    </row>
    <row r="21" spans="37:75" ht="15.6"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5"/>
      <c r="BQ21" s="5"/>
      <c r="BS21" s="1"/>
      <c r="BT21" s="1"/>
      <c r="BU21" s="11"/>
      <c r="BV21" s="11"/>
      <c r="BW21" s="11"/>
    </row>
    <row r="22" spans="37:75" ht="15.6"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60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60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60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404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76:80" ht="15.6">
      <c r="BX97" s="4"/>
      <c r="BY97" s="13"/>
      <c r="BZ97" s="13"/>
      <c r="CA97" s="5"/>
      <c r="CB97" s="5"/>
    </row>
    <row r="98" spans="76:80" ht="15.6">
      <c r="BX98" s="4"/>
      <c r="BY98" s="13"/>
      <c r="BZ98" s="13"/>
      <c r="CA98" s="5"/>
      <c r="CB98" s="5"/>
    </row>
    <row r="99" spans="76:80" ht="15.6">
      <c r="BX99" s="4"/>
      <c r="BY99" s="13"/>
      <c r="BZ99" s="13"/>
      <c r="CA99" s="5"/>
      <c r="CB99" s="5"/>
    </row>
    <row r="100" spans="76:80" ht="15.6">
      <c r="BX100" s="4"/>
      <c r="BY100" s="13"/>
      <c r="BZ100" s="13"/>
      <c r="CA100" s="5"/>
      <c r="CB100" s="5"/>
    </row>
    <row r="101" spans="76:80" ht="15.6">
      <c r="BX101" s="4"/>
      <c r="BY101" s="5"/>
      <c r="BZ101" s="5"/>
      <c r="CA101" s="5"/>
      <c r="CB101" s="5"/>
    </row>
    <row r="102" spans="76:80">
      <c r="BX102" s="13"/>
      <c r="BY102" s="13"/>
    </row>
    <row r="103" spans="76:80" ht="15.6">
      <c r="BX103" s="5"/>
      <c r="BY103" s="5"/>
      <c r="BZ103" s="5"/>
      <c r="CB103" s="5"/>
    </row>
    <row r="104" spans="76:80">
      <c r="BX104" s="13"/>
      <c r="BY104" s="13"/>
    </row>
    <row r="105" spans="76:80">
      <c r="BX105" s="13"/>
      <c r="BY105" s="13"/>
    </row>
    <row r="106" spans="76:80">
      <c r="BX106" s="13"/>
      <c r="BY106" s="13"/>
    </row>
    <row r="107" spans="76:80">
      <c r="BX107" s="13"/>
      <c r="BY107" s="13"/>
    </row>
    <row r="108" spans="76:80">
      <c r="BX108" s="13"/>
      <c r="BY108" s="13"/>
    </row>
    <row r="109" spans="76:80">
      <c r="BX109" s="13"/>
      <c r="BY109" s="13"/>
    </row>
    <row r="110" spans="76:80">
      <c r="BX110" s="13"/>
      <c r="BY110" s="13"/>
    </row>
    <row r="111" spans="76:80">
      <c r="BX111" s="13"/>
      <c r="BY111" s="13"/>
    </row>
    <row r="112" spans="76:80">
      <c r="BX112" s="13"/>
      <c r="BY112" s="13"/>
    </row>
    <row r="113" spans="17:77">
      <c r="BX113" s="13"/>
      <c r="BY113" s="13"/>
    </row>
    <row r="114" spans="17:77">
      <c r="BX114" s="13"/>
      <c r="BY114" s="13"/>
    </row>
    <row r="115" spans="17:77">
      <c r="Q115" s="306" t="s">
        <v>98</v>
      </c>
      <c r="BX115" s="13"/>
      <c r="BY115" s="13"/>
    </row>
    <row r="116" spans="17:77">
      <c r="Q116" s="3" t="s">
        <v>99</v>
      </c>
      <c r="BX116" s="13"/>
      <c r="BY116" s="13"/>
    </row>
    <row r="117" spans="17:77">
      <c r="Q117" s="3" t="s">
        <v>100</v>
      </c>
      <c r="BX117" s="13"/>
      <c r="BY117" s="13"/>
    </row>
    <row r="118" spans="17:77">
      <c r="BX118" s="13"/>
      <c r="BY118" s="13"/>
    </row>
    <row r="119" spans="17:77">
      <c r="BX119" s="13"/>
      <c r="BY119" s="13"/>
    </row>
    <row r="120" spans="17:77">
      <c r="BX120" s="13"/>
      <c r="BY120" s="13"/>
    </row>
    <row r="121" spans="17:77">
      <c r="BX121" s="13"/>
      <c r="BY121" s="13"/>
    </row>
    <row r="122" spans="17:77">
      <c r="BX122" s="13"/>
      <c r="BY122" s="13"/>
    </row>
    <row r="123" spans="17:77">
      <c r="BX123" s="13"/>
      <c r="BY123" s="13"/>
    </row>
    <row r="124" spans="17:77">
      <c r="BX124" s="13"/>
      <c r="BY124" s="13"/>
    </row>
    <row r="125" spans="17:77">
      <c r="BX125" s="13"/>
      <c r="BY125" s="13"/>
    </row>
    <row r="126" spans="17:77">
      <c r="BX126" s="13"/>
      <c r="BY126" s="13"/>
    </row>
    <row r="127" spans="17:77">
      <c r="BX127" s="13"/>
      <c r="BY127" s="13"/>
    </row>
    <row r="128" spans="17:77">
      <c r="BX128" s="13"/>
      <c r="BY128" s="13"/>
    </row>
    <row r="129" spans="76:77">
      <c r="BX129" s="13"/>
      <c r="BY129" s="13"/>
    </row>
    <row r="130" spans="76:77">
      <c r="BX130" s="13"/>
      <c r="BY130" s="13"/>
    </row>
    <row r="131" spans="76:77">
      <c r="BX131" s="13"/>
      <c r="BY131" s="13"/>
    </row>
    <row r="132" spans="76:77">
      <c r="BX132" s="13"/>
      <c r="BY132" s="13"/>
    </row>
    <row r="133" spans="76:77">
      <c r="BX133" s="13"/>
      <c r="BY133" s="13"/>
    </row>
    <row r="134" spans="76:77">
      <c r="BX134" s="13"/>
      <c r="BY134" s="13"/>
    </row>
    <row r="135" spans="76:77">
      <c r="BX135" s="13"/>
      <c r="BY135" s="13"/>
    </row>
    <row r="136" spans="76:77">
      <c r="BX136" s="13"/>
      <c r="BY136" s="13"/>
    </row>
    <row r="137" spans="76:77">
      <c r="BX137" s="13"/>
      <c r="BY137" s="13"/>
    </row>
    <row r="138" spans="76:77">
      <c r="BX138" s="13"/>
      <c r="BY138" s="13"/>
    </row>
    <row r="139" spans="76:77">
      <c r="BX139" s="13"/>
      <c r="BY139" s="13"/>
    </row>
    <row r="140" spans="76:77">
      <c r="BX140" s="13"/>
      <c r="BY140" s="13"/>
    </row>
    <row r="141" spans="76:77">
      <c r="BX141" s="13"/>
      <c r="BY141" s="13"/>
    </row>
    <row r="142" spans="76:77">
      <c r="BX142" s="13"/>
      <c r="BY142" s="13"/>
    </row>
    <row r="143" spans="76:77">
      <c r="BX143" s="13"/>
      <c r="BY143" s="13"/>
    </row>
    <row r="144" spans="76:77">
      <c r="BX144" s="13"/>
      <c r="BY144" s="13"/>
    </row>
    <row r="145" spans="76:77">
      <c r="BX145" s="13"/>
      <c r="BY145" s="13"/>
    </row>
    <row r="146" spans="76:77">
      <c r="BX146" s="13"/>
      <c r="BY146" s="13"/>
    </row>
    <row r="147" spans="76:77">
      <c r="BX147" s="13"/>
      <c r="BY147" s="13"/>
    </row>
    <row r="148" spans="76:77">
      <c r="BX148" s="13"/>
      <c r="BY148" s="13"/>
    </row>
    <row r="149" spans="76:77">
      <c r="BX149" s="13"/>
      <c r="BY149" s="13"/>
    </row>
    <row r="150" spans="76:77">
      <c r="BX150" s="13"/>
      <c r="BY150" s="13"/>
    </row>
    <row r="151" spans="76:77">
      <c r="BX151" s="13"/>
      <c r="BY151" s="13"/>
    </row>
    <row r="152" spans="76:77">
      <c r="BX152" s="13"/>
      <c r="BY152" s="13"/>
    </row>
    <row r="153" spans="76:77">
      <c r="BX153" s="13"/>
      <c r="BY153" s="13"/>
    </row>
    <row r="154" spans="76:77">
      <c r="BX154" s="13"/>
      <c r="BY154" s="13"/>
    </row>
    <row r="155" spans="76:77">
      <c r="BX155" s="13"/>
      <c r="BY155" s="13"/>
    </row>
    <row r="156" spans="76:77">
      <c r="BX156" s="13"/>
      <c r="BY156" s="13"/>
    </row>
    <row r="157" spans="76:77">
      <c r="BX157" s="13"/>
      <c r="BY157" s="13"/>
    </row>
    <row r="158" spans="76:77">
      <c r="BX158" s="13"/>
      <c r="BY158" s="13"/>
    </row>
    <row r="180" spans="41:75">
      <c r="AO180" s="168"/>
      <c r="AQ180" s="168"/>
      <c r="AS180" s="14"/>
      <c r="AU180" s="14"/>
      <c r="AW180" s="14"/>
      <c r="AY180" s="168"/>
      <c r="BW180" s="14"/>
    </row>
    <row r="181" spans="41:75">
      <c r="AO181" s="168"/>
      <c r="AQ181" s="168"/>
      <c r="AS181" s="14"/>
      <c r="AU181" s="14"/>
      <c r="AW181" s="14"/>
      <c r="AY181" s="168"/>
      <c r="AZ181" s="168"/>
      <c r="BA181" s="168"/>
      <c r="BB181" s="168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spans="41:75">
      <c r="AO182" s="168"/>
      <c r="AQ182" s="168"/>
      <c r="AS182" s="14"/>
      <c r="AU182" s="14"/>
      <c r="AW182" s="14"/>
      <c r="AY182" s="168"/>
      <c r="AZ182" s="168"/>
      <c r="BA182" s="168"/>
      <c r="BB182" s="168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spans="41:75">
      <c r="AO183" s="168"/>
      <c r="AQ183" s="168"/>
      <c r="AS183" s="14"/>
      <c r="AU183" s="14"/>
      <c r="AW183" s="14"/>
      <c r="AY183" s="168"/>
      <c r="AZ183" s="168"/>
      <c r="BA183" s="168"/>
      <c r="BB183" s="168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spans="41:75">
      <c r="AO184" s="168"/>
      <c r="AQ184" s="168"/>
      <c r="AS184" s="14"/>
      <c r="AU184" s="14"/>
      <c r="AW184" s="14"/>
      <c r="AY184" s="168"/>
      <c r="AZ184" s="168"/>
      <c r="BA184" s="168"/>
      <c r="BB184" s="168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spans="41:75">
      <c r="AO185" s="168"/>
      <c r="AQ185" s="168"/>
      <c r="AS185" s="14"/>
      <c r="AU185" s="14"/>
      <c r="AW185" s="14"/>
      <c r="AY185" s="168"/>
      <c r="AZ185" s="168"/>
      <c r="BA185" s="168"/>
      <c r="BB185" s="168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spans="41:75">
      <c r="AO186" s="168"/>
      <c r="AQ186" s="168"/>
      <c r="AS186" s="14"/>
      <c r="AU186" s="14"/>
      <c r="AW186" s="14"/>
      <c r="AY186" s="168"/>
      <c r="AZ186" s="168"/>
      <c r="BA186" s="168"/>
      <c r="BB186" s="168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spans="41:75">
      <c r="AO187" s="168"/>
      <c r="AQ187" s="168"/>
      <c r="AS187" s="14"/>
      <c r="AU187" s="14"/>
      <c r="AW187" s="14"/>
      <c r="AY187" s="168"/>
      <c r="AZ187" s="168"/>
      <c r="BA187" s="168"/>
      <c r="BB187" s="168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spans="41:75">
      <c r="AO188" s="168"/>
      <c r="AQ188" s="168"/>
      <c r="AS188" s="14"/>
      <c r="AU188" s="14"/>
      <c r="AW188" s="14"/>
      <c r="AY188" s="168"/>
      <c r="AZ188" s="168"/>
      <c r="BA188" s="168"/>
      <c r="BB188" s="168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spans="41:75">
      <c r="AO189" s="168"/>
      <c r="AQ189" s="168"/>
      <c r="AS189" s="14"/>
      <c r="AU189" s="14"/>
      <c r="AW189" s="14"/>
      <c r="AY189" s="168"/>
      <c r="AZ189" s="168"/>
      <c r="BA189" s="168"/>
      <c r="BB189" s="168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spans="41:75">
      <c r="AO190" s="168"/>
      <c r="AQ190" s="168"/>
      <c r="AS190" s="14"/>
      <c r="AU190" s="14"/>
      <c r="AW190" s="14"/>
      <c r="AY190" s="168"/>
      <c r="AZ190" s="168"/>
      <c r="BA190" s="168"/>
      <c r="BB190" s="168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spans="41:75">
      <c r="AO191" s="168"/>
      <c r="AQ191" s="168"/>
      <c r="AS191" s="14"/>
      <c r="AU191" s="14"/>
      <c r="AW191" s="14"/>
      <c r="AY191" s="168"/>
      <c r="AZ191" s="168"/>
      <c r="BA191" s="168"/>
      <c r="BB191" s="168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spans="41:75">
      <c r="AO192" s="168"/>
      <c r="AQ192" s="168"/>
      <c r="AS192" s="14"/>
      <c r="AU192" s="14"/>
      <c r="AW192" s="14"/>
      <c r="AY192" s="168"/>
      <c r="AZ192" s="168"/>
      <c r="BA192" s="168"/>
      <c r="BB192" s="168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spans="41:75">
      <c r="AO193" s="168"/>
      <c r="AQ193" s="168"/>
      <c r="AS193" s="14"/>
      <c r="AU193" s="14"/>
      <c r="AW193" s="14"/>
      <c r="AY193" s="168"/>
      <c r="AZ193" s="168"/>
      <c r="BA193" s="168"/>
      <c r="BB193" s="168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spans="41:75">
      <c r="AO194" s="168"/>
      <c r="AQ194" s="168"/>
      <c r="AS194" s="14"/>
      <c r="AU194" s="14"/>
      <c r="AW194" s="14"/>
      <c r="AY194" s="168"/>
      <c r="AZ194" s="168"/>
      <c r="BA194" s="168"/>
      <c r="BB194" s="168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spans="41:75">
      <c r="AO195" s="168"/>
      <c r="AQ195" s="168"/>
      <c r="AS195" s="14"/>
      <c r="AU195" s="14"/>
      <c r="AW195" s="14"/>
      <c r="AY195" s="168"/>
      <c r="AZ195" s="168"/>
      <c r="BA195" s="168"/>
      <c r="BB195" s="168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spans="41:75">
      <c r="AO196" s="168"/>
      <c r="AQ196" s="168"/>
      <c r="AS196" s="14"/>
      <c r="AU196" s="14"/>
      <c r="AW196" s="14"/>
      <c r="AY196" s="168"/>
      <c r="AZ196" s="168"/>
      <c r="BA196" s="168"/>
      <c r="BB196" s="168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spans="41:75">
      <c r="AO197" s="168"/>
      <c r="AQ197" s="168"/>
      <c r="AS197" s="14"/>
      <c r="AU197" s="14"/>
      <c r="AW197" s="14"/>
      <c r="AY197" s="168"/>
      <c r="AZ197" s="168"/>
      <c r="BA197" s="168"/>
      <c r="BB197" s="168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spans="41:75">
      <c r="AO198" s="168"/>
      <c r="AQ198" s="168"/>
      <c r="AS198" s="14"/>
      <c r="AU198" s="14"/>
      <c r="AW198" s="14"/>
      <c r="AY198" s="168"/>
      <c r="AZ198" s="168"/>
      <c r="BA198" s="168"/>
      <c r="BB198" s="168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spans="41:75">
      <c r="AO199" s="168"/>
      <c r="AQ199" s="168"/>
      <c r="AS199" s="14"/>
      <c r="AU199" s="14"/>
      <c r="AW199" s="14"/>
      <c r="AY199" s="168"/>
      <c r="AZ199" s="168"/>
      <c r="BA199" s="168"/>
      <c r="BB199" s="168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spans="41:75">
      <c r="AO200" s="168"/>
      <c r="AQ200" s="168"/>
      <c r="AS200" s="14"/>
      <c r="AU200" s="14"/>
      <c r="AW200" s="14"/>
      <c r="AY200" s="168"/>
      <c r="AZ200" s="168"/>
      <c r="BA200" s="168"/>
      <c r="BB200" s="168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spans="41:75">
      <c r="AO201" s="168"/>
      <c r="AQ201" s="168"/>
      <c r="AS201" s="14"/>
      <c r="AU201" s="14"/>
      <c r="AW201" s="14"/>
      <c r="AY201" s="168"/>
      <c r="AZ201" s="168"/>
      <c r="BA201" s="168"/>
      <c r="BB201" s="168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spans="41:75">
      <c r="AO202" s="168"/>
      <c r="AQ202" s="168"/>
      <c r="AS202" s="14"/>
      <c r="AU202" s="14"/>
      <c r="AW202" s="14"/>
      <c r="AY202" s="168"/>
      <c r="AZ202" s="168"/>
      <c r="BA202" s="168"/>
      <c r="BB202" s="168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spans="41:75">
      <c r="AO203" s="168"/>
      <c r="AQ203" s="168"/>
      <c r="AS203" s="14"/>
      <c r="AU203" s="14"/>
      <c r="AW203" s="14"/>
      <c r="AY203" s="168"/>
      <c r="AZ203" s="168"/>
      <c r="BA203" s="168"/>
      <c r="BB203" s="168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spans="41:75">
      <c r="AO204" s="168"/>
      <c r="AQ204" s="168"/>
      <c r="AS204" s="14"/>
      <c r="AU204" s="14"/>
      <c r="AW204" s="14"/>
      <c r="AY204" s="168"/>
      <c r="AZ204" s="168"/>
      <c r="BA204" s="168"/>
      <c r="BB204" s="168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spans="41:75">
      <c r="AO205" s="168"/>
      <c r="AQ205" s="168"/>
      <c r="AS205" s="14"/>
      <c r="AU205" s="14"/>
      <c r="AW205" s="14"/>
      <c r="AY205" s="168"/>
      <c r="AZ205" s="168"/>
      <c r="BA205" s="168"/>
      <c r="BB205" s="168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spans="41:75">
      <c r="AO206" s="168"/>
      <c r="AQ206" s="168"/>
      <c r="AS206" s="14"/>
      <c r="AU206" s="14"/>
      <c r="AW206" s="14"/>
      <c r="AY206" s="168"/>
      <c r="AZ206" s="168"/>
      <c r="BA206" s="168"/>
      <c r="BB206" s="168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spans="41:75">
      <c r="AO207" s="168"/>
      <c r="AQ207" s="168"/>
      <c r="AS207" s="14"/>
      <c r="AU207" s="14"/>
      <c r="AW207" s="14"/>
      <c r="AY207" s="168"/>
      <c r="AZ207" s="168"/>
      <c r="BA207" s="168"/>
      <c r="BB207" s="168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spans="41:75">
      <c r="AO208" s="168"/>
      <c r="AQ208" s="168"/>
      <c r="AS208" s="14"/>
      <c r="AU208" s="14"/>
      <c r="AW208" s="14"/>
      <c r="AY208" s="168"/>
      <c r="AZ208" s="168"/>
      <c r="BA208" s="168"/>
      <c r="BB208" s="168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spans="41:75">
      <c r="AO209" s="168"/>
      <c r="AQ209" s="168"/>
      <c r="AS209" s="14"/>
      <c r="AU209" s="14"/>
      <c r="AW209" s="14"/>
      <c r="AY209" s="168"/>
      <c r="AZ209" s="168"/>
      <c r="BA209" s="168"/>
      <c r="BB209" s="168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spans="41:75">
      <c r="AO210" s="168"/>
      <c r="AQ210" s="168"/>
      <c r="AS210" s="14"/>
      <c r="AU210" s="14"/>
      <c r="AW210" s="14"/>
      <c r="AY210" s="168"/>
      <c r="AZ210" s="168"/>
      <c r="BA210" s="168"/>
      <c r="BB210" s="168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spans="41:75">
      <c r="AO211" s="168"/>
      <c r="AQ211" s="168"/>
      <c r="AS211" s="14"/>
      <c r="AU211" s="14"/>
      <c r="AW211" s="14"/>
      <c r="AY211" s="168"/>
      <c r="AZ211" s="168"/>
      <c r="BA211" s="168"/>
      <c r="BB211" s="168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spans="41:75">
      <c r="AO212" s="168"/>
      <c r="AQ212" s="168"/>
      <c r="AS212" s="14"/>
      <c r="AU212" s="14"/>
      <c r="AW212" s="14"/>
      <c r="AY212" s="168"/>
      <c r="AZ212" s="168"/>
      <c r="BA212" s="168"/>
      <c r="BB212" s="168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spans="41:75">
      <c r="AO213" s="168"/>
      <c r="AQ213" s="168"/>
      <c r="AS213" s="14"/>
      <c r="AU213" s="14"/>
      <c r="AW213" s="14"/>
      <c r="AY213" s="168"/>
      <c r="AZ213" s="168"/>
      <c r="BA213" s="168"/>
      <c r="BB213" s="168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spans="41:75">
      <c r="AO214" s="168"/>
      <c r="AQ214" s="168"/>
      <c r="AS214" s="14"/>
      <c r="AU214" s="14"/>
      <c r="AW214" s="14"/>
      <c r="AY214" s="168"/>
      <c r="AZ214" s="168"/>
      <c r="BA214" s="168"/>
      <c r="BB214" s="168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spans="41:75">
      <c r="AO215" s="168"/>
      <c r="AQ215" s="168"/>
      <c r="AS215" s="14"/>
      <c r="AU215" s="14"/>
      <c r="AW215" s="14"/>
      <c r="AY215" s="168"/>
      <c r="AZ215" s="168"/>
      <c r="BA215" s="168"/>
      <c r="BB215" s="168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spans="41:75">
      <c r="AO216" s="168"/>
      <c r="AQ216" s="168"/>
      <c r="AS216" s="14"/>
      <c r="AU216" s="14"/>
      <c r="AW216" s="14"/>
      <c r="AY216" s="168"/>
      <c r="AZ216" s="168"/>
      <c r="BA216" s="168"/>
      <c r="BB216" s="168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spans="41:75">
      <c r="AO217" s="168"/>
      <c r="AQ217" s="168"/>
      <c r="AS217" s="14"/>
      <c r="AU217" s="14"/>
      <c r="AW217" s="14"/>
      <c r="AY217" s="168"/>
      <c r="AZ217" s="168"/>
      <c r="BA217" s="168"/>
      <c r="BB217" s="168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spans="41:75">
      <c r="AO218" s="168"/>
      <c r="AQ218" s="168"/>
      <c r="AS218" s="14"/>
      <c r="AU218" s="14"/>
      <c r="AW218" s="14"/>
      <c r="AY218" s="168"/>
      <c r="AZ218" s="168"/>
      <c r="BA218" s="168"/>
      <c r="BB218" s="168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spans="41:75">
      <c r="AO219" s="168"/>
      <c r="AQ219" s="168"/>
      <c r="AS219" s="14"/>
      <c r="AU219" s="14"/>
      <c r="AW219" s="14"/>
      <c r="AY219" s="168"/>
      <c r="AZ219" s="168"/>
      <c r="BA219" s="168"/>
      <c r="BB219" s="168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spans="41:75">
      <c r="AO220" s="168"/>
      <c r="AQ220" s="168"/>
      <c r="AS220" s="14"/>
      <c r="AU220" s="14"/>
      <c r="AW220" s="14"/>
      <c r="AY220" s="168"/>
      <c r="AZ220" s="168"/>
      <c r="BA220" s="168"/>
      <c r="BB220" s="168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spans="41:75">
      <c r="AO221" s="168"/>
      <c r="AQ221" s="168"/>
      <c r="AS221" s="14"/>
      <c r="AU221" s="14"/>
      <c r="AW221" s="14"/>
      <c r="AY221" s="168"/>
      <c r="AZ221" s="168"/>
      <c r="BA221" s="168"/>
      <c r="BB221" s="168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spans="41:75">
      <c r="AO222" s="168"/>
      <c r="AQ222" s="168"/>
      <c r="AS222" s="14"/>
      <c r="AU222" s="14"/>
      <c r="AW222" s="14"/>
      <c r="AY222" s="168"/>
      <c r="AZ222" s="168"/>
      <c r="BA222" s="168"/>
      <c r="BB222" s="168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spans="41:75">
      <c r="AO223" s="168"/>
      <c r="AQ223" s="168"/>
      <c r="AS223" s="14"/>
      <c r="AU223" s="14"/>
      <c r="AW223" s="14"/>
      <c r="AY223" s="168"/>
      <c r="AZ223" s="168"/>
      <c r="BA223" s="168"/>
      <c r="BB223" s="168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spans="41:75">
      <c r="AO224" s="168"/>
      <c r="AQ224" s="168"/>
      <c r="AS224" s="14"/>
      <c r="AU224" s="14"/>
      <c r="AW224" s="14"/>
      <c r="AY224" s="168"/>
      <c r="AZ224" s="168"/>
      <c r="BA224" s="168"/>
      <c r="BB224" s="168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spans="41:75">
      <c r="AO225" s="168"/>
      <c r="AQ225" s="168"/>
      <c r="AS225" s="14"/>
      <c r="AU225" s="14"/>
      <c r="AW225" s="14"/>
      <c r="AY225" s="168"/>
      <c r="AZ225" s="168"/>
      <c r="BA225" s="168"/>
      <c r="BB225" s="168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spans="41:75">
      <c r="AO226" s="168"/>
      <c r="AQ226" s="168"/>
      <c r="AS226" s="14"/>
      <c r="AU226" s="14"/>
      <c r="AW226" s="14"/>
      <c r="AY226" s="168"/>
      <c r="AZ226" s="168"/>
      <c r="BA226" s="168"/>
      <c r="BB226" s="168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spans="41:75">
      <c r="AO227" s="168"/>
      <c r="AQ227" s="168"/>
      <c r="AS227" s="14"/>
      <c r="AU227" s="14"/>
      <c r="AW227" s="14"/>
      <c r="AY227" s="168"/>
      <c r="AZ227" s="168"/>
      <c r="BA227" s="168"/>
      <c r="BB227" s="168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spans="41:75">
      <c r="AO228" s="168"/>
      <c r="AQ228" s="168"/>
      <c r="AS228" s="14"/>
      <c r="AU228" s="14"/>
      <c r="AW228" s="14"/>
      <c r="AY228" s="168"/>
      <c r="AZ228" s="168"/>
      <c r="BA228" s="168"/>
      <c r="BB228" s="168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spans="41:75">
      <c r="AO229" s="168"/>
      <c r="AQ229" s="168"/>
      <c r="AS229" s="14"/>
      <c r="AU229" s="14"/>
      <c r="AW229" s="14"/>
      <c r="AY229" s="168"/>
      <c r="AZ229" s="168"/>
      <c r="BA229" s="168"/>
      <c r="BB229" s="168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spans="41:75">
      <c r="AO230" s="168"/>
      <c r="AQ230" s="168"/>
      <c r="AS230" s="14"/>
      <c r="AU230" s="14"/>
      <c r="AW230" s="14"/>
      <c r="AY230" s="168"/>
      <c r="AZ230" s="168"/>
      <c r="BA230" s="168"/>
      <c r="BB230" s="168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spans="41:75">
      <c r="AO231" s="168"/>
      <c r="AQ231" s="168"/>
      <c r="AS231" s="14"/>
      <c r="AU231" s="14"/>
      <c r="AW231" s="14"/>
      <c r="AY231" s="168"/>
      <c r="AZ231" s="168"/>
      <c r="BA231" s="168"/>
      <c r="BB231" s="168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spans="41:75">
      <c r="AO232" s="168"/>
      <c r="AQ232" s="168"/>
      <c r="AS232" s="14"/>
      <c r="AU232" s="14"/>
      <c r="AW232" s="14"/>
      <c r="AY232" s="168"/>
      <c r="AZ232" s="168"/>
      <c r="BA232" s="168"/>
      <c r="BB232" s="168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spans="41:75">
      <c r="AO233" s="168"/>
      <c r="AQ233" s="168"/>
      <c r="AS233" s="14"/>
      <c r="AU233" s="14"/>
      <c r="AW233" s="14"/>
      <c r="AY233" s="168"/>
      <c r="AZ233" s="168"/>
      <c r="BA233" s="168"/>
      <c r="BB233" s="168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spans="41:75">
      <c r="AO234" s="168"/>
      <c r="AQ234" s="168"/>
      <c r="AS234" s="14"/>
      <c r="AU234" s="14"/>
      <c r="AW234" s="14"/>
      <c r="AY234" s="168"/>
      <c r="AZ234" s="168"/>
      <c r="BA234" s="168"/>
      <c r="BB234" s="168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spans="41:75">
      <c r="AO235" s="168"/>
      <c r="AQ235" s="168"/>
      <c r="AS235" s="14"/>
      <c r="AU235" s="14"/>
      <c r="AW235" s="14"/>
      <c r="AY235" s="168"/>
      <c r="AZ235" s="168"/>
      <c r="BA235" s="168"/>
      <c r="BB235" s="168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spans="41:75">
      <c r="AO236" s="168"/>
      <c r="AQ236" s="168"/>
      <c r="AS236" s="14"/>
      <c r="AU236" s="14"/>
      <c r="AW236" s="14"/>
      <c r="AY236" s="168"/>
      <c r="AZ236" s="168"/>
      <c r="BA236" s="168"/>
      <c r="BB236" s="168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spans="41:75">
      <c r="AO237" s="168"/>
      <c r="AQ237" s="168"/>
      <c r="AS237" s="14"/>
      <c r="AU237" s="14"/>
      <c r="AW237" s="14"/>
      <c r="AY237" s="168"/>
      <c r="AZ237" s="168"/>
      <c r="BA237" s="168"/>
      <c r="BB237" s="168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spans="41:75">
      <c r="AO238" s="168"/>
      <c r="AQ238" s="168"/>
      <c r="AS238" s="14"/>
      <c r="AU238" s="14"/>
      <c r="AW238" s="14"/>
      <c r="AY238" s="168"/>
      <c r="AZ238" s="168"/>
      <c r="BA238" s="168"/>
      <c r="BB238" s="168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spans="41:75">
      <c r="AO239" s="168"/>
      <c r="AQ239" s="168"/>
      <c r="AS239" s="14"/>
      <c r="AU239" s="14"/>
      <c r="AW239" s="14"/>
      <c r="AY239" s="168"/>
      <c r="AZ239" s="168"/>
      <c r="BA239" s="168"/>
      <c r="BB239" s="168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spans="41:75">
      <c r="AO240" s="168"/>
      <c r="AQ240" s="168"/>
      <c r="AS240" s="14"/>
      <c r="AU240" s="14"/>
      <c r="AW240" s="14"/>
      <c r="AY240" s="168"/>
      <c r="AZ240" s="168"/>
      <c r="BA240" s="168"/>
      <c r="BB240" s="168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spans="41:75">
      <c r="AO241" s="168"/>
      <c r="AQ241" s="168"/>
      <c r="AS241" s="14"/>
      <c r="AU241" s="14"/>
      <c r="AW241" s="14"/>
      <c r="AY241" s="168"/>
      <c r="AZ241" s="168"/>
      <c r="BA241" s="168"/>
      <c r="BB241" s="168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spans="41:75">
      <c r="AO242" s="168"/>
      <c r="AQ242" s="168"/>
      <c r="AS242" s="14"/>
      <c r="AU242" s="14"/>
      <c r="AW242" s="14"/>
      <c r="AY242" s="168"/>
      <c r="AZ242" s="168"/>
      <c r="BA242" s="168"/>
      <c r="BB242" s="168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spans="41:75">
      <c r="AO243" s="168"/>
      <c r="AQ243" s="168"/>
      <c r="AS243" s="14"/>
      <c r="AU243" s="14"/>
      <c r="AW243" s="14"/>
      <c r="AY243" s="168"/>
      <c r="AZ243" s="168"/>
      <c r="BA243" s="168"/>
      <c r="BB243" s="168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spans="41:75">
      <c r="AO244" s="168"/>
      <c r="AQ244" s="168"/>
      <c r="AS244" s="14"/>
      <c r="AU244" s="14"/>
      <c r="AW244" s="14"/>
      <c r="AY244" s="168"/>
      <c r="AZ244" s="168"/>
      <c r="BA244" s="168"/>
      <c r="BB244" s="168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spans="41:75">
      <c r="AO245" s="168"/>
      <c r="AQ245" s="168"/>
      <c r="AS245" s="14"/>
      <c r="AU245" s="14"/>
      <c r="AW245" s="14"/>
      <c r="AY245" s="168"/>
      <c r="AZ245" s="168"/>
      <c r="BA245" s="168"/>
      <c r="BB245" s="168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spans="41:75">
      <c r="AO246" s="168"/>
      <c r="AQ246" s="168"/>
      <c r="AS246" s="14"/>
      <c r="AU246" s="14"/>
      <c r="AW246" s="14"/>
      <c r="AY246" s="168"/>
      <c r="AZ246" s="168"/>
      <c r="BA246" s="168"/>
      <c r="BB246" s="168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spans="41:75">
      <c r="AO247" s="168"/>
      <c r="AQ247" s="168"/>
      <c r="AS247" s="14"/>
      <c r="AU247" s="14"/>
      <c r="AW247" s="14"/>
      <c r="AY247" s="168"/>
      <c r="AZ247" s="168"/>
      <c r="BA247" s="168"/>
      <c r="BB247" s="168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spans="41:75">
      <c r="AO248" s="168"/>
      <c r="AQ248" s="168"/>
      <c r="AS248" s="14"/>
      <c r="AU248" s="14"/>
      <c r="AW248" s="14"/>
      <c r="AY248" s="168"/>
      <c r="AZ248" s="168"/>
      <c r="BA248" s="168"/>
      <c r="BB248" s="168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spans="41:75">
      <c r="AO249" s="168"/>
      <c r="AQ249" s="168"/>
      <c r="AS249" s="14"/>
      <c r="AU249" s="14"/>
      <c r="AW249" s="14"/>
      <c r="AY249" s="168"/>
      <c r="AZ249" s="168"/>
      <c r="BA249" s="168"/>
      <c r="BB249" s="168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spans="41:75">
      <c r="AO250" s="168"/>
      <c r="AQ250" s="168"/>
      <c r="AS250" s="14"/>
      <c r="AU250" s="14"/>
      <c r="AW250" s="14"/>
      <c r="AY250" s="168"/>
      <c r="AZ250" s="168"/>
      <c r="BA250" s="168"/>
      <c r="BB250" s="168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spans="41:75">
      <c r="AO251" s="168"/>
      <c r="AQ251" s="168"/>
      <c r="AS251" s="14"/>
      <c r="AU251" s="14"/>
      <c r="AW251" s="14"/>
      <c r="AY251" s="168"/>
      <c r="AZ251" s="168"/>
      <c r="BA251" s="168"/>
      <c r="BB251" s="168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spans="41:75">
      <c r="AO252" s="168"/>
      <c r="AQ252" s="168"/>
      <c r="AS252" s="14"/>
      <c r="AU252" s="14"/>
      <c r="AW252" s="14"/>
      <c r="AY252" s="168"/>
      <c r="AZ252" s="168"/>
      <c r="BA252" s="168"/>
      <c r="BB252" s="168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spans="41:75">
      <c r="AO253" s="168"/>
      <c r="AQ253" s="168"/>
      <c r="AS253" s="14"/>
      <c r="AU253" s="14"/>
      <c r="AW253" s="14"/>
      <c r="AY253" s="168"/>
      <c r="AZ253" s="168"/>
      <c r="BA253" s="168"/>
      <c r="BB253" s="168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68"/>
      <c r="AQ254" s="168"/>
      <c r="AS254" s="14"/>
      <c r="AU254" s="14"/>
      <c r="AW254" s="14"/>
      <c r="AY254" s="168"/>
      <c r="AZ254" s="168"/>
      <c r="BA254" s="168"/>
      <c r="BB254" s="168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68"/>
      <c r="AQ255" s="168"/>
      <c r="AS255" s="14"/>
      <c r="AU255" s="14"/>
      <c r="AW255" s="14"/>
      <c r="AY255" s="168"/>
      <c r="AZ255" s="168"/>
      <c r="BA255" s="168"/>
      <c r="BB255" s="168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68"/>
      <c r="AQ256" s="168"/>
      <c r="AS256" s="14"/>
      <c r="AU256" s="14"/>
      <c r="AW256" s="14"/>
      <c r="AY256" s="168"/>
      <c r="AZ256" s="168"/>
      <c r="BA256" s="168"/>
      <c r="BB256" s="168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68"/>
      <c r="AQ257" s="168"/>
      <c r="AS257" s="14"/>
      <c r="AU257" s="14"/>
      <c r="AW257" s="14"/>
      <c r="AY257" s="168"/>
      <c r="AZ257" s="168"/>
      <c r="BA257" s="168"/>
      <c r="BB257" s="168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68"/>
      <c r="AQ258" s="168"/>
      <c r="AS258" s="14"/>
      <c r="AU258" s="14"/>
      <c r="AW258" s="14"/>
      <c r="AY258" s="168"/>
      <c r="AZ258" s="168"/>
      <c r="BA258" s="168"/>
      <c r="BB258" s="168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68"/>
      <c r="AQ259" s="168"/>
      <c r="AS259" s="14"/>
      <c r="AU259" s="14"/>
      <c r="AW259" s="14"/>
      <c r="AY259" s="168"/>
      <c r="AZ259" s="168"/>
      <c r="BA259" s="168"/>
      <c r="BB259" s="168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68"/>
      <c r="AQ260" s="168"/>
      <c r="AS260" s="14"/>
      <c r="AU260" s="14"/>
      <c r="AW260" s="14"/>
      <c r="AY260" s="168"/>
      <c r="AZ260" s="168"/>
      <c r="BA260" s="168"/>
      <c r="BB260" s="168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68"/>
      <c r="AQ261" s="168"/>
      <c r="AS261" s="14"/>
      <c r="AU261" s="14"/>
      <c r="AW261" s="14"/>
      <c r="AY261" s="168"/>
      <c r="AZ261" s="168"/>
      <c r="BA261" s="168"/>
      <c r="BB261" s="168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68"/>
      <c r="AQ262" s="168"/>
      <c r="AS262" s="14"/>
      <c r="AU262" s="14"/>
      <c r="AW262" s="14"/>
      <c r="AY262" s="168"/>
      <c r="AZ262" s="168"/>
      <c r="BA262" s="168"/>
      <c r="BB262" s="168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68"/>
      <c r="AQ263" s="168"/>
      <c r="AS263" s="14"/>
      <c r="AU263" s="14"/>
      <c r="AW263" s="14"/>
      <c r="AY263" s="168"/>
      <c r="AZ263" s="168"/>
      <c r="BA263" s="168"/>
      <c r="BB263" s="168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68"/>
      <c r="AQ264" s="168"/>
      <c r="AS264" s="14"/>
      <c r="AU264" s="14"/>
      <c r="AW264" s="14"/>
      <c r="AY264" s="168"/>
      <c r="AZ264" s="168"/>
      <c r="BA264" s="168"/>
      <c r="BB264" s="168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68"/>
      <c r="AQ265" s="168"/>
      <c r="AS265" s="14"/>
      <c r="AU265" s="14"/>
      <c r="AW265" s="14"/>
      <c r="AY265" s="168"/>
      <c r="AZ265" s="168"/>
      <c r="BA265" s="168"/>
      <c r="BB265" s="168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68"/>
      <c r="AQ266" s="168"/>
      <c r="AS266" s="14"/>
      <c r="AU266" s="14"/>
      <c r="AW266" s="14"/>
      <c r="AY266" s="168"/>
      <c r="AZ266" s="168"/>
      <c r="BA266" s="168"/>
      <c r="BB266" s="168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68"/>
      <c r="AQ267" s="168"/>
      <c r="AS267" s="14"/>
      <c r="AU267" s="14"/>
      <c r="AW267" s="14"/>
      <c r="AY267" s="168"/>
      <c r="AZ267" s="168"/>
      <c r="BA267" s="168"/>
      <c r="BB267" s="168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68"/>
      <c r="AQ268" s="168"/>
      <c r="AS268" s="14"/>
      <c r="AU268" s="14"/>
      <c r="AW268" s="14"/>
      <c r="AY268" s="168"/>
      <c r="AZ268" s="168"/>
      <c r="BA268" s="168"/>
      <c r="BB268" s="168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68"/>
      <c r="AQ269" s="168"/>
      <c r="AS269" s="14"/>
      <c r="AU269" s="14"/>
      <c r="AW269" s="14"/>
      <c r="AY269" s="168"/>
      <c r="AZ269" s="168"/>
      <c r="BA269" s="168"/>
      <c r="BB269" s="168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68"/>
      <c r="AQ270" s="168"/>
      <c r="AS270" s="14"/>
      <c r="AU270" s="14"/>
      <c r="AW270" s="14"/>
      <c r="AY270" s="168"/>
      <c r="AZ270" s="168"/>
      <c r="BA270" s="168"/>
      <c r="BB270" s="168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68"/>
      <c r="AQ271" s="168"/>
      <c r="AS271" s="14"/>
      <c r="AU271" s="14"/>
      <c r="AW271" s="14"/>
      <c r="AY271" s="168"/>
      <c r="AZ271" s="168"/>
      <c r="BA271" s="168"/>
      <c r="BB271" s="168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68"/>
      <c r="AQ272" s="168"/>
      <c r="AS272" s="14"/>
      <c r="AU272" s="14"/>
      <c r="AW272" s="14"/>
      <c r="AY272" s="168"/>
      <c r="AZ272" s="168"/>
      <c r="BA272" s="168"/>
      <c r="BB272" s="168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33:75">
      <c r="AO273" s="168"/>
      <c r="AQ273" s="168"/>
      <c r="AS273" s="14"/>
      <c r="AU273" s="14"/>
      <c r="AW273" s="14"/>
      <c r="AY273" s="168"/>
      <c r="AZ273" s="168"/>
      <c r="BA273" s="168"/>
      <c r="BB273" s="168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33:75">
      <c r="AO274" s="168"/>
      <c r="AQ274" s="168"/>
      <c r="AS274" s="14"/>
      <c r="AU274" s="14"/>
      <c r="AW274" s="14"/>
      <c r="AY274" s="168"/>
      <c r="AZ274" s="168"/>
      <c r="BA274" s="168"/>
      <c r="BB274" s="168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33:75">
      <c r="AO275" s="168"/>
      <c r="AQ275" s="168"/>
      <c r="AS275" s="14"/>
      <c r="AU275" s="14"/>
      <c r="AW275" s="14"/>
      <c r="AY275" s="168"/>
      <c r="AZ275" s="168"/>
      <c r="BA275" s="168"/>
      <c r="BB275" s="168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33:75">
      <c r="AO276" s="168"/>
      <c r="AQ276" s="168"/>
      <c r="AS276" s="14"/>
      <c r="AU276" s="14"/>
      <c r="AW276" s="14"/>
      <c r="AY276" s="168"/>
      <c r="AZ276" s="168"/>
      <c r="BA276" s="168"/>
      <c r="BB276" s="168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33:75">
      <c r="AO277" s="168"/>
      <c r="AQ277" s="168"/>
      <c r="AS277" s="14"/>
      <c r="AU277" s="14"/>
      <c r="AW277" s="14"/>
      <c r="AY277" s="168"/>
      <c r="AZ277" s="168"/>
      <c r="BA277" s="168"/>
      <c r="BB277" s="168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33:75">
      <c r="AO278" s="168"/>
      <c r="AQ278" s="168"/>
      <c r="AS278" s="14"/>
      <c r="AU278" s="14"/>
      <c r="AW278" s="14"/>
      <c r="AY278" s="168"/>
      <c r="AZ278" s="168"/>
      <c r="BA278" s="168"/>
      <c r="BB278" s="168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33:75">
      <c r="AO279" s="168"/>
      <c r="AQ279" s="168"/>
      <c r="AS279" s="14"/>
      <c r="AU279" s="14"/>
      <c r="AW279" s="14"/>
      <c r="AY279" s="168"/>
      <c r="AZ279" s="168"/>
      <c r="BA279" s="168"/>
      <c r="BB279" s="168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33:75">
      <c r="AO280" s="168"/>
      <c r="AQ280" s="168"/>
      <c r="AS280" s="14"/>
      <c r="AU280" s="14"/>
      <c r="AW280" s="14"/>
      <c r="AY280" s="168"/>
      <c r="AZ280" s="168"/>
      <c r="BA280" s="168"/>
      <c r="BB280" s="168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33:75">
      <c r="AO281" s="168"/>
      <c r="AQ281" s="168"/>
      <c r="AS281" s="14"/>
      <c r="AU281" s="14"/>
      <c r="AW281" s="14"/>
      <c r="AY281" s="168"/>
      <c r="AZ281" s="168"/>
      <c r="BA281" s="168"/>
      <c r="BB281" s="168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33:75">
      <c r="AO282" s="168"/>
      <c r="AQ282" s="168"/>
      <c r="AS282" s="14"/>
      <c r="AU282" s="14"/>
      <c r="AW282" s="14"/>
      <c r="AY282" s="168"/>
      <c r="AZ282" s="168"/>
      <c r="BA282" s="168"/>
      <c r="BB282" s="168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33:75">
      <c r="AO283" s="168"/>
      <c r="AQ283" s="168"/>
      <c r="AS283" s="14"/>
      <c r="AU283" s="14"/>
      <c r="AW283" s="14"/>
      <c r="AY283" s="168"/>
      <c r="AZ283" s="168"/>
      <c r="BA283" s="168"/>
      <c r="BB283" s="168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33:75">
      <c r="AO284" s="168"/>
      <c r="AQ284" s="168"/>
      <c r="AS284" s="14"/>
      <c r="AU284" s="14"/>
      <c r="AW284" s="14"/>
      <c r="AY284" s="168"/>
      <c r="AZ284" s="168"/>
      <c r="BA284" s="168"/>
      <c r="BB284" s="168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33:75">
      <c r="AO285" s="168"/>
      <c r="AQ285" s="168"/>
      <c r="AS285" s="14"/>
      <c r="AU285" s="14"/>
      <c r="AW285" s="14"/>
      <c r="AY285" s="168"/>
      <c r="AZ285" s="168"/>
      <c r="BA285" s="168"/>
      <c r="BB285" s="168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33:75">
      <c r="AG286" s="32"/>
      <c r="AH286" s="32"/>
      <c r="AI286" s="32"/>
      <c r="AJ286" s="32"/>
      <c r="AK286" s="32"/>
      <c r="AL286" s="32"/>
      <c r="AM286" s="80"/>
      <c r="AN286" s="80"/>
      <c r="AO286" s="169"/>
      <c r="AP286" s="80"/>
      <c r="AQ286" s="169"/>
      <c r="AR286" s="80"/>
      <c r="AS286" s="32"/>
      <c r="AT286" s="80"/>
      <c r="AU286" s="32"/>
      <c r="AV286" s="80"/>
      <c r="AW286" s="32"/>
      <c r="AX286" s="80"/>
      <c r="AY286" s="169"/>
      <c r="AZ286" s="168"/>
      <c r="BA286" s="168"/>
      <c r="BB286" s="168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</row>
    <row r="287" spans="33:75">
      <c r="AG287" s="36"/>
      <c r="AH287" s="36"/>
      <c r="AI287" s="36"/>
      <c r="AJ287" s="36"/>
      <c r="AK287" s="36"/>
      <c r="AL287" s="36"/>
      <c r="AM287" s="81"/>
      <c r="AN287" s="81"/>
      <c r="AO287" s="170"/>
      <c r="AP287" s="81"/>
      <c r="AQ287" s="170"/>
      <c r="AR287" s="81"/>
      <c r="AS287" s="36"/>
      <c r="AT287" s="81"/>
      <c r="AU287" s="36"/>
      <c r="AV287" s="81"/>
      <c r="AW287" s="36"/>
      <c r="AX287" s="81"/>
      <c r="AY287" s="170"/>
      <c r="AZ287" s="169"/>
      <c r="BA287" s="169"/>
      <c r="BB287" s="169"/>
      <c r="BC287" s="32"/>
      <c r="BD287" s="32"/>
      <c r="BE287" s="32"/>
      <c r="BF287" s="32"/>
      <c r="BG287" s="32"/>
      <c r="BH287" s="32"/>
    </row>
    <row r="288" spans="33:75">
      <c r="AG288" s="36"/>
      <c r="AH288" s="36"/>
      <c r="AI288" s="36"/>
      <c r="AJ288" s="36"/>
      <c r="AK288" s="36"/>
      <c r="AL288" s="36"/>
      <c r="AM288" s="81"/>
      <c r="AN288" s="81"/>
      <c r="AO288" s="170"/>
      <c r="AP288" s="81"/>
      <c r="AQ288" s="170"/>
      <c r="AR288" s="81"/>
      <c r="AS288" s="36"/>
      <c r="AT288" s="81"/>
      <c r="AU288" s="36"/>
      <c r="AV288" s="81"/>
      <c r="AW288" s="36"/>
      <c r="AX288" s="81"/>
      <c r="AY288" s="170"/>
      <c r="AZ288" s="170"/>
      <c r="BA288" s="170"/>
      <c r="BB288" s="170"/>
      <c r="BC288" s="36"/>
      <c r="BD288" s="36"/>
      <c r="BE288" s="36"/>
      <c r="BF288" s="36"/>
      <c r="BG288" s="36"/>
      <c r="BH288" s="36"/>
    </row>
    <row r="289" spans="17:60">
      <c r="AG289" s="36"/>
      <c r="AH289" s="36"/>
      <c r="AI289" s="36"/>
      <c r="AJ289" s="36"/>
      <c r="AK289" s="36"/>
      <c r="AL289" s="36"/>
      <c r="AM289" s="81"/>
      <c r="AN289" s="81"/>
      <c r="AO289" s="170"/>
      <c r="AP289" s="81"/>
      <c r="AQ289" s="170"/>
      <c r="AR289" s="81"/>
      <c r="AS289" s="36"/>
      <c r="AT289" s="81"/>
      <c r="AU289" s="36"/>
      <c r="AV289" s="81"/>
      <c r="AW289" s="36"/>
      <c r="AX289" s="81"/>
      <c r="AY289" s="170"/>
      <c r="AZ289" s="170"/>
      <c r="BA289" s="170"/>
      <c r="BB289" s="170"/>
      <c r="BC289" s="36"/>
      <c r="BD289" s="36"/>
      <c r="BE289" s="36"/>
      <c r="BF289" s="36"/>
      <c r="BG289" s="36"/>
      <c r="BH289" s="36"/>
    </row>
    <row r="290" spans="17:60">
      <c r="AG290" s="36"/>
      <c r="AH290" s="36"/>
      <c r="AI290" s="36"/>
      <c r="AJ290" s="36"/>
      <c r="AK290" s="36"/>
      <c r="AL290" s="36"/>
      <c r="AM290" s="81"/>
      <c r="AN290" s="81"/>
      <c r="AO290" s="170"/>
      <c r="AP290" s="81"/>
      <c r="AQ290" s="170"/>
      <c r="AR290" s="81"/>
      <c r="AS290" s="36"/>
      <c r="AT290" s="81"/>
      <c r="AU290" s="36"/>
      <c r="AV290" s="81"/>
      <c r="AW290" s="36"/>
      <c r="AX290" s="81"/>
      <c r="AY290" s="170"/>
      <c r="AZ290" s="170"/>
      <c r="BA290" s="170"/>
      <c r="BB290" s="170"/>
      <c r="BC290" s="36"/>
      <c r="BD290" s="36"/>
      <c r="BE290" s="36"/>
      <c r="BF290" s="36"/>
      <c r="BG290" s="36"/>
      <c r="BH290" s="36"/>
    </row>
    <row r="291" spans="17:60">
      <c r="AG291" s="36"/>
      <c r="AH291" s="36"/>
      <c r="AI291" s="36"/>
      <c r="AJ291" s="36"/>
      <c r="AK291" s="36"/>
      <c r="AL291" s="36"/>
      <c r="AM291" s="81"/>
      <c r="AN291" s="81"/>
      <c r="AO291" s="170"/>
      <c r="AP291" s="81"/>
      <c r="AQ291" s="170"/>
      <c r="AR291" s="81"/>
      <c r="AS291" s="36"/>
      <c r="AT291" s="81"/>
      <c r="AU291" s="36"/>
      <c r="AV291" s="81"/>
      <c r="AW291" s="36"/>
      <c r="AX291" s="81"/>
      <c r="AY291" s="170"/>
      <c r="AZ291" s="170"/>
      <c r="BA291" s="170"/>
      <c r="BB291" s="170"/>
      <c r="BC291" s="36"/>
      <c r="BD291" s="36"/>
      <c r="BE291" s="36"/>
      <c r="BF291" s="36"/>
      <c r="BG291" s="36"/>
      <c r="BH291" s="36"/>
    </row>
    <row r="292" spans="17:60">
      <c r="AG292" s="36"/>
      <c r="AH292" s="36"/>
      <c r="AI292" s="36"/>
      <c r="AJ292" s="36"/>
      <c r="AK292" s="36"/>
      <c r="AL292" s="36"/>
      <c r="AM292" s="81"/>
      <c r="AN292" s="81"/>
      <c r="AO292" s="170"/>
      <c r="AP292" s="81"/>
      <c r="AQ292" s="170"/>
      <c r="AR292" s="81"/>
      <c r="AS292" s="36"/>
      <c r="AT292" s="81"/>
      <c r="AU292" s="36"/>
      <c r="AV292" s="81"/>
      <c r="AW292" s="36"/>
      <c r="AX292" s="81"/>
      <c r="AY292" s="170"/>
      <c r="AZ292" s="170"/>
      <c r="BA292" s="170"/>
      <c r="BB292" s="170"/>
      <c r="BC292" s="36"/>
      <c r="BD292" s="36"/>
      <c r="BE292" s="36"/>
      <c r="BF292" s="36"/>
      <c r="BG292" s="36"/>
      <c r="BH292" s="36"/>
    </row>
    <row r="293" spans="17:60">
      <c r="AG293" s="36"/>
      <c r="AH293" s="36"/>
      <c r="AI293" s="36"/>
      <c r="AJ293" s="36"/>
      <c r="AK293" s="36"/>
      <c r="AL293" s="36"/>
      <c r="AM293" s="81"/>
      <c r="AN293" s="81"/>
      <c r="AO293" s="170"/>
      <c r="AP293" s="81"/>
      <c r="AQ293" s="170"/>
      <c r="AR293" s="81"/>
      <c r="AS293" s="36"/>
      <c r="AT293" s="81"/>
      <c r="AU293" s="36"/>
      <c r="AV293" s="81"/>
      <c r="AW293" s="36"/>
      <c r="AX293" s="81"/>
      <c r="AY293" s="170"/>
      <c r="AZ293" s="170"/>
      <c r="BA293" s="170"/>
      <c r="BB293" s="170"/>
      <c r="BC293" s="36"/>
      <c r="BD293" s="36"/>
      <c r="BE293" s="36"/>
      <c r="BF293" s="36"/>
      <c r="BG293" s="36"/>
      <c r="BH293" s="36"/>
    </row>
    <row r="294" spans="17:60">
      <c r="AG294" s="36"/>
      <c r="AH294" s="36"/>
      <c r="AI294" s="36"/>
      <c r="AJ294" s="36"/>
      <c r="AK294" s="36"/>
      <c r="AL294" s="36"/>
      <c r="AM294" s="81"/>
      <c r="AN294" s="81"/>
      <c r="AO294" s="170"/>
      <c r="AP294" s="81"/>
      <c r="AQ294" s="170"/>
      <c r="AR294" s="81"/>
      <c r="AS294" s="36"/>
      <c r="AT294" s="81"/>
      <c r="AU294" s="36"/>
      <c r="AV294" s="81"/>
      <c r="AW294" s="36"/>
      <c r="AX294" s="81"/>
      <c r="AY294" s="170"/>
      <c r="AZ294" s="170"/>
      <c r="BA294" s="170"/>
      <c r="BB294" s="170"/>
      <c r="BC294" s="36"/>
      <c r="BD294" s="36"/>
      <c r="BE294" s="36"/>
      <c r="BF294" s="36"/>
      <c r="BG294" s="36"/>
      <c r="BH294" s="36"/>
    </row>
    <row r="295" spans="17:60">
      <c r="AG295" s="36"/>
      <c r="AH295" s="36"/>
      <c r="AI295" s="36"/>
      <c r="AJ295" s="36"/>
      <c r="AK295" s="36"/>
      <c r="AL295" s="36"/>
      <c r="AM295" s="81"/>
      <c r="AN295" s="81"/>
      <c r="AO295" s="170"/>
      <c r="AP295" s="81"/>
      <c r="AQ295" s="170"/>
      <c r="AR295" s="81"/>
      <c r="AS295" s="36"/>
      <c r="AT295" s="81"/>
      <c r="AU295" s="36"/>
      <c r="AV295" s="81"/>
      <c r="AW295" s="36"/>
      <c r="AX295" s="81"/>
      <c r="AY295" s="170"/>
      <c r="AZ295" s="170"/>
      <c r="BA295" s="170"/>
      <c r="BB295" s="170"/>
      <c r="BC295" s="36"/>
      <c r="BD295" s="36"/>
      <c r="BE295" s="36"/>
      <c r="BF295" s="36"/>
      <c r="BG295" s="36"/>
      <c r="BH295" s="36"/>
    </row>
    <row r="296" spans="17:60">
      <c r="AG296" s="36"/>
      <c r="AH296" s="36"/>
      <c r="AI296" s="36"/>
      <c r="AJ296" s="36"/>
      <c r="AK296" s="36"/>
      <c r="AL296" s="36"/>
      <c r="AM296" s="81"/>
      <c r="AN296" s="81"/>
      <c r="AO296" s="170"/>
      <c r="AP296" s="81"/>
      <c r="AQ296" s="170"/>
      <c r="AR296" s="81"/>
      <c r="AS296" s="36"/>
      <c r="AT296" s="81"/>
      <c r="AU296" s="36"/>
      <c r="AV296" s="81"/>
      <c r="AW296" s="36"/>
      <c r="AX296" s="81"/>
      <c r="AY296" s="170"/>
      <c r="AZ296" s="170"/>
      <c r="BA296" s="170"/>
      <c r="BB296" s="170"/>
      <c r="BC296" s="36"/>
      <c r="BD296" s="36"/>
      <c r="BE296" s="36"/>
      <c r="BF296" s="36"/>
      <c r="BG296" s="36"/>
      <c r="BH296" s="36"/>
    </row>
    <row r="297" spans="17:60">
      <c r="AG297" s="36"/>
      <c r="AH297" s="36"/>
      <c r="AI297" s="36"/>
      <c r="AJ297" s="36"/>
      <c r="AK297" s="36"/>
      <c r="AL297" s="36"/>
      <c r="AM297" s="81"/>
      <c r="AN297" s="81"/>
      <c r="AO297" s="170"/>
      <c r="AP297" s="81"/>
      <c r="AQ297" s="170"/>
      <c r="AR297" s="81"/>
      <c r="AS297" s="36"/>
      <c r="AT297" s="81"/>
      <c r="AU297" s="36"/>
      <c r="AV297" s="81"/>
      <c r="AW297" s="36"/>
      <c r="AX297" s="81"/>
      <c r="AY297" s="170"/>
      <c r="AZ297" s="170"/>
      <c r="BA297" s="170"/>
      <c r="BB297" s="170"/>
      <c r="BC297" s="36"/>
      <c r="BD297" s="36"/>
      <c r="BE297" s="36"/>
      <c r="BF297" s="36"/>
      <c r="BG297" s="36"/>
      <c r="BH297" s="36"/>
    </row>
    <row r="298" spans="17:60">
      <c r="AG298" s="36"/>
      <c r="AH298" s="36"/>
      <c r="AI298" s="36"/>
      <c r="AJ298" s="36"/>
      <c r="AK298" s="36"/>
      <c r="AL298" s="36"/>
      <c r="AM298" s="81"/>
      <c r="AN298" s="81"/>
      <c r="AO298" s="170"/>
      <c r="AP298" s="81"/>
      <c r="AQ298" s="170"/>
      <c r="AR298" s="81"/>
      <c r="AS298" s="36"/>
      <c r="AT298" s="81"/>
      <c r="AU298" s="36"/>
      <c r="AV298" s="81"/>
      <c r="AW298" s="36"/>
      <c r="AX298" s="81"/>
      <c r="AY298" s="170"/>
      <c r="AZ298" s="170"/>
      <c r="BA298" s="170"/>
      <c r="BB298" s="170"/>
      <c r="BC298" s="36"/>
      <c r="BD298" s="36"/>
      <c r="BE298" s="36"/>
      <c r="BF298" s="36"/>
      <c r="BG298" s="36"/>
      <c r="BH298" s="36"/>
    </row>
    <row r="299" spans="17:60">
      <c r="AG299" s="36"/>
      <c r="AH299" s="36"/>
      <c r="AI299" s="36"/>
      <c r="AJ299" s="36"/>
      <c r="AK299" s="36"/>
      <c r="AL299" s="36"/>
      <c r="AM299" s="81"/>
      <c r="AN299" s="81"/>
      <c r="AO299" s="170"/>
      <c r="AP299" s="81"/>
      <c r="AQ299" s="170"/>
      <c r="AR299" s="81"/>
      <c r="AS299" s="36"/>
      <c r="AT299" s="81"/>
      <c r="AU299" s="36"/>
      <c r="AV299" s="81"/>
      <c r="AW299" s="36"/>
      <c r="AX299" s="81"/>
      <c r="AY299" s="170"/>
      <c r="AZ299" s="170"/>
      <c r="BA299" s="170"/>
      <c r="BB299" s="170"/>
      <c r="BC299" s="36"/>
      <c r="BD299" s="36"/>
      <c r="BE299" s="36"/>
      <c r="BF299" s="36"/>
      <c r="BG299" s="36"/>
      <c r="BH299" s="36"/>
    </row>
    <row r="300" spans="17:60">
      <c r="AG300" s="36"/>
      <c r="AH300" s="36"/>
      <c r="AI300" s="36"/>
      <c r="AJ300" s="36"/>
      <c r="AK300" s="36"/>
      <c r="AL300" s="36"/>
      <c r="AM300" s="81"/>
      <c r="AN300" s="81"/>
      <c r="AO300" s="170"/>
      <c r="AP300" s="81"/>
      <c r="AQ300" s="170"/>
      <c r="AR300" s="81"/>
      <c r="AS300" s="36"/>
      <c r="AT300" s="81"/>
      <c r="AU300" s="36"/>
      <c r="AV300" s="81"/>
      <c r="AW300" s="36"/>
      <c r="AX300" s="81"/>
      <c r="AY300" s="170"/>
      <c r="AZ300" s="170"/>
      <c r="BA300" s="170"/>
      <c r="BB300" s="170"/>
      <c r="BC300" s="36"/>
      <c r="BD300" s="36"/>
      <c r="BE300" s="36"/>
      <c r="BF300" s="36"/>
      <c r="BG300" s="36"/>
      <c r="BH300" s="36"/>
    </row>
    <row r="301" spans="17:60">
      <c r="AG301" s="36"/>
      <c r="AH301" s="36"/>
      <c r="AI301" s="36"/>
      <c r="AJ301" s="36"/>
      <c r="AK301" s="36"/>
      <c r="AL301" s="36"/>
      <c r="AM301" s="81"/>
      <c r="AN301" s="81"/>
      <c r="AO301" s="170"/>
      <c r="AP301" s="81"/>
      <c r="AQ301" s="170"/>
      <c r="AR301" s="81"/>
      <c r="AS301" s="36"/>
      <c r="AT301" s="81"/>
      <c r="AU301" s="36"/>
      <c r="AV301" s="81"/>
      <c r="AW301" s="36"/>
      <c r="AX301" s="81"/>
      <c r="AY301" s="170"/>
      <c r="AZ301" s="170"/>
      <c r="BA301" s="170"/>
      <c r="BB301" s="170"/>
      <c r="BC301" s="36"/>
      <c r="BD301" s="36"/>
      <c r="BE301" s="36"/>
      <c r="BF301" s="36"/>
      <c r="BG301" s="36"/>
      <c r="BH301" s="36"/>
    </row>
    <row r="302" spans="17:60">
      <c r="Q302" s="3" t="s">
        <v>660</v>
      </c>
      <c r="AG302" s="36"/>
      <c r="AH302" s="36"/>
      <c r="AI302" s="36"/>
      <c r="AJ302" s="36"/>
      <c r="AK302" s="36"/>
      <c r="AL302" s="36"/>
      <c r="AM302" s="81"/>
      <c r="AN302" s="81"/>
      <c r="AO302" s="170"/>
      <c r="AP302" s="81"/>
      <c r="AQ302" s="170"/>
      <c r="AR302" s="81"/>
      <c r="AS302" s="36"/>
      <c r="AT302" s="81"/>
      <c r="AU302" s="36"/>
      <c r="AV302" s="81"/>
      <c r="AW302" s="36"/>
      <c r="AX302" s="81"/>
      <c r="AY302" s="170"/>
      <c r="AZ302" s="170"/>
      <c r="BA302" s="170"/>
      <c r="BB302" s="170"/>
      <c r="BC302" s="36"/>
      <c r="BD302" s="36"/>
      <c r="BE302" s="36"/>
      <c r="BF302" s="36"/>
      <c r="BG302" s="36"/>
      <c r="BH302" s="36"/>
    </row>
    <row r="303" spans="17:60">
      <c r="AG303" s="36"/>
      <c r="AH303" s="36"/>
      <c r="AI303" s="36"/>
      <c r="AJ303" s="36"/>
      <c r="AK303" s="36"/>
      <c r="AL303" s="36"/>
      <c r="AM303" s="81"/>
      <c r="AN303" s="81"/>
      <c r="AO303" s="170"/>
      <c r="AP303" s="81"/>
      <c r="AQ303" s="170"/>
      <c r="AR303" s="81"/>
      <c r="AS303" s="36"/>
      <c r="AT303" s="81"/>
      <c r="AU303" s="36"/>
      <c r="AV303" s="81"/>
      <c r="AW303" s="36"/>
      <c r="AX303" s="81"/>
      <c r="AY303" s="170"/>
      <c r="AZ303" s="170"/>
      <c r="BA303" s="170"/>
      <c r="BB303" s="170"/>
      <c r="BC303" s="36"/>
      <c r="BD303" s="36"/>
      <c r="BE303" s="36"/>
      <c r="BF303" s="36"/>
      <c r="BG303" s="36"/>
      <c r="BH303" s="36"/>
    </row>
    <row r="304" spans="17:60">
      <c r="AG304" s="36"/>
      <c r="AH304" s="36"/>
      <c r="AI304" s="36"/>
      <c r="AJ304" s="36"/>
      <c r="AK304" s="36"/>
      <c r="AL304" s="36"/>
      <c r="AM304" s="81"/>
      <c r="AN304" s="81"/>
      <c r="AO304" s="170"/>
      <c r="AP304" s="81"/>
      <c r="AQ304" s="170"/>
      <c r="AR304" s="81"/>
      <c r="AS304" s="36"/>
      <c r="AT304" s="81"/>
      <c r="AU304" s="36"/>
      <c r="AV304" s="81"/>
      <c r="AW304" s="36"/>
      <c r="AX304" s="81"/>
      <c r="AY304" s="170"/>
      <c r="AZ304" s="170"/>
      <c r="BA304" s="170"/>
      <c r="BB304" s="170"/>
      <c r="BC304" s="36"/>
      <c r="BD304" s="36"/>
      <c r="BE304" s="36"/>
      <c r="BF304" s="36"/>
      <c r="BG304" s="36"/>
      <c r="BH304" s="36"/>
    </row>
    <row r="305" spans="33:60">
      <c r="AG305" s="36"/>
      <c r="AH305" s="36"/>
      <c r="AI305" s="36"/>
      <c r="AJ305" s="36"/>
      <c r="AK305" s="36"/>
      <c r="AL305" s="36"/>
      <c r="AM305" s="81"/>
      <c r="AN305" s="81"/>
      <c r="AO305" s="170"/>
      <c r="AP305" s="81"/>
      <c r="AQ305" s="170"/>
      <c r="AR305" s="81"/>
      <c r="AS305" s="36"/>
      <c r="AT305" s="81"/>
      <c r="AU305" s="36"/>
      <c r="AV305" s="81"/>
      <c r="AW305" s="36"/>
      <c r="AX305" s="81"/>
      <c r="AY305" s="170"/>
      <c r="AZ305" s="170"/>
      <c r="BA305" s="170"/>
      <c r="BB305" s="170"/>
      <c r="BC305" s="36"/>
      <c r="BD305" s="36"/>
      <c r="BE305" s="36"/>
      <c r="BF305" s="36"/>
      <c r="BG305" s="36"/>
      <c r="BH305" s="36"/>
    </row>
    <row r="306" spans="33:60">
      <c r="AG306" s="36"/>
      <c r="AH306" s="36"/>
      <c r="AI306" s="36"/>
      <c r="AJ306" s="36"/>
      <c r="AK306" s="36"/>
      <c r="AL306" s="36"/>
      <c r="AM306" s="81"/>
      <c r="AN306" s="81"/>
      <c r="AO306" s="170"/>
      <c r="AP306" s="81"/>
      <c r="AQ306" s="170"/>
      <c r="AR306" s="81"/>
      <c r="AS306" s="36"/>
      <c r="AT306" s="81"/>
      <c r="AU306" s="36"/>
      <c r="AV306" s="81"/>
      <c r="AW306" s="36"/>
      <c r="AX306" s="81"/>
      <c r="AY306" s="170"/>
      <c r="AZ306" s="170"/>
      <c r="BA306" s="170"/>
      <c r="BB306" s="170"/>
      <c r="BC306" s="36"/>
      <c r="BD306" s="36"/>
      <c r="BE306" s="36"/>
      <c r="BF306" s="36"/>
      <c r="BG306" s="36"/>
      <c r="BH306" s="36"/>
    </row>
    <row r="307" spans="33:60">
      <c r="AG307" s="36"/>
      <c r="AH307" s="36"/>
      <c r="AI307" s="36"/>
      <c r="AJ307" s="36"/>
      <c r="AK307" s="36"/>
      <c r="AL307" s="36"/>
      <c r="AM307" s="81"/>
      <c r="AN307" s="81"/>
      <c r="AO307" s="170"/>
      <c r="AP307" s="81"/>
      <c r="AQ307" s="170"/>
      <c r="AR307" s="81"/>
      <c r="AS307" s="36"/>
      <c r="AT307" s="81"/>
      <c r="AU307" s="36"/>
      <c r="AV307" s="81"/>
      <c r="AW307" s="36"/>
      <c r="AX307" s="81"/>
      <c r="AY307" s="170"/>
      <c r="AZ307" s="170"/>
      <c r="BA307" s="170"/>
      <c r="BB307" s="170"/>
      <c r="BC307" s="36"/>
      <c r="BD307" s="36"/>
      <c r="BE307" s="36"/>
      <c r="BF307" s="36"/>
      <c r="BG307" s="36"/>
      <c r="BH307" s="36"/>
    </row>
    <row r="308" spans="33:60">
      <c r="AG308" s="36"/>
      <c r="AH308" s="36"/>
      <c r="AI308" s="36"/>
      <c r="AJ308" s="36"/>
      <c r="AK308" s="36"/>
      <c r="AL308" s="36"/>
      <c r="AM308" s="81"/>
      <c r="AN308" s="81"/>
      <c r="AO308" s="170"/>
      <c r="AP308" s="81"/>
      <c r="AQ308" s="170"/>
      <c r="AR308" s="81"/>
      <c r="AS308" s="36"/>
      <c r="AT308" s="81"/>
      <c r="AU308" s="36"/>
      <c r="AV308" s="81"/>
      <c r="AW308" s="36"/>
      <c r="AX308" s="81"/>
      <c r="AY308" s="170"/>
      <c r="AZ308" s="170"/>
      <c r="BA308" s="170"/>
      <c r="BB308" s="170"/>
      <c r="BC308" s="36"/>
      <c r="BD308" s="36"/>
      <c r="BE308" s="36"/>
      <c r="BF308" s="36"/>
      <c r="BG308" s="36"/>
      <c r="BH308" s="36"/>
    </row>
    <row r="309" spans="33:60">
      <c r="AG309" s="36"/>
      <c r="AH309" s="36"/>
      <c r="AI309" s="36"/>
      <c r="AJ309" s="36"/>
      <c r="AK309" s="36"/>
      <c r="AL309" s="36"/>
      <c r="AM309" s="81"/>
      <c r="AN309" s="81"/>
      <c r="AO309" s="170"/>
      <c r="AP309" s="81"/>
      <c r="AQ309" s="170"/>
      <c r="AR309" s="81"/>
      <c r="AS309" s="36"/>
      <c r="AT309" s="81"/>
      <c r="AU309" s="36"/>
      <c r="AV309" s="81"/>
      <c r="AW309" s="36"/>
      <c r="AX309" s="81"/>
      <c r="AY309" s="170"/>
      <c r="AZ309" s="170"/>
      <c r="BA309" s="170"/>
      <c r="BB309" s="170"/>
      <c r="BC309" s="36"/>
      <c r="BD309" s="36"/>
      <c r="BE309" s="36"/>
      <c r="BF309" s="36"/>
      <c r="BG309" s="36"/>
      <c r="BH309" s="36"/>
    </row>
    <row r="310" spans="33:60">
      <c r="AG310" s="36"/>
      <c r="AH310" s="36"/>
      <c r="AI310" s="36"/>
      <c r="AJ310" s="36"/>
      <c r="AK310" s="36"/>
      <c r="AL310" s="36"/>
      <c r="AM310" s="81"/>
      <c r="AN310" s="81"/>
      <c r="AO310" s="170"/>
      <c r="AP310" s="81"/>
      <c r="AQ310" s="170"/>
      <c r="AR310" s="81"/>
      <c r="AS310" s="36"/>
      <c r="AT310" s="81"/>
      <c r="AU310" s="36"/>
      <c r="AV310" s="81"/>
      <c r="AW310" s="36"/>
      <c r="AX310" s="81"/>
      <c r="AY310" s="170"/>
      <c r="AZ310" s="170"/>
      <c r="BA310" s="170"/>
      <c r="BB310" s="170"/>
      <c r="BC310" s="36"/>
      <c r="BD310" s="36"/>
      <c r="BE310" s="36"/>
      <c r="BF310" s="36"/>
      <c r="BG310" s="36"/>
      <c r="BH310" s="36"/>
    </row>
    <row r="311" spans="33:60">
      <c r="AG311" s="36"/>
      <c r="AH311" s="36"/>
      <c r="AI311" s="36"/>
      <c r="AJ311" s="36"/>
      <c r="AK311" s="36"/>
      <c r="AL311" s="36"/>
      <c r="AM311" s="81"/>
      <c r="AN311" s="81"/>
      <c r="AO311" s="170"/>
      <c r="AP311" s="81"/>
      <c r="AQ311" s="170"/>
      <c r="AR311" s="81"/>
      <c r="AS311" s="36"/>
      <c r="AT311" s="81"/>
      <c r="AU311" s="36"/>
      <c r="AV311" s="81"/>
      <c r="AW311" s="36"/>
      <c r="AX311" s="81"/>
      <c r="AY311" s="170"/>
      <c r="AZ311" s="170"/>
      <c r="BA311" s="170"/>
      <c r="BB311" s="170"/>
      <c r="BC311" s="36"/>
      <c r="BD311" s="36"/>
      <c r="BE311" s="36"/>
      <c r="BF311" s="36"/>
      <c r="BG311" s="36"/>
      <c r="BH311" s="36"/>
    </row>
    <row r="312" spans="33:60">
      <c r="AG312" s="36"/>
      <c r="AH312" s="36"/>
      <c r="AI312" s="36"/>
      <c r="AJ312" s="36"/>
      <c r="AK312" s="36"/>
      <c r="AL312" s="36"/>
      <c r="AM312" s="81"/>
      <c r="AN312" s="81"/>
      <c r="AO312" s="170"/>
      <c r="AP312" s="81"/>
      <c r="AQ312" s="170"/>
      <c r="AR312" s="81"/>
      <c r="AS312" s="36"/>
      <c r="AT312" s="81"/>
      <c r="AU312" s="36"/>
      <c r="AV312" s="81"/>
      <c r="AW312" s="36"/>
      <c r="AX312" s="81"/>
      <c r="AY312" s="170"/>
      <c r="AZ312" s="170"/>
      <c r="BA312" s="170"/>
      <c r="BB312" s="170"/>
      <c r="BC312" s="36"/>
      <c r="BD312" s="36"/>
      <c r="BE312" s="36"/>
      <c r="BF312" s="36"/>
      <c r="BG312" s="36"/>
      <c r="BH312" s="36"/>
    </row>
    <row r="313" spans="33:60">
      <c r="AG313" s="36"/>
      <c r="AH313" s="36"/>
      <c r="AI313" s="36"/>
      <c r="AJ313" s="36"/>
      <c r="AK313" s="36"/>
      <c r="AL313" s="36"/>
      <c r="AM313" s="81"/>
      <c r="AN313" s="81"/>
      <c r="AO313" s="170"/>
      <c r="AP313" s="81"/>
      <c r="AQ313" s="170"/>
      <c r="AR313" s="81"/>
      <c r="AS313" s="36"/>
      <c r="AT313" s="81"/>
      <c r="AU313" s="36"/>
      <c r="AV313" s="81"/>
      <c r="AW313" s="36"/>
      <c r="AX313" s="81"/>
      <c r="AY313" s="170"/>
      <c r="AZ313" s="170"/>
      <c r="BA313" s="170"/>
      <c r="BB313" s="170"/>
      <c r="BC313" s="36"/>
      <c r="BD313" s="36"/>
      <c r="BE313" s="36"/>
      <c r="BF313" s="36"/>
      <c r="BG313" s="36"/>
      <c r="BH313" s="36"/>
    </row>
    <row r="314" spans="33:60">
      <c r="AG314" s="36"/>
      <c r="AH314" s="36"/>
      <c r="AI314" s="36"/>
      <c r="AJ314" s="36"/>
      <c r="AK314" s="36"/>
      <c r="AL314" s="36"/>
      <c r="AM314" s="81"/>
      <c r="AN314" s="81"/>
      <c r="AO314" s="170"/>
      <c r="AP314" s="81"/>
      <c r="AQ314" s="170"/>
      <c r="AR314" s="81"/>
      <c r="AS314" s="36"/>
      <c r="AT314" s="81"/>
      <c r="AU314" s="36"/>
      <c r="AV314" s="81"/>
      <c r="AW314" s="36"/>
      <c r="AX314" s="81"/>
      <c r="AY314" s="170"/>
      <c r="AZ314" s="170"/>
      <c r="BA314" s="170"/>
      <c r="BB314" s="170"/>
      <c r="BC314" s="36"/>
      <c r="BD314" s="36"/>
      <c r="BE314" s="36"/>
      <c r="BF314" s="36"/>
      <c r="BG314" s="36"/>
      <c r="BH314" s="36"/>
    </row>
    <row r="315" spans="33:60">
      <c r="AG315" s="36"/>
      <c r="AH315" s="36"/>
      <c r="AI315" s="36"/>
      <c r="AJ315" s="36"/>
      <c r="AK315" s="36"/>
      <c r="AL315" s="36"/>
      <c r="AM315" s="81"/>
      <c r="AN315" s="81"/>
      <c r="AO315" s="170"/>
      <c r="AP315" s="81"/>
      <c r="AQ315" s="170"/>
      <c r="AR315" s="81"/>
      <c r="AS315" s="36"/>
      <c r="AT315" s="81"/>
      <c r="AU315" s="36"/>
      <c r="AV315" s="81"/>
      <c r="AW315" s="36"/>
      <c r="AX315" s="81"/>
      <c r="AY315" s="170"/>
      <c r="AZ315" s="170"/>
      <c r="BA315" s="170"/>
      <c r="BB315" s="170"/>
      <c r="BC315" s="36"/>
      <c r="BD315" s="36"/>
      <c r="BE315" s="36"/>
      <c r="BF315" s="36"/>
      <c r="BG315" s="36"/>
      <c r="BH315" s="36"/>
    </row>
    <row r="316" spans="33:60">
      <c r="AG316" s="36"/>
      <c r="AH316" s="36"/>
      <c r="AI316" s="36"/>
      <c r="AJ316" s="36"/>
      <c r="AK316" s="36"/>
      <c r="AL316" s="36"/>
      <c r="AM316" s="81"/>
      <c r="AN316" s="81"/>
      <c r="AO316" s="170"/>
      <c r="AP316" s="81"/>
      <c r="AQ316" s="170"/>
      <c r="AR316" s="81"/>
      <c r="AS316" s="36"/>
      <c r="AT316" s="81"/>
      <c r="AU316" s="36"/>
      <c r="AV316" s="81"/>
      <c r="AW316" s="36"/>
      <c r="AX316" s="81"/>
      <c r="AY316" s="170"/>
      <c r="AZ316" s="170"/>
      <c r="BA316" s="170"/>
      <c r="BB316" s="170"/>
      <c r="BC316" s="36"/>
      <c r="BD316" s="36"/>
      <c r="BE316" s="36"/>
      <c r="BF316" s="36"/>
      <c r="BG316" s="36"/>
      <c r="BH316" s="36"/>
    </row>
    <row r="317" spans="33:60">
      <c r="AG317" s="36"/>
      <c r="AH317" s="36"/>
      <c r="AI317" s="36"/>
      <c r="AJ317" s="36"/>
      <c r="AK317" s="36"/>
      <c r="AL317" s="36"/>
      <c r="AM317" s="81"/>
      <c r="AN317" s="81"/>
      <c r="AO317" s="170"/>
      <c r="AP317" s="81"/>
      <c r="AQ317" s="170"/>
      <c r="AR317" s="81"/>
      <c r="AS317" s="36"/>
      <c r="AT317" s="81"/>
      <c r="AU317" s="36"/>
      <c r="AV317" s="81"/>
      <c r="AW317" s="36"/>
      <c r="AX317" s="81"/>
      <c r="AY317" s="170"/>
      <c r="AZ317" s="170"/>
      <c r="BA317" s="170"/>
      <c r="BB317" s="170"/>
      <c r="BC317" s="36"/>
      <c r="BD317" s="36"/>
      <c r="BE317" s="36"/>
      <c r="BF317" s="36"/>
      <c r="BG317" s="36"/>
      <c r="BH317" s="36"/>
    </row>
    <row r="318" spans="33:60">
      <c r="AG318" s="36"/>
      <c r="AH318" s="36"/>
      <c r="AI318" s="36"/>
      <c r="AJ318" s="36"/>
      <c r="AK318" s="36"/>
      <c r="AL318" s="36"/>
      <c r="AM318" s="81"/>
      <c r="AN318" s="81"/>
      <c r="AO318" s="170"/>
      <c r="AP318" s="81"/>
      <c r="AQ318" s="170"/>
      <c r="AR318" s="81"/>
      <c r="AS318" s="36"/>
      <c r="AT318" s="81"/>
      <c r="AU318" s="36"/>
      <c r="AV318" s="81"/>
      <c r="AW318" s="36"/>
      <c r="AX318" s="81"/>
      <c r="AY318" s="170"/>
      <c r="AZ318" s="170"/>
      <c r="BA318" s="170"/>
      <c r="BB318" s="170"/>
      <c r="BC318" s="36"/>
      <c r="BD318" s="36"/>
      <c r="BE318" s="36"/>
      <c r="BF318" s="36"/>
      <c r="BG318" s="36"/>
      <c r="BH318" s="36"/>
    </row>
    <row r="319" spans="33:60">
      <c r="AG319" s="36"/>
      <c r="AH319" s="36"/>
      <c r="AI319" s="36"/>
      <c r="AJ319" s="36"/>
      <c r="AK319" s="36"/>
      <c r="AL319" s="36"/>
      <c r="AM319" s="81"/>
      <c r="AN319" s="81"/>
      <c r="AO319" s="170"/>
      <c r="AP319" s="81"/>
      <c r="AQ319" s="170"/>
      <c r="AR319" s="81"/>
      <c r="AS319" s="36"/>
      <c r="AT319" s="81"/>
      <c r="AU319" s="36"/>
      <c r="AV319" s="81"/>
      <c r="AW319" s="36"/>
      <c r="AX319" s="81"/>
      <c r="AY319" s="170"/>
      <c r="AZ319" s="170"/>
      <c r="BA319" s="170"/>
      <c r="BB319" s="170"/>
      <c r="BC319" s="36"/>
      <c r="BD319" s="36"/>
      <c r="BE319" s="36"/>
      <c r="BF319" s="36"/>
      <c r="BG319" s="36"/>
      <c r="BH319" s="36"/>
    </row>
    <row r="320" spans="33:60">
      <c r="AG320" s="36"/>
      <c r="AH320" s="36"/>
      <c r="AI320" s="36"/>
      <c r="AJ320" s="36"/>
      <c r="AK320" s="36"/>
      <c r="AL320" s="36"/>
      <c r="AM320" s="81"/>
      <c r="AN320" s="81"/>
      <c r="AO320" s="170"/>
      <c r="AP320" s="81"/>
      <c r="AQ320" s="170"/>
      <c r="AR320" s="81"/>
      <c r="AS320" s="36"/>
      <c r="AT320" s="81"/>
      <c r="AU320" s="36"/>
      <c r="AV320" s="81"/>
      <c r="AW320" s="36"/>
      <c r="AX320" s="81"/>
      <c r="AY320" s="170"/>
      <c r="AZ320" s="170"/>
      <c r="BA320" s="170"/>
      <c r="BB320" s="170"/>
      <c r="BC320" s="36"/>
      <c r="BD320" s="36"/>
      <c r="BE320" s="36"/>
      <c r="BF320" s="36"/>
      <c r="BG320" s="36"/>
      <c r="BH320" s="36"/>
    </row>
    <row r="321" spans="51:60">
      <c r="AY321" s="170"/>
      <c r="AZ321" s="170"/>
      <c r="BA321" s="170"/>
      <c r="BB321" s="170"/>
      <c r="BC321" s="36"/>
      <c r="BD321" s="36"/>
      <c r="BE321" s="36"/>
      <c r="BF321" s="36"/>
      <c r="BG321" s="36"/>
      <c r="BH321" s="36"/>
    </row>
    <row r="322" spans="51:60">
      <c r="AY322" s="170"/>
      <c r="AZ322" s="170"/>
      <c r="BA322" s="170"/>
      <c r="BB322" s="170"/>
      <c r="BC322" s="36"/>
      <c r="BD322" s="36"/>
    </row>
    <row r="323" spans="51:60">
      <c r="AY323" s="170"/>
      <c r="AZ323" s="170"/>
      <c r="BA323" s="170"/>
      <c r="BB323" s="170"/>
      <c r="BC323" s="36"/>
      <c r="BD323" s="36"/>
    </row>
    <row r="324" spans="51:60">
      <c r="AY324" s="170"/>
      <c r="AZ324" s="170"/>
      <c r="BA324" s="170"/>
      <c r="BB324" s="170"/>
      <c r="BC324" s="36"/>
      <c r="BD324" s="36"/>
    </row>
    <row r="325" spans="51:60">
      <c r="AY325" s="170"/>
      <c r="AZ325" s="170"/>
      <c r="BA325" s="170"/>
      <c r="BB325" s="170"/>
      <c r="BC325" s="36"/>
      <c r="BD325" s="36"/>
    </row>
    <row r="326" spans="51:60">
      <c r="AY326" s="170"/>
      <c r="AZ326" s="170"/>
      <c r="BA326" s="170"/>
      <c r="BB326" s="170"/>
      <c r="BC326" s="36"/>
      <c r="BD326" s="36"/>
    </row>
    <row r="327" spans="51:60">
      <c r="AY327" s="170"/>
      <c r="AZ327" s="170"/>
      <c r="BA327" s="170"/>
      <c r="BB327" s="170"/>
      <c r="BC327" s="36"/>
      <c r="BD327" s="36"/>
    </row>
    <row r="328" spans="51:60">
      <c r="AY328" s="170"/>
      <c r="AZ328" s="170"/>
      <c r="BA328" s="170"/>
      <c r="BB328" s="170"/>
      <c r="BC328" s="36"/>
      <c r="BD328" s="36"/>
    </row>
    <row r="329" spans="51:60">
      <c r="AY329" s="170"/>
      <c r="AZ329" s="170"/>
      <c r="BA329" s="170"/>
      <c r="BB329" s="170"/>
      <c r="BC329" s="36"/>
      <c r="BD329" s="36"/>
    </row>
    <row r="330" spans="51:60">
      <c r="AY330" s="170"/>
      <c r="AZ330" s="170"/>
      <c r="BA330" s="170"/>
      <c r="BB330" s="170"/>
      <c r="BC330" s="36"/>
      <c r="BD330" s="36"/>
    </row>
    <row r="331" spans="51:60">
      <c r="AY331" s="170"/>
      <c r="AZ331" s="170"/>
      <c r="BA331" s="170"/>
      <c r="BB331" s="170"/>
      <c r="BC331" s="36"/>
      <c r="BD331" s="36"/>
    </row>
    <row r="332" spans="51:60">
      <c r="AY332" s="170"/>
      <c r="AZ332" s="170"/>
      <c r="BA332" s="170"/>
      <c r="BB332" s="170"/>
      <c r="BC332" s="36"/>
      <c r="BD332" s="36"/>
    </row>
    <row r="333" spans="51:60">
      <c r="AY333" s="170"/>
      <c r="AZ333" s="170"/>
      <c r="BA333" s="170"/>
      <c r="BB333" s="170"/>
      <c r="BC333" s="36"/>
      <c r="BD333" s="36"/>
    </row>
    <row r="334" spans="51:60">
      <c r="AY334" s="170"/>
      <c r="AZ334" s="170"/>
      <c r="BA334" s="170"/>
      <c r="BB334" s="170"/>
      <c r="BC334" s="36"/>
      <c r="BD334" s="36"/>
    </row>
    <row r="335" spans="51:60">
      <c r="AY335" s="170"/>
      <c r="AZ335" s="170"/>
      <c r="BA335" s="170"/>
      <c r="BB335" s="170"/>
      <c r="BC335" s="36"/>
      <c r="BD335" s="36"/>
    </row>
    <row r="336" spans="51:60">
      <c r="AY336" s="170"/>
      <c r="AZ336" s="170"/>
      <c r="BA336" s="170"/>
      <c r="BB336" s="170"/>
      <c r="BC336" s="36"/>
      <c r="BD336" s="36"/>
    </row>
    <row r="337" spans="51:56">
      <c r="AY337" s="170"/>
      <c r="AZ337" s="170"/>
      <c r="BA337" s="170"/>
      <c r="BB337" s="170"/>
      <c r="BC337" s="36"/>
      <c r="BD337" s="36"/>
    </row>
    <row r="338" spans="51:56">
      <c r="AY338" s="170"/>
      <c r="AZ338" s="170"/>
      <c r="BA338" s="170"/>
      <c r="BB338" s="170"/>
      <c r="BC338" s="36"/>
      <c r="BD338" s="36"/>
    </row>
    <row r="339" spans="51:56">
      <c r="AY339" s="170"/>
      <c r="AZ339" s="170"/>
      <c r="BA339" s="170"/>
      <c r="BB339" s="170"/>
      <c r="BC339" s="36"/>
      <c r="BD339" s="36"/>
    </row>
    <row r="340" spans="51:56">
      <c r="AY340" s="170"/>
      <c r="AZ340" s="170"/>
      <c r="BA340" s="170"/>
      <c r="BB340" s="170"/>
      <c r="BC340" s="36"/>
      <c r="BD340" s="36"/>
    </row>
    <row r="341" spans="51:56">
      <c r="AY341" s="170"/>
      <c r="AZ341" s="170"/>
      <c r="BA341" s="170"/>
      <c r="BB341" s="170"/>
      <c r="BC341" s="36"/>
      <c r="BD341" s="36"/>
    </row>
    <row r="342" spans="51:56">
      <c r="AY342" s="170"/>
      <c r="AZ342" s="170"/>
      <c r="BA342" s="170"/>
      <c r="BB342" s="170"/>
      <c r="BC342" s="36"/>
      <c r="BD342" s="36"/>
    </row>
    <row r="343" spans="51:56">
      <c r="AY343" s="170"/>
      <c r="AZ343" s="170"/>
      <c r="BA343" s="170"/>
      <c r="BB343" s="170"/>
      <c r="BC343" s="36"/>
      <c r="BD343" s="36"/>
    </row>
    <row r="344" spans="51:56">
      <c r="AZ344" s="170"/>
      <c r="BA344" s="170"/>
      <c r="BB344" s="170"/>
      <c r="BC344" s="36"/>
      <c r="BD344" s="36"/>
    </row>
    <row r="1930" spans="39:39">
      <c r="AM1930" s="101"/>
    </row>
    <row r="1931" spans="39:39">
      <c r="AM1931" s="101"/>
    </row>
    <row r="1932" spans="39:39">
      <c r="AM1932" s="101"/>
    </row>
    <row r="1933" spans="39:39">
      <c r="AM1933" s="101"/>
    </row>
    <row r="1934" spans="39:39">
      <c r="AM1934" s="101"/>
    </row>
  </sheetData>
  <conditionalFormatting sqref="BO26:BO28 BY103:BZ103">
    <cfRule type="cellIs" dxfId="125" priority="16" stopIfTrue="1" operator="lessThan">
      <formula>0</formula>
    </cfRule>
  </conditionalFormatting>
  <conditionalFormatting sqref="BY80:BZ80">
    <cfRule type="cellIs" dxfId="124" priority="17" stopIfTrue="1" operator="greaterThan">
      <formula>0</formula>
    </cfRule>
  </conditionalFormatting>
  <conditionalFormatting sqref="BY57:BZ57">
    <cfRule type="cellIs" dxfId="123" priority="18" stopIfTrue="1" operator="greaterThan">
      <formula>0</formula>
    </cfRule>
    <cfRule type="cellIs" dxfId="122" priority="19" stopIfTrue="1" operator="lessThan">
      <formula>0</formula>
    </cfRule>
  </conditionalFormatting>
  <conditionalFormatting sqref="BY80:BZ80">
    <cfRule type="cellIs" dxfId="121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203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A10" sqref="A10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5.45312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7.08984375" customWidth="1"/>
    <col min="10" max="10" width="5.08984375" customWidth="1"/>
    <col min="11" max="11" width="5.453125" style="101" customWidth="1"/>
    <col min="12" max="12" width="6" style="101" customWidth="1"/>
    <col min="13" max="13" width="5.36328125" style="101" customWidth="1"/>
    <col min="14" max="14" width="1.7265625" style="101" customWidth="1"/>
    <col min="15" max="15" width="5.6328125" style="101" customWidth="1"/>
    <col min="16" max="16" width="4.453125" style="101" customWidth="1"/>
    <col min="17" max="17" width="1.6328125" style="101" customWidth="1"/>
    <col min="18" max="19" width="6.81640625" style="486" customWidth="1"/>
    <col min="20" max="20" width="2.453125" style="101" customWidth="1"/>
    <col min="21" max="21" width="6.6328125" customWidth="1"/>
    <col min="22" max="22" width="6" customWidth="1"/>
    <col min="23" max="23" width="6.1796875" customWidth="1"/>
    <col min="24" max="24" width="5.54296875" customWidth="1"/>
    <col min="25" max="25" width="6.36328125" style="11" customWidth="1"/>
    <col min="26" max="26" width="3.81640625" style="11" customWidth="1"/>
    <col min="27" max="27" width="4.6328125" style="11" customWidth="1"/>
    <col min="28" max="28" width="4.453125" style="11" customWidth="1"/>
    <col min="29" max="29" width="2.7265625" style="11" customWidth="1"/>
    <col min="30" max="30" width="6.36328125" style="101" customWidth="1"/>
    <col min="31" max="31" width="4.81640625" customWidth="1"/>
    <col min="32" max="32" width="6.90625" customWidth="1"/>
    <col min="33" max="33" width="6.6328125" style="11" customWidth="1"/>
    <col min="34" max="34" width="5.6328125" style="11" customWidth="1"/>
    <col min="35" max="35" width="6.81640625" style="11" customWidth="1"/>
    <col min="36" max="36" width="5.1796875" style="11" customWidth="1"/>
    <col min="45" max="45" width="14" customWidth="1"/>
    <col min="46" max="46" width="12.54296875" customWidth="1"/>
    <col min="47" max="47" width="10.90625" customWidth="1"/>
  </cols>
  <sheetData>
    <row r="1" spans="1:63">
      <c r="A1" s="47"/>
      <c r="B1" s="47"/>
      <c r="C1" s="47"/>
      <c r="D1" s="47"/>
      <c r="E1" s="47"/>
      <c r="F1" s="47"/>
      <c r="G1" s="47"/>
      <c r="H1" s="47"/>
      <c r="I1" s="47"/>
      <c r="J1" s="47"/>
      <c r="K1" s="96"/>
      <c r="L1" s="96"/>
      <c r="M1" s="96"/>
      <c r="N1" s="96"/>
      <c r="O1" s="96"/>
      <c r="P1" s="96"/>
      <c r="Q1" s="96"/>
      <c r="R1" s="75"/>
      <c r="S1" s="75"/>
      <c r="T1" s="96"/>
      <c r="U1" s="47"/>
      <c r="V1" s="47"/>
      <c r="W1" s="47"/>
      <c r="X1" s="47"/>
      <c r="Y1" s="75"/>
      <c r="Z1" s="75"/>
      <c r="AA1" s="75"/>
      <c r="AB1" s="75"/>
      <c r="AC1" s="75"/>
      <c r="AD1" s="96"/>
      <c r="AE1" s="47"/>
      <c r="AF1" s="47"/>
      <c r="AG1" s="75"/>
      <c r="AH1" s="75"/>
      <c r="AI1" s="75"/>
      <c r="AJ1" s="75"/>
      <c r="AK1" s="47"/>
      <c r="AL1" s="4"/>
    </row>
    <row r="2" spans="1:63" s="193" customFormat="1" ht="31.8">
      <c r="A2" s="192"/>
      <c r="B2" s="192"/>
      <c r="C2" s="146" t="s">
        <v>430</v>
      </c>
      <c r="D2" s="146"/>
      <c r="E2" s="192"/>
      <c r="F2" s="192"/>
      <c r="G2" s="146" t="s">
        <v>436</v>
      </c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203"/>
      <c r="S2" s="203"/>
      <c r="T2" s="192"/>
      <c r="U2" s="146" t="str">
        <f>+År!B2</f>
        <v>DIELAM:</v>
      </c>
      <c r="V2" s="203"/>
      <c r="W2" s="203"/>
      <c r="X2" s="203"/>
      <c r="Y2" s="203"/>
      <c r="Z2" s="192"/>
      <c r="AA2" s="203"/>
      <c r="AB2" s="208"/>
      <c r="AC2" s="208"/>
      <c r="AD2" s="208"/>
      <c r="AE2" s="208"/>
      <c r="AF2" s="208"/>
      <c r="AG2" s="208"/>
      <c r="AH2" s="208"/>
      <c r="AI2" s="203"/>
      <c r="AJ2" s="192"/>
      <c r="AK2" s="208"/>
      <c r="AL2" s="208"/>
      <c r="AM2" s="4"/>
      <c r="AN2" s="4"/>
      <c r="AO2" s="4"/>
      <c r="AP2" s="4"/>
      <c r="AQ2" s="4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</row>
    <row r="3" spans="1:63">
      <c r="A3" s="47"/>
      <c r="B3" s="47"/>
      <c r="C3" s="47"/>
      <c r="D3" s="47"/>
      <c r="E3" s="47"/>
      <c r="F3" s="47"/>
      <c r="G3" s="47"/>
      <c r="H3" s="47"/>
      <c r="I3" s="47"/>
      <c r="J3" s="47"/>
      <c r="K3" s="96"/>
      <c r="L3" s="96"/>
      <c r="M3" s="96"/>
      <c r="N3" s="96"/>
      <c r="O3" s="96"/>
      <c r="P3" s="96"/>
      <c r="Q3" s="96"/>
      <c r="R3" s="75"/>
      <c r="S3" s="75"/>
      <c r="T3" s="96"/>
      <c r="U3" s="47"/>
      <c r="V3" s="47"/>
      <c r="W3" s="47"/>
      <c r="X3" s="47"/>
      <c r="Y3" s="75"/>
      <c r="Z3" s="75"/>
      <c r="AA3" s="75"/>
      <c r="AB3" s="75"/>
      <c r="AC3" s="75"/>
      <c r="AD3" s="96"/>
      <c r="AE3" s="47"/>
      <c r="AF3" s="47"/>
      <c r="AG3" s="75"/>
      <c r="AH3" s="75"/>
      <c r="AI3" s="75"/>
      <c r="AJ3" s="75"/>
      <c r="AK3" s="47"/>
      <c r="AL3" s="4"/>
    </row>
    <row r="4" spans="1:63">
      <c r="A4" s="47"/>
      <c r="B4" s="47"/>
      <c r="C4" s="47"/>
      <c r="D4" s="47"/>
      <c r="E4" s="47"/>
      <c r="F4" s="47"/>
      <c r="G4" s="47"/>
      <c r="H4" s="47"/>
      <c r="I4" s="47"/>
      <c r="J4" s="47"/>
      <c r="K4" s="96"/>
      <c r="L4" s="96"/>
      <c r="M4" s="96"/>
      <c r="N4" s="96"/>
      <c r="O4" s="96"/>
      <c r="P4" s="96"/>
      <c r="Q4" s="96"/>
      <c r="R4" s="75"/>
      <c r="S4" s="75"/>
      <c r="T4" s="96"/>
      <c r="U4" s="47"/>
      <c r="V4" s="47"/>
      <c r="W4" s="47"/>
      <c r="X4" s="47"/>
      <c r="Y4" s="75"/>
      <c r="Z4" s="75"/>
      <c r="AA4" s="75"/>
      <c r="AB4" s="75"/>
      <c r="AC4" s="75"/>
      <c r="AD4" s="96"/>
      <c r="AE4" s="47"/>
      <c r="AF4" s="47"/>
      <c r="AG4" s="75"/>
      <c r="AH4" s="75"/>
      <c r="AI4" s="75"/>
      <c r="AJ4" s="75"/>
      <c r="AK4" s="47"/>
      <c r="AL4" s="4"/>
    </row>
    <row r="5" spans="1:63" s="197" customFormat="1" ht="19.8">
      <c r="A5" s="195"/>
      <c r="B5" s="195"/>
      <c r="C5" s="195"/>
      <c r="D5" s="195"/>
      <c r="E5" s="191" t="s">
        <v>5</v>
      </c>
      <c r="F5" s="195"/>
      <c r="G5" s="194">
        <f>+År!N2</f>
        <v>52</v>
      </c>
      <c r="H5" s="191"/>
      <c r="I5" s="195"/>
      <c r="J5" s="195"/>
      <c r="K5" s="191" t="s">
        <v>431</v>
      </c>
      <c r="L5" s="212"/>
      <c r="M5" s="212"/>
      <c r="N5" s="212"/>
      <c r="O5" s="191"/>
      <c r="P5" s="212"/>
      <c r="Q5" s="212"/>
      <c r="R5" s="495">
        <f>SUM(I10:I17)</f>
        <v>1903</v>
      </c>
      <c r="S5" s="497"/>
      <c r="T5" s="497"/>
      <c r="U5" s="214"/>
      <c r="V5" s="214"/>
      <c r="W5" s="214"/>
      <c r="X5" s="214"/>
      <c r="Y5" s="214"/>
      <c r="Z5" s="214"/>
      <c r="AA5" s="212"/>
      <c r="AB5" s="195"/>
      <c r="AC5" s="195"/>
      <c r="AD5" s="214"/>
      <c r="AE5" s="214"/>
      <c r="AF5" s="212"/>
      <c r="AG5" s="214"/>
      <c r="AH5" s="214"/>
      <c r="AI5" s="214"/>
      <c r="AJ5" s="214"/>
      <c r="AK5" s="21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63" ht="15" customHeight="1">
      <c r="A6" s="54"/>
      <c r="B6" s="54"/>
      <c r="C6" s="54"/>
      <c r="D6" s="54"/>
      <c r="E6" s="54"/>
      <c r="F6" s="54"/>
      <c r="G6" s="54"/>
      <c r="H6" s="54"/>
      <c r="I6" s="54"/>
      <c r="J6" s="47"/>
      <c r="K6" s="213"/>
      <c r="L6" s="213"/>
      <c r="M6" s="96"/>
      <c r="N6" s="96"/>
      <c r="O6" s="96"/>
      <c r="P6" s="96"/>
      <c r="Q6" s="96"/>
      <c r="R6" s="75"/>
      <c r="S6" s="75"/>
      <c r="T6" s="96"/>
      <c r="U6" s="47"/>
      <c r="V6" s="47"/>
      <c r="W6" s="47"/>
      <c r="X6" s="47"/>
      <c r="Y6" s="75"/>
      <c r="Z6" s="75"/>
      <c r="AA6" s="75"/>
      <c r="AB6" s="75"/>
      <c r="AC6" s="75"/>
      <c r="AD6" s="96"/>
      <c r="AE6" s="47"/>
      <c r="AF6" s="47"/>
      <c r="AG6" s="75"/>
      <c r="AH6" s="75"/>
      <c r="AI6" s="75"/>
      <c r="AJ6" s="75"/>
      <c r="AK6" s="47"/>
      <c r="AL6" s="4"/>
    </row>
    <row r="7" spans="1:63" ht="17.399999999999999">
      <c r="A7" s="64"/>
      <c r="B7" s="47"/>
      <c r="C7" s="47"/>
      <c r="D7" s="47"/>
      <c r="E7" s="47"/>
      <c r="F7" s="47"/>
      <c r="G7" s="54" t="s">
        <v>2</v>
      </c>
      <c r="H7" s="54"/>
      <c r="I7" s="47"/>
      <c r="J7" s="54"/>
      <c r="K7" s="104" t="s">
        <v>515</v>
      </c>
      <c r="L7" s="104"/>
      <c r="M7" s="96"/>
      <c r="N7" s="96"/>
      <c r="O7" s="96"/>
      <c r="P7" s="104"/>
      <c r="Q7" s="104"/>
      <c r="R7" s="211"/>
      <c r="S7" s="211"/>
      <c r="T7" s="96"/>
      <c r="U7" s="47"/>
      <c r="V7" s="54"/>
      <c r="W7" s="54" t="s">
        <v>22</v>
      </c>
      <c r="X7" s="54"/>
      <c r="Y7" s="211" t="s">
        <v>408</v>
      </c>
      <c r="Z7" s="76"/>
      <c r="AA7" s="76" t="s">
        <v>45</v>
      </c>
      <c r="AB7" s="75"/>
      <c r="AC7" s="75"/>
      <c r="AD7" s="104" t="s">
        <v>432</v>
      </c>
      <c r="AE7" s="47"/>
      <c r="AF7" s="47"/>
      <c r="AG7" s="76" t="s">
        <v>427</v>
      </c>
      <c r="AH7" s="211"/>
      <c r="AI7" s="211"/>
      <c r="AJ7" s="76" t="s">
        <v>2</v>
      </c>
      <c r="AK7" s="47"/>
      <c r="AL7" s="4"/>
    </row>
    <row r="8" spans="1:63" ht="15.6">
      <c r="A8" s="47"/>
      <c r="B8" s="47"/>
      <c r="C8" s="47"/>
      <c r="D8" s="47"/>
      <c r="E8" s="47"/>
      <c r="F8" s="47"/>
      <c r="G8" s="54" t="s">
        <v>495</v>
      </c>
      <c r="H8" s="125"/>
      <c r="I8" s="54" t="s">
        <v>2</v>
      </c>
      <c r="J8" s="125"/>
      <c r="K8" s="104" t="s">
        <v>548</v>
      </c>
      <c r="L8" s="188"/>
      <c r="M8" s="104" t="s">
        <v>1</v>
      </c>
      <c r="N8" s="104"/>
      <c r="O8" s="104" t="s">
        <v>22</v>
      </c>
      <c r="P8" s="188"/>
      <c r="Q8" s="188"/>
      <c r="R8" s="76" t="s">
        <v>22</v>
      </c>
      <c r="S8" s="76" t="s">
        <v>22</v>
      </c>
      <c r="T8" s="96"/>
      <c r="U8" s="54" t="s">
        <v>22</v>
      </c>
      <c r="V8" s="125"/>
      <c r="W8" s="54" t="s">
        <v>497</v>
      </c>
      <c r="X8" s="125"/>
      <c r="Y8" s="76" t="s">
        <v>499</v>
      </c>
      <c r="Z8" s="185"/>
      <c r="AA8" s="76" t="s">
        <v>549</v>
      </c>
      <c r="AB8" s="76"/>
      <c r="AC8" s="76"/>
      <c r="AD8" s="104" t="s">
        <v>420</v>
      </c>
      <c r="AE8" s="54" t="s">
        <v>493</v>
      </c>
      <c r="AF8" s="54" t="s">
        <v>418</v>
      </c>
      <c r="AG8" s="76" t="s">
        <v>1</v>
      </c>
      <c r="AH8" s="76" t="s">
        <v>1</v>
      </c>
      <c r="AI8" s="76" t="s">
        <v>0</v>
      </c>
      <c r="AJ8" s="76" t="s">
        <v>435</v>
      </c>
      <c r="AK8" s="47"/>
      <c r="AL8" s="5"/>
    </row>
    <row r="9" spans="1:63" ht="15.6">
      <c r="A9" s="47"/>
      <c r="B9" s="54" t="s">
        <v>91</v>
      </c>
      <c r="C9" s="54" t="s">
        <v>430</v>
      </c>
      <c r="D9" s="50"/>
      <c r="E9" s="54" t="s">
        <v>437</v>
      </c>
      <c r="F9" s="54"/>
      <c r="G9" s="55" t="s">
        <v>496</v>
      </c>
      <c r="H9" s="125" t="s">
        <v>498</v>
      </c>
      <c r="I9" s="55" t="s">
        <v>8</v>
      </c>
      <c r="J9" s="125" t="s">
        <v>498</v>
      </c>
      <c r="K9" s="105" t="s">
        <v>408</v>
      </c>
      <c r="L9" s="188" t="s">
        <v>498</v>
      </c>
      <c r="M9" s="105" t="s">
        <v>408</v>
      </c>
      <c r="N9" s="104"/>
      <c r="O9" s="105" t="s">
        <v>44</v>
      </c>
      <c r="P9" s="188" t="s">
        <v>498</v>
      </c>
      <c r="Q9" s="188"/>
      <c r="R9" s="77" t="s">
        <v>673</v>
      </c>
      <c r="S9" s="77" t="s">
        <v>674</v>
      </c>
      <c r="T9" s="96"/>
      <c r="U9" s="55" t="s">
        <v>0</v>
      </c>
      <c r="V9" s="125" t="s">
        <v>498</v>
      </c>
      <c r="W9" s="55" t="s">
        <v>419</v>
      </c>
      <c r="X9" s="125" t="s">
        <v>498</v>
      </c>
      <c r="Y9" s="77" t="s">
        <v>500</v>
      </c>
      <c r="Z9" s="185" t="s">
        <v>498</v>
      </c>
      <c r="AA9" s="77" t="s">
        <v>536</v>
      </c>
      <c r="AB9" s="77" t="s">
        <v>539</v>
      </c>
      <c r="AC9" s="75"/>
      <c r="AD9" s="105" t="s">
        <v>1</v>
      </c>
      <c r="AE9" s="55" t="s">
        <v>494</v>
      </c>
      <c r="AF9" s="55" t="s">
        <v>419</v>
      </c>
      <c r="AG9" s="77" t="s">
        <v>0</v>
      </c>
      <c r="AH9" s="77" t="s">
        <v>520</v>
      </c>
      <c r="AI9" s="77" t="s">
        <v>520</v>
      </c>
      <c r="AJ9" s="77" t="s">
        <v>70</v>
      </c>
      <c r="AK9" s="47"/>
      <c r="AL9" s="5"/>
    </row>
    <row r="10" spans="1:63" ht="15.6">
      <c r="A10" s="47"/>
      <c r="B10" s="56">
        <f>+'Ark1'!C241</f>
        <v>2024</v>
      </c>
      <c r="C10" s="56">
        <f>+'Ark1'!G241</f>
        <v>1</v>
      </c>
      <c r="D10" s="57" t="s">
        <v>440</v>
      </c>
      <c r="E10" s="57">
        <f>+'Ark1'!H241</f>
        <v>1</v>
      </c>
      <c r="F10" s="57" t="s">
        <v>78</v>
      </c>
      <c r="G10" s="56">
        <f>+'Ark1'!Q241</f>
        <v>30</v>
      </c>
      <c r="H10" s="56">
        <f>+G10-G19</f>
        <v>13</v>
      </c>
      <c r="I10" s="56">
        <f>+'Ark1'!R241</f>
        <v>150</v>
      </c>
      <c r="J10" s="56">
        <f>+I10-I19</f>
        <v>28</v>
      </c>
      <c r="K10" s="189">
        <f>+'Ark1'!AG241</f>
        <v>34.246575342465754</v>
      </c>
      <c r="L10" s="166">
        <f>+K10-K19</f>
        <v>14.344454624684349</v>
      </c>
      <c r="M10" s="189">
        <f>+'Ark1'!AH241</f>
        <v>33.743445574578317</v>
      </c>
      <c r="N10" s="104"/>
      <c r="O10" s="166">
        <f>+'Ark1'!U241</f>
        <v>14.243333333333338</v>
      </c>
      <c r="P10" s="166">
        <f>+O10-O19</f>
        <v>0.78349726775956796</v>
      </c>
      <c r="Q10" s="188"/>
      <c r="R10" s="518">
        <f>+'Ark1'!AK241</f>
        <v>84.073999999999984</v>
      </c>
      <c r="S10" s="518">
        <f>+'Ark1'!AL241</f>
        <v>23.968854646508326</v>
      </c>
      <c r="T10" s="96"/>
      <c r="U10" s="58">
        <f>+'Ark1'!S241</f>
        <v>9.346666666666664</v>
      </c>
      <c r="V10" s="58">
        <f>+U10-U19</f>
        <v>0.56797814207649999</v>
      </c>
      <c r="W10" s="58">
        <f>+'Ark1'!T241</f>
        <v>6.8133333333333352</v>
      </c>
      <c r="X10" s="58">
        <f>+W10-W19</f>
        <v>-0.1538797814207653</v>
      </c>
      <c r="Y10" s="78">
        <f>+'Ark1'!W241</f>
        <v>10.666666666666664</v>
      </c>
      <c r="Z10" s="78">
        <f>+Y10-Y19</f>
        <v>-2.4480874316939953</v>
      </c>
      <c r="AA10" s="78">
        <f>+'Ark1'!X241</f>
        <v>4.6666666666666679</v>
      </c>
      <c r="AB10" s="78">
        <f>+'Ark1'!Y241</f>
        <v>0.66666666666666652</v>
      </c>
      <c r="AC10" s="75"/>
      <c r="AD10" s="166">
        <f>+'Ark1'!AA241</f>
        <v>1.9548032012342484</v>
      </c>
      <c r="AE10" s="58">
        <f>+'Ark1'!AB241</f>
        <v>0.86399588476386946</v>
      </c>
      <c r="AF10" s="58">
        <f>+'Ark1'!AC241</f>
        <v>1.348513584984921</v>
      </c>
      <c r="AG10" s="78">
        <f>+'Ark1'!AD241</f>
        <v>27.214934902339994</v>
      </c>
      <c r="AH10" s="78">
        <f>+'Ark1'!AE241</f>
        <v>47.877512226554963</v>
      </c>
      <c r="AI10" s="78">
        <f>+'Ark1'!AF241</f>
        <v>32.447097995207926</v>
      </c>
      <c r="AJ10" s="78">
        <f>+'Ark1'!AF241</f>
        <v>32.447097995207926</v>
      </c>
      <c r="AK10" s="47"/>
      <c r="AL10" s="5"/>
    </row>
    <row r="11" spans="1:63" ht="15.6">
      <c r="A11" s="47"/>
      <c r="B11" s="56">
        <f>+'Ark1'!C242</f>
        <v>2024</v>
      </c>
      <c r="C11" s="56">
        <f>+'Ark1'!G242</f>
        <v>1</v>
      </c>
      <c r="D11" s="57" t="s">
        <v>440</v>
      </c>
      <c r="E11" s="57">
        <f>+'Ark1'!H242</f>
        <v>2</v>
      </c>
      <c r="F11" s="57" t="s">
        <v>7</v>
      </c>
      <c r="G11" s="56">
        <f>+'Ark1'!Q242</f>
        <v>28</v>
      </c>
      <c r="H11" s="56">
        <f>+G11-G20</f>
        <v>-7</v>
      </c>
      <c r="I11" s="56">
        <f>+'Ark1'!R242</f>
        <v>288</v>
      </c>
      <c r="J11" s="56">
        <f>+I11-I20</f>
        <v>-203</v>
      </c>
      <c r="K11" s="189">
        <f>+'Ark1'!AG242</f>
        <v>65.753424657534254</v>
      </c>
      <c r="L11" s="166">
        <f>+K11-K20</f>
        <v>-14.34445462468436</v>
      </c>
      <c r="M11" s="189">
        <f>+'Ark1'!AH242</f>
        <v>66.256554425421683</v>
      </c>
      <c r="N11" s="104"/>
      <c r="O11" s="166">
        <f>+'Ark1'!U242</f>
        <v>14.566319444444439</v>
      </c>
      <c r="P11" s="166">
        <f>+O11-O20</f>
        <v>0.610311297804909</v>
      </c>
      <c r="Q11" s="188"/>
      <c r="R11" s="518">
        <f>+'Ark1'!AK242</f>
        <v>85.465277777777828</v>
      </c>
      <c r="S11" s="518">
        <f>+'Ark1'!AL242</f>
        <v>23.137404409529644</v>
      </c>
      <c r="T11" s="96"/>
      <c r="U11" s="58">
        <f>+'Ark1'!S242</f>
        <v>9.1076388888888875</v>
      </c>
      <c r="V11" s="58">
        <f>+U11-U20</f>
        <v>0.40295457116994626</v>
      </c>
      <c r="W11" s="58">
        <f>+'Ark1'!T242</f>
        <v>6.7013888888888884</v>
      </c>
      <c r="X11" s="58">
        <f>+W11-W20</f>
        <v>0.15149072188277835</v>
      </c>
      <c r="Y11" s="78">
        <f>+'Ark1'!W242</f>
        <v>12.152777777777779</v>
      </c>
      <c r="Z11" s="78">
        <f>+Y11-Y20</f>
        <v>-1.4928434034849509</v>
      </c>
      <c r="AA11" s="78">
        <f>+'Ark1'!X242</f>
        <v>27.083333333333325</v>
      </c>
      <c r="AB11" s="78">
        <f>+'Ark1'!Y242</f>
        <v>1.041666666666667</v>
      </c>
      <c r="AC11" s="75"/>
      <c r="AD11" s="166">
        <f>+'Ark1'!AA242</f>
        <v>3.2338505270480038</v>
      </c>
      <c r="AE11" s="58">
        <f>+'Ark1'!AB242</f>
        <v>1.3535744787778603</v>
      </c>
      <c r="AF11" s="58">
        <f>+'Ark1'!AC242</f>
        <v>1.7503168804815781</v>
      </c>
      <c r="AG11" s="78">
        <f>+'Ark1'!AD242</f>
        <v>58.592313207919602</v>
      </c>
      <c r="AH11" s="78">
        <f>+'Ark1'!AE242</f>
        <v>51.927765211730161</v>
      </c>
      <c r="AI11" s="78">
        <f>+'Ark1'!AF242</f>
        <v>53.091548611008946</v>
      </c>
      <c r="AJ11" s="78">
        <f>+'Ark1'!AF242</f>
        <v>53.091548611008946</v>
      </c>
      <c r="AK11" s="47"/>
      <c r="AL11" s="5"/>
      <c r="AN11" s="2"/>
      <c r="AO11" s="2"/>
      <c r="AP11" s="2"/>
    </row>
    <row r="12" spans="1:63" ht="15.6">
      <c r="A12" s="47"/>
      <c r="B12" s="56">
        <f>+'Ark1'!C243</f>
        <v>2024</v>
      </c>
      <c r="C12" s="56">
        <f>+'Ark1'!G243</f>
        <v>2</v>
      </c>
      <c r="D12" s="57" t="s">
        <v>111</v>
      </c>
      <c r="E12" s="57">
        <f>+'Ark1'!H243</f>
        <v>1</v>
      </c>
      <c r="F12" s="57" t="s">
        <v>78</v>
      </c>
      <c r="G12" s="56">
        <f>+'Ark1'!Q243</f>
        <v>52</v>
      </c>
      <c r="H12" s="56">
        <f>+G12-G21</f>
        <v>-28</v>
      </c>
      <c r="I12" s="56">
        <f>+'Ark1'!R243</f>
        <v>745</v>
      </c>
      <c r="J12" s="56">
        <f>+I12-I21</f>
        <v>-680</v>
      </c>
      <c r="K12" s="189">
        <f>+'Ark1'!AG243</f>
        <v>50.887978142076499</v>
      </c>
      <c r="L12" s="166">
        <f>+K12-K21</f>
        <v>-17.326478535759769</v>
      </c>
      <c r="M12" s="189">
        <f>+'Ark1'!AH243</f>
        <v>49.508486967857891</v>
      </c>
      <c r="N12" s="104"/>
      <c r="O12" s="166">
        <f>+'Ark1'!U243</f>
        <v>15.088724832214757</v>
      </c>
      <c r="P12" s="166">
        <f>+O12-O21</f>
        <v>-0.64566113269752101</v>
      </c>
      <c r="Q12" s="188"/>
      <c r="R12" s="518">
        <f>+'Ark1'!AK243</f>
        <v>83.854458161865523</v>
      </c>
      <c r="S12" s="518">
        <f>+'Ark1'!AL243</f>
        <v>25.486941013133276</v>
      </c>
      <c r="T12" s="96"/>
      <c r="U12" s="58">
        <f>+'Ark1'!S243</f>
        <v>9.8604026845637591</v>
      </c>
      <c r="V12" s="58">
        <f>+U12-U21</f>
        <v>0.92356057930059876</v>
      </c>
      <c r="W12" s="58">
        <f>+'Ark1'!T243</f>
        <v>7.2187919463087251</v>
      </c>
      <c r="X12" s="58">
        <f>+W12-W21</f>
        <v>0.74931826209820152</v>
      </c>
      <c r="Y12" s="78">
        <f>+'Ark1'!W243</f>
        <v>13.959731543624164</v>
      </c>
      <c r="Z12" s="78">
        <f>+Y12-Y21</f>
        <v>4.766749087483813</v>
      </c>
      <c r="AA12" s="78">
        <f>+'Ark1'!X243</f>
        <v>37.718120805369125</v>
      </c>
      <c r="AB12" s="78">
        <f>+'Ark1'!Y243</f>
        <v>0.67114093959731558</v>
      </c>
      <c r="AC12" s="75"/>
      <c r="AD12" s="166">
        <f>+'Ark1'!AA243</f>
        <v>2.8264392398620433</v>
      </c>
      <c r="AE12" s="58">
        <f>+'Ark1'!AB243</f>
        <v>1.0423784619701957</v>
      </c>
      <c r="AF12" s="58">
        <f>+'Ark1'!AC243</f>
        <v>1.268797937039547</v>
      </c>
      <c r="AG12" s="78">
        <f>+'Ark1'!AD243</f>
        <v>55.711365006730318</v>
      </c>
      <c r="AH12" s="78">
        <f>+'Ark1'!AE243</f>
        <v>54.300090358519085</v>
      </c>
      <c r="AI12" s="78">
        <f>+'Ark1'!AF243</f>
        <v>43.717520119416811</v>
      </c>
      <c r="AJ12" s="78">
        <f>+'Ark1'!AF243</f>
        <v>43.717520119416811</v>
      </c>
      <c r="AK12" s="47"/>
      <c r="AL12" s="5"/>
      <c r="AN12" s="2"/>
      <c r="AO12" s="2"/>
      <c r="AP12" s="4"/>
      <c r="AQ12" s="4"/>
      <c r="AR12" s="4"/>
    </row>
    <row r="13" spans="1:63" ht="15.6">
      <c r="A13" s="47"/>
      <c r="B13" s="56">
        <f>+'Ark1'!C244</f>
        <v>2024</v>
      </c>
      <c r="C13" s="56">
        <f>+'Ark1'!G244</f>
        <v>2</v>
      </c>
      <c r="D13" s="57" t="s">
        <v>111</v>
      </c>
      <c r="E13" s="57">
        <f>+'Ark1'!H244</f>
        <v>2</v>
      </c>
      <c r="F13" s="57" t="s">
        <v>7</v>
      </c>
      <c r="G13" s="56">
        <f>+'Ark1'!Q244</f>
        <v>73</v>
      </c>
      <c r="H13" s="56">
        <f>+G13-G22</f>
        <v>-19</v>
      </c>
      <c r="I13" s="56">
        <f>+'Ark1'!R244</f>
        <v>719</v>
      </c>
      <c r="J13" s="56">
        <f>+I13-I22</f>
        <v>55</v>
      </c>
      <c r="K13" s="189">
        <f>+'Ark1'!AG244</f>
        <v>49.112021857923501</v>
      </c>
      <c r="L13" s="166">
        <f>+K13-K22</f>
        <v>17.32647853575979</v>
      </c>
      <c r="M13" s="189">
        <f>+'Ark1'!AH244</f>
        <v>50.491513032142144</v>
      </c>
      <c r="N13" s="104"/>
      <c r="O13" s="166">
        <f>+'Ark1'!U244</f>
        <v>15.944784422809445</v>
      </c>
      <c r="P13" s="166">
        <f>+O13-O22</f>
        <v>0.46120008546005664</v>
      </c>
      <c r="Q13" s="188"/>
      <c r="R13" s="518">
        <f>+'Ark1'!AK244</f>
        <v>86.543994413407717</v>
      </c>
      <c r="S13" s="518">
        <f>+'Ark1'!AL244</f>
        <v>24.580584936117607</v>
      </c>
      <c r="T13" s="96"/>
      <c r="U13" s="58">
        <f>+'Ark1'!S244</f>
        <v>9.2670375521557755</v>
      </c>
      <c r="V13" s="58">
        <f>+U13-U22</f>
        <v>0.32727851601119795</v>
      </c>
      <c r="W13" s="58">
        <f>+'Ark1'!T244</f>
        <v>6.8942976356050076</v>
      </c>
      <c r="X13" s="58">
        <f>+W13-W22</f>
        <v>0.20604462355681363</v>
      </c>
      <c r="Y13" s="78">
        <f>+'Ark1'!W244</f>
        <v>10.570236439499304</v>
      </c>
      <c r="Z13" s="78">
        <f>+Y13-Y22</f>
        <v>5.4497545117884627</v>
      </c>
      <c r="AA13" s="78">
        <f>+'Ark1'!X244</f>
        <v>43.115438108484</v>
      </c>
      <c r="AB13" s="78">
        <f>+'Ark1'!Y244</f>
        <v>1.9471488178025032</v>
      </c>
      <c r="AC13" s="75"/>
      <c r="AD13" s="166">
        <f>+'Ark1'!AA244</f>
        <v>2.8969740919706042</v>
      </c>
      <c r="AE13" s="58">
        <f>+'Ark1'!AB244</f>
        <v>1.2672886688584777</v>
      </c>
      <c r="AF13" s="58">
        <f>+'Ark1'!AC244</f>
        <v>1.4082839656208301</v>
      </c>
      <c r="AG13" s="78">
        <f>+'Ark1'!AD244</f>
        <v>41.183286199231695</v>
      </c>
      <c r="AH13" s="78">
        <f>+'Ark1'!AE244</f>
        <v>42.603304902361991</v>
      </c>
      <c r="AI13" s="78">
        <f>+'Ark1'!AF244</f>
        <v>54.885779747269424</v>
      </c>
      <c r="AJ13" s="78">
        <f>+'Ark1'!AF244</f>
        <v>54.885779747269424</v>
      </c>
      <c r="AK13" s="47"/>
      <c r="AL13" s="5"/>
      <c r="AN13" s="1"/>
      <c r="AO13" s="1"/>
      <c r="AP13" s="11"/>
      <c r="AQ13" s="11"/>
      <c r="AR13" s="11"/>
    </row>
    <row r="14" spans="1:63" ht="15.6">
      <c r="A14" s="47"/>
      <c r="B14" s="56">
        <f>+'Ark1'!C245</f>
        <v>2024</v>
      </c>
      <c r="C14" s="56">
        <f>+'Ark1'!G245</f>
        <v>3</v>
      </c>
      <c r="D14" s="57" t="s">
        <v>601</v>
      </c>
      <c r="E14" s="57">
        <f>+'Ark1'!H245</f>
        <v>1</v>
      </c>
      <c r="F14" s="57" t="s">
        <v>78</v>
      </c>
      <c r="G14" s="56">
        <f>+'Ark1'!Q245</f>
        <v>1</v>
      </c>
      <c r="H14" s="56">
        <f>+G14-G23</f>
        <v>-5</v>
      </c>
      <c r="I14" s="56">
        <f>+'Ark1'!R245</f>
        <v>1</v>
      </c>
      <c r="J14" s="56">
        <f>+I14-I23</f>
        <v>-31</v>
      </c>
      <c r="K14" s="189">
        <f>+'Ark1'!AG245</f>
        <v>100</v>
      </c>
      <c r="L14" s="166">
        <f>+K14-K23</f>
        <v>0</v>
      </c>
      <c r="M14" s="189">
        <f>+'Ark1'!AH245</f>
        <v>100</v>
      </c>
      <c r="N14" s="104"/>
      <c r="O14" s="166">
        <f>+'Ark1'!U245</f>
        <v>22.2</v>
      </c>
      <c r="P14" s="166">
        <f>+O14-O23</f>
        <v>7.5437500000000028</v>
      </c>
      <c r="Q14" s="188"/>
      <c r="R14" s="518">
        <f>+'Ark1'!AK245</f>
        <v>114.9</v>
      </c>
      <c r="S14" s="518">
        <f>+'Ark1'!AL245</f>
        <v>14.63500544618984</v>
      </c>
      <c r="T14" s="96"/>
      <c r="U14" s="58">
        <f>+'Ark1'!S245</f>
        <v>3</v>
      </c>
      <c r="V14" s="58">
        <f>+U14-U23</f>
        <v>-5.9375</v>
      </c>
      <c r="W14" s="58">
        <f>+'Ark1'!T245</f>
        <v>4</v>
      </c>
      <c r="X14" s="58">
        <f>+W14-W23</f>
        <v>-2.84375</v>
      </c>
      <c r="Y14" s="78">
        <f>+'Ark1'!W245</f>
        <v>0</v>
      </c>
      <c r="Z14" s="78">
        <f>+Y14-Y23</f>
        <v>-12.5</v>
      </c>
      <c r="AA14" s="78">
        <f>+'Ark1'!X245</f>
        <v>100</v>
      </c>
      <c r="AB14" s="78">
        <f>+'Ark1'!Y245</f>
        <v>0</v>
      </c>
      <c r="AC14" s="75"/>
      <c r="AD14" s="166">
        <f>+'Ark1'!AA245</f>
        <v>0</v>
      </c>
      <c r="AE14" s="58">
        <f>+'Ark1'!AB245</f>
        <v>0</v>
      </c>
      <c r="AF14" s="58">
        <f>+'Ark1'!AC245</f>
        <v>0</v>
      </c>
      <c r="AG14" s="78">
        <f>+'Ark1'!AD245</f>
        <v>0</v>
      </c>
      <c r="AH14" s="78">
        <f>+'Ark1'!AE245</f>
        <v>0</v>
      </c>
      <c r="AI14" s="78">
        <f>+'Ark1'!AF245</f>
        <v>0</v>
      </c>
      <c r="AJ14" s="78">
        <f>+'Ark1'!AF245</f>
        <v>0</v>
      </c>
      <c r="AK14" s="47"/>
      <c r="AL14" s="5"/>
      <c r="AN14" s="1"/>
      <c r="AO14" s="1"/>
      <c r="AP14" s="11"/>
      <c r="AQ14" s="11"/>
      <c r="AR14" s="11"/>
    </row>
    <row r="15" spans="1:63" ht="15.6">
      <c r="A15" s="47"/>
      <c r="B15" s="56">
        <f>+'Ark1'!C246</f>
        <v>2024</v>
      </c>
      <c r="C15" s="56">
        <f>+'Ark1'!G246</f>
        <v>3</v>
      </c>
      <c r="D15" s="57" t="s">
        <v>601</v>
      </c>
      <c r="E15" s="57">
        <f>+'Ark1'!H246</f>
        <v>2</v>
      </c>
      <c r="F15" s="57" t="s">
        <v>7</v>
      </c>
      <c r="G15" s="56">
        <f>+'Ark1'!Q246</f>
        <v>0</v>
      </c>
      <c r="H15" s="56">
        <f>+G15-G24</f>
        <v>0</v>
      </c>
      <c r="I15" s="56">
        <f>+'Ark1'!R246</f>
        <v>0</v>
      </c>
      <c r="J15" s="56">
        <f>+I15-I24</f>
        <v>0</v>
      </c>
      <c r="K15" s="189">
        <f>+'Ark1'!AG246</f>
        <v>0</v>
      </c>
      <c r="L15" s="166">
        <f>+K15-K24</f>
        <v>0</v>
      </c>
      <c r="M15" s="189">
        <f>+'Ark1'!AH246</f>
        <v>0</v>
      </c>
      <c r="N15" s="104"/>
      <c r="O15" s="166">
        <f>+'Ark1'!U246</f>
        <v>0</v>
      </c>
      <c r="P15" s="166">
        <f>+O15-O24</f>
        <v>0</v>
      </c>
      <c r="Q15" s="188"/>
      <c r="R15" s="518">
        <f>+'Ark1'!AK246</f>
        <v>0</v>
      </c>
      <c r="S15" s="518">
        <f>+'Ark1'!AL246</f>
        <v>0</v>
      </c>
      <c r="T15" s="96"/>
      <c r="U15" s="58">
        <f>+'Ark1'!S246</f>
        <v>0</v>
      </c>
      <c r="V15" s="58">
        <f>+U15-U24</f>
        <v>0</v>
      </c>
      <c r="W15" s="58">
        <f>+'Ark1'!T246</f>
        <v>0</v>
      </c>
      <c r="X15" s="58">
        <f>+W15-W24</f>
        <v>0</v>
      </c>
      <c r="Y15" s="78">
        <f>+'Ark1'!W246</f>
        <v>0</v>
      </c>
      <c r="Z15" s="78">
        <f>+Y15-Y24</f>
        <v>0</v>
      </c>
      <c r="AA15" s="78">
        <f>+'Ark1'!X246</f>
        <v>0</v>
      </c>
      <c r="AB15" s="78">
        <f>+'Ark1'!Y246</f>
        <v>0</v>
      </c>
      <c r="AC15" s="75"/>
      <c r="AD15" s="166">
        <f>+'Ark1'!AA246</f>
        <v>0</v>
      </c>
      <c r="AE15" s="58">
        <f>+'Ark1'!AB246</f>
        <v>0</v>
      </c>
      <c r="AF15" s="58">
        <f>+'Ark1'!AC246</f>
        <v>0</v>
      </c>
      <c r="AG15" s="78">
        <f>+'Ark1'!AD246</f>
        <v>0</v>
      </c>
      <c r="AH15" s="78">
        <f>+'Ark1'!AE246</f>
        <v>0</v>
      </c>
      <c r="AI15" s="78">
        <f>+'Ark1'!AF246</f>
        <v>0</v>
      </c>
      <c r="AJ15" s="78">
        <f>+'Ark1'!AF246</f>
        <v>0</v>
      </c>
      <c r="AK15" s="47"/>
      <c r="AL15" s="5"/>
      <c r="AN15" s="1"/>
      <c r="AO15" s="1"/>
      <c r="AP15" s="11"/>
      <c r="AQ15" s="11"/>
      <c r="AR15" s="11"/>
    </row>
    <row r="16" spans="1:63" ht="15.6">
      <c r="A16" s="47"/>
      <c r="B16" s="56">
        <f>+'Ark1'!C247</f>
        <v>2024</v>
      </c>
      <c r="C16" s="56">
        <f>+'Ark1'!G247</f>
        <v>4</v>
      </c>
      <c r="D16" s="57" t="s">
        <v>112</v>
      </c>
      <c r="E16" s="57">
        <f>+'Ark1'!H247</f>
        <v>1</v>
      </c>
      <c r="F16" s="57" t="s">
        <v>78</v>
      </c>
      <c r="G16" s="56">
        <f>+'Ark1'!Q247</f>
        <v>0</v>
      </c>
      <c r="H16" s="56">
        <f>+G16-G25</f>
        <v>-6</v>
      </c>
      <c r="I16" s="56">
        <f>+'Ark1'!R247</f>
        <v>0</v>
      </c>
      <c r="J16" s="56">
        <f>+I16-I25</f>
        <v>-32</v>
      </c>
      <c r="K16" s="189">
        <f>+'Ark1'!AG247</f>
        <v>0</v>
      </c>
      <c r="L16" s="166">
        <f>+K16-K25</f>
        <v>-100</v>
      </c>
      <c r="M16" s="189">
        <f>+'Ark1'!AH247</f>
        <v>0</v>
      </c>
      <c r="N16" s="104"/>
      <c r="O16" s="166">
        <f>+'Ark1'!U247</f>
        <v>0</v>
      </c>
      <c r="P16" s="166">
        <f>+O16-O25</f>
        <v>-11.178124999999998</v>
      </c>
      <c r="Q16" s="188"/>
      <c r="R16" s="518">
        <f>+'Ark1'!AK247</f>
        <v>0</v>
      </c>
      <c r="S16" s="518">
        <f>+'Ark1'!AL247</f>
        <v>0</v>
      </c>
      <c r="T16" s="96"/>
      <c r="U16" s="58">
        <f>+'Ark1'!S247</f>
        <v>0</v>
      </c>
      <c r="V16" s="58">
        <f>+U16-U25</f>
        <v>-6.625</v>
      </c>
      <c r="W16" s="58">
        <f>+'Ark1'!T247</f>
        <v>0</v>
      </c>
      <c r="X16" s="58">
        <f>+W16-W25</f>
        <v>-5.125</v>
      </c>
      <c r="Y16" s="78">
        <f>+'Ark1'!W247</f>
        <v>0</v>
      </c>
      <c r="Z16" s="78">
        <f>+Y16-Y25</f>
        <v>-6.25</v>
      </c>
      <c r="AA16" s="78">
        <f>+'Ark1'!X247</f>
        <v>0</v>
      </c>
      <c r="AB16" s="78">
        <f>+'Ark1'!Y247</f>
        <v>0</v>
      </c>
      <c r="AC16" s="75"/>
      <c r="AD16" s="166">
        <f>+'Ark1'!AA247</f>
        <v>0</v>
      </c>
      <c r="AE16" s="58">
        <f>+'Ark1'!AB247</f>
        <v>0</v>
      </c>
      <c r="AF16" s="58">
        <f>+'Ark1'!AC247</f>
        <v>0</v>
      </c>
      <c r="AG16" s="78">
        <f>+'Ark1'!AD247</f>
        <v>0</v>
      </c>
      <c r="AH16" s="78">
        <f>+'Ark1'!AE247</f>
        <v>0</v>
      </c>
      <c r="AI16" s="78">
        <f>+'Ark1'!AF247</f>
        <v>0</v>
      </c>
      <c r="AJ16" s="78">
        <f>+'Ark1'!AF247</f>
        <v>0</v>
      </c>
      <c r="AK16" s="47"/>
      <c r="AL16" s="5"/>
      <c r="AN16" s="1"/>
      <c r="AO16" s="1"/>
      <c r="AP16" s="11"/>
      <c r="AQ16" s="11"/>
      <c r="AR16" s="11"/>
    </row>
    <row r="17" spans="1:44" ht="15.6">
      <c r="A17" s="47"/>
      <c r="B17" s="56">
        <f>+'Ark1'!C248</f>
        <v>2024</v>
      </c>
      <c r="C17" s="56">
        <f>+'Ark1'!G248</f>
        <v>4</v>
      </c>
      <c r="D17" s="57" t="s">
        <v>112</v>
      </c>
      <c r="E17" s="57">
        <f>+'Ark1'!H248</f>
        <v>2</v>
      </c>
      <c r="F17" s="57" t="s">
        <v>7</v>
      </c>
      <c r="G17" s="56">
        <f>+'Ark1'!Q248</f>
        <v>0</v>
      </c>
      <c r="H17" s="56">
        <f>+G17-G26</f>
        <v>0</v>
      </c>
      <c r="I17" s="56">
        <f>+'Ark1'!R248</f>
        <v>0</v>
      </c>
      <c r="J17" s="56">
        <f>+I17-I26</f>
        <v>0</v>
      </c>
      <c r="K17" s="189">
        <f>+'Ark1'!AG248</f>
        <v>0</v>
      </c>
      <c r="L17" s="166">
        <f>+K17-K26</f>
        <v>0</v>
      </c>
      <c r="M17" s="189">
        <f>+'Ark1'!AH248</f>
        <v>0</v>
      </c>
      <c r="N17" s="104"/>
      <c r="O17" s="166">
        <f>+'Ark1'!U248</f>
        <v>0</v>
      </c>
      <c r="P17" s="166">
        <f>+O17-O26</f>
        <v>0</v>
      </c>
      <c r="Q17" s="188"/>
      <c r="R17" s="518">
        <f>+'Ark1'!AK248</f>
        <v>0</v>
      </c>
      <c r="S17" s="518">
        <f>+'Ark1'!AL248</f>
        <v>0</v>
      </c>
      <c r="T17" s="96"/>
      <c r="U17" s="58">
        <f>+'Ark1'!S248</f>
        <v>0</v>
      </c>
      <c r="V17" s="58">
        <f>+U17-U26</f>
        <v>0</v>
      </c>
      <c r="W17" s="58">
        <f>+'Ark1'!T248</f>
        <v>0</v>
      </c>
      <c r="X17" s="58">
        <f>+W17-W26</f>
        <v>0</v>
      </c>
      <c r="Y17" s="78">
        <f>+'Ark1'!W248</f>
        <v>0</v>
      </c>
      <c r="Z17" s="78">
        <f>+Y17-Y26</f>
        <v>0</v>
      </c>
      <c r="AA17" s="78">
        <f>+'Ark1'!X248</f>
        <v>0</v>
      </c>
      <c r="AB17" s="78">
        <f>+'Ark1'!Y248</f>
        <v>0</v>
      </c>
      <c r="AC17" s="75"/>
      <c r="AD17" s="166">
        <f>+'Ark1'!AA248</f>
        <v>0</v>
      </c>
      <c r="AE17" s="58">
        <f>+'Ark1'!AB248</f>
        <v>0</v>
      </c>
      <c r="AF17" s="58">
        <f>+'Ark1'!AC248</f>
        <v>0</v>
      </c>
      <c r="AG17" s="78">
        <f>+'Ark1'!AD248</f>
        <v>0</v>
      </c>
      <c r="AH17" s="78">
        <f>+'Ark1'!AE248</f>
        <v>0</v>
      </c>
      <c r="AI17" s="78">
        <f>+'Ark1'!AF248</f>
        <v>0</v>
      </c>
      <c r="AJ17" s="78">
        <f>+'Ark1'!AF248</f>
        <v>0</v>
      </c>
      <c r="AK17" s="47"/>
      <c r="AL17" s="5"/>
      <c r="AN17" s="1"/>
      <c r="AO17" s="1"/>
      <c r="AP17" s="11"/>
      <c r="AQ17" s="11"/>
      <c r="AR17" s="11"/>
    </row>
    <row r="18" spans="1:44" s="485" customFormat="1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04"/>
      <c r="O18" s="47"/>
      <c r="P18" s="47"/>
      <c r="Q18" s="188"/>
      <c r="R18" s="47"/>
      <c r="S18" s="47"/>
      <c r="T18" s="96"/>
      <c r="U18" s="47"/>
      <c r="V18" s="47"/>
      <c r="W18" s="47"/>
      <c r="X18" s="47"/>
      <c r="Y18" s="47"/>
      <c r="Z18" s="47"/>
      <c r="AA18" s="47"/>
      <c r="AB18" s="47"/>
      <c r="AC18" s="75"/>
      <c r="AD18" s="47"/>
      <c r="AE18" s="47"/>
      <c r="AF18" s="47"/>
      <c r="AG18" s="47"/>
      <c r="AH18" s="47"/>
      <c r="AI18" s="47"/>
      <c r="AJ18" s="47"/>
      <c r="AK18" s="47"/>
      <c r="AN18" s="13"/>
      <c r="AO18" s="13"/>
      <c r="AP18" s="486"/>
      <c r="AQ18" s="486"/>
      <c r="AR18" s="486"/>
    </row>
    <row r="19" spans="1:44" ht="15.6">
      <c r="A19" s="47"/>
      <c r="B19">
        <f>+'Ark1'!C249</f>
        <v>2023</v>
      </c>
      <c r="C19">
        <f>+'Ark1'!G249</f>
        <v>1</v>
      </c>
      <c r="D19" s="3" t="str">
        <f>+D10</f>
        <v>Øst</v>
      </c>
      <c r="E19" s="3">
        <f>+'Ark1'!H249</f>
        <v>1</v>
      </c>
      <c r="F19" s="3" t="s">
        <v>78</v>
      </c>
      <c r="G19">
        <f>+'Ark1'!Q249</f>
        <v>17</v>
      </c>
      <c r="I19">
        <f>+'Ark1'!R249</f>
        <v>122</v>
      </c>
      <c r="K19" s="207">
        <f>+'Ark1'!AG249</f>
        <v>19.902120717781404</v>
      </c>
      <c r="M19" s="207">
        <f>+'Ark1'!AH249</f>
        <v>19.331332038377763</v>
      </c>
      <c r="N19" s="104"/>
      <c r="O19" s="101">
        <f>+'Ark1'!U249</f>
        <v>13.45983606557377</v>
      </c>
      <c r="Q19" s="188"/>
      <c r="R19" s="518">
        <f>+'Ark1'!AK249</f>
        <v>81.5611650485437</v>
      </c>
      <c r="S19" s="518">
        <f>+'Ark1'!AL249</f>
        <v>25.635760493435232</v>
      </c>
      <c r="T19" s="96"/>
      <c r="U19" s="1">
        <f>+'Ark1'!S249</f>
        <v>8.778688524590164</v>
      </c>
      <c r="W19" s="1">
        <f>+'Ark1'!T249</f>
        <v>6.9672131147541005</v>
      </c>
      <c r="Y19" s="11">
        <f>+'Ark1'!W249</f>
        <v>13.11475409836066</v>
      </c>
      <c r="AA19" s="11">
        <f>+'Ark1'!X249</f>
        <v>4.0983606557377046</v>
      </c>
      <c r="AB19" s="11">
        <f>+'Ark1'!Y249</f>
        <v>0</v>
      </c>
      <c r="AC19" s="75"/>
      <c r="AD19" s="101">
        <f>+'Ark1'!AA249</f>
        <v>2.556241472343463</v>
      </c>
      <c r="AE19" s="1">
        <f>+'Ark1'!AB249</f>
        <v>1.5708006472735061</v>
      </c>
      <c r="AF19" s="1">
        <f>+'Ark1'!AC249</f>
        <v>1.9414986024807124</v>
      </c>
      <c r="AG19" s="11">
        <f>+'Ark1'!AD249</f>
        <v>65.571303118169396</v>
      </c>
      <c r="AH19" s="11">
        <f>+'Ark1'!AE249</f>
        <v>55.351147156499522</v>
      </c>
      <c r="AI19" s="11">
        <f>+'Ark1'!AF249</f>
        <v>68.567385736249264</v>
      </c>
      <c r="AJ19" s="11">
        <f>+'Ark1'!AF249</f>
        <v>68.567385736249264</v>
      </c>
      <c r="AK19" s="47"/>
      <c r="AL19" s="5"/>
      <c r="AN19" s="1"/>
      <c r="AO19" s="1"/>
      <c r="AP19" s="11"/>
      <c r="AQ19" s="11"/>
      <c r="AR19" s="11"/>
    </row>
    <row r="20" spans="1:44" ht="15.6">
      <c r="A20" s="47"/>
      <c r="B20">
        <f>+'Ark1'!C250</f>
        <v>2023</v>
      </c>
      <c r="C20">
        <f>+'Ark1'!G250</f>
        <v>1</v>
      </c>
      <c r="D20" s="3" t="str">
        <f>+D11</f>
        <v>Øst</v>
      </c>
      <c r="E20" s="3">
        <f>+'Ark1'!H250</f>
        <v>2</v>
      </c>
      <c r="F20" s="3" t="s">
        <v>7</v>
      </c>
      <c r="G20">
        <f>+'Ark1'!Q250</f>
        <v>35</v>
      </c>
      <c r="I20">
        <f>+'Ark1'!R250</f>
        <v>491</v>
      </c>
      <c r="K20" s="207">
        <f>+'Ark1'!AG250</f>
        <v>80.097879282218614</v>
      </c>
      <c r="M20" s="207">
        <f>+'Ark1'!AH250</f>
        <v>80.668667961622262</v>
      </c>
      <c r="N20" s="104"/>
      <c r="O20" s="101">
        <f>+'Ark1'!U250</f>
        <v>13.95600814663953</v>
      </c>
      <c r="Q20" s="188"/>
      <c r="R20" s="518">
        <f>+'Ark1'!AK250</f>
        <v>85.051792828685279</v>
      </c>
      <c r="S20" s="518">
        <f>+'Ark1'!AL250</f>
        <v>24.090581665708591</v>
      </c>
      <c r="T20" s="96"/>
      <c r="U20" s="1">
        <f>+'Ark1'!S250</f>
        <v>8.7046843177189412</v>
      </c>
      <c r="W20" s="1">
        <f>+'Ark1'!T250</f>
        <v>6.5498981670061101</v>
      </c>
      <c r="Y20" s="11">
        <f>+'Ark1'!W250</f>
        <v>13.645621181262729</v>
      </c>
      <c r="AA20" s="11">
        <f>+'Ark1'!X250</f>
        <v>24.847250509164962</v>
      </c>
      <c r="AB20" s="11">
        <f>+'Ark1'!Y250</f>
        <v>0.40733197556008149</v>
      </c>
      <c r="AC20" s="75"/>
      <c r="AD20" s="101">
        <f>+'Ark1'!AA250</f>
        <v>3.1953663549739466</v>
      </c>
      <c r="AE20" s="1">
        <f>+'Ark1'!AB250</f>
        <v>1.431518375575912</v>
      </c>
      <c r="AF20" s="1">
        <f>+'Ark1'!AC250</f>
        <v>1.7626629403720964</v>
      </c>
      <c r="AG20" s="11">
        <f>+'Ark1'!AD250</f>
        <v>64.187738888629525</v>
      </c>
      <c r="AH20" s="11">
        <f>+'Ark1'!AE250</f>
        <v>68.482645603711077</v>
      </c>
      <c r="AI20" s="11">
        <f>+'Ark1'!AF250</f>
        <v>52.846717868016754</v>
      </c>
      <c r="AJ20" s="11">
        <f>+'Ark1'!AF250</f>
        <v>52.846717868016754</v>
      </c>
      <c r="AK20" s="47"/>
      <c r="AL20" s="5"/>
      <c r="AN20" s="1"/>
      <c r="AO20" s="1"/>
      <c r="AP20" s="11"/>
      <c r="AQ20" s="11"/>
      <c r="AR20" s="11"/>
    </row>
    <row r="21" spans="1:44" ht="15.6">
      <c r="A21" s="47"/>
      <c r="B21">
        <f>+'Ark1'!C251</f>
        <v>2023</v>
      </c>
      <c r="C21">
        <f>+'Ark1'!G251</f>
        <v>2</v>
      </c>
      <c r="D21" s="3" t="str">
        <f>+D12</f>
        <v>Vest</v>
      </c>
      <c r="E21" s="3">
        <f>+'Ark1'!H251</f>
        <v>1</v>
      </c>
      <c r="F21" s="3" t="s">
        <v>78</v>
      </c>
      <c r="G21">
        <f>+'Ark1'!Q251</f>
        <v>80</v>
      </c>
      <c r="I21">
        <f>+'Ark1'!R251</f>
        <v>1425</v>
      </c>
      <c r="K21" s="207">
        <f>+'Ark1'!AG251</f>
        <v>68.214456677836267</v>
      </c>
      <c r="M21" s="207">
        <f>+'Ark1'!AH251</f>
        <v>68.561826888381972</v>
      </c>
      <c r="N21" s="104"/>
      <c r="O21" s="101">
        <f>+'Ark1'!U251</f>
        <v>15.734385964912278</v>
      </c>
      <c r="Q21" s="188"/>
      <c r="R21" s="518">
        <f>+'Ark1'!AK251</f>
        <v>87.95212598425195</v>
      </c>
      <c r="S21" s="518">
        <f>+'Ark1'!AL251</f>
        <v>22.245753725235296</v>
      </c>
      <c r="T21" s="96"/>
      <c r="U21" s="1">
        <f>+'Ark1'!S251</f>
        <v>8.9368421052631604</v>
      </c>
      <c r="W21" s="1">
        <f>+'Ark1'!T251</f>
        <v>6.4694736842105236</v>
      </c>
      <c r="Y21" s="11">
        <f>+'Ark1'!W251</f>
        <v>9.192982456140351</v>
      </c>
      <c r="AA21" s="11">
        <f>+'Ark1'!X251</f>
        <v>39.789473684210527</v>
      </c>
      <c r="AB21" s="11">
        <f>+'Ark1'!Y251</f>
        <v>3.7894736842105248</v>
      </c>
      <c r="AC21" s="75"/>
      <c r="AD21" s="101">
        <f>+'Ark1'!AA251</f>
        <v>3.3260940780356076</v>
      </c>
      <c r="AE21" s="1">
        <f>+'Ark1'!AB251</f>
        <v>0.934453884784336</v>
      </c>
      <c r="AF21" s="1">
        <f>+'Ark1'!AC251</f>
        <v>1.5543763018985997</v>
      </c>
      <c r="AG21" s="11">
        <f>+'Ark1'!AD251</f>
        <v>31.697665545413901</v>
      </c>
      <c r="AH21" s="11">
        <f>+'Ark1'!AE251</f>
        <v>47.663572679361693</v>
      </c>
      <c r="AI21" s="11">
        <f>+'Ark1'!AF251</f>
        <v>31.077971712047255</v>
      </c>
      <c r="AJ21" s="11">
        <f>+'Ark1'!AF251</f>
        <v>31.077971712047255</v>
      </c>
      <c r="AK21" s="47"/>
      <c r="AL21" s="5"/>
      <c r="AN21" s="1"/>
      <c r="AO21" s="1"/>
      <c r="AP21" s="11"/>
      <c r="AQ21" s="11"/>
      <c r="AR21" s="11"/>
    </row>
    <row r="22" spans="1:44" ht="15.6">
      <c r="A22" s="47"/>
      <c r="B22">
        <f>+'Ark1'!C252</f>
        <v>2023</v>
      </c>
      <c r="C22">
        <f>+'Ark1'!G252</f>
        <v>2</v>
      </c>
      <c r="D22" s="3" t="str">
        <f>+D13</f>
        <v>Vest</v>
      </c>
      <c r="E22" s="3">
        <f>+'Ark1'!H252</f>
        <v>2</v>
      </c>
      <c r="F22" s="3" t="s">
        <v>7</v>
      </c>
      <c r="G22">
        <f>+'Ark1'!Q252</f>
        <v>92</v>
      </c>
      <c r="I22">
        <f>+'Ark1'!R252</f>
        <v>664</v>
      </c>
      <c r="K22" s="207">
        <f>+'Ark1'!AG252</f>
        <v>31.785543322163711</v>
      </c>
      <c r="M22" s="207">
        <f>+'Ark1'!AH252</f>
        <v>31.438173111618006</v>
      </c>
      <c r="N22" s="104"/>
      <c r="O22" s="101">
        <f>+'Ark1'!U252</f>
        <v>15.483584337349388</v>
      </c>
      <c r="Q22" s="188"/>
      <c r="R22" s="518">
        <f>+'Ark1'!AK252</f>
        <v>83.324260355029551</v>
      </c>
      <c r="S22" s="518">
        <f>+'Ark1'!AL252</f>
        <v>26.678963156426285</v>
      </c>
      <c r="T22" s="96"/>
      <c r="U22" s="1">
        <f>+'Ark1'!S252</f>
        <v>8.9397590361445776</v>
      </c>
      <c r="W22" s="1">
        <f>+'Ark1'!T252</f>
        <v>6.688253012048194</v>
      </c>
      <c r="Y22" s="11">
        <f>+'Ark1'!W252</f>
        <v>5.1204819277108413</v>
      </c>
      <c r="AA22" s="11">
        <f>+'Ark1'!X252</f>
        <v>38.403614457831331</v>
      </c>
      <c r="AB22" s="11">
        <f>+'Ark1'!Y252</f>
        <v>0.60240963855421681</v>
      </c>
      <c r="AC22" s="75"/>
      <c r="AD22" s="101">
        <f>+'Ark1'!AA252</f>
        <v>2.2560397748663519</v>
      </c>
      <c r="AE22" s="1">
        <f>+'Ark1'!AB252</f>
        <v>1.3519231958504905</v>
      </c>
      <c r="AF22" s="1">
        <f>+'Ark1'!AC252</f>
        <v>1.2673306863305323</v>
      </c>
      <c r="AG22" s="11">
        <f>+'Ark1'!AD252</f>
        <v>32.08300270174189</v>
      </c>
      <c r="AH22" s="11">
        <f>+'Ark1'!AE252</f>
        <v>39.273739710803468</v>
      </c>
      <c r="AI22" s="11">
        <f>+'Ark1'!AF252</f>
        <v>12.264727955855127</v>
      </c>
      <c r="AJ22" s="11">
        <f>+'Ark1'!AF252</f>
        <v>12.264727955855127</v>
      </c>
      <c r="AK22" s="47"/>
      <c r="AL22" s="5"/>
      <c r="AN22" s="1"/>
      <c r="AO22" s="1"/>
      <c r="AP22" s="11"/>
      <c r="AQ22" s="11"/>
      <c r="AR22" s="11"/>
    </row>
    <row r="23" spans="1:44" ht="15.6">
      <c r="A23" s="47"/>
      <c r="B23">
        <f>+'Ark1'!C253</f>
        <v>2023</v>
      </c>
      <c r="C23">
        <f>+'Ark1'!G253</f>
        <v>3</v>
      </c>
      <c r="D23" s="3" t="str">
        <f>+D14</f>
        <v>Midt</v>
      </c>
      <c r="E23" s="3">
        <f>+'Ark1'!H253</f>
        <v>1</v>
      </c>
      <c r="F23" s="3" t="s">
        <v>78</v>
      </c>
      <c r="G23">
        <f>+'Ark1'!Q253</f>
        <v>6</v>
      </c>
      <c r="I23">
        <f>+'Ark1'!R253</f>
        <v>32</v>
      </c>
      <c r="K23" s="207">
        <f>+'Ark1'!AG253</f>
        <v>100</v>
      </c>
      <c r="M23" s="207">
        <f>+'Ark1'!AH253</f>
        <v>100</v>
      </c>
      <c r="N23" s="104"/>
      <c r="O23" s="101">
        <f>+'Ark1'!U253</f>
        <v>14.656249999999996</v>
      </c>
      <c r="Q23" s="188"/>
      <c r="R23" s="518">
        <f>+'Ark1'!AK253</f>
        <v>0</v>
      </c>
      <c r="S23" s="518">
        <f>+'Ark1'!AL253</f>
        <v>0</v>
      </c>
      <c r="T23" s="96"/>
      <c r="U23" s="1">
        <f>+'Ark1'!S253</f>
        <v>8.9375</v>
      </c>
      <c r="W23" s="1">
        <f>+'Ark1'!T253</f>
        <v>6.84375</v>
      </c>
      <c r="Y23" s="11">
        <f>+'Ark1'!W253</f>
        <v>12.5</v>
      </c>
      <c r="AA23" s="11">
        <f>+'Ark1'!X253</f>
        <v>31.25</v>
      </c>
      <c r="AB23" s="11">
        <f>+'Ark1'!Y253</f>
        <v>3.125</v>
      </c>
      <c r="AC23" s="75"/>
      <c r="AD23" s="101">
        <f>+'Ark1'!AA253</f>
        <v>4.1398926239094802</v>
      </c>
      <c r="AE23" s="1">
        <f>+'Ark1'!AB253</f>
        <v>1.297533718251668</v>
      </c>
      <c r="AF23" s="1">
        <f>+'Ark1'!AC253</f>
        <v>1.6414432483336121</v>
      </c>
      <c r="AG23" s="11">
        <f>+'Ark1'!AD253</f>
        <v>69.178286719900086</v>
      </c>
      <c r="AH23" s="11">
        <f>+'Ark1'!AE253</f>
        <v>76.835653344001287</v>
      </c>
      <c r="AI23" s="11">
        <f>+'Ark1'!AF253</f>
        <v>62.63343327410692</v>
      </c>
      <c r="AJ23" s="11">
        <f>+'Ark1'!AF253</f>
        <v>62.63343327410692</v>
      </c>
      <c r="AK23" s="47"/>
      <c r="AL23" s="5"/>
      <c r="AN23" s="13"/>
      <c r="AO23" s="13"/>
      <c r="AP23" s="11"/>
      <c r="AQ23" s="11"/>
      <c r="AR23" s="11"/>
    </row>
    <row r="24" spans="1:44" ht="16.5" customHeight="1">
      <c r="A24" s="47"/>
      <c r="B24">
        <f>+'Ark1'!C254</f>
        <v>2023</v>
      </c>
      <c r="C24">
        <f>+'Ark1'!G254</f>
        <v>3</v>
      </c>
      <c r="D24" s="3" t="str">
        <f>+D15</f>
        <v>Midt</v>
      </c>
      <c r="E24" s="3">
        <f>+'Ark1'!H254</f>
        <v>2</v>
      </c>
      <c r="F24" s="3" t="s">
        <v>7</v>
      </c>
      <c r="G24">
        <f>+'Ark1'!Q254</f>
        <v>0</v>
      </c>
      <c r="I24">
        <f>+'Ark1'!R254</f>
        <v>0</v>
      </c>
      <c r="K24" s="207">
        <f>+'Ark1'!AG254</f>
        <v>0</v>
      </c>
      <c r="M24" s="207">
        <f>+'Ark1'!AH254</f>
        <v>0</v>
      </c>
      <c r="N24" s="104"/>
      <c r="O24" s="101">
        <f>+'Ark1'!U254</f>
        <v>0</v>
      </c>
      <c r="Q24" s="188"/>
      <c r="R24" s="518">
        <f>+'Ark1'!AK254</f>
        <v>0</v>
      </c>
      <c r="S24" s="518">
        <f>+'Ark1'!AL254</f>
        <v>0</v>
      </c>
      <c r="T24" s="96"/>
      <c r="U24" s="1">
        <f>+'Ark1'!S254</f>
        <v>0</v>
      </c>
      <c r="W24" s="1">
        <f>+'Ark1'!T254</f>
        <v>0</v>
      </c>
      <c r="Y24" s="11">
        <f>+'Ark1'!W254</f>
        <v>0</v>
      </c>
      <c r="AA24" s="11">
        <f>+'Ark1'!X254</f>
        <v>0</v>
      </c>
      <c r="AB24" s="11">
        <f>+'Ark1'!Y254</f>
        <v>0</v>
      </c>
      <c r="AC24" s="75"/>
      <c r="AD24" s="101">
        <f>+'Ark1'!AA254</f>
        <v>0</v>
      </c>
      <c r="AE24" s="1">
        <f>+'Ark1'!AB254</f>
        <v>0</v>
      </c>
      <c r="AF24" s="1">
        <f>+'Ark1'!AC254</f>
        <v>0</v>
      </c>
      <c r="AG24" s="11">
        <f>+'Ark1'!AD254</f>
        <v>0</v>
      </c>
      <c r="AH24" s="11">
        <f>+'Ark1'!AE254</f>
        <v>0</v>
      </c>
      <c r="AI24" s="11">
        <f>+'Ark1'!AF254</f>
        <v>0</v>
      </c>
      <c r="AJ24" s="11">
        <f>+'Ark1'!AF254</f>
        <v>0</v>
      </c>
      <c r="AK24" s="47"/>
      <c r="AL24" s="5"/>
      <c r="AN24" s="13"/>
      <c r="AO24" s="13"/>
      <c r="AP24" s="11"/>
      <c r="AQ24" s="11"/>
      <c r="AR24" s="11"/>
    </row>
    <row r="25" spans="1:44" ht="16.5" customHeight="1">
      <c r="A25" s="47"/>
      <c r="B25">
        <f>+'Ark1'!C255</f>
        <v>2023</v>
      </c>
      <c r="C25">
        <f>+'Ark1'!G255</f>
        <v>4</v>
      </c>
      <c r="D25" s="3" t="str">
        <f>+D16</f>
        <v>Nord</v>
      </c>
      <c r="E25" s="3">
        <f>+'Ark1'!H255</f>
        <v>1</v>
      </c>
      <c r="F25" s="3" t="s">
        <v>78</v>
      </c>
      <c r="G25">
        <f>+'Ark1'!Q255</f>
        <v>6</v>
      </c>
      <c r="I25">
        <f>+'Ark1'!R255</f>
        <v>32</v>
      </c>
      <c r="K25" s="207">
        <f>+'Ark1'!AG255</f>
        <v>100</v>
      </c>
      <c r="M25" s="207">
        <f>+'Ark1'!AH255</f>
        <v>100</v>
      </c>
      <c r="N25" s="104"/>
      <c r="O25" s="101">
        <f>+'Ark1'!U255</f>
        <v>11.178124999999998</v>
      </c>
      <c r="Q25" s="188"/>
      <c r="R25" s="518">
        <f>+'Ark1'!AK255</f>
        <v>0</v>
      </c>
      <c r="S25" s="518">
        <f>+'Ark1'!AL255</f>
        <v>0</v>
      </c>
      <c r="T25" s="96"/>
      <c r="U25" s="1">
        <f>+'Ark1'!S255</f>
        <v>6.625</v>
      </c>
      <c r="W25" s="1">
        <f>+'Ark1'!T255</f>
        <v>5.125</v>
      </c>
      <c r="Y25" s="11">
        <f>+'Ark1'!W255</f>
        <v>6.25</v>
      </c>
      <c r="AA25" s="11">
        <f>+'Ark1'!X255</f>
        <v>9.375</v>
      </c>
      <c r="AB25" s="11">
        <f>+'Ark1'!Y255</f>
        <v>3.125</v>
      </c>
      <c r="AC25" s="75"/>
      <c r="AD25" s="101">
        <f>+'Ark1'!AA255</f>
        <v>3.7796109567487295</v>
      </c>
      <c r="AE25" s="1">
        <f>+'Ark1'!AB255</f>
        <v>1.1110243021644484</v>
      </c>
      <c r="AF25" s="1">
        <f>+'Ark1'!AC255</f>
        <v>1.8157298807917437</v>
      </c>
      <c r="AG25" s="11">
        <f>+'Ark1'!AD255</f>
        <v>66.855481593261885</v>
      </c>
      <c r="AH25" s="11">
        <f>+'Ark1'!AE255</f>
        <v>46.759435819880913</v>
      </c>
      <c r="AI25" s="11">
        <f>+'Ark1'!AF255</f>
        <v>45.698004736868207</v>
      </c>
      <c r="AJ25" s="11">
        <f>+'Ark1'!AF255</f>
        <v>45.698004736868207</v>
      </c>
      <c r="AK25" s="47"/>
      <c r="AL25" s="5"/>
      <c r="AN25" s="13"/>
      <c r="AO25" s="13"/>
      <c r="AP25" s="11"/>
      <c r="AQ25" s="11"/>
      <c r="AR25" s="11"/>
    </row>
    <row r="26" spans="1:44" ht="15.6">
      <c r="A26" s="47"/>
      <c r="B26">
        <f>+'Ark1'!C256</f>
        <v>2023</v>
      </c>
      <c r="C26">
        <f>+'Ark1'!G256</f>
        <v>4</v>
      </c>
      <c r="D26" s="3" t="str">
        <f>+D17</f>
        <v>Nord</v>
      </c>
      <c r="E26" s="3">
        <f>+'Ark1'!H256</f>
        <v>2</v>
      </c>
      <c r="F26" s="3" t="s">
        <v>7</v>
      </c>
      <c r="G26">
        <f>+'Ark1'!Q256</f>
        <v>0</v>
      </c>
      <c r="I26">
        <f>+'Ark1'!R256</f>
        <v>0</v>
      </c>
      <c r="K26" s="207">
        <f>+'Ark1'!AG256</f>
        <v>0</v>
      </c>
      <c r="M26" s="207">
        <f>+'Ark1'!AH256</f>
        <v>0</v>
      </c>
      <c r="N26" s="104"/>
      <c r="O26" s="101">
        <f>+'Ark1'!U256</f>
        <v>0</v>
      </c>
      <c r="Q26" s="188"/>
      <c r="R26" s="518">
        <f>+'Ark1'!AK256</f>
        <v>0</v>
      </c>
      <c r="S26" s="518">
        <f>+'Ark1'!AL256</f>
        <v>0</v>
      </c>
      <c r="T26" s="96"/>
      <c r="U26" s="1">
        <f>+'Ark1'!S256</f>
        <v>0</v>
      </c>
      <c r="W26" s="1">
        <f>+'Ark1'!T256</f>
        <v>0</v>
      </c>
      <c r="Y26" s="11">
        <f>+'Ark1'!W256</f>
        <v>0</v>
      </c>
      <c r="AA26" s="11">
        <f>+'Ark1'!X256</f>
        <v>0</v>
      </c>
      <c r="AB26" s="11">
        <f>+'Ark1'!Y256</f>
        <v>0</v>
      </c>
      <c r="AC26" s="75"/>
      <c r="AD26" s="101">
        <f>+'Ark1'!AA256</f>
        <v>0</v>
      </c>
      <c r="AE26" s="1">
        <f>+'Ark1'!AB256</f>
        <v>0</v>
      </c>
      <c r="AF26" s="1">
        <f>+'Ark1'!AC256</f>
        <v>0</v>
      </c>
      <c r="AG26" s="11">
        <f>+'Ark1'!AD256</f>
        <v>0</v>
      </c>
      <c r="AH26" s="11">
        <f>+'Ark1'!AE256</f>
        <v>0</v>
      </c>
      <c r="AI26" s="11">
        <f>+'Ark1'!AF256</f>
        <v>0</v>
      </c>
      <c r="AJ26" s="11">
        <f>+'Ark1'!AF256</f>
        <v>0</v>
      </c>
      <c r="AK26" s="47"/>
      <c r="AN26" s="13"/>
      <c r="AO26" s="13"/>
      <c r="AP26" s="11"/>
      <c r="AQ26" s="11"/>
      <c r="AR26" s="11"/>
    </row>
    <row r="27" spans="1:44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04"/>
      <c r="O27" s="47"/>
      <c r="P27" s="47"/>
      <c r="Q27" s="188"/>
      <c r="R27" s="47"/>
      <c r="S27" s="47"/>
      <c r="T27" s="96"/>
      <c r="U27" s="47"/>
      <c r="V27" s="47"/>
      <c r="W27" s="47"/>
      <c r="X27" s="47"/>
      <c r="Y27" s="47"/>
      <c r="Z27" s="47"/>
      <c r="AA27" s="47"/>
      <c r="AB27" s="47"/>
      <c r="AC27" s="75"/>
      <c r="AD27" s="47"/>
      <c r="AE27" s="47"/>
      <c r="AF27" s="47"/>
      <c r="AG27" s="47"/>
      <c r="AH27" s="47"/>
      <c r="AI27" s="47"/>
      <c r="AJ27" s="47"/>
      <c r="AK27" s="47"/>
      <c r="AN27" s="13"/>
      <c r="AO27" s="13"/>
      <c r="AP27" s="11"/>
      <c r="AQ27" s="11"/>
      <c r="AR27" s="11"/>
    </row>
    <row r="28" spans="1:44" ht="17.25" customHeight="1">
      <c r="A28" s="47"/>
      <c r="B28" s="56">
        <f>+'Ark1'!C257</f>
        <v>2022</v>
      </c>
      <c r="C28" s="56">
        <f>+'Ark1'!G257</f>
        <v>1</v>
      </c>
      <c r="D28" s="57" t="str">
        <f>+D19</f>
        <v>Øst</v>
      </c>
      <c r="E28" s="57">
        <f>+'Ark1'!H257</f>
        <v>1</v>
      </c>
      <c r="F28" s="57" t="s">
        <v>78</v>
      </c>
      <c r="G28" s="56">
        <f>+'Ark1'!Q257</f>
        <v>7</v>
      </c>
      <c r="H28" s="56"/>
      <c r="I28" s="56">
        <f>+'Ark1'!R257</f>
        <v>16</v>
      </c>
      <c r="J28" s="56"/>
      <c r="K28" s="189">
        <f>+'Ark1'!AG257</f>
        <v>2.5682182985553776</v>
      </c>
      <c r="L28" s="166"/>
      <c r="M28" s="189">
        <f>+'Ark1'!AH257</f>
        <v>2.5356901707340622</v>
      </c>
      <c r="N28" s="104"/>
      <c r="O28" s="166">
        <f>+'Ark1'!U257</f>
        <v>13.143750000000001</v>
      </c>
      <c r="P28" s="166"/>
      <c r="Q28" s="188"/>
      <c r="R28" s="78"/>
      <c r="S28" s="78"/>
      <c r="T28" s="96"/>
      <c r="U28" s="58">
        <f>+'Ark1'!S257</f>
        <v>7.9375</v>
      </c>
      <c r="V28" s="56"/>
      <c r="W28" s="58">
        <f>+'Ark1'!T257</f>
        <v>5.125</v>
      </c>
      <c r="X28" s="56"/>
      <c r="Y28" s="78">
        <f>+'Ark1'!W257</f>
        <v>6.25</v>
      </c>
      <c r="Z28" s="78"/>
      <c r="AA28" s="78">
        <f>+'Ark1'!X257</f>
        <v>6.25</v>
      </c>
      <c r="AB28" s="78">
        <f>+'Ark1'!Y257</f>
        <v>0</v>
      </c>
      <c r="AC28" s="75"/>
      <c r="AD28" s="166">
        <f>+'Ark1'!AA257</f>
        <v>3.2295450047181622</v>
      </c>
      <c r="AE28" s="58">
        <f>+'Ark1'!AB257</f>
        <v>1.2484365222148859</v>
      </c>
      <c r="AF28" s="58">
        <f>+'Ark1'!AC257</f>
        <v>2.3150323971815161</v>
      </c>
      <c r="AG28" s="78">
        <f>+'Ark1'!AD257</f>
        <v>50.757547182342734</v>
      </c>
      <c r="AH28" s="78">
        <f>+'Ark1'!AE257</f>
        <v>62.372506257961021</v>
      </c>
      <c r="AI28" s="78">
        <f>+'Ark1'!AF257</f>
        <v>32.707839837728635</v>
      </c>
      <c r="AJ28" s="78">
        <f>+'Ark1'!AF257</f>
        <v>32.707839837728635</v>
      </c>
      <c r="AK28" s="47"/>
      <c r="AL28" s="5"/>
      <c r="AN28" s="13"/>
      <c r="AO28" s="13"/>
      <c r="AP28" s="11"/>
      <c r="AQ28" s="11"/>
      <c r="AR28" s="11"/>
    </row>
    <row r="29" spans="1:44" ht="15.6">
      <c r="A29" s="47"/>
      <c r="B29" s="56">
        <f>+'Ark1'!C258</f>
        <v>2022</v>
      </c>
      <c r="C29" s="56">
        <f>+'Ark1'!G258</f>
        <v>1</v>
      </c>
      <c r="D29" s="57" t="str">
        <f t="shared" ref="D29:D35" si="0">+D20</f>
        <v>Øst</v>
      </c>
      <c r="E29" s="57">
        <f>+'Ark1'!H258</f>
        <v>2</v>
      </c>
      <c r="F29" s="57" t="s">
        <v>7</v>
      </c>
      <c r="G29" s="56">
        <f>+'Ark1'!Q258</f>
        <v>42</v>
      </c>
      <c r="H29" s="56"/>
      <c r="I29" s="56">
        <f>+'Ark1'!R258</f>
        <v>607</v>
      </c>
      <c r="J29" s="56"/>
      <c r="K29" s="189">
        <f>+'Ark1'!AG258</f>
        <v>97.431781701444621</v>
      </c>
      <c r="L29" s="166"/>
      <c r="M29" s="189">
        <f>+'Ark1'!AH258</f>
        <v>97.464309829265929</v>
      </c>
      <c r="N29" s="104"/>
      <c r="O29" s="166">
        <f>+'Ark1'!U258</f>
        <v>13.316803953871489</v>
      </c>
      <c r="P29" s="166"/>
      <c r="Q29" s="188"/>
      <c r="R29" s="78"/>
      <c r="S29" s="78"/>
      <c r="T29" s="96"/>
      <c r="U29" s="58">
        <f>+'Ark1'!S258</f>
        <v>8.3558484349258642</v>
      </c>
      <c r="V29" s="56"/>
      <c r="W29" s="58">
        <f>+'Ark1'!T258</f>
        <v>6.0691927512355859</v>
      </c>
      <c r="X29" s="56"/>
      <c r="Y29" s="78">
        <f>+'Ark1'!W258</f>
        <v>7.4135090609555183</v>
      </c>
      <c r="Z29" s="78"/>
      <c r="AA29" s="78">
        <f>+'Ark1'!X258</f>
        <v>20.428336079077425</v>
      </c>
      <c r="AB29" s="78">
        <f>+'Ark1'!Y258</f>
        <v>1.3179571663920919</v>
      </c>
      <c r="AC29" s="75"/>
      <c r="AD29" s="166">
        <f>+'Ark1'!AA258</f>
        <v>3.7065613934673936</v>
      </c>
      <c r="AE29" s="58">
        <f>+'Ark1'!AB258</f>
        <v>1.7576084254911659</v>
      </c>
      <c r="AF29" s="58">
        <f>+'Ark1'!AC258</f>
        <v>1.8074957894127484</v>
      </c>
      <c r="AG29" s="78">
        <f>+'Ark1'!AD258</f>
        <v>47.520842937351006</v>
      </c>
      <c r="AH29" s="78">
        <f>+'Ark1'!AE258</f>
        <v>62.313992462660593</v>
      </c>
      <c r="AI29" s="78">
        <f>+'Ark1'!AF258</f>
        <v>58.394406332992112</v>
      </c>
      <c r="AJ29" s="78">
        <f>+'Ark1'!AF258</f>
        <v>58.394406332992112</v>
      </c>
      <c r="AK29" s="47"/>
      <c r="AN29" s="13"/>
      <c r="AO29" s="13"/>
      <c r="AP29" s="11"/>
      <c r="AQ29" s="11"/>
      <c r="AR29" s="11"/>
    </row>
    <row r="30" spans="1:44" ht="15.6">
      <c r="A30" s="47"/>
      <c r="B30" s="56">
        <f>+'Ark1'!C259</f>
        <v>2022</v>
      </c>
      <c r="C30" s="56">
        <f>+'Ark1'!G259</f>
        <v>2</v>
      </c>
      <c r="D30" s="57" t="str">
        <f t="shared" si="0"/>
        <v>Vest</v>
      </c>
      <c r="E30" s="57">
        <f>+'Ark1'!H259</f>
        <v>1</v>
      </c>
      <c r="F30" s="57" t="s">
        <v>78</v>
      </c>
      <c r="G30" s="56">
        <f>+'Ark1'!Q259</f>
        <v>87</v>
      </c>
      <c r="H30" s="56"/>
      <c r="I30" s="56">
        <f>+'Ark1'!R259</f>
        <v>834</v>
      </c>
      <c r="J30" s="56"/>
      <c r="K30" s="189">
        <f>+'Ark1'!AG259</f>
        <v>39.432624113475192</v>
      </c>
      <c r="L30" s="166"/>
      <c r="M30" s="189">
        <f>+'Ark1'!AH259</f>
        <v>35.891741629185397</v>
      </c>
      <c r="N30" s="104"/>
      <c r="O30" s="166">
        <f>+'Ark1'!U259</f>
        <v>13.778297362110315</v>
      </c>
      <c r="P30" s="166"/>
      <c r="Q30" s="188"/>
      <c r="R30" s="78"/>
      <c r="S30" s="78"/>
      <c r="T30" s="96"/>
      <c r="U30" s="58">
        <f>+'Ark1'!S259</f>
        <v>8.5731414868105524</v>
      </c>
      <c r="V30" s="56"/>
      <c r="W30" s="58">
        <f>+'Ark1'!T259</f>
        <v>5.7541966426858515</v>
      </c>
      <c r="X30" s="56"/>
      <c r="Y30" s="78">
        <f>+'Ark1'!W259</f>
        <v>0.83932853717026379</v>
      </c>
      <c r="Z30" s="78"/>
      <c r="AA30" s="78">
        <f>+'Ark1'!X259</f>
        <v>12.709832134292562</v>
      </c>
      <c r="AB30" s="78">
        <f>+'Ark1'!Y259</f>
        <v>1.558752997601919</v>
      </c>
      <c r="AC30" s="75"/>
      <c r="AD30" s="166">
        <f>+'Ark1'!AA259</f>
        <v>2.9299898883968587</v>
      </c>
      <c r="AE30" s="58">
        <f>+'Ark1'!AB259</f>
        <v>1.0060002057823976</v>
      </c>
      <c r="AF30" s="58">
        <f>+'Ark1'!AC259</f>
        <v>1.2593107968862156</v>
      </c>
      <c r="AG30" s="78">
        <f>+'Ark1'!AD259</f>
        <v>30.963755125419144</v>
      </c>
      <c r="AH30" s="78">
        <f>+'Ark1'!AE259</f>
        <v>28.702453278997751</v>
      </c>
      <c r="AI30" s="78">
        <f>+'Ark1'!AF259</f>
        <v>29.954939082377258</v>
      </c>
      <c r="AJ30" s="78">
        <f>+'Ark1'!AF259</f>
        <v>29.954939082377258</v>
      </c>
      <c r="AK30" s="47"/>
      <c r="AN30" s="13"/>
      <c r="AO30" s="13"/>
      <c r="AP30" s="11"/>
      <c r="AQ30" s="11"/>
      <c r="AR30" s="11"/>
    </row>
    <row r="31" spans="1:44" ht="21">
      <c r="A31" s="47"/>
      <c r="B31" s="56">
        <f>+'Ark1'!C260</f>
        <v>2022</v>
      </c>
      <c r="C31" s="56">
        <f>+'Ark1'!G260</f>
        <v>2</v>
      </c>
      <c r="D31" s="57" t="str">
        <f t="shared" si="0"/>
        <v>Vest</v>
      </c>
      <c r="E31" s="57">
        <f>+'Ark1'!H260</f>
        <v>2</v>
      </c>
      <c r="F31" s="57" t="s">
        <v>7</v>
      </c>
      <c r="G31" s="56">
        <f>+'Ark1'!Q260</f>
        <v>112</v>
      </c>
      <c r="H31" s="56"/>
      <c r="I31" s="56">
        <f>+'Ark1'!R260</f>
        <v>1281</v>
      </c>
      <c r="J31" s="56"/>
      <c r="K31" s="189">
        <f>+'Ark1'!AG260</f>
        <v>60.567375886524815</v>
      </c>
      <c r="L31" s="166"/>
      <c r="M31" s="189">
        <f>+'Ark1'!AH260</f>
        <v>64.10825837081461</v>
      </c>
      <c r="N31" s="104"/>
      <c r="O31" s="166">
        <f>+'Ark1'!U260</f>
        <v>16.0225604996097</v>
      </c>
      <c r="P31" s="166"/>
      <c r="Q31" s="188"/>
      <c r="R31" s="78"/>
      <c r="S31" s="78"/>
      <c r="T31" s="96"/>
      <c r="U31" s="58">
        <f>+'Ark1'!S260</f>
        <v>8.7853239656518358</v>
      </c>
      <c r="V31" s="56"/>
      <c r="W31" s="58">
        <f>+'Ark1'!T260</f>
        <v>6.4543325526932112</v>
      </c>
      <c r="X31" s="56"/>
      <c r="Y31" s="78">
        <f>+'Ark1'!W260</f>
        <v>7.9625292740046865</v>
      </c>
      <c r="Z31" s="78"/>
      <c r="AA31" s="78">
        <f>+'Ark1'!X260</f>
        <v>50.351288056206087</v>
      </c>
      <c r="AB31" s="78">
        <f>+'Ark1'!Y260</f>
        <v>3.2786885245901645</v>
      </c>
      <c r="AC31" s="75"/>
      <c r="AD31" s="166">
        <f>+'Ark1'!AA260</f>
        <v>3.6597882400743216</v>
      </c>
      <c r="AE31" s="58">
        <f>+'Ark1'!AB260</f>
        <v>1.4805436293374772</v>
      </c>
      <c r="AF31" s="58">
        <f>+'Ark1'!AC260</f>
        <v>1.6707004552547904</v>
      </c>
      <c r="AG31" s="78">
        <f>+'Ark1'!AD260</f>
        <v>56.468315205356141</v>
      </c>
      <c r="AH31" s="78">
        <f>+'Ark1'!AE260</f>
        <v>56.799696728906419</v>
      </c>
      <c r="AI31" s="78">
        <f>+'Ark1'!AF260</f>
        <v>64.127197323121493</v>
      </c>
      <c r="AJ31" s="78">
        <f>+'Ark1'!AF260</f>
        <v>64.127197323121493</v>
      </c>
      <c r="AK31" s="47"/>
      <c r="AN31" s="59"/>
      <c r="AO31" s="59"/>
      <c r="AP31" s="11"/>
      <c r="AQ31" s="11"/>
      <c r="AR31" s="11"/>
    </row>
    <row r="32" spans="1:44" ht="15.6">
      <c r="A32" s="47"/>
      <c r="B32" s="56">
        <f>+'Ark1'!C261</f>
        <v>2022</v>
      </c>
      <c r="C32" s="56">
        <f>+'Ark1'!G261</f>
        <v>3</v>
      </c>
      <c r="D32" s="57" t="str">
        <f t="shared" si="0"/>
        <v>Midt</v>
      </c>
      <c r="E32" s="57">
        <f>+'Ark1'!H261</f>
        <v>1</v>
      </c>
      <c r="F32" s="57" t="s">
        <v>78</v>
      </c>
      <c r="G32" s="56">
        <f>+'Ark1'!Q261</f>
        <v>2</v>
      </c>
      <c r="H32" s="56"/>
      <c r="I32" s="56">
        <f>+'Ark1'!R261</f>
        <v>29</v>
      </c>
      <c r="J32" s="56"/>
      <c r="K32" s="189">
        <f>+'Ark1'!AG261</f>
        <v>100</v>
      </c>
      <c r="L32" s="166"/>
      <c r="M32" s="189">
        <f>+'Ark1'!AH261</f>
        <v>100</v>
      </c>
      <c r="N32" s="104"/>
      <c r="O32" s="166">
        <f>+'Ark1'!U261</f>
        <v>17.189655172413797</v>
      </c>
      <c r="P32" s="166"/>
      <c r="Q32" s="188"/>
      <c r="R32" s="78"/>
      <c r="S32" s="78"/>
      <c r="T32" s="96"/>
      <c r="U32" s="58">
        <f>+'Ark1'!S261</f>
        <v>9.3448275862068968</v>
      </c>
      <c r="V32" s="56"/>
      <c r="W32" s="58">
        <f>+'Ark1'!T261</f>
        <v>6.5862068965517206</v>
      </c>
      <c r="X32" s="56"/>
      <c r="Y32" s="78">
        <f>+'Ark1'!W261</f>
        <v>3.4482758620689653</v>
      </c>
      <c r="Z32" s="78"/>
      <c r="AA32" s="78">
        <f>+'Ark1'!X261</f>
        <v>62.068965517241359</v>
      </c>
      <c r="AB32" s="78">
        <f>+'Ark1'!Y261</f>
        <v>3.4482758620689653</v>
      </c>
      <c r="AC32" s="75"/>
      <c r="AD32" s="166">
        <f>+'Ark1'!AA261</f>
        <v>2.750090259031158</v>
      </c>
      <c r="AE32" s="58">
        <f>+'Ark1'!AB261</f>
        <v>1.0915304683685825</v>
      </c>
      <c r="AF32" s="58">
        <f>+'Ark1'!AC261</f>
        <v>1.5650766507462373</v>
      </c>
      <c r="AG32" s="78">
        <f>+'Ark1'!AD261</f>
        <v>78.462442049196724</v>
      </c>
      <c r="AH32" s="78">
        <f>+'Ark1'!AE261</f>
        <v>65.515577436368844</v>
      </c>
      <c r="AI32" s="78">
        <f>+'Ark1'!AF261</f>
        <v>56.796645690465482</v>
      </c>
      <c r="AJ32" s="78">
        <f>+'Ark1'!AF261</f>
        <v>56.796645690465482</v>
      </c>
      <c r="AK32" s="47"/>
      <c r="AL32" s="4"/>
    </row>
    <row r="33" spans="1:44" ht="15.6">
      <c r="A33" s="47"/>
      <c r="B33" s="56">
        <f>+'Ark1'!C262</f>
        <v>2022</v>
      </c>
      <c r="C33" s="56">
        <f>+'Ark1'!G262</f>
        <v>3</v>
      </c>
      <c r="D33" s="57" t="str">
        <f t="shared" si="0"/>
        <v>Midt</v>
      </c>
      <c r="E33" s="57">
        <f>+'Ark1'!H262</f>
        <v>2</v>
      </c>
      <c r="F33" s="57" t="s">
        <v>7</v>
      </c>
      <c r="G33" s="56">
        <f>+'Ark1'!Q262</f>
        <v>0</v>
      </c>
      <c r="H33" s="56"/>
      <c r="I33" s="56">
        <f>+'Ark1'!R262</f>
        <v>0</v>
      </c>
      <c r="J33" s="56"/>
      <c r="K33" s="189">
        <f>+'Ark1'!AG262</f>
        <v>0</v>
      </c>
      <c r="L33" s="166"/>
      <c r="M33" s="189">
        <f>+'Ark1'!AH262</f>
        <v>0</v>
      </c>
      <c r="N33" s="104"/>
      <c r="O33" s="166">
        <f>+'Ark1'!U262</f>
        <v>0</v>
      </c>
      <c r="P33" s="166"/>
      <c r="Q33" s="188"/>
      <c r="R33" s="78"/>
      <c r="S33" s="78"/>
      <c r="T33" s="96"/>
      <c r="U33" s="58">
        <f>+'Ark1'!S262</f>
        <v>0</v>
      </c>
      <c r="V33" s="56"/>
      <c r="W33" s="58">
        <f>+'Ark1'!T262</f>
        <v>0</v>
      </c>
      <c r="X33" s="56"/>
      <c r="Y33" s="78">
        <f>+'Ark1'!W262</f>
        <v>0</v>
      </c>
      <c r="Z33" s="78"/>
      <c r="AA33" s="78">
        <f>+'Ark1'!X262</f>
        <v>0</v>
      </c>
      <c r="AB33" s="78">
        <f>+'Ark1'!Y262</f>
        <v>0</v>
      </c>
      <c r="AC33" s="75"/>
      <c r="AD33" s="166">
        <f>+'Ark1'!AA262</f>
        <v>0</v>
      </c>
      <c r="AE33" s="58">
        <f>+'Ark1'!AB262</f>
        <v>0</v>
      </c>
      <c r="AF33" s="58">
        <f>+'Ark1'!AC262</f>
        <v>0</v>
      </c>
      <c r="AG33" s="78">
        <f>+'Ark1'!AD262</f>
        <v>0</v>
      </c>
      <c r="AH33" s="78">
        <f>+'Ark1'!AE262</f>
        <v>0</v>
      </c>
      <c r="AI33" s="78">
        <f>+'Ark1'!AF262</f>
        <v>0</v>
      </c>
      <c r="AJ33" s="78">
        <f>+'Ark1'!AF262</f>
        <v>0</v>
      </c>
      <c r="AK33" s="47"/>
      <c r="AL33" s="18"/>
      <c r="AN33" s="1"/>
      <c r="AO33" s="5"/>
    </row>
    <row r="34" spans="1:44" ht="15.6">
      <c r="A34" s="47"/>
      <c r="B34" s="56">
        <f>+'Ark1'!C263</f>
        <v>2022</v>
      </c>
      <c r="C34" s="56">
        <f>+'Ark1'!G263</f>
        <v>4</v>
      </c>
      <c r="D34" s="57" t="str">
        <f t="shared" si="0"/>
        <v>Nord</v>
      </c>
      <c r="E34" s="57">
        <f>+'Ark1'!H263</f>
        <v>1</v>
      </c>
      <c r="F34" s="57" t="s">
        <v>78</v>
      </c>
      <c r="G34" s="56">
        <f>+'Ark1'!Q263</f>
        <v>5</v>
      </c>
      <c r="H34" s="56"/>
      <c r="I34" s="56">
        <f>+'Ark1'!R263</f>
        <v>19</v>
      </c>
      <c r="J34" s="56"/>
      <c r="K34" s="189">
        <f>+'Ark1'!AG263</f>
        <v>100</v>
      </c>
      <c r="L34" s="166"/>
      <c r="M34" s="189">
        <f>+'Ark1'!AH263</f>
        <v>100</v>
      </c>
      <c r="N34" s="104"/>
      <c r="O34" s="166">
        <f>+'Ark1'!U263</f>
        <v>15.736842105263156</v>
      </c>
      <c r="P34" s="166"/>
      <c r="Q34" s="188"/>
      <c r="R34" s="78"/>
      <c r="S34" s="78"/>
      <c r="T34" s="96"/>
      <c r="U34" s="58">
        <f>+'Ark1'!S263</f>
        <v>7.9473684210526301</v>
      </c>
      <c r="V34" s="56"/>
      <c r="W34" s="58">
        <f>+'Ark1'!T263</f>
        <v>6</v>
      </c>
      <c r="X34" s="56"/>
      <c r="Y34" s="78">
        <f>+'Ark1'!W263</f>
        <v>0</v>
      </c>
      <c r="Z34" s="78"/>
      <c r="AA34" s="78">
        <f>+'Ark1'!X263</f>
        <v>36.84210526315789</v>
      </c>
      <c r="AB34" s="78">
        <f>+'Ark1'!Y263</f>
        <v>5.2631578947368443</v>
      </c>
      <c r="AC34" s="75"/>
      <c r="AD34" s="166">
        <f>+'Ark1'!AA263</f>
        <v>3.9434436628963856</v>
      </c>
      <c r="AE34" s="58">
        <f>+'Ark1'!AB263</f>
        <v>0.99861399794790595</v>
      </c>
      <c r="AF34" s="58">
        <f>+'Ark1'!AC263</f>
        <v>1.4867838833500564</v>
      </c>
      <c r="AG34" s="78">
        <f>+'Ark1'!AD263</f>
        <v>30.655382107918665</v>
      </c>
      <c r="AH34" s="78">
        <f>+'Ark1'!AE263</f>
        <v>22.711375340892968</v>
      </c>
      <c r="AI34" s="78">
        <f>+'Ark1'!AF263</f>
        <v>53.173122462207637</v>
      </c>
      <c r="AJ34" s="78">
        <f>+'Ark1'!AF263</f>
        <v>53.173122462207637</v>
      </c>
      <c r="AK34" s="47"/>
      <c r="AL34" s="18"/>
    </row>
    <row r="35" spans="1:44" ht="15.6">
      <c r="A35" s="47"/>
      <c r="B35" s="56">
        <f>+'Ark1'!C264</f>
        <v>2022</v>
      </c>
      <c r="C35" s="56">
        <f>+'Ark1'!G264</f>
        <v>4</v>
      </c>
      <c r="D35" s="57" t="str">
        <f t="shared" si="0"/>
        <v>Nord</v>
      </c>
      <c r="E35" s="57">
        <f>+'Ark1'!H264</f>
        <v>2</v>
      </c>
      <c r="F35" s="57" t="s">
        <v>7</v>
      </c>
      <c r="G35" s="56">
        <f>+'Ark1'!Q264</f>
        <v>0</v>
      </c>
      <c r="H35" s="56"/>
      <c r="I35" s="56">
        <f>+'Ark1'!R264</f>
        <v>0</v>
      </c>
      <c r="J35" s="56"/>
      <c r="K35" s="189">
        <f>+'Ark1'!AG264</f>
        <v>0</v>
      </c>
      <c r="L35" s="166"/>
      <c r="M35" s="189">
        <f>+'Ark1'!AH264</f>
        <v>0</v>
      </c>
      <c r="N35" s="104"/>
      <c r="O35" s="166">
        <f>+'Ark1'!U264</f>
        <v>0</v>
      </c>
      <c r="P35" s="166"/>
      <c r="Q35" s="188"/>
      <c r="R35" s="78"/>
      <c r="S35" s="78"/>
      <c r="T35" s="96"/>
      <c r="U35" s="58">
        <f>+'Ark1'!S264</f>
        <v>0</v>
      </c>
      <c r="V35" s="56"/>
      <c r="W35" s="58">
        <f>+'Ark1'!T264</f>
        <v>0</v>
      </c>
      <c r="X35" s="56"/>
      <c r="Y35" s="78">
        <f>+'Ark1'!W264</f>
        <v>0</v>
      </c>
      <c r="Z35" s="78"/>
      <c r="AA35" s="78">
        <f>+'Ark1'!X264</f>
        <v>0</v>
      </c>
      <c r="AB35" s="78">
        <f>+'Ark1'!Y264</f>
        <v>0</v>
      </c>
      <c r="AC35" s="75"/>
      <c r="AD35" s="166">
        <f>+'Ark1'!AA264</f>
        <v>0</v>
      </c>
      <c r="AE35" s="58">
        <f>+'Ark1'!AB264</f>
        <v>0</v>
      </c>
      <c r="AF35" s="58">
        <f>+'Ark1'!AC264</f>
        <v>0</v>
      </c>
      <c r="AG35" s="78">
        <f>+'Ark1'!AD264</f>
        <v>0</v>
      </c>
      <c r="AH35" s="78">
        <f>+'Ark1'!AE264</f>
        <v>0</v>
      </c>
      <c r="AI35" s="78">
        <f>+'Ark1'!AF264</f>
        <v>0</v>
      </c>
      <c r="AJ35" s="78">
        <f>+'Ark1'!AF264</f>
        <v>0</v>
      </c>
      <c r="AK35" s="47"/>
      <c r="AL35" s="18"/>
    </row>
    <row r="36" spans="1:44" ht="15.6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96"/>
      <c r="L36" s="96"/>
      <c r="M36" s="96"/>
      <c r="N36" s="104"/>
      <c r="O36" s="96"/>
      <c r="P36" s="96"/>
      <c r="Q36" s="188"/>
      <c r="R36" s="75"/>
      <c r="S36" s="75"/>
      <c r="T36" s="96"/>
      <c r="U36" s="47"/>
      <c r="V36" s="47"/>
      <c r="W36" s="47"/>
      <c r="X36" s="47"/>
      <c r="Y36" s="75"/>
      <c r="Z36" s="75"/>
      <c r="AA36" s="75"/>
      <c r="AB36" s="75"/>
      <c r="AC36" s="75"/>
      <c r="AD36" s="96"/>
      <c r="AE36" s="47"/>
      <c r="AF36" s="47"/>
      <c r="AG36" s="75"/>
      <c r="AH36" s="75"/>
      <c r="AI36" s="75"/>
      <c r="AJ36" s="75"/>
      <c r="AK36" s="47"/>
    </row>
    <row r="37" spans="1:44" s="485" customForma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96"/>
      <c r="L37" s="96"/>
      <c r="M37" s="96"/>
      <c r="N37" s="96"/>
      <c r="O37" s="96"/>
      <c r="P37" s="96"/>
      <c r="Q37" s="96"/>
      <c r="R37" s="75"/>
      <c r="S37" s="75"/>
      <c r="T37" s="96"/>
      <c r="U37" s="47"/>
      <c r="V37" s="47"/>
      <c r="W37" s="47"/>
      <c r="X37" s="47"/>
      <c r="Y37" s="75"/>
      <c r="Z37" s="75"/>
      <c r="AA37" s="75"/>
      <c r="AB37" s="75"/>
      <c r="AC37" s="75"/>
      <c r="AD37" s="96"/>
      <c r="AE37" s="47"/>
      <c r="AF37" s="47"/>
      <c r="AG37" s="75"/>
      <c r="AH37" s="75"/>
      <c r="AI37" s="75"/>
      <c r="AJ37" s="75"/>
      <c r="AK37" s="47"/>
    </row>
    <row r="38" spans="1:44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96"/>
      <c r="L38" s="96"/>
      <c r="M38" s="96"/>
      <c r="N38" s="96"/>
      <c r="O38" s="96"/>
      <c r="P38" s="96"/>
      <c r="Q38" s="96"/>
      <c r="R38" s="75"/>
      <c r="S38" s="75"/>
      <c r="T38" s="96"/>
      <c r="U38" s="47"/>
      <c r="V38" s="47"/>
      <c r="W38" s="47"/>
      <c r="X38" s="47"/>
      <c r="Y38" s="75"/>
      <c r="Z38" s="75"/>
      <c r="AA38" s="75"/>
      <c r="AB38" s="75"/>
      <c r="AC38" s="75"/>
      <c r="AD38" s="96"/>
      <c r="AE38" s="47"/>
      <c r="AF38" s="47"/>
      <c r="AG38" s="75"/>
      <c r="AH38" s="75"/>
      <c r="AI38" s="75"/>
      <c r="AJ38" s="75"/>
      <c r="AK38" s="47"/>
    </row>
    <row r="39" spans="1:44">
      <c r="G39" s="14"/>
      <c r="H39" s="14"/>
      <c r="I39" s="14"/>
      <c r="J39" s="14"/>
      <c r="K39" s="168"/>
      <c r="U39" s="3"/>
      <c r="V39" s="3"/>
      <c r="W39" s="3"/>
      <c r="Z39" s="215"/>
      <c r="AF39" s="1"/>
      <c r="AK39" s="1"/>
      <c r="AL39" s="1"/>
      <c r="AM39" s="1"/>
      <c r="AN39" s="1"/>
      <c r="AO39" s="1"/>
      <c r="AP39" s="1"/>
      <c r="AQ39" s="1"/>
    </row>
    <row r="40" spans="1:44">
      <c r="G40" s="14"/>
      <c r="H40" s="14"/>
      <c r="I40" s="14"/>
      <c r="J40" s="14"/>
      <c r="K40" s="168"/>
      <c r="L40" s="168"/>
      <c r="U40" s="3"/>
      <c r="V40" s="3"/>
      <c r="W40" s="3"/>
      <c r="Z40" s="215"/>
      <c r="AF40" s="1"/>
      <c r="AK40" s="1"/>
      <c r="AL40" s="1"/>
      <c r="AM40" s="1"/>
      <c r="AN40" s="1"/>
      <c r="AO40" s="1"/>
      <c r="AP40" s="1"/>
      <c r="AQ40" s="1"/>
      <c r="AR40" s="14"/>
    </row>
    <row r="41" spans="1:44">
      <c r="G41" s="14"/>
      <c r="H41" s="14"/>
      <c r="I41" s="14"/>
      <c r="J41" s="14"/>
      <c r="K41" s="168"/>
      <c r="L41" s="168"/>
      <c r="U41" s="3"/>
      <c r="V41" s="3"/>
      <c r="W41" s="3"/>
      <c r="Z41" s="215"/>
      <c r="AF41" s="1"/>
      <c r="AK41" s="1"/>
      <c r="AL41" s="1"/>
      <c r="AM41" s="1"/>
      <c r="AN41" s="1"/>
      <c r="AO41" s="1"/>
      <c r="AP41" s="1"/>
      <c r="AQ41" s="1"/>
      <c r="AR41" s="14"/>
    </row>
    <row r="42" spans="1:44">
      <c r="G42" s="14"/>
      <c r="H42" s="14"/>
      <c r="I42" s="14"/>
      <c r="J42" s="14"/>
      <c r="K42" s="168"/>
      <c r="L42" s="168"/>
      <c r="U42" s="3"/>
      <c r="V42" s="3"/>
      <c r="W42" s="3"/>
      <c r="Z42" s="215"/>
      <c r="AF42" s="1"/>
      <c r="AK42" s="1"/>
      <c r="AL42" s="1"/>
      <c r="AM42" s="1"/>
      <c r="AN42" s="1"/>
      <c r="AO42" s="1"/>
      <c r="AP42" s="1"/>
      <c r="AQ42" s="1"/>
      <c r="AR42" s="14"/>
    </row>
    <row r="43" spans="1:44">
      <c r="G43" s="14"/>
      <c r="H43" s="14"/>
      <c r="I43" s="14"/>
      <c r="J43" s="14"/>
      <c r="K43" s="168"/>
      <c r="L43" s="168"/>
      <c r="U43" s="3"/>
      <c r="V43" s="3"/>
      <c r="W43" s="3"/>
      <c r="Z43" s="215"/>
      <c r="AF43" s="1"/>
      <c r="AK43" s="1"/>
      <c r="AL43" s="1"/>
      <c r="AM43" s="1"/>
      <c r="AN43" s="1"/>
      <c r="AO43" s="1"/>
      <c r="AP43" s="1"/>
      <c r="AQ43" s="1"/>
      <c r="AR43" s="14"/>
    </row>
    <row r="44" spans="1:44">
      <c r="G44" s="14"/>
      <c r="H44" s="14"/>
      <c r="I44" s="14"/>
      <c r="J44" s="14"/>
      <c r="K44" s="168"/>
      <c r="L44" s="168"/>
      <c r="U44" s="3"/>
      <c r="V44" s="3"/>
      <c r="W44" s="3"/>
      <c r="Z44" s="215"/>
      <c r="AF44" s="1"/>
      <c r="AK44" s="1"/>
      <c r="AL44" s="1"/>
      <c r="AM44" s="1"/>
      <c r="AN44" s="1"/>
      <c r="AO44" s="1"/>
      <c r="AP44" s="1"/>
      <c r="AQ44" s="1"/>
      <c r="AR44" s="14"/>
    </row>
    <row r="45" spans="1:44">
      <c r="G45" s="14"/>
      <c r="H45" s="14"/>
      <c r="I45" s="14"/>
      <c r="J45" s="14"/>
      <c r="K45" s="168"/>
      <c r="L45" s="168"/>
      <c r="U45" s="3"/>
      <c r="V45" s="3"/>
      <c r="W45" s="3"/>
      <c r="Z45" s="215"/>
      <c r="AF45" s="1"/>
      <c r="AK45" s="1"/>
      <c r="AL45" s="1"/>
      <c r="AM45" s="1"/>
      <c r="AN45" s="1"/>
      <c r="AO45" s="1"/>
      <c r="AP45" s="1"/>
      <c r="AQ45" s="1"/>
      <c r="AR45" s="14"/>
    </row>
    <row r="46" spans="1:44">
      <c r="G46" s="14"/>
      <c r="H46" s="14"/>
      <c r="I46" s="14"/>
      <c r="J46" s="14"/>
      <c r="K46" s="168"/>
      <c r="L46" s="168"/>
      <c r="U46" s="3"/>
      <c r="V46" s="3"/>
      <c r="W46" s="3"/>
      <c r="Z46" s="215"/>
      <c r="AF46" s="1"/>
      <c r="AK46" s="1"/>
      <c r="AL46" s="1"/>
      <c r="AM46" s="1"/>
      <c r="AN46" s="1"/>
      <c r="AO46" s="1"/>
      <c r="AP46" s="1"/>
      <c r="AQ46" s="1"/>
      <c r="AR46" s="14"/>
    </row>
    <row r="47" spans="1:44">
      <c r="G47" s="14"/>
      <c r="H47" s="14"/>
      <c r="I47" s="14"/>
      <c r="J47" s="14"/>
      <c r="K47" s="168"/>
      <c r="L47" s="168"/>
      <c r="U47" s="3"/>
      <c r="V47" s="3"/>
      <c r="W47" s="3"/>
      <c r="Z47" s="215"/>
      <c r="AF47" s="1"/>
      <c r="AK47" s="1"/>
      <c r="AL47" s="1"/>
      <c r="AM47" s="1"/>
      <c r="AN47" s="1"/>
      <c r="AO47" s="1"/>
      <c r="AP47" s="1"/>
      <c r="AQ47" s="1"/>
      <c r="AR47" s="14"/>
    </row>
    <row r="48" spans="1:44">
      <c r="G48" s="14"/>
      <c r="H48" s="14"/>
      <c r="I48" s="14"/>
      <c r="J48" s="14"/>
      <c r="K48" s="168"/>
      <c r="L48" s="168"/>
      <c r="U48" s="3"/>
      <c r="V48" s="3"/>
      <c r="W48" s="3"/>
      <c r="Z48" s="215"/>
      <c r="AF48" s="1"/>
      <c r="AK48" s="1"/>
      <c r="AL48" s="1"/>
      <c r="AM48" s="1"/>
      <c r="AN48" s="1"/>
      <c r="AO48" s="1"/>
      <c r="AP48" s="1"/>
      <c r="AQ48" s="1"/>
      <c r="AR48" s="14"/>
    </row>
    <row r="49" spans="7:44">
      <c r="G49" s="14"/>
      <c r="H49" s="14"/>
      <c r="I49" s="14"/>
      <c r="J49" s="14"/>
      <c r="K49" s="168"/>
      <c r="L49" s="168"/>
      <c r="U49" s="3"/>
      <c r="V49" s="3"/>
      <c r="W49" s="3"/>
      <c r="Z49" s="215"/>
      <c r="AF49" s="1"/>
      <c r="AK49" s="1"/>
      <c r="AL49" s="1"/>
      <c r="AM49" s="1"/>
      <c r="AN49" s="1"/>
      <c r="AO49" s="1"/>
      <c r="AP49" s="1"/>
      <c r="AQ49" s="1"/>
      <c r="AR49" s="14"/>
    </row>
    <row r="50" spans="7:44">
      <c r="G50" s="14"/>
      <c r="H50" s="14"/>
      <c r="I50" s="14"/>
      <c r="J50" s="14"/>
      <c r="K50" s="168"/>
      <c r="L50" s="168"/>
      <c r="U50" s="3"/>
      <c r="V50" s="3"/>
      <c r="W50" s="3"/>
      <c r="Z50" s="215"/>
      <c r="AF50" s="1"/>
      <c r="AK50" s="1"/>
      <c r="AL50" s="1"/>
      <c r="AM50" s="1"/>
      <c r="AN50" s="1"/>
      <c r="AO50" s="1"/>
      <c r="AP50" s="1"/>
      <c r="AQ50" s="1"/>
      <c r="AR50" s="14"/>
    </row>
    <row r="51" spans="7:44">
      <c r="G51" s="14"/>
      <c r="H51" s="14"/>
      <c r="I51" s="14"/>
      <c r="J51" s="14"/>
      <c r="K51" s="168"/>
      <c r="L51" s="168"/>
      <c r="U51" s="3"/>
      <c r="V51" s="3"/>
      <c r="W51" s="3"/>
      <c r="Z51" s="215"/>
      <c r="AF51" s="1"/>
      <c r="AK51" s="1"/>
      <c r="AL51" s="1"/>
      <c r="AM51" s="1"/>
      <c r="AN51" s="1"/>
      <c r="AO51" s="1"/>
      <c r="AP51" s="1"/>
      <c r="AQ51" s="1"/>
      <c r="AR51" s="14"/>
    </row>
    <row r="52" spans="7:44">
      <c r="G52" s="14"/>
      <c r="H52" s="14"/>
      <c r="I52" s="14"/>
      <c r="J52" s="14"/>
      <c r="K52" s="168"/>
      <c r="L52" s="168"/>
      <c r="U52" s="3"/>
      <c r="V52" s="3"/>
      <c r="W52" s="3"/>
      <c r="Z52" s="215"/>
      <c r="AF52" s="1"/>
      <c r="AK52" s="1"/>
      <c r="AL52" s="1"/>
      <c r="AM52" s="1"/>
      <c r="AN52" s="1"/>
      <c r="AO52" s="1"/>
      <c r="AP52" s="1"/>
      <c r="AQ52" s="1"/>
      <c r="AR52" s="14"/>
    </row>
    <row r="53" spans="7:44">
      <c r="G53" s="14"/>
      <c r="H53" s="14"/>
      <c r="I53" s="14"/>
      <c r="J53" s="14"/>
      <c r="K53" s="168"/>
      <c r="L53" s="168"/>
      <c r="U53" s="3"/>
      <c r="V53" s="3"/>
      <c r="W53" s="3"/>
      <c r="Z53" s="215"/>
      <c r="AF53" s="1"/>
      <c r="AK53" s="1"/>
      <c r="AL53" s="1"/>
      <c r="AM53" s="1"/>
      <c r="AN53" s="1"/>
      <c r="AO53" s="1"/>
      <c r="AP53" s="1"/>
      <c r="AQ53" s="1"/>
      <c r="AR53" s="14"/>
    </row>
    <row r="54" spans="7:44">
      <c r="G54" s="14"/>
      <c r="H54" s="14"/>
      <c r="I54" s="14"/>
      <c r="J54" s="14"/>
      <c r="K54" s="168"/>
      <c r="L54" s="168"/>
      <c r="U54" s="3"/>
      <c r="V54" s="3"/>
      <c r="W54" s="3"/>
      <c r="Z54" s="215"/>
      <c r="AF54" s="1"/>
      <c r="AK54" s="1"/>
      <c r="AL54" s="1"/>
      <c r="AM54" s="1"/>
      <c r="AN54" s="1"/>
      <c r="AO54" s="1"/>
      <c r="AP54" s="1"/>
      <c r="AQ54" s="1"/>
      <c r="AR54" s="14"/>
    </row>
    <row r="55" spans="7:44">
      <c r="G55" s="14"/>
      <c r="H55" s="14"/>
      <c r="I55" s="14"/>
      <c r="J55" s="14"/>
      <c r="K55" s="168"/>
      <c r="L55" s="168"/>
      <c r="U55" s="3"/>
      <c r="V55" s="3"/>
      <c r="W55" s="3"/>
      <c r="Z55" s="215"/>
      <c r="AF55" s="1"/>
      <c r="AK55" s="1"/>
      <c r="AL55" s="1"/>
      <c r="AM55" s="1"/>
      <c r="AN55" s="1"/>
      <c r="AO55" s="1"/>
      <c r="AP55" s="1"/>
      <c r="AQ55" s="1"/>
      <c r="AR55" s="14"/>
    </row>
    <row r="56" spans="7:44">
      <c r="G56" s="14"/>
      <c r="H56" s="14"/>
      <c r="I56" s="14"/>
      <c r="J56" s="14"/>
      <c r="K56" s="168"/>
      <c r="L56" s="168"/>
      <c r="U56" s="3"/>
      <c r="V56" s="3"/>
      <c r="W56" s="3"/>
      <c r="Z56" s="215"/>
      <c r="AF56" s="1"/>
      <c r="AK56" s="1"/>
      <c r="AL56" s="1"/>
      <c r="AM56" s="1"/>
      <c r="AN56" s="1"/>
      <c r="AO56" s="1"/>
      <c r="AP56" s="1"/>
      <c r="AQ56" s="1"/>
      <c r="AR56" s="14"/>
    </row>
    <row r="57" spans="7:44">
      <c r="G57" s="14"/>
      <c r="H57" s="14"/>
      <c r="I57" s="14"/>
      <c r="J57" s="14"/>
      <c r="K57" s="168"/>
      <c r="L57" s="168"/>
      <c r="U57" s="3"/>
      <c r="V57" s="3"/>
      <c r="W57" s="3"/>
      <c r="Z57" s="215"/>
      <c r="AF57" s="1"/>
      <c r="AK57" s="1"/>
      <c r="AL57" s="1"/>
      <c r="AM57" s="1"/>
      <c r="AN57" s="1"/>
      <c r="AO57" s="1"/>
      <c r="AP57" s="1"/>
      <c r="AQ57" s="1"/>
      <c r="AR57" s="14"/>
    </row>
    <row r="58" spans="7:44">
      <c r="G58" s="14"/>
      <c r="H58" s="14"/>
      <c r="I58" s="14"/>
      <c r="J58" s="14"/>
      <c r="K58" s="168"/>
      <c r="L58" s="168"/>
      <c r="U58" s="3"/>
      <c r="V58" s="3"/>
      <c r="W58" s="3"/>
      <c r="Z58" s="215"/>
      <c r="AF58" s="1"/>
      <c r="AK58" s="1"/>
      <c r="AL58" s="1"/>
      <c r="AM58" s="1"/>
      <c r="AN58" s="1"/>
      <c r="AO58" s="1"/>
      <c r="AP58" s="1"/>
      <c r="AQ58" s="1"/>
      <c r="AR58" s="14"/>
    </row>
    <row r="59" spans="7:44">
      <c r="G59" s="14"/>
      <c r="H59" s="14"/>
      <c r="I59" s="14"/>
      <c r="J59" s="14"/>
      <c r="K59" s="168"/>
      <c r="L59" s="168"/>
      <c r="U59" s="3"/>
      <c r="V59" s="3"/>
      <c r="W59" s="3"/>
      <c r="Z59" s="215"/>
      <c r="AF59" s="1"/>
      <c r="AK59" s="1"/>
      <c r="AL59" s="1"/>
      <c r="AM59" s="1"/>
      <c r="AN59" s="1"/>
      <c r="AO59" s="1"/>
      <c r="AP59" s="1"/>
      <c r="AQ59" s="1"/>
      <c r="AR59" s="14"/>
    </row>
    <row r="60" spans="7:44">
      <c r="G60" s="14"/>
      <c r="H60" s="14"/>
      <c r="I60" s="14"/>
      <c r="J60" s="14"/>
      <c r="K60" s="168"/>
      <c r="L60" s="168"/>
      <c r="U60" s="3"/>
      <c r="V60" s="3"/>
      <c r="W60" s="3"/>
      <c r="Z60" s="215"/>
      <c r="AF60" s="1"/>
      <c r="AK60" s="1"/>
      <c r="AL60" s="1"/>
      <c r="AM60" s="1"/>
      <c r="AN60" s="1"/>
      <c r="AO60" s="1"/>
      <c r="AP60" s="1"/>
      <c r="AQ60" s="1"/>
      <c r="AR60" s="14"/>
    </row>
    <row r="61" spans="7:44">
      <c r="G61" s="14"/>
      <c r="H61" s="14"/>
      <c r="I61" s="14"/>
      <c r="J61" s="14"/>
      <c r="K61" s="168"/>
      <c r="L61" s="168"/>
      <c r="U61" s="3"/>
      <c r="V61" s="3"/>
      <c r="W61" s="3"/>
      <c r="Z61" s="215"/>
      <c r="AF61" s="1"/>
      <c r="AK61" s="1"/>
      <c r="AL61" s="1"/>
      <c r="AM61" s="1"/>
      <c r="AN61" s="1"/>
      <c r="AO61" s="1"/>
      <c r="AP61" s="1"/>
      <c r="AQ61" s="1"/>
      <c r="AR61" s="14"/>
    </row>
    <row r="62" spans="7:44">
      <c r="G62" s="14"/>
      <c r="H62" s="14"/>
      <c r="I62" s="14"/>
      <c r="J62" s="14"/>
      <c r="K62" s="168"/>
      <c r="L62" s="168"/>
      <c r="U62" s="3"/>
      <c r="V62" s="3"/>
      <c r="W62" s="3"/>
      <c r="Z62" s="215"/>
      <c r="AF62" s="1"/>
      <c r="AK62" s="1"/>
      <c r="AL62" s="1"/>
      <c r="AM62" s="1"/>
      <c r="AN62" s="1"/>
      <c r="AO62" s="1"/>
      <c r="AP62" s="1"/>
      <c r="AQ62" s="1"/>
      <c r="AR62" s="14"/>
    </row>
    <row r="63" spans="7:44">
      <c r="G63" s="14"/>
      <c r="H63" s="14"/>
      <c r="I63" s="14"/>
      <c r="J63" s="14"/>
      <c r="K63" s="168"/>
      <c r="L63" s="168"/>
      <c r="U63" s="3"/>
      <c r="V63" s="3"/>
      <c r="W63" s="3"/>
      <c r="Z63" s="215"/>
      <c r="AF63" s="1"/>
      <c r="AK63" s="1"/>
      <c r="AL63" s="1"/>
      <c r="AM63" s="1"/>
      <c r="AN63" s="1"/>
      <c r="AO63" s="1"/>
      <c r="AP63" s="1"/>
      <c r="AQ63" s="1"/>
      <c r="AR63" s="14"/>
    </row>
    <row r="64" spans="7:44">
      <c r="G64" s="14"/>
      <c r="H64" s="14"/>
      <c r="I64" s="14"/>
      <c r="J64" s="14"/>
      <c r="K64" s="168"/>
      <c r="L64" s="168"/>
      <c r="U64" s="3"/>
      <c r="V64" s="3"/>
      <c r="W64" s="3"/>
      <c r="Z64" s="215"/>
      <c r="AF64" s="1"/>
      <c r="AK64" s="1"/>
      <c r="AL64" s="1"/>
      <c r="AM64" s="1"/>
      <c r="AN64" s="1"/>
      <c r="AO64" s="1"/>
      <c r="AP64" s="1"/>
      <c r="AQ64" s="1"/>
      <c r="AR64" s="14"/>
    </row>
    <row r="65" spans="7:44">
      <c r="G65" s="14"/>
      <c r="H65" s="14"/>
      <c r="I65" s="14"/>
      <c r="J65" s="14"/>
      <c r="K65" s="168"/>
      <c r="L65" s="168"/>
      <c r="U65" s="3"/>
      <c r="V65" s="3"/>
      <c r="W65" s="3"/>
      <c r="Z65" s="215"/>
      <c r="AF65" s="1"/>
      <c r="AK65" s="1"/>
      <c r="AL65" s="1"/>
      <c r="AM65" s="1"/>
      <c r="AN65" s="1"/>
      <c r="AO65" s="1"/>
      <c r="AP65" s="1"/>
      <c r="AQ65" s="1"/>
      <c r="AR65" s="14"/>
    </row>
    <row r="66" spans="7:44">
      <c r="G66" s="14"/>
      <c r="H66" s="14"/>
      <c r="I66" s="14"/>
      <c r="J66" s="14"/>
      <c r="K66" s="168"/>
      <c r="L66" s="168"/>
      <c r="U66" s="3"/>
      <c r="V66" s="3"/>
      <c r="W66" s="3"/>
      <c r="Z66" s="215"/>
      <c r="AF66" s="1"/>
      <c r="AK66" s="1"/>
      <c r="AL66" s="1"/>
      <c r="AM66" s="1"/>
      <c r="AN66" s="1"/>
      <c r="AO66" s="1"/>
      <c r="AP66" s="1"/>
      <c r="AQ66" s="1"/>
      <c r="AR66" s="14"/>
    </row>
    <row r="67" spans="7:44">
      <c r="G67" s="14"/>
      <c r="H67" s="14"/>
      <c r="I67" s="14"/>
      <c r="J67" s="14"/>
      <c r="K67" s="168"/>
      <c r="L67" s="168"/>
      <c r="U67" s="3"/>
      <c r="V67" s="3"/>
      <c r="W67" s="3"/>
      <c r="Z67" s="215"/>
      <c r="AF67" s="1"/>
      <c r="AK67" s="1"/>
      <c r="AL67" s="1"/>
      <c r="AM67" s="1"/>
      <c r="AN67" s="1"/>
      <c r="AO67" s="1"/>
      <c r="AP67" s="1"/>
      <c r="AQ67" s="1"/>
      <c r="AR67" s="14"/>
    </row>
    <row r="68" spans="7:44">
      <c r="G68" s="14"/>
      <c r="H68" s="14"/>
      <c r="I68" s="14"/>
      <c r="J68" s="14"/>
      <c r="K68" s="168"/>
      <c r="L68" s="168"/>
      <c r="U68" s="3"/>
      <c r="V68" s="3"/>
      <c r="W68" s="3"/>
      <c r="Z68" s="215"/>
      <c r="AF68" s="1"/>
      <c r="AK68" s="1"/>
      <c r="AL68" s="1"/>
      <c r="AM68" s="1"/>
      <c r="AN68" s="1"/>
      <c r="AO68" s="1"/>
      <c r="AP68" s="1"/>
      <c r="AQ68" s="1"/>
      <c r="AR68" s="14"/>
    </row>
    <row r="69" spans="7:44">
      <c r="G69" s="14"/>
      <c r="H69" s="14"/>
      <c r="I69" s="14"/>
      <c r="J69" s="14"/>
      <c r="K69" s="168"/>
      <c r="L69" s="168"/>
      <c r="U69" s="3"/>
      <c r="V69" s="3"/>
      <c r="W69" s="3"/>
      <c r="Z69" s="215"/>
      <c r="AF69" s="1"/>
      <c r="AK69" s="1"/>
      <c r="AL69" s="1"/>
      <c r="AM69" s="1"/>
      <c r="AN69" s="1"/>
      <c r="AO69" s="1"/>
      <c r="AP69" s="1"/>
      <c r="AQ69" s="1"/>
      <c r="AR69" s="14"/>
    </row>
    <row r="70" spans="7:44">
      <c r="G70" s="14"/>
      <c r="H70" s="14"/>
      <c r="I70" s="14"/>
      <c r="J70" s="14"/>
      <c r="K70" s="168"/>
      <c r="L70" s="168"/>
      <c r="U70" s="3"/>
      <c r="V70" s="3"/>
      <c r="W70" s="3"/>
      <c r="Z70" s="215"/>
      <c r="AF70" s="1"/>
      <c r="AK70" s="1"/>
      <c r="AL70" s="1"/>
      <c r="AM70" s="1"/>
      <c r="AN70" s="1"/>
      <c r="AO70" s="1"/>
      <c r="AP70" s="1"/>
      <c r="AQ70" s="1"/>
      <c r="AR70" s="14"/>
    </row>
    <row r="71" spans="7:44">
      <c r="G71" s="14"/>
      <c r="H71" s="14"/>
      <c r="I71" s="14"/>
      <c r="J71" s="14"/>
      <c r="K71" s="168"/>
      <c r="L71" s="168"/>
      <c r="U71" s="3"/>
      <c r="V71" s="3"/>
      <c r="W71" s="3"/>
      <c r="Z71" s="215"/>
      <c r="AF71" s="1"/>
      <c r="AK71" s="1"/>
      <c r="AL71" s="1"/>
      <c r="AM71" s="1"/>
      <c r="AN71" s="1"/>
      <c r="AO71" s="1"/>
      <c r="AP71" s="1"/>
      <c r="AQ71" s="1"/>
      <c r="AR71" s="14"/>
    </row>
    <row r="72" spans="7:44">
      <c r="G72" s="14"/>
      <c r="H72" s="14"/>
      <c r="I72" s="14"/>
      <c r="J72" s="14"/>
      <c r="K72" s="168"/>
      <c r="L72" s="168"/>
      <c r="U72" s="3"/>
      <c r="V72" s="3"/>
      <c r="W72" s="3"/>
      <c r="Z72" s="215"/>
      <c r="AF72" s="1"/>
      <c r="AK72" s="1"/>
      <c r="AL72" s="1"/>
      <c r="AM72" s="1"/>
      <c r="AN72" s="1"/>
      <c r="AO72" s="1"/>
      <c r="AP72" s="1"/>
      <c r="AQ72" s="1"/>
      <c r="AR72" s="14"/>
    </row>
    <row r="73" spans="7:44">
      <c r="G73" s="14"/>
      <c r="H73" s="14"/>
      <c r="I73" s="14"/>
      <c r="J73" s="14"/>
      <c r="K73" s="168"/>
      <c r="L73" s="168"/>
      <c r="U73" s="3"/>
      <c r="V73" s="3"/>
      <c r="W73" s="3"/>
      <c r="Z73" s="215"/>
      <c r="AF73" s="1"/>
      <c r="AK73" s="1"/>
      <c r="AL73" s="1"/>
      <c r="AM73" s="1"/>
      <c r="AN73" s="1"/>
      <c r="AO73" s="1"/>
      <c r="AP73" s="1"/>
      <c r="AQ73" s="1"/>
      <c r="AR73" s="14"/>
    </row>
    <row r="74" spans="7:44">
      <c r="G74" s="14"/>
      <c r="H74" s="14"/>
      <c r="I74" s="14"/>
      <c r="J74" s="14"/>
      <c r="K74" s="168"/>
      <c r="L74" s="168"/>
      <c r="U74" s="3"/>
      <c r="V74" s="3"/>
      <c r="W74" s="3"/>
      <c r="Z74" s="215"/>
      <c r="AF74" s="1"/>
      <c r="AK74" s="1"/>
      <c r="AL74" s="1"/>
      <c r="AM74" s="1"/>
      <c r="AN74" s="1"/>
      <c r="AO74" s="1"/>
      <c r="AP74" s="1"/>
      <c r="AQ74" s="1"/>
      <c r="AR74" s="14"/>
    </row>
    <row r="75" spans="7:44">
      <c r="G75" s="14"/>
      <c r="H75" s="14"/>
      <c r="I75" s="14"/>
      <c r="J75" s="14"/>
      <c r="K75" s="168"/>
      <c r="L75" s="168"/>
      <c r="U75" s="3"/>
      <c r="V75" s="3"/>
      <c r="W75" s="3"/>
      <c r="Z75" s="215"/>
      <c r="AF75" s="1"/>
      <c r="AK75" s="1"/>
      <c r="AL75" s="1"/>
      <c r="AM75" s="1"/>
      <c r="AN75" s="1"/>
      <c r="AO75" s="1"/>
      <c r="AP75" s="1"/>
      <c r="AQ75" s="1"/>
      <c r="AR75" s="14"/>
    </row>
    <row r="76" spans="7:44">
      <c r="G76" s="14"/>
      <c r="H76" s="14"/>
      <c r="I76" s="14"/>
      <c r="J76" s="14"/>
      <c r="K76" s="168"/>
      <c r="L76" s="168"/>
      <c r="M76" s="168"/>
      <c r="N76" s="168"/>
      <c r="O76" s="168"/>
      <c r="P76" s="168"/>
      <c r="Q76" s="168"/>
      <c r="R76" s="79"/>
      <c r="S76" s="79"/>
      <c r="T76" s="168"/>
      <c r="U76" s="14"/>
      <c r="V76" s="14"/>
      <c r="W76" s="14"/>
      <c r="X76" s="14"/>
      <c r="Y76" s="79"/>
      <c r="Z76" s="79"/>
      <c r="AA76" s="79"/>
      <c r="AB76" s="79"/>
      <c r="AC76" s="79"/>
      <c r="AD76" s="168"/>
      <c r="AE76" s="14"/>
      <c r="AF76" s="14"/>
      <c r="AG76" s="79"/>
      <c r="AH76" s="79"/>
      <c r="AI76" s="79"/>
      <c r="AJ76" s="79"/>
      <c r="AK76" s="14"/>
      <c r="AL76" s="14"/>
      <c r="AM76" s="14"/>
      <c r="AN76" s="14"/>
      <c r="AO76" s="14"/>
      <c r="AP76" s="14"/>
      <c r="AQ76" s="14"/>
      <c r="AR76" s="14"/>
    </row>
    <row r="77" spans="7:44">
      <c r="G77" s="14"/>
      <c r="H77" s="14"/>
      <c r="I77" s="14"/>
      <c r="J77" s="14"/>
      <c r="K77" s="168"/>
      <c r="L77" s="168"/>
      <c r="M77" s="168"/>
      <c r="N77" s="168"/>
      <c r="O77" s="168"/>
      <c r="P77" s="168"/>
      <c r="Q77" s="168"/>
      <c r="R77" s="79"/>
      <c r="S77" s="79"/>
      <c r="T77" s="168"/>
      <c r="U77" s="14"/>
      <c r="V77" s="14"/>
      <c r="W77" s="14"/>
      <c r="X77" s="14"/>
      <c r="Y77" s="79"/>
      <c r="Z77" s="79"/>
      <c r="AA77" s="79"/>
      <c r="AB77" s="79"/>
      <c r="AC77" s="79"/>
      <c r="AD77" s="168"/>
      <c r="AE77" s="14"/>
      <c r="AF77" s="14"/>
      <c r="AG77" s="79"/>
      <c r="AH77" s="79"/>
      <c r="AI77" s="79"/>
      <c r="AJ77" s="79"/>
      <c r="AK77" s="14"/>
      <c r="AL77" s="14"/>
      <c r="AM77" s="14"/>
      <c r="AN77" s="14"/>
      <c r="AO77" s="14"/>
      <c r="AP77" s="14"/>
      <c r="AQ77" s="14"/>
      <c r="AR77" s="14"/>
    </row>
    <row r="78" spans="7:44">
      <c r="G78" s="14"/>
      <c r="H78" s="14"/>
      <c r="I78" s="14"/>
      <c r="J78" s="14"/>
      <c r="K78" s="168"/>
      <c r="L78" s="168"/>
      <c r="M78" s="168"/>
      <c r="N78" s="168"/>
      <c r="O78" s="168"/>
      <c r="P78" s="168"/>
      <c r="Q78" s="168"/>
      <c r="R78" s="79"/>
      <c r="S78" s="79"/>
      <c r="T78" s="168"/>
      <c r="U78" s="14"/>
      <c r="V78" s="14"/>
      <c r="W78" s="14"/>
      <c r="X78" s="14"/>
      <c r="Y78" s="79"/>
      <c r="Z78" s="79"/>
      <c r="AA78" s="79"/>
      <c r="AB78" s="79"/>
      <c r="AC78" s="79"/>
      <c r="AD78" s="168"/>
      <c r="AE78" s="14"/>
      <c r="AF78" s="14"/>
      <c r="AG78" s="79"/>
      <c r="AH78" s="79"/>
      <c r="AI78" s="79"/>
      <c r="AJ78" s="79"/>
      <c r="AK78" s="14"/>
      <c r="AL78" s="14"/>
      <c r="AM78" s="14"/>
      <c r="AN78" s="14"/>
      <c r="AO78" s="14"/>
      <c r="AP78" s="14"/>
      <c r="AQ78" s="14"/>
      <c r="AR78" s="14"/>
    </row>
    <row r="79" spans="7:44">
      <c r="G79" s="14"/>
      <c r="H79" s="14"/>
      <c r="I79" s="14"/>
      <c r="J79" s="14"/>
      <c r="K79" s="168"/>
      <c r="L79" s="168"/>
      <c r="M79" s="168"/>
      <c r="N79" s="168"/>
      <c r="O79" s="168"/>
      <c r="P79" s="168"/>
      <c r="Q79" s="168"/>
      <c r="R79" s="79"/>
      <c r="S79" s="79"/>
      <c r="T79" s="168"/>
      <c r="U79" s="14"/>
      <c r="V79" s="14"/>
      <c r="W79" s="14"/>
      <c r="X79" s="14"/>
      <c r="Y79" s="79"/>
      <c r="Z79" s="79"/>
      <c r="AA79" s="79"/>
      <c r="AB79" s="79"/>
      <c r="AC79" s="79"/>
      <c r="AD79" s="168"/>
      <c r="AE79" s="14"/>
      <c r="AF79" s="14"/>
      <c r="AG79" s="79"/>
      <c r="AH79" s="79"/>
      <c r="AI79" s="79"/>
      <c r="AJ79" s="79"/>
      <c r="AK79" s="14"/>
      <c r="AL79" s="14"/>
      <c r="AM79" s="14"/>
      <c r="AN79" s="14"/>
      <c r="AO79" s="14"/>
      <c r="AP79" s="14"/>
      <c r="AQ79" s="14"/>
      <c r="AR79" s="14"/>
    </row>
    <row r="80" spans="7:44">
      <c r="G80" s="14"/>
      <c r="H80" s="14"/>
      <c r="I80" s="14"/>
      <c r="J80" s="14"/>
      <c r="K80" s="168"/>
      <c r="L80" s="168"/>
      <c r="M80" s="168"/>
      <c r="N80" s="168"/>
      <c r="O80" s="168"/>
      <c r="P80" s="168"/>
      <c r="Q80" s="168"/>
      <c r="R80" s="79"/>
      <c r="S80" s="79"/>
      <c r="T80" s="168"/>
      <c r="U80" s="14"/>
      <c r="V80" s="14"/>
      <c r="W80" s="14"/>
      <c r="X80" s="14"/>
      <c r="Y80" s="79"/>
      <c r="Z80" s="79"/>
      <c r="AA80" s="79"/>
      <c r="AB80" s="79"/>
      <c r="AC80" s="79"/>
      <c r="AD80" s="168"/>
      <c r="AE80" s="14"/>
      <c r="AF80" s="14"/>
      <c r="AG80" s="79"/>
      <c r="AH80" s="79"/>
      <c r="AI80" s="79"/>
      <c r="AJ80" s="79"/>
      <c r="AK80" s="14"/>
      <c r="AL80" s="14"/>
      <c r="AM80" s="14"/>
      <c r="AN80" s="14"/>
      <c r="AO80" s="14"/>
      <c r="AP80" s="14"/>
      <c r="AQ80" s="14"/>
      <c r="AR80" s="14"/>
    </row>
    <row r="81" spans="7:44">
      <c r="G81" s="14"/>
      <c r="H81" s="14"/>
      <c r="I81" s="14"/>
      <c r="J81" s="14"/>
      <c r="K81" s="168"/>
      <c r="L81" s="168"/>
      <c r="M81" s="168"/>
      <c r="N81" s="168"/>
      <c r="O81" s="168"/>
      <c r="P81" s="168"/>
      <c r="Q81" s="168"/>
      <c r="R81" s="79"/>
      <c r="S81" s="79"/>
      <c r="T81" s="168"/>
      <c r="U81" s="14"/>
      <c r="V81" s="14"/>
      <c r="W81" s="14"/>
      <c r="X81" s="14"/>
      <c r="Y81" s="79"/>
      <c r="Z81" s="79"/>
      <c r="AA81" s="79"/>
      <c r="AB81" s="79"/>
      <c r="AC81" s="79"/>
      <c r="AD81" s="168"/>
      <c r="AE81" s="14"/>
      <c r="AF81" s="14"/>
      <c r="AG81" s="79"/>
      <c r="AH81" s="79"/>
      <c r="AI81" s="79"/>
      <c r="AJ81" s="79"/>
      <c r="AK81" s="14"/>
      <c r="AL81" s="14"/>
      <c r="AM81" s="14"/>
      <c r="AN81" s="14"/>
      <c r="AO81" s="14"/>
      <c r="AP81" s="14"/>
      <c r="AQ81" s="14"/>
      <c r="AR81" s="14"/>
    </row>
    <row r="82" spans="7:44">
      <c r="G82" s="14"/>
      <c r="H82" s="14"/>
      <c r="I82" s="14"/>
      <c r="J82" s="14"/>
      <c r="K82" s="168"/>
      <c r="L82" s="168"/>
      <c r="M82" s="168"/>
      <c r="N82" s="168"/>
      <c r="O82" s="168"/>
      <c r="P82" s="168"/>
      <c r="Q82" s="168"/>
      <c r="R82" s="79"/>
      <c r="S82" s="79"/>
      <c r="T82" s="168"/>
      <c r="U82" s="14"/>
      <c r="V82" s="14"/>
      <c r="W82" s="14"/>
      <c r="X82" s="14"/>
      <c r="Y82" s="79"/>
      <c r="Z82" s="79"/>
      <c r="AA82" s="79"/>
      <c r="AB82" s="79"/>
      <c r="AC82" s="79"/>
      <c r="AD82" s="168"/>
      <c r="AE82" s="14"/>
      <c r="AF82" s="14"/>
      <c r="AG82" s="79"/>
      <c r="AH82" s="79"/>
      <c r="AI82" s="79"/>
      <c r="AJ82" s="79"/>
      <c r="AK82" s="14"/>
      <c r="AL82" s="14"/>
      <c r="AM82" s="14"/>
      <c r="AN82" s="14"/>
      <c r="AO82" s="14"/>
      <c r="AP82" s="14"/>
      <c r="AQ82" s="14"/>
      <c r="AR82" s="14"/>
    </row>
    <row r="83" spans="7:44">
      <c r="G83" s="14"/>
      <c r="H83" s="14"/>
      <c r="I83" s="14"/>
      <c r="J83" s="14"/>
      <c r="K83" s="168"/>
      <c r="L83" s="168"/>
      <c r="M83" s="168"/>
      <c r="N83" s="168"/>
      <c r="O83" s="168"/>
      <c r="P83" s="168"/>
      <c r="Q83" s="168"/>
      <c r="R83" s="79"/>
      <c r="S83" s="79"/>
      <c r="T83" s="168"/>
      <c r="U83" s="14"/>
      <c r="V83" s="14"/>
      <c r="W83" s="14"/>
      <c r="X83" s="14"/>
      <c r="Y83" s="79"/>
      <c r="Z83" s="79"/>
      <c r="AA83" s="79"/>
      <c r="AB83" s="79"/>
      <c r="AC83" s="79"/>
      <c r="AD83" s="168"/>
      <c r="AE83" s="14"/>
      <c r="AF83" s="14"/>
      <c r="AG83" s="79"/>
      <c r="AH83" s="79"/>
      <c r="AI83" s="79"/>
      <c r="AJ83" s="79"/>
      <c r="AK83" s="14"/>
      <c r="AL83" s="14"/>
      <c r="AM83" s="14"/>
      <c r="AN83" s="14"/>
      <c r="AO83" s="14"/>
      <c r="AP83" s="14"/>
      <c r="AQ83" s="14"/>
      <c r="AR83" s="14"/>
    </row>
    <row r="84" spans="7:44">
      <c r="G84" s="14"/>
      <c r="H84" s="14"/>
      <c r="I84" s="14"/>
      <c r="J84" s="14"/>
      <c r="K84" s="168"/>
      <c r="L84" s="168"/>
      <c r="M84" s="168"/>
      <c r="N84" s="168"/>
      <c r="O84" s="168"/>
      <c r="P84" s="168"/>
      <c r="Q84" s="168"/>
      <c r="R84" s="79"/>
      <c r="S84" s="79"/>
      <c r="T84" s="168"/>
      <c r="U84" s="14"/>
      <c r="V84" s="14"/>
      <c r="W84" s="14"/>
      <c r="X84" s="14"/>
      <c r="Y84" s="79"/>
      <c r="Z84" s="79"/>
      <c r="AA84" s="79"/>
      <c r="AB84" s="79"/>
      <c r="AC84" s="79"/>
      <c r="AD84" s="168"/>
      <c r="AE84" s="14"/>
      <c r="AF84" s="14"/>
      <c r="AG84" s="79"/>
      <c r="AH84" s="79"/>
      <c r="AI84" s="79"/>
      <c r="AJ84" s="79"/>
      <c r="AK84" s="14"/>
      <c r="AL84" s="14"/>
      <c r="AM84" s="14"/>
      <c r="AN84" s="14"/>
      <c r="AO84" s="14"/>
      <c r="AP84" s="14"/>
      <c r="AQ84" s="14"/>
      <c r="AR84" s="14"/>
    </row>
    <row r="85" spans="7:44">
      <c r="G85" s="14"/>
      <c r="H85" s="14"/>
      <c r="I85" s="14"/>
      <c r="J85" s="14"/>
      <c r="K85" s="168"/>
      <c r="L85" s="168"/>
      <c r="M85" s="168"/>
      <c r="N85" s="168"/>
      <c r="O85" s="168"/>
      <c r="P85" s="168"/>
      <c r="Q85" s="168"/>
      <c r="R85" s="79"/>
      <c r="S85" s="79"/>
      <c r="T85" s="168"/>
      <c r="U85" s="14"/>
      <c r="V85" s="14"/>
      <c r="W85" s="14"/>
      <c r="X85" s="14"/>
      <c r="Y85" s="79"/>
      <c r="Z85" s="79"/>
      <c r="AA85" s="79"/>
      <c r="AB85" s="79"/>
      <c r="AC85" s="79"/>
      <c r="AD85" s="168"/>
      <c r="AE85" s="14"/>
      <c r="AF85" s="14"/>
      <c r="AG85" s="79"/>
      <c r="AH85" s="79"/>
      <c r="AI85" s="79"/>
      <c r="AJ85" s="79"/>
      <c r="AK85" s="14"/>
      <c r="AL85" s="14"/>
      <c r="AM85" s="14"/>
      <c r="AN85" s="14"/>
      <c r="AO85" s="14"/>
      <c r="AP85" s="14"/>
      <c r="AQ85" s="14"/>
      <c r="AR85" s="14"/>
    </row>
    <row r="86" spans="7:44">
      <c r="G86" s="14"/>
      <c r="H86" s="14"/>
      <c r="I86" s="14"/>
      <c r="J86" s="14"/>
      <c r="K86" s="168"/>
      <c r="L86" s="168"/>
      <c r="M86" s="168"/>
      <c r="N86" s="168"/>
      <c r="O86" s="168"/>
      <c r="P86" s="168"/>
      <c r="Q86" s="168"/>
      <c r="R86" s="79"/>
      <c r="S86" s="79"/>
      <c r="T86" s="168"/>
      <c r="U86" s="14"/>
      <c r="V86" s="14"/>
      <c r="W86" s="14"/>
      <c r="X86" s="14"/>
      <c r="Y86" s="79"/>
      <c r="Z86" s="79"/>
      <c r="AA86" s="79"/>
      <c r="AB86" s="79"/>
      <c r="AC86" s="79"/>
      <c r="AD86" s="168"/>
      <c r="AE86" s="14"/>
      <c r="AF86" s="14"/>
      <c r="AG86" s="79"/>
      <c r="AH86" s="79"/>
      <c r="AI86" s="79"/>
      <c r="AJ86" s="79"/>
      <c r="AK86" s="14"/>
      <c r="AL86" s="14"/>
      <c r="AM86" s="14"/>
      <c r="AN86" s="14"/>
      <c r="AO86" s="14"/>
      <c r="AP86" s="14"/>
      <c r="AQ86" s="14"/>
      <c r="AR86" s="14"/>
    </row>
    <row r="87" spans="7:44">
      <c r="G87" s="14"/>
      <c r="H87" s="14"/>
      <c r="I87" s="14"/>
      <c r="J87" s="14"/>
      <c r="K87" s="168"/>
      <c r="L87" s="168"/>
      <c r="M87" s="168"/>
      <c r="N87" s="168"/>
      <c r="O87" s="168"/>
      <c r="P87" s="168"/>
      <c r="Q87" s="168"/>
      <c r="R87" s="79"/>
      <c r="S87" s="79"/>
      <c r="T87" s="168"/>
      <c r="U87" s="14"/>
      <c r="V87" s="14"/>
      <c r="W87" s="14"/>
      <c r="X87" s="14"/>
      <c r="Y87" s="79"/>
      <c r="Z87" s="79"/>
      <c r="AA87" s="79"/>
      <c r="AB87" s="79"/>
      <c r="AC87" s="79"/>
      <c r="AD87" s="168"/>
      <c r="AE87" s="14"/>
      <c r="AF87" s="14"/>
      <c r="AG87" s="79"/>
      <c r="AH87" s="79"/>
      <c r="AI87" s="79"/>
      <c r="AJ87" s="79"/>
      <c r="AK87" s="14"/>
      <c r="AL87" s="14"/>
      <c r="AM87" s="14"/>
      <c r="AN87" s="14"/>
      <c r="AO87" s="14"/>
      <c r="AP87" s="14"/>
      <c r="AQ87" s="14"/>
      <c r="AR87" s="14"/>
    </row>
    <row r="88" spans="7:44">
      <c r="G88" s="14"/>
      <c r="H88" s="14"/>
      <c r="I88" s="14"/>
      <c r="J88" s="14"/>
      <c r="K88" s="168"/>
      <c r="L88" s="168"/>
      <c r="M88" s="168"/>
      <c r="N88" s="168"/>
      <c r="O88" s="168"/>
      <c r="P88" s="168"/>
      <c r="Q88" s="168"/>
      <c r="R88" s="79"/>
      <c r="S88" s="79"/>
      <c r="T88" s="168"/>
      <c r="U88" s="14"/>
      <c r="V88" s="14"/>
      <c r="W88" s="14"/>
      <c r="X88" s="14"/>
      <c r="Y88" s="79"/>
      <c r="Z88" s="79"/>
      <c r="AA88" s="79"/>
      <c r="AB88" s="79"/>
      <c r="AC88" s="79"/>
      <c r="AD88" s="168"/>
      <c r="AE88" s="14"/>
      <c r="AF88" s="14"/>
      <c r="AG88" s="79"/>
      <c r="AH88" s="79"/>
      <c r="AI88" s="79"/>
      <c r="AJ88" s="79"/>
      <c r="AK88" s="14"/>
      <c r="AL88" s="14"/>
      <c r="AM88" s="14"/>
      <c r="AN88" s="14"/>
      <c r="AO88" s="14"/>
      <c r="AP88" s="14"/>
      <c r="AQ88" s="14"/>
      <c r="AR88" s="14"/>
    </row>
    <row r="89" spans="7:44">
      <c r="G89" s="14"/>
      <c r="H89" s="14"/>
      <c r="I89" s="14"/>
      <c r="J89" s="14"/>
      <c r="K89" s="168"/>
      <c r="L89" s="168"/>
      <c r="M89" s="168"/>
      <c r="N89" s="168"/>
      <c r="O89" s="168"/>
      <c r="P89" s="168"/>
      <c r="Q89" s="168"/>
      <c r="R89" s="79"/>
      <c r="S89" s="79"/>
      <c r="T89" s="168"/>
      <c r="U89" s="14"/>
      <c r="V89" s="14"/>
      <c r="W89" s="14"/>
      <c r="X89" s="14"/>
      <c r="Y89" s="79"/>
      <c r="Z89" s="79"/>
      <c r="AA89" s="79"/>
      <c r="AB89" s="79"/>
      <c r="AC89" s="79"/>
      <c r="AD89" s="168"/>
      <c r="AE89" s="14"/>
      <c r="AF89" s="14"/>
      <c r="AG89" s="79"/>
      <c r="AH89" s="79"/>
      <c r="AI89" s="79"/>
      <c r="AJ89" s="79"/>
      <c r="AK89" s="14"/>
      <c r="AL89" s="14"/>
      <c r="AM89" s="14"/>
      <c r="AN89" s="14"/>
      <c r="AO89" s="14"/>
      <c r="AP89" s="14"/>
      <c r="AQ89" s="14"/>
      <c r="AR89" s="14"/>
    </row>
    <row r="90" spans="7:44">
      <c r="G90" s="14"/>
      <c r="H90" s="14"/>
      <c r="I90" s="14"/>
      <c r="J90" s="14"/>
      <c r="K90" s="168"/>
      <c r="L90" s="168"/>
      <c r="M90" s="168"/>
      <c r="N90" s="168"/>
      <c r="O90" s="168"/>
      <c r="P90" s="168"/>
      <c r="Q90" s="168"/>
      <c r="R90" s="79"/>
      <c r="S90" s="79"/>
      <c r="T90" s="168"/>
      <c r="U90" s="14"/>
      <c r="V90" s="14"/>
      <c r="W90" s="14"/>
      <c r="X90" s="14"/>
      <c r="Y90" s="79"/>
      <c r="Z90" s="79"/>
      <c r="AA90" s="79"/>
      <c r="AB90" s="79"/>
      <c r="AC90" s="79"/>
      <c r="AD90" s="168"/>
      <c r="AE90" s="14"/>
      <c r="AF90" s="14"/>
      <c r="AG90" s="79"/>
      <c r="AH90" s="79"/>
      <c r="AI90" s="79"/>
      <c r="AJ90" s="79"/>
      <c r="AK90" s="14"/>
      <c r="AL90" s="14"/>
      <c r="AM90" s="14"/>
      <c r="AN90" s="14"/>
      <c r="AO90" s="14"/>
      <c r="AP90" s="14"/>
      <c r="AQ90" s="14"/>
      <c r="AR90" s="14"/>
    </row>
    <row r="91" spans="7:44">
      <c r="G91" s="14"/>
      <c r="H91" s="14"/>
      <c r="I91" s="14"/>
      <c r="J91" s="14"/>
      <c r="K91" s="168"/>
      <c r="L91" s="168"/>
      <c r="M91" s="168"/>
      <c r="N91" s="168"/>
      <c r="O91" s="168"/>
      <c r="P91" s="168"/>
      <c r="Q91" s="168"/>
      <c r="R91" s="79"/>
      <c r="S91" s="79"/>
      <c r="T91" s="168"/>
      <c r="U91" s="14"/>
      <c r="V91" s="14"/>
      <c r="W91" s="14"/>
      <c r="X91" s="14"/>
      <c r="Y91" s="79"/>
      <c r="Z91" s="79"/>
      <c r="AA91" s="79"/>
      <c r="AB91" s="79"/>
      <c r="AC91" s="79"/>
      <c r="AD91" s="168"/>
      <c r="AE91" s="14"/>
      <c r="AF91" s="14"/>
      <c r="AG91" s="79"/>
      <c r="AH91" s="79"/>
      <c r="AI91" s="79"/>
      <c r="AJ91" s="79"/>
      <c r="AK91" s="14"/>
      <c r="AL91" s="14"/>
      <c r="AM91" s="14"/>
      <c r="AN91" s="14"/>
      <c r="AO91" s="14"/>
      <c r="AP91" s="14"/>
      <c r="AQ91" s="14"/>
      <c r="AR91" s="14"/>
    </row>
    <row r="92" spans="7:44">
      <c r="G92" s="14"/>
      <c r="H92" s="14"/>
      <c r="I92" s="14"/>
      <c r="J92" s="14"/>
      <c r="K92" s="168"/>
      <c r="L92" s="168"/>
      <c r="M92" s="168"/>
      <c r="N92" s="168"/>
      <c r="O92" s="168"/>
      <c r="P92" s="168"/>
      <c r="Q92" s="168"/>
      <c r="R92" s="79"/>
      <c r="S92" s="79"/>
      <c r="T92" s="168"/>
      <c r="U92" s="14"/>
      <c r="V92" s="14"/>
      <c r="W92" s="14"/>
      <c r="X92" s="14"/>
      <c r="Y92" s="79"/>
      <c r="Z92" s="79"/>
      <c r="AA92" s="79"/>
      <c r="AB92" s="79"/>
      <c r="AC92" s="79"/>
      <c r="AD92" s="168"/>
      <c r="AE92" s="14"/>
      <c r="AF92" s="14"/>
      <c r="AG92" s="79"/>
      <c r="AH92" s="79"/>
      <c r="AI92" s="79"/>
      <c r="AJ92" s="79"/>
      <c r="AK92" s="14"/>
      <c r="AL92" s="14"/>
      <c r="AM92" s="14"/>
      <c r="AN92" s="14"/>
      <c r="AO92" s="14"/>
      <c r="AP92" s="14"/>
      <c r="AQ92" s="14"/>
      <c r="AR92" s="14"/>
    </row>
    <row r="93" spans="7:44">
      <c r="G93" s="14"/>
      <c r="H93" s="14"/>
      <c r="I93" s="14"/>
      <c r="J93" s="14"/>
      <c r="K93" s="168"/>
      <c r="L93" s="168"/>
      <c r="M93" s="168"/>
      <c r="N93" s="168"/>
      <c r="O93" s="168"/>
      <c r="P93" s="168"/>
      <c r="Q93" s="168"/>
      <c r="R93" s="79"/>
      <c r="S93" s="79"/>
      <c r="T93" s="168"/>
      <c r="U93" s="14"/>
      <c r="V93" s="14"/>
      <c r="W93" s="14"/>
      <c r="X93" s="14"/>
      <c r="Y93" s="79"/>
      <c r="Z93" s="79"/>
      <c r="AA93" s="79"/>
      <c r="AB93" s="79"/>
      <c r="AC93" s="79"/>
      <c r="AD93" s="168"/>
      <c r="AE93" s="14"/>
      <c r="AF93" s="14"/>
      <c r="AG93" s="79"/>
      <c r="AH93" s="79"/>
      <c r="AI93" s="79"/>
      <c r="AJ93" s="79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4"/>
      <c r="H94" s="14"/>
      <c r="I94" s="14"/>
      <c r="J94" s="14"/>
      <c r="K94" s="168"/>
      <c r="L94" s="168"/>
      <c r="M94" s="168"/>
      <c r="N94" s="168"/>
      <c r="O94" s="168"/>
      <c r="P94" s="168"/>
      <c r="Q94" s="168"/>
      <c r="R94" s="79"/>
      <c r="S94" s="79"/>
      <c r="T94" s="168"/>
      <c r="U94" s="14"/>
      <c r="V94" s="14"/>
      <c r="W94" s="14"/>
      <c r="X94" s="14"/>
      <c r="Y94" s="79"/>
      <c r="Z94" s="79"/>
      <c r="AA94" s="79"/>
      <c r="AB94" s="79"/>
      <c r="AC94" s="79"/>
      <c r="AD94" s="168"/>
      <c r="AE94" s="14"/>
      <c r="AF94" s="14"/>
      <c r="AG94" s="79"/>
      <c r="AH94" s="79"/>
      <c r="AI94" s="79"/>
      <c r="AJ94" s="79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4"/>
      <c r="H95" s="14"/>
      <c r="I95" s="14"/>
      <c r="J95" s="14"/>
      <c r="K95" s="168"/>
      <c r="L95" s="168"/>
      <c r="M95" s="168"/>
      <c r="N95" s="168"/>
      <c r="O95" s="168"/>
      <c r="P95" s="168"/>
      <c r="Q95" s="168"/>
      <c r="R95" s="79"/>
      <c r="S95" s="79"/>
      <c r="T95" s="168"/>
      <c r="U95" s="14"/>
      <c r="V95" s="14"/>
      <c r="W95" s="14"/>
      <c r="X95" s="14"/>
      <c r="Y95" s="79"/>
      <c r="Z95" s="79"/>
      <c r="AA95" s="79"/>
      <c r="AB95" s="79"/>
      <c r="AC95" s="79"/>
      <c r="AD95" s="168"/>
      <c r="AE95" s="14"/>
      <c r="AF95" s="14"/>
      <c r="AG95" s="79"/>
      <c r="AH95" s="79"/>
      <c r="AI95" s="79"/>
      <c r="AJ95" s="79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4"/>
      <c r="H96" s="14"/>
      <c r="I96" s="14"/>
      <c r="J96" s="14"/>
      <c r="K96" s="168"/>
      <c r="L96" s="168"/>
      <c r="M96" s="168"/>
      <c r="N96" s="168"/>
      <c r="O96" s="168"/>
      <c r="P96" s="168"/>
      <c r="Q96" s="168"/>
      <c r="R96" s="79"/>
      <c r="S96" s="79"/>
      <c r="T96" s="168"/>
      <c r="U96" s="14"/>
      <c r="V96" s="14"/>
      <c r="W96" s="14"/>
      <c r="X96" s="14"/>
      <c r="Y96" s="79"/>
      <c r="Z96" s="79"/>
      <c r="AA96" s="79"/>
      <c r="AB96" s="79"/>
      <c r="AC96" s="79"/>
      <c r="AD96" s="168"/>
      <c r="AE96" s="14"/>
      <c r="AF96" s="14"/>
      <c r="AG96" s="79"/>
      <c r="AH96" s="79"/>
      <c r="AI96" s="79"/>
      <c r="AJ96" s="79"/>
      <c r="AK96" s="14"/>
      <c r="AL96" s="14"/>
      <c r="AM96" s="14"/>
      <c r="AN96" s="14"/>
      <c r="AO96" s="14"/>
      <c r="AP96" s="14"/>
      <c r="AQ96" s="14"/>
      <c r="AR96" s="14"/>
    </row>
    <row r="97" spans="7:44">
      <c r="G97" s="14"/>
      <c r="H97" s="14"/>
      <c r="I97" s="14"/>
      <c r="J97" s="14"/>
      <c r="K97" s="168"/>
      <c r="L97" s="168"/>
      <c r="M97" s="168"/>
      <c r="N97" s="168"/>
      <c r="O97" s="168"/>
      <c r="P97" s="168"/>
      <c r="Q97" s="168"/>
      <c r="R97" s="79"/>
      <c r="S97" s="79"/>
      <c r="T97" s="168"/>
      <c r="U97" s="14"/>
      <c r="V97" s="14"/>
      <c r="W97" s="14"/>
      <c r="X97" s="14"/>
      <c r="Y97" s="79"/>
      <c r="Z97" s="79"/>
      <c r="AA97" s="79"/>
      <c r="AB97" s="79"/>
      <c r="AC97" s="79"/>
      <c r="AD97" s="168"/>
      <c r="AE97" s="14"/>
      <c r="AF97" s="14"/>
      <c r="AG97" s="79"/>
      <c r="AH97" s="79"/>
      <c r="AI97" s="79"/>
      <c r="AJ97" s="79"/>
      <c r="AK97" s="14"/>
      <c r="AL97" s="14"/>
      <c r="AM97" s="14"/>
      <c r="AN97" s="14"/>
      <c r="AO97" s="14"/>
      <c r="AP97" s="14"/>
      <c r="AQ97" s="14"/>
      <c r="AR97" s="14"/>
    </row>
    <row r="98" spans="7:44">
      <c r="G98" s="14"/>
      <c r="H98" s="14"/>
      <c r="I98" s="14"/>
      <c r="J98" s="14"/>
      <c r="K98" s="168"/>
      <c r="L98" s="168"/>
      <c r="M98" s="168"/>
      <c r="N98" s="168"/>
      <c r="O98" s="168"/>
      <c r="P98" s="168"/>
      <c r="Q98" s="168"/>
      <c r="R98" s="79"/>
      <c r="S98" s="79"/>
      <c r="T98" s="168"/>
      <c r="U98" s="14"/>
      <c r="V98" s="14"/>
      <c r="W98" s="14"/>
      <c r="X98" s="14"/>
      <c r="Y98" s="79"/>
      <c r="Z98" s="79"/>
      <c r="AA98" s="79"/>
      <c r="AB98" s="79"/>
      <c r="AC98" s="79"/>
      <c r="AD98" s="168"/>
      <c r="AE98" s="14"/>
      <c r="AF98" s="14"/>
      <c r="AG98" s="79"/>
      <c r="AH98" s="79"/>
      <c r="AI98" s="79"/>
      <c r="AJ98" s="79"/>
      <c r="AK98" s="14"/>
      <c r="AL98" s="14"/>
      <c r="AM98" s="14"/>
      <c r="AN98" s="14"/>
      <c r="AO98" s="14"/>
      <c r="AP98" s="14"/>
      <c r="AQ98" s="14"/>
      <c r="AR98" s="14"/>
    </row>
    <row r="99" spans="7:44">
      <c r="G99" s="14"/>
      <c r="H99" s="14"/>
      <c r="I99" s="14"/>
      <c r="J99" s="14"/>
      <c r="K99" s="168"/>
      <c r="L99" s="168"/>
      <c r="M99" s="168"/>
      <c r="N99" s="168"/>
      <c r="O99" s="168"/>
      <c r="P99" s="168"/>
      <c r="Q99" s="168"/>
      <c r="R99" s="79"/>
      <c r="S99" s="79"/>
      <c r="T99" s="168"/>
      <c r="U99" s="14"/>
      <c r="V99" s="14"/>
      <c r="W99" s="14"/>
      <c r="X99" s="14"/>
      <c r="Y99" s="79"/>
      <c r="Z99" s="79"/>
      <c r="AA99" s="79"/>
      <c r="AB99" s="79"/>
      <c r="AC99" s="79"/>
      <c r="AD99" s="168"/>
      <c r="AE99" s="14"/>
      <c r="AF99" s="14"/>
      <c r="AG99" s="79"/>
      <c r="AH99" s="79"/>
      <c r="AI99" s="79"/>
      <c r="AJ99" s="79"/>
      <c r="AK99" s="14"/>
      <c r="AL99" s="14"/>
      <c r="AM99" s="14"/>
      <c r="AN99" s="14"/>
      <c r="AO99" s="14"/>
      <c r="AP99" s="14"/>
      <c r="AQ99" s="14"/>
      <c r="AR99" s="14"/>
    </row>
    <row r="100" spans="7:44">
      <c r="G100" s="14"/>
      <c r="H100" s="14"/>
      <c r="I100" s="14"/>
      <c r="J100" s="14"/>
      <c r="K100" s="168"/>
      <c r="L100" s="168"/>
      <c r="M100" s="168"/>
      <c r="N100" s="168"/>
      <c r="O100" s="168"/>
      <c r="P100" s="168"/>
      <c r="Q100" s="168"/>
      <c r="R100" s="79"/>
      <c r="S100" s="79"/>
      <c r="T100" s="168"/>
      <c r="U100" s="14"/>
      <c r="V100" s="14"/>
      <c r="W100" s="14"/>
      <c r="X100" s="14"/>
      <c r="Y100" s="79"/>
      <c r="Z100" s="79"/>
      <c r="AA100" s="79"/>
      <c r="AB100" s="79"/>
      <c r="AC100" s="79"/>
      <c r="AD100" s="168"/>
      <c r="AE100" s="14"/>
      <c r="AF100" s="14"/>
      <c r="AG100" s="79"/>
      <c r="AH100" s="79"/>
      <c r="AI100" s="79"/>
      <c r="AJ100" s="79"/>
      <c r="AK100" s="14"/>
      <c r="AL100" s="14"/>
      <c r="AM100" s="14"/>
      <c r="AN100" s="14"/>
      <c r="AO100" s="14"/>
      <c r="AP100" s="14"/>
      <c r="AQ100" s="14"/>
      <c r="AR100" s="14"/>
    </row>
    <row r="101" spans="7:44">
      <c r="G101" s="14"/>
      <c r="H101" s="14"/>
      <c r="I101" s="14"/>
      <c r="J101" s="14"/>
      <c r="K101" s="168"/>
      <c r="L101" s="168"/>
      <c r="M101" s="168"/>
      <c r="N101" s="168"/>
      <c r="O101" s="168"/>
      <c r="P101" s="168"/>
      <c r="Q101" s="168"/>
      <c r="R101" s="79"/>
      <c r="S101" s="79"/>
      <c r="T101" s="168"/>
      <c r="U101" s="14"/>
      <c r="V101" s="14"/>
      <c r="W101" s="14"/>
      <c r="X101" s="14"/>
      <c r="Y101" s="79"/>
      <c r="Z101" s="79"/>
      <c r="AA101" s="79"/>
      <c r="AB101" s="79"/>
      <c r="AC101" s="79"/>
      <c r="AD101" s="168"/>
      <c r="AE101" s="14"/>
      <c r="AF101" s="14"/>
      <c r="AG101" s="79"/>
      <c r="AH101" s="79"/>
      <c r="AI101" s="79"/>
      <c r="AJ101" s="79"/>
      <c r="AK101" s="14"/>
      <c r="AL101" s="14"/>
      <c r="AM101" s="14"/>
      <c r="AN101" s="14"/>
      <c r="AO101" s="14"/>
      <c r="AP101" s="14"/>
      <c r="AQ101" s="14"/>
      <c r="AR101" s="14"/>
    </row>
    <row r="102" spans="7:44">
      <c r="G102" s="14"/>
      <c r="H102" s="14"/>
      <c r="I102" s="14"/>
      <c r="J102" s="14"/>
      <c r="K102" s="168"/>
      <c r="L102" s="168"/>
      <c r="M102" s="168"/>
      <c r="N102" s="168"/>
      <c r="O102" s="168"/>
      <c r="P102" s="168"/>
      <c r="Q102" s="168"/>
      <c r="R102" s="79"/>
      <c r="S102" s="79"/>
      <c r="T102" s="168"/>
      <c r="U102" s="14"/>
      <c r="V102" s="14"/>
      <c r="W102" s="14"/>
      <c r="X102" s="14"/>
      <c r="Y102" s="79"/>
      <c r="Z102" s="79"/>
      <c r="AA102" s="79"/>
      <c r="AB102" s="79"/>
      <c r="AC102" s="79"/>
      <c r="AD102" s="168"/>
      <c r="AE102" s="14"/>
      <c r="AF102" s="14"/>
      <c r="AG102" s="79"/>
      <c r="AH102" s="79"/>
      <c r="AI102" s="79"/>
      <c r="AJ102" s="79"/>
      <c r="AK102" s="14"/>
      <c r="AL102" s="14"/>
      <c r="AM102" s="14"/>
      <c r="AN102" s="14"/>
      <c r="AO102" s="14"/>
      <c r="AP102" s="14"/>
      <c r="AQ102" s="14"/>
      <c r="AR102" s="14"/>
    </row>
    <row r="103" spans="7:44">
      <c r="G103" s="14"/>
      <c r="H103" s="14"/>
      <c r="I103" s="14"/>
      <c r="J103" s="14"/>
      <c r="K103" s="168"/>
      <c r="L103" s="168"/>
      <c r="M103" s="168"/>
      <c r="N103" s="168"/>
      <c r="O103" s="168"/>
      <c r="P103" s="168"/>
      <c r="Q103" s="168"/>
      <c r="R103" s="79"/>
      <c r="S103" s="79"/>
      <c r="T103" s="168"/>
      <c r="U103" s="14"/>
      <c r="V103" s="14"/>
      <c r="W103" s="14"/>
      <c r="X103" s="14"/>
      <c r="Y103" s="79"/>
      <c r="Z103" s="79"/>
      <c r="AA103" s="79"/>
      <c r="AB103" s="79"/>
      <c r="AC103" s="79"/>
      <c r="AD103" s="168"/>
      <c r="AE103" s="14"/>
      <c r="AF103" s="14"/>
      <c r="AG103" s="79"/>
      <c r="AH103" s="79"/>
      <c r="AI103" s="79"/>
      <c r="AJ103" s="79"/>
      <c r="AK103" s="14"/>
      <c r="AL103" s="14"/>
      <c r="AM103" s="14"/>
      <c r="AN103" s="14"/>
      <c r="AO103" s="14"/>
      <c r="AP103" s="14"/>
      <c r="AQ103" s="14"/>
      <c r="AR103" s="14"/>
    </row>
    <row r="104" spans="7:44">
      <c r="G104" s="14"/>
      <c r="H104" s="14"/>
      <c r="I104" s="14"/>
      <c r="J104" s="14"/>
      <c r="K104" s="168"/>
      <c r="L104" s="168"/>
      <c r="M104" s="168"/>
      <c r="N104" s="168"/>
      <c r="O104" s="168"/>
      <c r="P104" s="168"/>
      <c r="Q104" s="168"/>
      <c r="R104" s="79"/>
      <c r="S104" s="79"/>
      <c r="T104" s="168"/>
      <c r="U104" s="14"/>
      <c r="V104" s="14"/>
      <c r="W104" s="14"/>
      <c r="X104" s="14"/>
      <c r="Y104" s="79"/>
      <c r="Z104" s="79"/>
      <c r="AA104" s="79"/>
      <c r="AB104" s="79"/>
      <c r="AC104" s="79"/>
      <c r="AD104" s="168"/>
      <c r="AE104" s="14"/>
      <c r="AF104" s="14"/>
      <c r="AG104" s="79"/>
      <c r="AH104" s="79"/>
      <c r="AI104" s="79"/>
      <c r="AJ104" s="79"/>
      <c r="AK104" s="14"/>
      <c r="AL104" s="14"/>
      <c r="AM104" s="14"/>
      <c r="AN104" s="14"/>
      <c r="AO104" s="14"/>
      <c r="AP104" s="14"/>
      <c r="AQ104" s="14"/>
      <c r="AR104" s="14"/>
    </row>
    <row r="105" spans="7:44">
      <c r="G105" s="14"/>
      <c r="H105" s="14"/>
      <c r="I105" s="14"/>
      <c r="J105" s="14"/>
      <c r="K105" s="168"/>
      <c r="L105" s="168"/>
      <c r="M105" s="168"/>
      <c r="N105" s="168"/>
      <c r="O105" s="168"/>
      <c r="P105" s="168"/>
      <c r="Q105" s="168"/>
      <c r="R105" s="79"/>
      <c r="S105" s="79"/>
      <c r="T105" s="168"/>
      <c r="U105" s="14"/>
      <c r="V105" s="14"/>
      <c r="W105" s="14"/>
      <c r="X105" s="14"/>
      <c r="Y105" s="79"/>
      <c r="Z105" s="79"/>
      <c r="AA105" s="79"/>
      <c r="AB105" s="79"/>
      <c r="AC105" s="79"/>
      <c r="AD105" s="168"/>
      <c r="AE105" s="14"/>
      <c r="AF105" s="14"/>
      <c r="AG105" s="79"/>
      <c r="AH105" s="79"/>
      <c r="AI105" s="79"/>
      <c r="AJ105" s="79"/>
      <c r="AK105" s="14"/>
      <c r="AL105" s="14"/>
      <c r="AM105" s="14"/>
      <c r="AN105" s="14"/>
      <c r="AO105" s="14"/>
      <c r="AP105" s="14"/>
      <c r="AQ105" s="14"/>
      <c r="AR105" s="14"/>
    </row>
    <row r="106" spans="7:44">
      <c r="G106" s="14"/>
      <c r="H106" s="14"/>
      <c r="I106" s="14"/>
      <c r="J106" s="14"/>
      <c r="K106" s="168"/>
      <c r="L106" s="168"/>
      <c r="M106" s="168"/>
      <c r="N106" s="168"/>
      <c r="O106" s="168"/>
      <c r="P106" s="168"/>
      <c r="Q106" s="168"/>
      <c r="R106" s="79"/>
      <c r="S106" s="79"/>
      <c r="T106" s="168"/>
      <c r="U106" s="14"/>
      <c r="V106" s="14"/>
      <c r="W106" s="14"/>
      <c r="X106" s="14"/>
      <c r="Y106" s="79"/>
      <c r="Z106" s="79"/>
      <c r="AA106" s="79"/>
      <c r="AB106" s="79"/>
      <c r="AC106" s="79"/>
      <c r="AD106" s="168"/>
      <c r="AE106" s="14"/>
      <c r="AF106" s="14"/>
      <c r="AG106" s="79"/>
      <c r="AH106" s="79"/>
      <c r="AI106" s="79"/>
      <c r="AJ106" s="79"/>
      <c r="AK106" s="14"/>
      <c r="AL106" s="14"/>
      <c r="AM106" s="14"/>
      <c r="AN106" s="14"/>
      <c r="AO106" s="14"/>
      <c r="AP106" s="14"/>
      <c r="AQ106" s="14"/>
      <c r="AR106" s="14"/>
    </row>
    <row r="107" spans="7:44">
      <c r="G107" s="14"/>
      <c r="H107" s="14"/>
      <c r="I107" s="14"/>
      <c r="J107" s="14"/>
      <c r="K107" s="168"/>
      <c r="L107" s="168"/>
      <c r="M107" s="168"/>
      <c r="N107" s="168"/>
      <c r="O107" s="168"/>
      <c r="P107" s="168"/>
      <c r="Q107" s="168"/>
      <c r="R107" s="79"/>
      <c r="S107" s="79"/>
      <c r="T107" s="168"/>
      <c r="U107" s="14"/>
      <c r="V107" s="14"/>
      <c r="W107" s="14"/>
      <c r="X107" s="14"/>
      <c r="Y107" s="79"/>
      <c r="Z107" s="79"/>
      <c r="AA107" s="79"/>
      <c r="AB107" s="79"/>
      <c r="AC107" s="79"/>
      <c r="AD107" s="168"/>
      <c r="AE107" s="14"/>
      <c r="AF107" s="14"/>
      <c r="AG107" s="79"/>
      <c r="AH107" s="79"/>
      <c r="AI107" s="79"/>
      <c r="AJ107" s="79"/>
      <c r="AK107" s="14"/>
      <c r="AL107" s="14"/>
      <c r="AM107" s="14"/>
      <c r="AN107" s="14"/>
      <c r="AO107" s="14"/>
      <c r="AP107" s="14"/>
      <c r="AQ107" s="14"/>
      <c r="AR107" s="14"/>
    </row>
    <row r="108" spans="7:44">
      <c r="G108" s="14"/>
      <c r="H108" s="14"/>
      <c r="I108" s="14"/>
      <c r="J108" s="14"/>
      <c r="K108" s="168"/>
      <c r="L108" s="168"/>
      <c r="M108" s="168"/>
      <c r="N108" s="168"/>
      <c r="O108" s="168"/>
      <c r="P108" s="168"/>
      <c r="Q108" s="168"/>
      <c r="R108" s="79"/>
      <c r="S108" s="79"/>
      <c r="T108" s="168"/>
      <c r="U108" s="14"/>
      <c r="V108" s="14"/>
      <c r="W108" s="14"/>
      <c r="X108" s="14"/>
      <c r="Y108" s="79"/>
      <c r="Z108" s="79"/>
      <c r="AA108" s="79"/>
      <c r="AB108" s="79"/>
      <c r="AC108" s="79"/>
      <c r="AD108" s="168"/>
      <c r="AE108" s="14"/>
      <c r="AF108" s="14"/>
      <c r="AG108" s="79"/>
      <c r="AH108" s="79"/>
      <c r="AI108" s="79"/>
      <c r="AJ108" s="79"/>
      <c r="AK108" s="14"/>
      <c r="AL108" s="14"/>
      <c r="AM108" s="14"/>
      <c r="AN108" s="14"/>
      <c r="AO108" s="14"/>
      <c r="AP108" s="14"/>
      <c r="AQ108" s="14"/>
      <c r="AR108" s="14"/>
    </row>
    <row r="109" spans="7:44">
      <c r="G109" s="14"/>
      <c r="H109" s="14"/>
      <c r="I109" s="14"/>
      <c r="J109" s="14"/>
      <c r="K109" s="168"/>
      <c r="L109" s="168"/>
      <c r="M109" s="168"/>
      <c r="N109" s="168"/>
      <c r="O109" s="168"/>
      <c r="P109" s="168"/>
      <c r="Q109" s="168"/>
      <c r="R109" s="79"/>
      <c r="S109" s="79"/>
      <c r="T109" s="168"/>
      <c r="U109" s="14"/>
      <c r="V109" s="14"/>
      <c r="W109" s="14"/>
      <c r="X109" s="14"/>
      <c r="Y109" s="79"/>
      <c r="Z109" s="79"/>
      <c r="AA109" s="79"/>
      <c r="AB109" s="79"/>
      <c r="AC109" s="79"/>
      <c r="AD109" s="168"/>
      <c r="AE109" s="14"/>
      <c r="AF109" s="14"/>
      <c r="AG109" s="79"/>
      <c r="AH109" s="79"/>
      <c r="AI109" s="79"/>
      <c r="AJ109" s="79"/>
      <c r="AK109" s="14"/>
      <c r="AL109" s="14"/>
      <c r="AM109" s="14"/>
      <c r="AN109" s="14"/>
      <c r="AO109" s="14"/>
      <c r="AP109" s="14"/>
      <c r="AQ109" s="14"/>
      <c r="AR109" s="14"/>
    </row>
    <row r="110" spans="7:44">
      <c r="G110" s="14"/>
      <c r="H110" s="14"/>
      <c r="I110" s="14"/>
      <c r="J110" s="14"/>
      <c r="K110" s="168"/>
      <c r="L110" s="168"/>
      <c r="M110" s="168"/>
      <c r="N110" s="168"/>
      <c r="O110" s="168"/>
      <c r="P110" s="168"/>
      <c r="Q110" s="168"/>
      <c r="R110" s="79"/>
      <c r="S110" s="79"/>
      <c r="T110" s="168"/>
      <c r="U110" s="14"/>
      <c r="V110" s="14"/>
      <c r="W110" s="14"/>
      <c r="X110" s="14"/>
      <c r="Y110" s="79"/>
      <c r="Z110" s="79"/>
      <c r="AA110" s="79"/>
      <c r="AB110" s="79"/>
      <c r="AC110" s="79"/>
      <c r="AD110" s="168"/>
      <c r="AE110" s="14"/>
      <c r="AF110" s="14"/>
      <c r="AG110" s="79"/>
      <c r="AH110" s="79"/>
      <c r="AI110" s="79"/>
      <c r="AJ110" s="79"/>
      <c r="AK110" s="14"/>
      <c r="AL110" s="14"/>
      <c r="AM110" s="14"/>
      <c r="AN110" s="14"/>
      <c r="AO110" s="14"/>
      <c r="AP110" s="14"/>
      <c r="AQ110" s="14"/>
      <c r="AR110" s="14"/>
    </row>
    <row r="111" spans="7:44">
      <c r="G111" s="14"/>
      <c r="H111" s="14"/>
      <c r="I111" s="14"/>
      <c r="J111" s="14"/>
      <c r="K111" s="168"/>
      <c r="L111" s="168"/>
      <c r="M111" s="168"/>
      <c r="N111" s="168"/>
      <c r="O111" s="168"/>
      <c r="P111" s="168"/>
      <c r="Q111" s="168"/>
      <c r="R111" s="79"/>
      <c r="S111" s="79"/>
      <c r="T111" s="168"/>
      <c r="U111" s="14"/>
      <c r="V111" s="14"/>
      <c r="W111" s="14"/>
      <c r="X111" s="14"/>
      <c r="Y111" s="79"/>
      <c r="Z111" s="79"/>
      <c r="AA111" s="79"/>
      <c r="AB111" s="79"/>
      <c r="AC111" s="79"/>
      <c r="AD111" s="168"/>
      <c r="AE111" s="14"/>
      <c r="AF111" s="14"/>
      <c r="AG111" s="79"/>
      <c r="AH111" s="79"/>
      <c r="AI111" s="79"/>
      <c r="AJ111" s="79"/>
      <c r="AK111" s="14"/>
      <c r="AL111" s="14"/>
      <c r="AM111" s="14"/>
      <c r="AN111" s="14"/>
      <c r="AO111" s="14"/>
      <c r="AP111" s="14"/>
      <c r="AQ111" s="14"/>
      <c r="AR111" s="14"/>
    </row>
    <row r="112" spans="7:44">
      <c r="G112" s="14"/>
      <c r="H112" s="14"/>
      <c r="I112" s="14"/>
      <c r="J112" s="14"/>
      <c r="K112" s="168"/>
      <c r="L112" s="168"/>
      <c r="M112" s="168"/>
      <c r="N112" s="168"/>
      <c r="O112" s="168"/>
      <c r="P112" s="168"/>
      <c r="Q112" s="168"/>
      <c r="R112" s="79"/>
      <c r="S112" s="79"/>
      <c r="T112" s="168"/>
      <c r="U112" s="14"/>
      <c r="V112" s="14"/>
      <c r="W112" s="14"/>
      <c r="X112" s="14"/>
      <c r="Y112" s="79"/>
      <c r="Z112" s="79"/>
      <c r="AA112" s="79"/>
      <c r="AB112" s="79"/>
      <c r="AC112" s="79"/>
      <c r="AD112" s="168"/>
      <c r="AE112" s="14"/>
      <c r="AF112" s="14"/>
      <c r="AG112" s="79"/>
      <c r="AH112" s="79"/>
      <c r="AI112" s="79"/>
      <c r="AJ112" s="79"/>
      <c r="AK112" s="14"/>
      <c r="AL112" s="14"/>
      <c r="AM112" s="14"/>
      <c r="AN112" s="14"/>
      <c r="AO112" s="14"/>
      <c r="AP112" s="14"/>
      <c r="AQ112" s="14"/>
      <c r="AR112" s="14"/>
    </row>
    <row r="113" spans="7:44">
      <c r="G113" s="14"/>
      <c r="H113" s="14"/>
      <c r="I113" s="14"/>
      <c r="J113" s="14"/>
      <c r="K113" s="168"/>
      <c r="L113" s="168"/>
      <c r="M113" s="168"/>
      <c r="N113" s="168"/>
      <c r="O113" s="168"/>
      <c r="P113" s="168"/>
      <c r="Q113" s="168"/>
      <c r="R113" s="79"/>
      <c r="S113" s="79"/>
      <c r="T113" s="168"/>
      <c r="U113" s="14"/>
      <c r="V113" s="14"/>
      <c r="W113" s="14"/>
      <c r="X113" s="14"/>
      <c r="Y113" s="79"/>
      <c r="Z113" s="79"/>
      <c r="AA113" s="79"/>
      <c r="AB113" s="79"/>
      <c r="AC113" s="79"/>
      <c r="AD113" s="168"/>
      <c r="AE113" s="14"/>
      <c r="AF113" s="14"/>
      <c r="AG113" s="79"/>
      <c r="AH113" s="79"/>
      <c r="AI113" s="79"/>
      <c r="AJ113" s="79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4"/>
      <c r="H114" s="14"/>
      <c r="I114" s="14"/>
      <c r="J114" s="14"/>
      <c r="K114" s="168"/>
      <c r="L114" s="168"/>
      <c r="M114" s="168"/>
      <c r="N114" s="168"/>
      <c r="O114" s="168"/>
      <c r="P114" s="168"/>
      <c r="Q114" s="168"/>
      <c r="R114" s="79"/>
      <c r="S114" s="79"/>
      <c r="T114" s="168"/>
      <c r="U114" s="14"/>
      <c r="V114" s="14"/>
      <c r="W114" s="14"/>
      <c r="X114" s="14"/>
      <c r="Y114" s="79"/>
      <c r="Z114" s="79"/>
      <c r="AA114" s="79"/>
      <c r="AB114" s="79"/>
      <c r="AC114" s="79"/>
      <c r="AD114" s="168"/>
      <c r="AE114" s="14"/>
      <c r="AF114" s="14"/>
      <c r="AG114" s="79"/>
      <c r="AH114" s="79"/>
      <c r="AI114" s="79"/>
      <c r="AJ114" s="79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4"/>
      <c r="H115" s="14"/>
      <c r="I115" s="14"/>
      <c r="J115" s="14"/>
      <c r="K115" s="168"/>
      <c r="L115" s="168"/>
      <c r="M115" s="168"/>
      <c r="N115" s="168"/>
      <c r="O115" s="168"/>
      <c r="P115" s="168"/>
      <c r="Q115" s="168"/>
      <c r="R115" s="79"/>
      <c r="S115" s="79"/>
      <c r="T115" s="168"/>
      <c r="U115" s="14"/>
      <c r="V115" s="14"/>
      <c r="W115" s="14"/>
      <c r="X115" s="14"/>
      <c r="Y115" s="79"/>
      <c r="Z115" s="79"/>
      <c r="AA115" s="79"/>
      <c r="AB115" s="79"/>
      <c r="AC115" s="79"/>
      <c r="AD115" s="168"/>
      <c r="AE115" s="14"/>
      <c r="AF115" s="14"/>
      <c r="AG115" s="79"/>
      <c r="AH115" s="79"/>
      <c r="AI115" s="79"/>
      <c r="AJ115" s="79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4"/>
      <c r="H116" s="14"/>
      <c r="I116" s="14"/>
      <c r="J116" s="14"/>
      <c r="K116" s="168"/>
      <c r="L116" s="168"/>
      <c r="M116" s="168"/>
      <c r="N116" s="168"/>
      <c r="O116" s="168"/>
      <c r="P116" s="168"/>
      <c r="Q116" s="168"/>
      <c r="R116" s="79"/>
      <c r="S116" s="79"/>
      <c r="T116" s="168"/>
      <c r="U116" s="14"/>
      <c r="V116" s="14"/>
      <c r="W116" s="14"/>
      <c r="X116" s="14"/>
      <c r="Y116" s="79"/>
      <c r="Z116" s="79"/>
      <c r="AA116" s="79"/>
      <c r="AB116" s="79"/>
      <c r="AC116" s="79"/>
      <c r="AD116" s="168"/>
      <c r="AE116" s="14"/>
      <c r="AF116" s="14"/>
      <c r="AG116" s="79"/>
      <c r="AH116" s="79"/>
      <c r="AI116" s="79"/>
      <c r="AJ116" s="79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4"/>
      <c r="H117" s="14"/>
      <c r="I117" s="14"/>
      <c r="J117" s="14"/>
      <c r="K117" s="168"/>
      <c r="L117" s="168"/>
      <c r="M117" s="168"/>
      <c r="N117" s="168"/>
      <c r="O117" s="168"/>
      <c r="P117" s="168"/>
      <c r="Q117" s="168"/>
      <c r="R117" s="79"/>
      <c r="S117" s="79"/>
      <c r="T117" s="168"/>
      <c r="U117" s="14"/>
      <c r="V117" s="14"/>
      <c r="W117" s="14"/>
      <c r="X117" s="14"/>
      <c r="Y117" s="79"/>
      <c r="Z117" s="79"/>
      <c r="AA117" s="79"/>
      <c r="AB117" s="79"/>
      <c r="AC117" s="79"/>
      <c r="AD117" s="168"/>
      <c r="AE117" s="14"/>
      <c r="AF117" s="14"/>
      <c r="AG117" s="79"/>
      <c r="AH117" s="79"/>
      <c r="AI117" s="79"/>
      <c r="AJ117" s="79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4"/>
      <c r="H118" s="14"/>
      <c r="I118" s="14"/>
      <c r="J118" s="14"/>
      <c r="K118" s="168"/>
      <c r="L118" s="168"/>
      <c r="M118" s="168"/>
      <c r="N118" s="168"/>
      <c r="O118" s="168"/>
      <c r="P118" s="168"/>
      <c r="Q118" s="168"/>
      <c r="R118" s="79"/>
      <c r="S118" s="79"/>
      <c r="T118" s="168"/>
      <c r="U118" s="14"/>
      <c r="V118" s="14"/>
      <c r="W118" s="14"/>
      <c r="X118" s="14"/>
      <c r="Y118" s="79"/>
      <c r="Z118" s="79"/>
      <c r="AA118" s="79"/>
      <c r="AB118" s="79"/>
      <c r="AC118" s="79"/>
      <c r="AD118" s="168"/>
      <c r="AE118" s="14"/>
      <c r="AF118" s="14"/>
      <c r="AG118" s="79"/>
      <c r="AH118" s="79"/>
      <c r="AI118" s="79"/>
      <c r="AJ118" s="79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4"/>
      <c r="H119" s="14"/>
      <c r="I119" s="14"/>
      <c r="J119" s="14"/>
      <c r="K119" s="168"/>
      <c r="L119" s="168"/>
      <c r="M119" s="168"/>
      <c r="N119" s="168"/>
      <c r="O119" s="168"/>
      <c r="P119" s="168"/>
      <c r="Q119" s="168"/>
      <c r="R119" s="79"/>
      <c r="S119" s="79"/>
      <c r="T119" s="168"/>
      <c r="U119" s="14"/>
      <c r="V119" s="14"/>
      <c r="W119" s="14"/>
      <c r="X119" s="14"/>
      <c r="Y119" s="79"/>
      <c r="Z119" s="79"/>
      <c r="AA119" s="79"/>
      <c r="AB119" s="79"/>
      <c r="AC119" s="79"/>
      <c r="AD119" s="168"/>
      <c r="AE119" s="14"/>
      <c r="AF119" s="14"/>
      <c r="AG119" s="79"/>
      <c r="AH119" s="79"/>
      <c r="AI119" s="79"/>
      <c r="AJ119" s="79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4"/>
      <c r="H120" s="14"/>
      <c r="I120" s="14"/>
      <c r="J120" s="14"/>
      <c r="K120" s="168"/>
      <c r="L120" s="168"/>
      <c r="M120" s="168"/>
      <c r="N120" s="168"/>
      <c r="O120" s="168"/>
      <c r="P120" s="168"/>
      <c r="Q120" s="168"/>
      <c r="R120" s="79"/>
      <c r="S120" s="79"/>
      <c r="T120" s="168"/>
      <c r="U120" s="14"/>
      <c r="V120" s="14"/>
      <c r="W120" s="14"/>
      <c r="X120" s="14"/>
      <c r="Y120" s="79"/>
      <c r="Z120" s="79"/>
      <c r="AA120" s="79"/>
      <c r="AB120" s="79"/>
      <c r="AC120" s="79"/>
      <c r="AD120" s="168"/>
      <c r="AE120" s="14"/>
      <c r="AF120" s="14"/>
      <c r="AG120" s="79"/>
      <c r="AH120" s="79"/>
      <c r="AI120" s="79"/>
      <c r="AJ120" s="79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4"/>
      <c r="H121" s="14"/>
      <c r="I121" s="14"/>
      <c r="J121" s="14"/>
      <c r="K121" s="168"/>
      <c r="L121" s="168"/>
      <c r="M121" s="168"/>
      <c r="N121" s="168"/>
      <c r="O121" s="168"/>
      <c r="P121" s="168"/>
      <c r="Q121" s="168"/>
      <c r="R121" s="79"/>
      <c r="S121" s="79"/>
      <c r="T121" s="168"/>
      <c r="U121" s="14"/>
      <c r="V121" s="14"/>
      <c r="W121" s="14"/>
      <c r="X121" s="14"/>
      <c r="Y121" s="79"/>
      <c r="Z121" s="79"/>
      <c r="AA121" s="79"/>
      <c r="AB121" s="79"/>
      <c r="AC121" s="79"/>
      <c r="AD121" s="168"/>
      <c r="AE121" s="14"/>
      <c r="AF121" s="14"/>
      <c r="AG121" s="79"/>
      <c r="AH121" s="79"/>
      <c r="AI121" s="79"/>
      <c r="AJ121" s="79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14"/>
      <c r="I122" s="14"/>
      <c r="J122" s="14"/>
      <c r="K122" s="168"/>
      <c r="L122" s="168"/>
      <c r="M122" s="168"/>
      <c r="N122" s="168"/>
      <c r="O122" s="168"/>
      <c r="P122" s="168"/>
      <c r="Q122" s="168"/>
      <c r="R122" s="79"/>
      <c r="S122" s="79"/>
      <c r="T122" s="168"/>
      <c r="U122" s="14"/>
      <c r="V122" s="14"/>
      <c r="W122" s="14"/>
      <c r="X122" s="14"/>
      <c r="Y122" s="79"/>
      <c r="Z122" s="79"/>
      <c r="AA122" s="79"/>
      <c r="AB122" s="79"/>
      <c r="AC122" s="79"/>
      <c r="AD122" s="168"/>
      <c r="AE122" s="14"/>
      <c r="AF122" s="14"/>
      <c r="AG122" s="79"/>
      <c r="AH122" s="79"/>
      <c r="AI122" s="79"/>
      <c r="AJ122" s="79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14"/>
      <c r="I123" s="14"/>
      <c r="J123" s="14"/>
      <c r="K123" s="168"/>
      <c r="L123" s="168"/>
      <c r="M123" s="168"/>
      <c r="N123" s="168"/>
      <c r="O123" s="168"/>
      <c r="P123" s="168"/>
      <c r="Q123" s="168"/>
      <c r="R123" s="79"/>
      <c r="S123" s="79"/>
      <c r="T123" s="168"/>
      <c r="U123" s="14"/>
      <c r="V123" s="14"/>
      <c r="W123" s="14"/>
      <c r="X123" s="14"/>
      <c r="Y123" s="79"/>
      <c r="Z123" s="79"/>
      <c r="AA123" s="79"/>
      <c r="AB123" s="79"/>
      <c r="AC123" s="79"/>
      <c r="AD123" s="168"/>
      <c r="AE123" s="14"/>
      <c r="AF123" s="14"/>
      <c r="AG123" s="79"/>
      <c r="AH123" s="79"/>
      <c r="AI123" s="79"/>
      <c r="AJ123" s="79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14"/>
      <c r="I124" s="14"/>
      <c r="J124" s="14"/>
      <c r="K124" s="168"/>
      <c r="L124" s="168"/>
      <c r="M124" s="168"/>
      <c r="N124" s="168"/>
      <c r="O124" s="168"/>
      <c r="P124" s="168"/>
      <c r="Q124" s="168"/>
      <c r="R124" s="79"/>
      <c r="S124" s="79"/>
      <c r="T124" s="168"/>
      <c r="U124" s="14"/>
      <c r="V124" s="14"/>
      <c r="W124" s="14"/>
      <c r="X124" s="14"/>
      <c r="Y124" s="79"/>
      <c r="Z124" s="79"/>
      <c r="AA124" s="79"/>
      <c r="AB124" s="79"/>
      <c r="AC124" s="79"/>
      <c r="AD124" s="168"/>
      <c r="AE124" s="14"/>
      <c r="AF124" s="14"/>
      <c r="AG124" s="79"/>
      <c r="AH124" s="79"/>
      <c r="AI124" s="79"/>
      <c r="AJ124" s="79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14"/>
      <c r="I125" s="14"/>
      <c r="J125" s="14"/>
      <c r="K125" s="168"/>
      <c r="L125" s="168"/>
      <c r="M125" s="168"/>
      <c r="N125" s="168"/>
      <c r="O125" s="168"/>
      <c r="P125" s="168"/>
      <c r="Q125" s="168"/>
      <c r="R125" s="79"/>
      <c r="S125" s="79"/>
      <c r="T125" s="168"/>
      <c r="U125" s="14"/>
      <c r="V125" s="14"/>
      <c r="W125" s="14"/>
      <c r="X125" s="14"/>
      <c r="Y125" s="79"/>
      <c r="Z125" s="79"/>
      <c r="AA125" s="79"/>
      <c r="AB125" s="79"/>
      <c r="AC125" s="79"/>
      <c r="AD125" s="168"/>
      <c r="AE125" s="14"/>
      <c r="AF125" s="14"/>
      <c r="AG125" s="79"/>
      <c r="AH125" s="79"/>
      <c r="AI125" s="79"/>
      <c r="AJ125" s="79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14"/>
      <c r="I126" s="14"/>
      <c r="J126" s="14"/>
      <c r="K126" s="168"/>
      <c r="L126" s="168"/>
      <c r="M126" s="168"/>
      <c r="N126" s="168"/>
      <c r="O126" s="168"/>
      <c r="P126" s="168"/>
      <c r="Q126" s="168"/>
      <c r="R126" s="79"/>
      <c r="S126" s="79"/>
      <c r="T126" s="168"/>
      <c r="U126" s="14"/>
      <c r="V126" s="14"/>
      <c r="W126" s="14"/>
      <c r="X126" s="14"/>
      <c r="Y126" s="79"/>
      <c r="Z126" s="79"/>
      <c r="AA126" s="79"/>
      <c r="AB126" s="79"/>
      <c r="AC126" s="79"/>
      <c r="AD126" s="168"/>
      <c r="AE126" s="14"/>
      <c r="AF126" s="14"/>
      <c r="AG126" s="79"/>
      <c r="AH126" s="79"/>
      <c r="AI126" s="79"/>
      <c r="AJ126" s="79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14"/>
      <c r="I127" s="14"/>
      <c r="J127" s="14"/>
      <c r="K127" s="168"/>
      <c r="L127" s="168"/>
      <c r="M127" s="168"/>
      <c r="N127" s="168"/>
      <c r="O127" s="168"/>
      <c r="P127" s="168"/>
      <c r="Q127" s="168"/>
      <c r="R127" s="79"/>
      <c r="S127" s="79"/>
      <c r="T127" s="168"/>
      <c r="U127" s="14"/>
      <c r="V127" s="14"/>
      <c r="W127" s="14"/>
      <c r="X127" s="14"/>
      <c r="Y127" s="79"/>
      <c r="Z127" s="79"/>
      <c r="AA127" s="79"/>
      <c r="AB127" s="79"/>
      <c r="AC127" s="79"/>
      <c r="AD127" s="168"/>
      <c r="AE127" s="14"/>
      <c r="AF127" s="14"/>
      <c r="AG127" s="79"/>
      <c r="AH127" s="79"/>
      <c r="AI127" s="79"/>
      <c r="AJ127" s="79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14"/>
      <c r="I128" s="14"/>
      <c r="J128" s="14"/>
      <c r="K128" s="168"/>
      <c r="L128" s="168"/>
      <c r="M128" s="168"/>
      <c r="N128" s="168"/>
      <c r="O128" s="168"/>
      <c r="P128" s="168"/>
      <c r="Q128" s="168"/>
      <c r="R128" s="79"/>
      <c r="S128" s="79"/>
      <c r="T128" s="168"/>
      <c r="U128" s="14"/>
      <c r="V128" s="14"/>
      <c r="W128" s="14"/>
      <c r="X128" s="14"/>
      <c r="Y128" s="79"/>
      <c r="Z128" s="79"/>
      <c r="AA128" s="79"/>
      <c r="AB128" s="79"/>
      <c r="AC128" s="79"/>
      <c r="AD128" s="168"/>
      <c r="AE128" s="14"/>
      <c r="AF128" s="14"/>
      <c r="AG128" s="79"/>
      <c r="AH128" s="79"/>
      <c r="AI128" s="79"/>
      <c r="AJ128" s="79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4"/>
      <c r="H129" s="14"/>
      <c r="I129" s="14"/>
      <c r="J129" s="14"/>
      <c r="K129" s="168"/>
      <c r="L129" s="168"/>
      <c r="M129" s="168"/>
      <c r="N129" s="168"/>
      <c r="O129" s="168"/>
      <c r="P129" s="168"/>
      <c r="Q129" s="168"/>
      <c r="R129" s="79"/>
      <c r="S129" s="79"/>
      <c r="T129" s="168"/>
      <c r="U129" s="14"/>
      <c r="V129" s="14"/>
      <c r="W129" s="14"/>
      <c r="X129" s="14"/>
      <c r="Y129" s="79"/>
      <c r="Z129" s="79"/>
      <c r="AA129" s="79"/>
      <c r="AB129" s="79"/>
      <c r="AC129" s="79"/>
      <c r="AD129" s="168"/>
      <c r="AE129" s="14"/>
      <c r="AF129" s="14"/>
      <c r="AG129" s="79"/>
      <c r="AH129" s="79"/>
      <c r="AI129" s="79"/>
      <c r="AJ129" s="79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4"/>
      <c r="H130" s="14"/>
      <c r="I130" s="14"/>
      <c r="J130" s="14"/>
      <c r="K130" s="168"/>
      <c r="L130" s="168"/>
      <c r="M130" s="168"/>
      <c r="N130" s="168"/>
      <c r="O130" s="168"/>
      <c r="P130" s="168"/>
      <c r="Q130" s="168"/>
      <c r="R130" s="79"/>
      <c r="S130" s="79"/>
      <c r="T130" s="168"/>
      <c r="U130" s="14"/>
      <c r="V130" s="14"/>
      <c r="W130" s="14"/>
      <c r="X130" s="14"/>
      <c r="Y130" s="79"/>
      <c r="Z130" s="79"/>
      <c r="AA130" s="79"/>
      <c r="AB130" s="79"/>
      <c r="AC130" s="79"/>
      <c r="AD130" s="168"/>
      <c r="AE130" s="14"/>
      <c r="AF130" s="14"/>
      <c r="AG130" s="79"/>
      <c r="AH130" s="79"/>
      <c r="AI130" s="79"/>
      <c r="AJ130" s="79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4"/>
      <c r="H131" s="14"/>
      <c r="I131" s="14"/>
      <c r="J131" s="14"/>
      <c r="K131" s="168"/>
      <c r="L131" s="168"/>
      <c r="M131" s="168"/>
      <c r="N131" s="168"/>
      <c r="O131" s="168"/>
      <c r="P131" s="168"/>
      <c r="Q131" s="168"/>
      <c r="R131" s="79"/>
      <c r="S131" s="79"/>
      <c r="T131" s="168"/>
      <c r="U131" s="14"/>
      <c r="V131" s="14"/>
      <c r="W131" s="14"/>
      <c r="X131" s="14"/>
      <c r="Y131" s="79"/>
      <c r="Z131" s="79"/>
      <c r="AA131" s="79"/>
      <c r="AB131" s="79"/>
      <c r="AC131" s="79"/>
      <c r="AD131" s="168"/>
      <c r="AE131" s="14"/>
      <c r="AF131" s="14"/>
      <c r="AG131" s="79"/>
      <c r="AH131" s="79"/>
      <c r="AI131" s="79"/>
      <c r="AJ131" s="79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4"/>
      <c r="H132" s="14"/>
      <c r="I132" s="14"/>
      <c r="J132" s="14"/>
      <c r="K132" s="168"/>
      <c r="L132" s="168"/>
      <c r="M132" s="168"/>
      <c r="N132" s="168"/>
      <c r="O132" s="168"/>
      <c r="P132" s="168"/>
      <c r="Q132" s="168"/>
      <c r="R132" s="79"/>
      <c r="S132" s="79"/>
      <c r="T132" s="168"/>
      <c r="U132" s="14"/>
      <c r="V132" s="14"/>
      <c r="W132" s="14"/>
      <c r="X132" s="14"/>
      <c r="Y132" s="79"/>
      <c r="Z132" s="79"/>
      <c r="AA132" s="79"/>
      <c r="AB132" s="79"/>
      <c r="AC132" s="79"/>
      <c r="AD132" s="168"/>
      <c r="AE132" s="14"/>
      <c r="AF132" s="14"/>
      <c r="AG132" s="79"/>
      <c r="AH132" s="79"/>
      <c r="AI132" s="79"/>
      <c r="AJ132" s="79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4"/>
      <c r="H133" s="14"/>
      <c r="I133" s="14"/>
      <c r="J133" s="14"/>
      <c r="K133" s="168"/>
      <c r="L133" s="168"/>
      <c r="M133" s="168"/>
      <c r="N133" s="168"/>
      <c r="O133" s="168"/>
      <c r="P133" s="168"/>
      <c r="Q133" s="168"/>
      <c r="R133" s="79"/>
      <c r="S133" s="79"/>
      <c r="T133" s="168"/>
      <c r="U133" s="14"/>
      <c r="V133" s="14"/>
      <c r="W133" s="14"/>
      <c r="X133" s="14"/>
      <c r="Y133" s="79"/>
      <c r="Z133" s="79"/>
      <c r="AA133" s="79"/>
      <c r="AB133" s="79"/>
      <c r="AC133" s="79"/>
      <c r="AD133" s="168"/>
      <c r="AE133" s="14"/>
      <c r="AF133" s="14"/>
      <c r="AG133" s="79"/>
      <c r="AH133" s="79"/>
      <c r="AI133" s="79"/>
      <c r="AJ133" s="79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4"/>
      <c r="H134" s="14"/>
      <c r="I134" s="14"/>
      <c r="J134" s="14"/>
      <c r="K134" s="168"/>
      <c r="L134" s="168"/>
      <c r="M134" s="168"/>
      <c r="N134" s="168"/>
      <c r="O134" s="168"/>
      <c r="P134" s="168"/>
      <c r="Q134" s="168"/>
      <c r="R134" s="79"/>
      <c r="S134" s="79"/>
      <c r="T134" s="168"/>
      <c r="U134" s="14"/>
      <c r="V134" s="14"/>
      <c r="W134" s="14"/>
      <c r="X134" s="14"/>
      <c r="Y134" s="79"/>
      <c r="Z134" s="79"/>
      <c r="AA134" s="79"/>
      <c r="AB134" s="79"/>
      <c r="AC134" s="79"/>
      <c r="AD134" s="168"/>
      <c r="AE134" s="14"/>
      <c r="AF134" s="14"/>
      <c r="AG134" s="79"/>
      <c r="AH134" s="79"/>
      <c r="AI134" s="79"/>
      <c r="AJ134" s="79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4"/>
      <c r="H135" s="14"/>
      <c r="I135" s="14"/>
      <c r="J135" s="14"/>
      <c r="K135" s="168"/>
      <c r="L135" s="168"/>
      <c r="M135" s="168"/>
      <c r="N135" s="168"/>
      <c r="O135" s="168"/>
      <c r="P135" s="168"/>
      <c r="Q135" s="168"/>
      <c r="R135" s="79"/>
      <c r="S135" s="79"/>
      <c r="T135" s="168"/>
      <c r="U135" s="14"/>
      <c r="V135" s="14"/>
      <c r="W135" s="14"/>
      <c r="X135" s="14"/>
      <c r="Y135" s="79"/>
      <c r="Z135" s="79"/>
      <c r="AA135" s="79"/>
      <c r="AB135" s="79"/>
      <c r="AC135" s="79"/>
      <c r="AD135" s="168"/>
      <c r="AE135" s="14"/>
      <c r="AF135" s="14"/>
      <c r="AG135" s="79"/>
      <c r="AH135" s="79"/>
      <c r="AI135" s="79"/>
      <c r="AJ135" s="79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4"/>
      <c r="H136" s="14"/>
      <c r="I136" s="14"/>
      <c r="J136" s="14"/>
      <c r="K136" s="168"/>
      <c r="L136" s="168"/>
      <c r="M136" s="168"/>
      <c r="N136" s="168"/>
      <c r="O136" s="168"/>
      <c r="P136" s="168"/>
      <c r="Q136" s="168"/>
      <c r="R136" s="79"/>
      <c r="S136" s="79"/>
      <c r="T136" s="168"/>
      <c r="U136" s="14"/>
      <c r="V136" s="14"/>
      <c r="W136" s="14"/>
      <c r="X136" s="14"/>
      <c r="Y136" s="79"/>
      <c r="Z136" s="79"/>
      <c r="AA136" s="79"/>
      <c r="AB136" s="79"/>
      <c r="AC136" s="79"/>
      <c r="AD136" s="168"/>
      <c r="AE136" s="14"/>
      <c r="AF136" s="14"/>
      <c r="AG136" s="79"/>
      <c r="AH136" s="79"/>
      <c r="AI136" s="79"/>
      <c r="AJ136" s="79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4"/>
      <c r="H137" s="14"/>
      <c r="I137" s="14"/>
      <c r="J137" s="14"/>
      <c r="K137" s="168"/>
      <c r="L137" s="168"/>
      <c r="M137" s="168"/>
      <c r="N137" s="168"/>
      <c r="O137" s="168"/>
      <c r="P137" s="168"/>
      <c r="Q137" s="168"/>
      <c r="R137" s="79"/>
      <c r="S137" s="79"/>
      <c r="T137" s="168"/>
      <c r="U137" s="14"/>
      <c r="V137" s="14"/>
      <c r="W137" s="14"/>
      <c r="X137" s="14"/>
      <c r="Y137" s="79"/>
      <c r="Z137" s="79"/>
      <c r="AA137" s="79"/>
      <c r="AB137" s="79"/>
      <c r="AC137" s="79"/>
      <c r="AD137" s="168"/>
      <c r="AE137" s="14"/>
      <c r="AF137" s="14"/>
      <c r="AG137" s="79"/>
      <c r="AH137" s="79"/>
      <c r="AI137" s="79"/>
      <c r="AJ137" s="79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4"/>
      <c r="H138" s="14"/>
      <c r="I138" s="14"/>
      <c r="J138" s="14"/>
      <c r="K138" s="168"/>
      <c r="L138" s="168"/>
      <c r="M138" s="168"/>
      <c r="N138" s="168"/>
      <c r="O138" s="168"/>
      <c r="P138" s="168"/>
      <c r="Q138" s="168"/>
      <c r="R138" s="79"/>
      <c r="S138" s="79"/>
      <c r="T138" s="168"/>
      <c r="U138" s="14"/>
      <c r="V138" s="14"/>
      <c r="W138" s="14"/>
      <c r="X138" s="14"/>
      <c r="Y138" s="79"/>
      <c r="Z138" s="79"/>
      <c r="AA138" s="79"/>
      <c r="AB138" s="79"/>
      <c r="AC138" s="79"/>
      <c r="AD138" s="168"/>
      <c r="AE138" s="14"/>
      <c r="AF138" s="14"/>
      <c r="AG138" s="79"/>
      <c r="AH138" s="79"/>
      <c r="AI138" s="79"/>
      <c r="AJ138" s="79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4"/>
      <c r="H139" s="14"/>
      <c r="I139" s="14"/>
      <c r="J139" s="14"/>
      <c r="K139" s="168"/>
      <c r="L139" s="168"/>
      <c r="M139" s="168"/>
      <c r="N139" s="168"/>
      <c r="O139" s="168"/>
      <c r="P139" s="168"/>
      <c r="Q139" s="168"/>
      <c r="R139" s="79"/>
      <c r="S139" s="79"/>
      <c r="T139" s="168"/>
      <c r="U139" s="14"/>
      <c r="V139" s="14"/>
      <c r="W139" s="14"/>
      <c r="X139" s="14"/>
      <c r="Y139" s="79"/>
      <c r="Z139" s="79"/>
      <c r="AA139" s="79"/>
      <c r="AB139" s="79"/>
      <c r="AC139" s="79"/>
      <c r="AD139" s="168"/>
      <c r="AE139" s="14"/>
      <c r="AF139" s="14"/>
      <c r="AG139" s="79"/>
      <c r="AH139" s="79"/>
      <c r="AI139" s="79"/>
      <c r="AJ139" s="79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4"/>
      <c r="H140" s="14"/>
      <c r="I140" s="14"/>
      <c r="J140" s="14"/>
      <c r="K140" s="168"/>
      <c r="L140" s="168"/>
      <c r="M140" s="168"/>
      <c r="N140" s="168"/>
      <c r="O140" s="168"/>
      <c r="P140" s="168"/>
      <c r="Q140" s="168"/>
      <c r="R140" s="79"/>
      <c r="S140" s="79"/>
      <c r="T140" s="168"/>
      <c r="U140" s="14"/>
      <c r="V140" s="14"/>
      <c r="W140" s="14"/>
      <c r="X140" s="14"/>
      <c r="Y140" s="79"/>
      <c r="Z140" s="79"/>
      <c r="AA140" s="79"/>
      <c r="AB140" s="79"/>
      <c r="AC140" s="79"/>
      <c r="AD140" s="168"/>
      <c r="AE140" s="14"/>
      <c r="AF140" s="14"/>
      <c r="AG140" s="79"/>
      <c r="AH140" s="79"/>
      <c r="AI140" s="79"/>
      <c r="AJ140" s="79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4"/>
      <c r="H141" s="14"/>
      <c r="I141" s="14"/>
      <c r="J141" s="14"/>
      <c r="K141" s="168"/>
      <c r="L141" s="168"/>
      <c r="M141" s="168"/>
      <c r="N141" s="168"/>
      <c r="O141" s="168"/>
      <c r="P141" s="168"/>
      <c r="Q141" s="168"/>
      <c r="R141" s="79"/>
      <c r="S141" s="79"/>
      <c r="T141" s="168"/>
      <c r="U141" s="14"/>
      <c r="V141" s="14"/>
      <c r="W141" s="14"/>
      <c r="X141" s="14"/>
      <c r="Y141" s="79"/>
      <c r="Z141" s="79"/>
      <c r="AA141" s="79"/>
      <c r="AB141" s="79"/>
      <c r="AC141" s="79"/>
      <c r="AD141" s="168"/>
      <c r="AE141" s="14"/>
      <c r="AF141" s="14"/>
      <c r="AG141" s="79"/>
      <c r="AH141" s="79"/>
      <c r="AI141" s="79"/>
      <c r="AJ141" s="79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4"/>
      <c r="H142" s="14"/>
      <c r="I142" s="14"/>
      <c r="J142" s="14"/>
      <c r="K142" s="168"/>
      <c r="L142" s="168"/>
      <c r="M142" s="168"/>
      <c r="N142" s="168"/>
      <c r="O142" s="168"/>
      <c r="P142" s="168"/>
      <c r="Q142" s="168"/>
      <c r="R142" s="79"/>
      <c r="S142" s="79"/>
      <c r="T142" s="168"/>
      <c r="U142" s="14"/>
      <c r="V142" s="14"/>
      <c r="W142" s="14"/>
      <c r="X142" s="14"/>
      <c r="Y142" s="79"/>
      <c r="Z142" s="79"/>
      <c r="AA142" s="79"/>
      <c r="AB142" s="79"/>
      <c r="AC142" s="79"/>
      <c r="AD142" s="168"/>
      <c r="AE142" s="14"/>
      <c r="AF142" s="14"/>
      <c r="AG142" s="79"/>
      <c r="AH142" s="79"/>
      <c r="AI142" s="79"/>
      <c r="AJ142" s="79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4"/>
      <c r="H143" s="14"/>
      <c r="I143" s="14"/>
      <c r="J143" s="14"/>
      <c r="K143" s="168"/>
      <c r="L143" s="168"/>
      <c r="M143" s="168"/>
      <c r="N143" s="168"/>
      <c r="O143" s="168"/>
      <c r="P143" s="168"/>
      <c r="Q143" s="168"/>
      <c r="R143" s="79"/>
      <c r="S143" s="79"/>
      <c r="T143" s="168"/>
      <c r="U143" s="14"/>
      <c r="V143" s="14"/>
      <c r="W143" s="14"/>
      <c r="X143" s="14"/>
      <c r="Y143" s="79"/>
      <c r="Z143" s="79"/>
      <c r="AA143" s="79"/>
      <c r="AB143" s="79"/>
      <c r="AC143" s="79"/>
      <c r="AD143" s="168"/>
      <c r="AE143" s="14"/>
      <c r="AF143" s="14"/>
      <c r="AG143" s="79"/>
      <c r="AH143" s="79"/>
      <c r="AI143" s="79"/>
      <c r="AJ143" s="79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4"/>
      <c r="H144" s="14"/>
      <c r="I144" s="14"/>
      <c r="J144" s="14"/>
      <c r="K144" s="168"/>
      <c r="L144" s="168"/>
      <c r="M144" s="168"/>
      <c r="N144" s="168"/>
      <c r="O144" s="168"/>
      <c r="P144" s="168"/>
      <c r="Q144" s="168"/>
      <c r="R144" s="79"/>
      <c r="S144" s="79"/>
      <c r="T144" s="168"/>
      <c r="U144" s="14"/>
      <c r="V144" s="14"/>
      <c r="W144" s="14"/>
      <c r="X144" s="14"/>
      <c r="Y144" s="79"/>
      <c r="Z144" s="79"/>
      <c r="AA144" s="79"/>
      <c r="AB144" s="79"/>
      <c r="AC144" s="79"/>
      <c r="AD144" s="168"/>
      <c r="AE144" s="14"/>
      <c r="AF144" s="14"/>
      <c r="AG144" s="79"/>
      <c r="AH144" s="79"/>
      <c r="AI144" s="79"/>
      <c r="AJ144" s="79"/>
      <c r="AK144" s="14"/>
      <c r="AL144" s="14"/>
      <c r="AM144" s="14"/>
      <c r="AN144" s="14"/>
      <c r="AO144" s="14"/>
      <c r="AP144" s="14"/>
      <c r="AQ144" s="14"/>
      <c r="AR144" s="14"/>
    </row>
    <row r="145" spans="1:44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169"/>
      <c r="L145" s="168"/>
      <c r="M145" s="168"/>
      <c r="N145" s="168"/>
      <c r="O145" s="168"/>
      <c r="P145" s="168"/>
      <c r="Q145" s="168"/>
      <c r="R145" s="79"/>
      <c r="S145" s="79"/>
      <c r="T145" s="168"/>
      <c r="U145" s="14"/>
      <c r="V145" s="14"/>
      <c r="W145" s="14"/>
      <c r="X145" s="14"/>
      <c r="Y145" s="79"/>
      <c r="Z145" s="79"/>
      <c r="AA145" s="79"/>
      <c r="AB145" s="79"/>
      <c r="AC145" s="79"/>
      <c r="AD145" s="168"/>
      <c r="AE145" s="14"/>
      <c r="AF145" s="14"/>
      <c r="AG145" s="79"/>
      <c r="AH145" s="79"/>
      <c r="AI145" s="79"/>
      <c r="AJ145" s="79"/>
      <c r="AK145" s="14"/>
      <c r="AL145" s="14"/>
      <c r="AM145" s="14"/>
      <c r="AN145" s="14"/>
      <c r="AO145" s="14"/>
      <c r="AP145" s="14"/>
      <c r="AQ145" s="14"/>
      <c r="AR145" s="14"/>
    </row>
    <row r="146" spans="1:44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170"/>
      <c r="L146" s="169"/>
      <c r="M146" s="169"/>
      <c r="N146" s="169"/>
      <c r="O146" s="169"/>
      <c r="P146" s="169"/>
      <c r="Q146" s="169"/>
      <c r="R146" s="80"/>
      <c r="S146" s="80"/>
      <c r="U146" s="32"/>
      <c r="V146" s="32"/>
      <c r="W146" s="32"/>
      <c r="X146" s="32"/>
      <c r="Y146" s="80"/>
      <c r="Z146" s="80"/>
      <c r="AA146" s="80"/>
      <c r="AB146" s="80"/>
      <c r="AC146" s="80"/>
      <c r="AD146" s="169"/>
      <c r="AE146" s="32"/>
      <c r="AG146" s="80"/>
      <c r="AI146" s="80"/>
      <c r="AJ146" s="80"/>
    </row>
    <row r="147" spans="1:44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170"/>
      <c r="L147" s="170"/>
      <c r="M147" s="170"/>
      <c r="N147" s="170"/>
      <c r="O147" s="170"/>
      <c r="P147" s="170"/>
      <c r="Q147" s="170"/>
      <c r="R147" s="81"/>
      <c r="S147" s="81"/>
      <c r="U147" s="36"/>
      <c r="V147" s="36"/>
      <c r="W147" s="36"/>
      <c r="X147" s="36"/>
      <c r="Y147" s="81"/>
      <c r="Z147" s="81"/>
      <c r="AA147" s="81"/>
      <c r="AB147" s="81"/>
      <c r="AC147" s="81"/>
      <c r="AD147" s="170"/>
      <c r="AE147" s="36"/>
      <c r="AG147" s="81"/>
      <c r="AI147" s="81"/>
      <c r="AJ147" s="81"/>
    </row>
    <row r="148" spans="1:44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170"/>
      <c r="L148" s="170"/>
      <c r="M148" s="170"/>
      <c r="N148" s="170"/>
      <c r="O148" s="170"/>
      <c r="P148" s="170"/>
      <c r="Q148" s="170"/>
      <c r="R148" s="81"/>
      <c r="S148" s="81"/>
      <c r="U148" s="36"/>
      <c r="V148" s="36"/>
      <c r="W148" s="36"/>
      <c r="X148" s="36"/>
      <c r="Y148" s="81"/>
      <c r="Z148" s="81"/>
      <c r="AA148" s="81"/>
      <c r="AB148" s="81"/>
      <c r="AC148" s="81"/>
      <c r="AD148" s="170"/>
      <c r="AE148" s="36"/>
      <c r="AG148" s="81"/>
      <c r="AI148" s="81"/>
      <c r="AJ148" s="81"/>
    </row>
    <row r="149" spans="1:44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170"/>
      <c r="L149" s="170"/>
      <c r="M149" s="170"/>
      <c r="N149" s="170"/>
      <c r="O149" s="170"/>
      <c r="P149" s="170"/>
      <c r="Q149" s="170"/>
      <c r="R149" s="81"/>
      <c r="S149" s="81"/>
      <c r="U149" s="36"/>
      <c r="V149" s="36"/>
      <c r="W149" s="36"/>
      <c r="X149" s="36"/>
      <c r="Y149" s="81"/>
      <c r="Z149" s="81"/>
      <c r="AA149" s="81"/>
      <c r="AB149" s="81"/>
      <c r="AC149" s="81"/>
      <c r="AD149" s="170"/>
      <c r="AE149" s="36"/>
      <c r="AG149" s="81"/>
      <c r="AI149" s="81"/>
      <c r="AJ149" s="81"/>
    </row>
    <row r="150" spans="1:44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170"/>
      <c r="L150" s="170"/>
      <c r="M150" s="170"/>
      <c r="N150" s="170"/>
      <c r="O150" s="170"/>
      <c r="P150" s="170"/>
      <c r="Q150" s="170"/>
      <c r="R150" s="81"/>
      <c r="S150" s="81"/>
      <c r="U150" s="36"/>
      <c r="V150" s="36"/>
      <c r="W150" s="36"/>
      <c r="X150" s="36"/>
      <c r="Y150" s="81"/>
      <c r="Z150" s="81"/>
      <c r="AA150" s="81"/>
      <c r="AB150" s="81"/>
      <c r="AC150" s="81"/>
      <c r="AD150" s="170"/>
      <c r="AE150" s="36"/>
      <c r="AG150" s="81"/>
      <c r="AI150" s="81"/>
      <c r="AJ150" s="81"/>
    </row>
    <row r="151" spans="1:44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170"/>
      <c r="L151" s="170"/>
      <c r="M151" s="170"/>
      <c r="N151" s="170"/>
      <c r="O151" s="170"/>
      <c r="P151" s="170"/>
      <c r="Q151" s="170"/>
      <c r="R151" s="81"/>
      <c r="S151" s="81"/>
      <c r="U151" s="36"/>
      <c r="V151" s="36"/>
      <c r="W151" s="36"/>
      <c r="X151" s="36"/>
      <c r="Y151" s="81"/>
      <c r="Z151" s="81"/>
      <c r="AA151" s="81"/>
      <c r="AB151" s="81"/>
      <c r="AC151" s="81"/>
      <c r="AD151" s="170"/>
      <c r="AE151" s="36"/>
      <c r="AG151" s="81"/>
      <c r="AI151" s="81"/>
      <c r="AJ151" s="81"/>
    </row>
    <row r="152" spans="1:44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170"/>
      <c r="L152" s="170"/>
      <c r="M152" s="170"/>
      <c r="N152" s="170"/>
      <c r="O152" s="170"/>
      <c r="P152" s="170"/>
      <c r="Q152" s="170"/>
      <c r="R152" s="81"/>
      <c r="S152" s="81"/>
      <c r="U152" s="36"/>
      <c r="V152" s="36"/>
      <c r="W152" s="36"/>
      <c r="X152" s="36"/>
      <c r="Y152" s="81"/>
      <c r="Z152" s="81"/>
      <c r="AA152" s="81"/>
      <c r="AB152" s="81"/>
      <c r="AC152" s="81"/>
      <c r="AD152" s="170"/>
      <c r="AE152" s="36"/>
      <c r="AG152" s="81"/>
      <c r="AI152" s="81"/>
      <c r="AJ152" s="81"/>
    </row>
    <row r="153" spans="1:44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170"/>
      <c r="L153" s="170"/>
      <c r="M153" s="170"/>
      <c r="N153" s="170"/>
      <c r="O153" s="170"/>
      <c r="P153" s="170"/>
      <c r="Q153" s="170"/>
      <c r="R153" s="81"/>
      <c r="S153" s="81"/>
      <c r="U153" s="36"/>
      <c r="V153" s="36"/>
      <c r="W153" s="36"/>
      <c r="X153" s="36"/>
      <c r="Y153" s="81"/>
      <c r="Z153" s="81"/>
      <c r="AA153" s="81"/>
      <c r="AB153" s="81"/>
      <c r="AC153" s="81"/>
      <c r="AD153" s="170"/>
      <c r="AE153" s="36"/>
      <c r="AG153" s="81"/>
      <c r="AI153" s="81"/>
      <c r="AJ153" s="81"/>
    </row>
    <row r="154" spans="1:44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170"/>
      <c r="L154" s="170"/>
      <c r="M154" s="170"/>
      <c r="N154" s="170"/>
      <c r="O154" s="170"/>
      <c r="P154" s="170"/>
      <c r="Q154" s="170"/>
      <c r="R154" s="81"/>
      <c r="S154" s="81"/>
      <c r="U154" s="36"/>
      <c r="V154" s="36"/>
      <c r="W154" s="36"/>
      <c r="X154" s="36"/>
      <c r="Y154" s="81"/>
      <c r="Z154" s="81"/>
      <c r="AA154" s="81"/>
      <c r="AB154" s="81"/>
      <c r="AC154" s="81"/>
      <c r="AD154" s="170"/>
      <c r="AE154" s="36"/>
      <c r="AG154" s="81"/>
      <c r="AI154" s="81"/>
      <c r="AJ154" s="81"/>
    </row>
    <row r="155" spans="1:44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170"/>
      <c r="L155" s="170"/>
      <c r="M155" s="170"/>
      <c r="N155" s="170"/>
      <c r="O155" s="170"/>
      <c r="P155" s="170"/>
      <c r="Q155" s="170"/>
      <c r="R155" s="81"/>
      <c r="S155" s="81"/>
      <c r="U155" s="36"/>
      <c r="V155" s="36"/>
      <c r="W155" s="36"/>
      <c r="X155" s="36"/>
      <c r="Y155" s="81"/>
      <c r="Z155" s="81"/>
      <c r="AA155" s="81"/>
      <c r="AB155" s="81"/>
      <c r="AC155" s="81"/>
      <c r="AD155" s="170"/>
      <c r="AE155" s="36"/>
      <c r="AG155" s="81"/>
      <c r="AI155" s="81"/>
      <c r="AJ155" s="81"/>
    </row>
    <row r="156" spans="1:44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170"/>
      <c r="L156" s="170"/>
      <c r="M156" s="170"/>
      <c r="N156" s="170"/>
      <c r="O156" s="170"/>
      <c r="P156" s="170"/>
      <c r="Q156" s="170"/>
      <c r="R156" s="81"/>
      <c r="S156" s="81"/>
      <c r="U156" s="36"/>
      <c r="V156" s="36"/>
      <c r="W156" s="36"/>
      <c r="X156" s="36"/>
      <c r="Y156" s="81"/>
      <c r="Z156" s="81"/>
      <c r="AA156" s="81"/>
      <c r="AB156" s="81"/>
      <c r="AC156" s="81"/>
      <c r="AD156" s="170"/>
      <c r="AE156" s="36"/>
      <c r="AG156" s="81"/>
      <c r="AI156" s="81"/>
      <c r="AJ156" s="81"/>
    </row>
    <row r="157" spans="1:44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170"/>
      <c r="L157" s="170"/>
      <c r="M157" s="170"/>
      <c r="N157" s="170"/>
      <c r="O157" s="170"/>
      <c r="P157" s="170"/>
      <c r="Q157" s="170"/>
      <c r="R157" s="81"/>
      <c r="S157" s="81"/>
      <c r="U157" s="36"/>
      <c r="V157" s="36"/>
      <c r="W157" s="36"/>
      <c r="X157" s="36"/>
      <c r="Y157" s="81"/>
      <c r="Z157" s="81"/>
      <c r="AA157" s="81"/>
      <c r="AB157" s="81"/>
      <c r="AC157" s="81"/>
      <c r="AD157" s="170"/>
      <c r="AE157" s="36"/>
      <c r="AG157" s="81"/>
      <c r="AI157" s="81"/>
      <c r="AJ157" s="81"/>
    </row>
    <row r="158" spans="1:44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170"/>
      <c r="L158" s="170"/>
      <c r="M158" s="170"/>
      <c r="N158" s="170"/>
      <c r="O158" s="170"/>
      <c r="P158" s="170"/>
      <c r="Q158" s="170"/>
      <c r="R158" s="81"/>
      <c r="S158" s="81"/>
      <c r="U158" s="36"/>
      <c r="V158" s="36"/>
      <c r="W158" s="36"/>
      <c r="X158" s="36"/>
      <c r="Y158" s="81"/>
      <c r="Z158" s="81"/>
      <c r="AA158" s="81"/>
      <c r="AB158" s="81"/>
      <c r="AC158" s="81"/>
      <c r="AD158" s="170"/>
      <c r="AE158" s="36"/>
      <c r="AG158" s="81"/>
      <c r="AI158" s="81"/>
      <c r="AJ158" s="81"/>
    </row>
    <row r="159" spans="1:44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170"/>
      <c r="L159" s="170"/>
      <c r="M159" s="170"/>
      <c r="N159" s="170"/>
      <c r="O159" s="170"/>
      <c r="P159" s="170"/>
      <c r="Q159" s="170"/>
      <c r="R159" s="81"/>
      <c r="S159" s="81"/>
      <c r="U159" s="36"/>
      <c r="V159" s="36"/>
      <c r="W159" s="36"/>
      <c r="X159" s="36"/>
      <c r="Y159" s="81"/>
      <c r="Z159" s="81"/>
      <c r="AA159" s="81"/>
      <c r="AB159" s="81"/>
      <c r="AC159" s="81"/>
      <c r="AD159" s="170"/>
      <c r="AE159" s="36"/>
      <c r="AG159" s="81"/>
      <c r="AI159" s="81"/>
      <c r="AJ159" s="81"/>
    </row>
    <row r="160" spans="1:44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170"/>
      <c r="L160" s="170"/>
      <c r="M160" s="170"/>
      <c r="N160" s="170"/>
      <c r="O160" s="170"/>
      <c r="P160" s="170"/>
      <c r="Q160" s="170"/>
      <c r="R160" s="81"/>
      <c r="S160" s="81"/>
      <c r="U160" s="36"/>
      <c r="V160" s="36"/>
      <c r="W160" s="36"/>
      <c r="X160" s="36"/>
      <c r="Y160" s="81"/>
      <c r="Z160" s="81"/>
      <c r="AA160" s="81"/>
      <c r="AB160" s="81"/>
      <c r="AC160" s="81"/>
      <c r="AD160" s="170"/>
      <c r="AE160" s="36"/>
      <c r="AG160" s="81"/>
      <c r="AI160" s="81"/>
      <c r="AJ160" s="81"/>
    </row>
    <row r="161" spans="1:36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170"/>
      <c r="L161" s="170"/>
      <c r="M161" s="170"/>
      <c r="N161" s="170"/>
      <c r="O161" s="170"/>
      <c r="P161" s="170"/>
      <c r="Q161" s="170"/>
      <c r="R161" s="81"/>
      <c r="S161" s="81"/>
      <c r="U161" s="36"/>
      <c r="V161" s="36"/>
      <c r="W161" s="36"/>
      <c r="X161" s="36"/>
      <c r="Y161" s="81"/>
      <c r="Z161" s="81"/>
      <c r="AA161" s="81"/>
      <c r="AB161" s="81"/>
      <c r="AC161" s="81"/>
      <c r="AD161" s="170"/>
      <c r="AE161" s="36"/>
      <c r="AG161" s="81"/>
      <c r="AI161" s="81"/>
      <c r="AJ161" s="81"/>
    </row>
    <row r="162" spans="1:36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170"/>
      <c r="L162" s="170"/>
      <c r="M162" s="170"/>
      <c r="N162" s="170"/>
      <c r="O162" s="170"/>
      <c r="P162" s="170"/>
      <c r="Q162" s="170"/>
      <c r="R162" s="81"/>
      <c r="S162" s="81"/>
      <c r="U162" s="36"/>
      <c r="V162" s="36"/>
      <c r="W162" s="36"/>
      <c r="X162" s="36"/>
      <c r="Y162" s="81"/>
      <c r="Z162" s="81"/>
      <c r="AA162" s="81"/>
      <c r="AB162" s="81"/>
      <c r="AC162" s="81"/>
      <c r="AD162" s="170"/>
      <c r="AE162" s="36"/>
      <c r="AG162" s="81"/>
      <c r="AI162" s="81"/>
      <c r="AJ162" s="81"/>
    </row>
    <row r="163" spans="1:36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170"/>
      <c r="L163" s="170"/>
      <c r="M163" s="170"/>
      <c r="N163" s="170"/>
      <c r="O163" s="170"/>
      <c r="P163" s="170"/>
      <c r="Q163" s="170"/>
      <c r="R163" s="81"/>
      <c r="S163" s="81"/>
      <c r="U163" s="36"/>
      <c r="V163" s="36"/>
      <c r="W163" s="36"/>
      <c r="X163" s="36"/>
      <c r="Y163" s="81"/>
      <c r="Z163" s="81"/>
      <c r="AA163" s="81"/>
      <c r="AB163" s="81"/>
      <c r="AC163" s="81"/>
      <c r="AD163" s="170"/>
      <c r="AE163" s="36"/>
      <c r="AG163" s="81"/>
      <c r="AI163" s="81"/>
      <c r="AJ163" s="81"/>
    </row>
    <row r="164" spans="1:36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170"/>
      <c r="L164" s="170"/>
      <c r="M164" s="170"/>
      <c r="N164" s="170"/>
      <c r="O164" s="170"/>
      <c r="P164" s="170"/>
      <c r="Q164" s="170"/>
      <c r="R164" s="81"/>
      <c r="S164" s="81"/>
      <c r="U164" s="36"/>
      <c r="V164" s="36"/>
      <c r="W164" s="36"/>
      <c r="X164" s="36"/>
      <c r="Y164" s="81"/>
      <c r="Z164" s="81"/>
      <c r="AA164" s="81"/>
      <c r="AB164" s="81"/>
      <c r="AC164" s="81"/>
      <c r="AD164" s="170"/>
      <c r="AE164" s="36"/>
      <c r="AG164" s="81"/>
      <c r="AI164" s="81"/>
      <c r="AJ164" s="81"/>
    </row>
    <row r="165" spans="1:36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170"/>
      <c r="L165" s="170"/>
      <c r="M165" s="170"/>
      <c r="N165" s="170"/>
      <c r="O165" s="170"/>
      <c r="P165" s="170"/>
      <c r="Q165" s="170"/>
      <c r="R165" s="81"/>
      <c r="S165" s="81"/>
      <c r="U165" s="36"/>
      <c r="V165" s="36"/>
      <c r="W165" s="36"/>
      <c r="X165" s="36"/>
      <c r="Y165" s="81"/>
      <c r="Z165" s="81"/>
      <c r="AA165" s="81"/>
      <c r="AB165" s="81"/>
      <c r="AC165" s="81"/>
      <c r="AD165" s="170"/>
      <c r="AE165" s="36"/>
      <c r="AG165" s="81"/>
      <c r="AI165" s="81"/>
      <c r="AJ165" s="81"/>
    </row>
    <row r="166" spans="1:36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170"/>
      <c r="L166" s="170"/>
      <c r="M166" s="170"/>
      <c r="N166" s="170"/>
      <c r="O166" s="170"/>
      <c r="P166" s="170"/>
      <c r="Q166" s="170"/>
      <c r="R166" s="81"/>
      <c r="S166" s="81"/>
      <c r="U166" s="36"/>
      <c r="V166" s="36"/>
      <c r="W166" s="36"/>
      <c r="X166" s="36"/>
      <c r="Y166" s="81"/>
      <c r="Z166" s="81"/>
      <c r="AA166" s="81"/>
      <c r="AB166" s="81"/>
      <c r="AC166" s="81"/>
      <c r="AD166" s="170"/>
      <c r="AE166" s="36"/>
      <c r="AG166" s="81"/>
      <c r="AI166" s="81"/>
      <c r="AJ166" s="81"/>
    </row>
    <row r="167" spans="1:36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170"/>
      <c r="L167" s="170"/>
      <c r="M167" s="170"/>
      <c r="N167" s="170"/>
      <c r="O167" s="170"/>
      <c r="P167" s="170"/>
      <c r="Q167" s="170"/>
      <c r="R167" s="81"/>
      <c r="S167" s="81"/>
      <c r="U167" s="36"/>
      <c r="V167" s="36"/>
      <c r="W167" s="36"/>
      <c r="X167" s="36"/>
      <c r="Y167" s="81"/>
      <c r="Z167" s="81"/>
      <c r="AA167" s="81"/>
      <c r="AB167" s="81"/>
      <c r="AC167" s="81"/>
      <c r="AD167" s="170"/>
      <c r="AE167" s="36"/>
      <c r="AG167" s="81"/>
      <c r="AI167" s="81"/>
      <c r="AJ167" s="81"/>
    </row>
    <row r="168" spans="1:36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170"/>
      <c r="L168" s="170"/>
      <c r="M168" s="170"/>
      <c r="N168" s="170"/>
      <c r="O168" s="170"/>
      <c r="P168" s="170"/>
      <c r="Q168" s="170"/>
      <c r="R168" s="81"/>
      <c r="S168" s="81"/>
      <c r="U168" s="36"/>
      <c r="V168" s="36"/>
      <c r="W168" s="36"/>
      <c r="X168" s="36"/>
      <c r="Y168" s="81"/>
      <c r="Z168" s="81"/>
      <c r="AA168" s="81"/>
      <c r="AB168" s="81"/>
      <c r="AC168" s="81"/>
      <c r="AD168" s="170"/>
      <c r="AE168" s="36"/>
      <c r="AG168" s="81"/>
      <c r="AI168" s="81"/>
      <c r="AJ168" s="81"/>
    </row>
    <row r="169" spans="1:36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170"/>
      <c r="L169" s="170"/>
      <c r="M169" s="170"/>
      <c r="N169" s="170"/>
      <c r="O169" s="170"/>
      <c r="P169" s="170"/>
      <c r="Q169" s="170"/>
      <c r="R169" s="81"/>
      <c r="S169" s="81"/>
      <c r="U169" s="36"/>
      <c r="V169" s="36"/>
      <c r="W169" s="36"/>
      <c r="X169" s="36"/>
      <c r="Y169" s="81"/>
      <c r="Z169" s="81"/>
      <c r="AA169" s="81"/>
      <c r="AB169" s="81"/>
      <c r="AC169" s="81"/>
      <c r="AD169" s="170"/>
      <c r="AE169" s="36"/>
      <c r="AG169" s="81"/>
      <c r="AI169" s="81"/>
      <c r="AJ169" s="81"/>
    </row>
    <row r="170" spans="1:36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170"/>
      <c r="L170" s="170"/>
      <c r="M170" s="170"/>
      <c r="N170" s="170"/>
      <c r="O170" s="170"/>
      <c r="P170" s="170"/>
      <c r="Q170" s="170"/>
      <c r="R170" s="81"/>
      <c r="S170" s="81"/>
      <c r="U170" s="36"/>
      <c r="V170" s="36"/>
      <c r="W170" s="36"/>
      <c r="X170" s="36"/>
      <c r="Y170" s="81"/>
      <c r="Z170" s="81"/>
      <c r="AA170" s="81"/>
      <c r="AB170" s="81"/>
      <c r="AC170" s="81"/>
      <c r="AD170" s="170"/>
      <c r="AE170" s="36"/>
      <c r="AG170" s="81"/>
      <c r="AI170" s="81"/>
      <c r="AJ170" s="81"/>
    </row>
    <row r="171" spans="1:36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170"/>
      <c r="L171" s="170"/>
      <c r="M171" s="170"/>
      <c r="N171" s="170"/>
      <c r="O171" s="170"/>
      <c r="P171" s="170"/>
      <c r="Q171" s="170"/>
      <c r="R171" s="81"/>
      <c r="S171" s="81"/>
      <c r="U171" s="36"/>
      <c r="V171" s="36"/>
      <c r="W171" s="36"/>
      <c r="X171" s="36"/>
      <c r="Y171" s="81"/>
      <c r="Z171" s="81"/>
      <c r="AA171" s="81"/>
      <c r="AB171" s="81"/>
      <c r="AC171" s="81"/>
      <c r="AD171" s="170"/>
      <c r="AE171" s="36"/>
      <c r="AG171" s="81"/>
      <c r="AI171" s="81"/>
      <c r="AJ171" s="81"/>
    </row>
    <row r="172" spans="1:36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170"/>
      <c r="L172" s="170"/>
      <c r="M172" s="170"/>
      <c r="N172" s="170"/>
      <c r="O172" s="170"/>
      <c r="P172" s="170"/>
      <c r="Q172" s="170"/>
      <c r="R172" s="81"/>
      <c r="S172" s="81"/>
      <c r="U172" s="36"/>
      <c r="V172" s="36"/>
      <c r="W172" s="36"/>
      <c r="X172" s="36"/>
      <c r="Y172" s="81"/>
      <c r="Z172" s="81"/>
      <c r="AA172" s="81"/>
      <c r="AB172" s="81"/>
      <c r="AC172" s="81"/>
      <c r="AD172" s="170"/>
      <c r="AE172" s="36"/>
      <c r="AG172" s="81"/>
      <c r="AI172" s="81"/>
      <c r="AJ172" s="81"/>
    </row>
    <row r="173" spans="1:36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170"/>
      <c r="L173" s="170"/>
      <c r="M173" s="170"/>
      <c r="N173" s="170"/>
      <c r="O173" s="170"/>
      <c r="P173" s="170"/>
      <c r="Q173" s="170"/>
      <c r="R173" s="81"/>
      <c r="S173" s="81"/>
      <c r="U173" s="36"/>
      <c r="V173" s="36"/>
      <c r="W173" s="36"/>
      <c r="X173" s="36"/>
      <c r="Y173" s="81"/>
      <c r="Z173" s="81"/>
      <c r="AA173" s="81"/>
      <c r="AB173" s="81"/>
      <c r="AC173" s="81"/>
      <c r="AD173" s="170"/>
      <c r="AE173" s="36"/>
      <c r="AG173" s="81"/>
      <c r="AI173" s="81"/>
      <c r="AJ173" s="81"/>
    </row>
    <row r="174" spans="1:36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170"/>
      <c r="L174" s="170"/>
      <c r="M174" s="170"/>
      <c r="N174" s="170"/>
      <c r="O174" s="170"/>
      <c r="P174" s="170"/>
      <c r="Q174" s="170"/>
      <c r="R174" s="81"/>
      <c r="S174" s="81"/>
      <c r="U174" s="36"/>
      <c r="V174" s="36"/>
      <c r="W174" s="36"/>
      <c r="X174" s="36"/>
      <c r="Y174" s="81"/>
      <c r="Z174" s="81"/>
      <c r="AA174" s="81"/>
      <c r="AB174" s="81"/>
      <c r="AC174" s="81"/>
      <c r="AD174" s="170"/>
      <c r="AE174" s="36"/>
      <c r="AG174" s="81"/>
      <c r="AI174" s="81"/>
      <c r="AJ174" s="81"/>
    </row>
    <row r="175" spans="1:36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170"/>
      <c r="L175" s="170"/>
      <c r="M175" s="170"/>
      <c r="N175" s="170"/>
      <c r="O175" s="170"/>
      <c r="P175" s="170"/>
      <c r="Q175" s="170"/>
      <c r="R175" s="81"/>
      <c r="S175" s="81"/>
      <c r="U175" s="36"/>
      <c r="V175" s="36"/>
      <c r="W175" s="36"/>
      <c r="X175" s="36"/>
      <c r="Y175" s="81"/>
      <c r="Z175" s="81"/>
      <c r="AA175" s="81"/>
      <c r="AB175" s="81"/>
      <c r="AC175" s="81"/>
      <c r="AD175" s="170"/>
      <c r="AE175" s="36"/>
      <c r="AG175" s="81"/>
      <c r="AI175" s="81"/>
      <c r="AJ175" s="81"/>
    </row>
    <row r="176" spans="1:36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170"/>
      <c r="L176" s="170"/>
      <c r="M176" s="170"/>
      <c r="N176" s="170"/>
      <c r="O176" s="170"/>
      <c r="P176" s="170"/>
      <c r="Q176" s="170"/>
      <c r="R176" s="81"/>
      <c r="S176" s="81"/>
      <c r="U176" s="36"/>
      <c r="V176" s="36"/>
      <c r="W176" s="36"/>
      <c r="X176" s="36"/>
      <c r="Y176" s="81"/>
      <c r="Z176" s="81"/>
      <c r="AA176" s="81"/>
      <c r="AB176" s="81"/>
      <c r="AC176" s="81"/>
      <c r="AD176" s="170"/>
      <c r="AE176" s="36"/>
      <c r="AG176" s="81"/>
      <c r="AI176" s="81"/>
      <c r="AJ176" s="81"/>
    </row>
    <row r="177" spans="1:36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170"/>
      <c r="L177" s="170"/>
      <c r="M177" s="170"/>
      <c r="N177" s="170"/>
      <c r="O177" s="170"/>
      <c r="P177" s="170"/>
      <c r="Q177" s="170"/>
      <c r="R177" s="81"/>
      <c r="S177" s="81"/>
      <c r="U177" s="36"/>
      <c r="V177" s="36"/>
      <c r="W177" s="36"/>
      <c r="X177" s="36"/>
      <c r="Y177" s="81"/>
      <c r="Z177" s="81"/>
      <c r="AA177" s="81"/>
      <c r="AB177" s="81"/>
      <c r="AC177" s="81"/>
      <c r="AD177" s="170"/>
      <c r="AE177" s="36"/>
      <c r="AG177" s="81"/>
      <c r="AI177" s="81"/>
      <c r="AJ177" s="81"/>
    </row>
    <row r="178" spans="1:36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170"/>
      <c r="L178" s="170"/>
      <c r="M178" s="170"/>
      <c r="N178" s="170"/>
      <c r="O178" s="170"/>
      <c r="P178" s="170"/>
      <c r="Q178" s="170"/>
      <c r="R178" s="81"/>
      <c r="S178" s="81"/>
      <c r="U178" s="36"/>
      <c r="V178" s="36"/>
      <c r="W178" s="36"/>
      <c r="X178" s="36"/>
      <c r="Y178" s="81"/>
      <c r="Z178" s="81"/>
      <c r="AA178" s="81"/>
      <c r="AB178" s="81"/>
      <c r="AC178" s="81"/>
      <c r="AD178" s="170"/>
      <c r="AE178" s="36"/>
      <c r="AG178" s="81"/>
      <c r="AI178" s="81"/>
      <c r="AJ178" s="81"/>
    </row>
    <row r="179" spans="1:36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170"/>
      <c r="L179" s="170"/>
      <c r="M179" s="170"/>
      <c r="N179" s="170"/>
      <c r="O179" s="170"/>
      <c r="P179" s="170"/>
      <c r="Q179" s="170"/>
      <c r="R179" s="81"/>
      <c r="S179" s="81"/>
      <c r="U179" s="36"/>
      <c r="V179" s="36"/>
      <c r="W179" s="36"/>
      <c r="X179" s="36"/>
      <c r="Y179" s="81"/>
      <c r="Z179" s="81"/>
      <c r="AA179" s="81"/>
      <c r="AB179" s="81"/>
      <c r="AC179" s="81"/>
      <c r="AD179" s="170"/>
      <c r="AE179" s="36"/>
      <c r="AG179" s="81"/>
      <c r="AI179" s="81"/>
      <c r="AJ179" s="81"/>
    </row>
    <row r="180" spans="1:36">
      <c r="L180" s="170"/>
      <c r="M180" s="170"/>
      <c r="N180" s="170"/>
      <c r="O180" s="170"/>
      <c r="P180" s="170"/>
      <c r="Q180" s="170"/>
      <c r="R180" s="81"/>
      <c r="S180" s="81"/>
      <c r="U180" s="36"/>
      <c r="V180" s="36"/>
      <c r="W180" s="36"/>
      <c r="X180" s="36"/>
      <c r="Y180" s="81"/>
      <c r="Z180" s="81"/>
      <c r="AA180" s="81"/>
      <c r="AB180" s="81"/>
      <c r="AC180" s="81"/>
      <c r="AD180" s="170"/>
      <c r="AE180" s="36"/>
      <c r="AG180" s="81"/>
      <c r="AI180" s="81"/>
      <c r="AJ180" s="81"/>
    </row>
    <row r="181" spans="1:36">
      <c r="L181" s="170"/>
      <c r="M181" s="170"/>
      <c r="N181" s="170"/>
      <c r="O181" s="170"/>
      <c r="P181" s="170"/>
      <c r="Q181" s="170"/>
      <c r="R181" s="81"/>
      <c r="S181" s="81"/>
      <c r="U181" s="36"/>
      <c r="V181" s="36"/>
      <c r="W181" s="36"/>
      <c r="X181" s="36"/>
      <c r="Y181" s="81"/>
      <c r="AA181" s="81"/>
      <c r="AC181" s="81"/>
      <c r="AE181" s="36"/>
      <c r="AG181" s="81"/>
      <c r="AI181" s="81"/>
      <c r="AJ181" s="81"/>
    </row>
    <row r="182" spans="1:36">
      <c r="L182" s="170"/>
      <c r="M182" s="170"/>
      <c r="N182" s="170"/>
      <c r="O182" s="170"/>
      <c r="P182" s="170"/>
      <c r="Q182" s="170"/>
      <c r="R182" s="81"/>
      <c r="S182" s="81"/>
      <c r="U182" s="36"/>
      <c r="V182" s="36"/>
      <c r="W182" s="36"/>
      <c r="X182" s="36"/>
      <c r="Y182" s="81"/>
      <c r="AA182" s="81"/>
      <c r="AC182" s="81"/>
      <c r="AE182" s="36"/>
      <c r="AG182" s="81"/>
      <c r="AI182" s="81"/>
      <c r="AJ182" s="81"/>
    </row>
    <row r="183" spans="1:36">
      <c r="L183" s="170"/>
      <c r="M183" s="170"/>
      <c r="N183" s="170"/>
      <c r="O183" s="170"/>
      <c r="P183" s="170"/>
      <c r="Q183" s="170"/>
      <c r="R183" s="81"/>
      <c r="S183" s="81"/>
      <c r="U183" s="36"/>
      <c r="V183" s="36"/>
      <c r="W183" s="36"/>
      <c r="X183" s="36"/>
      <c r="Y183" s="81"/>
      <c r="AA183" s="81"/>
      <c r="AC183" s="81"/>
      <c r="AE183" s="36"/>
      <c r="AG183" s="81"/>
      <c r="AI183" s="81"/>
      <c r="AJ183" s="81"/>
    </row>
    <row r="184" spans="1:36">
      <c r="L184" s="170"/>
      <c r="M184" s="170"/>
      <c r="N184" s="170"/>
      <c r="O184" s="170"/>
      <c r="P184" s="170"/>
      <c r="Q184" s="170"/>
      <c r="R184" s="81"/>
      <c r="S184" s="81"/>
      <c r="U184" s="36"/>
      <c r="V184" s="36"/>
      <c r="W184" s="36"/>
      <c r="X184" s="36"/>
      <c r="Y184" s="81"/>
      <c r="AA184" s="81"/>
      <c r="AC184" s="81"/>
      <c r="AE184" s="36"/>
      <c r="AG184" s="81"/>
      <c r="AI184" s="81"/>
      <c r="AJ184" s="81"/>
    </row>
    <row r="185" spans="1:36">
      <c r="L185" s="170"/>
      <c r="M185" s="170"/>
      <c r="N185" s="170"/>
      <c r="O185" s="170"/>
      <c r="P185" s="170"/>
      <c r="Q185" s="170"/>
      <c r="R185" s="81"/>
      <c r="S185" s="81"/>
      <c r="U185" s="36"/>
      <c r="V185" s="36"/>
      <c r="W185" s="36"/>
      <c r="X185" s="36"/>
      <c r="Y185" s="81"/>
      <c r="AA185" s="81"/>
      <c r="AC185" s="81"/>
      <c r="AE185" s="36"/>
      <c r="AG185" s="81"/>
      <c r="AI185" s="81"/>
      <c r="AJ185" s="81"/>
    </row>
    <row r="186" spans="1:36">
      <c r="L186" s="170"/>
      <c r="M186" s="170"/>
      <c r="N186" s="170"/>
      <c r="O186" s="170"/>
      <c r="P186" s="170"/>
      <c r="Q186" s="170"/>
      <c r="R186" s="81"/>
      <c r="S186" s="81"/>
      <c r="U186" s="36"/>
      <c r="V186" s="36"/>
      <c r="W186" s="36"/>
      <c r="X186" s="36"/>
      <c r="Y186" s="81"/>
      <c r="AA186" s="81"/>
      <c r="AC186" s="81"/>
      <c r="AE186" s="36"/>
      <c r="AG186" s="81"/>
      <c r="AI186" s="81"/>
      <c r="AJ186" s="81"/>
    </row>
    <row r="187" spans="1:36">
      <c r="L187" s="170"/>
      <c r="M187" s="170"/>
      <c r="N187" s="170"/>
      <c r="O187" s="170"/>
      <c r="P187" s="170"/>
      <c r="Q187" s="170"/>
      <c r="R187" s="81"/>
      <c r="S187" s="81"/>
      <c r="U187" s="36"/>
      <c r="V187" s="36"/>
      <c r="W187" s="36"/>
      <c r="X187" s="36"/>
      <c r="Y187" s="81"/>
      <c r="AA187" s="81"/>
      <c r="AC187" s="81"/>
      <c r="AE187" s="36"/>
      <c r="AG187" s="81"/>
      <c r="AI187" s="81"/>
      <c r="AJ187" s="81"/>
    </row>
    <row r="188" spans="1:36">
      <c r="L188" s="170"/>
      <c r="M188" s="170"/>
      <c r="N188" s="170"/>
      <c r="O188" s="170"/>
      <c r="P188" s="170"/>
      <c r="Q188" s="170"/>
      <c r="R188" s="81"/>
      <c r="S188" s="81"/>
      <c r="U188" s="36"/>
      <c r="V188" s="36"/>
      <c r="W188" s="36"/>
      <c r="X188" s="36"/>
      <c r="Y188" s="81"/>
      <c r="AA188" s="81"/>
      <c r="AC188" s="81"/>
      <c r="AE188" s="36"/>
      <c r="AG188" s="81"/>
      <c r="AI188" s="81"/>
      <c r="AJ188" s="81"/>
    </row>
    <row r="189" spans="1:36">
      <c r="L189" s="170"/>
      <c r="M189" s="170"/>
      <c r="N189" s="170"/>
      <c r="O189" s="170"/>
      <c r="P189" s="170"/>
      <c r="Q189" s="170"/>
      <c r="R189" s="81"/>
      <c r="S189" s="81"/>
      <c r="U189" s="36"/>
      <c r="V189" s="36"/>
      <c r="W189" s="36"/>
      <c r="X189" s="36"/>
      <c r="Y189" s="81"/>
      <c r="AA189" s="81"/>
      <c r="AC189" s="81"/>
      <c r="AE189" s="36"/>
      <c r="AG189" s="81"/>
      <c r="AI189" s="81"/>
      <c r="AJ189" s="81"/>
    </row>
    <row r="190" spans="1:36">
      <c r="L190" s="170"/>
      <c r="M190" s="170"/>
      <c r="N190" s="170"/>
      <c r="O190" s="170"/>
      <c r="P190" s="170"/>
      <c r="Q190" s="170"/>
      <c r="R190" s="81"/>
      <c r="S190" s="81"/>
      <c r="U190" s="36"/>
      <c r="V190" s="36"/>
      <c r="W190" s="36"/>
      <c r="X190" s="36"/>
      <c r="Y190" s="81"/>
      <c r="AA190" s="81"/>
      <c r="AC190" s="81"/>
      <c r="AE190" s="36"/>
      <c r="AG190" s="81"/>
      <c r="AI190" s="81"/>
      <c r="AJ190" s="81"/>
    </row>
    <row r="191" spans="1:36">
      <c r="L191" s="170"/>
      <c r="M191" s="170"/>
      <c r="N191" s="170"/>
      <c r="O191" s="170"/>
      <c r="P191" s="170"/>
      <c r="Q191" s="170"/>
      <c r="R191" s="81"/>
      <c r="S191" s="81"/>
      <c r="U191" s="36"/>
      <c r="V191" s="36"/>
      <c r="W191" s="36"/>
      <c r="X191" s="36"/>
      <c r="Y191" s="81"/>
      <c r="AA191" s="81"/>
      <c r="AC191" s="81"/>
      <c r="AE191" s="36"/>
      <c r="AG191" s="81"/>
      <c r="AI191" s="81"/>
      <c r="AJ191" s="81"/>
    </row>
    <row r="192" spans="1:36">
      <c r="L192" s="170"/>
      <c r="M192" s="170"/>
      <c r="N192" s="170"/>
      <c r="O192" s="170"/>
      <c r="P192" s="170"/>
      <c r="Q192" s="170"/>
      <c r="R192" s="81"/>
      <c r="S192" s="81"/>
      <c r="U192" s="36"/>
      <c r="V192" s="36"/>
      <c r="W192" s="36"/>
      <c r="X192" s="36"/>
      <c r="Y192" s="81"/>
      <c r="AA192" s="81"/>
      <c r="AC192" s="81"/>
      <c r="AE192" s="36"/>
      <c r="AG192" s="81"/>
      <c r="AI192" s="81"/>
      <c r="AJ192" s="81"/>
    </row>
    <row r="193" spans="12:36">
      <c r="L193" s="170"/>
      <c r="M193" s="170"/>
      <c r="N193" s="170"/>
      <c r="O193" s="170"/>
      <c r="P193" s="170"/>
      <c r="Q193" s="170"/>
      <c r="R193" s="81"/>
      <c r="S193" s="81"/>
      <c r="U193" s="36"/>
      <c r="V193" s="36"/>
      <c r="W193" s="36"/>
      <c r="X193" s="36"/>
      <c r="Y193" s="81"/>
      <c r="AA193" s="81"/>
      <c r="AC193" s="81"/>
      <c r="AE193" s="36"/>
      <c r="AG193" s="81"/>
      <c r="AI193" s="81"/>
      <c r="AJ193" s="81"/>
    </row>
    <row r="194" spans="12:36">
      <c r="L194" s="170"/>
      <c r="M194" s="170"/>
      <c r="N194" s="170"/>
      <c r="O194" s="170"/>
      <c r="P194" s="170"/>
      <c r="Q194" s="170"/>
      <c r="R194" s="81"/>
      <c r="S194" s="81"/>
      <c r="U194" s="36"/>
      <c r="V194" s="36"/>
      <c r="W194" s="36"/>
      <c r="X194" s="36"/>
      <c r="Y194" s="81"/>
      <c r="AA194" s="81"/>
      <c r="AC194" s="81"/>
      <c r="AE194" s="36"/>
      <c r="AG194" s="81"/>
      <c r="AI194" s="81"/>
      <c r="AJ194" s="81"/>
    </row>
    <row r="195" spans="12:36">
      <c r="L195" s="170"/>
      <c r="M195" s="170"/>
      <c r="N195" s="170"/>
      <c r="O195" s="170"/>
      <c r="P195" s="170"/>
      <c r="Q195" s="170"/>
      <c r="R195" s="81"/>
      <c r="S195" s="81"/>
      <c r="U195" s="36"/>
      <c r="V195" s="36"/>
      <c r="W195" s="36"/>
      <c r="X195" s="36"/>
      <c r="Y195" s="81"/>
      <c r="AA195" s="81"/>
      <c r="AC195" s="81"/>
      <c r="AE195" s="36"/>
      <c r="AG195" s="81"/>
      <c r="AI195" s="81"/>
      <c r="AJ195" s="81"/>
    </row>
    <row r="196" spans="12:36">
      <c r="L196" s="170"/>
      <c r="M196" s="170"/>
      <c r="N196" s="170"/>
      <c r="O196" s="170"/>
      <c r="P196" s="170"/>
      <c r="Q196" s="170"/>
      <c r="R196" s="81"/>
      <c r="S196" s="81"/>
      <c r="U196" s="36"/>
      <c r="V196" s="36"/>
      <c r="W196" s="36"/>
      <c r="X196" s="36"/>
      <c r="Y196" s="81"/>
      <c r="AA196" s="81"/>
      <c r="AC196" s="81"/>
      <c r="AE196" s="36"/>
      <c r="AG196" s="81"/>
      <c r="AI196" s="81"/>
      <c r="AJ196" s="81"/>
    </row>
    <row r="197" spans="12:36">
      <c r="L197" s="170"/>
      <c r="M197" s="170"/>
      <c r="N197" s="170"/>
      <c r="O197" s="170"/>
      <c r="P197" s="170"/>
      <c r="Q197" s="170"/>
      <c r="R197" s="81"/>
      <c r="S197" s="81"/>
      <c r="U197" s="36"/>
      <c r="V197" s="36"/>
      <c r="W197" s="36"/>
      <c r="X197" s="36"/>
      <c r="Y197" s="81"/>
      <c r="AA197" s="81"/>
      <c r="AC197" s="81"/>
      <c r="AE197" s="36"/>
      <c r="AG197" s="81"/>
      <c r="AI197" s="81"/>
      <c r="AJ197" s="81"/>
    </row>
    <row r="198" spans="12:36">
      <c r="L198" s="170"/>
      <c r="M198" s="170"/>
      <c r="N198" s="170"/>
      <c r="O198" s="170"/>
      <c r="P198" s="170"/>
      <c r="Q198" s="170"/>
      <c r="R198" s="81"/>
      <c r="S198" s="81"/>
      <c r="U198" s="36"/>
      <c r="V198" s="36"/>
      <c r="W198" s="36"/>
      <c r="X198" s="36"/>
      <c r="Y198" s="81"/>
      <c r="AA198" s="81"/>
      <c r="AC198" s="81"/>
      <c r="AE198" s="36"/>
      <c r="AG198" s="81"/>
      <c r="AI198" s="81"/>
      <c r="AJ198" s="81"/>
    </row>
    <row r="199" spans="12:36">
      <c r="L199" s="170"/>
      <c r="M199" s="170"/>
      <c r="N199" s="170"/>
      <c r="O199" s="170"/>
      <c r="P199" s="170"/>
      <c r="Q199" s="170"/>
      <c r="R199" s="81"/>
      <c r="S199" s="81"/>
      <c r="U199" s="36"/>
      <c r="V199" s="36"/>
      <c r="W199" s="36"/>
      <c r="X199" s="36"/>
      <c r="Y199" s="81"/>
      <c r="AA199" s="81"/>
      <c r="AC199" s="81"/>
      <c r="AE199" s="36"/>
      <c r="AG199" s="81"/>
      <c r="AI199" s="81"/>
      <c r="AJ199" s="81"/>
    </row>
    <row r="200" spans="12:36">
      <c r="L200" s="170"/>
      <c r="M200" s="170"/>
      <c r="N200" s="170"/>
      <c r="O200" s="170"/>
      <c r="P200" s="170"/>
      <c r="Q200" s="170"/>
      <c r="R200" s="81"/>
      <c r="S200" s="81"/>
      <c r="U200" s="36"/>
      <c r="V200" s="36"/>
      <c r="W200" s="36"/>
      <c r="X200" s="36"/>
      <c r="Y200" s="81"/>
      <c r="AA200" s="81"/>
      <c r="AC200" s="81"/>
      <c r="AE200" s="36"/>
      <c r="AG200" s="81"/>
      <c r="AI200" s="81"/>
      <c r="AJ200" s="81"/>
    </row>
    <row r="201" spans="12:36">
      <c r="L201" s="170"/>
      <c r="M201" s="170"/>
      <c r="N201" s="170"/>
      <c r="O201" s="170"/>
      <c r="P201" s="170"/>
      <c r="Q201" s="170"/>
      <c r="R201" s="81"/>
      <c r="S201" s="81"/>
      <c r="U201" s="36"/>
      <c r="V201" s="36"/>
      <c r="W201" s="36"/>
      <c r="X201" s="36"/>
      <c r="Y201" s="81"/>
      <c r="AA201" s="81"/>
      <c r="AC201" s="81"/>
      <c r="AE201" s="36"/>
      <c r="AG201" s="81"/>
      <c r="AI201" s="81"/>
      <c r="AJ201" s="81"/>
    </row>
    <row r="202" spans="12:36">
      <c r="L202" s="170"/>
      <c r="M202" s="170"/>
      <c r="N202" s="170"/>
      <c r="O202" s="170"/>
      <c r="P202" s="170"/>
      <c r="Q202" s="170"/>
      <c r="R202" s="81"/>
      <c r="S202" s="81"/>
      <c r="U202" s="36"/>
      <c r="V202" s="36"/>
      <c r="W202" s="36"/>
      <c r="X202" s="36"/>
      <c r="Y202" s="81"/>
      <c r="AA202" s="81"/>
      <c r="AC202" s="81"/>
      <c r="AE202" s="36"/>
      <c r="AG202" s="81"/>
      <c r="AI202" s="81"/>
      <c r="AJ202" s="81"/>
    </row>
    <row r="203" spans="12:36">
      <c r="L203" s="170"/>
      <c r="M203" s="170"/>
      <c r="N203" s="170"/>
      <c r="O203" s="170"/>
      <c r="P203" s="170"/>
      <c r="Q203" s="170"/>
      <c r="R203" s="81"/>
      <c r="S203" s="81"/>
      <c r="U203" s="36"/>
      <c r="V203" s="36"/>
      <c r="W203" s="36"/>
      <c r="X203" s="36"/>
      <c r="Y203" s="81"/>
      <c r="AA203" s="81"/>
      <c r="AC203" s="81"/>
      <c r="AE203" s="36"/>
      <c r="AG203" s="81"/>
      <c r="AI203" s="81"/>
      <c r="AJ203" s="81"/>
    </row>
  </sheetData>
  <mergeCells count="1">
    <mergeCell ref="R5:T5"/>
  </mergeCells>
  <conditionalFormatting sqref="H10:H17">
    <cfRule type="cellIs" dxfId="120" priority="17" operator="lessThan">
      <formula>0</formula>
    </cfRule>
    <cfRule type="cellIs" dxfId="119" priority="18" operator="greaterThan">
      <formula>0</formula>
    </cfRule>
  </conditionalFormatting>
  <conditionalFormatting sqref="J10:J17">
    <cfRule type="cellIs" dxfId="118" priority="15" operator="lessThan">
      <formula>0</formula>
    </cfRule>
    <cfRule type="cellIs" dxfId="117" priority="16" operator="greaterThan">
      <formula>0</formula>
    </cfRule>
  </conditionalFormatting>
  <conditionalFormatting sqref="L10:L17">
    <cfRule type="cellIs" dxfId="116" priority="13" operator="lessThan">
      <formula>0</formula>
    </cfRule>
    <cfRule type="cellIs" dxfId="115" priority="14" operator="greaterThan">
      <formula>0</formula>
    </cfRule>
  </conditionalFormatting>
  <conditionalFormatting sqref="V10:V17">
    <cfRule type="cellIs" dxfId="114" priority="9" operator="lessThan">
      <formula>0</formula>
    </cfRule>
    <cfRule type="cellIs" dxfId="113" priority="10" operator="greaterThan">
      <formula>0</formula>
    </cfRule>
  </conditionalFormatting>
  <conditionalFormatting sqref="X10:X17">
    <cfRule type="cellIs" dxfId="112" priority="7" operator="lessThan">
      <formula>0</formula>
    </cfRule>
    <cfRule type="cellIs" dxfId="111" priority="8" operator="greaterThan">
      <formula>0</formula>
    </cfRule>
  </conditionalFormatting>
  <conditionalFormatting sqref="P10:P17 T10:T17">
    <cfRule type="cellIs" dxfId="110" priority="5" operator="lessThan">
      <formula>0</formula>
    </cfRule>
    <cfRule type="cellIs" dxfId="109" priority="6" operator="greaterThan">
      <formula>0</formula>
    </cfRule>
  </conditionalFormatting>
  <conditionalFormatting sqref="Z10:Z17">
    <cfRule type="cellIs" dxfId="108" priority="1" operator="lessThan">
      <formula>0</formula>
    </cfRule>
    <cfRule type="cellIs" dxfId="10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2:AR247"/>
  <sheetViews>
    <sheetView topLeftCell="A209" zoomScale="92" zoomScaleNormal="92" workbookViewId="0">
      <selection activeCell="A227" sqref="A227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93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97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9"/>
      <c r="X31" s="59"/>
      <c r="Y31" s="11"/>
      <c r="Z31" s="11"/>
      <c r="AA31" s="11"/>
    </row>
    <row r="33" spans="23:24" ht="15.6">
      <c r="W33" s="1"/>
      <c r="X33" s="5"/>
    </row>
    <row r="172" spans="22:27">
      <c r="V172" s="1"/>
      <c r="W172" s="1"/>
      <c r="X172" s="1"/>
      <c r="Y172" s="1"/>
      <c r="Z172" s="1"/>
      <c r="AA172" s="14"/>
    </row>
    <row r="173" spans="22:27">
      <c r="V173" s="1"/>
      <c r="W173" s="1"/>
      <c r="X173" s="1"/>
      <c r="Y173" s="1"/>
      <c r="Z173" s="1"/>
      <c r="AA173" s="14"/>
    </row>
    <row r="174" spans="22:27">
      <c r="V174" s="1"/>
      <c r="W174" s="1"/>
      <c r="X174" s="1"/>
      <c r="Y174" s="1"/>
      <c r="Z174" s="1"/>
      <c r="AA174" s="14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4"/>
      <c r="W178" s="14"/>
      <c r="X178" s="14"/>
      <c r="Y178" s="14"/>
      <c r="Z178" s="14"/>
      <c r="AA178" s="14"/>
    </row>
    <row r="179" spans="22:27">
      <c r="V179" s="14"/>
      <c r="W179" s="14"/>
      <c r="X179" s="14"/>
      <c r="Y179" s="14"/>
      <c r="Z179" s="14"/>
      <c r="AA179" s="14"/>
    </row>
    <row r="180" spans="22:27">
      <c r="V180" s="14"/>
      <c r="W180" s="14"/>
      <c r="X180" s="14"/>
      <c r="Y180" s="14"/>
      <c r="Z180" s="14"/>
      <c r="AA180" s="14"/>
    </row>
    <row r="181" spans="22:27">
      <c r="V181" s="14"/>
      <c r="W181" s="14"/>
      <c r="X181" s="14"/>
      <c r="Y181" s="14"/>
      <c r="Z181" s="14"/>
      <c r="AA181" s="14"/>
    </row>
    <row r="182" spans="22:27">
      <c r="V182" s="14"/>
      <c r="W182" s="14"/>
      <c r="X182" s="14"/>
      <c r="Y182" s="14"/>
      <c r="Z182" s="14"/>
      <c r="AA182" s="14"/>
    </row>
    <row r="183" spans="22:27">
      <c r="V183" s="14"/>
      <c r="W183" s="14"/>
      <c r="X183" s="14"/>
      <c r="Y183" s="14"/>
      <c r="Z183" s="14"/>
      <c r="AA183" s="14"/>
    </row>
    <row r="184" spans="22:27">
      <c r="V184" s="14"/>
      <c r="W184" s="14"/>
      <c r="X184" s="14"/>
      <c r="Y184" s="14"/>
      <c r="Z184" s="14"/>
      <c r="AA184" s="14"/>
    </row>
    <row r="185" spans="22:27">
      <c r="V185" s="14"/>
      <c r="W185" s="14"/>
      <c r="X185" s="14"/>
      <c r="Y185" s="14"/>
      <c r="Z185" s="14"/>
      <c r="AA185" s="14"/>
    </row>
    <row r="186" spans="22:27">
      <c r="V186" s="14"/>
      <c r="W186" s="14"/>
      <c r="X186" s="14"/>
      <c r="Y186" s="14"/>
      <c r="Z186" s="14"/>
      <c r="AA186" s="14"/>
    </row>
    <row r="187" spans="22:27">
      <c r="V187" s="14"/>
      <c r="W187" s="14"/>
      <c r="X187" s="14"/>
      <c r="Y187" s="14"/>
      <c r="Z187" s="14"/>
      <c r="AA187" s="14"/>
    </row>
    <row r="188" spans="22:27">
      <c r="V188" s="14"/>
      <c r="W188" s="14"/>
      <c r="X188" s="14"/>
      <c r="Y188" s="14"/>
      <c r="Z188" s="14"/>
      <c r="AA188" s="14"/>
    </row>
    <row r="189" spans="22:27">
      <c r="V189" s="14"/>
      <c r="W189" s="14"/>
      <c r="X189" s="14"/>
      <c r="Y189" s="14"/>
      <c r="Z189" s="14"/>
      <c r="AA189" s="14"/>
    </row>
    <row r="190" spans="22:27">
      <c r="V190" s="14"/>
      <c r="W190" s="14"/>
      <c r="X190" s="14"/>
      <c r="Y190" s="14"/>
      <c r="Z190" s="14"/>
      <c r="AA190" s="14"/>
    </row>
    <row r="191" spans="22:27">
      <c r="V191" s="14"/>
      <c r="W191" s="14"/>
      <c r="X191" s="14"/>
      <c r="Y191" s="14"/>
      <c r="Z191" s="14"/>
      <c r="AA191" s="14"/>
    </row>
    <row r="192" spans="22:27">
      <c r="V192" s="14"/>
      <c r="W192" s="14"/>
      <c r="X192" s="14"/>
      <c r="Y192" s="14"/>
      <c r="Z192" s="14"/>
      <c r="AA192" s="14"/>
    </row>
    <row r="193" spans="22:27">
      <c r="V193" s="14"/>
      <c r="W193" s="14"/>
      <c r="X193" s="14"/>
      <c r="Y193" s="14"/>
      <c r="Z193" s="14"/>
      <c r="AA193" s="14"/>
    </row>
    <row r="194" spans="22:27">
      <c r="V194" s="14"/>
      <c r="W194" s="14"/>
      <c r="X194" s="14"/>
      <c r="Y194" s="14"/>
      <c r="Z194" s="14"/>
      <c r="AA194" s="14"/>
    </row>
    <row r="195" spans="22:27">
      <c r="V195" s="14"/>
      <c r="W195" s="14"/>
      <c r="X195" s="14"/>
      <c r="Y195" s="14"/>
      <c r="Z195" s="14"/>
      <c r="AA195" s="14"/>
    </row>
    <row r="196" spans="22:27">
      <c r="V196" s="14"/>
      <c r="W196" s="14"/>
      <c r="X196" s="14"/>
      <c r="Y196" s="14"/>
      <c r="Z196" s="14"/>
      <c r="AA196" s="14"/>
    </row>
    <row r="197" spans="22:27">
      <c r="V197" s="14"/>
      <c r="W197" s="14"/>
      <c r="X197" s="14"/>
      <c r="Y197" s="14"/>
      <c r="Z197" s="14"/>
      <c r="AA197" s="14"/>
    </row>
    <row r="198" spans="22:27">
      <c r="V198" s="14"/>
      <c r="W198" s="14"/>
      <c r="X198" s="14"/>
      <c r="Y198" s="14"/>
      <c r="Z198" s="14"/>
      <c r="AA198" s="14"/>
    </row>
    <row r="199" spans="22:27">
      <c r="V199" s="14"/>
      <c r="W199" s="14"/>
      <c r="X199" s="14"/>
      <c r="Y199" s="14"/>
      <c r="Z199" s="14"/>
      <c r="AA199" s="14"/>
    </row>
    <row r="200" spans="22:27">
      <c r="V200" s="14"/>
      <c r="W200" s="14"/>
      <c r="X200" s="14"/>
      <c r="Y200" s="14"/>
      <c r="Z200" s="14"/>
      <c r="AA200" s="14"/>
    </row>
    <row r="201" spans="22:27">
      <c r="V201" s="14"/>
      <c r="W201" s="14"/>
      <c r="X201" s="14"/>
      <c r="Y201" s="14"/>
      <c r="Z201" s="14"/>
      <c r="AA201" s="14"/>
    </row>
    <row r="202" spans="22:27">
      <c r="V202" s="14"/>
      <c r="W202" s="14"/>
      <c r="X202" s="14"/>
      <c r="Y202" s="14"/>
      <c r="Z202" s="14"/>
      <c r="AA202" s="14"/>
    </row>
    <row r="203" spans="22:27">
      <c r="V203" s="14"/>
      <c r="W203" s="14"/>
      <c r="X203" s="14"/>
      <c r="Y203" s="14"/>
      <c r="Z203" s="14"/>
      <c r="AA203" s="14"/>
    </row>
    <row r="204" spans="22:27">
      <c r="V204" s="14"/>
      <c r="W204" s="14"/>
      <c r="X204" s="14"/>
      <c r="Y204" s="14"/>
      <c r="Z204" s="14"/>
      <c r="AA204" s="14"/>
    </row>
    <row r="205" spans="22:27">
      <c r="V205" s="14"/>
      <c r="W205" s="14"/>
      <c r="X205" s="14"/>
      <c r="Y205" s="14"/>
      <c r="Z205" s="14"/>
      <c r="AA205" s="14"/>
    </row>
    <row r="206" spans="22:27">
      <c r="V206" s="14"/>
      <c r="W206" s="14"/>
      <c r="X206" s="14"/>
      <c r="Y206" s="14"/>
      <c r="Z206" s="14"/>
      <c r="AA206" s="14"/>
    </row>
    <row r="207" spans="22:27">
      <c r="V207" s="14"/>
      <c r="W207" s="14"/>
      <c r="X207" s="14"/>
      <c r="Y207" s="14"/>
      <c r="Z207" s="14"/>
      <c r="AA207" s="14"/>
    </row>
    <row r="208" spans="22:27">
      <c r="V208" s="14"/>
      <c r="W208" s="14"/>
      <c r="X208" s="14"/>
      <c r="Y208" s="14"/>
      <c r="Z208" s="14"/>
      <c r="AA208" s="14"/>
    </row>
    <row r="209" spans="22:27">
      <c r="V209" s="14"/>
      <c r="W209" s="14"/>
      <c r="X209" s="14"/>
      <c r="Y209" s="14"/>
      <c r="Z209" s="14"/>
      <c r="AA209" s="14"/>
    </row>
    <row r="210" spans="22:27">
      <c r="V210" s="14"/>
      <c r="W210" s="14"/>
      <c r="X210" s="14"/>
      <c r="Y210" s="14"/>
      <c r="Z210" s="14"/>
      <c r="AA210" s="14"/>
    </row>
    <row r="211" spans="22:27">
      <c r="V211" s="14"/>
      <c r="W211" s="14"/>
      <c r="X211" s="14"/>
      <c r="Y211" s="14"/>
      <c r="Z211" s="14"/>
      <c r="AA211" s="14"/>
    </row>
    <row r="212" spans="22:27">
      <c r="V212" s="14"/>
      <c r="W212" s="14"/>
      <c r="X212" s="14"/>
      <c r="Y212" s="14"/>
      <c r="Z212" s="14"/>
      <c r="AA212" s="14"/>
    </row>
    <row r="213" spans="22:27">
      <c r="V213" s="14"/>
      <c r="W213" s="14"/>
      <c r="X213" s="14"/>
      <c r="Y213" s="14"/>
      <c r="Z213" s="14"/>
      <c r="AA213" s="14"/>
    </row>
    <row r="214" spans="22:27">
      <c r="V214" s="14"/>
      <c r="W214" s="14"/>
      <c r="X214" s="14"/>
      <c r="Y214" s="14"/>
      <c r="Z214" s="14"/>
      <c r="AA214" s="14"/>
    </row>
    <row r="215" spans="22:27">
      <c r="V215" s="14"/>
      <c r="W215" s="14"/>
      <c r="X215" s="14"/>
      <c r="Y215" s="14"/>
      <c r="Z215" s="14"/>
      <c r="AA215" s="14"/>
    </row>
    <row r="216" spans="22:27">
      <c r="V216" s="14"/>
      <c r="W216" s="14"/>
      <c r="X216" s="14"/>
      <c r="Y216" s="14"/>
      <c r="Z216" s="14"/>
      <c r="AA216" s="14"/>
    </row>
    <row r="217" spans="22:27">
      <c r="V217" s="14"/>
      <c r="W217" s="14"/>
      <c r="X217" s="14"/>
      <c r="Y217" s="14"/>
      <c r="Z217" s="14"/>
      <c r="AA217" s="14"/>
    </row>
    <row r="218" spans="22:27">
      <c r="V218" s="14"/>
      <c r="W218" s="14"/>
      <c r="X218" s="14"/>
      <c r="Y218" s="14"/>
      <c r="Z218" s="14"/>
      <c r="AA218" s="14"/>
    </row>
    <row r="219" spans="22:27">
      <c r="V219" s="14"/>
      <c r="W219" s="14"/>
      <c r="X219" s="14"/>
      <c r="Y219" s="14"/>
      <c r="Z219" s="14"/>
      <c r="AA219" s="14"/>
    </row>
    <row r="220" spans="22:27">
      <c r="V220" s="14"/>
      <c r="W220" s="14"/>
      <c r="X220" s="14"/>
      <c r="Y220" s="14"/>
      <c r="Z220" s="14"/>
      <c r="AA220" s="14"/>
    </row>
    <row r="221" spans="22:27">
      <c r="V221" s="14"/>
      <c r="W221" s="14"/>
      <c r="X221" s="14"/>
      <c r="Y221" s="14"/>
      <c r="Z221" s="14"/>
      <c r="AA221" s="14"/>
    </row>
    <row r="222" spans="22:27">
      <c r="V222" s="14"/>
      <c r="W222" s="14"/>
      <c r="X222" s="14"/>
      <c r="Y222" s="14"/>
      <c r="Z222" s="14"/>
      <c r="AA222" s="14"/>
    </row>
    <row r="223" spans="22:27">
      <c r="V223" s="14"/>
      <c r="W223" s="14"/>
      <c r="X223" s="14"/>
      <c r="Y223" s="14"/>
      <c r="Z223" s="14"/>
      <c r="AA223" s="14"/>
    </row>
    <row r="224" spans="22:27">
      <c r="V224" s="14"/>
      <c r="W224" s="14"/>
      <c r="X224" s="14"/>
      <c r="Y224" s="14"/>
      <c r="Z224" s="14"/>
      <c r="AA224" s="14"/>
    </row>
    <row r="225" spans="17:27">
      <c r="V225" s="14"/>
      <c r="W225" s="14"/>
      <c r="X225" s="14"/>
      <c r="Y225" s="14"/>
      <c r="Z225" s="14"/>
      <c r="AA225" s="14"/>
    </row>
    <row r="226" spans="17:27">
      <c r="V226" s="14"/>
      <c r="W226" s="14"/>
      <c r="X226" s="14"/>
      <c r="Y226" s="14"/>
      <c r="Z226" s="14"/>
      <c r="AA226" s="14"/>
    </row>
    <row r="227" spans="17:27">
      <c r="V227" s="14"/>
      <c r="W227" s="14"/>
      <c r="X227" s="14"/>
      <c r="Y227" s="14"/>
      <c r="Z227" s="14"/>
      <c r="AA227" s="14"/>
    </row>
    <row r="228" spans="17:27">
      <c r="V228" s="14"/>
      <c r="W228" s="14"/>
      <c r="X228" s="14"/>
      <c r="Y228" s="14"/>
      <c r="Z228" s="14"/>
      <c r="AA228" s="14"/>
    </row>
    <row r="229" spans="17:27">
      <c r="V229" s="14"/>
      <c r="W229" s="14"/>
      <c r="X229" s="14"/>
      <c r="Y229" s="14"/>
      <c r="Z229" s="14"/>
      <c r="AA229" s="14"/>
    </row>
    <row r="230" spans="17:27">
      <c r="Q230" s="3" t="s">
        <v>660</v>
      </c>
      <c r="V230" s="14"/>
      <c r="W230" s="14"/>
      <c r="X230" s="14"/>
      <c r="Y230" s="14"/>
      <c r="Z230" s="14"/>
      <c r="AA230" s="14"/>
    </row>
    <row r="231" spans="17:27">
      <c r="V231" s="14"/>
      <c r="W231" s="14"/>
      <c r="X231" s="14"/>
      <c r="Y231" s="14"/>
      <c r="Z231" s="14"/>
      <c r="AA231" s="14"/>
    </row>
    <row r="232" spans="17:27">
      <c r="V232" s="14"/>
      <c r="W232" s="14"/>
      <c r="X232" s="14"/>
      <c r="Y232" s="14"/>
      <c r="Z232" s="14"/>
      <c r="AA232" s="14"/>
    </row>
    <row r="233" spans="17:27">
      <c r="V233" s="14"/>
      <c r="W233" s="14"/>
      <c r="X233" s="14"/>
      <c r="Y233" s="14"/>
      <c r="Z233" s="14"/>
      <c r="AA233" s="14"/>
    </row>
    <row r="234" spans="17:27">
      <c r="V234" s="14"/>
      <c r="W234" s="14"/>
      <c r="X234" s="14"/>
      <c r="Y234" s="14"/>
      <c r="Z234" s="14"/>
      <c r="AA234" s="14"/>
    </row>
    <row r="235" spans="17:27">
      <c r="V235" s="14"/>
      <c r="W235" s="14"/>
      <c r="X235" s="14"/>
      <c r="Y235" s="14"/>
      <c r="Z235" s="14"/>
      <c r="AA235" s="14"/>
    </row>
    <row r="236" spans="17:27">
      <c r="V236" s="14"/>
      <c r="W236" s="14"/>
      <c r="X236" s="14"/>
      <c r="Y236" s="14"/>
      <c r="Z236" s="14"/>
      <c r="AA236" s="14"/>
    </row>
    <row r="237" spans="17:27">
      <c r="V237" s="14"/>
      <c r="W237" s="14"/>
      <c r="X237" s="14"/>
      <c r="Y237" s="14"/>
      <c r="Z237" s="14"/>
      <c r="AA237" s="14"/>
    </row>
    <row r="238" spans="17:27">
      <c r="V238" s="14"/>
      <c r="W238" s="14"/>
      <c r="X238" s="14"/>
      <c r="Y238" s="14"/>
      <c r="Z238" s="14"/>
      <c r="AA238" s="14"/>
    </row>
    <row r="239" spans="17:27">
      <c r="V239" s="14"/>
      <c r="W239" s="14"/>
      <c r="X239" s="14"/>
      <c r="Y239" s="14"/>
      <c r="Z239" s="14"/>
      <c r="AA239" s="14"/>
    </row>
    <row r="240" spans="17:27">
      <c r="V240" s="14"/>
      <c r="W240" s="14"/>
      <c r="X240" s="14"/>
      <c r="Y240" s="14"/>
      <c r="Z240" s="14"/>
      <c r="AA240" s="14"/>
    </row>
    <row r="241" spans="22:27">
      <c r="V241" s="14"/>
      <c r="W241" s="14"/>
      <c r="X241" s="14"/>
      <c r="Y241" s="14"/>
      <c r="Z241" s="14"/>
      <c r="AA241" s="14"/>
    </row>
    <row r="242" spans="22:27">
      <c r="V242" s="14"/>
      <c r="W242" s="14"/>
      <c r="X242" s="14"/>
      <c r="Y242" s="14"/>
      <c r="Z242" s="14"/>
      <c r="AA242" s="14"/>
    </row>
    <row r="243" spans="22:27">
      <c r="V243" s="14"/>
      <c r="W243" s="14"/>
      <c r="X243" s="14"/>
      <c r="Y243" s="14"/>
      <c r="Z243" s="14"/>
      <c r="AA243" s="14"/>
    </row>
    <row r="244" spans="22:27">
      <c r="V244" s="14"/>
      <c r="W244" s="14"/>
      <c r="X244" s="14"/>
      <c r="Y244" s="14"/>
      <c r="Z244" s="14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238"/>
  <sheetViews>
    <sheetView zoomScale="89" zoomScaleNormal="89" workbookViewId="0">
      <selection activeCell="W3" sqref="W3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4.90625" customWidth="1"/>
    <col min="10" max="10" width="4.1796875" style="11" customWidth="1"/>
    <col min="11" max="11" width="5.08984375" style="101" customWidth="1"/>
    <col min="12" max="12" width="4.54296875" style="11" customWidth="1"/>
    <col min="13" max="13" width="2.1796875" style="486" customWidth="1"/>
    <col min="14" max="14" width="5.54296875" style="101" customWidth="1"/>
    <col min="15" max="15" width="5.453125" style="101" customWidth="1"/>
    <col min="16" max="16" width="2" style="101" customWidth="1"/>
    <col min="17" max="17" width="5.453125" customWidth="1"/>
    <col min="18" max="18" width="5.81640625" customWidth="1"/>
    <col min="19" max="19" width="2" style="485" customWidth="1"/>
    <col min="20" max="20" width="6.08984375" customWidth="1"/>
    <col min="21" max="21" width="5.36328125" customWidth="1"/>
    <col min="22" max="23" width="5.08984375" style="101" customWidth="1"/>
    <col min="24" max="24" width="4.1796875" style="11" customWidth="1"/>
    <col min="25" max="25" width="4.08984375" style="11" customWidth="1"/>
    <col min="26" max="26" width="5.08984375" style="11" customWidth="1"/>
    <col min="27" max="27" width="5.08984375" style="101" customWidth="1"/>
    <col min="28" max="28" width="5.453125" customWidth="1"/>
    <col min="29" max="29" width="5.81640625" customWidth="1"/>
    <col min="30" max="30" width="5.90625" style="11" customWidth="1"/>
    <col min="31" max="31" width="4.81640625" style="11" customWidth="1"/>
    <col min="32" max="32" width="5.08984375" style="11" customWidth="1"/>
    <col min="33" max="33" width="4.7265625" style="101" customWidth="1"/>
    <col min="34" max="34" width="5.453125" style="11" customWidth="1"/>
    <col min="43" max="43" width="14" customWidth="1"/>
    <col min="44" max="44" width="12.54296875" customWidth="1"/>
    <col min="45" max="45" width="10.90625" customWidth="1"/>
  </cols>
  <sheetData>
    <row r="1" spans="1:51">
      <c r="A1" s="47"/>
      <c r="B1" s="47"/>
      <c r="C1" s="47"/>
      <c r="D1" s="47"/>
      <c r="E1" s="47"/>
      <c r="F1" s="47"/>
      <c r="G1" s="47"/>
      <c r="H1" s="47"/>
      <c r="I1" s="47"/>
      <c r="J1" s="75"/>
      <c r="K1" s="96"/>
      <c r="L1" s="75"/>
      <c r="M1" s="75"/>
      <c r="N1" s="96"/>
      <c r="O1" s="96"/>
      <c r="P1" s="96"/>
      <c r="Q1" s="47"/>
      <c r="R1" s="47"/>
      <c r="S1" s="47"/>
      <c r="T1" s="47"/>
      <c r="U1" s="47"/>
      <c r="V1" s="96"/>
      <c r="W1" s="96"/>
      <c r="X1" s="75"/>
      <c r="Y1" s="75"/>
      <c r="Z1" s="75"/>
      <c r="AA1" s="96"/>
      <c r="AB1" s="47"/>
      <c r="AC1" s="47"/>
      <c r="AD1" s="75"/>
      <c r="AE1" s="75"/>
      <c r="AF1" s="75"/>
      <c r="AG1" s="96"/>
      <c r="AH1" s="75"/>
      <c r="AI1" s="47"/>
    </row>
    <row r="2" spans="1:51" s="193" customFormat="1" ht="31.8">
      <c r="A2" s="192"/>
      <c r="B2" s="192"/>
      <c r="C2" s="146" t="s">
        <v>448</v>
      </c>
      <c r="D2" s="192"/>
      <c r="E2" s="192"/>
      <c r="F2" s="192"/>
      <c r="G2" s="192"/>
      <c r="H2" s="192"/>
      <c r="I2" s="192"/>
      <c r="J2" s="208"/>
      <c r="K2" s="182" t="str">
        <f>+År!B2</f>
        <v>DIELAM:</v>
      </c>
      <c r="L2" s="208"/>
      <c r="M2" s="208"/>
      <c r="N2" s="203"/>
      <c r="O2" s="203"/>
      <c r="P2" s="203"/>
      <c r="Q2" s="192"/>
      <c r="R2" s="192"/>
      <c r="S2" s="192"/>
      <c r="T2" s="192"/>
      <c r="U2" s="192"/>
      <c r="V2" s="203"/>
      <c r="W2" s="203"/>
      <c r="X2" s="208"/>
      <c r="Y2" s="208"/>
      <c r="Z2" s="208"/>
      <c r="AA2" s="203"/>
      <c r="AB2" s="192"/>
      <c r="AC2" s="192"/>
      <c r="AD2" s="208"/>
      <c r="AE2" s="208"/>
      <c r="AF2" s="208"/>
      <c r="AG2" s="203"/>
      <c r="AH2" s="208"/>
      <c r="AI2" s="192"/>
      <c r="AJ2"/>
      <c r="AK2"/>
      <c r="AL2"/>
      <c r="AM2"/>
      <c r="AN2"/>
      <c r="AO2"/>
      <c r="AP2"/>
      <c r="AQ2"/>
      <c r="AR2"/>
      <c r="AS2"/>
      <c r="AT2"/>
    </row>
    <row r="3" spans="1:51" ht="21">
      <c r="A3" s="47"/>
      <c r="B3" s="47"/>
      <c r="C3" s="66"/>
      <c r="D3" s="47"/>
      <c r="E3" s="47"/>
      <c r="F3" s="47"/>
      <c r="G3" s="47"/>
      <c r="H3" s="47"/>
      <c r="I3" s="47"/>
      <c r="J3" s="75"/>
      <c r="K3" s="96"/>
      <c r="L3" s="75"/>
      <c r="M3" s="75"/>
      <c r="N3" s="96"/>
      <c r="O3" s="96"/>
      <c r="P3" s="96"/>
      <c r="Q3" s="47"/>
      <c r="R3" s="47"/>
      <c r="S3" s="47"/>
      <c r="T3" s="47"/>
      <c r="U3" s="47"/>
      <c r="V3" s="96"/>
      <c r="W3" s="96"/>
      <c r="X3" s="75"/>
      <c r="Y3" s="75"/>
      <c r="Z3" s="75"/>
      <c r="AA3" s="96"/>
      <c r="AB3" s="47"/>
      <c r="AC3" s="47"/>
      <c r="AD3" s="75"/>
      <c r="AE3" s="75"/>
      <c r="AF3" s="75"/>
      <c r="AG3" s="96"/>
      <c r="AH3" s="75"/>
      <c r="AI3" s="47"/>
    </row>
    <row r="4" spans="1:51">
      <c r="A4" s="47"/>
      <c r="B4" s="47"/>
      <c r="C4" s="47"/>
      <c r="D4" s="47"/>
      <c r="E4" s="47"/>
      <c r="F4" s="47"/>
      <c r="G4" s="47"/>
      <c r="H4" s="47"/>
      <c r="I4" s="47"/>
      <c r="J4" s="75"/>
      <c r="K4" s="96"/>
      <c r="L4" s="75"/>
      <c r="M4" s="75"/>
      <c r="N4" s="96"/>
      <c r="O4" s="96"/>
      <c r="P4" s="96"/>
      <c r="Q4" s="47"/>
      <c r="R4" s="47"/>
      <c r="S4" s="47"/>
      <c r="T4" s="47"/>
      <c r="U4" s="47"/>
      <c r="V4" s="96"/>
      <c r="W4" s="96"/>
      <c r="X4" s="75"/>
      <c r="Y4" s="75"/>
      <c r="Z4" s="75"/>
      <c r="AA4" s="96"/>
      <c r="AB4" s="47"/>
      <c r="AC4" s="47"/>
      <c r="AD4" s="75"/>
      <c r="AE4" s="75"/>
      <c r="AF4" s="75"/>
      <c r="AG4" s="96"/>
      <c r="AH4" s="75"/>
      <c r="AI4" s="47"/>
    </row>
    <row r="5" spans="1:51" s="197" customFormat="1" ht="19.8">
      <c r="A5" s="195"/>
      <c r="B5" s="195"/>
      <c r="C5" s="195"/>
      <c r="D5" s="191" t="s">
        <v>5</v>
      </c>
      <c r="E5" s="191"/>
      <c r="F5" s="194">
        <f>+År!N2</f>
        <v>52</v>
      </c>
      <c r="G5" s="195"/>
      <c r="H5" s="191"/>
      <c r="I5" s="195"/>
      <c r="J5" s="214"/>
      <c r="K5" s="216" t="s">
        <v>431</v>
      </c>
      <c r="L5" s="214"/>
      <c r="M5" s="214"/>
      <c r="N5" s="212"/>
      <c r="O5" s="212"/>
      <c r="P5" s="212"/>
      <c r="Q5" s="212"/>
      <c r="R5" s="495">
        <f>SUM(H11:H16)</f>
        <v>1903</v>
      </c>
      <c r="S5" s="497"/>
      <c r="T5" s="497"/>
      <c r="U5" s="216"/>
      <c r="V5" s="212"/>
      <c r="W5" s="212"/>
      <c r="X5" s="212"/>
      <c r="Y5" s="214"/>
      <c r="Z5" s="214"/>
      <c r="AA5" s="214"/>
      <c r="AB5" s="212"/>
      <c r="AC5" s="195"/>
      <c r="AD5" s="195"/>
      <c r="AE5" s="214"/>
      <c r="AF5" s="214"/>
      <c r="AG5" s="214"/>
      <c r="AH5" s="212"/>
      <c r="AI5" s="212"/>
      <c r="AJ5" s="4"/>
      <c r="AK5" s="4"/>
      <c r="AL5"/>
      <c r="AM5"/>
      <c r="AN5"/>
      <c r="AO5"/>
      <c r="AP5"/>
      <c r="AQ5"/>
      <c r="AR5"/>
      <c r="AS5"/>
      <c r="AT5"/>
      <c r="AU5"/>
      <c r="AV5"/>
      <c r="AX5" s="196"/>
      <c r="AY5" s="196"/>
    </row>
    <row r="6" spans="1:51" ht="16.5" customHeight="1">
      <c r="A6" s="54"/>
      <c r="B6" s="54"/>
      <c r="C6" s="54"/>
      <c r="D6" s="54"/>
      <c r="E6" s="54"/>
      <c r="F6" s="54"/>
      <c r="G6" s="54"/>
      <c r="H6" s="54"/>
      <c r="I6" s="54"/>
      <c r="J6" s="75"/>
      <c r="K6" s="187"/>
      <c r="L6" s="210"/>
      <c r="M6" s="210"/>
      <c r="N6" s="96"/>
      <c r="O6" s="96"/>
      <c r="P6" s="96"/>
      <c r="Q6" s="47"/>
      <c r="R6" s="47"/>
      <c r="S6" s="47"/>
      <c r="T6" s="47"/>
      <c r="U6" s="47"/>
      <c r="V6" s="96"/>
      <c r="W6" s="96"/>
      <c r="X6" s="75"/>
      <c r="Y6" s="75"/>
      <c r="Z6" s="75"/>
      <c r="AA6" s="96"/>
      <c r="AB6" s="47"/>
      <c r="AC6" s="47"/>
      <c r="AD6" s="75"/>
      <c r="AE6" s="75"/>
      <c r="AF6" s="75"/>
      <c r="AG6" s="96"/>
      <c r="AH6" s="75"/>
      <c r="AI6" s="47"/>
    </row>
    <row r="7" spans="1:51" ht="16.5" customHeight="1">
      <c r="A7" s="54"/>
      <c r="B7" s="54"/>
      <c r="C7" s="54"/>
      <c r="D7" s="54"/>
      <c r="E7" s="54"/>
      <c r="F7" s="54"/>
      <c r="G7" s="54"/>
      <c r="H7" s="54"/>
      <c r="I7" s="54"/>
      <c r="J7" s="75"/>
      <c r="K7" s="187"/>
      <c r="L7" s="210"/>
      <c r="M7" s="75"/>
      <c r="N7" s="96"/>
      <c r="O7" s="96"/>
      <c r="P7" s="96"/>
      <c r="Q7" s="47"/>
      <c r="R7" s="47"/>
      <c r="S7" s="47"/>
      <c r="T7" s="54" t="s">
        <v>22</v>
      </c>
      <c r="U7" s="47"/>
      <c r="V7" s="96"/>
      <c r="W7" s="96"/>
      <c r="X7" s="75"/>
      <c r="Y7" s="75"/>
      <c r="Z7" s="75"/>
      <c r="AA7" s="96"/>
      <c r="AB7" s="47"/>
      <c r="AC7" s="47"/>
      <c r="AD7" s="75"/>
      <c r="AE7" s="75"/>
      <c r="AF7" s="75"/>
      <c r="AG7" s="96"/>
      <c r="AH7" s="75"/>
      <c r="AI7" s="47"/>
    </row>
    <row r="8" spans="1:51" ht="15.6">
      <c r="A8" s="47"/>
      <c r="B8" s="47"/>
      <c r="C8" s="47"/>
      <c r="D8" s="47"/>
      <c r="E8" s="47"/>
      <c r="F8" s="54" t="s">
        <v>2</v>
      </c>
      <c r="G8" s="54"/>
      <c r="H8" s="47"/>
      <c r="I8" s="54"/>
      <c r="J8" s="75"/>
      <c r="K8" s="104"/>
      <c r="L8" s="75"/>
      <c r="M8" s="75"/>
      <c r="N8" s="96"/>
      <c r="O8" s="104"/>
      <c r="P8" s="96"/>
      <c r="Q8" s="54" t="s">
        <v>22</v>
      </c>
      <c r="R8" s="54"/>
      <c r="S8" s="47"/>
      <c r="T8" s="54" t="s">
        <v>497</v>
      </c>
      <c r="U8" s="54"/>
      <c r="V8" s="104" t="s">
        <v>45</v>
      </c>
      <c r="W8" s="104"/>
      <c r="X8" s="76" t="s">
        <v>518</v>
      </c>
      <c r="Y8" s="75"/>
      <c r="Z8" s="75"/>
      <c r="AA8" s="104" t="s">
        <v>432</v>
      </c>
      <c r="AB8" s="47"/>
      <c r="AC8" s="47"/>
      <c r="AD8" s="76" t="s">
        <v>427</v>
      </c>
      <c r="AE8" s="211"/>
      <c r="AF8" s="211"/>
      <c r="AG8" s="96"/>
      <c r="AH8" s="76" t="s">
        <v>2</v>
      </c>
      <c r="AI8" s="47"/>
    </row>
    <row r="9" spans="1:51" ht="15.6">
      <c r="A9" s="47"/>
      <c r="B9" s="47"/>
      <c r="C9" s="47"/>
      <c r="D9" s="47"/>
      <c r="E9" s="47"/>
      <c r="F9" s="54" t="s">
        <v>495</v>
      </c>
      <c r="G9" s="125"/>
      <c r="H9" s="76" t="s">
        <v>2</v>
      </c>
      <c r="I9" s="125"/>
      <c r="J9" s="76" t="s">
        <v>2</v>
      </c>
      <c r="K9" s="188"/>
      <c r="L9" s="76" t="s">
        <v>1</v>
      </c>
      <c r="M9" s="75"/>
      <c r="N9" s="104" t="s">
        <v>22</v>
      </c>
      <c r="O9" s="188"/>
      <c r="P9" s="96"/>
      <c r="Q9" s="55" t="s">
        <v>0</v>
      </c>
      <c r="R9" s="125"/>
      <c r="S9" s="47"/>
      <c r="T9" s="55" t="s">
        <v>419</v>
      </c>
      <c r="U9" s="125"/>
      <c r="V9" s="104" t="s">
        <v>4</v>
      </c>
      <c r="W9" s="188"/>
      <c r="X9" s="76" t="s">
        <v>549</v>
      </c>
      <c r="Y9" s="76"/>
      <c r="Z9" s="76"/>
      <c r="AA9" s="104"/>
      <c r="AB9" s="54" t="s">
        <v>493</v>
      </c>
      <c r="AC9" s="54" t="s">
        <v>418</v>
      </c>
      <c r="AD9" s="76" t="s">
        <v>1</v>
      </c>
      <c r="AE9" s="76" t="s">
        <v>1</v>
      </c>
      <c r="AF9" s="76" t="s">
        <v>0</v>
      </c>
      <c r="AG9" s="96"/>
      <c r="AH9" s="76" t="s">
        <v>435</v>
      </c>
      <c r="AI9" s="47"/>
    </row>
    <row r="10" spans="1:51" ht="15.6">
      <c r="A10" s="47"/>
      <c r="B10" s="54" t="s">
        <v>91</v>
      </c>
      <c r="C10" s="54" t="s">
        <v>430</v>
      </c>
      <c r="D10" s="50"/>
      <c r="E10" s="54" t="s">
        <v>437</v>
      </c>
      <c r="F10" s="55" t="s">
        <v>496</v>
      </c>
      <c r="G10" s="125" t="s">
        <v>498</v>
      </c>
      <c r="H10" s="77" t="s">
        <v>8</v>
      </c>
      <c r="I10" s="125" t="s">
        <v>498</v>
      </c>
      <c r="J10" s="77" t="s">
        <v>408</v>
      </c>
      <c r="K10" s="188" t="s">
        <v>498</v>
      </c>
      <c r="L10" s="77" t="s">
        <v>408</v>
      </c>
      <c r="M10" s="75"/>
      <c r="N10" s="105" t="s">
        <v>44</v>
      </c>
      <c r="O10" s="188" t="s">
        <v>498</v>
      </c>
      <c r="P10" s="96"/>
      <c r="Q10" s="55"/>
      <c r="R10" s="125" t="s">
        <v>498</v>
      </c>
      <c r="S10" s="47"/>
      <c r="T10" s="55"/>
      <c r="U10" s="125" t="s">
        <v>498</v>
      </c>
      <c r="V10" s="105"/>
      <c r="W10" s="188" t="s">
        <v>498</v>
      </c>
      <c r="X10" s="77" t="s">
        <v>536</v>
      </c>
      <c r="Y10" s="77" t="s">
        <v>531</v>
      </c>
      <c r="Z10" s="77" t="s">
        <v>532</v>
      </c>
      <c r="AA10" s="105" t="s">
        <v>1</v>
      </c>
      <c r="AB10" s="55" t="s">
        <v>494</v>
      </c>
      <c r="AC10" s="55" t="s">
        <v>528</v>
      </c>
      <c r="AD10" s="77" t="s">
        <v>43</v>
      </c>
      <c r="AE10" s="77" t="s">
        <v>520</v>
      </c>
      <c r="AF10" s="77" t="s">
        <v>520</v>
      </c>
      <c r="AG10" s="96"/>
      <c r="AH10" s="77" t="s">
        <v>554</v>
      </c>
      <c r="AI10" s="47"/>
    </row>
    <row r="11" spans="1:51">
      <c r="A11" s="47"/>
      <c r="B11" s="56">
        <f>+'Ark1'!C265</f>
        <v>2024</v>
      </c>
      <c r="C11" s="56">
        <f>+'Ark1'!I265</f>
        <v>6</v>
      </c>
      <c r="D11" s="57" t="s">
        <v>78</v>
      </c>
      <c r="E11" s="57" t="s">
        <v>440</v>
      </c>
      <c r="F11" s="56">
        <f>+'Ark1'!Q265</f>
        <v>28</v>
      </c>
      <c r="G11" s="56">
        <f t="shared" ref="G11:G16" si="0">+F11-F18</f>
        <v>14</v>
      </c>
      <c r="H11" s="56">
        <f>+'Ark1'!R265</f>
        <v>141</v>
      </c>
      <c r="I11" s="56">
        <f t="shared" ref="I11:I16" si="1">+H11-H18</f>
        <v>30</v>
      </c>
      <c r="J11" s="284">
        <f>+'Ark1'!AG265</f>
        <v>7.4093536521282175</v>
      </c>
      <c r="K11" s="166">
        <f>+J11-J18</f>
        <v>3.3963384677464399</v>
      </c>
      <c r="L11" s="284">
        <f>+'Ark1'!AH265</f>
        <v>6.7858027750247807</v>
      </c>
      <c r="M11" s="75"/>
      <c r="N11" s="166">
        <f>+'Ark1'!U265</f>
        <v>13.985106382978723</v>
      </c>
      <c r="O11" s="166">
        <f>+N11-N18</f>
        <v>0.75717845505079318</v>
      </c>
      <c r="P11" s="96"/>
      <c r="Q11" s="58">
        <f>+'Ark1'!S265</f>
        <v>9.3617021276595764</v>
      </c>
      <c r="R11" s="58">
        <f>+Q11-Q18</f>
        <v>0.55990032585777705</v>
      </c>
      <c r="S11" s="47"/>
      <c r="T11" s="58">
        <f>+'Ark1'!T265</f>
        <v>6.7375886524822706</v>
      </c>
      <c r="U11" s="58">
        <f>+T11-T18</f>
        <v>-0.2443933294997116</v>
      </c>
      <c r="V11" s="166">
        <f>+'Ark1'!W265</f>
        <v>9.2198581560283674</v>
      </c>
      <c r="W11" s="166">
        <f>+V11-V18</f>
        <v>-0.69005175388154427</v>
      </c>
      <c r="X11" s="78">
        <f>+'Ark1'!X265</f>
        <v>0</v>
      </c>
      <c r="Y11" s="78">
        <f>+'Ark1'!Y265</f>
        <v>0</v>
      </c>
      <c r="Z11" s="78">
        <f>+'Ark1'!Z265</f>
        <v>0</v>
      </c>
      <c r="AA11" s="166">
        <f>+'Ark1'!AA265</f>
        <v>1.5409740021193239</v>
      </c>
      <c r="AB11" s="58">
        <f>+'Ark1'!AB265</f>
        <v>0.86111090829140724</v>
      </c>
      <c r="AC11" s="58">
        <f>+'Ark1'!AC265</f>
        <v>1.3349921776853844</v>
      </c>
      <c r="AD11" s="78">
        <f>+'Ark1'!AD265</f>
        <v>40.598408388247421</v>
      </c>
      <c r="AE11" s="78">
        <f>+'Ark1'!AE265</f>
        <v>46.144694847289081</v>
      </c>
      <c r="AF11" s="78">
        <f>+'Ark1'!AF265</f>
        <v>34.784926624067339</v>
      </c>
      <c r="AG11" s="96"/>
      <c r="AH11" s="78">
        <f>+H11/F11</f>
        <v>5.0357142857142856</v>
      </c>
      <c r="AI11" s="47"/>
    </row>
    <row r="12" spans="1:51" ht="15.6">
      <c r="A12" s="47"/>
      <c r="B12" s="56">
        <f>+'Ark1'!C266</f>
        <v>2024</v>
      </c>
      <c r="C12" s="56">
        <f>+'Ark1'!I266</f>
        <v>24</v>
      </c>
      <c r="D12" s="57" t="s">
        <v>78</v>
      </c>
      <c r="E12" s="57" t="s">
        <v>111</v>
      </c>
      <c r="F12" s="56">
        <f>+'Ark1'!Q266</f>
        <v>54</v>
      </c>
      <c r="G12" s="56">
        <f t="shared" si="0"/>
        <v>-31</v>
      </c>
      <c r="H12" s="56">
        <f>+'Ark1'!R266</f>
        <v>754</v>
      </c>
      <c r="I12" s="56">
        <f t="shared" si="1"/>
        <v>-701</v>
      </c>
      <c r="J12" s="284">
        <f>+'Ark1'!AG266</f>
        <v>39.621650026274288</v>
      </c>
      <c r="K12" s="166">
        <f t="shared" ref="K12" si="2">+J12-J19</f>
        <v>-12.981386850081464</v>
      </c>
      <c r="L12" s="284">
        <f>+'Ark1'!AH266</f>
        <v>39.249876114965325</v>
      </c>
      <c r="M12" s="75"/>
      <c r="N12" s="166">
        <f>+'Ark1'!U266</f>
        <v>15.126923076923076</v>
      </c>
      <c r="O12" s="166">
        <f t="shared" ref="O12" si="3">+N12-N19</f>
        <v>-0.61809410520750419</v>
      </c>
      <c r="P12" s="96"/>
      <c r="Q12" s="58">
        <f>+'Ark1'!S266</f>
        <v>9.8514588859416481</v>
      </c>
      <c r="R12" s="58">
        <f t="shared" ref="R12:U12" si="4">+Q12-Q19</f>
        <v>0.90987812992789863</v>
      </c>
      <c r="S12" s="47"/>
      <c r="T12" s="58">
        <f>+'Ark1'!T266</f>
        <v>7.228116710875331</v>
      </c>
      <c r="U12" s="58">
        <f t="shared" si="4"/>
        <v>0.7415187727310002</v>
      </c>
      <c r="V12" s="166">
        <f>+'Ark1'!W266</f>
        <v>14.190981432360743</v>
      </c>
      <c r="W12" s="166">
        <f t="shared" ref="W12" si="5">+V12-V19</f>
        <v>4.6377168275497453</v>
      </c>
      <c r="X12" s="78">
        <f>+'Ark1'!X266</f>
        <v>38.196286472148529</v>
      </c>
      <c r="Y12" s="78">
        <f>+'Ark1'!Y266</f>
        <v>0.7957559681697608</v>
      </c>
      <c r="Z12" s="78">
        <f>+'Ark1'!Z266</f>
        <v>0</v>
      </c>
      <c r="AA12" s="166">
        <f>+'Ark1'!AA266</f>
        <v>2.8499996420351246</v>
      </c>
      <c r="AB12" s="58">
        <f>+'Ark1'!AB266</f>
        <v>1.0437151780912568</v>
      </c>
      <c r="AC12" s="58">
        <f>+'Ark1'!AC266</f>
        <v>1.2682429656025389</v>
      </c>
      <c r="AD12" s="78">
        <f>+'Ark1'!AD266</f>
        <v>53.664807981056441</v>
      </c>
      <c r="AE12" s="78">
        <f>+'Ark1'!AE266</f>
        <v>54.396013726214278</v>
      </c>
      <c r="AF12" s="78">
        <f>+'Ark1'!AF266</f>
        <v>42.938290648863926</v>
      </c>
      <c r="AG12" s="96"/>
      <c r="AH12" s="78">
        <f>+H12/F12</f>
        <v>13.962962962962964</v>
      </c>
      <c r="AI12" s="47"/>
      <c r="AK12" s="2"/>
      <c r="AL12" s="2"/>
      <c r="AM12" s="2"/>
    </row>
    <row r="13" spans="1:51" ht="15.6">
      <c r="A13" s="47"/>
      <c r="B13" s="56">
        <f>+'Ark1'!C267</f>
        <v>2024</v>
      </c>
      <c r="C13" s="56">
        <f>+'Ark1'!I267</f>
        <v>49</v>
      </c>
      <c r="D13" s="57" t="s">
        <v>78</v>
      </c>
      <c r="E13" s="57" t="s">
        <v>112</v>
      </c>
      <c r="F13" s="56">
        <f>+'Ark1'!Q267</f>
        <v>1</v>
      </c>
      <c r="G13" s="56">
        <f t="shared" si="0"/>
        <v>-9</v>
      </c>
      <c r="H13" s="56">
        <f>+'Ark1'!R267</f>
        <v>1</v>
      </c>
      <c r="I13" s="56">
        <f t="shared" si="1"/>
        <v>-44</v>
      </c>
      <c r="J13" s="284">
        <f>+'Ark1'!AG267</f>
        <v>5.2548607461902243E-2</v>
      </c>
      <c r="K13" s="166">
        <f t="shared" ref="K13" si="6">+J13-J20</f>
        <v>-1.5743494402604414</v>
      </c>
      <c r="L13" s="284">
        <f>+'Ark1'!AH267</f>
        <v>7.639577139081602E-2</v>
      </c>
      <c r="M13" s="75"/>
      <c r="N13" s="166">
        <f>+'Ark1'!U267</f>
        <v>22.2</v>
      </c>
      <c r="O13" s="166">
        <f t="shared" ref="O13" si="7">+N13-N20</f>
        <v>10.799999999999999</v>
      </c>
      <c r="P13" s="96"/>
      <c r="Q13" s="58">
        <f>+'Ark1'!S267</f>
        <v>3</v>
      </c>
      <c r="R13" s="58">
        <f t="shared" ref="R13:U13" si="8">+Q13-Q20</f>
        <v>-4.0444444444444443</v>
      </c>
      <c r="S13" s="47"/>
      <c r="T13" s="58">
        <f>+'Ark1'!T267</f>
        <v>4</v>
      </c>
      <c r="U13" s="58">
        <f t="shared" si="8"/>
        <v>-1.3111111111111109</v>
      </c>
      <c r="V13" s="166">
        <f>+'Ark1'!W267</f>
        <v>0</v>
      </c>
      <c r="W13" s="166">
        <f t="shared" ref="W13" si="9">+V13-V20</f>
        <v>-6.6666666666666687</v>
      </c>
      <c r="X13" s="78">
        <f>+'Ark1'!X267</f>
        <v>100</v>
      </c>
      <c r="Y13" s="78">
        <f>+'Ark1'!Y267</f>
        <v>0</v>
      </c>
      <c r="Z13" s="78">
        <f>+'Ark1'!Z267</f>
        <v>0</v>
      </c>
      <c r="AA13" s="166">
        <f>+'Ark1'!AA267</f>
        <v>0</v>
      </c>
      <c r="AB13" s="58">
        <f>+'Ark1'!AB267</f>
        <v>0</v>
      </c>
      <c r="AC13" s="58">
        <f>+'Ark1'!AC267</f>
        <v>0</v>
      </c>
      <c r="AD13" s="78">
        <f>+'Ark1'!AD267</f>
        <v>0</v>
      </c>
      <c r="AE13" s="78">
        <f>+'Ark1'!AE267</f>
        <v>0</v>
      </c>
      <c r="AF13" s="78">
        <f>+'Ark1'!AF267</f>
        <v>0</v>
      </c>
      <c r="AG13" s="96"/>
      <c r="AH13" s="78">
        <f>+H13/F13</f>
        <v>1</v>
      </c>
      <c r="AI13" s="47"/>
      <c r="AK13" s="2"/>
      <c r="AL13" s="2"/>
      <c r="AM13" s="4"/>
      <c r="AN13" s="4"/>
      <c r="AO13" s="4"/>
    </row>
    <row r="14" spans="1:51">
      <c r="A14" s="47"/>
      <c r="B14" s="56">
        <f>+'Ark1'!C268</f>
        <v>2024</v>
      </c>
      <c r="C14" s="56">
        <f>+'Ark1'!I268</f>
        <v>80</v>
      </c>
      <c r="D14" s="57" t="s">
        <v>7</v>
      </c>
      <c r="E14" s="57" t="s">
        <v>6</v>
      </c>
      <c r="F14" s="56">
        <f>+'Ark1'!Q268</f>
        <v>85</v>
      </c>
      <c r="G14" s="56">
        <f t="shared" si="0"/>
        <v>-24</v>
      </c>
      <c r="H14" s="56">
        <f>+'Ark1'!R268</f>
        <v>798</v>
      </c>
      <c r="I14" s="56">
        <f t="shared" si="1"/>
        <v>-106</v>
      </c>
      <c r="J14" s="284">
        <f>+'Ark1'!AG268</f>
        <v>41.933788754598005</v>
      </c>
      <c r="K14" s="166">
        <f t="shared" ref="K14" si="10">+J14-J21</f>
        <v>9.2512146403536164</v>
      </c>
      <c r="L14" s="284">
        <f>+'Ark1'!AH268</f>
        <v>43.804027640127721</v>
      </c>
      <c r="M14" s="75"/>
      <c r="N14" s="166">
        <f>+'Ark1'!U268</f>
        <v>15.951253132832065</v>
      </c>
      <c r="O14" s="166">
        <f t="shared" ref="O14" si="11">+N14-N21</f>
        <v>0.64605401778781513</v>
      </c>
      <c r="P14" s="96"/>
      <c r="Q14" s="58">
        <f>+'Ark1'!S268</f>
        <v>9.2719298245614024</v>
      </c>
      <c r="R14" s="58">
        <f t="shared" ref="R14:U14" si="12">+Q14-Q21</f>
        <v>0.23985017854370305</v>
      </c>
      <c r="S14" s="47"/>
      <c r="T14" s="58">
        <f>+'Ark1'!T268</f>
        <v>6.9348370927318284</v>
      </c>
      <c r="U14" s="58">
        <f t="shared" si="12"/>
        <v>0.18041231397076629</v>
      </c>
      <c r="V14" s="166">
        <f>+'Ark1'!W268</f>
        <v>10.401002506265662</v>
      </c>
      <c r="W14" s="166">
        <f t="shared" ref="W14" si="13">+V14-V21</f>
        <v>2.4364007363541571</v>
      </c>
      <c r="X14" s="78">
        <f>+'Ark1'!X268</f>
        <v>42.98245614035087</v>
      </c>
      <c r="Y14" s="78">
        <f>+'Ark1'!Y268</f>
        <v>2.0050125313283202</v>
      </c>
      <c r="Z14" s="78">
        <f>+'Ark1'!Z268</f>
        <v>0</v>
      </c>
      <c r="AA14" s="166">
        <f>+'Ark1'!AA268</f>
        <v>2.9414277445698676</v>
      </c>
      <c r="AB14" s="58">
        <f>+'Ark1'!AB268</f>
        <v>1.2535619566001903</v>
      </c>
      <c r="AC14" s="58">
        <f>+'Ark1'!AC268</f>
        <v>1.387652102264781</v>
      </c>
      <c r="AD14" s="78">
        <f>+'Ark1'!AD268</f>
        <v>39.119914826674709</v>
      </c>
      <c r="AE14" s="78">
        <f>+'Ark1'!AE268</f>
        <v>41.562499762441405</v>
      </c>
      <c r="AF14" s="78">
        <f>+'Ark1'!AF268</f>
        <v>51.446315847457214</v>
      </c>
      <c r="AG14" s="96"/>
      <c r="AH14" s="78">
        <f>+H14/F14</f>
        <v>9.3882352941176475</v>
      </c>
      <c r="AI14" s="47"/>
      <c r="AK14" s="1"/>
      <c r="AL14" s="1"/>
      <c r="AM14" s="11"/>
      <c r="AN14" s="11"/>
      <c r="AO14" s="11"/>
    </row>
    <row r="15" spans="1:51">
      <c r="A15" s="47"/>
      <c r="B15" s="56">
        <f>+'Ark1'!C269</f>
        <v>2024</v>
      </c>
      <c r="C15" s="56">
        <f>+'Ark1'!I269</f>
        <v>81</v>
      </c>
      <c r="D15" s="57" t="s">
        <v>7</v>
      </c>
      <c r="E15" s="57" t="s">
        <v>3</v>
      </c>
      <c r="F15" s="56">
        <f>+'Ark1'!Q269</f>
        <v>0</v>
      </c>
      <c r="G15" s="56">
        <f t="shared" si="0"/>
        <v>0</v>
      </c>
      <c r="H15" s="56">
        <f>+'Ark1'!R269</f>
        <v>0</v>
      </c>
      <c r="I15" s="56">
        <f t="shared" si="1"/>
        <v>0</v>
      </c>
      <c r="J15" s="284">
        <f>+'Ark1'!AG269</f>
        <v>0</v>
      </c>
      <c r="K15" s="166">
        <f t="shared" ref="K15" si="14">+J15-J22</f>
        <v>0</v>
      </c>
      <c r="L15" s="284">
        <f>+'Ark1'!AH269</f>
        <v>0</v>
      </c>
      <c r="M15" s="75"/>
      <c r="N15" s="166">
        <f>+'Ark1'!U269</f>
        <v>0</v>
      </c>
      <c r="O15" s="166">
        <f t="shared" ref="O15" si="15">+N15-N22</f>
        <v>0</v>
      </c>
      <c r="P15" s="96"/>
      <c r="Q15" s="58">
        <f>+'Ark1'!S269</f>
        <v>0</v>
      </c>
      <c r="R15" s="58">
        <f t="shared" ref="R15:U15" si="16">+Q15-Q22</f>
        <v>0</v>
      </c>
      <c r="S15" s="47"/>
      <c r="T15" s="58">
        <f>+'Ark1'!T269</f>
        <v>0</v>
      </c>
      <c r="U15" s="58">
        <f t="shared" si="16"/>
        <v>0</v>
      </c>
      <c r="V15" s="166">
        <f>+'Ark1'!W269</f>
        <v>0</v>
      </c>
      <c r="W15" s="166">
        <f t="shared" ref="W15" si="17">+V15-V22</f>
        <v>0</v>
      </c>
      <c r="X15" s="78">
        <f>+'Ark1'!X269</f>
        <v>0</v>
      </c>
      <c r="Y15" s="78">
        <f>+'Ark1'!Y269</f>
        <v>0</v>
      </c>
      <c r="Z15" s="78">
        <f>+'Ark1'!Z269</f>
        <v>0</v>
      </c>
      <c r="AA15" s="166">
        <f>+'Ark1'!AA269</f>
        <v>0</v>
      </c>
      <c r="AB15" s="58">
        <f>+'Ark1'!AB269</f>
        <v>0</v>
      </c>
      <c r="AC15" s="58">
        <f>+'Ark1'!AC269</f>
        <v>0</v>
      </c>
      <c r="AD15" s="78">
        <f>+'Ark1'!AD269</f>
        <v>0</v>
      </c>
      <c r="AE15" s="78">
        <f>+'Ark1'!AE269</f>
        <v>0</v>
      </c>
      <c r="AF15" s="78">
        <f>+'Ark1'!AF269</f>
        <v>0</v>
      </c>
      <c r="AG15" s="96"/>
      <c r="AH15" s="78" t="e">
        <f>+H15/F15</f>
        <v>#DIV/0!</v>
      </c>
      <c r="AI15" s="47"/>
      <c r="AK15" s="1"/>
      <c r="AL15" s="1"/>
      <c r="AM15" s="11"/>
      <c r="AN15" s="11"/>
      <c r="AO15" s="11"/>
    </row>
    <row r="16" spans="1:51">
      <c r="A16" s="47"/>
      <c r="B16" s="56">
        <f>+'Ark1'!C270</f>
        <v>2024</v>
      </c>
      <c r="C16" s="56">
        <f>+'Ark1'!I270</f>
        <v>83</v>
      </c>
      <c r="D16" s="57" t="s">
        <v>7</v>
      </c>
      <c r="E16" s="57" t="s">
        <v>441</v>
      </c>
      <c r="F16" s="56">
        <f>+'Ark1'!Q270</f>
        <v>16</v>
      </c>
      <c r="G16" s="56">
        <f t="shared" si="0"/>
        <v>-2</v>
      </c>
      <c r="H16" s="56">
        <f>+'Ark1'!R270</f>
        <v>209</v>
      </c>
      <c r="I16" s="56">
        <f t="shared" si="1"/>
        <v>-42</v>
      </c>
      <c r="J16" s="284">
        <f>+'Ark1'!AG270</f>
        <v>10.982658959537575</v>
      </c>
      <c r="K16" s="166">
        <f t="shared" ref="K16" si="18">+J16-J23</f>
        <v>1.908183182241844</v>
      </c>
      <c r="L16" s="284">
        <f>+'Ark1'!AH270</f>
        <v>10.083897698491352</v>
      </c>
      <c r="M16" s="75"/>
      <c r="N16" s="166">
        <f>+'Ark1'!U270</f>
        <v>14.02057416267942</v>
      </c>
      <c r="O16" s="166">
        <f t="shared" ref="O16" si="19">+N16-N23</f>
        <v>0.88272555710172007</v>
      </c>
      <c r="P16" s="96"/>
      <c r="Q16" s="58">
        <f>+'Ark1'!S270</f>
        <v>9.0287081339712891</v>
      </c>
      <c r="R16" s="58">
        <f t="shared" ref="R16:U16" si="20">+Q16-Q23</f>
        <v>0.8812977754055531</v>
      </c>
      <c r="S16" s="47"/>
      <c r="T16" s="58">
        <f>+'Ark1'!T270</f>
        <v>6.4736842105263186</v>
      </c>
      <c r="U16" s="58">
        <f t="shared" si="20"/>
        <v>0.29440134200042056</v>
      </c>
      <c r="V16" s="166">
        <f>+'Ark1'!W270</f>
        <v>13.39712918660287</v>
      </c>
      <c r="W16" s="166">
        <f t="shared" ref="W16" si="21">+V16-V23</f>
        <v>1.8433443260451003</v>
      </c>
      <c r="X16" s="78">
        <f>+'Ark1'!X270</f>
        <v>21.5311004784689</v>
      </c>
      <c r="Y16" s="78">
        <f>+'Ark1'!Y270</f>
        <v>0.47846889952153121</v>
      </c>
      <c r="Z16" s="78">
        <f>+'Ark1'!Z270</f>
        <v>0</v>
      </c>
      <c r="AA16" s="166">
        <f>+'Ark1'!AA270</f>
        <v>3.0270720540774394</v>
      </c>
      <c r="AB16" s="58">
        <f>+'Ark1'!AB270</f>
        <v>1.4240379127730962</v>
      </c>
      <c r="AC16" s="58">
        <f>+'Ark1'!AC270</f>
        <v>1.8868789743683521</v>
      </c>
      <c r="AD16" s="78">
        <f>+'Ark1'!AD270</f>
        <v>71.268269824456894</v>
      </c>
      <c r="AE16" s="78">
        <f>+'Ark1'!AE270</f>
        <v>54.42208156480639</v>
      </c>
      <c r="AF16" s="78">
        <f>+'Ark1'!AF270</f>
        <v>60.571547859069327</v>
      </c>
      <c r="AG16" s="96"/>
      <c r="AH16" s="78">
        <f>+H16/F16</f>
        <v>13.0625</v>
      </c>
      <c r="AI16" s="47"/>
      <c r="AK16" s="1"/>
      <c r="AL16" s="1"/>
      <c r="AM16" s="11"/>
      <c r="AN16" s="11"/>
      <c r="AO16" s="11"/>
    </row>
    <row r="17" spans="1:4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75"/>
      <c r="N17" s="47"/>
      <c r="O17" s="47"/>
      <c r="P17" s="96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96"/>
      <c r="AH17" s="47"/>
      <c r="AI17" s="47"/>
      <c r="AK17" s="1"/>
      <c r="AL17" s="1"/>
      <c r="AM17" s="11"/>
      <c r="AN17" s="11"/>
      <c r="AO17" s="11"/>
    </row>
    <row r="18" spans="1:41">
      <c r="A18" s="47"/>
      <c r="B18">
        <f>+'Ark1'!C271</f>
        <v>2023</v>
      </c>
      <c r="C18">
        <f>+'Ark1'!I271</f>
        <v>6</v>
      </c>
      <c r="D18" s="3" t="s">
        <v>78</v>
      </c>
      <c r="E18" s="3" t="s">
        <v>440</v>
      </c>
      <c r="F18">
        <f>+'Ark1'!Q271</f>
        <v>14</v>
      </c>
      <c r="H18" s="11">
        <f>+'Ark1'!R271</f>
        <v>111</v>
      </c>
      <c r="J18" s="215">
        <f>+'Ark1'!AG271</f>
        <v>4.0130151843817776</v>
      </c>
      <c r="L18" s="215">
        <f>+'Ark1'!AH271</f>
        <v>3.4939724632232214</v>
      </c>
      <c r="M18" s="75"/>
      <c r="N18" s="101">
        <f>+'Ark1'!U271</f>
        <v>13.227927927927929</v>
      </c>
      <c r="P18" s="96"/>
      <c r="Q18" s="1">
        <f>+'Ark1'!S271</f>
        <v>8.8018018018017994</v>
      </c>
      <c r="S18" s="47"/>
      <c r="T18" s="1">
        <f>+'Ark1'!T271</f>
        <v>6.9819819819819822</v>
      </c>
      <c r="V18" s="101">
        <f>+'Ark1'!W271</f>
        <v>9.9099099099099117</v>
      </c>
      <c r="X18" s="11">
        <f>+'Ark1'!X271</f>
        <v>0</v>
      </c>
      <c r="Y18" s="11">
        <f>+'Ark1'!Y271</f>
        <v>0</v>
      </c>
      <c r="Z18" s="11">
        <f>+'Ark1'!Z271</f>
        <v>0</v>
      </c>
      <c r="AA18" s="101">
        <f>+'Ark1'!AA271</f>
        <v>2.4193354448702609</v>
      </c>
      <c r="AB18" s="1">
        <f>+'Ark1'!AB271</f>
        <v>1.6319988287170137</v>
      </c>
      <c r="AC18" s="1">
        <f>+'Ark1'!AC271</f>
        <v>1.9076988731627271</v>
      </c>
      <c r="AD18" s="11">
        <f>+'Ark1'!AD271</f>
        <v>73.063751583021499</v>
      </c>
      <c r="AE18" s="11">
        <f>+'Ark1'!AE271</f>
        <v>68.017219950269677</v>
      </c>
      <c r="AF18" s="11">
        <f>+'Ark1'!AF271</f>
        <v>71.937406238914946</v>
      </c>
      <c r="AG18" s="96"/>
      <c r="AH18" s="11">
        <f>+H18/F18</f>
        <v>7.9285714285714288</v>
      </c>
      <c r="AI18" s="47"/>
      <c r="AK18" s="1"/>
      <c r="AL18" s="1"/>
      <c r="AM18" s="11"/>
      <c r="AN18" s="11"/>
      <c r="AO18" s="11"/>
    </row>
    <row r="19" spans="1:41">
      <c r="A19" s="47"/>
      <c r="B19">
        <f>+'Ark1'!C272</f>
        <v>2023</v>
      </c>
      <c r="C19">
        <f>+'Ark1'!I272</f>
        <v>24</v>
      </c>
      <c r="D19" s="3" t="s">
        <v>78</v>
      </c>
      <c r="E19" s="3" t="s">
        <v>111</v>
      </c>
      <c r="F19">
        <f>+'Ark1'!Q272</f>
        <v>85</v>
      </c>
      <c r="H19" s="11">
        <f>+'Ark1'!R272</f>
        <v>1455</v>
      </c>
      <c r="J19" s="215">
        <f>+'Ark1'!AG272</f>
        <v>52.603036876355752</v>
      </c>
      <c r="L19" s="215">
        <f>+'Ark1'!AH272</f>
        <v>54.514346632146555</v>
      </c>
      <c r="M19" s="75"/>
      <c r="N19" s="101">
        <f>+'Ark1'!U272</f>
        <v>15.74501718213058</v>
      </c>
      <c r="P19" s="96"/>
      <c r="Q19" s="1">
        <f>+'Ark1'!S272</f>
        <v>8.9415807560137495</v>
      </c>
      <c r="S19" s="47"/>
      <c r="T19" s="1">
        <f>+'Ark1'!T272</f>
        <v>6.4865979381443308</v>
      </c>
      <c r="V19" s="101">
        <f>+'Ark1'!W272</f>
        <v>9.5532646048109982</v>
      </c>
      <c r="X19" s="11">
        <f>+'Ark1'!X272</f>
        <v>39.862542955326475</v>
      </c>
      <c r="Y19" s="11">
        <f>+'Ark1'!Y272</f>
        <v>3.7800687285223376</v>
      </c>
      <c r="Z19" s="11">
        <f>+'Ark1'!Z272</f>
        <v>0</v>
      </c>
      <c r="AA19" s="101">
        <f>+'Ark1'!AA272</f>
        <v>3.3213649095286009</v>
      </c>
      <c r="AB19" s="1">
        <f>+'Ark1'!AB272</f>
        <v>0.93721616157256993</v>
      </c>
      <c r="AC19" s="1">
        <f>+'Ark1'!AC272</f>
        <v>1.5601323099662299</v>
      </c>
      <c r="AD19" s="11">
        <f>+'Ark1'!AD272</f>
        <v>32.247056174236498</v>
      </c>
      <c r="AE19" s="11">
        <f>+'Ark1'!AE272</f>
        <v>47.191993562545662</v>
      </c>
      <c r="AF19" s="11">
        <f>+'Ark1'!AF272</f>
        <v>31.368699636249495</v>
      </c>
      <c r="AG19" s="96"/>
      <c r="AH19" s="11">
        <f>+H19/F19</f>
        <v>17.117647058823529</v>
      </c>
      <c r="AI19" s="47"/>
      <c r="AK19" s="1"/>
      <c r="AL19" s="1"/>
      <c r="AM19" s="11"/>
      <c r="AN19" s="11"/>
      <c r="AO19" s="11"/>
    </row>
    <row r="20" spans="1:41">
      <c r="A20" s="47"/>
      <c r="B20">
        <f>+'Ark1'!C273</f>
        <v>2023</v>
      </c>
      <c r="C20">
        <f>+'Ark1'!I273</f>
        <v>49</v>
      </c>
      <c r="D20" s="3" t="s">
        <v>78</v>
      </c>
      <c r="E20" s="3" t="s">
        <v>112</v>
      </c>
      <c r="F20">
        <f>+'Ark1'!Q273</f>
        <v>10</v>
      </c>
      <c r="H20" s="11">
        <f>+'Ark1'!R273</f>
        <v>45</v>
      </c>
      <c r="J20" s="215">
        <f>+'Ark1'!AG273</f>
        <v>1.6268980477223436</v>
      </c>
      <c r="L20" s="215">
        <f>+'Ark1'!AH273</f>
        <v>1.2207368205635851</v>
      </c>
      <c r="M20" s="75"/>
      <c r="N20" s="101">
        <f>+'Ark1'!U273</f>
        <v>11.4</v>
      </c>
      <c r="P20" s="96"/>
      <c r="Q20" s="1">
        <f>+'Ark1'!S273</f>
        <v>7.0444444444444443</v>
      </c>
      <c r="S20" s="47"/>
      <c r="T20" s="1">
        <f>+'Ark1'!T273</f>
        <v>5.3111111111111109</v>
      </c>
      <c r="V20" s="101">
        <f>+'Ark1'!W273</f>
        <v>6.6666666666666687</v>
      </c>
      <c r="X20" s="11">
        <f>+'Ark1'!X273</f>
        <v>11.111111111111112</v>
      </c>
      <c r="Y20" s="11">
        <f>+'Ark1'!Y273</f>
        <v>2.2222222222222223</v>
      </c>
      <c r="Z20" s="11">
        <f>+'Ark1'!Z273</f>
        <v>0</v>
      </c>
      <c r="AA20" s="101">
        <f>+'Ark1'!AA273</f>
        <v>3.8200639901562976</v>
      </c>
      <c r="AB20" s="1">
        <f>+'Ark1'!AB273</f>
        <v>1.2988123729957772</v>
      </c>
      <c r="AC20" s="1">
        <f>+'Ark1'!AC273</f>
        <v>1.8357223491611911</v>
      </c>
      <c r="AD20" s="11">
        <f>+'Ark1'!AD273</f>
        <v>57.016274251590737</v>
      </c>
      <c r="AE20" s="11">
        <f>+'Ark1'!AE273</f>
        <v>54.283421807111367</v>
      </c>
      <c r="AF20" s="11">
        <f>+'Ark1'!AF273</f>
        <v>49.75016929871375</v>
      </c>
      <c r="AG20" s="96"/>
      <c r="AH20" s="11">
        <f>+H20/F20</f>
        <v>4.5</v>
      </c>
      <c r="AI20" s="47"/>
      <c r="AK20" s="1"/>
      <c r="AL20" s="1"/>
      <c r="AM20" s="11"/>
      <c r="AN20" s="11"/>
      <c r="AO20" s="11"/>
    </row>
    <row r="21" spans="1:41">
      <c r="A21" s="47"/>
      <c r="B21">
        <f>+'Ark1'!C274</f>
        <v>2023</v>
      </c>
      <c r="C21">
        <f>+'Ark1'!I274</f>
        <v>80</v>
      </c>
      <c r="D21" s="3" t="s">
        <v>7</v>
      </c>
      <c r="E21" s="3" t="s">
        <v>6</v>
      </c>
      <c r="F21">
        <f>+'Ark1'!Q274</f>
        <v>109</v>
      </c>
      <c r="H21" s="11">
        <f>+'Ark1'!R274</f>
        <v>904</v>
      </c>
      <c r="J21" s="215">
        <f>+'Ark1'!AG274</f>
        <v>32.682574114244389</v>
      </c>
      <c r="L21" s="215">
        <f>+'Ark1'!AH274</f>
        <v>32.92396213574213</v>
      </c>
      <c r="M21" s="75"/>
      <c r="N21" s="101">
        <f>+'Ark1'!U274</f>
        <v>15.30519911504425</v>
      </c>
      <c r="P21" s="96"/>
      <c r="Q21" s="1">
        <f>+'Ark1'!S274</f>
        <v>9.0320796460176993</v>
      </c>
      <c r="S21" s="47"/>
      <c r="T21" s="1">
        <f>+'Ark1'!T274</f>
        <v>6.7544247787610621</v>
      </c>
      <c r="V21" s="101">
        <f>+'Ark1'!W274</f>
        <v>7.9646017699115053</v>
      </c>
      <c r="X21" s="11">
        <f>+'Ark1'!X274</f>
        <v>38.384955752212392</v>
      </c>
      <c r="Y21" s="11">
        <f>+'Ark1'!Y274</f>
        <v>0.33185840707964598</v>
      </c>
      <c r="Z21" s="11">
        <f>+'Ark1'!Z274</f>
        <v>0</v>
      </c>
      <c r="AA21" s="101">
        <f>+'Ark1'!AA274</f>
        <v>2.5235715235929059</v>
      </c>
      <c r="AB21" s="1">
        <f>+'Ark1'!AB274</f>
        <v>1.4032475332863452</v>
      </c>
      <c r="AC21" s="1">
        <f>+'Ark1'!AC274</f>
        <v>1.349976360365361</v>
      </c>
      <c r="AD21" s="11">
        <f>+'Ark1'!AD274</f>
        <v>45.371446288480307</v>
      </c>
      <c r="AE21" s="11">
        <f>+'Ark1'!AE274</f>
        <v>48.613436418933581</v>
      </c>
      <c r="AF21" s="11">
        <f>+'Ark1'!AF274</f>
        <v>28.445172946096761</v>
      </c>
      <c r="AG21" s="96"/>
      <c r="AH21" s="11">
        <f>+H21/F21</f>
        <v>8.2935779816513762</v>
      </c>
      <c r="AI21" s="47"/>
      <c r="AK21" s="1"/>
      <c r="AL21" s="1"/>
      <c r="AM21" s="11"/>
      <c r="AN21" s="11"/>
      <c r="AO21" s="11"/>
    </row>
    <row r="22" spans="1:41">
      <c r="A22" s="47"/>
      <c r="B22">
        <f>+'Ark1'!C275</f>
        <v>2023</v>
      </c>
      <c r="C22">
        <f>+'Ark1'!I275</f>
        <v>81</v>
      </c>
      <c r="D22" s="3" t="s">
        <v>7</v>
      </c>
      <c r="E22" s="3" t="s">
        <v>3</v>
      </c>
      <c r="F22">
        <f>+'Ark1'!Q275</f>
        <v>0</v>
      </c>
      <c r="H22" s="11">
        <f>+'Ark1'!R275</f>
        <v>0</v>
      </c>
      <c r="J22" s="215">
        <f>+'Ark1'!AG275</f>
        <v>0</v>
      </c>
      <c r="L22" s="215">
        <f>+'Ark1'!AH275</f>
        <v>0</v>
      </c>
      <c r="M22" s="75"/>
      <c r="N22" s="101">
        <f>+'Ark1'!U275</f>
        <v>0</v>
      </c>
      <c r="P22" s="96"/>
      <c r="Q22" s="1">
        <f>+'Ark1'!S275</f>
        <v>0</v>
      </c>
      <c r="S22" s="47"/>
      <c r="T22" s="1">
        <f>+'Ark1'!T275</f>
        <v>0</v>
      </c>
      <c r="V22" s="101">
        <f>+'Ark1'!W275</f>
        <v>0</v>
      </c>
      <c r="X22" s="11">
        <f>+'Ark1'!X275</f>
        <v>0</v>
      </c>
      <c r="Y22" s="11">
        <f>+'Ark1'!Y275</f>
        <v>0</v>
      </c>
      <c r="Z22" s="11">
        <f>+'Ark1'!Z275</f>
        <v>0</v>
      </c>
      <c r="AA22" s="101">
        <f>+'Ark1'!AA275</f>
        <v>0</v>
      </c>
      <c r="AB22" s="1">
        <f>+'Ark1'!AB275</f>
        <v>0</v>
      </c>
      <c r="AC22" s="1">
        <f>+'Ark1'!AC275</f>
        <v>0</v>
      </c>
      <c r="AD22" s="11">
        <f>+'Ark1'!AD275</f>
        <v>0</v>
      </c>
      <c r="AE22" s="11">
        <f>+'Ark1'!AE275</f>
        <v>0</v>
      </c>
      <c r="AF22" s="11">
        <f>+'Ark1'!AF275</f>
        <v>0</v>
      </c>
      <c r="AG22" s="96"/>
      <c r="AH22" s="11" t="e">
        <f>+H22/F22</f>
        <v>#DIV/0!</v>
      </c>
      <c r="AI22" s="47"/>
      <c r="AK22" s="1"/>
      <c r="AL22" s="1"/>
      <c r="AM22" s="11"/>
      <c r="AN22" s="11"/>
      <c r="AO22" s="11"/>
    </row>
    <row r="23" spans="1:41">
      <c r="A23" s="47"/>
      <c r="B23">
        <f>+'Ark1'!C276</f>
        <v>2023</v>
      </c>
      <c r="C23">
        <f>+'Ark1'!I276</f>
        <v>83</v>
      </c>
      <c r="D23" s="3" t="s">
        <v>7</v>
      </c>
      <c r="E23" s="3" t="s">
        <v>441</v>
      </c>
      <c r="F23">
        <f>+'Ark1'!Q276</f>
        <v>18</v>
      </c>
      <c r="H23" s="11">
        <f>+'Ark1'!R276</f>
        <v>251</v>
      </c>
      <c r="J23" s="215">
        <f>+'Ark1'!AG276</f>
        <v>9.0744757772957314</v>
      </c>
      <c r="L23" s="215">
        <f>+'Ark1'!AH276</f>
        <v>7.8469819483245251</v>
      </c>
      <c r="M23" s="75"/>
      <c r="N23" s="101">
        <f>+'Ark1'!U276</f>
        <v>13.1378486055777</v>
      </c>
      <c r="P23" s="96"/>
      <c r="Q23" s="1">
        <f>+'Ark1'!S276</f>
        <v>8.147410358565736</v>
      </c>
      <c r="S23" s="47"/>
      <c r="T23" s="1">
        <f>+'Ark1'!T276</f>
        <v>6.179282868525898</v>
      </c>
      <c r="V23" s="101">
        <f>+'Ark1'!W276</f>
        <v>11.553784860557769</v>
      </c>
      <c r="X23" s="11">
        <f>+'Ark1'!X276</f>
        <v>11.952191235059763</v>
      </c>
      <c r="Y23" s="11">
        <f>+'Ark1'!Y276</f>
        <v>1.1952191235059761</v>
      </c>
      <c r="Z23" s="11">
        <f>+'Ark1'!Z276</f>
        <v>0</v>
      </c>
      <c r="AA23" s="101">
        <f>+'Ark1'!AA276</f>
        <v>3.0739040661925494</v>
      </c>
      <c r="AB23" s="1">
        <f>+'Ark1'!AB276</f>
        <v>1.0960737912698268</v>
      </c>
      <c r="AC23" s="1">
        <f>+'Ark1'!AC276</f>
        <v>1.877665193093784</v>
      </c>
      <c r="AD23" s="11">
        <f>+'Ark1'!AD276</f>
        <v>42.995160501254638</v>
      </c>
      <c r="AE23" s="11">
        <f>+'Ark1'!AE276</f>
        <v>66.065341366965228</v>
      </c>
      <c r="AF23" s="11">
        <f>+'Ark1'!AF276</f>
        <v>41.884990128703677</v>
      </c>
      <c r="AG23" s="96"/>
      <c r="AH23" s="11">
        <f>+H23/F23</f>
        <v>13.944444444444445</v>
      </c>
      <c r="AI23" s="47"/>
      <c r="AK23" s="1"/>
      <c r="AL23" s="1"/>
      <c r="AM23" s="11"/>
      <c r="AN23" s="11"/>
      <c r="AO23" s="11"/>
    </row>
    <row r="24" spans="1:41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75"/>
      <c r="N24" s="47"/>
      <c r="O24" s="47"/>
      <c r="P24" s="96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96"/>
      <c r="AH24" s="47"/>
      <c r="AI24" s="47"/>
      <c r="AK24" s="1"/>
      <c r="AL24" s="1"/>
      <c r="AM24" s="11"/>
      <c r="AN24" s="11"/>
      <c r="AO24" s="11"/>
    </row>
    <row r="25" spans="1:41">
      <c r="A25" s="47"/>
      <c r="B25" s="56">
        <f>+'Ark1'!C277</f>
        <v>2022</v>
      </c>
      <c r="C25" s="56">
        <f>+'Ark1'!I277</f>
        <v>6</v>
      </c>
      <c r="D25" s="57" t="s">
        <v>78</v>
      </c>
      <c r="E25" s="57" t="s">
        <v>440</v>
      </c>
      <c r="F25" s="56">
        <f>+'Ark1'!Q277</f>
        <v>1</v>
      </c>
      <c r="G25" s="56"/>
      <c r="H25" s="78">
        <f>+'Ark1'!R277</f>
        <v>2</v>
      </c>
      <c r="I25" s="56"/>
      <c r="J25" s="284">
        <f>+'Ark1'!AG277</f>
        <v>7.1787508973438621E-2</v>
      </c>
      <c r="K25" s="166"/>
      <c r="L25" s="284">
        <f>+'Ark1'!AH277</f>
        <v>6.1303278509065237E-2</v>
      </c>
      <c r="M25" s="75"/>
      <c r="N25" s="166">
        <f>+'Ark1'!U277</f>
        <v>12.600000000000001</v>
      </c>
      <c r="O25" s="166"/>
      <c r="P25" s="96"/>
      <c r="Q25" s="58">
        <f>+'Ark1'!S277</f>
        <v>6.5</v>
      </c>
      <c r="R25" s="56"/>
      <c r="S25" s="47"/>
      <c r="T25" s="58">
        <f>+'Ark1'!T277</f>
        <v>8</v>
      </c>
      <c r="U25" s="56"/>
      <c r="V25" s="166">
        <f>+'Ark1'!W277</f>
        <v>0</v>
      </c>
      <c r="W25" s="166"/>
      <c r="X25" s="78">
        <f>+'Ark1'!X277</f>
        <v>0</v>
      </c>
      <c r="Y25" s="78">
        <f>+'Ark1'!Y277</f>
        <v>0</v>
      </c>
      <c r="Z25" s="78">
        <f>+'Ark1'!Z277</f>
        <v>0</v>
      </c>
      <c r="AA25" s="166">
        <f>+'Ark1'!AA277</f>
        <v>0.79999999999997373</v>
      </c>
      <c r="AB25" s="58">
        <f>+'Ark1'!AB277</f>
        <v>0.5</v>
      </c>
      <c r="AC25" s="58">
        <f>+'Ark1'!AC277</f>
        <v>0</v>
      </c>
      <c r="AD25" s="78">
        <f>+'Ark1'!AD277</f>
        <v>-100.0000000000047</v>
      </c>
      <c r="AE25" s="78">
        <f>+'Ark1'!AE277</f>
        <v>0</v>
      </c>
      <c r="AF25" s="78">
        <f>+'Ark1'!AF277</f>
        <v>0</v>
      </c>
      <c r="AG25" s="96"/>
      <c r="AH25" s="78">
        <f>+H25/F25</f>
        <v>2</v>
      </c>
      <c r="AI25" s="47"/>
      <c r="AK25" s="13"/>
      <c r="AL25" s="13"/>
      <c r="AM25" s="11"/>
      <c r="AN25" s="11"/>
      <c r="AO25" s="11"/>
    </row>
    <row r="26" spans="1:41" ht="16.5" customHeight="1">
      <c r="A26" s="47"/>
      <c r="B26" s="56">
        <f>+'Ark1'!C278</f>
        <v>2022</v>
      </c>
      <c r="C26" s="56">
        <f>+'Ark1'!I278</f>
        <v>24</v>
      </c>
      <c r="D26" s="57" t="s">
        <v>78</v>
      </c>
      <c r="E26" s="57" t="s">
        <v>111</v>
      </c>
      <c r="F26" s="56">
        <f>+'Ark1'!Q278</f>
        <v>95</v>
      </c>
      <c r="G26" s="56"/>
      <c r="H26" s="78">
        <f>+'Ark1'!R278</f>
        <v>877</v>
      </c>
      <c r="I26" s="56"/>
      <c r="J26" s="284">
        <f>+'Ark1'!AG278</f>
        <v>31.478822684852833</v>
      </c>
      <c r="K26" s="166"/>
      <c r="L26" s="284">
        <f>+'Ark1'!AH278</f>
        <v>29.617024796203079</v>
      </c>
      <c r="M26" s="75"/>
      <c r="N26" s="166">
        <f>+'Ark1'!U278</f>
        <v>13.882212086659077</v>
      </c>
      <c r="O26" s="166"/>
      <c r="P26" s="96"/>
      <c r="Q26" s="58">
        <f>+'Ark1'!S278</f>
        <v>8.5917901938426429</v>
      </c>
      <c r="R26" s="56"/>
      <c r="S26" s="47"/>
      <c r="T26" s="58">
        <f>+'Ark1'!T278</f>
        <v>5.7651083238312433</v>
      </c>
      <c r="U26" s="56"/>
      <c r="V26" s="166">
        <f>+'Ark1'!W278</f>
        <v>1.0262257696693271</v>
      </c>
      <c r="W26" s="166"/>
      <c r="X26" s="78">
        <f>+'Ark1'!X278</f>
        <v>14.253135689851771</v>
      </c>
      <c r="Y26" s="78">
        <f>+'Ark1'!Y278</f>
        <v>1.5963511972633979</v>
      </c>
      <c r="Z26" s="78">
        <f>+'Ark1'!Z278</f>
        <v>0</v>
      </c>
      <c r="AA26" s="166">
        <f>+'Ark1'!AA278</f>
        <v>2.9968365130830326</v>
      </c>
      <c r="AB26" s="58">
        <f>+'Ark1'!AB278</f>
        <v>1.0230306271452287</v>
      </c>
      <c r="AC26" s="58">
        <f>+'Ark1'!AC278</f>
        <v>1.3058993915601289</v>
      </c>
      <c r="AD26" s="78">
        <f>+'Ark1'!AD278</f>
        <v>34.931848384036989</v>
      </c>
      <c r="AE26" s="78">
        <f>+'Ark1'!AE278</f>
        <v>33.000299238182237</v>
      </c>
      <c r="AF26" s="78">
        <f>+'Ark1'!AF278</f>
        <v>33.620000259001046</v>
      </c>
      <c r="AG26" s="96"/>
      <c r="AH26" s="78">
        <f>+H26/F26</f>
        <v>9.2315789473684209</v>
      </c>
      <c r="AI26" s="47"/>
      <c r="AK26" s="13"/>
      <c r="AL26" s="13"/>
      <c r="AM26" s="11"/>
      <c r="AN26" s="11"/>
      <c r="AO26" s="11"/>
    </row>
    <row r="27" spans="1:41" ht="16.5" customHeight="1">
      <c r="A27" s="47"/>
      <c r="B27" s="56">
        <f>+'Ark1'!C279</f>
        <v>2022</v>
      </c>
      <c r="C27" s="56">
        <f>+'Ark1'!I279</f>
        <v>49</v>
      </c>
      <c r="D27" s="57" t="s">
        <v>78</v>
      </c>
      <c r="E27" s="57" t="s">
        <v>112</v>
      </c>
      <c r="F27" s="56">
        <f>+'Ark1'!Q279</f>
        <v>5</v>
      </c>
      <c r="G27" s="56"/>
      <c r="H27" s="78">
        <f>+'Ark1'!R279</f>
        <v>19</v>
      </c>
      <c r="I27" s="56"/>
      <c r="J27" s="284">
        <f>+'Ark1'!AG279</f>
        <v>0.68198133524766691</v>
      </c>
      <c r="K27" s="166"/>
      <c r="L27" s="284">
        <f>+'Ark1'!AH279</f>
        <v>0.72736826484962369</v>
      </c>
      <c r="M27" s="75"/>
      <c r="N27" s="166">
        <f>+'Ark1'!U279</f>
        <v>15.736842105263156</v>
      </c>
      <c r="O27" s="166"/>
      <c r="P27" s="96"/>
      <c r="Q27" s="58">
        <f>+'Ark1'!S279</f>
        <v>7.9473684210526301</v>
      </c>
      <c r="R27" s="56"/>
      <c r="S27" s="47"/>
      <c r="T27" s="58">
        <f>+'Ark1'!T279</f>
        <v>6</v>
      </c>
      <c r="U27" s="56"/>
      <c r="V27" s="166">
        <f>+'Ark1'!W279</f>
        <v>0</v>
      </c>
      <c r="W27" s="166"/>
      <c r="X27" s="78">
        <f>+'Ark1'!X279</f>
        <v>36.84210526315789</v>
      </c>
      <c r="Y27" s="78">
        <f>+'Ark1'!Y279</f>
        <v>5.2631578947368443</v>
      </c>
      <c r="Z27" s="78">
        <f>+'Ark1'!Z279</f>
        <v>0</v>
      </c>
      <c r="AA27" s="166">
        <f>+'Ark1'!AA279</f>
        <v>3.9434436628963856</v>
      </c>
      <c r="AB27" s="58">
        <f>+'Ark1'!AB279</f>
        <v>0.99861399794790595</v>
      </c>
      <c r="AC27" s="58">
        <f>+'Ark1'!AC279</f>
        <v>1.4867838833500564</v>
      </c>
      <c r="AD27" s="78">
        <f>+'Ark1'!AD279</f>
        <v>30.655382107918665</v>
      </c>
      <c r="AE27" s="78">
        <f>+'Ark1'!AE279</f>
        <v>22.711375340892968</v>
      </c>
      <c r="AF27" s="78">
        <f>+'Ark1'!AF279</f>
        <v>53.173122462207637</v>
      </c>
      <c r="AG27" s="96"/>
      <c r="AH27" s="78">
        <f>+H27/F27</f>
        <v>3.8</v>
      </c>
      <c r="AI27" s="47"/>
      <c r="AK27" s="13"/>
      <c r="AL27" s="13"/>
      <c r="AM27" s="11"/>
      <c r="AN27" s="11"/>
      <c r="AO27" s="11"/>
    </row>
    <row r="28" spans="1:41">
      <c r="A28" s="47"/>
      <c r="B28" s="56">
        <f>+'Ark1'!C280</f>
        <v>2022</v>
      </c>
      <c r="C28" s="56">
        <f>+'Ark1'!I280</f>
        <v>80</v>
      </c>
      <c r="D28" s="57" t="s">
        <v>7</v>
      </c>
      <c r="E28" s="57" t="s">
        <v>6</v>
      </c>
      <c r="F28" s="56">
        <f>+'Ark1'!Q280</f>
        <v>132</v>
      </c>
      <c r="G28" s="56"/>
      <c r="H28" s="78">
        <f>+'Ark1'!R280</f>
        <v>1515</v>
      </c>
      <c r="I28" s="56"/>
      <c r="J28" s="284">
        <f>+'Ark1'!AG280</f>
        <v>54.379038047379758</v>
      </c>
      <c r="K28" s="166"/>
      <c r="L28" s="284">
        <f>+'Ark1'!AH280</f>
        <v>58.152484607281998</v>
      </c>
      <c r="M28" s="75"/>
      <c r="N28" s="166">
        <f>+'Ark1'!U280</f>
        <v>15.778745874587491</v>
      </c>
      <c r="O28" s="166"/>
      <c r="P28" s="96"/>
      <c r="Q28" s="58">
        <f>+'Ark1'!S280</f>
        <v>8.8343234323432327</v>
      </c>
      <c r="R28" s="56"/>
      <c r="S28" s="47"/>
      <c r="T28" s="58">
        <f>+'Ark1'!T280</f>
        <v>6.5280528052805273</v>
      </c>
      <c r="U28" s="56"/>
      <c r="V28" s="166">
        <f>+'Ark1'!W280</f>
        <v>8.8448844884488445</v>
      </c>
      <c r="W28" s="166"/>
      <c r="X28" s="78">
        <f>+'Ark1'!X280</f>
        <v>47.722772277227719</v>
      </c>
      <c r="Y28" s="78">
        <f>+'Ark1'!Y280</f>
        <v>3.2343234323432344</v>
      </c>
      <c r="Z28" s="78">
        <f>+'Ark1'!Z280</f>
        <v>0</v>
      </c>
      <c r="AA28" s="166">
        <f>+'Ark1'!AA280</f>
        <v>3.7638909382214343</v>
      </c>
      <c r="AB28" s="58">
        <f>+'Ark1'!AB280</f>
        <v>1.4811054611811731</v>
      </c>
      <c r="AC28" s="58">
        <f>+'Ark1'!AC280</f>
        <v>1.6569799869279014</v>
      </c>
      <c r="AD28" s="78">
        <f>+'Ark1'!AD280</f>
        <v>49.666282850225713</v>
      </c>
      <c r="AE28" s="78">
        <f>+'Ark1'!AE280</f>
        <v>54.581733566645553</v>
      </c>
      <c r="AF28" s="78">
        <f>+'Ark1'!AF280</f>
        <v>60.503163488309269</v>
      </c>
      <c r="AG28" s="96"/>
      <c r="AH28" s="78">
        <f>+H28/F28</f>
        <v>11.477272727272727</v>
      </c>
      <c r="AI28" s="47"/>
      <c r="AK28" s="13"/>
      <c r="AL28" s="13"/>
      <c r="AM28" s="11"/>
      <c r="AN28" s="11"/>
      <c r="AO28" s="11"/>
    </row>
    <row r="29" spans="1:41" ht="17.25" customHeight="1">
      <c r="A29" s="47"/>
      <c r="B29" s="56">
        <f>+'Ark1'!C281</f>
        <v>2022</v>
      </c>
      <c r="C29" s="56">
        <f>+'Ark1'!I281</f>
        <v>81</v>
      </c>
      <c r="D29" s="57" t="s">
        <v>7</v>
      </c>
      <c r="E29" s="57" t="s">
        <v>3</v>
      </c>
      <c r="F29" s="56">
        <f>+'Ark1'!Q281</f>
        <v>0</v>
      </c>
      <c r="G29" s="56"/>
      <c r="H29" s="78">
        <f>+'Ark1'!R281</f>
        <v>0</v>
      </c>
      <c r="I29" s="56"/>
      <c r="J29" s="284">
        <f>+'Ark1'!AG281</f>
        <v>0</v>
      </c>
      <c r="K29" s="166"/>
      <c r="L29" s="284">
        <f>+'Ark1'!AH281</f>
        <v>0</v>
      </c>
      <c r="M29" s="75"/>
      <c r="N29" s="166">
        <f>+'Ark1'!U281</f>
        <v>0</v>
      </c>
      <c r="O29" s="166"/>
      <c r="P29" s="96"/>
      <c r="Q29" s="58">
        <f>+'Ark1'!S281</f>
        <v>0</v>
      </c>
      <c r="R29" s="56"/>
      <c r="S29" s="47"/>
      <c r="T29" s="58">
        <f>+'Ark1'!T281</f>
        <v>0</v>
      </c>
      <c r="U29" s="56"/>
      <c r="V29" s="166">
        <f>+'Ark1'!W281</f>
        <v>0</v>
      </c>
      <c r="W29" s="166"/>
      <c r="X29" s="78">
        <f>+'Ark1'!X281</f>
        <v>0</v>
      </c>
      <c r="Y29" s="78">
        <f>+'Ark1'!Y281</f>
        <v>0</v>
      </c>
      <c r="Z29" s="78">
        <f>+'Ark1'!Z281</f>
        <v>0</v>
      </c>
      <c r="AA29" s="166">
        <f>+'Ark1'!AA281</f>
        <v>0</v>
      </c>
      <c r="AB29" s="58">
        <f>+'Ark1'!AB281</f>
        <v>0</v>
      </c>
      <c r="AC29" s="58">
        <f>+'Ark1'!AC281</f>
        <v>0</v>
      </c>
      <c r="AD29" s="78">
        <f>+'Ark1'!AD281</f>
        <v>0</v>
      </c>
      <c r="AE29" s="78">
        <f>+'Ark1'!AE281</f>
        <v>0</v>
      </c>
      <c r="AF29" s="78">
        <f>+'Ark1'!AF281</f>
        <v>0</v>
      </c>
      <c r="AG29" s="96"/>
      <c r="AH29" s="78" t="e">
        <f>+H29/F29</f>
        <v>#DIV/0!</v>
      </c>
      <c r="AI29" s="47"/>
      <c r="AK29" s="13"/>
      <c r="AL29" s="13"/>
      <c r="AM29" s="11"/>
      <c r="AN29" s="11"/>
      <c r="AO29" s="11"/>
    </row>
    <row r="30" spans="1:41">
      <c r="A30" s="47"/>
      <c r="B30" s="56">
        <f>+'Ark1'!C282</f>
        <v>2022</v>
      </c>
      <c r="C30" s="56">
        <f>+'Ark1'!I282</f>
        <v>83</v>
      </c>
      <c r="D30" s="57" t="s">
        <v>7</v>
      </c>
      <c r="E30" s="57" t="s">
        <v>441</v>
      </c>
      <c r="F30" s="56">
        <f>+'Ark1'!Q282</f>
        <v>22</v>
      </c>
      <c r="G30" s="56"/>
      <c r="H30" s="78">
        <f>+'Ark1'!R282</f>
        <v>373</v>
      </c>
      <c r="I30" s="56"/>
      <c r="J30" s="284">
        <f>+'Ark1'!AG282</f>
        <v>13.388370423546304</v>
      </c>
      <c r="K30" s="166"/>
      <c r="L30" s="284">
        <f>+'Ark1'!AH282</f>
        <v>11.441819053156252</v>
      </c>
      <c r="M30" s="75"/>
      <c r="N30" s="166">
        <f>+'Ark1'!U282</f>
        <v>12.609651474530835</v>
      </c>
      <c r="O30" s="166"/>
      <c r="P30" s="96"/>
      <c r="Q30" s="58">
        <f>+'Ark1'!S282</f>
        <v>7.88739946380697</v>
      </c>
      <c r="R30" s="56"/>
      <c r="S30" s="47"/>
      <c r="T30" s="58">
        <f>+'Ark1'!T282</f>
        <v>5.5281501340482571</v>
      </c>
      <c r="U30" s="56"/>
      <c r="V30" s="166">
        <f>+'Ark1'!W282</f>
        <v>3.4852546916890073</v>
      </c>
      <c r="W30" s="166"/>
      <c r="X30" s="78">
        <f>+'Ark1'!X282</f>
        <v>12.33243967828418</v>
      </c>
      <c r="Y30" s="78">
        <f>+'Ark1'!Y282</f>
        <v>0.26809651474530832</v>
      </c>
      <c r="Z30" s="78">
        <f>+'Ark1'!Z282</f>
        <v>0</v>
      </c>
      <c r="AA30" s="166">
        <f>+'Ark1'!AA282</f>
        <v>3.2924746654706252</v>
      </c>
      <c r="AB30" s="58">
        <f>+'Ark1'!AB282</f>
        <v>1.7690144917620243</v>
      </c>
      <c r="AC30" s="58">
        <f>+'Ark1'!AC282</f>
        <v>1.7642217398708595</v>
      </c>
      <c r="AD30" s="78">
        <f>+'Ark1'!AD282</f>
        <v>54.517721965630251</v>
      </c>
      <c r="AE30" s="78">
        <f>+'Ark1'!AE282</f>
        <v>60.30100153184776</v>
      </c>
      <c r="AF30" s="78">
        <f>+'Ark1'!AF282</f>
        <v>59.546203371202942</v>
      </c>
      <c r="AG30" s="96"/>
      <c r="AH30" s="78">
        <f>+H30/F30</f>
        <v>16.954545454545453</v>
      </c>
      <c r="AI30" s="47"/>
      <c r="AK30" s="13"/>
      <c r="AL30" s="13"/>
      <c r="AM30" s="11"/>
      <c r="AN30" s="11"/>
      <c r="AO30" s="11"/>
    </row>
    <row r="31" spans="1:41">
      <c r="A31" s="47"/>
      <c r="B31" s="47"/>
      <c r="C31" s="47"/>
      <c r="D31" s="47"/>
      <c r="E31" s="47"/>
      <c r="F31" s="47"/>
      <c r="G31" s="47"/>
      <c r="H31" s="47"/>
      <c r="I31" s="47"/>
      <c r="J31" s="75"/>
      <c r="K31" s="96"/>
      <c r="L31" s="75"/>
      <c r="M31" s="75"/>
      <c r="N31" s="96"/>
      <c r="O31" s="96"/>
      <c r="P31" s="96"/>
      <c r="Q31" s="47"/>
      <c r="R31" s="47"/>
      <c r="S31" s="47"/>
      <c r="T31" s="47"/>
      <c r="U31" s="47"/>
      <c r="V31" s="96"/>
      <c r="W31" s="96"/>
      <c r="X31" s="75"/>
      <c r="Y31" s="75"/>
      <c r="Z31" s="75"/>
      <c r="AA31" s="96"/>
      <c r="AB31" s="47"/>
      <c r="AC31" s="47"/>
      <c r="AD31" s="75"/>
      <c r="AE31" s="75"/>
      <c r="AF31" s="75"/>
      <c r="AG31" s="96"/>
      <c r="AH31" s="75"/>
      <c r="AI31" s="47"/>
    </row>
    <row r="32" spans="1:41" s="485" customFormat="1">
      <c r="A32" s="47"/>
      <c r="B32" s="47"/>
      <c r="C32" s="47"/>
      <c r="D32" s="47"/>
      <c r="E32" s="47"/>
      <c r="F32" s="47"/>
      <c r="G32" s="47"/>
      <c r="H32" s="47"/>
      <c r="I32" s="47"/>
      <c r="J32" s="75"/>
      <c r="K32" s="96"/>
      <c r="L32" s="75"/>
      <c r="M32" s="75"/>
      <c r="N32" s="96"/>
      <c r="O32" s="96"/>
      <c r="P32" s="96"/>
      <c r="Q32" s="47"/>
      <c r="R32" s="47"/>
      <c r="S32" s="47"/>
      <c r="T32" s="47"/>
      <c r="U32" s="47"/>
      <c r="V32" s="96"/>
      <c r="W32" s="96"/>
      <c r="X32" s="75"/>
      <c r="Y32" s="75"/>
      <c r="Z32" s="75"/>
      <c r="AA32" s="96"/>
      <c r="AB32" s="47"/>
      <c r="AC32" s="47"/>
      <c r="AD32" s="75"/>
      <c r="AE32" s="75"/>
      <c r="AF32" s="75"/>
      <c r="AG32" s="96"/>
      <c r="AH32" s="75"/>
      <c r="AI32" s="47"/>
    </row>
    <row r="33" spans="1:44">
      <c r="A33" s="47"/>
      <c r="B33" s="47"/>
      <c r="C33" s="47"/>
      <c r="D33" s="47"/>
      <c r="E33" s="47"/>
      <c r="F33" s="47"/>
      <c r="G33" s="47"/>
      <c r="H33" s="47"/>
      <c r="I33" s="47"/>
      <c r="J33" s="75"/>
      <c r="K33" s="96"/>
      <c r="L33" s="75"/>
      <c r="M33" s="75"/>
      <c r="N33" s="96"/>
      <c r="O33" s="96"/>
      <c r="P33" s="96"/>
      <c r="Q33" s="47"/>
      <c r="R33" s="47"/>
      <c r="S33" s="47"/>
      <c r="T33" s="47"/>
      <c r="U33" s="47"/>
      <c r="V33" s="96"/>
      <c r="W33" s="96"/>
      <c r="X33" s="75"/>
      <c r="Y33" s="75"/>
      <c r="Z33" s="75"/>
      <c r="AA33" s="96"/>
      <c r="AB33" s="47"/>
      <c r="AC33" s="47"/>
      <c r="AD33" s="75"/>
      <c r="AE33" s="75"/>
      <c r="AF33" s="75"/>
      <c r="AG33" s="96"/>
      <c r="AH33" s="75"/>
      <c r="AI33" s="47"/>
    </row>
    <row r="34" spans="1:44">
      <c r="N34" s="61"/>
      <c r="R34" s="3"/>
      <c r="S34" s="3"/>
      <c r="T34" s="3"/>
      <c r="U34" s="3"/>
      <c r="V34" s="61"/>
      <c r="W34" s="207"/>
      <c r="X34" s="16"/>
      <c r="Y34" s="215"/>
      <c r="Z34" s="16"/>
      <c r="AB34" s="3"/>
      <c r="AC34" s="1"/>
      <c r="AD34" s="16"/>
      <c r="AF34" s="16"/>
      <c r="AH34" s="16"/>
      <c r="AI34" s="1"/>
      <c r="AJ34" s="1"/>
      <c r="AK34" s="1"/>
      <c r="AL34" s="1"/>
      <c r="AM34" s="1"/>
      <c r="AN34" s="1"/>
      <c r="AO34" s="1"/>
      <c r="AQ34" s="13"/>
      <c r="AR34" s="13"/>
    </row>
    <row r="35" spans="1:44">
      <c r="N35" s="61"/>
      <c r="R35" s="3"/>
      <c r="S35" s="3"/>
      <c r="T35" s="3"/>
      <c r="U35" s="3"/>
      <c r="V35" s="61"/>
      <c r="W35" s="207"/>
      <c r="X35" s="16"/>
      <c r="Y35" s="215"/>
      <c r="Z35" s="16"/>
      <c r="AB35" s="3"/>
      <c r="AC35" s="1"/>
      <c r="AD35" s="16"/>
      <c r="AF35" s="16"/>
      <c r="AH35" s="16"/>
      <c r="AI35" s="1"/>
      <c r="AJ35" s="1"/>
      <c r="AK35" s="1"/>
      <c r="AL35" s="1"/>
      <c r="AM35" s="1"/>
      <c r="AN35" s="1"/>
      <c r="AO35" s="1"/>
      <c r="AQ35" s="13"/>
      <c r="AR35" s="13"/>
    </row>
    <row r="36" spans="1:44">
      <c r="N36" s="61"/>
      <c r="R36" s="3"/>
      <c r="S36" s="3"/>
      <c r="T36" s="3"/>
      <c r="U36" s="3"/>
      <c r="V36" s="61"/>
      <c r="W36" s="207"/>
      <c r="X36" s="16"/>
      <c r="Y36" s="215"/>
      <c r="Z36" s="16"/>
      <c r="AB36" s="3"/>
      <c r="AC36" s="1"/>
      <c r="AD36" s="16"/>
      <c r="AF36" s="16"/>
      <c r="AH36" s="16"/>
      <c r="AI36" s="1"/>
      <c r="AJ36" s="1"/>
      <c r="AK36" s="1"/>
      <c r="AL36" s="1"/>
      <c r="AM36" s="1"/>
      <c r="AN36" s="1"/>
      <c r="AO36" s="1"/>
      <c r="AQ36" s="13"/>
      <c r="AR36" s="13"/>
    </row>
    <row r="37" spans="1:44">
      <c r="N37" s="61"/>
      <c r="R37" s="3"/>
      <c r="S37" s="3"/>
      <c r="T37" s="3"/>
      <c r="U37" s="3"/>
      <c r="V37" s="61"/>
      <c r="W37" s="207"/>
      <c r="X37" s="16"/>
      <c r="Y37" s="215"/>
      <c r="Z37" s="16"/>
      <c r="AB37" s="3"/>
      <c r="AC37" s="1"/>
      <c r="AD37" s="16"/>
      <c r="AF37" s="16"/>
      <c r="AH37" s="16"/>
      <c r="AI37" s="1"/>
      <c r="AJ37" s="1"/>
      <c r="AK37" s="1"/>
      <c r="AL37" s="1"/>
      <c r="AM37" s="1"/>
      <c r="AN37" s="1"/>
      <c r="AO37" s="1"/>
      <c r="AQ37" s="13"/>
      <c r="AR37" s="13"/>
    </row>
    <row r="38" spans="1:44">
      <c r="N38" s="61"/>
      <c r="R38" s="3"/>
      <c r="S38" s="3"/>
      <c r="T38" s="3"/>
      <c r="U38" s="3"/>
      <c r="V38" s="61"/>
      <c r="W38" s="207"/>
      <c r="X38" s="16"/>
      <c r="Y38" s="215"/>
      <c r="Z38" s="16"/>
      <c r="AB38" s="3"/>
      <c r="AC38" s="1"/>
      <c r="AD38" s="16"/>
      <c r="AF38" s="16"/>
      <c r="AH38" s="16"/>
      <c r="AI38" s="1"/>
      <c r="AJ38" s="1"/>
      <c r="AK38" s="1"/>
      <c r="AL38" s="1"/>
      <c r="AM38" s="1"/>
      <c r="AN38" s="1"/>
      <c r="AO38" s="1"/>
      <c r="AQ38" s="13"/>
      <c r="AR38" s="13"/>
    </row>
    <row r="39" spans="1:44">
      <c r="N39" s="61"/>
      <c r="R39" s="3"/>
      <c r="S39" s="3"/>
      <c r="T39" s="3"/>
      <c r="U39" s="3"/>
      <c r="V39" s="61"/>
      <c r="W39" s="207"/>
      <c r="X39" s="16"/>
      <c r="Y39" s="215"/>
      <c r="Z39" s="16"/>
      <c r="AB39" s="3"/>
      <c r="AC39" s="1"/>
      <c r="AD39" s="16"/>
      <c r="AF39" s="16"/>
      <c r="AH39" s="16"/>
      <c r="AI39" s="1"/>
      <c r="AJ39" s="1"/>
      <c r="AK39" s="1"/>
      <c r="AL39" s="1"/>
      <c r="AM39" s="1"/>
      <c r="AN39" s="1"/>
      <c r="AO39" s="1"/>
      <c r="AQ39" s="13"/>
      <c r="AR39" s="13"/>
    </row>
    <row r="40" spans="1:44">
      <c r="N40" s="61"/>
      <c r="R40" s="3"/>
      <c r="S40" s="3"/>
      <c r="T40" s="3"/>
      <c r="U40" s="3"/>
      <c r="V40" s="61"/>
      <c r="W40" s="207"/>
      <c r="X40" s="16"/>
      <c r="Y40" s="215"/>
      <c r="Z40" s="16"/>
      <c r="AB40" s="3"/>
      <c r="AC40" s="1"/>
      <c r="AD40" s="16"/>
      <c r="AF40" s="16"/>
      <c r="AH40" s="16"/>
      <c r="AI40" s="1"/>
      <c r="AJ40" s="1"/>
      <c r="AK40" s="1"/>
      <c r="AL40" s="1"/>
      <c r="AM40" s="1"/>
      <c r="AN40" s="1"/>
      <c r="AO40" s="1"/>
      <c r="AQ40" s="13"/>
      <c r="AR40" s="13"/>
    </row>
    <row r="41" spans="1:44">
      <c r="N41" s="61"/>
      <c r="R41" s="3"/>
      <c r="S41" s="3"/>
      <c r="T41" s="3"/>
      <c r="U41" s="3"/>
      <c r="V41" s="61"/>
      <c r="W41" s="207"/>
      <c r="X41" s="16"/>
      <c r="Y41" s="215"/>
      <c r="Z41" s="16"/>
      <c r="AB41" s="3"/>
      <c r="AC41" s="1"/>
      <c r="AD41" s="16"/>
      <c r="AF41" s="16"/>
      <c r="AH41" s="16"/>
      <c r="AI41" s="1"/>
      <c r="AJ41" s="1"/>
      <c r="AK41" s="1"/>
      <c r="AL41" s="1"/>
      <c r="AM41" s="1"/>
      <c r="AN41" s="1"/>
      <c r="AO41" s="1"/>
      <c r="AQ41" s="13"/>
      <c r="AR41" s="13"/>
    </row>
    <row r="42" spans="1:44">
      <c r="N42" s="61"/>
      <c r="R42" s="3"/>
      <c r="S42" s="3"/>
      <c r="T42" s="3"/>
      <c r="U42" s="3"/>
      <c r="V42" s="61"/>
      <c r="W42" s="207"/>
      <c r="X42" s="16"/>
      <c r="Y42" s="215"/>
      <c r="Z42" s="16"/>
      <c r="AB42" s="3"/>
      <c r="AC42" s="1"/>
      <c r="AD42" s="16"/>
      <c r="AF42" s="16"/>
      <c r="AH42" s="16"/>
      <c r="AI42" s="1"/>
      <c r="AJ42" s="1"/>
      <c r="AK42" s="1"/>
      <c r="AL42" s="1"/>
      <c r="AM42" s="1"/>
      <c r="AN42" s="1"/>
      <c r="AO42" s="1"/>
      <c r="AQ42" s="13"/>
      <c r="AR42" s="13"/>
    </row>
    <row r="43" spans="1:44">
      <c r="N43" s="61"/>
      <c r="R43" s="3"/>
      <c r="S43" s="3"/>
      <c r="T43" s="3"/>
      <c r="U43" s="3"/>
      <c r="V43" s="61"/>
      <c r="W43" s="207"/>
      <c r="X43" s="16"/>
      <c r="Y43" s="215"/>
      <c r="Z43" s="16"/>
      <c r="AB43" s="3"/>
      <c r="AC43" s="1"/>
      <c r="AD43" s="16"/>
      <c r="AF43" s="16"/>
      <c r="AH43" s="16"/>
      <c r="AI43" s="1"/>
      <c r="AJ43" s="1"/>
      <c r="AK43" s="1"/>
      <c r="AL43" s="1"/>
      <c r="AM43" s="1"/>
      <c r="AN43" s="1"/>
      <c r="AO43" s="1"/>
      <c r="AQ43" s="13"/>
      <c r="AR43" s="13"/>
    </row>
    <row r="44" spans="1:44">
      <c r="N44" s="61"/>
      <c r="R44" s="3"/>
      <c r="S44" s="3"/>
      <c r="T44" s="3"/>
      <c r="U44" s="3"/>
      <c r="V44" s="61"/>
      <c r="W44" s="207"/>
      <c r="X44" s="16"/>
      <c r="Y44" s="215"/>
      <c r="Z44" s="16"/>
      <c r="AB44" s="3"/>
      <c r="AC44" s="1"/>
      <c r="AD44" s="16"/>
      <c r="AF44" s="16"/>
      <c r="AH44" s="16"/>
      <c r="AI44" s="1"/>
      <c r="AJ44" s="1"/>
      <c r="AK44" s="1"/>
      <c r="AL44" s="1"/>
      <c r="AM44" s="1"/>
      <c r="AN44" s="1"/>
      <c r="AO44" s="1"/>
      <c r="AQ44" s="13"/>
      <c r="AR44" s="13"/>
    </row>
    <row r="45" spans="1:44">
      <c r="N45" s="61"/>
      <c r="R45" s="3"/>
      <c r="S45" s="3"/>
      <c r="T45" s="3"/>
      <c r="U45" s="3"/>
      <c r="V45" s="61"/>
      <c r="W45" s="207"/>
      <c r="X45" s="16"/>
      <c r="Y45" s="215"/>
      <c r="Z45" s="16"/>
      <c r="AB45" s="3"/>
      <c r="AC45" s="1"/>
      <c r="AD45" s="16"/>
      <c r="AF45" s="16"/>
      <c r="AH45" s="16"/>
      <c r="AI45" s="1"/>
      <c r="AJ45" s="1"/>
      <c r="AK45" s="1"/>
      <c r="AL45" s="1"/>
      <c r="AM45" s="1"/>
      <c r="AN45" s="1"/>
      <c r="AO45" s="1"/>
      <c r="AQ45" s="13"/>
      <c r="AR45" s="13"/>
    </row>
    <row r="46" spans="1:44">
      <c r="N46" s="61"/>
      <c r="R46" s="3"/>
      <c r="S46" s="3"/>
      <c r="T46" s="3"/>
      <c r="U46" s="3"/>
      <c r="V46" s="61"/>
      <c r="W46" s="207"/>
      <c r="X46" s="16"/>
      <c r="Y46" s="215"/>
      <c r="Z46" s="16"/>
      <c r="AB46" s="3"/>
      <c r="AC46" s="1"/>
      <c r="AD46" s="16"/>
      <c r="AF46" s="16"/>
      <c r="AH46" s="16"/>
      <c r="AI46" s="1"/>
      <c r="AJ46" s="1"/>
      <c r="AK46" s="1"/>
      <c r="AL46" s="1"/>
      <c r="AM46" s="1"/>
      <c r="AN46" s="1"/>
      <c r="AO46" s="1"/>
      <c r="AQ46" s="13"/>
      <c r="AR46" s="13"/>
    </row>
    <row r="47" spans="1:44">
      <c r="N47" s="61"/>
      <c r="R47" s="3"/>
      <c r="S47" s="3"/>
      <c r="T47" s="3"/>
      <c r="U47" s="3"/>
      <c r="V47" s="61"/>
      <c r="W47" s="207"/>
      <c r="X47" s="16"/>
      <c r="Y47" s="215"/>
      <c r="Z47" s="16"/>
      <c r="AB47" s="3"/>
      <c r="AC47" s="1"/>
      <c r="AD47" s="16"/>
      <c r="AF47" s="16"/>
      <c r="AH47" s="16"/>
      <c r="AI47" s="1"/>
      <c r="AJ47" s="1"/>
      <c r="AK47" s="1"/>
      <c r="AL47" s="1"/>
      <c r="AM47" s="1"/>
      <c r="AN47" s="1"/>
      <c r="AO47" s="1"/>
      <c r="AQ47" s="13"/>
      <c r="AR47" s="13"/>
    </row>
    <row r="48" spans="1:44">
      <c r="AQ48" s="13"/>
      <c r="AR48" s="13"/>
    </row>
    <row r="49" spans="14:44">
      <c r="AQ49" s="13"/>
      <c r="AR49" s="13"/>
    </row>
    <row r="50" spans="14:44">
      <c r="N50" s="61"/>
      <c r="R50" s="3"/>
      <c r="S50" s="3"/>
      <c r="T50" s="3"/>
      <c r="U50" s="3"/>
      <c r="V50" s="61"/>
      <c r="W50" s="207"/>
      <c r="X50" s="16"/>
      <c r="Y50" s="215"/>
      <c r="Z50" s="16"/>
      <c r="AB50" s="3"/>
      <c r="AC50" s="1"/>
      <c r="AD50" s="16"/>
      <c r="AF50" s="16"/>
      <c r="AH50" s="16"/>
      <c r="AI50" s="1"/>
      <c r="AJ50" s="1"/>
      <c r="AK50" s="1"/>
      <c r="AL50" s="1"/>
      <c r="AM50" s="1"/>
      <c r="AN50" s="1"/>
      <c r="AO50" s="1"/>
      <c r="AQ50" s="13"/>
      <c r="AR50" s="13"/>
    </row>
    <row r="51" spans="14:44">
      <c r="N51" s="61"/>
      <c r="R51" s="3"/>
      <c r="S51" s="3"/>
      <c r="T51" s="3"/>
      <c r="U51" s="3"/>
      <c r="V51" s="61"/>
      <c r="W51" s="207"/>
      <c r="X51" s="16"/>
      <c r="Y51" s="215"/>
      <c r="Z51" s="16"/>
      <c r="AB51" s="3"/>
      <c r="AC51" s="1"/>
      <c r="AD51" s="16"/>
      <c r="AF51" s="16"/>
      <c r="AH51" s="16"/>
      <c r="AI51" s="1"/>
      <c r="AJ51" s="1"/>
      <c r="AK51" s="1"/>
      <c r="AL51" s="1"/>
      <c r="AM51" s="1"/>
      <c r="AN51" s="1"/>
      <c r="AO51" s="1"/>
      <c r="AQ51" s="13"/>
      <c r="AR51" s="13"/>
    </row>
    <row r="52" spans="14:44">
      <c r="N52" s="61"/>
      <c r="R52" s="3"/>
      <c r="S52" s="3"/>
      <c r="T52" s="3"/>
      <c r="U52" s="3"/>
      <c r="V52" s="61"/>
      <c r="W52" s="207"/>
      <c r="X52" s="16"/>
      <c r="Y52" s="215"/>
      <c r="Z52" s="16"/>
      <c r="AB52" s="3"/>
      <c r="AC52" s="1"/>
      <c r="AD52" s="16"/>
      <c r="AF52" s="16"/>
      <c r="AH52" s="16"/>
      <c r="AI52" s="1"/>
      <c r="AJ52" s="1"/>
      <c r="AK52" s="1"/>
      <c r="AL52" s="1"/>
      <c r="AM52" s="1"/>
      <c r="AN52" s="1"/>
      <c r="AO52" s="1"/>
      <c r="AQ52" s="13"/>
      <c r="AR52" s="13"/>
    </row>
    <row r="53" spans="14:44">
      <c r="N53" s="61"/>
      <c r="R53" s="3"/>
      <c r="S53" s="3"/>
      <c r="T53" s="3"/>
      <c r="U53" s="3"/>
      <c r="V53" s="61"/>
      <c r="W53" s="207"/>
      <c r="X53" s="16"/>
      <c r="Y53" s="215"/>
      <c r="Z53" s="16"/>
      <c r="AB53" s="3"/>
      <c r="AC53" s="1"/>
      <c r="AD53" s="16"/>
      <c r="AF53" s="16"/>
      <c r="AH53" s="16"/>
      <c r="AI53" s="1"/>
      <c r="AJ53" s="1"/>
      <c r="AK53" s="1"/>
      <c r="AL53" s="1"/>
      <c r="AM53" s="1"/>
      <c r="AN53" s="1"/>
      <c r="AO53" s="1"/>
    </row>
    <row r="54" spans="14:44">
      <c r="N54" s="61"/>
      <c r="R54" s="3"/>
      <c r="S54" s="3"/>
      <c r="T54" s="3"/>
      <c r="U54" s="3"/>
      <c r="V54" s="61"/>
      <c r="W54" s="207"/>
      <c r="X54" s="16"/>
      <c r="Y54" s="215"/>
      <c r="Z54" s="16"/>
      <c r="AB54" s="3"/>
      <c r="AC54" s="1"/>
      <c r="AD54" s="16"/>
      <c r="AF54" s="16"/>
      <c r="AH54" s="16"/>
      <c r="AI54" s="1"/>
      <c r="AJ54" s="1"/>
      <c r="AK54" s="1"/>
      <c r="AL54" s="1"/>
      <c r="AM54" s="1"/>
      <c r="AN54" s="1"/>
      <c r="AO54" s="1"/>
    </row>
    <row r="55" spans="14:44">
      <c r="N55" s="61"/>
      <c r="R55" s="3"/>
      <c r="S55" s="3"/>
      <c r="T55" s="3"/>
      <c r="U55" s="3"/>
      <c r="V55" s="61"/>
      <c r="W55" s="207"/>
      <c r="X55" s="16"/>
      <c r="Y55" s="215"/>
      <c r="Z55" s="16"/>
      <c r="AB55" s="3"/>
      <c r="AC55" s="1"/>
      <c r="AD55" s="16"/>
      <c r="AF55" s="16"/>
      <c r="AH55" s="16"/>
      <c r="AI55" s="1"/>
      <c r="AJ55" s="1"/>
      <c r="AK55" s="1"/>
      <c r="AL55" s="1"/>
      <c r="AM55" s="1"/>
      <c r="AN55" s="1"/>
      <c r="AO55" s="1"/>
    </row>
    <row r="56" spans="14:44">
      <c r="N56" s="61"/>
      <c r="R56" s="3"/>
      <c r="S56" s="3"/>
      <c r="T56" s="3"/>
      <c r="U56" s="3"/>
      <c r="V56" s="61"/>
      <c r="W56" s="207"/>
      <c r="X56" s="16"/>
      <c r="Y56" s="215"/>
      <c r="Z56" s="16"/>
      <c r="AB56" s="3"/>
      <c r="AC56" s="1"/>
      <c r="AD56" s="16"/>
      <c r="AF56" s="16"/>
      <c r="AH56" s="16"/>
      <c r="AI56" s="1"/>
      <c r="AJ56" s="1"/>
      <c r="AK56" s="1"/>
      <c r="AL56" s="1"/>
      <c r="AM56" s="1"/>
      <c r="AN56" s="1"/>
      <c r="AO56" s="1"/>
    </row>
    <row r="57" spans="14:44">
      <c r="N57" s="61"/>
      <c r="R57" s="3"/>
      <c r="S57" s="3"/>
      <c r="T57" s="3"/>
      <c r="U57" s="3"/>
      <c r="V57" s="61"/>
      <c r="W57" s="207"/>
      <c r="X57" s="16"/>
      <c r="Y57" s="215"/>
      <c r="Z57" s="16"/>
      <c r="AB57" s="3"/>
      <c r="AC57" s="1"/>
      <c r="AD57" s="16"/>
      <c r="AF57" s="16"/>
      <c r="AH57" s="16"/>
      <c r="AI57" s="1"/>
      <c r="AJ57" s="1"/>
      <c r="AK57" s="1"/>
      <c r="AL57" s="1"/>
      <c r="AM57" s="1"/>
      <c r="AN57" s="1"/>
      <c r="AO57" s="1"/>
    </row>
    <row r="58" spans="14:44">
      <c r="N58" s="61"/>
      <c r="R58" s="3"/>
      <c r="S58" s="3"/>
      <c r="T58" s="3"/>
      <c r="U58" s="3"/>
      <c r="V58" s="61"/>
      <c r="W58" s="207"/>
      <c r="X58" s="16"/>
      <c r="Y58" s="215"/>
      <c r="Z58" s="16"/>
      <c r="AB58" s="3"/>
      <c r="AC58" s="1"/>
      <c r="AD58" s="16"/>
      <c r="AF58" s="16"/>
      <c r="AH58" s="16"/>
      <c r="AI58" s="1"/>
      <c r="AJ58" s="1"/>
      <c r="AK58" s="1"/>
      <c r="AL58" s="1"/>
      <c r="AM58" s="1"/>
      <c r="AN58" s="1"/>
      <c r="AO58" s="1"/>
    </row>
    <row r="59" spans="14:44">
      <c r="N59" s="61"/>
      <c r="R59" s="3"/>
      <c r="S59" s="3"/>
      <c r="T59" s="3"/>
      <c r="U59" s="3"/>
      <c r="V59" s="61"/>
      <c r="W59" s="207"/>
      <c r="X59" s="16"/>
      <c r="Y59" s="215"/>
      <c r="Z59" s="16"/>
      <c r="AB59" s="3"/>
      <c r="AC59" s="1"/>
      <c r="AD59" s="16"/>
      <c r="AF59" s="16"/>
      <c r="AH59" s="16"/>
      <c r="AI59" s="1"/>
      <c r="AJ59" s="1"/>
      <c r="AK59" s="1"/>
      <c r="AL59" s="1"/>
      <c r="AM59" s="1"/>
      <c r="AN59" s="1"/>
      <c r="AO59" s="1"/>
    </row>
    <row r="60" spans="14:44">
      <c r="N60" s="61"/>
      <c r="R60" s="3"/>
      <c r="S60" s="3"/>
      <c r="T60" s="3"/>
      <c r="U60" s="3"/>
      <c r="V60" s="61"/>
      <c r="W60" s="207"/>
      <c r="X60" s="16"/>
      <c r="Y60" s="215"/>
      <c r="Z60" s="16"/>
      <c r="AB60" s="3"/>
      <c r="AC60" s="1"/>
      <c r="AD60" s="16"/>
      <c r="AF60" s="16"/>
      <c r="AH60" s="16"/>
      <c r="AI60" s="1"/>
      <c r="AJ60" s="1"/>
      <c r="AK60" s="1"/>
      <c r="AL60" s="1"/>
      <c r="AM60" s="1"/>
      <c r="AN60" s="1"/>
      <c r="AO60" s="1"/>
    </row>
    <row r="61" spans="14:44">
      <c r="N61" s="61"/>
      <c r="R61" s="3"/>
      <c r="S61" s="3"/>
      <c r="T61" s="3"/>
      <c r="U61" s="3"/>
      <c r="V61" s="61"/>
      <c r="W61" s="207"/>
      <c r="X61" s="16"/>
      <c r="Y61" s="215"/>
      <c r="Z61" s="16"/>
      <c r="AB61" s="3"/>
      <c r="AC61" s="1"/>
      <c r="AD61" s="16"/>
      <c r="AF61" s="16"/>
      <c r="AH61" s="16"/>
      <c r="AI61" s="1"/>
      <c r="AJ61" s="1"/>
      <c r="AK61" s="1"/>
      <c r="AL61" s="1"/>
      <c r="AM61" s="1"/>
      <c r="AN61" s="1"/>
      <c r="AO61" s="1"/>
    </row>
    <row r="62" spans="14:44">
      <c r="N62" s="61"/>
      <c r="R62" s="3"/>
      <c r="S62" s="3"/>
      <c r="T62" s="3"/>
      <c r="U62" s="3"/>
      <c r="V62" s="61"/>
      <c r="W62" s="207"/>
      <c r="X62" s="16"/>
      <c r="Y62" s="215"/>
      <c r="Z62" s="16"/>
      <c r="AB62" s="3"/>
      <c r="AC62" s="1"/>
      <c r="AD62" s="16"/>
      <c r="AF62" s="16"/>
      <c r="AH62" s="16"/>
      <c r="AI62" s="1"/>
      <c r="AJ62" s="1"/>
      <c r="AK62" s="1"/>
      <c r="AL62" s="1"/>
      <c r="AM62" s="1"/>
      <c r="AN62" s="1"/>
      <c r="AO62" s="1"/>
    </row>
    <row r="63" spans="14:44">
      <c r="N63" s="61"/>
      <c r="R63" s="3"/>
      <c r="S63" s="3"/>
      <c r="T63" s="3"/>
      <c r="U63" s="3"/>
      <c r="V63" s="61"/>
      <c r="W63" s="207"/>
      <c r="X63" s="16"/>
      <c r="Y63" s="215"/>
      <c r="Z63" s="16"/>
      <c r="AB63" s="3"/>
      <c r="AC63" s="1"/>
      <c r="AD63" s="16"/>
      <c r="AF63" s="16"/>
      <c r="AH63" s="16"/>
      <c r="AI63" s="1"/>
      <c r="AJ63" s="1"/>
      <c r="AK63" s="1"/>
      <c r="AL63" s="1"/>
      <c r="AM63" s="1"/>
      <c r="AN63" s="1"/>
      <c r="AO63" s="1"/>
    </row>
    <row r="64" spans="14:44">
      <c r="N64" s="61"/>
      <c r="R64" s="3"/>
      <c r="S64" s="3"/>
      <c r="T64" s="3"/>
      <c r="U64" s="3"/>
      <c r="V64" s="61"/>
      <c r="W64" s="207"/>
      <c r="X64" s="16"/>
      <c r="Y64" s="215"/>
      <c r="Z64" s="16"/>
      <c r="AB64" s="3"/>
      <c r="AC64" s="1"/>
      <c r="AD64" s="16"/>
      <c r="AF64" s="16"/>
      <c r="AH64" s="16"/>
      <c r="AI64" s="1"/>
      <c r="AJ64" s="1"/>
      <c r="AK64" s="1"/>
      <c r="AL64" s="1"/>
      <c r="AM64" s="1"/>
      <c r="AN64" s="1"/>
      <c r="AO64" s="1"/>
    </row>
    <row r="65" spans="7:42">
      <c r="N65" s="61"/>
      <c r="R65" s="3"/>
      <c r="S65" s="3"/>
      <c r="T65" s="3"/>
      <c r="U65" s="3"/>
      <c r="V65" s="61"/>
      <c r="W65" s="207"/>
      <c r="X65" s="16"/>
      <c r="Y65" s="215"/>
      <c r="Z65" s="16"/>
      <c r="AB65" s="3"/>
      <c r="AC65" s="1"/>
      <c r="AD65" s="16"/>
      <c r="AF65" s="16"/>
      <c r="AH65" s="16"/>
      <c r="AI65" s="1"/>
      <c r="AJ65" s="1"/>
      <c r="AK65" s="1"/>
      <c r="AL65" s="1"/>
      <c r="AM65" s="1"/>
      <c r="AN65" s="1"/>
      <c r="AO65" s="1"/>
    </row>
    <row r="66" spans="7:42">
      <c r="N66" s="61"/>
      <c r="R66" s="3"/>
      <c r="S66" s="3"/>
      <c r="T66" s="3"/>
      <c r="U66" s="3"/>
      <c r="V66" s="61"/>
      <c r="W66" s="207"/>
      <c r="X66" s="16"/>
      <c r="Y66" s="215"/>
      <c r="Z66" s="16"/>
      <c r="AB66" s="3"/>
      <c r="AC66" s="1"/>
      <c r="AD66" s="16"/>
      <c r="AF66" s="16"/>
      <c r="AH66" s="16"/>
      <c r="AI66" s="1"/>
      <c r="AJ66" s="1"/>
      <c r="AK66" s="1"/>
      <c r="AL66" s="1"/>
      <c r="AM66" s="1"/>
      <c r="AN66" s="1"/>
      <c r="AO66" s="1"/>
    </row>
    <row r="67" spans="7:42">
      <c r="N67" s="61"/>
      <c r="R67" s="3"/>
      <c r="S67" s="3"/>
      <c r="T67" s="3"/>
      <c r="U67" s="3"/>
      <c r="V67" s="61"/>
      <c r="W67" s="207"/>
      <c r="X67" s="16"/>
      <c r="Y67" s="215"/>
      <c r="Z67" s="16"/>
      <c r="AB67" s="3"/>
      <c r="AC67" s="1"/>
      <c r="AD67" s="16"/>
      <c r="AF67" s="16"/>
      <c r="AH67" s="16"/>
      <c r="AI67" s="1"/>
      <c r="AJ67" s="1"/>
      <c r="AK67" s="1"/>
      <c r="AL67" s="1"/>
      <c r="AM67" s="1"/>
      <c r="AN67" s="1"/>
      <c r="AO67" s="1"/>
    </row>
    <row r="68" spans="7:42">
      <c r="N68" s="61"/>
      <c r="R68" s="3"/>
      <c r="S68" s="3"/>
      <c r="T68" s="3"/>
      <c r="U68" s="3"/>
      <c r="V68" s="61"/>
      <c r="W68" s="207"/>
      <c r="X68" s="16"/>
      <c r="Y68" s="215"/>
      <c r="Z68" s="16"/>
      <c r="AB68" s="3"/>
      <c r="AC68" s="1"/>
      <c r="AD68" s="16"/>
      <c r="AF68" s="16"/>
      <c r="AH68" s="16"/>
      <c r="AI68" s="1"/>
      <c r="AJ68" s="1"/>
      <c r="AK68" s="1"/>
      <c r="AL68" s="1"/>
      <c r="AM68" s="1"/>
      <c r="AN68" s="1"/>
      <c r="AO68" s="1"/>
    </row>
    <row r="69" spans="7:42">
      <c r="N69" s="61"/>
      <c r="R69" s="3"/>
      <c r="S69" s="3"/>
      <c r="T69" s="3"/>
      <c r="U69" s="3"/>
      <c r="V69" s="61"/>
      <c r="W69" s="207"/>
      <c r="X69" s="16"/>
      <c r="Y69" s="215"/>
      <c r="Z69" s="16"/>
      <c r="AB69" s="3"/>
      <c r="AC69" s="1"/>
      <c r="AD69" s="16"/>
      <c r="AF69" s="16"/>
      <c r="AH69" s="16"/>
      <c r="AI69" s="1"/>
      <c r="AJ69" s="1"/>
      <c r="AK69" s="1"/>
      <c r="AL69" s="1"/>
      <c r="AM69" s="1"/>
      <c r="AN69" s="1"/>
      <c r="AO69" s="1"/>
    </row>
    <row r="70" spans="7:42">
      <c r="N70" s="61"/>
      <c r="R70" s="3"/>
      <c r="S70" s="3"/>
      <c r="T70" s="3"/>
      <c r="U70" s="3"/>
      <c r="V70" s="61"/>
      <c r="W70" s="207"/>
      <c r="X70" s="16"/>
      <c r="Y70" s="215"/>
      <c r="Z70" s="16"/>
      <c r="AB70" s="3"/>
      <c r="AC70" s="1"/>
      <c r="AD70" s="16"/>
      <c r="AF70" s="16"/>
      <c r="AH70" s="16"/>
      <c r="AI70" s="1"/>
      <c r="AJ70" s="1"/>
      <c r="AK70" s="1"/>
      <c r="AL70" s="1"/>
      <c r="AM70" s="1"/>
      <c r="AN70" s="1"/>
      <c r="AO70" s="1"/>
    </row>
    <row r="71" spans="7:42">
      <c r="N71" s="61"/>
      <c r="R71" s="3"/>
      <c r="S71" s="3"/>
      <c r="T71" s="3"/>
      <c r="U71" s="3"/>
      <c r="V71" s="61"/>
      <c r="W71" s="207"/>
      <c r="X71" s="16"/>
      <c r="Y71" s="215"/>
      <c r="Z71" s="16"/>
      <c r="AB71" s="3"/>
      <c r="AC71" s="1"/>
      <c r="AD71" s="16"/>
      <c r="AF71" s="16"/>
      <c r="AH71" s="16"/>
      <c r="AI71" s="1"/>
      <c r="AJ71" s="1"/>
      <c r="AK71" s="1"/>
      <c r="AL71" s="1"/>
      <c r="AM71" s="1"/>
      <c r="AN71" s="1"/>
      <c r="AO71" s="1"/>
    </row>
    <row r="72" spans="7:42">
      <c r="N72" s="61"/>
      <c r="R72" s="3"/>
      <c r="S72" s="3"/>
      <c r="T72" s="3"/>
      <c r="U72" s="3"/>
      <c r="V72" s="61"/>
      <c r="W72" s="207"/>
      <c r="X72" s="16"/>
      <c r="Y72" s="215"/>
      <c r="Z72" s="16"/>
      <c r="AB72" s="3"/>
      <c r="AC72" s="1"/>
      <c r="AD72" s="16"/>
      <c r="AF72" s="16"/>
      <c r="AH72" s="16"/>
      <c r="AI72" s="1"/>
      <c r="AJ72" s="1"/>
      <c r="AK72" s="1"/>
      <c r="AL72" s="1"/>
      <c r="AM72" s="1"/>
      <c r="AN72" s="1"/>
      <c r="AO72" s="1"/>
    </row>
    <row r="73" spans="7:42">
      <c r="N73" s="61"/>
      <c r="R73" s="3"/>
      <c r="S73" s="3"/>
      <c r="T73" s="3"/>
      <c r="U73" s="3"/>
      <c r="V73" s="61"/>
      <c r="W73" s="207"/>
      <c r="X73" s="16"/>
      <c r="Y73" s="215"/>
      <c r="Z73" s="16"/>
      <c r="AB73" s="3"/>
      <c r="AC73" s="1"/>
      <c r="AD73" s="16"/>
      <c r="AF73" s="16"/>
      <c r="AH73" s="16"/>
      <c r="AI73" s="1"/>
      <c r="AJ73" s="1"/>
      <c r="AK73" s="1"/>
      <c r="AL73" s="1"/>
      <c r="AM73" s="1"/>
      <c r="AN73" s="1"/>
      <c r="AO73" s="1"/>
    </row>
    <row r="74" spans="7:42">
      <c r="G74" s="14"/>
      <c r="H74" s="14"/>
      <c r="I74" s="14"/>
      <c r="J74" s="79"/>
      <c r="K74" s="168"/>
      <c r="L74" s="79"/>
      <c r="M74" s="79"/>
      <c r="N74" s="61"/>
      <c r="R74" s="3"/>
      <c r="S74" s="3"/>
      <c r="T74" s="3"/>
      <c r="U74" s="3"/>
      <c r="V74" s="61"/>
      <c r="W74" s="207"/>
      <c r="X74" s="16"/>
      <c r="Y74" s="215"/>
      <c r="Z74" s="16"/>
      <c r="AB74" s="3"/>
      <c r="AC74" s="1"/>
      <c r="AD74" s="16"/>
      <c r="AF74" s="16"/>
      <c r="AH74" s="16"/>
      <c r="AI74" s="1"/>
      <c r="AJ74" s="1"/>
      <c r="AK74" s="1"/>
      <c r="AL74" s="1"/>
      <c r="AM74" s="1"/>
      <c r="AN74" s="1"/>
      <c r="AO74" s="1"/>
      <c r="AP74" s="14"/>
    </row>
    <row r="75" spans="7:42">
      <c r="G75" s="14"/>
      <c r="H75" s="14"/>
      <c r="I75" s="14"/>
      <c r="J75" s="79"/>
      <c r="K75" s="168"/>
      <c r="L75" s="79"/>
      <c r="M75" s="79"/>
      <c r="N75" s="61"/>
      <c r="R75" s="3"/>
      <c r="S75" s="3"/>
      <c r="T75" s="3"/>
      <c r="U75" s="3"/>
      <c r="V75" s="61"/>
      <c r="W75" s="207"/>
      <c r="X75" s="16"/>
      <c r="Y75" s="215"/>
      <c r="Z75" s="16"/>
      <c r="AB75" s="3"/>
      <c r="AC75" s="1"/>
      <c r="AD75" s="16"/>
      <c r="AF75" s="16"/>
      <c r="AH75" s="16"/>
      <c r="AI75" s="1"/>
      <c r="AJ75" s="1"/>
      <c r="AK75" s="1"/>
      <c r="AL75" s="1"/>
      <c r="AM75" s="1"/>
      <c r="AN75" s="1"/>
      <c r="AO75" s="1"/>
      <c r="AP75" s="14"/>
    </row>
    <row r="76" spans="7:42">
      <c r="G76" s="14"/>
      <c r="H76" s="14"/>
      <c r="I76" s="14"/>
      <c r="J76" s="79"/>
      <c r="K76" s="168"/>
      <c r="L76" s="79"/>
      <c r="M76" s="79"/>
      <c r="N76" s="61"/>
      <c r="R76" s="3"/>
      <c r="S76" s="3"/>
      <c r="T76" s="3"/>
      <c r="U76" s="3"/>
      <c r="V76" s="61"/>
      <c r="W76" s="207"/>
      <c r="X76" s="16"/>
      <c r="Y76" s="215"/>
      <c r="Z76" s="16"/>
      <c r="AB76" s="3"/>
      <c r="AC76" s="1"/>
      <c r="AD76" s="16"/>
      <c r="AF76" s="16"/>
      <c r="AH76" s="16"/>
      <c r="AI76" s="1"/>
      <c r="AJ76" s="1"/>
      <c r="AK76" s="1"/>
      <c r="AL76" s="1"/>
      <c r="AM76" s="1"/>
      <c r="AN76" s="1"/>
      <c r="AO76" s="1"/>
      <c r="AP76" s="14"/>
    </row>
    <row r="77" spans="7:42">
      <c r="G77" s="14"/>
      <c r="H77" s="14"/>
      <c r="I77" s="14"/>
      <c r="J77" s="79"/>
      <c r="K77" s="168"/>
      <c r="L77" s="79"/>
      <c r="M77" s="79"/>
      <c r="N77" s="61"/>
      <c r="R77" s="3"/>
      <c r="S77" s="3"/>
      <c r="T77" s="3"/>
      <c r="U77" s="3"/>
      <c r="V77" s="61"/>
      <c r="W77" s="207"/>
      <c r="X77" s="16"/>
      <c r="Y77" s="215"/>
      <c r="Z77" s="16"/>
      <c r="AB77" s="3"/>
      <c r="AC77" s="1"/>
      <c r="AD77" s="16"/>
      <c r="AF77" s="16"/>
      <c r="AH77" s="16"/>
      <c r="AI77" s="1"/>
      <c r="AJ77" s="1"/>
      <c r="AK77" s="1"/>
      <c r="AL77" s="1"/>
      <c r="AM77" s="1"/>
      <c r="AN77" s="1"/>
      <c r="AO77" s="1"/>
      <c r="AP77" s="14"/>
    </row>
    <row r="78" spans="7:42">
      <c r="G78" s="14"/>
      <c r="H78" s="14"/>
      <c r="I78" s="14"/>
      <c r="J78" s="79"/>
      <c r="K78" s="168"/>
      <c r="L78" s="79"/>
      <c r="M78" s="79"/>
      <c r="N78" s="61"/>
      <c r="R78" s="3"/>
      <c r="S78" s="3"/>
      <c r="T78" s="3"/>
      <c r="U78" s="3"/>
      <c r="V78" s="61"/>
      <c r="W78" s="207"/>
      <c r="X78" s="16"/>
      <c r="Y78" s="215"/>
      <c r="Z78" s="16"/>
      <c r="AB78" s="3"/>
      <c r="AC78" s="1"/>
      <c r="AD78" s="16"/>
      <c r="AF78" s="16"/>
      <c r="AH78" s="16"/>
      <c r="AI78" s="1"/>
      <c r="AJ78" s="1"/>
      <c r="AK78" s="1"/>
      <c r="AL78" s="1"/>
      <c r="AM78" s="1"/>
      <c r="AN78" s="1"/>
      <c r="AO78" s="1"/>
      <c r="AP78" s="14"/>
    </row>
    <row r="79" spans="7:42">
      <c r="G79" s="14"/>
      <c r="H79" s="14"/>
      <c r="I79" s="14"/>
      <c r="J79" s="79"/>
      <c r="K79" s="168"/>
      <c r="L79" s="79"/>
      <c r="M79" s="79"/>
      <c r="N79" s="61"/>
      <c r="R79" s="3"/>
      <c r="S79" s="3"/>
      <c r="T79" s="3"/>
      <c r="U79" s="3"/>
      <c r="V79" s="61"/>
      <c r="W79" s="207"/>
      <c r="X79" s="16"/>
      <c r="Y79" s="215"/>
      <c r="Z79" s="16"/>
      <c r="AB79" s="3"/>
      <c r="AC79" s="1"/>
      <c r="AD79" s="16"/>
      <c r="AF79" s="16"/>
      <c r="AH79" s="16"/>
      <c r="AI79" s="1"/>
      <c r="AJ79" s="1"/>
      <c r="AK79" s="1"/>
      <c r="AL79" s="1"/>
      <c r="AM79" s="1"/>
      <c r="AN79" s="1"/>
      <c r="AO79" s="1"/>
      <c r="AP79" s="14"/>
    </row>
    <row r="80" spans="7:42">
      <c r="G80" s="14"/>
      <c r="H80" s="14"/>
      <c r="I80" s="14"/>
      <c r="J80" s="79"/>
      <c r="K80" s="168"/>
      <c r="L80" s="79"/>
      <c r="M80" s="79"/>
      <c r="N80" s="61"/>
      <c r="R80" s="3"/>
      <c r="S80" s="3"/>
      <c r="T80" s="3"/>
      <c r="U80" s="3"/>
      <c r="V80" s="61"/>
      <c r="W80" s="207"/>
      <c r="X80" s="16"/>
      <c r="Y80" s="215"/>
      <c r="Z80" s="16"/>
      <c r="AB80" s="3"/>
      <c r="AC80" s="1"/>
      <c r="AD80" s="16"/>
      <c r="AF80" s="16"/>
      <c r="AH80" s="16"/>
      <c r="AI80" s="1"/>
      <c r="AJ80" s="1"/>
      <c r="AK80" s="1"/>
      <c r="AL80" s="1"/>
      <c r="AM80" s="1"/>
      <c r="AN80" s="1"/>
      <c r="AO80" s="1"/>
      <c r="AP80" s="14"/>
    </row>
    <row r="81" spans="7:42">
      <c r="G81" s="14"/>
      <c r="H81" s="14"/>
      <c r="I81" s="14"/>
      <c r="J81" s="79"/>
      <c r="K81" s="168"/>
      <c r="L81" s="79"/>
      <c r="M81" s="79"/>
      <c r="N81" s="61"/>
      <c r="R81" s="3"/>
      <c r="S81" s="3"/>
      <c r="T81" s="3"/>
      <c r="U81" s="3"/>
      <c r="V81" s="61"/>
      <c r="W81" s="207"/>
      <c r="X81" s="16"/>
      <c r="Y81" s="215"/>
      <c r="Z81" s="16"/>
      <c r="AB81" s="3"/>
      <c r="AC81" s="1"/>
      <c r="AD81" s="16"/>
      <c r="AF81" s="16"/>
      <c r="AH81" s="16"/>
      <c r="AI81" s="1"/>
      <c r="AJ81" s="1"/>
      <c r="AK81" s="1"/>
      <c r="AL81" s="1"/>
      <c r="AM81" s="1"/>
      <c r="AN81" s="1"/>
      <c r="AO81" s="1"/>
      <c r="AP81" s="14"/>
    </row>
    <row r="82" spans="7:42">
      <c r="G82" s="14"/>
      <c r="H82" s="14"/>
      <c r="I82" s="14"/>
      <c r="J82" s="79"/>
      <c r="K82" s="168"/>
      <c r="L82" s="79"/>
      <c r="M82" s="79"/>
      <c r="N82" s="61"/>
      <c r="R82" s="3"/>
      <c r="S82" s="3"/>
      <c r="T82" s="3"/>
      <c r="U82" s="3"/>
      <c r="V82" s="61"/>
      <c r="W82" s="207"/>
      <c r="X82" s="16"/>
      <c r="Y82" s="215"/>
      <c r="Z82" s="16"/>
      <c r="AB82" s="3"/>
      <c r="AC82" s="1"/>
      <c r="AD82" s="16"/>
      <c r="AF82" s="16"/>
      <c r="AH82" s="16"/>
      <c r="AI82" s="1"/>
      <c r="AJ82" s="1"/>
      <c r="AK82" s="1"/>
      <c r="AL82" s="1"/>
      <c r="AM82" s="1"/>
      <c r="AN82" s="1"/>
      <c r="AO82" s="1"/>
      <c r="AP82" s="14"/>
    </row>
    <row r="83" spans="7:42">
      <c r="G83" s="14"/>
      <c r="H83" s="14"/>
      <c r="I83" s="14"/>
      <c r="J83" s="79"/>
      <c r="K83" s="168"/>
      <c r="L83" s="79"/>
      <c r="M83" s="79"/>
      <c r="N83" s="61"/>
      <c r="R83" s="3"/>
      <c r="S83" s="3"/>
      <c r="T83" s="3"/>
      <c r="U83" s="3"/>
      <c r="V83" s="61"/>
      <c r="W83" s="207"/>
      <c r="X83" s="16"/>
      <c r="Y83" s="215"/>
      <c r="Z83" s="16"/>
      <c r="AB83" s="3"/>
      <c r="AC83" s="1"/>
      <c r="AD83" s="16"/>
      <c r="AF83" s="16"/>
      <c r="AH83" s="16"/>
      <c r="AI83" s="1"/>
      <c r="AJ83" s="1"/>
      <c r="AK83" s="1"/>
      <c r="AL83" s="1"/>
      <c r="AM83" s="1"/>
      <c r="AN83" s="1"/>
      <c r="AO83" s="1"/>
      <c r="AP83" s="14"/>
    </row>
    <row r="84" spans="7:42">
      <c r="G84" s="14"/>
      <c r="H84" s="14"/>
      <c r="I84" s="14"/>
      <c r="J84" s="79"/>
      <c r="K84" s="168"/>
      <c r="L84" s="79"/>
      <c r="M84" s="79"/>
      <c r="N84" s="61"/>
      <c r="R84" s="3"/>
      <c r="S84" s="3"/>
      <c r="T84" s="3"/>
      <c r="U84" s="3"/>
      <c r="V84" s="61"/>
      <c r="W84" s="207"/>
      <c r="X84" s="16"/>
      <c r="Y84" s="215"/>
      <c r="Z84" s="16"/>
      <c r="AB84" s="3"/>
      <c r="AC84" s="1"/>
      <c r="AD84" s="16"/>
      <c r="AF84" s="16"/>
      <c r="AH84" s="16"/>
      <c r="AI84" s="1"/>
      <c r="AJ84" s="1"/>
      <c r="AK84" s="1"/>
      <c r="AL84" s="1"/>
      <c r="AM84" s="1"/>
      <c r="AN84" s="1"/>
      <c r="AO84" s="1"/>
      <c r="AP84" s="14"/>
    </row>
    <row r="85" spans="7:42">
      <c r="G85" s="14"/>
      <c r="H85" s="14"/>
      <c r="I85" s="14"/>
      <c r="J85" s="79"/>
      <c r="K85" s="168"/>
      <c r="L85" s="79"/>
      <c r="M85" s="79"/>
      <c r="N85" s="61"/>
      <c r="R85" s="3"/>
      <c r="S85" s="3"/>
      <c r="T85" s="3"/>
      <c r="U85" s="3"/>
      <c r="V85" s="61"/>
      <c r="W85" s="207"/>
      <c r="X85" s="16"/>
      <c r="Y85" s="215"/>
      <c r="Z85" s="16"/>
      <c r="AB85" s="3"/>
      <c r="AC85" s="1"/>
      <c r="AD85" s="16"/>
      <c r="AF85" s="16"/>
      <c r="AH85" s="16"/>
      <c r="AI85" s="1"/>
      <c r="AJ85" s="1"/>
      <c r="AK85" s="1"/>
      <c r="AL85" s="1"/>
      <c r="AM85" s="1"/>
      <c r="AN85" s="1"/>
      <c r="AO85" s="1"/>
      <c r="AP85" s="14"/>
    </row>
    <row r="86" spans="7:42">
      <c r="G86" s="14"/>
      <c r="H86" s="14"/>
      <c r="I86" s="14"/>
      <c r="J86" s="79"/>
      <c r="K86" s="168"/>
      <c r="L86" s="79"/>
      <c r="M86" s="79"/>
      <c r="N86" s="61"/>
      <c r="R86" s="3"/>
      <c r="S86" s="3"/>
      <c r="T86" s="3"/>
      <c r="U86" s="3"/>
      <c r="V86" s="61"/>
      <c r="W86" s="207"/>
      <c r="X86" s="16"/>
      <c r="Y86" s="215"/>
      <c r="Z86" s="16"/>
      <c r="AB86" s="3"/>
      <c r="AC86" s="1"/>
      <c r="AD86" s="16"/>
      <c r="AF86" s="16"/>
      <c r="AH86" s="16"/>
      <c r="AI86" s="1"/>
      <c r="AJ86" s="1"/>
      <c r="AK86" s="1"/>
      <c r="AL86" s="1"/>
      <c r="AM86" s="1"/>
      <c r="AN86" s="1"/>
      <c r="AO86" s="1"/>
      <c r="AP86" s="14"/>
    </row>
    <row r="87" spans="7:42">
      <c r="G87" s="14"/>
      <c r="H87" s="14"/>
      <c r="I87" s="14"/>
      <c r="J87" s="79"/>
      <c r="K87" s="168"/>
      <c r="L87" s="79"/>
      <c r="M87" s="79"/>
      <c r="N87" s="61"/>
      <c r="R87" s="3"/>
      <c r="S87" s="3"/>
      <c r="T87" s="3"/>
      <c r="U87" s="3"/>
      <c r="V87" s="61"/>
      <c r="W87" s="207"/>
      <c r="X87" s="16"/>
      <c r="Y87" s="215"/>
      <c r="Z87" s="16"/>
      <c r="AB87" s="3"/>
      <c r="AC87" s="1"/>
      <c r="AD87" s="16"/>
      <c r="AF87" s="16"/>
      <c r="AH87" s="16"/>
      <c r="AI87" s="1"/>
      <c r="AJ87" s="1"/>
      <c r="AK87" s="1"/>
      <c r="AL87" s="1"/>
      <c r="AM87" s="1"/>
      <c r="AN87" s="1"/>
      <c r="AO87" s="1"/>
      <c r="AP87" s="14"/>
    </row>
    <row r="88" spans="7:42">
      <c r="G88" s="14"/>
      <c r="H88" s="14"/>
      <c r="I88" s="14"/>
      <c r="J88" s="79"/>
      <c r="K88" s="168"/>
      <c r="L88" s="79"/>
      <c r="M88" s="79"/>
      <c r="N88" s="61"/>
      <c r="R88" s="3"/>
      <c r="S88" s="3"/>
      <c r="T88" s="3"/>
      <c r="U88" s="3"/>
      <c r="V88" s="61"/>
      <c r="W88" s="207"/>
      <c r="X88" s="16"/>
      <c r="Y88" s="215"/>
      <c r="Z88" s="16"/>
      <c r="AB88" s="3"/>
      <c r="AC88" s="1"/>
      <c r="AD88" s="16"/>
      <c r="AF88" s="16"/>
      <c r="AH88" s="16"/>
      <c r="AI88" s="1"/>
      <c r="AJ88" s="1"/>
      <c r="AK88" s="1"/>
      <c r="AL88" s="1"/>
      <c r="AM88" s="1"/>
      <c r="AN88" s="1"/>
      <c r="AO88" s="1"/>
      <c r="AP88" s="14"/>
    </row>
    <row r="89" spans="7:42">
      <c r="G89" s="14"/>
      <c r="H89" s="14"/>
      <c r="I89" s="14"/>
      <c r="J89" s="79"/>
      <c r="K89" s="168"/>
      <c r="L89" s="79"/>
      <c r="M89" s="79"/>
      <c r="N89" s="61"/>
      <c r="R89" s="3"/>
      <c r="S89" s="3"/>
      <c r="T89" s="3"/>
      <c r="U89" s="3"/>
      <c r="V89" s="61"/>
      <c r="W89" s="207"/>
      <c r="X89" s="16"/>
      <c r="Y89" s="215"/>
      <c r="Z89" s="16"/>
      <c r="AB89" s="3"/>
      <c r="AC89" s="1"/>
      <c r="AD89" s="16"/>
      <c r="AF89" s="16"/>
      <c r="AH89" s="16"/>
      <c r="AI89" s="1"/>
      <c r="AJ89" s="1"/>
      <c r="AK89" s="1"/>
      <c r="AL89" s="1"/>
      <c r="AM89" s="1"/>
      <c r="AN89" s="1"/>
      <c r="AO89" s="1"/>
      <c r="AP89" s="14"/>
    </row>
    <row r="90" spans="7:42">
      <c r="G90" s="14"/>
      <c r="H90" s="14"/>
      <c r="I90" s="14"/>
      <c r="J90" s="79"/>
      <c r="K90" s="168"/>
      <c r="L90" s="79"/>
      <c r="M90" s="79"/>
      <c r="N90" s="61"/>
      <c r="R90" s="3"/>
      <c r="S90" s="3"/>
      <c r="T90" s="3"/>
      <c r="U90" s="3"/>
      <c r="V90" s="61"/>
      <c r="W90" s="207"/>
      <c r="X90" s="16"/>
      <c r="Y90" s="215"/>
      <c r="Z90" s="16"/>
      <c r="AB90" s="3"/>
      <c r="AC90" s="1"/>
      <c r="AD90" s="16"/>
      <c r="AF90" s="16"/>
      <c r="AH90" s="16"/>
      <c r="AI90" s="1"/>
      <c r="AJ90" s="1"/>
      <c r="AK90" s="1"/>
      <c r="AL90" s="1"/>
      <c r="AM90" s="1"/>
      <c r="AN90" s="1"/>
      <c r="AO90" s="1"/>
      <c r="AP90" s="14"/>
    </row>
    <row r="91" spans="7:42">
      <c r="G91" s="14"/>
      <c r="H91" s="14"/>
      <c r="I91" s="14"/>
      <c r="J91" s="79"/>
      <c r="K91" s="168"/>
      <c r="L91" s="79"/>
      <c r="M91" s="79"/>
      <c r="N91" s="61"/>
      <c r="R91" s="3"/>
      <c r="S91" s="3"/>
      <c r="T91" s="3"/>
      <c r="U91" s="3"/>
      <c r="V91" s="61"/>
      <c r="W91" s="207"/>
      <c r="X91" s="16"/>
      <c r="Y91" s="215"/>
      <c r="Z91" s="16"/>
      <c r="AB91" s="3"/>
      <c r="AC91" s="1"/>
      <c r="AD91" s="16"/>
      <c r="AF91" s="16"/>
      <c r="AH91" s="16"/>
      <c r="AI91" s="1"/>
      <c r="AJ91" s="1"/>
      <c r="AK91" s="1"/>
      <c r="AL91" s="1"/>
      <c r="AM91" s="1"/>
      <c r="AN91" s="1"/>
      <c r="AO91" s="1"/>
      <c r="AP91" s="14"/>
    </row>
    <row r="92" spans="7:42">
      <c r="G92" s="14"/>
      <c r="H92" s="14"/>
      <c r="I92" s="14"/>
      <c r="J92" s="79"/>
      <c r="K92" s="168"/>
      <c r="L92" s="79"/>
      <c r="M92" s="79"/>
      <c r="N92" s="61"/>
      <c r="R92" s="3"/>
      <c r="S92" s="3"/>
      <c r="T92" s="3"/>
      <c r="U92" s="3"/>
      <c r="V92" s="61"/>
      <c r="W92" s="207"/>
      <c r="X92" s="16"/>
      <c r="Y92" s="215"/>
      <c r="Z92" s="16"/>
      <c r="AB92" s="3"/>
      <c r="AC92" s="1"/>
      <c r="AD92" s="16"/>
      <c r="AF92" s="16"/>
      <c r="AH92" s="16"/>
      <c r="AI92" s="1"/>
      <c r="AJ92" s="1"/>
      <c r="AK92" s="1"/>
      <c r="AL92" s="1"/>
      <c r="AM92" s="1"/>
      <c r="AN92" s="1"/>
      <c r="AO92" s="1"/>
      <c r="AP92" s="14"/>
    </row>
    <row r="93" spans="7:42">
      <c r="G93" s="14"/>
      <c r="H93" s="14"/>
      <c r="I93" s="14"/>
      <c r="J93" s="79"/>
      <c r="K93" s="168"/>
      <c r="L93" s="79"/>
      <c r="M93" s="79"/>
      <c r="N93" s="61"/>
      <c r="R93" s="3"/>
      <c r="S93" s="3"/>
      <c r="T93" s="3"/>
      <c r="U93" s="3"/>
      <c r="V93" s="61"/>
      <c r="W93" s="207"/>
      <c r="X93" s="16"/>
      <c r="Y93" s="215"/>
      <c r="Z93" s="16"/>
      <c r="AB93" s="3"/>
      <c r="AC93" s="1"/>
      <c r="AD93" s="16"/>
      <c r="AF93" s="16"/>
      <c r="AH93" s="16"/>
      <c r="AI93" s="1"/>
      <c r="AJ93" s="1"/>
      <c r="AK93" s="1"/>
      <c r="AL93" s="1"/>
      <c r="AM93" s="1"/>
      <c r="AN93" s="1"/>
      <c r="AO93" s="1"/>
      <c r="AP93" s="14"/>
    </row>
    <row r="94" spans="7:42">
      <c r="G94" s="14"/>
      <c r="H94" s="14"/>
      <c r="I94" s="14"/>
      <c r="J94" s="79"/>
      <c r="K94" s="168"/>
      <c r="L94" s="79"/>
      <c r="M94" s="79"/>
      <c r="N94" s="61"/>
      <c r="R94" s="3"/>
      <c r="S94" s="3"/>
      <c r="T94" s="3"/>
      <c r="U94" s="3"/>
      <c r="V94" s="61"/>
      <c r="W94" s="207"/>
      <c r="X94" s="16"/>
      <c r="Y94" s="215"/>
      <c r="Z94" s="16"/>
      <c r="AB94" s="3"/>
      <c r="AC94" s="1"/>
      <c r="AD94" s="16"/>
      <c r="AF94" s="16"/>
      <c r="AH94" s="16"/>
      <c r="AI94" s="1"/>
      <c r="AJ94" s="1"/>
      <c r="AK94" s="1"/>
      <c r="AL94" s="1"/>
      <c r="AM94" s="1"/>
      <c r="AN94" s="1"/>
      <c r="AO94" s="1"/>
      <c r="AP94" s="14"/>
    </row>
    <row r="95" spans="7:42">
      <c r="G95" s="14"/>
      <c r="H95" s="14"/>
      <c r="I95" s="14"/>
      <c r="J95" s="79"/>
      <c r="K95" s="168"/>
      <c r="L95" s="79"/>
      <c r="M95" s="79"/>
      <c r="N95" s="61"/>
      <c r="R95" s="3"/>
      <c r="S95" s="3"/>
      <c r="T95" s="3"/>
      <c r="U95" s="3"/>
      <c r="V95" s="61"/>
      <c r="W95" s="207"/>
      <c r="X95" s="16"/>
      <c r="Y95" s="215"/>
      <c r="Z95" s="16"/>
      <c r="AB95" s="3"/>
      <c r="AC95" s="1"/>
      <c r="AD95" s="16"/>
      <c r="AF95" s="16"/>
      <c r="AH95" s="16"/>
      <c r="AI95" s="1"/>
      <c r="AJ95" s="1"/>
      <c r="AK95" s="1"/>
      <c r="AL95" s="1"/>
      <c r="AM95" s="1"/>
      <c r="AN95" s="1"/>
      <c r="AO95" s="1"/>
      <c r="AP95" s="14"/>
    </row>
    <row r="96" spans="7:42">
      <c r="G96" s="14"/>
      <c r="H96" s="14"/>
      <c r="I96" s="14"/>
      <c r="J96" s="79"/>
      <c r="K96" s="168"/>
      <c r="L96" s="79"/>
      <c r="M96" s="79"/>
      <c r="N96" s="61"/>
      <c r="R96" s="3"/>
      <c r="S96" s="3"/>
      <c r="T96" s="3"/>
      <c r="U96" s="3"/>
      <c r="V96" s="61"/>
      <c r="W96" s="207"/>
      <c r="X96" s="16"/>
      <c r="Y96" s="215"/>
      <c r="Z96" s="16"/>
      <c r="AB96" s="3"/>
      <c r="AC96" s="1"/>
      <c r="AD96" s="16"/>
      <c r="AF96" s="16"/>
      <c r="AH96" s="16"/>
      <c r="AI96" s="1"/>
      <c r="AJ96" s="1"/>
      <c r="AK96" s="1"/>
      <c r="AL96" s="1"/>
      <c r="AM96" s="1"/>
      <c r="AN96" s="1"/>
      <c r="AO96" s="1"/>
      <c r="AP96" s="14"/>
    </row>
    <row r="97" spans="7:42">
      <c r="G97" s="14"/>
      <c r="H97" s="14"/>
      <c r="I97" s="14"/>
      <c r="J97" s="79"/>
      <c r="K97" s="168"/>
      <c r="L97" s="79"/>
      <c r="M97" s="79"/>
      <c r="N97" s="61"/>
      <c r="R97" s="3"/>
      <c r="S97" s="3"/>
      <c r="T97" s="3"/>
      <c r="U97" s="3"/>
      <c r="V97" s="61"/>
      <c r="W97" s="207"/>
      <c r="X97" s="16"/>
      <c r="Y97" s="215"/>
      <c r="Z97" s="16"/>
      <c r="AB97" s="3"/>
      <c r="AC97" s="1"/>
      <c r="AD97" s="16"/>
      <c r="AF97" s="16"/>
      <c r="AH97" s="16"/>
      <c r="AI97" s="1"/>
      <c r="AJ97" s="1"/>
      <c r="AK97" s="1"/>
      <c r="AL97" s="1"/>
      <c r="AM97" s="1"/>
      <c r="AN97" s="1"/>
      <c r="AO97" s="1"/>
      <c r="AP97" s="14"/>
    </row>
    <row r="98" spans="7:42">
      <c r="G98" s="14"/>
      <c r="H98" s="14"/>
      <c r="I98" s="14"/>
      <c r="J98" s="79"/>
      <c r="K98" s="168"/>
      <c r="L98" s="79"/>
      <c r="M98" s="79"/>
      <c r="N98" s="61"/>
      <c r="R98" s="3"/>
      <c r="S98" s="3"/>
      <c r="T98" s="3"/>
      <c r="U98" s="3"/>
      <c r="V98" s="61"/>
      <c r="W98" s="207"/>
      <c r="X98" s="16"/>
      <c r="Y98" s="215"/>
      <c r="Z98" s="16"/>
      <c r="AB98" s="3"/>
      <c r="AC98" s="1"/>
      <c r="AD98" s="16"/>
      <c r="AF98" s="16"/>
      <c r="AH98" s="16"/>
      <c r="AI98" s="1"/>
      <c r="AJ98" s="1"/>
      <c r="AK98" s="1"/>
      <c r="AL98" s="1"/>
      <c r="AM98" s="1"/>
      <c r="AN98" s="1"/>
      <c r="AO98" s="1"/>
      <c r="AP98" s="14"/>
    </row>
    <row r="99" spans="7:42">
      <c r="G99" s="14"/>
      <c r="H99" s="14"/>
      <c r="I99" s="14"/>
      <c r="J99" s="79"/>
      <c r="K99" s="168"/>
      <c r="L99" s="79"/>
      <c r="M99" s="79"/>
      <c r="N99" s="61"/>
      <c r="R99" s="3"/>
      <c r="S99" s="3"/>
      <c r="T99" s="3"/>
      <c r="U99" s="3"/>
      <c r="V99" s="61"/>
      <c r="W99" s="207"/>
      <c r="X99" s="16"/>
      <c r="Y99" s="215"/>
      <c r="Z99" s="16"/>
      <c r="AB99" s="3"/>
      <c r="AC99" s="1"/>
      <c r="AD99" s="16"/>
      <c r="AF99" s="16"/>
      <c r="AH99" s="16"/>
      <c r="AI99" s="1"/>
      <c r="AJ99" s="1"/>
      <c r="AK99" s="1"/>
      <c r="AL99" s="1"/>
      <c r="AM99" s="1"/>
      <c r="AN99" s="1"/>
      <c r="AO99" s="1"/>
      <c r="AP99" s="14"/>
    </row>
    <row r="100" spans="7:42">
      <c r="G100" s="14"/>
      <c r="H100" s="14"/>
      <c r="I100" s="14"/>
      <c r="J100" s="79"/>
      <c r="K100" s="168"/>
      <c r="L100" s="79"/>
      <c r="M100" s="79"/>
      <c r="N100" s="61"/>
      <c r="R100" s="3"/>
      <c r="S100" s="3"/>
      <c r="T100" s="3"/>
      <c r="U100" s="3"/>
      <c r="V100" s="61"/>
      <c r="W100" s="207"/>
      <c r="X100" s="16"/>
      <c r="Y100" s="215"/>
      <c r="Z100" s="16"/>
      <c r="AB100" s="3"/>
      <c r="AC100" s="1"/>
      <c r="AD100" s="16"/>
      <c r="AF100" s="16"/>
      <c r="AH100" s="16"/>
      <c r="AI100" s="1"/>
      <c r="AJ100" s="1"/>
      <c r="AK100" s="1"/>
      <c r="AL100" s="1"/>
      <c r="AM100" s="1"/>
      <c r="AN100" s="1"/>
      <c r="AO100" s="1"/>
      <c r="AP100" s="14"/>
    </row>
    <row r="101" spans="7:42">
      <c r="G101" s="14"/>
      <c r="H101" s="14"/>
      <c r="I101" s="14"/>
      <c r="J101" s="79"/>
      <c r="K101" s="168"/>
      <c r="L101" s="79"/>
      <c r="M101" s="79"/>
      <c r="N101" s="61"/>
      <c r="R101" s="3"/>
      <c r="S101" s="3"/>
      <c r="T101" s="3"/>
      <c r="U101" s="3"/>
      <c r="V101" s="61"/>
      <c r="W101" s="207"/>
      <c r="X101" s="16"/>
      <c r="Y101" s="215"/>
      <c r="Z101" s="16"/>
      <c r="AB101" s="3"/>
      <c r="AC101" s="1"/>
      <c r="AD101" s="16"/>
      <c r="AF101" s="16"/>
      <c r="AH101" s="16"/>
      <c r="AI101" s="1"/>
      <c r="AJ101" s="1"/>
      <c r="AK101" s="1"/>
      <c r="AL101" s="1"/>
      <c r="AM101" s="1"/>
      <c r="AN101" s="1"/>
      <c r="AO101" s="1"/>
      <c r="AP101" s="14"/>
    </row>
    <row r="102" spans="7:42">
      <c r="G102" s="14"/>
      <c r="H102" s="14"/>
      <c r="I102" s="14"/>
      <c r="J102" s="79"/>
      <c r="K102" s="168"/>
      <c r="L102" s="79"/>
      <c r="M102" s="79"/>
      <c r="N102" s="61"/>
      <c r="R102" s="3"/>
      <c r="S102" s="3"/>
      <c r="T102" s="3"/>
      <c r="U102" s="3"/>
      <c r="V102" s="61"/>
      <c r="W102" s="207"/>
      <c r="X102" s="16"/>
      <c r="Y102" s="215"/>
      <c r="Z102" s="16"/>
      <c r="AB102" s="3"/>
      <c r="AC102" s="1"/>
      <c r="AD102" s="16"/>
      <c r="AF102" s="16"/>
      <c r="AH102" s="16"/>
      <c r="AI102" s="1"/>
      <c r="AJ102" s="1"/>
      <c r="AK102" s="1"/>
      <c r="AL102" s="1"/>
      <c r="AM102" s="1"/>
      <c r="AN102" s="1"/>
      <c r="AO102" s="1"/>
      <c r="AP102" s="14"/>
    </row>
    <row r="103" spans="7:42">
      <c r="G103" s="14"/>
      <c r="H103" s="14"/>
      <c r="I103" s="14"/>
      <c r="J103" s="79"/>
      <c r="K103" s="168"/>
      <c r="L103" s="79"/>
      <c r="M103" s="79"/>
      <c r="N103" s="61"/>
      <c r="R103" s="3"/>
      <c r="S103" s="3"/>
      <c r="T103" s="3"/>
      <c r="U103" s="3"/>
      <c r="V103" s="61"/>
      <c r="W103" s="207"/>
      <c r="X103" s="16"/>
      <c r="Y103" s="215"/>
      <c r="Z103" s="16"/>
      <c r="AB103" s="3"/>
      <c r="AC103" s="1"/>
      <c r="AD103" s="16"/>
      <c r="AF103" s="16"/>
      <c r="AH103" s="16"/>
      <c r="AI103" s="1"/>
      <c r="AJ103" s="1"/>
      <c r="AK103" s="1"/>
      <c r="AL103" s="1"/>
      <c r="AM103" s="1"/>
      <c r="AN103" s="1"/>
      <c r="AO103" s="1"/>
      <c r="AP103" s="14"/>
    </row>
    <row r="104" spans="7:42">
      <c r="G104" s="14"/>
      <c r="H104" s="14"/>
      <c r="I104" s="14"/>
      <c r="J104" s="79"/>
      <c r="K104" s="168"/>
      <c r="L104" s="79"/>
      <c r="M104" s="79"/>
      <c r="N104" s="61"/>
      <c r="R104" s="3"/>
      <c r="S104" s="3"/>
      <c r="T104" s="3"/>
      <c r="U104" s="3"/>
      <c r="V104" s="61"/>
      <c r="W104" s="207"/>
      <c r="X104" s="16"/>
      <c r="Y104" s="215"/>
      <c r="Z104" s="16"/>
      <c r="AB104" s="3"/>
      <c r="AC104" s="1"/>
      <c r="AD104" s="16"/>
      <c r="AF104" s="16"/>
      <c r="AH104" s="16"/>
      <c r="AI104" s="1"/>
      <c r="AJ104" s="1"/>
      <c r="AK104" s="1"/>
      <c r="AL104" s="1"/>
      <c r="AM104" s="1"/>
      <c r="AN104" s="1"/>
      <c r="AO104" s="1"/>
      <c r="AP104" s="14"/>
    </row>
    <row r="105" spans="7:42">
      <c r="G105" s="14"/>
      <c r="H105" s="14"/>
      <c r="I105" s="14"/>
      <c r="J105" s="79"/>
      <c r="K105" s="168"/>
      <c r="L105" s="79"/>
      <c r="M105" s="79"/>
      <c r="N105" s="61"/>
      <c r="R105" s="3"/>
      <c r="S105" s="3"/>
      <c r="T105" s="3"/>
      <c r="U105" s="3"/>
      <c r="V105" s="61"/>
      <c r="W105" s="207"/>
      <c r="X105" s="16"/>
      <c r="Y105" s="215"/>
      <c r="Z105" s="16"/>
      <c r="AB105" s="3"/>
      <c r="AC105" s="1"/>
      <c r="AD105" s="16"/>
      <c r="AF105" s="16"/>
      <c r="AH105" s="16"/>
      <c r="AI105" s="1"/>
      <c r="AJ105" s="1"/>
      <c r="AK105" s="1"/>
      <c r="AL105" s="1"/>
      <c r="AM105" s="1"/>
      <c r="AN105" s="1"/>
      <c r="AO105" s="1"/>
      <c r="AP105" s="14"/>
    </row>
    <row r="106" spans="7:42">
      <c r="G106" s="14"/>
      <c r="H106" s="14"/>
      <c r="I106" s="14"/>
      <c r="J106" s="79"/>
      <c r="K106" s="168"/>
      <c r="L106" s="79"/>
      <c r="M106" s="79"/>
      <c r="N106" s="61"/>
      <c r="R106" s="3"/>
      <c r="S106" s="3"/>
      <c r="T106" s="3"/>
      <c r="U106" s="3"/>
      <c r="V106" s="61"/>
      <c r="W106" s="207"/>
      <c r="X106" s="16"/>
      <c r="Y106" s="215"/>
      <c r="Z106" s="16"/>
      <c r="AB106" s="3"/>
      <c r="AC106" s="1"/>
      <c r="AD106" s="16"/>
      <c r="AF106" s="16"/>
      <c r="AH106" s="16"/>
      <c r="AI106" s="1"/>
      <c r="AJ106" s="1"/>
      <c r="AK106" s="1"/>
      <c r="AL106" s="1"/>
      <c r="AM106" s="1"/>
      <c r="AN106" s="1"/>
      <c r="AO106" s="1"/>
      <c r="AP106" s="14"/>
    </row>
    <row r="107" spans="7:42">
      <c r="G107" s="14"/>
      <c r="H107" s="14"/>
      <c r="I107" s="14"/>
      <c r="J107" s="79"/>
      <c r="K107" s="168"/>
      <c r="L107" s="79"/>
      <c r="M107" s="79"/>
      <c r="N107" s="61"/>
      <c r="R107" s="3"/>
      <c r="S107" s="3"/>
      <c r="T107" s="3"/>
      <c r="U107" s="3"/>
      <c r="V107" s="61"/>
      <c r="W107" s="207"/>
      <c r="X107" s="16"/>
      <c r="Y107" s="215"/>
      <c r="Z107" s="16"/>
      <c r="AB107" s="3"/>
      <c r="AC107" s="1"/>
      <c r="AD107" s="16"/>
      <c r="AF107" s="16"/>
      <c r="AH107" s="16"/>
      <c r="AI107" s="1"/>
      <c r="AJ107" s="1"/>
      <c r="AK107" s="1"/>
      <c r="AL107" s="1"/>
      <c r="AM107" s="1"/>
      <c r="AN107" s="1"/>
      <c r="AO107" s="1"/>
      <c r="AP107" s="14"/>
    </row>
    <row r="108" spans="7:42">
      <c r="G108" s="14"/>
      <c r="H108" s="14"/>
      <c r="I108" s="14"/>
      <c r="J108" s="79"/>
      <c r="K108" s="168"/>
      <c r="L108" s="79"/>
      <c r="M108" s="79"/>
      <c r="N108" s="61"/>
      <c r="R108" s="3"/>
      <c r="S108" s="3"/>
      <c r="T108" s="3"/>
      <c r="U108" s="3"/>
      <c r="V108" s="61"/>
      <c r="W108" s="207"/>
      <c r="X108" s="16"/>
      <c r="Y108" s="215"/>
      <c r="Z108" s="16"/>
      <c r="AB108" s="3"/>
      <c r="AC108" s="1"/>
      <c r="AD108" s="16"/>
      <c r="AF108" s="16"/>
      <c r="AH108" s="16"/>
      <c r="AI108" s="1"/>
      <c r="AJ108" s="1"/>
      <c r="AK108" s="1"/>
      <c r="AL108" s="1"/>
      <c r="AM108" s="1"/>
      <c r="AN108" s="1"/>
      <c r="AO108" s="1"/>
      <c r="AP108" s="14"/>
    </row>
    <row r="109" spans="7:42">
      <c r="G109" s="14"/>
      <c r="H109" s="14"/>
      <c r="I109" s="14"/>
      <c r="J109" s="79"/>
      <c r="K109" s="168"/>
      <c r="L109" s="79"/>
      <c r="M109" s="79"/>
      <c r="N109" s="61"/>
      <c r="R109" s="3"/>
      <c r="S109" s="3"/>
      <c r="T109" s="3"/>
      <c r="U109" s="3"/>
      <c r="V109" s="61"/>
      <c r="W109" s="207"/>
      <c r="X109" s="16"/>
      <c r="Y109" s="215"/>
      <c r="Z109" s="16"/>
      <c r="AB109" s="3"/>
      <c r="AC109" s="1"/>
      <c r="AD109" s="16"/>
      <c r="AF109" s="16"/>
      <c r="AH109" s="16"/>
      <c r="AI109" s="1"/>
      <c r="AJ109" s="1"/>
      <c r="AK109" s="1"/>
      <c r="AL109" s="1"/>
      <c r="AM109" s="1"/>
      <c r="AN109" s="1"/>
      <c r="AO109" s="1"/>
      <c r="AP109" s="14"/>
    </row>
    <row r="110" spans="7:42">
      <c r="G110" s="14"/>
      <c r="H110" s="14"/>
      <c r="I110" s="14"/>
      <c r="J110" s="79"/>
      <c r="K110" s="168"/>
      <c r="L110" s="79"/>
      <c r="M110" s="79"/>
      <c r="N110" s="61"/>
      <c r="R110" s="3"/>
      <c r="S110" s="3"/>
      <c r="T110" s="3"/>
      <c r="U110" s="3"/>
      <c r="V110" s="61"/>
      <c r="W110" s="207"/>
      <c r="X110" s="16"/>
      <c r="Y110" s="215"/>
      <c r="Z110" s="16"/>
      <c r="AB110" s="3"/>
      <c r="AC110" s="1"/>
      <c r="AD110" s="16"/>
      <c r="AF110" s="16"/>
      <c r="AH110" s="16"/>
      <c r="AI110" s="1"/>
      <c r="AJ110" s="1"/>
      <c r="AK110" s="1"/>
      <c r="AL110" s="1"/>
      <c r="AM110" s="1"/>
      <c r="AN110" s="1"/>
      <c r="AO110" s="1"/>
      <c r="AP110" s="14"/>
    </row>
    <row r="111" spans="7:42">
      <c r="G111" s="14"/>
      <c r="H111" s="14"/>
      <c r="I111" s="14"/>
      <c r="J111" s="79"/>
      <c r="K111" s="168"/>
      <c r="L111" s="79"/>
      <c r="M111" s="79"/>
      <c r="N111" s="168"/>
      <c r="O111" s="168"/>
      <c r="P111" s="168"/>
      <c r="Q111" s="14"/>
      <c r="R111" s="14"/>
      <c r="S111" s="14"/>
      <c r="T111" s="14"/>
      <c r="U111" s="14"/>
      <c r="V111" s="168"/>
      <c r="W111" s="168"/>
      <c r="X111" s="79"/>
      <c r="Y111" s="79"/>
      <c r="Z111" s="79"/>
      <c r="AA111" s="168"/>
      <c r="AB111" s="14"/>
      <c r="AC111" s="14"/>
      <c r="AD111" s="79"/>
      <c r="AE111" s="79"/>
      <c r="AF111" s="79"/>
      <c r="AG111" s="168"/>
      <c r="AH111" s="79"/>
      <c r="AI111" s="14"/>
      <c r="AJ111" s="14"/>
      <c r="AK111" s="14"/>
      <c r="AL111" s="14"/>
      <c r="AM111" s="14"/>
      <c r="AN111" s="14"/>
      <c r="AO111" s="14"/>
      <c r="AP111" s="14"/>
    </row>
    <row r="112" spans="7:42">
      <c r="G112" s="14"/>
      <c r="H112" s="14"/>
      <c r="I112" s="14"/>
      <c r="J112" s="79"/>
      <c r="K112" s="168"/>
      <c r="L112" s="79"/>
      <c r="M112" s="79"/>
      <c r="N112" s="168"/>
      <c r="O112" s="168"/>
      <c r="P112" s="168"/>
      <c r="Q112" s="14"/>
      <c r="R112" s="14"/>
      <c r="S112" s="14"/>
      <c r="T112" s="14"/>
      <c r="U112" s="14"/>
      <c r="V112" s="168"/>
      <c r="W112" s="168"/>
      <c r="X112" s="79"/>
      <c r="Y112" s="79"/>
      <c r="Z112" s="79"/>
      <c r="AA112" s="168"/>
      <c r="AB112" s="14"/>
      <c r="AC112" s="14"/>
      <c r="AD112" s="79"/>
      <c r="AE112" s="79"/>
      <c r="AF112" s="79"/>
      <c r="AG112" s="168"/>
      <c r="AH112" s="79"/>
      <c r="AI112" s="14"/>
      <c r="AJ112" s="14"/>
      <c r="AK112" s="14"/>
      <c r="AL112" s="14"/>
      <c r="AM112" s="14"/>
      <c r="AN112" s="14"/>
      <c r="AO112" s="14"/>
      <c r="AP112" s="14"/>
    </row>
    <row r="113" spans="7:42">
      <c r="G113" s="14"/>
      <c r="H113" s="14"/>
      <c r="I113" s="14"/>
      <c r="J113" s="79"/>
      <c r="K113" s="168"/>
      <c r="L113" s="79"/>
      <c r="M113" s="79"/>
      <c r="N113" s="168"/>
      <c r="O113" s="168"/>
      <c r="P113" s="168"/>
      <c r="Q113" s="14"/>
      <c r="R113" s="14"/>
      <c r="S113" s="14"/>
      <c r="T113" s="14"/>
      <c r="U113" s="14"/>
      <c r="V113" s="168"/>
      <c r="W113" s="168"/>
      <c r="X113" s="79"/>
      <c r="Y113" s="79"/>
      <c r="Z113" s="79"/>
      <c r="AA113" s="168"/>
      <c r="AB113" s="14"/>
      <c r="AC113" s="14"/>
      <c r="AD113" s="79"/>
      <c r="AE113" s="79"/>
      <c r="AF113" s="79"/>
      <c r="AG113" s="168"/>
      <c r="AH113" s="79"/>
      <c r="AI113" s="14"/>
      <c r="AJ113" s="14"/>
      <c r="AK113" s="14"/>
      <c r="AL113" s="14"/>
      <c r="AM113" s="14"/>
      <c r="AN113" s="14"/>
      <c r="AO113" s="14"/>
      <c r="AP113" s="14"/>
    </row>
    <row r="114" spans="7:42">
      <c r="G114" s="14"/>
      <c r="H114" s="14"/>
      <c r="I114" s="14"/>
      <c r="J114" s="79"/>
      <c r="K114" s="168"/>
      <c r="L114" s="79"/>
      <c r="M114" s="79"/>
      <c r="N114" s="168"/>
      <c r="O114" s="168"/>
      <c r="P114" s="168"/>
      <c r="Q114" s="14"/>
      <c r="R114" s="14"/>
      <c r="S114" s="14"/>
      <c r="T114" s="14"/>
      <c r="U114" s="14"/>
      <c r="V114" s="168"/>
      <c r="W114" s="168"/>
      <c r="X114" s="79"/>
      <c r="Y114" s="79"/>
      <c r="Z114" s="79"/>
      <c r="AA114" s="168"/>
      <c r="AB114" s="14"/>
      <c r="AC114" s="14"/>
      <c r="AD114" s="79"/>
      <c r="AE114" s="79"/>
      <c r="AF114" s="79"/>
      <c r="AG114" s="168"/>
      <c r="AH114" s="79"/>
      <c r="AI114" s="14"/>
      <c r="AJ114" s="14"/>
      <c r="AK114" s="14"/>
      <c r="AL114" s="14"/>
      <c r="AM114" s="14"/>
      <c r="AN114" s="14"/>
      <c r="AO114" s="14"/>
      <c r="AP114" s="14"/>
    </row>
    <row r="115" spans="7:42">
      <c r="G115" s="14"/>
      <c r="H115" s="14"/>
      <c r="I115" s="14"/>
      <c r="J115" s="79"/>
      <c r="K115" s="168"/>
      <c r="L115" s="79"/>
      <c r="M115" s="79"/>
      <c r="N115" s="168"/>
      <c r="O115" s="168"/>
      <c r="P115" s="168"/>
      <c r="Q115" s="14"/>
      <c r="R115" s="14"/>
      <c r="S115" s="14"/>
      <c r="T115" s="14"/>
      <c r="U115" s="14"/>
      <c r="V115" s="168"/>
      <c r="W115" s="168"/>
      <c r="X115" s="79"/>
      <c r="Y115" s="79"/>
      <c r="Z115" s="79"/>
      <c r="AA115" s="168"/>
      <c r="AB115" s="14"/>
      <c r="AC115" s="14"/>
      <c r="AD115" s="79"/>
      <c r="AE115" s="79"/>
      <c r="AF115" s="79"/>
      <c r="AG115" s="168"/>
      <c r="AH115" s="79"/>
      <c r="AI115" s="14"/>
      <c r="AJ115" s="14"/>
      <c r="AK115" s="14"/>
      <c r="AL115" s="14"/>
      <c r="AM115" s="14"/>
      <c r="AN115" s="14"/>
      <c r="AO115" s="14"/>
      <c r="AP115" s="14"/>
    </row>
    <row r="116" spans="7:42">
      <c r="G116" s="14"/>
      <c r="H116" s="14"/>
      <c r="I116" s="14"/>
      <c r="J116" s="79"/>
      <c r="K116" s="168"/>
      <c r="L116" s="79"/>
      <c r="M116" s="79"/>
      <c r="N116" s="168"/>
      <c r="O116" s="168"/>
      <c r="P116" s="168"/>
      <c r="Q116" s="14"/>
      <c r="R116" s="14"/>
      <c r="S116" s="14"/>
      <c r="T116" s="14"/>
      <c r="U116" s="14"/>
      <c r="V116" s="168"/>
      <c r="W116" s="168"/>
      <c r="X116" s="79"/>
      <c r="Y116" s="79"/>
      <c r="Z116" s="79"/>
      <c r="AA116" s="168"/>
      <c r="AB116" s="14"/>
      <c r="AC116" s="14"/>
      <c r="AD116" s="79"/>
      <c r="AE116" s="79"/>
      <c r="AF116" s="79"/>
      <c r="AG116" s="168"/>
      <c r="AH116" s="79"/>
      <c r="AI116" s="14"/>
      <c r="AJ116" s="14"/>
      <c r="AK116" s="14"/>
      <c r="AL116" s="14"/>
      <c r="AM116" s="14"/>
      <c r="AN116" s="14"/>
      <c r="AO116" s="14"/>
      <c r="AP116" s="14"/>
    </row>
    <row r="117" spans="7:42">
      <c r="G117" s="14"/>
      <c r="H117" s="14"/>
      <c r="I117" s="14"/>
      <c r="J117" s="79"/>
      <c r="K117" s="168"/>
      <c r="L117" s="79"/>
      <c r="M117" s="79"/>
      <c r="N117" s="168"/>
      <c r="O117" s="168"/>
      <c r="P117" s="168"/>
      <c r="Q117" s="14"/>
      <c r="R117" s="14"/>
      <c r="S117" s="14"/>
      <c r="T117" s="14"/>
      <c r="U117" s="14"/>
      <c r="V117" s="168"/>
      <c r="W117" s="168"/>
      <c r="X117" s="79"/>
      <c r="Y117" s="79"/>
      <c r="Z117" s="79"/>
      <c r="AA117" s="168"/>
      <c r="AB117" s="14"/>
      <c r="AC117" s="14"/>
      <c r="AD117" s="79"/>
      <c r="AE117" s="79"/>
      <c r="AF117" s="79"/>
      <c r="AG117" s="168"/>
      <c r="AH117" s="79"/>
      <c r="AI117" s="14"/>
      <c r="AJ117" s="14"/>
      <c r="AK117" s="14"/>
      <c r="AL117" s="14"/>
      <c r="AM117" s="14"/>
      <c r="AN117" s="14"/>
      <c r="AO117" s="14"/>
      <c r="AP117" s="14"/>
    </row>
    <row r="118" spans="7:42">
      <c r="G118" s="14"/>
      <c r="H118" s="14"/>
      <c r="I118" s="14"/>
      <c r="J118" s="79"/>
      <c r="K118" s="168"/>
      <c r="L118" s="79"/>
      <c r="M118" s="79"/>
      <c r="N118" s="168"/>
      <c r="O118" s="168"/>
      <c r="P118" s="168"/>
      <c r="Q118" s="14"/>
      <c r="R118" s="14"/>
      <c r="S118" s="14"/>
      <c r="T118" s="14"/>
      <c r="U118" s="14"/>
      <c r="V118" s="168"/>
      <c r="W118" s="168"/>
      <c r="X118" s="79"/>
      <c r="Y118" s="79"/>
      <c r="Z118" s="79"/>
      <c r="AA118" s="168"/>
      <c r="AB118" s="14"/>
      <c r="AC118" s="14"/>
      <c r="AD118" s="79"/>
      <c r="AE118" s="79"/>
      <c r="AF118" s="79"/>
      <c r="AG118" s="168"/>
      <c r="AH118" s="79"/>
      <c r="AI118" s="14"/>
      <c r="AJ118" s="14"/>
      <c r="AK118" s="14"/>
      <c r="AL118" s="14"/>
      <c r="AM118" s="14"/>
      <c r="AN118" s="14"/>
      <c r="AO118" s="14"/>
      <c r="AP118" s="14"/>
    </row>
    <row r="119" spans="7:42">
      <c r="G119" s="14"/>
      <c r="H119" s="14"/>
      <c r="I119" s="14"/>
      <c r="J119" s="79"/>
      <c r="K119" s="168"/>
      <c r="L119" s="79"/>
      <c r="M119" s="79"/>
      <c r="N119" s="168"/>
      <c r="O119" s="168"/>
      <c r="P119" s="168"/>
      <c r="Q119" s="14"/>
      <c r="R119" s="14"/>
      <c r="S119" s="14"/>
      <c r="T119" s="14"/>
      <c r="U119" s="14"/>
      <c r="V119" s="168"/>
      <c r="W119" s="168"/>
      <c r="X119" s="79"/>
      <c r="Y119" s="79"/>
      <c r="Z119" s="79"/>
      <c r="AA119" s="168"/>
      <c r="AB119" s="14"/>
      <c r="AC119" s="14"/>
      <c r="AD119" s="79"/>
      <c r="AE119" s="79"/>
      <c r="AF119" s="79"/>
      <c r="AG119" s="168"/>
      <c r="AH119" s="79"/>
      <c r="AI119" s="14"/>
      <c r="AJ119" s="14"/>
      <c r="AK119" s="14"/>
      <c r="AL119" s="14"/>
      <c r="AM119" s="14"/>
      <c r="AN119" s="14"/>
      <c r="AO119" s="14"/>
      <c r="AP119" s="14"/>
    </row>
    <row r="120" spans="7:42">
      <c r="G120" s="14"/>
      <c r="H120" s="14"/>
      <c r="I120" s="14"/>
      <c r="J120" s="79"/>
      <c r="K120" s="168"/>
      <c r="L120" s="79"/>
      <c r="M120" s="79"/>
      <c r="N120" s="168"/>
      <c r="O120" s="168"/>
      <c r="P120" s="168"/>
      <c r="Q120" s="14"/>
      <c r="R120" s="14"/>
      <c r="S120" s="14"/>
      <c r="T120" s="14"/>
      <c r="U120" s="14"/>
      <c r="V120" s="168"/>
      <c r="W120" s="168"/>
      <c r="X120" s="79"/>
      <c r="Y120" s="79"/>
      <c r="Z120" s="79"/>
      <c r="AA120" s="168"/>
      <c r="AB120" s="14"/>
      <c r="AC120" s="14"/>
      <c r="AD120" s="79"/>
      <c r="AE120" s="79"/>
      <c r="AF120" s="79"/>
      <c r="AG120" s="168"/>
      <c r="AH120" s="79"/>
      <c r="AI120" s="14"/>
      <c r="AJ120" s="14"/>
      <c r="AK120" s="14"/>
      <c r="AL120" s="14"/>
      <c r="AM120" s="14"/>
      <c r="AN120" s="14"/>
      <c r="AO120" s="14"/>
      <c r="AP120" s="14"/>
    </row>
    <row r="121" spans="7:42">
      <c r="G121" s="14"/>
      <c r="H121" s="14"/>
      <c r="I121" s="14"/>
      <c r="J121" s="79"/>
      <c r="K121" s="168"/>
      <c r="L121" s="79"/>
      <c r="M121" s="79"/>
      <c r="N121" s="168"/>
      <c r="O121" s="168"/>
      <c r="P121" s="168"/>
      <c r="Q121" s="14"/>
      <c r="R121" s="14"/>
      <c r="S121" s="14"/>
      <c r="T121" s="14"/>
      <c r="U121" s="14"/>
      <c r="V121" s="168"/>
      <c r="W121" s="168"/>
      <c r="X121" s="79"/>
      <c r="Y121" s="79"/>
      <c r="Z121" s="79"/>
      <c r="AA121" s="168"/>
      <c r="AB121" s="14"/>
      <c r="AC121" s="14"/>
      <c r="AD121" s="79"/>
      <c r="AE121" s="79"/>
      <c r="AF121" s="79"/>
      <c r="AG121" s="168"/>
      <c r="AH121" s="79"/>
      <c r="AI121" s="14"/>
      <c r="AJ121" s="14"/>
      <c r="AK121" s="14"/>
      <c r="AL121" s="14"/>
      <c r="AM121" s="14"/>
      <c r="AN121" s="14"/>
      <c r="AO121" s="14"/>
      <c r="AP121" s="14"/>
    </row>
    <row r="122" spans="7:42">
      <c r="G122" s="14"/>
      <c r="H122" s="14"/>
      <c r="I122" s="14"/>
      <c r="J122" s="79"/>
      <c r="K122" s="168"/>
      <c r="L122" s="79"/>
      <c r="M122" s="79"/>
      <c r="N122" s="168"/>
      <c r="O122" s="168"/>
      <c r="P122" s="168"/>
      <c r="Q122" s="14"/>
      <c r="R122" s="14"/>
      <c r="S122" s="14"/>
      <c r="T122" s="14"/>
      <c r="U122" s="14"/>
      <c r="V122" s="168"/>
      <c r="W122" s="168"/>
      <c r="X122" s="79"/>
      <c r="Y122" s="79"/>
      <c r="Z122" s="79"/>
      <c r="AA122" s="168"/>
      <c r="AB122" s="14"/>
      <c r="AC122" s="14"/>
      <c r="AD122" s="79"/>
      <c r="AE122" s="79"/>
      <c r="AF122" s="79"/>
      <c r="AG122" s="168"/>
      <c r="AH122" s="79"/>
      <c r="AI122" s="14"/>
      <c r="AJ122" s="14"/>
      <c r="AK122" s="14"/>
      <c r="AL122" s="14"/>
      <c r="AM122" s="14"/>
      <c r="AN122" s="14"/>
      <c r="AO122" s="14"/>
      <c r="AP122" s="14"/>
    </row>
    <row r="123" spans="7:42">
      <c r="G123" s="14"/>
      <c r="H123" s="14"/>
      <c r="I123" s="14"/>
      <c r="J123" s="79"/>
      <c r="K123" s="168"/>
      <c r="L123" s="79"/>
      <c r="M123" s="79"/>
      <c r="N123" s="168"/>
      <c r="O123" s="168"/>
      <c r="P123" s="168"/>
      <c r="Q123" s="14"/>
      <c r="R123" s="14"/>
      <c r="S123" s="14"/>
      <c r="T123" s="14"/>
      <c r="U123" s="14"/>
      <c r="V123" s="168"/>
      <c r="W123" s="168"/>
      <c r="X123" s="79"/>
      <c r="Y123" s="79"/>
      <c r="Z123" s="79"/>
      <c r="AA123" s="168"/>
      <c r="AB123" s="14"/>
      <c r="AC123" s="14"/>
      <c r="AD123" s="79"/>
      <c r="AE123" s="79"/>
      <c r="AF123" s="79"/>
      <c r="AG123" s="168"/>
      <c r="AH123" s="79"/>
      <c r="AI123" s="14"/>
      <c r="AJ123" s="14"/>
      <c r="AK123" s="14"/>
      <c r="AL123" s="14"/>
      <c r="AM123" s="14"/>
      <c r="AN123" s="14"/>
      <c r="AO123" s="14"/>
      <c r="AP123" s="14"/>
    </row>
    <row r="124" spans="7:42">
      <c r="G124" s="14"/>
      <c r="H124" s="14"/>
      <c r="I124" s="14"/>
      <c r="J124" s="79"/>
      <c r="K124" s="168"/>
      <c r="L124" s="79"/>
      <c r="M124" s="79"/>
      <c r="N124" s="168"/>
      <c r="O124" s="168"/>
      <c r="P124" s="168"/>
      <c r="Q124" s="14"/>
      <c r="R124" s="14"/>
      <c r="S124" s="14"/>
      <c r="T124" s="14"/>
      <c r="U124" s="14"/>
      <c r="V124" s="168"/>
      <c r="W124" s="168"/>
      <c r="X124" s="79"/>
      <c r="Y124" s="79"/>
      <c r="Z124" s="79"/>
      <c r="AA124" s="168"/>
      <c r="AB124" s="14"/>
      <c r="AC124" s="14"/>
      <c r="AD124" s="79"/>
      <c r="AE124" s="79"/>
      <c r="AF124" s="79"/>
      <c r="AG124" s="168"/>
      <c r="AH124" s="79"/>
      <c r="AI124" s="14"/>
      <c r="AJ124" s="14"/>
      <c r="AK124" s="14"/>
      <c r="AL124" s="14"/>
      <c r="AM124" s="14"/>
      <c r="AN124" s="14"/>
      <c r="AO124" s="14"/>
      <c r="AP124" s="14"/>
    </row>
    <row r="125" spans="7:42">
      <c r="G125" s="14"/>
      <c r="H125" s="14"/>
      <c r="I125" s="14"/>
      <c r="J125" s="79"/>
      <c r="K125" s="168"/>
      <c r="L125" s="79"/>
      <c r="M125" s="79"/>
      <c r="N125" s="168"/>
      <c r="O125" s="168"/>
      <c r="P125" s="168"/>
      <c r="Q125" s="14"/>
      <c r="R125" s="14"/>
      <c r="S125" s="14"/>
      <c r="T125" s="14"/>
      <c r="U125" s="14"/>
      <c r="V125" s="168"/>
      <c r="W125" s="168"/>
      <c r="X125" s="79"/>
      <c r="Y125" s="79"/>
      <c r="Z125" s="79"/>
      <c r="AA125" s="168"/>
      <c r="AB125" s="14"/>
      <c r="AC125" s="14"/>
      <c r="AD125" s="79"/>
      <c r="AE125" s="79"/>
      <c r="AF125" s="79"/>
      <c r="AG125" s="168"/>
      <c r="AH125" s="79"/>
      <c r="AI125" s="14"/>
      <c r="AJ125" s="14"/>
      <c r="AK125" s="14"/>
      <c r="AL125" s="14"/>
      <c r="AM125" s="14"/>
      <c r="AN125" s="14"/>
      <c r="AO125" s="14"/>
      <c r="AP125" s="14"/>
    </row>
    <row r="126" spans="7:42">
      <c r="G126" s="14"/>
      <c r="H126" s="14"/>
      <c r="I126" s="14"/>
      <c r="J126" s="79"/>
      <c r="K126" s="168"/>
      <c r="L126" s="79"/>
      <c r="M126" s="79"/>
      <c r="N126" s="168"/>
      <c r="O126" s="168"/>
      <c r="P126" s="168"/>
      <c r="Q126" s="14"/>
      <c r="R126" s="14"/>
      <c r="S126" s="14"/>
      <c r="T126" s="14"/>
      <c r="U126" s="14"/>
      <c r="V126" s="168"/>
      <c r="W126" s="168"/>
      <c r="X126" s="79"/>
      <c r="Y126" s="79"/>
      <c r="Z126" s="79"/>
      <c r="AA126" s="168"/>
      <c r="AB126" s="14"/>
      <c r="AC126" s="14"/>
      <c r="AD126" s="79"/>
      <c r="AE126" s="79"/>
      <c r="AF126" s="79"/>
      <c r="AG126" s="168"/>
      <c r="AH126" s="79"/>
      <c r="AI126" s="14"/>
      <c r="AJ126" s="14"/>
      <c r="AK126" s="14"/>
      <c r="AL126" s="14"/>
      <c r="AM126" s="14"/>
      <c r="AN126" s="14"/>
      <c r="AO126" s="14"/>
      <c r="AP126" s="14"/>
    </row>
    <row r="127" spans="7:42">
      <c r="G127" s="14"/>
      <c r="H127" s="14"/>
      <c r="I127" s="14"/>
      <c r="J127" s="79"/>
      <c r="K127" s="168"/>
      <c r="L127" s="79"/>
      <c r="M127" s="79"/>
      <c r="N127" s="168"/>
      <c r="O127" s="168"/>
      <c r="P127" s="168"/>
      <c r="Q127" s="14"/>
      <c r="R127" s="14"/>
      <c r="S127" s="14"/>
      <c r="T127" s="14"/>
      <c r="U127" s="14"/>
      <c r="V127" s="168"/>
      <c r="W127" s="168"/>
      <c r="X127" s="79"/>
      <c r="Y127" s="79"/>
      <c r="Z127" s="79"/>
      <c r="AA127" s="168"/>
      <c r="AB127" s="14"/>
      <c r="AC127" s="14"/>
      <c r="AD127" s="79"/>
      <c r="AE127" s="79"/>
      <c r="AF127" s="79"/>
      <c r="AG127" s="168"/>
      <c r="AH127" s="79"/>
      <c r="AI127" s="14"/>
      <c r="AJ127" s="14"/>
      <c r="AK127" s="14"/>
      <c r="AL127" s="14"/>
      <c r="AM127" s="14"/>
      <c r="AN127" s="14"/>
      <c r="AO127" s="14"/>
      <c r="AP127" s="14"/>
    </row>
    <row r="128" spans="7:42">
      <c r="G128" s="14"/>
      <c r="H128" s="14"/>
      <c r="I128" s="14"/>
      <c r="J128" s="79"/>
      <c r="K128" s="168"/>
      <c r="L128" s="79"/>
      <c r="M128" s="79"/>
      <c r="N128" s="168"/>
      <c r="O128" s="168"/>
      <c r="P128" s="168"/>
      <c r="Q128" s="14"/>
      <c r="R128" s="14"/>
      <c r="S128" s="14"/>
      <c r="T128" s="14"/>
      <c r="U128" s="14"/>
      <c r="V128" s="168"/>
      <c r="W128" s="168"/>
      <c r="X128" s="79"/>
      <c r="Y128" s="79"/>
      <c r="Z128" s="79"/>
      <c r="AA128" s="168"/>
      <c r="AB128" s="14"/>
      <c r="AC128" s="14"/>
      <c r="AD128" s="79"/>
      <c r="AE128" s="79"/>
      <c r="AF128" s="79"/>
      <c r="AG128" s="168"/>
      <c r="AH128" s="79"/>
      <c r="AI128" s="14"/>
      <c r="AJ128" s="14"/>
      <c r="AK128" s="14"/>
      <c r="AL128" s="14"/>
      <c r="AM128" s="14"/>
      <c r="AN128" s="14"/>
      <c r="AO128" s="14"/>
      <c r="AP128" s="14"/>
    </row>
    <row r="129" spans="7:42">
      <c r="G129" s="14"/>
      <c r="H129" s="14"/>
      <c r="I129" s="14"/>
      <c r="J129" s="79"/>
      <c r="K129" s="168"/>
      <c r="L129" s="79"/>
      <c r="M129" s="79"/>
      <c r="N129" s="168"/>
      <c r="O129" s="168"/>
      <c r="P129" s="168"/>
      <c r="Q129" s="14"/>
      <c r="R129" s="14"/>
      <c r="S129" s="14"/>
      <c r="T129" s="14"/>
      <c r="U129" s="14"/>
      <c r="V129" s="168"/>
      <c r="W129" s="168"/>
      <c r="X129" s="79"/>
      <c r="Y129" s="79"/>
      <c r="Z129" s="79"/>
      <c r="AA129" s="168"/>
      <c r="AB129" s="14"/>
      <c r="AC129" s="14"/>
      <c r="AD129" s="79"/>
      <c r="AE129" s="79"/>
      <c r="AF129" s="79"/>
      <c r="AG129" s="168"/>
      <c r="AH129" s="79"/>
      <c r="AI129" s="14"/>
      <c r="AJ129" s="14"/>
      <c r="AK129" s="14"/>
      <c r="AL129" s="14"/>
      <c r="AM129" s="14"/>
      <c r="AN129" s="14"/>
      <c r="AO129" s="14"/>
      <c r="AP129" s="14"/>
    </row>
    <row r="130" spans="7:42">
      <c r="G130" s="14"/>
      <c r="H130" s="14"/>
      <c r="I130" s="14"/>
      <c r="J130" s="79"/>
      <c r="K130" s="168"/>
      <c r="L130" s="79"/>
      <c r="M130" s="79"/>
      <c r="N130" s="168"/>
      <c r="O130" s="168"/>
      <c r="P130" s="168"/>
      <c r="Q130" s="14"/>
      <c r="R130" s="14"/>
      <c r="S130" s="14"/>
      <c r="T130" s="14"/>
      <c r="U130" s="14"/>
      <c r="V130" s="168"/>
      <c r="W130" s="168"/>
      <c r="X130" s="79"/>
      <c r="Y130" s="79"/>
      <c r="Z130" s="79"/>
      <c r="AA130" s="168"/>
      <c r="AB130" s="14"/>
      <c r="AC130" s="14"/>
      <c r="AD130" s="79"/>
      <c r="AE130" s="79"/>
      <c r="AF130" s="79"/>
      <c r="AG130" s="168"/>
      <c r="AH130" s="79"/>
      <c r="AI130" s="14"/>
      <c r="AJ130" s="14"/>
      <c r="AK130" s="14"/>
      <c r="AL130" s="14"/>
      <c r="AM130" s="14"/>
      <c r="AN130" s="14"/>
      <c r="AO130" s="14"/>
      <c r="AP130" s="14"/>
    </row>
    <row r="131" spans="7:42">
      <c r="G131" s="14"/>
      <c r="H131" s="14"/>
      <c r="I131" s="14"/>
      <c r="J131" s="79"/>
      <c r="K131" s="168"/>
      <c r="L131" s="79"/>
      <c r="M131" s="79"/>
      <c r="N131" s="168"/>
      <c r="O131" s="168"/>
      <c r="P131" s="168"/>
      <c r="Q131" s="14"/>
      <c r="R131" s="14"/>
      <c r="S131" s="14"/>
      <c r="T131" s="14"/>
      <c r="U131" s="14"/>
      <c r="V131" s="168"/>
      <c r="W131" s="168"/>
      <c r="X131" s="79"/>
      <c r="Y131" s="79"/>
      <c r="Z131" s="79"/>
      <c r="AA131" s="168"/>
      <c r="AB131" s="14"/>
      <c r="AC131" s="14"/>
      <c r="AD131" s="79"/>
      <c r="AE131" s="79"/>
      <c r="AF131" s="79"/>
      <c r="AG131" s="168"/>
      <c r="AH131" s="79"/>
      <c r="AI131" s="14"/>
      <c r="AJ131" s="14"/>
      <c r="AK131" s="14"/>
      <c r="AL131" s="14"/>
      <c r="AM131" s="14"/>
      <c r="AN131" s="14"/>
      <c r="AO131" s="14"/>
      <c r="AP131" s="14"/>
    </row>
    <row r="132" spans="7:42">
      <c r="G132" s="14"/>
      <c r="H132" s="14"/>
      <c r="I132" s="14"/>
      <c r="J132" s="79"/>
      <c r="K132" s="168"/>
      <c r="L132" s="79"/>
      <c r="M132" s="79"/>
      <c r="N132" s="168"/>
      <c r="O132" s="168"/>
      <c r="P132" s="168"/>
      <c r="Q132" s="14"/>
      <c r="R132" s="14"/>
      <c r="S132" s="14"/>
      <c r="T132" s="14"/>
      <c r="U132" s="14"/>
      <c r="V132" s="168"/>
      <c r="W132" s="168"/>
      <c r="X132" s="79"/>
      <c r="Y132" s="79"/>
      <c r="Z132" s="79"/>
      <c r="AA132" s="168"/>
      <c r="AB132" s="14"/>
      <c r="AC132" s="14"/>
      <c r="AD132" s="79"/>
      <c r="AE132" s="79"/>
      <c r="AF132" s="79"/>
      <c r="AG132" s="168"/>
      <c r="AH132" s="79"/>
      <c r="AI132" s="14"/>
      <c r="AJ132" s="14"/>
      <c r="AK132" s="14"/>
      <c r="AL132" s="14"/>
      <c r="AM132" s="14"/>
      <c r="AN132" s="14"/>
      <c r="AO132" s="14"/>
      <c r="AP132" s="14"/>
    </row>
    <row r="133" spans="7:42">
      <c r="G133" s="14"/>
      <c r="H133" s="14"/>
      <c r="I133" s="14"/>
      <c r="J133" s="79"/>
      <c r="K133" s="168"/>
      <c r="L133" s="79"/>
      <c r="M133" s="79"/>
      <c r="N133" s="168"/>
      <c r="O133" s="168"/>
      <c r="P133" s="168"/>
      <c r="Q133" s="14"/>
      <c r="R133" s="14"/>
      <c r="S133" s="14"/>
      <c r="T133" s="14"/>
      <c r="U133" s="14"/>
      <c r="V133" s="168"/>
      <c r="W133" s="168"/>
      <c r="X133" s="79"/>
      <c r="Y133" s="79"/>
      <c r="Z133" s="79"/>
      <c r="AA133" s="168"/>
      <c r="AB133" s="14"/>
      <c r="AC133" s="14"/>
      <c r="AD133" s="79"/>
      <c r="AE133" s="79"/>
      <c r="AF133" s="79"/>
      <c r="AG133" s="168"/>
      <c r="AH133" s="79"/>
      <c r="AI133" s="14"/>
      <c r="AJ133" s="14"/>
      <c r="AK133" s="14"/>
      <c r="AL133" s="14"/>
      <c r="AM133" s="14"/>
      <c r="AN133" s="14"/>
      <c r="AO133" s="14"/>
      <c r="AP133" s="14"/>
    </row>
    <row r="134" spans="7:42">
      <c r="G134" s="14"/>
      <c r="H134" s="14"/>
      <c r="I134" s="14"/>
      <c r="J134" s="79"/>
      <c r="K134" s="168"/>
      <c r="L134" s="79"/>
      <c r="M134" s="79"/>
      <c r="N134" s="168"/>
      <c r="O134" s="168"/>
      <c r="P134" s="168"/>
      <c r="Q134" s="14"/>
      <c r="R134" s="14"/>
      <c r="S134" s="14"/>
      <c r="T134" s="14"/>
      <c r="U134" s="14"/>
      <c r="V134" s="168"/>
      <c r="W134" s="168"/>
      <c r="X134" s="79"/>
      <c r="Y134" s="79"/>
      <c r="Z134" s="79"/>
      <c r="AA134" s="168"/>
      <c r="AB134" s="14"/>
      <c r="AC134" s="14"/>
      <c r="AD134" s="79"/>
      <c r="AE134" s="79"/>
      <c r="AF134" s="79"/>
      <c r="AG134" s="168"/>
      <c r="AH134" s="79"/>
      <c r="AI134" s="14"/>
      <c r="AJ134" s="14"/>
      <c r="AK134" s="14"/>
      <c r="AL134" s="14"/>
      <c r="AM134" s="14"/>
      <c r="AN134" s="14"/>
      <c r="AO134" s="14"/>
      <c r="AP134" s="14"/>
    </row>
    <row r="135" spans="7:42">
      <c r="G135" s="14"/>
      <c r="H135" s="14"/>
      <c r="I135" s="14"/>
      <c r="J135" s="79"/>
      <c r="K135" s="168"/>
      <c r="L135" s="79"/>
      <c r="M135" s="79"/>
      <c r="N135" s="168"/>
      <c r="O135" s="168"/>
      <c r="P135" s="168"/>
      <c r="Q135" s="14"/>
      <c r="R135" s="14"/>
      <c r="S135" s="14"/>
      <c r="T135" s="14"/>
      <c r="U135" s="14"/>
      <c r="V135" s="168"/>
      <c r="W135" s="168"/>
      <c r="X135" s="79"/>
      <c r="Y135" s="79"/>
      <c r="Z135" s="79"/>
      <c r="AA135" s="168"/>
      <c r="AB135" s="14"/>
      <c r="AC135" s="14"/>
      <c r="AD135" s="79"/>
      <c r="AE135" s="79"/>
      <c r="AF135" s="79"/>
      <c r="AG135" s="168"/>
      <c r="AH135" s="79"/>
      <c r="AI135" s="14"/>
      <c r="AJ135" s="14"/>
      <c r="AK135" s="14"/>
      <c r="AL135" s="14"/>
      <c r="AM135" s="14"/>
      <c r="AN135" s="14"/>
      <c r="AO135" s="14"/>
      <c r="AP135" s="14"/>
    </row>
    <row r="136" spans="7:42">
      <c r="G136" s="14"/>
      <c r="H136" s="14"/>
      <c r="I136" s="14"/>
      <c r="J136" s="79"/>
      <c r="K136" s="168"/>
      <c r="L136" s="79"/>
      <c r="M136" s="79"/>
      <c r="N136" s="168"/>
      <c r="O136" s="168"/>
      <c r="P136" s="168"/>
      <c r="Q136" s="14"/>
      <c r="R136" s="14"/>
      <c r="S136" s="14"/>
      <c r="T136" s="14"/>
      <c r="U136" s="14"/>
      <c r="V136" s="168"/>
      <c r="W136" s="168"/>
      <c r="X136" s="79"/>
      <c r="Y136" s="79"/>
      <c r="Z136" s="79"/>
      <c r="AA136" s="168"/>
      <c r="AB136" s="14"/>
      <c r="AC136" s="14"/>
      <c r="AD136" s="79"/>
      <c r="AE136" s="79"/>
      <c r="AF136" s="79"/>
      <c r="AG136" s="168"/>
      <c r="AH136" s="79"/>
      <c r="AI136" s="14"/>
      <c r="AJ136" s="14"/>
      <c r="AK136" s="14"/>
      <c r="AL136" s="14"/>
      <c r="AM136" s="14"/>
      <c r="AN136" s="14"/>
      <c r="AO136" s="14"/>
      <c r="AP136" s="14"/>
    </row>
    <row r="137" spans="7:42">
      <c r="G137" s="14"/>
      <c r="H137" s="14"/>
      <c r="I137" s="14"/>
      <c r="J137" s="79"/>
      <c r="K137" s="168"/>
      <c r="L137" s="79"/>
      <c r="M137" s="79"/>
      <c r="N137" s="168"/>
      <c r="O137" s="168"/>
      <c r="P137" s="168"/>
      <c r="Q137" s="14"/>
      <c r="R137" s="14"/>
      <c r="S137" s="14"/>
      <c r="T137" s="14"/>
      <c r="U137" s="14"/>
      <c r="V137" s="168"/>
      <c r="W137" s="168"/>
      <c r="X137" s="79"/>
      <c r="Y137" s="79"/>
      <c r="Z137" s="79"/>
      <c r="AA137" s="168"/>
      <c r="AB137" s="14"/>
      <c r="AC137" s="14"/>
      <c r="AD137" s="79"/>
      <c r="AE137" s="79"/>
      <c r="AF137" s="79"/>
      <c r="AG137" s="168"/>
      <c r="AH137" s="79"/>
      <c r="AI137" s="14"/>
      <c r="AJ137" s="14"/>
      <c r="AK137" s="14"/>
      <c r="AL137" s="14"/>
      <c r="AM137" s="14"/>
      <c r="AN137" s="14"/>
      <c r="AO137" s="14"/>
      <c r="AP137" s="14"/>
    </row>
    <row r="138" spans="7:42">
      <c r="G138" s="14"/>
      <c r="H138" s="14"/>
      <c r="I138" s="14"/>
      <c r="J138" s="79"/>
      <c r="K138" s="168"/>
      <c r="L138" s="79"/>
      <c r="M138" s="79"/>
      <c r="N138" s="168"/>
      <c r="O138" s="168"/>
      <c r="P138" s="168"/>
      <c r="Q138" s="14"/>
      <c r="R138" s="14"/>
      <c r="S138" s="14"/>
      <c r="T138" s="14"/>
      <c r="U138" s="14"/>
      <c r="V138" s="168"/>
      <c r="W138" s="168"/>
      <c r="X138" s="79"/>
      <c r="Y138" s="79"/>
      <c r="Z138" s="79"/>
      <c r="AA138" s="168"/>
      <c r="AB138" s="14"/>
      <c r="AC138" s="14"/>
      <c r="AD138" s="79"/>
      <c r="AE138" s="79"/>
      <c r="AF138" s="79"/>
      <c r="AG138" s="168"/>
      <c r="AH138" s="79"/>
      <c r="AI138" s="14"/>
      <c r="AJ138" s="14"/>
      <c r="AK138" s="14"/>
      <c r="AL138" s="14"/>
      <c r="AM138" s="14"/>
      <c r="AN138" s="14"/>
      <c r="AO138" s="14"/>
      <c r="AP138" s="14"/>
    </row>
    <row r="139" spans="7:42">
      <c r="G139" s="14"/>
      <c r="H139" s="14"/>
      <c r="I139" s="14"/>
      <c r="J139" s="79"/>
      <c r="K139" s="168"/>
      <c r="L139" s="79"/>
      <c r="M139" s="79"/>
      <c r="N139" s="168"/>
      <c r="O139" s="168"/>
      <c r="P139" s="168"/>
      <c r="Q139" s="14"/>
      <c r="R139" s="14"/>
      <c r="S139" s="14"/>
      <c r="T139" s="14"/>
      <c r="U139" s="14"/>
      <c r="V139" s="168"/>
      <c r="W139" s="168"/>
      <c r="X139" s="79"/>
      <c r="Y139" s="79"/>
      <c r="Z139" s="79"/>
      <c r="AA139" s="168"/>
      <c r="AB139" s="14"/>
      <c r="AC139" s="14"/>
      <c r="AD139" s="79"/>
      <c r="AE139" s="79"/>
      <c r="AF139" s="79"/>
      <c r="AG139" s="168"/>
      <c r="AH139" s="79"/>
      <c r="AI139" s="14"/>
      <c r="AJ139" s="14"/>
      <c r="AK139" s="14"/>
      <c r="AL139" s="14"/>
      <c r="AM139" s="14"/>
      <c r="AN139" s="14"/>
      <c r="AO139" s="14"/>
      <c r="AP139" s="14"/>
    </row>
    <row r="140" spans="7:42">
      <c r="G140" s="14"/>
      <c r="H140" s="14"/>
      <c r="I140" s="14"/>
      <c r="J140" s="79"/>
      <c r="K140" s="168"/>
      <c r="L140" s="79"/>
      <c r="M140" s="79"/>
      <c r="N140" s="168"/>
      <c r="O140" s="168"/>
      <c r="P140" s="168"/>
      <c r="Q140" s="14"/>
      <c r="R140" s="14"/>
      <c r="S140" s="14"/>
      <c r="T140" s="14"/>
      <c r="U140" s="14"/>
      <c r="V140" s="168"/>
      <c r="W140" s="168"/>
      <c r="X140" s="79"/>
      <c r="Y140" s="79"/>
      <c r="Z140" s="79"/>
      <c r="AA140" s="168"/>
      <c r="AB140" s="14"/>
      <c r="AC140" s="14"/>
      <c r="AD140" s="79"/>
      <c r="AE140" s="79"/>
      <c r="AF140" s="79"/>
      <c r="AG140" s="168"/>
      <c r="AH140" s="79"/>
      <c r="AI140" s="14"/>
      <c r="AJ140" s="14"/>
      <c r="AK140" s="14"/>
      <c r="AL140" s="14"/>
      <c r="AM140" s="14"/>
      <c r="AN140" s="14"/>
      <c r="AO140" s="14"/>
      <c r="AP140" s="14"/>
    </row>
    <row r="141" spans="7:42">
      <c r="G141" s="14"/>
      <c r="H141" s="14"/>
      <c r="I141" s="14"/>
      <c r="J141" s="79"/>
      <c r="K141" s="168"/>
      <c r="L141" s="79"/>
      <c r="M141" s="79"/>
      <c r="N141" s="168"/>
      <c r="O141" s="168"/>
      <c r="P141" s="168"/>
      <c r="Q141" s="14"/>
      <c r="R141" s="14"/>
      <c r="S141" s="14"/>
      <c r="T141" s="14"/>
      <c r="U141" s="14"/>
      <c r="V141" s="168"/>
      <c r="W141" s="168"/>
      <c r="X141" s="79"/>
      <c r="Y141" s="79"/>
      <c r="Z141" s="79"/>
      <c r="AA141" s="168"/>
      <c r="AB141" s="14"/>
      <c r="AC141" s="14"/>
      <c r="AD141" s="79"/>
      <c r="AE141" s="79"/>
      <c r="AF141" s="79"/>
      <c r="AG141" s="168"/>
      <c r="AH141" s="79"/>
      <c r="AI141" s="14"/>
      <c r="AJ141" s="14"/>
      <c r="AK141" s="14"/>
      <c r="AL141" s="14"/>
      <c r="AM141" s="14"/>
      <c r="AN141" s="14"/>
      <c r="AO141" s="14"/>
      <c r="AP141" s="14"/>
    </row>
    <row r="142" spans="7:42">
      <c r="G142" s="14"/>
      <c r="H142" s="14"/>
      <c r="I142" s="14"/>
      <c r="J142" s="79"/>
      <c r="K142" s="168"/>
      <c r="L142" s="79"/>
      <c r="M142" s="79"/>
      <c r="N142" s="168"/>
      <c r="O142" s="168"/>
      <c r="P142" s="168"/>
      <c r="Q142" s="14"/>
      <c r="R142" s="14"/>
      <c r="S142" s="14"/>
      <c r="T142" s="14"/>
      <c r="U142" s="14"/>
      <c r="V142" s="168"/>
      <c r="W142" s="168"/>
      <c r="X142" s="79"/>
      <c r="Y142" s="79"/>
      <c r="Z142" s="79"/>
      <c r="AA142" s="168"/>
      <c r="AB142" s="14"/>
      <c r="AC142" s="14"/>
      <c r="AD142" s="79"/>
      <c r="AE142" s="79"/>
      <c r="AF142" s="79"/>
      <c r="AG142" s="168"/>
      <c r="AH142" s="79"/>
      <c r="AI142" s="14"/>
      <c r="AJ142" s="14"/>
      <c r="AK142" s="14"/>
      <c r="AL142" s="14"/>
      <c r="AM142" s="14"/>
      <c r="AN142" s="14"/>
      <c r="AO142" s="14"/>
      <c r="AP142" s="14"/>
    </row>
    <row r="143" spans="7:42">
      <c r="G143" s="14"/>
      <c r="H143" s="14"/>
      <c r="I143" s="14"/>
      <c r="J143" s="79"/>
      <c r="K143" s="168"/>
      <c r="L143" s="79"/>
      <c r="M143" s="79"/>
      <c r="N143" s="168"/>
      <c r="O143" s="168"/>
      <c r="P143" s="168"/>
      <c r="Q143" s="14"/>
      <c r="R143" s="14"/>
      <c r="S143" s="14"/>
      <c r="T143" s="14"/>
      <c r="U143" s="14"/>
      <c r="V143" s="168"/>
      <c r="W143" s="168"/>
      <c r="X143" s="79"/>
      <c r="Y143" s="79"/>
      <c r="Z143" s="79"/>
      <c r="AA143" s="168"/>
      <c r="AB143" s="14"/>
      <c r="AC143" s="14"/>
      <c r="AD143" s="79"/>
      <c r="AE143" s="79"/>
      <c r="AF143" s="79"/>
      <c r="AG143" s="168"/>
      <c r="AH143" s="79"/>
      <c r="AI143" s="14"/>
      <c r="AJ143" s="14"/>
      <c r="AK143" s="14"/>
      <c r="AL143" s="14"/>
      <c r="AM143" s="14"/>
      <c r="AN143" s="14"/>
      <c r="AO143" s="14"/>
      <c r="AP143" s="14"/>
    </row>
    <row r="144" spans="7:42">
      <c r="G144" s="14"/>
      <c r="H144" s="14"/>
      <c r="I144" s="14"/>
      <c r="J144" s="79"/>
      <c r="K144" s="168"/>
      <c r="L144" s="79"/>
      <c r="M144" s="79"/>
      <c r="N144" s="168"/>
      <c r="O144" s="168"/>
      <c r="P144" s="168"/>
      <c r="Q144" s="14"/>
      <c r="R144" s="14"/>
      <c r="S144" s="14"/>
      <c r="T144" s="14"/>
      <c r="U144" s="14"/>
      <c r="V144" s="168"/>
      <c r="W144" s="168"/>
      <c r="X144" s="79"/>
      <c r="Y144" s="79"/>
      <c r="Z144" s="79"/>
      <c r="AA144" s="168"/>
      <c r="AB144" s="14"/>
      <c r="AC144" s="14"/>
      <c r="AD144" s="79"/>
      <c r="AE144" s="79"/>
      <c r="AF144" s="79"/>
      <c r="AG144" s="168"/>
      <c r="AH144" s="79"/>
      <c r="AI144" s="14"/>
      <c r="AJ144" s="14"/>
      <c r="AK144" s="14"/>
      <c r="AL144" s="14"/>
      <c r="AM144" s="14"/>
      <c r="AN144" s="14"/>
      <c r="AO144" s="14"/>
      <c r="AP144" s="14"/>
    </row>
    <row r="145" spans="7:42">
      <c r="G145" s="14"/>
      <c r="H145" s="14"/>
      <c r="I145" s="14"/>
      <c r="J145" s="79"/>
      <c r="K145" s="168"/>
      <c r="L145" s="79"/>
      <c r="M145" s="79"/>
      <c r="N145" s="168"/>
      <c r="O145" s="168"/>
      <c r="P145" s="168"/>
      <c r="Q145" s="14"/>
      <c r="R145" s="14"/>
      <c r="S145" s="14"/>
      <c r="T145" s="14"/>
      <c r="U145" s="14"/>
      <c r="V145" s="168"/>
      <c r="W145" s="168"/>
      <c r="X145" s="79"/>
      <c r="Y145" s="79"/>
      <c r="Z145" s="79"/>
      <c r="AA145" s="168"/>
      <c r="AB145" s="14"/>
      <c r="AC145" s="14"/>
      <c r="AD145" s="79"/>
      <c r="AE145" s="79"/>
      <c r="AF145" s="79"/>
      <c r="AG145" s="168"/>
      <c r="AH145" s="79"/>
      <c r="AI145" s="14"/>
      <c r="AJ145" s="14"/>
      <c r="AK145" s="14"/>
      <c r="AL145" s="14"/>
      <c r="AM145" s="14"/>
      <c r="AN145" s="14"/>
      <c r="AO145" s="14"/>
      <c r="AP145" s="14"/>
    </row>
    <row r="146" spans="7:42">
      <c r="G146" s="14"/>
      <c r="H146" s="14"/>
      <c r="I146" s="14"/>
      <c r="J146" s="79"/>
      <c r="K146" s="168"/>
      <c r="L146" s="79"/>
      <c r="M146" s="79"/>
      <c r="N146" s="168"/>
      <c r="O146" s="168"/>
      <c r="P146" s="168"/>
      <c r="Q146" s="14"/>
      <c r="R146" s="14"/>
      <c r="S146" s="14"/>
      <c r="T146" s="14"/>
      <c r="U146" s="14"/>
      <c r="V146" s="168"/>
      <c r="W146" s="168"/>
      <c r="X146" s="79"/>
      <c r="Y146" s="79"/>
      <c r="Z146" s="79"/>
      <c r="AA146" s="168"/>
      <c r="AB146" s="14"/>
      <c r="AC146" s="14"/>
      <c r="AD146" s="79"/>
      <c r="AE146" s="79"/>
      <c r="AF146" s="79"/>
      <c r="AG146" s="168"/>
      <c r="AH146" s="79"/>
      <c r="AI146" s="14"/>
      <c r="AJ146" s="14"/>
      <c r="AK146" s="14"/>
      <c r="AL146" s="14"/>
      <c r="AM146" s="14"/>
      <c r="AN146" s="14"/>
      <c r="AO146" s="14"/>
      <c r="AP146" s="14"/>
    </row>
    <row r="147" spans="7:42">
      <c r="G147" s="14"/>
      <c r="H147" s="14"/>
      <c r="I147" s="14"/>
      <c r="J147" s="79"/>
      <c r="K147" s="168"/>
      <c r="L147" s="79"/>
      <c r="M147" s="79"/>
      <c r="N147" s="168"/>
      <c r="O147" s="168"/>
      <c r="P147" s="168"/>
      <c r="Q147" s="14"/>
      <c r="R147" s="14"/>
      <c r="S147" s="14"/>
      <c r="T147" s="14"/>
      <c r="U147" s="14"/>
      <c r="V147" s="168"/>
      <c r="W147" s="168"/>
      <c r="X147" s="79"/>
      <c r="Y147" s="79"/>
      <c r="Z147" s="79"/>
      <c r="AA147" s="168"/>
      <c r="AB147" s="14"/>
      <c r="AC147" s="14"/>
      <c r="AD147" s="79"/>
      <c r="AE147" s="79"/>
      <c r="AF147" s="79"/>
      <c r="AG147" s="168"/>
      <c r="AH147" s="79"/>
      <c r="AI147" s="14"/>
      <c r="AJ147" s="14"/>
      <c r="AK147" s="14"/>
      <c r="AL147" s="14"/>
      <c r="AM147" s="14"/>
      <c r="AN147" s="14"/>
      <c r="AO147" s="14"/>
      <c r="AP147" s="14"/>
    </row>
    <row r="148" spans="7:42">
      <c r="G148" s="14"/>
      <c r="H148" s="14"/>
      <c r="I148" s="14"/>
      <c r="J148" s="79"/>
      <c r="K148" s="168"/>
      <c r="L148" s="79"/>
      <c r="M148" s="79"/>
      <c r="N148" s="168"/>
      <c r="O148" s="168"/>
      <c r="P148" s="168"/>
      <c r="Q148" s="14"/>
      <c r="R148" s="14"/>
      <c r="S148" s="14"/>
      <c r="T148" s="14"/>
      <c r="U148" s="14"/>
      <c r="V148" s="168"/>
      <c r="W148" s="168"/>
      <c r="X148" s="79"/>
      <c r="Y148" s="79"/>
      <c r="Z148" s="79"/>
      <c r="AA148" s="168"/>
      <c r="AB148" s="14"/>
      <c r="AC148" s="14"/>
      <c r="AD148" s="79"/>
      <c r="AE148" s="79"/>
      <c r="AF148" s="79"/>
      <c r="AG148" s="168"/>
      <c r="AH148" s="79"/>
      <c r="AI148" s="14"/>
      <c r="AJ148" s="14"/>
      <c r="AK148" s="14"/>
      <c r="AL148" s="14"/>
      <c r="AM148" s="14"/>
      <c r="AN148" s="14"/>
      <c r="AO148" s="14"/>
      <c r="AP148" s="14"/>
    </row>
    <row r="149" spans="7:42">
      <c r="G149" s="14"/>
      <c r="H149" s="14"/>
      <c r="I149" s="14"/>
      <c r="J149" s="79"/>
      <c r="K149" s="168"/>
      <c r="L149" s="79"/>
      <c r="M149" s="79"/>
      <c r="N149" s="168"/>
      <c r="O149" s="168"/>
      <c r="P149" s="168"/>
      <c r="Q149" s="14"/>
      <c r="R149" s="14"/>
      <c r="S149" s="14"/>
      <c r="T149" s="14"/>
      <c r="U149" s="14"/>
      <c r="V149" s="168"/>
      <c r="W149" s="168"/>
      <c r="X149" s="79"/>
      <c r="Y149" s="79"/>
      <c r="Z149" s="79"/>
      <c r="AA149" s="168"/>
      <c r="AB149" s="14"/>
      <c r="AC149" s="14"/>
      <c r="AD149" s="79"/>
      <c r="AE149" s="79"/>
      <c r="AF149" s="79"/>
      <c r="AG149" s="168"/>
      <c r="AH149" s="79"/>
      <c r="AI149" s="14"/>
      <c r="AJ149" s="14"/>
      <c r="AK149" s="14"/>
      <c r="AL149" s="14"/>
      <c r="AM149" s="14"/>
      <c r="AN149" s="14"/>
      <c r="AO149" s="14"/>
      <c r="AP149" s="14"/>
    </row>
    <row r="150" spans="7:42">
      <c r="G150" s="14"/>
      <c r="H150" s="14"/>
      <c r="I150" s="14"/>
      <c r="J150" s="79"/>
      <c r="K150" s="168"/>
      <c r="L150" s="79"/>
      <c r="M150" s="79"/>
      <c r="N150" s="168"/>
      <c r="O150" s="168"/>
      <c r="P150" s="168"/>
      <c r="Q150" s="14"/>
      <c r="R150" s="14"/>
      <c r="S150" s="14"/>
      <c r="T150" s="14"/>
      <c r="U150" s="14"/>
      <c r="V150" s="168"/>
      <c r="W150" s="168"/>
      <c r="X150" s="79"/>
      <c r="Y150" s="79"/>
      <c r="Z150" s="79"/>
      <c r="AA150" s="168"/>
      <c r="AB150" s="14"/>
      <c r="AC150" s="14"/>
      <c r="AD150" s="79"/>
      <c r="AE150" s="79"/>
      <c r="AF150" s="79"/>
      <c r="AG150" s="168"/>
      <c r="AH150" s="79"/>
      <c r="AI150" s="14"/>
      <c r="AJ150" s="14"/>
      <c r="AK150" s="14"/>
      <c r="AL150" s="14"/>
      <c r="AM150" s="14"/>
      <c r="AN150" s="14"/>
      <c r="AO150" s="14"/>
      <c r="AP150" s="14"/>
    </row>
    <row r="151" spans="7:42">
      <c r="G151" s="14"/>
      <c r="H151" s="14"/>
      <c r="I151" s="14"/>
      <c r="J151" s="79"/>
      <c r="K151" s="168"/>
      <c r="L151" s="79"/>
      <c r="M151" s="79"/>
      <c r="N151" s="168"/>
      <c r="O151" s="168"/>
      <c r="P151" s="168"/>
      <c r="Q151" s="14"/>
      <c r="R151" s="14"/>
      <c r="S151" s="14"/>
      <c r="T151" s="14"/>
      <c r="U151" s="14"/>
      <c r="V151" s="168"/>
      <c r="W151" s="168"/>
      <c r="X151" s="79"/>
      <c r="Y151" s="79"/>
      <c r="Z151" s="79"/>
      <c r="AA151" s="168"/>
      <c r="AB151" s="14"/>
      <c r="AC151" s="14"/>
      <c r="AD151" s="79"/>
      <c r="AE151" s="79"/>
      <c r="AF151" s="79"/>
      <c r="AG151" s="168"/>
      <c r="AH151" s="79"/>
      <c r="AI151" s="14"/>
      <c r="AJ151" s="14"/>
      <c r="AK151" s="14"/>
      <c r="AL151" s="14"/>
      <c r="AM151" s="14"/>
      <c r="AN151" s="14"/>
      <c r="AO151" s="14"/>
      <c r="AP151" s="14"/>
    </row>
    <row r="152" spans="7:42">
      <c r="G152" s="14"/>
      <c r="H152" s="14"/>
      <c r="I152" s="14"/>
      <c r="J152" s="79"/>
      <c r="K152" s="168"/>
      <c r="L152" s="79"/>
      <c r="M152" s="79"/>
      <c r="N152" s="168"/>
      <c r="O152" s="168"/>
      <c r="P152" s="168"/>
      <c r="Q152" s="14"/>
      <c r="R152" s="14"/>
      <c r="S152" s="14"/>
      <c r="T152" s="14"/>
      <c r="U152" s="14"/>
      <c r="V152" s="168"/>
      <c r="W152" s="168"/>
      <c r="X152" s="79"/>
      <c r="Y152" s="79"/>
      <c r="Z152" s="79"/>
      <c r="AA152" s="168"/>
      <c r="AB152" s="14"/>
      <c r="AC152" s="14"/>
      <c r="AD152" s="79"/>
      <c r="AE152" s="79"/>
      <c r="AF152" s="79"/>
      <c r="AG152" s="168"/>
      <c r="AH152" s="79"/>
      <c r="AI152" s="14"/>
      <c r="AJ152" s="14"/>
      <c r="AK152" s="14"/>
      <c r="AL152" s="14"/>
      <c r="AM152" s="14"/>
      <c r="AN152" s="14"/>
      <c r="AO152" s="14"/>
      <c r="AP152" s="14"/>
    </row>
    <row r="153" spans="7:42">
      <c r="G153" s="14"/>
      <c r="H153" s="14"/>
      <c r="I153" s="14"/>
      <c r="J153" s="79"/>
      <c r="K153" s="168"/>
      <c r="L153" s="79"/>
      <c r="M153" s="79"/>
      <c r="N153" s="168"/>
      <c r="O153" s="168"/>
      <c r="P153" s="168"/>
      <c r="Q153" s="14"/>
      <c r="R153" s="14"/>
      <c r="S153" s="14"/>
      <c r="T153" s="14"/>
      <c r="U153" s="14"/>
      <c r="V153" s="168"/>
      <c r="W153" s="168"/>
      <c r="X153" s="79"/>
      <c r="Y153" s="79"/>
      <c r="Z153" s="79"/>
      <c r="AA153" s="168"/>
      <c r="AB153" s="14"/>
      <c r="AC153" s="14"/>
      <c r="AD153" s="79"/>
      <c r="AE153" s="79"/>
      <c r="AF153" s="79"/>
      <c r="AG153" s="168"/>
      <c r="AH153" s="79"/>
      <c r="AI153" s="14"/>
      <c r="AJ153" s="14"/>
      <c r="AK153" s="14"/>
      <c r="AL153" s="14"/>
      <c r="AM153" s="14"/>
      <c r="AN153" s="14"/>
      <c r="AO153" s="14"/>
      <c r="AP153" s="14"/>
    </row>
    <row r="154" spans="7:42">
      <c r="G154" s="14"/>
      <c r="H154" s="14"/>
      <c r="I154" s="14"/>
      <c r="J154" s="79"/>
      <c r="K154" s="168"/>
      <c r="L154" s="79"/>
      <c r="M154" s="79"/>
      <c r="N154" s="168"/>
      <c r="O154" s="168"/>
      <c r="P154" s="168"/>
      <c r="Q154" s="14"/>
      <c r="R154" s="14"/>
      <c r="S154" s="14"/>
      <c r="T154" s="14"/>
      <c r="U154" s="14"/>
      <c r="V154" s="168"/>
      <c r="W154" s="168"/>
      <c r="X154" s="79"/>
      <c r="Y154" s="79"/>
      <c r="Z154" s="79"/>
      <c r="AA154" s="168"/>
      <c r="AB154" s="14"/>
      <c r="AC154" s="14"/>
      <c r="AD154" s="79"/>
      <c r="AE154" s="79"/>
      <c r="AF154" s="79"/>
      <c r="AG154" s="168"/>
      <c r="AH154" s="79"/>
      <c r="AI154" s="14"/>
      <c r="AJ154" s="14"/>
      <c r="AK154" s="14"/>
      <c r="AL154" s="14"/>
      <c r="AM154" s="14"/>
      <c r="AN154" s="14"/>
      <c r="AO154" s="14"/>
      <c r="AP154" s="14"/>
    </row>
    <row r="155" spans="7:42">
      <c r="G155" s="14"/>
      <c r="H155" s="14"/>
      <c r="I155" s="14"/>
      <c r="J155" s="79"/>
      <c r="K155" s="168"/>
      <c r="L155" s="79"/>
      <c r="M155" s="79"/>
      <c r="N155" s="168"/>
      <c r="O155" s="168"/>
      <c r="P155" s="168"/>
      <c r="Q155" s="14"/>
      <c r="R155" s="14"/>
      <c r="S155" s="14"/>
      <c r="T155" s="14"/>
      <c r="U155" s="14"/>
      <c r="V155" s="168"/>
      <c r="W155" s="168"/>
      <c r="X155" s="79"/>
      <c r="Y155" s="79"/>
      <c r="Z155" s="79"/>
      <c r="AA155" s="168"/>
      <c r="AB155" s="14"/>
      <c r="AC155" s="14"/>
      <c r="AD155" s="79"/>
      <c r="AE155" s="79"/>
      <c r="AF155" s="79"/>
      <c r="AG155" s="168"/>
      <c r="AH155" s="79"/>
      <c r="AI155" s="14"/>
      <c r="AJ155" s="14"/>
      <c r="AK155" s="14"/>
      <c r="AL155" s="14"/>
      <c r="AM155" s="14"/>
      <c r="AN155" s="14"/>
      <c r="AO155" s="14"/>
      <c r="AP155" s="14"/>
    </row>
    <row r="156" spans="7:42">
      <c r="G156" s="14"/>
      <c r="H156" s="14"/>
      <c r="I156" s="14"/>
      <c r="J156" s="79"/>
      <c r="K156" s="168"/>
      <c r="L156" s="79"/>
      <c r="M156" s="79"/>
      <c r="N156" s="168"/>
      <c r="O156" s="168"/>
      <c r="P156" s="168"/>
      <c r="Q156" s="14"/>
      <c r="R156" s="14"/>
      <c r="S156" s="14"/>
      <c r="T156" s="14"/>
      <c r="U156" s="14"/>
      <c r="V156" s="168"/>
      <c r="W156" s="168"/>
      <c r="X156" s="79"/>
      <c r="Y156" s="79"/>
      <c r="Z156" s="79"/>
      <c r="AA156" s="168"/>
      <c r="AB156" s="14"/>
      <c r="AC156" s="14"/>
      <c r="AD156" s="79"/>
      <c r="AE156" s="79"/>
      <c r="AF156" s="79"/>
      <c r="AG156" s="168"/>
      <c r="AH156" s="79"/>
      <c r="AI156" s="14"/>
      <c r="AJ156" s="14"/>
      <c r="AK156" s="14"/>
      <c r="AL156" s="14"/>
      <c r="AM156" s="14"/>
      <c r="AN156" s="14"/>
      <c r="AO156" s="14"/>
      <c r="AP156" s="14"/>
    </row>
    <row r="157" spans="7:42">
      <c r="G157" s="14"/>
      <c r="H157" s="14"/>
      <c r="I157" s="14"/>
      <c r="J157" s="79"/>
      <c r="K157" s="168"/>
      <c r="L157" s="79"/>
      <c r="M157" s="79"/>
      <c r="N157" s="168"/>
      <c r="O157" s="168"/>
      <c r="P157" s="168"/>
      <c r="Q157" s="14"/>
      <c r="R157" s="14"/>
      <c r="S157" s="14"/>
      <c r="T157" s="14"/>
      <c r="U157" s="14"/>
      <c r="V157" s="168"/>
      <c r="W157" s="168"/>
      <c r="X157" s="79"/>
      <c r="Y157" s="79"/>
      <c r="Z157" s="79"/>
      <c r="AA157" s="168"/>
      <c r="AB157" s="14"/>
      <c r="AC157" s="14"/>
      <c r="AD157" s="79"/>
      <c r="AE157" s="79"/>
      <c r="AF157" s="79"/>
      <c r="AG157" s="168"/>
      <c r="AH157" s="79"/>
      <c r="AI157" s="14"/>
      <c r="AJ157" s="14"/>
      <c r="AK157" s="14"/>
      <c r="AL157" s="14"/>
      <c r="AM157" s="14"/>
      <c r="AN157" s="14"/>
      <c r="AO157" s="14"/>
      <c r="AP157" s="14"/>
    </row>
    <row r="158" spans="7:42">
      <c r="G158" s="14"/>
      <c r="H158" s="14"/>
      <c r="I158" s="14"/>
      <c r="J158" s="79"/>
      <c r="K158" s="168"/>
      <c r="L158" s="79"/>
      <c r="M158" s="79"/>
      <c r="N158" s="168"/>
      <c r="O158" s="168"/>
      <c r="P158" s="168"/>
      <c r="Q158" s="14"/>
      <c r="R158" s="14"/>
      <c r="S158" s="14"/>
      <c r="T158" s="14"/>
      <c r="U158" s="14"/>
      <c r="V158" s="168"/>
      <c r="W158" s="168"/>
      <c r="X158" s="79"/>
      <c r="Y158" s="79"/>
      <c r="Z158" s="79"/>
      <c r="AA158" s="168"/>
      <c r="AB158" s="14"/>
      <c r="AC158" s="14"/>
      <c r="AD158" s="79"/>
      <c r="AE158" s="79"/>
      <c r="AF158" s="79"/>
      <c r="AG158" s="168"/>
      <c r="AH158" s="79"/>
      <c r="AI158" s="14"/>
      <c r="AJ158" s="14"/>
      <c r="AK158" s="14"/>
      <c r="AL158" s="14"/>
      <c r="AM158" s="14"/>
      <c r="AN158" s="14"/>
      <c r="AO158" s="14"/>
      <c r="AP158" s="14"/>
    </row>
    <row r="159" spans="7:42">
      <c r="G159" s="14"/>
      <c r="H159" s="14"/>
      <c r="I159" s="14"/>
      <c r="J159" s="79"/>
      <c r="K159" s="168"/>
      <c r="L159" s="79"/>
      <c r="M159" s="79"/>
      <c r="N159" s="168"/>
      <c r="O159" s="168"/>
      <c r="P159" s="168"/>
      <c r="Q159" s="14"/>
      <c r="R159" s="14"/>
      <c r="S159" s="14"/>
      <c r="T159" s="14"/>
      <c r="U159" s="14"/>
      <c r="V159" s="168"/>
      <c r="W159" s="168"/>
      <c r="X159" s="79"/>
      <c r="Y159" s="79"/>
      <c r="Z159" s="79"/>
      <c r="AA159" s="168"/>
      <c r="AB159" s="14"/>
      <c r="AC159" s="14"/>
      <c r="AD159" s="79"/>
      <c r="AE159" s="79"/>
      <c r="AF159" s="79"/>
      <c r="AG159" s="168"/>
      <c r="AH159" s="79"/>
      <c r="AI159" s="14"/>
      <c r="AJ159" s="14"/>
      <c r="AK159" s="14"/>
      <c r="AL159" s="14"/>
      <c r="AM159" s="14"/>
      <c r="AN159" s="14"/>
      <c r="AO159" s="14"/>
      <c r="AP159" s="14"/>
    </row>
    <row r="160" spans="7:42">
      <c r="G160" s="14"/>
      <c r="H160" s="14"/>
      <c r="I160" s="14"/>
      <c r="J160" s="79"/>
      <c r="K160" s="168"/>
      <c r="L160" s="79"/>
      <c r="M160" s="79"/>
      <c r="N160" s="168"/>
      <c r="O160" s="168"/>
      <c r="P160" s="168"/>
      <c r="Q160" s="14"/>
      <c r="R160" s="14"/>
      <c r="S160" s="14"/>
      <c r="T160" s="14"/>
      <c r="U160" s="14"/>
      <c r="V160" s="168"/>
      <c r="W160" s="168"/>
      <c r="X160" s="79"/>
      <c r="Y160" s="79"/>
      <c r="Z160" s="79"/>
      <c r="AA160" s="168"/>
      <c r="AB160" s="14"/>
      <c r="AC160" s="14"/>
      <c r="AD160" s="79"/>
      <c r="AE160" s="79"/>
      <c r="AF160" s="79"/>
      <c r="AG160" s="168"/>
      <c r="AH160" s="79"/>
      <c r="AI160" s="14"/>
      <c r="AJ160" s="14"/>
      <c r="AK160" s="14"/>
      <c r="AL160" s="14"/>
      <c r="AM160" s="14"/>
      <c r="AN160" s="14"/>
      <c r="AO160" s="14"/>
      <c r="AP160" s="14"/>
    </row>
    <row r="161" spans="7:42">
      <c r="G161" s="14"/>
      <c r="H161" s="14"/>
      <c r="I161" s="14"/>
      <c r="J161" s="79"/>
      <c r="K161" s="168"/>
      <c r="L161" s="79"/>
      <c r="M161" s="79"/>
      <c r="N161" s="168"/>
      <c r="O161" s="168"/>
      <c r="P161" s="168"/>
      <c r="Q161" s="14"/>
      <c r="R161" s="14"/>
      <c r="S161" s="14"/>
      <c r="T161" s="14"/>
      <c r="U161" s="14"/>
      <c r="V161" s="168"/>
      <c r="W161" s="168"/>
      <c r="X161" s="79"/>
      <c r="Y161" s="79"/>
      <c r="Z161" s="79"/>
      <c r="AA161" s="168"/>
      <c r="AB161" s="14"/>
      <c r="AC161" s="14"/>
      <c r="AD161" s="79"/>
      <c r="AE161" s="79"/>
      <c r="AF161" s="79"/>
      <c r="AG161" s="168"/>
      <c r="AH161" s="79"/>
      <c r="AI161" s="14"/>
      <c r="AJ161" s="14"/>
      <c r="AK161" s="14"/>
      <c r="AL161" s="14"/>
      <c r="AM161" s="14"/>
      <c r="AN161" s="14"/>
      <c r="AO161" s="14"/>
      <c r="AP161" s="14"/>
    </row>
    <row r="162" spans="7:42">
      <c r="G162" s="14"/>
      <c r="H162" s="14"/>
      <c r="I162" s="14"/>
      <c r="J162" s="79"/>
      <c r="K162" s="168"/>
      <c r="L162" s="79"/>
      <c r="M162" s="79"/>
      <c r="N162" s="168"/>
      <c r="O162" s="168"/>
      <c r="P162" s="168"/>
      <c r="Q162" s="14"/>
      <c r="R162" s="14"/>
      <c r="S162" s="14"/>
      <c r="T162" s="14"/>
      <c r="U162" s="14"/>
      <c r="V162" s="168"/>
      <c r="W162" s="168"/>
      <c r="X162" s="79"/>
      <c r="Y162" s="79"/>
      <c r="Z162" s="79"/>
      <c r="AA162" s="168"/>
      <c r="AB162" s="14"/>
      <c r="AC162" s="14"/>
      <c r="AD162" s="79"/>
      <c r="AE162" s="79"/>
      <c r="AF162" s="79"/>
      <c r="AG162" s="168"/>
      <c r="AH162" s="79"/>
      <c r="AI162" s="14"/>
      <c r="AJ162" s="14"/>
      <c r="AK162" s="14"/>
      <c r="AL162" s="14"/>
      <c r="AM162" s="14"/>
      <c r="AN162" s="14"/>
      <c r="AO162" s="14"/>
      <c r="AP162" s="14"/>
    </row>
    <row r="163" spans="7:42">
      <c r="G163" s="14"/>
      <c r="H163" s="14"/>
      <c r="I163" s="14"/>
      <c r="J163" s="79"/>
      <c r="K163" s="168"/>
      <c r="L163" s="79"/>
      <c r="M163" s="79"/>
      <c r="N163" s="168"/>
      <c r="O163" s="168"/>
      <c r="P163" s="168"/>
      <c r="Q163" s="14"/>
      <c r="R163" s="14"/>
      <c r="S163" s="14"/>
      <c r="T163" s="14"/>
      <c r="U163" s="14"/>
      <c r="V163" s="168"/>
      <c r="W163" s="168"/>
      <c r="X163" s="79"/>
      <c r="Y163" s="79"/>
      <c r="Z163" s="79"/>
      <c r="AA163" s="168"/>
      <c r="AB163" s="14"/>
      <c r="AC163" s="14"/>
      <c r="AD163" s="79"/>
      <c r="AE163" s="79"/>
      <c r="AF163" s="79"/>
      <c r="AG163" s="168"/>
      <c r="AH163" s="79"/>
      <c r="AI163" s="14"/>
      <c r="AJ163" s="14"/>
      <c r="AK163" s="14"/>
      <c r="AL163" s="14"/>
      <c r="AM163" s="14"/>
      <c r="AN163" s="14"/>
      <c r="AO163" s="14"/>
      <c r="AP163" s="14"/>
    </row>
    <row r="164" spans="7:42">
      <c r="G164" s="14"/>
      <c r="H164" s="14"/>
      <c r="I164" s="14"/>
      <c r="J164" s="79"/>
      <c r="K164" s="168"/>
      <c r="L164" s="79"/>
      <c r="M164" s="79"/>
      <c r="N164" s="168"/>
      <c r="O164" s="168"/>
      <c r="P164" s="168"/>
      <c r="Q164" s="14"/>
      <c r="R164" s="14"/>
      <c r="S164" s="14"/>
      <c r="T164" s="14"/>
      <c r="U164" s="14"/>
      <c r="V164" s="168"/>
      <c r="W164" s="168"/>
      <c r="X164" s="79"/>
      <c r="Y164" s="79"/>
      <c r="Z164" s="79"/>
      <c r="AA164" s="168"/>
      <c r="AB164" s="14"/>
      <c r="AC164" s="14"/>
      <c r="AD164" s="79"/>
      <c r="AE164" s="79"/>
      <c r="AF164" s="79"/>
      <c r="AG164" s="168"/>
      <c r="AH164" s="79"/>
      <c r="AI164" s="14"/>
      <c r="AJ164" s="14"/>
      <c r="AK164" s="14"/>
      <c r="AL164" s="14"/>
      <c r="AM164" s="14"/>
      <c r="AN164" s="14"/>
      <c r="AO164" s="14"/>
      <c r="AP164" s="14"/>
    </row>
    <row r="165" spans="7:42">
      <c r="G165" s="14"/>
      <c r="H165" s="14"/>
      <c r="I165" s="14"/>
      <c r="J165" s="79"/>
      <c r="K165" s="168"/>
      <c r="L165" s="79"/>
      <c r="M165" s="79"/>
      <c r="N165" s="168"/>
      <c r="O165" s="168"/>
      <c r="P165" s="168"/>
      <c r="Q165" s="14"/>
      <c r="R165" s="14"/>
      <c r="S165" s="14"/>
      <c r="T165" s="14"/>
      <c r="U165" s="14"/>
      <c r="V165" s="168"/>
      <c r="W165" s="168"/>
      <c r="X165" s="79"/>
      <c r="Y165" s="79"/>
      <c r="Z165" s="79"/>
      <c r="AA165" s="168"/>
      <c r="AB165" s="14"/>
      <c r="AC165" s="14"/>
      <c r="AD165" s="79"/>
      <c r="AE165" s="79"/>
      <c r="AF165" s="79"/>
      <c r="AG165" s="168"/>
      <c r="AH165" s="79"/>
      <c r="AI165" s="14"/>
      <c r="AJ165" s="14"/>
      <c r="AK165" s="14"/>
      <c r="AL165" s="14"/>
      <c r="AM165" s="14"/>
      <c r="AN165" s="14"/>
      <c r="AO165" s="14"/>
      <c r="AP165" s="14"/>
    </row>
    <row r="166" spans="7:42">
      <c r="G166" s="14"/>
      <c r="H166" s="14"/>
      <c r="I166" s="14"/>
      <c r="J166" s="79"/>
      <c r="K166" s="168"/>
      <c r="L166" s="79"/>
      <c r="M166" s="79"/>
      <c r="N166" s="168"/>
      <c r="O166" s="168"/>
      <c r="P166" s="168"/>
      <c r="Q166" s="14"/>
      <c r="R166" s="14"/>
      <c r="S166" s="14"/>
      <c r="T166" s="14"/>
      <c r="U166" s="14"/>
      <c r="V166" s="168"/>
      <c r="W166" s="168"/>
      <c r="X166" s="79"/>
      <c r="Y166" s="79"/>
      <c r="Z166" s="79"/>
      <c r="AA166" s="168"/>
      <c r="AB166" s="14"/>
      <c r="AC166" s="14"/>
      <c r="AD166" s="79"/>
      <c r="AE166" s="79"/>
      <c r="AF166" s="79"/>
      <c r="AG166" s="168"/>
      <c r="AH166" s="79"/>
      <c r="AI166" s="14"/>
      <c r="AJ166" s="14"/>
      <c r="AK166" s="14"/>
      <c r="AL166" s="14"/>
      <c r="AM166" s="14"/>
      <c r="AN166" s="14"/>
      <c r="AO166" s="14"/>
      <c r="AP166" s="14"/>
    </row>
    <row r="167" spans="7:42">
      <c r="G167" s="14"/>
      <c r="H167" s="14"/>
      <c r="I167" s="14"/>
      <c r="J167" s="79"/>
      <c r="K167" s="168"/>
      <c r="L167" s="79"/>
      <c r="M167" s="79"/>
      <c r="N167" s="168"/>
      <c r="O167" s="168"/>
      <c r="P167" s="168"/>
      <c r="Q167" s="14"/>
      <c r="R167" s="14"/>
      <c r="S167" s="14"/>
      <c r="T167" s="14"/>
      <c r="U167" s="14"/>
      <c r="V167" s="168"/>
      <c r="W167" s="168"/>
      <c r="X167" s="79"/>
      <c r="Y167" s="79"/>
      <c r="Z167" s="79"/>
      <c r="AA167" s="168"/>
      <c r="AB167" s="14"/>
      <c r="AC167" s="14"/>
      <c r="AD167" s="79"/>
      <c r="AE167" s="79"/>
      <c r="AF167" s="79"/>
      <c r="AG167" s="168"/>
      <c r="AH167" s="79"/>
      <c r="AI167" s="14"/>
      <c r="AJ167" s="14"/>
      <c r="AK167" s="14"/>
      <c r="AL167" s="14"/>
      <c r="AM167" s="14"/>
      <c r="AN167" s="14"/>
      <c r="AO167" s="14"/>
      <c r="AP167" s="14"/>
    </row>
    <row r="168" spans="7:42">
      <c r="G168" s="14"/>
      <c r="H168" s="14"/>
      <c r="I168" s="14"/>
      <c r="J168" s="79"/>
      <c r="K168" s="168"/>
      <c r="L168" s="79"/>
      <c r="M168" s="79"/>
      <c r="N168" s="168"/>
      <c r="O168" s="168"/>
      <c r="P168" s="168"/>
      <c r="Q168" s="14"/>
      <c r="R168" s="14"/>
      <c r="S168" s="14"/>
      <c r="T168" s="14"/>
      <c r="U168" s="14"/>
      <c r="V168" s="168"/>
      <c r="W168" s="168"/>
      <c r="X168" s="79"/>
      <c r="Y168" s="79"/>
      <c r="Z168" s="79"/>
      <c r="AA168" s="168"/>
      <c r="AB168" s="14"/>
      <c r="AC168" s="14"/>
      <c r="AD168" s="79"/>
      <c r="AE168" s="79"/>
      <c r="AF168" s="79"/>
      <c r="AG168" s="168"/>
      <c r="AH168" s="79"/>
      <c r="AI168" s="14"/>
      <c r="AJ168" s="14"/>
      <c r="AK168" s="14"/>
      <c r="AL168" s="14"/>
      <c r="AM168" s="14"/>
      <c r="AN168" s="14"/>
      <c r="AO168" s="14"/>
      <c r="AP168" s="14"/>
    </row>
    <row r="169" spans="7:42">
      <c r="G169" s="14"/>
      <c r="H169" s="14"/>
      <c r="I169" s="14"/>
      <c r="J169" s="79"/>
      <c r="K169" s="168"/>
      <c r="L169" s="79"/>
      <c r="M169" s="79"/>
      <c r="N169" s="168"/>
      <c r="O169" s="168"/>
      <c r="P169" s="168"/>
      <c r="Q169" s="14"/>
      <c r="R169" s="14"/>
      <c r="S169" s="14"/>
      <c r="T169" s="14"/>
      <c r="U169" s="14"/>
      <c r="V169" s="168"/>
      <c r="W169" s="168"/>
      <c r="X169" s="79"/>
      <c r="Y169" s="79"/>
      <c r="Z169" s="79"/>
      <c r="AA169" s="168"/>
      <c r="AB169" s="14"/>
      <c r="AC169" s="14"/>
      <c r="AD169" s="79"/>
      <c r="AE169" s="79"/>
      <c r="AF169" s="79"/>
      <c r="AG169" s="168"/>
      <c r="AH169" s="79"/>
      <c r="AI169" s="14"/>
      <c r="AJ169" s="14"/>
      <c r="AK169" s="14"/>
      <c r="AL169" s="14"/>
      <c r="AM169" s="14"/>
      <c r="AN169" s="14"/>
      <c r="AO169" s="14"/>
      <c r="AP169" s="14"/>
    </row>
    <row r="170" spans="7:42">
      <c r="G170" s="14"/>
      <c r="H170" s="14"/>
      <c r="I170" s="14"/>
      <c r="J170" s="79"/>
      <c r="K170" s="168"/>
      <c r="L170" s="79"/>
      <c r="M170" s="79"/>
      <c r="N170" s="168"/>
      <c r="O170" s="168"/>
      <c r="P170" s="168"/>
      <c r="Q170" s="14"/>
      <c r="R170" s="14"/>
      <c r="S170" s="14"/>
      <c r="T170" s="14"/>
      <c r="U170" s="14"/>
      <c r="V170" s="168"/>
      <c r="W170" s="168"/>
      <c r="X170" s="79"/>
      <c r="Y170" s="79"/>
      <c r="Z170" s="79"/>
      <c r="AA170" s="168"/>
      <c r="AB170" s="14"/>
      <c r="AC170" s="14"/>
      <c r="AD170" s="79"/>
      <c r="AE170" s="79"/>
      <c r="AF170" s="79"/>
      <c r="AG170" s="168"/>
      <c r="AH170" s="79"/>
      <c r="AI170" s="14"/>
      <c r="AJ170" s="14"/>
      <c r="AK170" s="14"/>
      <c r="AL170" s="14"/>
      <c r="AM170" s="14"/>
      <c r="AN170" s="14"/>
      <c r="AO170" s="14"/>
      <c r="AP170" s="14"/>
    </row>
    <row r="171" spans="7:42">
      <c r="G171" s="14"/>
      <c r="H171" s="14"/>
      <c r="I171" s="14"/>
      <c r="J171" s="79"/>
      <c r="K171" s="168"/>
      <c r="L171" s="79"/>
      <c r="M171" s="79"/>
      <c r="N171" s="168"/>
      <c r="O171" s="168"/>
      <c r="P171" s="168"/>
      <c r="Q171" s="14"/>
      <c r="R171" s="14"/>
      <c r="S171" s="14"/>
      <c r="T171" s="14"/>
      <c r="U171" s="14"/>
      <c r="V171" s="168"/>
      <c r="W171" s="168"/>
      <c r="X171" s="79"/>
      <c r="Y171" s="79"/>
      <c r="Z171" s="79"/>
      <c r="AA171" s="168"/>
      <c r="AB171" s="14"/>
      <c r="AC171" s="14"/>
      <c r="AD171" s="79"/>
      <c r="AE171" s="79"/>
      <c r="AF171" s="79"/>
      <c r="AG171" s="168"/>
      <c r="AH171" s="79"/>
      <c r="AI171" s="14"/>
      <c r="AJ171" s="14"/>
      <c r="AK171" s="14"/>
      <c r="AL171" s="14"/>
      <c r="AM171" s="14"/>
      <c r="AN171" s="14"/>
      <c r="AO171" s="14"/>
      <c r="AP171" s="14"/>
    </row>
    <row r="172" spans="7:42">
      <c r="G172" s="14"/>
      <c r="H172" s="14"/>
      <c r="I172" s="14"/>
      <c r="J172" s="79"/>
      <c r="K172" s="168"/>
      <c r="L172" s="79"/>
      <c r="M172" s="79"/>
      <c r="N172" s="168"/>
      <c r="O172" s="168"/>
      <c r="P172" s="168"/>
      <c r="Q172" s="14"/>
      <c r="R172" s="14"/>
      <c r="S172" s="14"/>
      <c r="T172" s="14"/>
      <c r="U172" s="14"/>
      <c r="V172" s="168"/>
      <c r="W172" s="168"/>
      <c r="X172" s="79"/>
      <c r="Y172" s="79"/>
      <c r="Z172" s="79"/>
      <c r="AA172" s="168"/>
      <c r="AB172" s="14"/>
      <c r="AC172" s="14"/>
      <c r="AD172" s="79"/>
      <c r="AE172" s="79"/>
      <c r="AF172" s="79"/>
      <c r="AG172" s="168"/>
      <c r="AH172" s="79"/>
      <c r="AI172" s="14"/>
      <c r="AJ172" s="14"/>
      <c r="AK172" s="14"/>
      <c r="AL172" s="14"/>
      <c r="AM172" s="14"/>
      <c r="AN172" s="14"/>
      <c r="AO172" s="14"/>
      <c r="AP172" s="14"/>
    </row>
    <row r="173" spans="7:42">
      <c r="G173" s="14"/>
      <c r="H173" s="14"/>
      <c r="I173" s="14"/>
      <c r="J173" s="79"/>
      <c r="K173" s="168"/>
      <c r="L173" s="79"/>
      <c r="M173" s="79"/>
      <c r="N173" s="168"/>
      <c r="O173" s="168"/>
      <c r="P173" s="168"/>
      <c r="Q173" s="14"/>
      <c r="R173" s="14"/>
      <c r="S173" s="14"/>
      <c r="T173" s="14"/>
      <c r="U173" s="14"/>
      <c r="V173" s="168"/>
      <c r="W173" s="168"/>
      <c r="X173" s="79"/>
      <c r="Y173" s="79"/>
      <c r="Z173" s="79"/>
      <c r="AA173" s="168"/>
      <c r="AB173" s="14"/>
      <c r="AC173" s="14"/>
      <c r="AD173" s="79"/>
      <c r="AE173" s="79"/>
      <c r="AF173" s="79"/>
      <c r="AG173" s="168"/>
      <c r="AH173" s="79"/>
      <c r="AI173" s="14"/>
      <c r="AJ173" s="14"/>
      <c r="AK173" s="14"/>
      <c r="AL173" s="14"/>
      <c r="AM173" s="14"/>
      <c r="AN173" s="14"/>
      <c r="AO173" s="14"/>
      <c r="AP173" s="14"/>
    </row>
    <row r="174" spans="7:42">
      <c r="G174" s="14"/>
      <c r="H174" s="14"/>
      <c r="I174" s="14"/>
      <c r="J174" s="79"/>
      <c r="K174" s="168"/>
      <c r="L174" s="79"/>
      <c r="M174" s="79"/>
      <c r="N174" s="168"/>
      <c r="O174" s="168"/>
      <c r="P174" s="168"/>
      <c r="Q174" s="14"/>
      <c r="R174" s="14"/>
      <c r="S174" s="14"/>
      <c r="T174" s="14"/>
      <c r="U174" s="14"/>
      <c r="V174" s="168"/>
      <c r="W174" s="168"/>
      <c r="X174" s="79"/>
      <c r="Y174" s="79"/>
      <c r="Z174" s="79"/>
      <c r="AA174" s="168"/>
      <c r="AB174" s="14"/>
      <c r="AC174" s="14"/>
      <c r="AD174" s="79"/>
      <c r="AE174" s="79"/>
      <c r="AF174" s="79"/>
      <c r="AG174" s="168"/>
      <c r="AH174" s="79"/>
      <c r="AI174" s="14"/>
      <c r="AJ174" s="14"/>
      <c r="AK174" s="14"/>
      <c r="AL174" s="14"/>
      <c r="AM174" s="14"/>
      <c r="AN174" s="14"/>
      <c r="AO174" s="14"/>
      <c r="AP174" s="14"/>
    </row>
    <row r="175" spans="7:42">
      <c r="G175" s="14"/>
      <c r="H175" s="14"/>
      <c r="I175" s="14"/>
      <c r="J175" s="79"/>
      <c r="K175" s="168"/>
      <c r="L175" s="79"/>
      <c r="M175" s="79"/>
      <c r="N175" s="168"/>
      <c r="O175" s="168"/>
      <c r="P175" s="168"/>
      <c r="Q175" s="14"/>
      <c r="R175" s="14"/>
      <c r="S175" s="14"/>
      <c r="T175" s="14"/>
      <c r="U175" s="14"/>
      <c r="V175" s="168"/>
      <c r="W175" s="168"/>
      <c r="X175" s="79"/>
      <c r="Y175" s="79"/>
      <c r="Z175" s="79"/>
      <c r="AA175" s="168"/>
      <c r="AB175" s="14"/>
      <c r="AC175" s="14"/>
      <c r="AD175" s="79"/>
      <c r="AE175" s="79"/>
      <c r="AF175" s="79"/>
      <c r="AG175" s="168"/>
      <c r="AH175" s="79"/>
      <c r="AI175" s="14"/>
      <c r="AJ175" s="14"/>
      <c r="AK175" s="14"/>
      <c r="AL175" s="14"/>
      <c r="AM175" s="14"/>
      <c r="AN175" s="14"/>
      <c r="AO175" s="14"/>
      <c r="AP175" s="14"/>
    </row>
    <row r="176" spans="7:42">
      <c r="G176" s="14"/>
      <c r="H176" s="14"/>
      <c r="I176" s="14"/>
      <c r="J176" s="79"/>
      <c r="K176" s="168"/>
      <c r="L176" s="79"/>
      <c r="M176" s="79"/>
      <c r="N176" s="168"/>
      <c r="O176" s="168"/>
      <c r="P176" s="168"/>
      <c r="Q176" s="14"/>
      <c r="R176" s="14"/>
      <c r="S176" s="14"/>
      <c r="T176" s="14"/>
      <c r="U176" s="14"/>
      <c r="V176" s="168"/>
      <c r="W176" s="168"/>
      <c r="X176" s="79"/>
      <c r="Y176" s="79"/>
      <c r="Z176" s="79"/>
      <c r="AA176" s="168"/>
      <c r="AB176" s="14"/>
      <c r="AC176" s="14"/>
      <c r="AD176" s="79"/>
      <c r="AE176" s="79"/>
      <c r="AF176" s="79"/>
      <c r="AG176" s="168"/>
      <c r="AH176" s="79"/>
      <c r="AI176" s="14"/>
      <c r="AJ176" s="14"/>
      <c r="AK176" s="14"/>
      <c r="AL176" s="14"/>
      <c r="AM176" s="14"/>
      <c r="AN176" s="14"/>
      <c r="AO176" s="14"/>
      <c r="AP176" s="14"/>
    </row>
    <row r="177" spans="1:42">
      <c r="G177" s="14"/>
      <c r="H177" s="14"/>
      <c r="I177" s="14"/>
      <c r="J177" s="79"/>
      <c r="K177" s="168"/>
      <c r="L177" s="79"/>
      <c r="M177" s="79"/>
      <c r="N177" s="168"/>
      <c r="O177" s="168"/>
      <c r="P177" s="168"/>
      <c r="Q177" s="14"/>
      <c r="R177" s="14"/>
      <c r="S177" s="14"/>
      <c r="T177" s="14"/>
      <c r="U177" s="14"/>
      <c r="V177" s="168"/>
      <c r="W177" s="168"/>
      <c r="X177" s="79"/>
      <c r="Y177" s="79"/>
      <c r="Z177" s="79"/>
      <c r="AA177" s="168"/>
      <c r="AB177" s="14"/>
      <c r="AC177" s="14"/>
      <c r="AD177" s="79"/>
      <c r="AE177" s="79"/>
      <c r="AF177" s="79"/>
      <c r="AG177" s="168"/>
      <c r="AH177" s="79"/>
      <c r="AI177" s="14"/>
      <c r="AJ177" s="14"/>
      <c r="AK177" s="14"/>
      <c r="AL177" s="14"/>
      <c r="AM177" s="14"/>
      <c r="AN177" s="14"/>
      <c r="AO177" s="14"/>
      <c r="AP177" s="14"/>
    </row>
    <row r="178" spans="1:42">
      <c r="G178" s="14"/>
      <c r="H178" s="14"/>
      <c r="I178" s="14"/>
      <c r="J178" s="79"/>
      <c r="K178" s="168"/>
      <c r="L178" s="79"/>
      <c r="M178" s="79"/>
      <c r="N178" s="168"/>
      <c r="O178" s="168"/>
      <c r="P178" s="168"/>
      <c r="Q178" s="14"/>
      <c r="R178" s="14"/>
      <c r="S178" s="14"/>
      <c r="T178" s="14"/>
      <c r="U178" s="14"/>
      <c r="V178" s="168"/>
      <c r="W178" s="168"/>
      <c r="X178" s="79"/>
      <c r="Y178" s="79"/>
      <c r="Z178" s="79"/>
      <c r="AA178" s="168"/>
      <c r="AB178" s="14"/>
      <c r="AC178" s="14"/>
      <c r="AD178" s="79"/>
      <c r="AE178" s="79"/>
      <c r="AF178" s="79"/>
      <c r="AG178" s="168"/>
      <c r="AH178" s="79"/>
      <c r="AI178" s="14"/>
      <c r="AJ178" s="14"/>
      <c r="AK178" s="14"/>
      <c r="AL178" s="14"/>
      <c r="AM178" s="14"/>
      <c r="AN178" s="14"/>
      <c r="AO178" s="14"/>
      <c r="AP178" s="14"/>
    </row>
    <row r="179" spans="1:42">
      <c r="G179" s="14"/>
      <c r="H179" s="14"/>
      <c r="I179" s="14"/>
      <c r="J179" s="79"/>
      <c r="K179" s="168"/>
      <c r="L179" s="79"/>
      <c r="M179" s="79"/>
      <c r="N179" s="168"/>
      <c r="O179" s="168"/>
      <c r="P179" s="168"/>
      <c r="Q179" s="14"/>
      <c r="R179" s="14"/>
      <c r="S179" s="14"/>
      <c r="T179" s="14"/>
      <c r="U179" s="14"/>
      <c r="V179" s="168"/>
      <c r="W179" s="168"/>
      <c r="X179" s="79"/>
      <c r="Y179" s="79"/>
      <c r="Z179" s="79"/>
      <c r="AA179" s="168"/>
      <c r="AB179" s="14"/>
      <c r="AC179" s="14"/>
      <c r="AD179" s="79"/>
      <c r="AE179" s="79"/>
      <c r="AF179" s="79"/>
      <c r="AG179" s="168"/>
      <c r="AH179" s="79"/>
      <c r="AI179" s="14"/>
      <c r="AJ179" s="14"/>
      <c r="AK179" s="14"/>
      <c r="AL179" s="14"/>
      <c r="AM179" s="14"/>
      <c r="AN179" s="14"/>
      <c r="AO179" s="14"/>
      <c r="AP179" s="14"/>
    </row>
    <row r="180" spans="1:42">
      <c r="A180" s="32"/>
      <c r="B180" s="32"/>
      <c r="C180" s="32"/>
      <c r="D180" s="32"/>
      <c r="E180" s="32"/>
      <c r="F180" s="32"/>
      <c r="G180" s="32"/>
      <c r="H180" s="32"/>
      <c r="I180" s="32"/>
      <c r="J180" s="80"/>
      <c r="K180" s="169"/>
      <c r="L180" s="80"/>
      <c r="M180" s="80"/>
      <c r="N180" s="168"/>
      <c r="O180" s="168"/>
      <c r="P180" s="168"/>
      <c r="Q180" s="14"/>
      <c r="R180" s="14"/>
      <c r="S180" s="14"/>
      <c r="T180" s="14"/>
      <c r="U180" s="14"/>
      <c r="V180" s="168"/>
      <c r="W180" s="168"/>
      <c r="X180" s="79"/>
      <c r="Y180" s="79"/>
      <c r="Z180" s="79"/>
      <c r="AA180" s="168"/>
      <c r="AB180" s="14"/>
      <c r="AC180" s="14"/>
      <c r="AD180" s="79"/>
      <c r="AE180" s="79"/>
      <c r="AF180" s="79"/>
      <c r="AG180" s="168"/>
      <c r="AH180" s="79"/>
      <c r="AI180" s="14"/>
      <c r="AJ180" s="14"/>
      <c r="AK180" s="14"/>
      <c r="AL180" s="14"/>
      <c r="AM180" s="14"/>
      <c r="AN180" s="14"/>
      <c r="AO180" s="14"/>
    </row>
    <row r="181" spans="1:42">
      <c r="A181" s="36"/>
      <c r="B181" s="36"/>
      <c r="C181" s="36"/>
      <c r="D181" s="36"/>
      <c r="E181" s="36"/>
      <c r="F181" s="36"/>
      <c r="G181" s="36"/>
      <c r="H181" s="36"/>
      <c r="I181" s="36"/>
      <c r="J181" s="81"/>
      <c r="K181" s="170"/>
      <c r="L181" s="81"/>
      <c r="M181" s="81"/>
      <c r="N181" s="169"/>
      <c r="O181" s="169"/>
      <c r="P181" s="169"/>
      <c r="Q181" s="32"/>
      <c r="R181" s="32"/>
      <c r="S181" s="32"/>
      <c r="T181" s="32"/>
      <c r="U181" s="32"/>
      <c r="V181" s="169"/>
      <c r="W181" s="169"/>
      <c r="X181" s="80"/>
      <c r="Y181" s="80"/>
      <c r="Z181" s="80"/>
      <c r="AA181" s="169"/>
      <c r="AB181" s="32"/>
      <c r="AC181" s="32"/>
      <c r="AD181" s="80"/>
      <c r="AF181" s="80"/>
      <c r="AH181" s="80"/>
    </row>
    <row r="182" spans="1:42">
      <c r="A182" s="36"/>
      <c r="B182" s="36"/>
      <c r="C182" s="36"/>
      <c r="D182" s="36"/>
      <c r="E182" s="36"/>
      <c r="F182" s="36"/>
      <c r="G182" s="36"/>
      <c r="H182" s="36"/>
      <c r="I182" s="36"/>
      <c r="J182" s="81"/>
      <c r="K182" s="170"/>
      <c r="L182" s="81"/>
      <c r="M182" s="81"/>
      <c r="N182" s="170"/>
      <c r="O182" s="170"/>
      <c r="P182" s="170"/>
      <c r="Q182" s="36"/>
      <c r="R182" s="36"/>
      <c r="S182" s="36"/>
      <c r="T182" s="36"/>
      <c r="U182" s="36"/>
      <c r="V182" s="170"/>
      <c r="W182" s="170"/>
      <c r="X182" s="81"/>
      <c r="Y182" s="81"/>
      <c r="Z182" s="81"/>
      <c r="AA182" s="170"/>
      <c r="AB182" s="36"/>
      <c r="AC182" s="36"/>
      <c r="AD182" s="81"/>
      <c r="AF182" s="81"/>
      <c r="AH182" s="81"/>
    </row>
    <row r="183" spans="1:42">
      <c r="A183" s="36"/>
      <c r="B183" s="36"/>
      <c r="C183" s="36"/>
      <c r="D183" s="36"/>
      <c r="E183" s="36"/>
      <c r="F183" s="36"/>
      <c r="G183" s="36"/>
      <c r="H183" s="36"/>
      <c r="I183" s="36"/>
      <c r="J183" s="81"/>
      <c r="K183" s="170"/>
      <c r="L183" s="81"/>
      <c r="M183" s="81"/>
      <c r="N183" s="170"/>
      <c r="O183" s="170"/>
      <c r="P183" s="170"/>
      <c r="Q183" s="36"/>
      <c r="R183" s="36"/>
      <c r="S183" s="36"/>
      <c r="T183" s="36"/>
      <c r="U183" s="36"/>
      <c r="V183" s="170"/>
      <c r="W183" s="170"/>
      <c r="X183" s="81"/>
      <c r="Y183" s="81"/>
      <c r="Z183" s="81"/>
      <c r="AA183" s="170"/>
      <c r="AB183" s="36"/>
      <c r="AC183" s="36"/>
      <c r="AD183" s="81"/>
      <c r="AF183" s="81"/>
      <c r="AH183" s="81"/>
    </row>
    <row r="184" spans="1:42">
      <c r="A184" s="36"/>
      <c r="B184" s="36"/>
      <c r="C184" s="36"/>
      <c r="D184" s="36"/>
      <c r="E184" s="36"/>
      <c r="F184" s="36"/>
      <c r="G184" s="36"/>
      <c r="H184" s="36"/>
      <c r="I184" s="36"/>
      <c r="J184" s="81"/>
      <c r="K184" s="170"/>
      <c r="L184" s="81"/>
      <c r="M184" s="81"/>
      <c r="N184" s="170"/>
      <c r="O184" s="170"/>
      <c r="P184" s="170"/>
      <c r="Q184" s="36"/>
      <c r="R184" s="36"/>
      <c r="S184" s="36"/>
      <c r="T184" s="36"/>
      <c r="U184" s="36"/>
      <c r="V184" s="170"/>
      <c r="W184" s="170"/>
      <c r="X184" s="81"/>
      <c r="Y184" s="81"/>
      <c r="Z184" s="81"/>
      <c r="AA184" s="170"/>
      <c r="AB184" s="36"/>
      <c r="AC184" s="36"/>
      <c r="AD184" s="81"/>
      <c r="AF184" s="81"/>
      <c r="AH184" s="81"/>
    </row>
    <row r="185" spans="1:42">
      <c r="A185" s="36"/>
      <c r="B185" s="36"/>
      <c r="C185" s="36"/>
      <c r="D185" s="36"/>
      <c r="E185" s="36"/>
      <c r="F185" s="36"/>
      <c r="G185" s="36"/>
      <c r="H185" s="36"/>
      <c r="I185" s="36"/>
      <c r="J185" s="81"/>
      <c r="K185" s="170"/>
      <c r="L185" s="81"/>
      <c r="M185" s="81"/>
      <c r="N185" s="170"/>
      <c r="O185" s="170"/>
      <c r="P185" s="170"/>
      <c r="Q185" s="36"/>
      <c r="R185" s="36"/>
      <c r="S185" s="36"/>
      <c r="T185" s="36"/>
      <c r="U185" s="36"/>
      <c r="V185" s="170"/>
      <c r="W185" s="170"/>
      <c r="X185" s="81"/>
      <c r="Y185" s="81"/>
      <c r="Z185" s="81"/>
      <c r="AA185" s="170"/>
      <c r="AB185" s="36"/>
      <c r="AC185" s="36"/>
      <c r="AD185" s="81"/>
      <c r="AF185" s="81"/>
      <c r="AH185" s="81"/>
    </row>
    <row r="186" spans="1:42">
      <c r="A186" s="36"/>
      <c r="B186" s="36"/>
      <c r="C186" s="36"/>
      <c r="D186" s="36"/>
      <c r="E186" s="36"/>
      <c r="F186" s="36"/>
      <c r="G186" s="36"/>
      <c r="H186" s="36"/>
      <c r="I186" s="36"/>
      <c r="J186" s="81"/>
      <c r="K186" s="170"/>
      <c r="L186" s="81"/>
      <c r="M186" s="81"/>
      <c r="N186" s="170"/>
      <c r="O186" s="170"/>
      <c r="P186" s="170"/>
      <c r="Q186" s="36"/>
      <c r="R186" s="36"/>
      <c r="S186" s="36"/>
      <c r="T186" s="36"/>
      <c r="U186" s="36"/>
      <c r="V186" s="170"/>
      <c r="W186" s="170"/>
      <c r="X186" s="81"/>
      <c r="Y186" s="81"/>
      <c r="Z186" s="81"/>
      <c r="AA186" s="170"/>
      <c r="AB186" s="36"/>
      <c r="AC186" s="36"/>
      <c r="AD186" s="81"/>
      <c r="AF186" s="81"/>
      <c r="AH186" s="81"/>
    </row>
    <row r="187" spans="1:42">
      <c r="A187" s="36"/>
      <c r="B187" s="36"/>
      <c r="C187" s="36"/>
      <c r="D187" s="36"/>
      <c r="E187" s="36"/>
      <c r="F187" s="36"/>
      <c r="G187" s="36"/>
      <c r="H187" s="36"/>
      <c r="I187" s="36"/>
      <c r="J187" s="81"/>
      <c r="K187" s="170"/>
      <c r="L187" s="81"/>
      <c r="M187" s="81"/>
      <c r="N187" s="170"/>
      <c r="O187" s="170"/>
      <c r="P187" s="170"/>
      <c r="Q187" s="36"/>
      <c r="R187" s="36"/>
      <c r="S187" s="36"/>
      <c r="T187" s="36"/>
      <c r="U187" s="36"/>
      <c r="V187" s="170"/>
      <c r="W187" s="170"/>
      <c r="X187" s="81"/>
      <c r="Y187" s="81"/>
      <c r="Z187" s="81"/>
      <c r="AA187" s="170"/>
      <c r="AB187" s="36"/>
      <c r="AC187" s="36"/>
      <c r="AD187" s="81"/>
      <c r="AF187" s="81"/>
      <c r="AH187" s="81"/>
    </row>
    <row r="188" spans="1:42">
      <c r="A188" s="36"/>
      <c r="B188" s="36"/>
      <c r="C188" s="36"/>
      <c r="D188" s="36"/>
      <c r="E188" s="36"/>
      <c r="F188" s="36"/>
      <c r="G188" s="36"/>
      <c r="H188" s="36"/>
      <c r="I188" s="36"/>
      <c r="J188" s="81"/>
      <c r="K188" s="170"/>
      <c r="L188" s="81"/>
      <c r="M188" s="81"/>
      <c r="N188" s="170"/>
      <c r="O188" s="170"/>
      <c r="P188" s="170"/>
      <c r="Q188" s="36"/>
      <c r="R188" s="36"/>
      <c r="S188" s="36"/>
      <c r="T188" s="36"/>
      <c r="U188" s="36"/>
      <c r="V188" s="170"/>
      <c r="W188" s="170"/>
      <c r="X188" s="81"/>
      <c r="Y188" s="81"/>
      <c r="Z188" s="81"/>
      <c r="AA188" s="170"/>
      <c r="AB188" s="36"/>
      <c r="AC188" s="36"/>
      <c r="AD188" s="81"/>
      <c r="AF188" s="81"/>
      <c r="AH188" s="81"/>
    </row>
    <row r="189" spans="1:42">
      <c r="A189" s="36"/>
      <c r="B189" s="36"/>
      <c r="C189" s="36"/>
      <c r="D189" s="36"/>
      <c r="E189" s="36"/>
      <c r="F189" s="36"/>
      <c r="G189" s="36"/>
      <c r="H189" s="36"/>
      <c r="I189" s="36"/>
      <c r="J189" s="81"/>
      <c r="K189" s="170"/>
      <c r="L189" s="81"/>
      <c r="M189" s="81"/>
      <c r="N189" s="170"/>
      <c r="O189" s="170"/>
      <c r="P189" s="170"/>
      <c r="Q189" s="36"/>
      <c r="R189" s="36"/>
      <c r="S189" s="36"/>
      <c r="T189" s="36"/>
      <c r="U189" s="36"/>
      <c r="V189" s="170"/>
      <c r="W189" s="170"/>
      <c r="X189" s="81"/>
      <c r="Y189" s="81"/>
      <c r="Z189" s="81"/>
      <c r="AA189" s="170"/>
      <c r="AB189" s="36"/>
      <c r="AC189" s="36"/>
      <c r="AD189" s="81"/>
      <c r="AF189" s="81"/>
      <c r="AH189" s="81"/>
    </row>
    <row r="190" spans="1:42">
      <c r="A190" s="36"/>
      <c r="B190" s="36"/>
      <c r="C190" s="36"/>
      <c r="D190" s="36"/>
      <c r="E190" s="36"/>
      <c r="F190" s="36"/>
      <c r="G190" s="36"/>
      <c r="H190" s="36"/>
      <c r="I190" s="36"/>
      <c r="J190" s="81"/>
      <c r="K190" s="170"/>
      <c r="L190" s="81"/>
      <c r="M190" s="81"/>
      <c r="N190" s="170"/>
      <c r="O190" s="170"/>
      <c r="P190" s="170"/>
      <c r="Q190" s="36"/>
      <c r="R190" s="36"/>
      <c r="S190" s="36"/>
      <c r="T190" s="36"/>
      <c r="U190" s="36"/>
      <c r="V190" s="170"/>
      <c r="W190" s="170"/>
      <c r="X190" s="81"/>
      <c r="Y190" s="81"/>
      <c r="Z190" s="81"/>
      <c r="AA190" s="170"/>
      <c r="AB190" s="36"/>
      <c r="AC190" s="36"/>
      <c r="AD190" s="81"/>
      <c r="AF190" s="81"/>
      <c r="AH190" s="81"/>
    </row>
    <row r="191" spans="1:42">
      <c r="A191" s="36"/>
      <c r="B191" s="36"/>
      <c r="C191" s="36"/>
      <c r="D191" s="36"/>
      <c r="E191" s="36"/>
      <c r="F191" s="36"/>
      <c r="G191" s="36"/>
      <c r="H191" s="36"/>
      <c r="I191" s="36"/>
      <c r="J191" s="81"/>
      <c r="K191" s="170"/>
      <c r="L191" s="81"/>
      <c r="M191" s="81"/>
      <c r="N191" s="170"/>
      <c r="O191" s="170"/>
      <c r="P191" s="170"/>
      <c r="Q191" s="36"/>
      <c r="R191" s="36"/>
      <c r="S191" s="36"/>
      <c r="T191" s="36"/>
      <c r="U191" s="36"/>
      <c r="V191" s="170"/>
      <c r="W191" s="170"/>
      <c r="X191" s="81"/>
      <c r="Y191" s="81"/>
      <c r="Z191" s="81"/>
      <c r="AA191" s="170"/>
      <c r="AB191" s="36"/>
      <c r="AC191" s="36"/>
      <c r="AD191" s="81"/>
      <c r="AF191" s="81"/>
      <c r="AH191" s="81"/>
    </row>
    <row r="192" spans="1:42">
      <c r="A192" s="36"/>
      <c r="B192" s="36"/>
      <c r="C192" s="36"/>
      <c r="D192" s="36"/>
      <c r="E192" s="36"/>
      <c r="F192" s="36"/>
      <c r="G192" s="36"/>
      <c r="H192" s="36"/>
      <c r="I192" s="36"/>
      <c r="J192" s="81"/>
      <c r="K192" s="170"/>
      <c r="L192" s="81"/>
      <c r="M192" s="81"/>
      <c r="N192" s="170"/>
      <c r="O192" s="170"/>
      <c r="P192" s="170"/>
      <c r="Q192" s="36"/>
      <c r="R192" s="36"/>
      <c r="S192" s="36"/>
      <c r="T192" s="36"/>
      <c r="U192" s="36"/>
      <c r="V192" s="170"/>
      <c r="W192" s="170"/>
      <c r="X192" s="81"/>
      <c r="Y192" s="81"/>
      <c r="Z192" s="81"/>
      <c r="AA192" s="170"/>
      <c r="AB192" s="36"/>
      <c r="AC192" s="36"/>
      <c r="AD192" s="81"/>
      <c r="AF192" s="81"/>
      <c r="AH192" s="81"/>
    </row>
    <row r="193" spans="1:34">
      <c r="A193" s="36"/>
      <c r="B193" s="36"/>
      <c r="C193" s="36"/>
      <c r="D193" s="36"/>
      <c r="E193" s="36"/>
      <c r="F193" s="36"/>
      <c r="G193" s="36"/>
      <c r="H193" s="36"/>
      <c r="I193" s="36"/>
      <c r="J193" s="81"/>
      <c r="K193" s="170"/>
      <c r="L193" s="81"/>
      <c r="M193" s="81"/>
      <c r="N193" s="170"/>
      <c r="O193" s="170"/>
      <c r="P193" s="170"/>
      <c r="Q193" s="36"/>
      <c r="R193" s="36"/>
      <c r="S193" s="36"/>
      <c r="T193" s="36"/>
      <c r="U193" s="36"/>
      <c r="V193" s="170"/>
      <c r="W193" s="170"/>
      <c r="X193" s="81"/>
      <c r="Y193" s="81"/>
      <c r="Z193" s="81"/>
      <c r="AA193" s="170"/>
      <c r="AB193" s="36"/>
      <c r="AC193" s="36"/>
      <c r="AD193" s="81"/>
      <c r="AF193" s="81"/>
      <c r="AH193" s="81"/>
    </row>
    <row r="194" spans="1:34">
      <c r="A194" s="36"/>
      <c r="B194" s="36"/>
      <c r="C194" s="36"/>
      <c r="D194" s="36"/>
      <c r="E194" s="36"/>
      <c r="F194" s="36"/>
      <c r="G194" s="36"/>
      <c r="H194" s="36"/>
      <c r="I194" s="36"/>
      <c r="J194" s="81"/>
      <c r="K194" s="170"/>
      <c r="L194" s="81"/>
      <c r="M194" s="81"/>
      <c r="N194" s="170"/>
      <c r="O194" s="170"/>
      <c r="P194" s="170"/>
      <c r="Q194" s="36"/>
      <c r="R194" s="36"/>
      <c r="S194" s="36"/>
      <c r="T194" s="36"/>
      <c r="U194" s="36"/>
      <c r="V194" s="170"/>
      <c r="W194" s="170"/>
      <c r="X194" s="81"/>
      <c r="Y194" s="81"/>
      <c r="Z194" s="81"/>
      <c r="AA194" s="170"/>
      <c r="AB194" s="36"/>
      <c r="AC194" s="36"/>
      <c r="AD194" s="81"/>
      <c r="AF194" s="81"/>
      <c r="AH194" s="81"/>
    </row>
    <row r="195" spans="1:34">
      <c r="A195" s="36"/>
      <c r="B195" s="36"/>
      <c r="C195" s="36"/>
      <c r="D195" s="36"/>
      <c r="E195" s="36"/>
      <c r="F195" s="36"/>
      <c r="G195" s="36"/>
      <c r="H195" s="36"/>
      <c r="I195" s="36"/>
      <c r="J195" s="81"/>
      <c r="K195" s="170"/>
      <c r="L195" s="81"/>
      <c r="M195" s="81"/>
      <c r="N195" s="170"/>
      <c r="O195" s="170"/>
      <c r="P195" s="170"/>
      <c r="Q195" s="36"/>
      <c r="R195" s="36"/>
      <c r="S195" s="36"/>
      <c r="T195" s="36"/>
      <c r="U195" s="36"/>
      <c r="V195" s="170"/>
      <c r="W195" s="170"/>
      <c r="X195" s="81"/>
      <c r="Y195" s="81"/>
      <c r="Z195" s="81"/>
      <c r="AA195" s="170"/>
      <c r="AB195" s="36"/>
      <c r="AC195" s="36"/>
      <c r="AD195" s="81"/>
      <c r="AF195" s="81"/>
      <c r="AH195" s="81"/>
    </row>
    <row r="196" spans="1:34">
      <c r="A196" s="36"/>
      <c r="B196" s="36"/>
      <c r="C196" s="36"/>
      <c r="D196" s="36"/>
      <c r="E196" s="36"/>
      <c r="F196" s="36"/>
      <c r="G196" s="36"/>
      <c r="H196" s="36"/>
      <c r="I196" s="36"/>
      <c r="J196" s="81"/>
      <c r="K196" s="170"/>
      <c r="L196" s="81"/>
      <c r="M196" s="81"/>
      <c r="N196" s="170"/>
      <c r="O196" s="170"/>
      <c r="P196" s="170"/>
      <c r="Q196" s="36"/>
      <c r="R196" s="36"/>
      <c r="S196" s="36"/>
      <c r="T196" s="36"/>
      <c r="U196" s="36"/>
      <c r="V196" s="170"/>
      <c r="W196" s="170"/>
      <c r="X196" s="81"/>
      <c r="Y196" s="81"/>
      <c r="Z196" s="81"/>
      <c r="AA196" s="170"/>
      <c r="AB196" s="36"/>
      <c r="AC196" s="36"/>
      <c r="AD196" s="81"/>
      <c r="AF196" s="81"/>
      <c r="AH196" s="81"/>
    </row>
    <row r="197" spans="1:34">
      <c r="A197" s="36"/>
      <c r="B197" s="36"/>
      <c r="C197" s="36"/>
      <c r="D197" s="36"/>
      <c r="E197" s="36"/>
      <c r="F197" s="36"/>
      <c r="G197" s="36"/>
      <c r="H197" s="36"/>
      <c r="I197" s="36"/>
      <c r="J197" s="81"/>
      <c r="K197" s="170"/>
      <c r="L197" s="81"/>
      <c r="M197" s="81"/>
      <c r="N197" s="170"/>
      <c r="O197" s="170"/>
      <c r="P197" s="170"/>
      <c r="Q197" s="36"/>
      <c r="R197" s="36"/>
      <c r="S197" s="36"/>
      <c r="T197" s="36"/>
      <c r="U197" s="36"/>
      <c r="V197" s="170"/>
      <c r="W197" s="170"/>
      <c r="X197" s="81"/>
      <c r="Y197" s="81"/>
      <c r="Z197" s="81"/>
      <c r="AA197" s="170"/>
      <c r="AB197" s="36"/>
      <c r="AC197" s="36"/>
      <c r="AD197" s="81"/>
      <c r="AF197" s="81"/>
      <c r="AH197" s="81"/>
    </row>
    <row r="198" spans="1:34">
      <c r="A198" s="36"/>
      <c r="B198" s="36"/>
      <c r="C198" s="36"/>
      <c r="D198" s="36"/>
      <c r="E198" s="36"/>
      <c r="F198" s="36"/>
      <c r="G198" s="36"/>
      <c r="H198" s="36"/>
      <c r="I198" s="36"/>
      <c r="J198" s="81"/>
      <c r="K198" s="170"/>
      <c r="L198" s="81"/>
      <c r="M198" s="81"/>
      <c r="N198" s="170"/>
      <c r="O198" s="170"/>
      <c r="P198" s="170"/>
      <c r="Q198" s="36"/>
      <c r="R198" s="36"/>
      <c r="S198" s="36"/>
      <c r="T198" s="36"/>
      <c r="U198" s="36"/>
      <c r="V198" s="170"/>
      <c r="W198" s="170"/>
      <c r="X198" s="81"/>
      <c r="Y198" s="81"/>
      <c r="Z198" s="81"/>
      <c r="AA198" s="170"/>
      <c r="AB198" s="36"/>
      <c r="AC198" s="36"/>
      <c r="AD198" s="81"/>
      <c r="AF198" s="81"/>
      <c r="AH198" s="81"/>
    </row>
    <row r="199" spans="1:34">
      <c r="A199" s="36"/>
      <c r="B199" s="36"/>
      <c r="C199" s="36"/>
      <c r="D199" s="36"/>
      <c r="E199" s="36"/>
      <c r="F199" s="36"/>
      <c r="G199" s="36"/>
      <c r="H199" s="36"/>
      <c r="I199" s="36"/>
      <c r="J199" s="81"/>
      <c r="K199" s="170"/>
      <c r="L199" s="81"/>
      <c r="M199" s="81"/>
      <c r="N199" s="170"/>
      <c r="O199" s="170"/>
      <c r="P199" s="170"/>
      <c r="Q199" s="36"/>
      <c r="R199" s="36"/>
      <c r="S199" s="36"/>
      <c r="T199" s="36"/>
      <c r="U199" s="36"/>
      <c r="V199" s="170"/>
      <c r="W199" s="170"/>
      <c r="X199" s="81"/>
      <c r="Y199" s="81"/>
      <c r="Z199" s="81"/>
      <c r="AA199" s="170"/>
      <c r="AB199" s="36"/>
      <c r="AC199" s="36"/>
      <c r="AD199" s="81"/>
      <c r="AF199" s="81"/>
      <c r="AH199" s="81"/>
    </row>
    <row r="200" spans="1:34">
      <c r="A200" s="36"/>
      <c r="B200" s="36"/>
      <c r="C200" s="36"/>
      <c r="D200" s="36"/>
      <c r="E200" s="36"/>
      <c r="F200" s="36"/>
      <c r="G200" s="36"/>
      <c r="H200" s="36"/>
      <c r="I200" s="36"/>
      <c r="J200" s="81"/>
      <c r="K200" s="170"/>
      <c r="L200" s="81"/>
      <c r="M200" s="81"/>
      <c r="N200" s="170"/>
      <c r="O200" s="170"/>
      <c r="P200" s="170"/>
      <c r="Q200" s="36"/>
      <c r="R200" s="36"/>
      <c r="S200" s="36"/>
      <c r="T200" s="36"/>
      <c r="U200" s="36"/>
      <c r="V200" s="170"/>
      <c r="W200" s="170"/>
      <c r="X200" s="81"/>
      <c r="Y200" s="81"/>
      <c r="Z200" s="81"/>
      <c r="AA200" s="170"/>
      <c r="AB200" s="36"/>
      <c r="AC200" s="36"/>
      <c r="AD200" s="81"/>
      <c r="AF200" s="81"/>
      <c r="AH200" s="81"/>
    </row>
    <row r="201" spans="1:34">
      <c r="A201" s="36"/>
      <c r="B201" s="36"/>
      <c r="C201" s="36"/>
      <c r="D201" s="36"/>
      <c r="E201" s="36"/>
      <c r="F201" s="36"/>
      <c r="G201" s="36"/>
      <c r="H201" s="36"/>
      <c r="I201" s="36"/>
      <c r="J201" s="81"/>
      <c r="K201" s="170"/>
      <c r="L201" s="81"/>
      <c r="M201" s="81"/>
      <c r="N201" s="170"/>
      <c r="O201" s="170"/>
      <c r="P201" s="170"/>
      <c r="Q201" s="36"/>
      <c r="R201" s="36"/>
      <c r="S201" s="36"/>
      <c r="T201" s="36"/>
      <c r="U201" s="36"/>
      <c r="V201" s="170"/>
      <c r="W201" s="170"/>
      <c r="X201" s="81"/>
      <c r="Y201" s="81"/>
      <c r="Z201" s="81"/>
      <c r="AA201" s="170"/>
      <c r="AB201" s="36"/>
      <c r="AC201" s="36"/>
      <c r="AD201" s="81"/>
      <c r="AF201" s="81"/>
      <c r="AH201" s="81"/>
    </row>
    <row r="202" spans="1:34">
      <c r="A202" s="36"/>
      <c r="B202" s="36"/>
      <c r="C202" s="36"/>
      <c r="D202" s="36"/>
      <c r="E202" s="36"/>
      <c r="F202" s="36"/>
      <c r="G202" s="36"/>
      <c r="H202" s="36"/>
      <c r="I202" s="36"/>
      <c r="J202" s="81"/>
      <c r="K202" s="170"/>
      <c r="L202" s="81"/>
      <c r="M202" s="81"/>
      <c r="N202" s="170"/>
      <c r="O202" s="170"/>
      <c r="P202" s="170"/>
      <c r="Q202" s="36"/>
      <c r="R202" s="36"/>
      <c r="S202" s="36"/>
      <c r="T202" s="36"/>
      <c r="U202" s="36"/>
      <c r="V202" s="170"/>
      <c r="W202" s="170"/>
      <c r="X202" s="81"/>
      <c r="Y202" s="81"/>
      <c r="Z202" s="81"/>
      <c r="AA202" s="170"/>
      <c r="AB202" s="36"/>
      <c r="AC202" s="36"/>
      <c r="AD202" s="81"/>
      <c r="AF202" s="81"/>
      <c r="AH202" s="81"/>
    </row>
    <row r="203" spans="1:34">
      <c r="A203" s="36"/>
      <c r="B203" s="36"/>
      <c r="C203" s="36"/>
      <c r="D203" s="36"/>
      <c r="E203" s="36"/>
      <c r="F203" s="36"/>
      <c r="G203" s="36"/>
      <c r="H203" s="36"/>
      <c r="I203" s="36"/>
      <c r="J203" s="81"/>
      <c r="K203" s="170"/>
      <c r="L203" s="81"/>
      <c r="M203" s="81"/>
      <c r="N203" s="170"/>
      <c r="O203" s="170"/>
      <c r="P203" s="170"/>
      <c r="Q203" s="36"/>
      <c r="R203" s="36"/>
      <c r="S203" s="36"/>
      <c r="T203" s="36"/>
      <c r="U203" s="36"/>
      <c r="V203" s="170"/>
      <c r="W203" s="170"/>
      <c r="X203" s="81"/>
      <c r="Y203" s="81"/>
      <c r="Z203" s="81"/>
      <c r="AA203" s="170"/>
      <c r="AB203" s="36"/>
      <c r="AC203" s="36"/>
      <c r="AD203" s="81"/>
      <c r="AF203" s="81"/>
      <c r="AH203" s="81"/>
    </row>
    <row r="204" spans="1:34">
      <c r="A204" s="36"/>
      <c r="B204" s="36"/>
      <c r="C204" s="36"/>
      <c r="D204" s="36"/>
      <c r="E204" s="36"/>
      <c r="F204" s="36"/>
      <c r="G204" s="36"/>
      <c r="H204" s="36"/>
      <c r="I204" s="36"/>
      <c r="J204" s="81"/>
      <c r="K204" s="170"/>
      <c r="L204" s="81"/>
      <c r="M204" s="81"/>
      <c r="N204" s="170"/>
      <c r="O204" s="170"/>
      <c r="P204" s="170"/>
      <c r="Q204" s="36"/>
      <c r="R204" s="36"/>
      <c r="S204" s="36"/>
      <c r="T204" s="36"/>
      <c r="U204" s="36"/>
      <c r="V204" s="170"/>
      <c r="W204" s="170"/>
      <c r="X204" s="81"/>
      <c r="Y204" s="81"/>
      <c r="Z204" s="81"/>
      <c r="AA204" s="170"/>
      <c r="AB204" s="36"/>
      <c r="AC204" s="36"/>
      <c r="AD204" s="81"/>
      <c r="AF204" s="81"/>
      <c r="AH204" s="81"/>
    </row>
    <row r="205" spans="1:34">
      <c r="A205" s="36"/>
      <c r="B205" s="36"/>
      <c r="C205" s="36"/>
      <c r="D205" s="36"/>
      <c r="E205" s="36"/>
      <c r="F205" s="36"/>
      <c r="G205" s="36"/>
      <c r="H205" s="36"/>
      <c r="I205" s="36"/>
      <c r="J205" s="81"/>
      <c r="K205" s="170"/>
      <c r="L205" s="81"/>
      <c r="M205" s="81"/>
      <c r="N205" s="170"/>
      <c r="O205" s="170"/>
      <c r="P205" s="170"/>
      <c r="Q205" s="36"/>
      <c r="R205" s="36"/>
      <c r="S205" s="36"/>
      <c r="T205" s="36"/>
      <c r="U205" s="36"/>
      <c r="V205" s="170"/>
      <c r="W205" s="170"/>
      <c r="X205" s="81"/>
      <c r="Y205" s="81"/>
      <c r="Z205" s="81"/>
      <c r="AA205" s="170"/>
      <c r="AB205" s="36"/>
      <c r="AC205" s="36"/>
      <c r="AD205" s="81"/>
      <c r="AF205" s="81"/>
      <c r="AH205" s="81"/>
    </row>
    <row r="206" spans="1:34">
      <c r="A206" s="36"/>
      <c r="B206" s="36"/>
      <c r="C206" s="36"/>
      <c r="D206" s="36"/>
      <c r="E206" s="36"/>
      <c r="F206" s="36"/>
      <c r="G206" s="36"/>
      <c r="H206" s="36"/>
      <c r="I206" s="36"/>
      <c r="J206" s="81"/>
      <c r="K206" s="170"/>
      <c r="L206" s="81"/>
      <c r="M206" s="81"/>
      <c r="N206" s="170"/>
      <c r="O206" s="170"/>
      <c r="P206" s="170"/>
      <c r="Q206" s="36"/>
      <c r="R206" s="36"/>
      <c r="S206" s="36"/>
      <c r="T206" s="36"/>
      <c r="U206" s="36"/>
      <c r="V206" s="170"/>
      <c r="W206" s="170"/>
      <c r="X206" s="81"/>
      <c r="Y206" s="81"/>
      <c r="Z206" s="81"/>
      <c r="AA206" s="170"/>
      <c r="AB206" s="36"/>
      <c r="AC206" s="36"/>
      <c r="AD206" s="81"/>
      <c r="AF206" s="81"/>
      <c r="AH206" s="81"/>
    </row>
    <row r="207" spans="1:34">
      <c r="A207" s="36"/>
      <c r="B207" s="36"/>
      <c r="C207" s="36"/>
      <c r="D207" s="36"/>
      <c r="E207" s="36"/>
      <c r="F207" s="36"/>
      <c r="G207" s="36"/>
      <c r="H207" s="36"/>
      <c r="I207" s="36"/>
      <c r="J207" s="81"/>
      <c r="K207" s="170"/>
      <c r="L207" s="81"/>
      <c r="M207" s="81"/>
      <c r="N207" s="170"/>
      <c r="O207" s="170"/>
      <c r="P207" s="170"/>
      <c r="Q207" s="36"/>
      <c r="R207" s="36"/>
      <c r="S207" s="36"/>
      <c r="T207" s="36"/>
      <c r="U207" s="36"/>
      <c r="V207" s="170"/>
      <c r="W207" s="170"/>
      <c r="X207" s="81"/>
      <c r="Y207" s="81"/>
      <c r="Z207" s="81"/>
      <c r="AA207" s="170"/>
      <c r="AB207" s="36"/>
      <c r="AC207" s="36"/>
      <c r="AD207" s="81"/>
      <c r="AF207" s="81"/>
      <c r="AH207" s="81"/>
    </row>
    <row r="208" spans="1:34">
      <c r="A208" s="36"/>
      <c r="B208" s="36"/>
      <c r="C208" s="36"/>
      <c r="D208" s="36"/>
      <c r="E208" s="36"/>
      <c r="F208" s="36"/>
      <c r="G208" s="36"/>
      <c r="H208" s="36"/>
      <c r="I208" s="36"/>
      <c r="J208" s="81"/>
      <c r="K208" s="170"/>
      <c r="L208" s="81"/>
      <c r="M208" s="81"/>
      <c r="N208" s="170"/>
      <c r="O208" s="170"/>
      <c r="P208" s="170"/>
      <c r="Q208" s="36"/>
      <c r="R208" s="36"/>
      <c r="S208" s="36"/>
      <c r="T208" s="36"/>
      <c r="U208" s="36"/>
      <c r="V208" s="170"/>
      <c r="W208" s="170"/>
      <c r="X208" s="81"/>
      <c r="Y208" s="81"/>
      <c r="Z208" s="81"/>
      <c r="AA208" s="170"/>
      <c r="AB208" s="36"/>
      <c r="AC208" s="36"/>
      <c r="AD208" s="81"/>
      <c r="AF208" s="81"/>
      <c r="AH208" s="81"/>
    </row>
    <row r="209" spans="1:34">
      <c r="A209" s="36"/>
      <c r="B209" s="36"/>
      <c r="C209" s="36"/>
      <c r="D209" s="36"/>
      <c r="E209" s="36"/>
      <c r="F209" s="36"/>
      <c r="G209" s="36"/>
      <c r="H209" s="36"/>
      <c r="I209" s="36"/>
      <c r="J209" s="81"/>
      <c r="K209" s="170"/>
      <c r="L209" s="81"/>
      <c r="M209" s="81"/>
      <c r="N209" s="170"/>
      <c r="O209" s="170"/>
      <c r="P209" s="170"/>
      <c r="Q209" s="36"/>
      <c r="R209" s="36"/>
      <c r="S209" s="36"/>
      <c r="T209" s="36"/>
      <c r="U209" s="36"/>
      <c r="V209" s="170"/>
      <c r="W209" s="170"/>
      <c r="X209" s="81"/>
      <c r="Y209" s="81"/>
      <c r="Z209" s="81"/>
      <c r="AA209" s="170"/>
      <c r="AB209" s="36"/>
      <c r="AC209" s="36"/>
      <c r="AD209" s="81"/>
      <c r="AF209" s="81"/>
      <c r="AH209" s="81"/>
    </row>
    <row r="210" spans="1:34">
      <c r="A210" s="36"/>
      <c r="B210" s="36"/>
      <c r="C210" s="36"/>
      <c r="D210" s="36"/>
      <c r="E210" s="36"/>
      <c r="F210" s="36"/>
      <c r="G210" s="36"/>
      <c r="H210" s="36"/>
      <c r="I210" s="36"/>
      <c r="J210" s="81"/>
      <c r="K210" s="170"/>
      <c r="L210" s="81"/>
      <c r="M210" s="81"/>
      <c r="N210" s="170"/>
      <c r="O210" s="170"/>
      <c r="P210" s="170"/>
      <c r="Q210" s="36"/>
      <c r="R210" s="36"/>
      <c r="S210" s="36"/>
      <c r="T210" s="36"/>
      <c r="U210" s="36"/>
      <c r="V210" s="170"/>
      <c r="W210" s="170"/>
      <c r="X210" s="81"/>
      <c r="Y210" s="81"/>
      <c r="Z210" s="81"/>
      <c r="AA210" s="170"/>
      <c r="AB210" s="36"/>
      <c r="AC210" s="36"/>
      <c r="AD210" s="81"/>
      <c r="AF210" s="81"/>
      <c r="AH210" s="81"/>
    </row>
    <row r="211" spans="1:34">
      <c r="A211" s="36"/>
      <c r="B211" s="36"/>
      <c r="C211" s="36"/>
      <c r="D211" s="36"/>
      <c r="E211" s="36"/>
      <c r="F211" s="36"/>
      <c r="G211" s="36"/>
      <c r="H211" s="36"/>
      <c r="I211" s="36"/>
      <c r="J211" s="81"/>
      <c r="K211" s="170"/>
      <c r="L211" s="81"/>
      <c r="M211" s="81"/>
      <c r="N211" s="170"/>
      <c r="O211" s="170"/>
      <c r="P211" s="170"/>
      <c r="Q211" s="36"/>
      <c r="R211" s="36"/>
      <c r="S211" s="36"/>
      <c r="T211" s="36"/>
      <c r="U211" s="36"/>
      <c r="V211" s="170"/>
      <c r="W211" s="170"/>
      <c r="X211" s="81"/>
      <c r="Y211" s="81"/>
      <c r="Z211" s="81"/>
      <c r="AA211" s="170"/>
      <c r="AB211" s="36"/>
      <c r="AC211" s="36"/>
      <c r="AD211" s="81"/>
      <c r="AF211" s="81"/>
      <c r="AH211" s="81"/>
    </row>
    <row r="212" spans="1:34">
      <c r="A212" s="36"/>
      <c r="B212" s="36"/>
      <c r="C212" s="36"/>
      <c r="D212" s="36"/>
      <c r="E212" s="36"/>
      <c r="F212" s="36"/>
      <c r="G212" s="36"/>
      <c r="H212" s="36"/>
      <c r="I212" s="36"/>
      <c r="J212" s="81"/>
      <c r="K212" s="170"/>
      <c r="L212" s="81"/>
      <c r="M212" s="81"/>
      <c r="N212" s="170"/>
      <c r="O212" s="170"/>
      <c r="P212" s="170"/>
      <c r="Q212" s="36"/>
      <c r="R212" s="36"/>
      <c r="S212" s="36"/>
      <c r="T212" s="36"/>
      <c r="U212" s="36"/>
      <c r="V212" s="170"/>
      <c r="W212" s="170"/>
      <c r="X212" s="81"/>
      <c r="Y212" s="81"/>
      <c r="Z212" s="81"/>
      <c r="AA212" s="170"/>
      <c r="AB212" s="36"/>
      <c r="AC212" s="36"/>
      <c r="AD212" s="81"/>
      <c r="AF212" s="81"/>
      <c r="AH212" s="81"/>
    </row>
    <row r="213" spans="1:34">
      <c r="A213" s="36"/>
      <c r="B213" s="36"/>
      <c r="C213" s="36"/>
      <c r="D213" s="36"/>
      <c r="E213" s="36"/>
      <c r="F213" s="36"/>
      <c r="G213" s="36"/>
      <c r="H213" s="36"/>
      <c r="I213" s="36"/>
      <c r="J213" s="81"/>
      <c r="K213" s="170"/>
      <c r="L213" s="81"/>
      <c r="M213" s="81"/>
      <c r="N213" s="170"/>
      <c r="O213" s="170"/>
      <c r="P213" s="170"/>
      <c r="Q213" s="36"/>
      <c r="R213" s="36"/>
      <c r="S213" s="36"/>
      <c r="T213" s="36"/>
      <c r="U213" s="36"/>
      <c r="V213" s="170"/>
      <c r="W213" s="170"/>
      <c r="X213" s="81"/>
      <c r="Y213" s="81"/>
      <c r="Z213" s="81"/>
      <c r="AA213" s="170"/>
      <c r="AB213" s="36"/>
      <c r="AC213" s="36"/>
      <c r="AD213" s="81"/>
      <c r="AF213" s="81"/>
      <c r="AH213" s="81"/>
    </row>
    <row r="214" spans="1:34">
      <c r="A214" s="36"/>
      <c r="B214" s="36"/>
      <c r="C214" s="36"/>
      <c r="D214" s="36"/>
      <c r="E214" s="36"/>
      <c r="F214" s="36"/>
      <c r="G214" s="36"/>
      <c r="H214" s="36"/>
      <c r="I214" s="36"/>
      <c r="J214" s="81"/>
      <c r="K214" s="170"/>
      <c r="L214" s="81"/>
      <c r="M214" s="81"/>
      <c r="N214" s="170"/>
      <c r="O214" s="170"/>
      <c r="P214" s="170"/>
      <c r="Q214" s="36"/>
      <c r="R214" s="36"/>
      <c r="S214" s="36"/>
      <c r="T214" s="36"/>
      <c r="U214" s="36"/>
      <c r="V214" s="170"/>
      <c r="W214" s="170"/>
      <c r="X214" s="81"/>
      <c r="Y214" s="81"/>
      <c r="Z214" s="81"/>
      <c r="AA214" s="170"/>
      <c r="AB214" s="36"/>
      <c r="AC214" s="36"/>
      <c r="AD214" s="81"/>
      <c r="AF214" s="81"/>
      <c r="AH214" s="81"/>
    </row>
    <row r="215" spans="1:34">
      <c r="L215" s="81"/>
      <c r="M215" s="81"/>
      <c r="N215" s="170"/>
      <c r="O215" s="170"/>
      <c r="P215" s="170"/>
      <c r="Q215" s="36"/>
      <c r="R215" s="36"/>
      <c r="S215" s="36"/>
      <c r="T215" s="36"/>
      <c r="U215" s="36"/>
      <c r="V215" s="170"/>
      <c r="W215" s="170"/>
      <c r="X215" s="81"/>
      <c r="Y215" s="81"/>
      <c r="Z215" s="81"/>
      <c r="AA215" s="170"/>
      <c r="AB215" s="36"/>
      <c r="AC215" s="36"/>
      <c r="AD215" s="81"/>
      <c r="AF215" s="81"/>
      <c r="AH215" s="81"/>
    </row>
    <row r="216" spans="1:34">
      <c r="L216" s="81"/>
      <c r="M216" s="81"/>
      <c r="N216" s="170"/>
      <c r="O216" s="170"/>
      <c r="P216" s="170"/>
      <c r="Q216" s="36"/>
      <c r="R216" s="36"/>
      <c r="S216" s="36"/>
      <c r="T216" s="36"/>
      <c r="U216" s="36"/>
      <c r="V216" s="170"/>
      <c r="X216" s="81"/>
      <c r="Z216" s="81"/>
      <c r="AB216" s="36"/>
      <c r="AD216" s="81"/>
      <c r="AF216" s="81"/>
      <c r="AH216" s="81"/>
    </row>
    <row r="217" spans="1:34">
      <c r="L217" s="81"/>
      <c r="M217" s="81"/>
      <c r="N217" s="170"/>
      <c r="O217" s="170"/>
      <c r="P217" s="170"/>
      <c r="Q217" s="36"/>
      <c r="R217" s="36"/>
      <c r="S217" s="36"/>
      <c r="T217" s="36"/>
      <c r="U217" s="36"/>
      <c r="V217" s="170"/>
      <c r="X217" s="81"/>
      <c r="Z217" s="81"/>
      <c r="AB217" s="36"/>
      <c r="AD217" s="81"/>
      <c r="AF217" s="81"/>
      <c r="AH217" s="81"/>
    </row>
    <row r="218" spans="1:34">
      <c r="L218" s="81"/>
      <c r="M218" s="81"/>
      <c r="N218" s="170"/>
      <c r="O218" s="170"/>
      <c r="P218" s="170"/>
      <c r="Q218" s="36"/>
      <c r="R218" s="36"/>
      <c r="S218" s="36"/>
      <c r="T218" s="36"/>
      <c r="U218" s="36"/>
      <c r="V218" s="170"/>
      <c r="X218" s="81"/>
      <c r="Z218" s="81"/>
      <c r="AB218" s="36"/>
      <c r="AD218" s="81"/>
      <c r="AF218" s="81"/>
      <c r="AH218" s="81"/>
    </row>
    <row r="219" spans="1:34">
      <c r="L219" s="81"/>
      <c r="M219" s="81"/>
      <c r="N219" s="170"/>
      <c r="O219" s="170"/>
      <c r="P219" s="170"/>
      <c r="Q219" s="36"/>
      <c r="R219" s="36"/>
      <c r="S219" s="36"/>
      <c r="T219" s="36"/>
      <c r="U219" s="36"/>
      <c r="V219" s="170"/>
      <c r="X219" s="81"/>
      <c r="Z219" s="81"/>
      <c r="AB219" s="36"/>
      <c r="AD219" s="81"/>
      <c r="AF219" s="81"/>
      <c r="AH219" s="81"/>
    </row>
    <row r="220" spans="1:34">
      <c r="L220" s="81"/>
      <c r="M220" s="81"/>
      <c r="N220" s="170"/>
      <c r="O220" s="170"/>
      <c r="P220" s="170"/>
      <c r="Q220" s="36"/>
      <c r="R220" s="36"/>
      <c r="S220" s="36"/>
      <c r="T220" s="36"/>
      <c r="U220" s="36"/>
      <c r="V220" s="170"/>
      <c r="X220" s="81"/>
      <c r="Z220" s="81"/>
      <c r="AB220" s="36"/>
      <c r="AD220" s="81"/>
      <c r="AF220" s="81"/>
      <c r="AH220" s="81"/>
    </row>
    <row r="221" spans="1:34">
      <c r="L221" s="81"/>
      <c r="M221" s="81"/>
      <c r="N221" s="170"/>
      <c r="O221" s="170"/>
      <c r="P221" s="170"/>
      <c r="Q221" s="36"/>
      <c r="R221" s="36"/>
      <c r="S221" s="36"/>
      <c r="T221" s="36"/>
      <c r="U221" s="36"/>
      <c r="V221" s="170"/>
      <c r="X221" s="81"/>
      <c r="Z221" s="81"/>
      <c r="AB221" s="36"/>
      <c r="AD221" s="81"/>
      <c r="AF221" s="81"/>
      <c r="AH221" s="81"/>
    </row>
    <row r="222" spans="1:34">
      <c r="L222" s="81"/>
      <c r="M222" s="81"/>
      <c r="N222" s="170"/>
      <c r="O222" s="170"/>
      <c r="P222" s="170"/>
      <c r="Q222" s="36"/>
      <c r="R222" s="36"/>
      <c r="S222" s="36"/>
      <c r="T222" s="36"/>
      <c r="U222" s="36"/>
      <c r="V222" s="170"/>
      <c r="X222" s="81"/>
      <c r="Z222" s="81"/>
      <c r="AB222" s="36"/>
      <c r="AD222" s="81"/>
      <c r="AF222" s="81"/>
      <c r="AH222" s="81"/>
    </row>
    <row r="223" spans="1:34">
      <c r="L223" s="81"/>
      <c r="M223" s="81"/>
      <c r="N223" s="170"/>
      <c r="O223" s="170"/>
      <c r="P223" s="170"/>
      <c r="Q223" s="36"/>
      <c r="R223" s="36"/>
      <c r="S223" s="36"/>
      <c r="T223" s="36"/>
      <c r="U223" s="36"/>
      <c r="V223" s="170"/>
      <c r="X223" s="81"/>
      <c r="Z223" s="81"/>
      <c r="AB223" s="36"/>
      <c r="AD223" s="81"/>
      <c r="AF223" s="81"/>
      <c r="AH223" s="81"/>
    </row>
    <row r="224" spans="1:34">
      <c r="L224" s="81"/>
      <c r="M224" s="81"/>
      <c r="N224" s="170"/>
      <c r="O224" s="170"/>
      <c r="P224" s="170"/>
      <c r="Q224" s="36"/>
      <c r="R224" s="36"/>
      <c r="S224" s="36"/>
      <c r="T224" s="36"/>
      <c r="U224" s="36"/>
      <c r="V224" s="170"/>
      <c r="X224" s="81"/>
      <c r="Z224" s="81"/>
      <c r="AB224" s="36"/>
      <c r="AD224" s="81"/>
      <c r="AF224" s="81"/>
      <c r="AH224" s="81"/>
    </row>
    <row r="225" spans="12:34">
      <c r="L225" s="81"/>
      <c r="M225" s="81"/>
      <c r="N225" s="170"/>
      <c r="O225" s="170"/>
      <c r="P225" s="170"/>
      <c r="Q225" s="36"/>
      <c r="R225" s="36"/>
      <c r="S225" s="36"/>
      <c r="T225" s="36"/>
      <c r="U225" s="36"/>
      <c r="V225" s="170"/>
      <c r="X225" s="81"/>
      <c r="Z225" s="81"/>
      <c r="AB225" s="36"/>
      <c r="AD225" s="81"/>
      <c r="AF225" s="81"/>
      <c r="AH225" s="81"/>
    </row>
    <row r="226" spans="12:34">
      <c r="L226" s="81"/>
      <c r="M226" s="81"/>
      <c r="N226" s="170"/>
      <c r="O226" s="170"/>
      <c r="P226" s="170"/>
      <c r="Q226" s="36"/>
      <c r="R226" s="36"/>
      <c r="S226" s="36"/>
      <c r="T226" s="36"/>
      <c r="U226" s="36"/>
      <c r="V226" s="170"/>
      <c r="X226" s="81"/>
      <c r="Z226" s="81"/>
      <c r="AB226" s="36"/>
      <c r="AD226" s="81"/>
      <c r="AF226" s="81"/>
      <c r="AH226" s="81"/>
    </row>
    <row r="227" spans="12:34">
      <c r="L227" s="81"/>
      <c r="M227" s="81"/>
      <c r="N227" s="170"/>
      <c r="O227" s="170"/>
      <c r="P227" s="170"/>
      <c r="Q227" s="36"/>
      <c r="R227" s="36"/>
      <c r="S227" s="36"/>
      <c r="T227" s="36"/>
      <c r="U227" s="36"/>
      <c r="V227" s="170"/>
      <c r="X227" s="81"/>
      <c r="Z227" s="81"/>
      <c r="AB227" s="36"/>
      <c r="AD227" s="81"/>
      <c r="AF227" s="81"/>
      <c r="AH227" s="81"/>
    </row>
    <row r="228" spans="12:34">
      <c r="L228" s="81"/>
      <c r="M228" s="81"/>
      <c r="N228" s="170"/>
      <c r="O228" s="170"/>
      <c r="P228" s="170"/>
      <c r="Q228" s="36"/>
      <c r="R228" s="36"/>
      <c r="S228" s="36"/>
      <c r="T228" s="36"/>
      <c r="U228" s="36"/>
      <c r="V228" s="170"/>
      <c r="X228" s="81"/>
      <c r="Z228" s="81"/>
      <c r="AB228" s="36"/>
      <c r="AD228" s="81"/>
      <c r="AF228" s="81"/>
      <c r="AH228" s="81"/>
    </row>
    <row r="229" spans="12:34">
      <c r="L229" s="81"/>
      <c r="M229" s="81"/>
      <c r="N229" s="170"/>
      <c r="O229" s="170"/>
      <c r="P229" s="170"/>
      <c r="Q229" s="36"/>
      <c r="R229" s="36"/>
      <c r="S229" s="36"/>
      <c r="T229" s="36"/>
      <c r="U229" s="36"/>
      <c r="V229" s="170"/>
      <c r="X229" s="81"/>
      <c r="Z229" s="81"/>
      <c r="AB229" s="36"/>
      <c r="AD229" s="81"/>
      <c r="AF229" s="81"/>
      <c r="AH229" s="81"/>
    </row>
    <row r="230" spans="12:34">
      <c r="L230" s="81"/>
      <c r="M230" s="81"/>
      <c r="N230" s="170"/>
      <c r="O230" s="170"/>
      <c r="P230" s="170"/>
      <c r="Q230" s="36"/>
      <c r="R230" s="36"/>
      <c r="S230" s="36"/>
      <c r="T230" s="36"/>
      <c r="U230" s="36"/>
      <c r="V230" s="170"/>
      <c r="X230" s="81"/>
      <c r="Z230" s="81"/>
      <c r="AB230" s="36"/>
      <c r="AD230" s="81"/>
      <c r="AF230" s="81"/>
      <c r="AH230" s="81"/>
    </row>
    <row r="231" spans="12:34">
      <c r="L231" s="81"/>
      <c r="M231" s="81"/>
      <c r="N231" s="170"/>
      <c r="O231" s="170"/>
      <c r="P231" s="170"/>
      <c r="Q231" s="36"/>
      <c r="R231" s="36"/>
      <c r="S231" s="36"/>
      <c r="T231" s="36"/>
      <c r="U231" s="36"/>
      <c r="V231" s="170"/>
      <c r="X231" s="81"/>
      <c r="Z231" s="81"/>
      <c r="AB231" s="36"/>
      <c r="AD231" s="81"/>
      <c r="AF231" s="81"/>
      <c r="AH231" s="81"/>
    </row>
    <row r="232" spans="12:34">
      <c r="L232" s="81"/>
      <c r="M232" s="81"/>
      <c r="N232" s="170"/>
      <c r="O232" s="170"/>
      <c r="P232" s="170"/>
      <c r="Q232" s="36"/>
      <c r="R232" s="36"/>
      <c r="S232" s="36"/>
      <c r="T232" s="36"/>
      <c r="U232" s="36"/>
      <c r="V232" s="170"/>
      <c r="X232" s="81"/>
      <c r="Z232" s="81"/>
      <c r="AB232" s="36"/>
      <c r="AD232" s="81"/>
      <c r="AF232" s="81"/>
      <c r="AH232" s="81"/>
    </row>
    <row r="233" spans="12:34">
      <c r="L233" s="81"/>
      <c r="M233" s="81"/>
      <c r="N233" s="170"/>
      <c r="O233" s="170"/>
      <c r="P233" s="170"/>
      <c r="Q233" s="36"/>
      <c r="R233" s="36"/>
      <c r="S233" s="36"/>
      <c r="T233" s="36"/>
      <c r="U233" s="36"/>
      <c r="V233" s="170"/>
      <c r="X233" s="81"/>
      <c r="Z233" s="81"/>
      <c r="AB233" s="36"/>
      <c r="AD233" s="81"/>
      <c r="AF233" s="81"/>
      <c r="AH233" s="81"/>
    </row>
    <row r="234" spans="12:34">
      <c r="L234" s="81"/>
      <c r="M234" s="81"/>
      <c r="N234" s="170"/>
      <c r="O234" s="170"/>
      <c r="P234" s="170"/>
      <c r="Q234" s="36"/>
      <c r="R234" s="36"/>
      <c r="S234" s="36"/>
      <c r="T234" s="36"/>
      <c r="U234" s="36"/>
      <c r="V234" s="170"/>
      <c r="X234" s="81"/>
      <c r="Z234" s="81"/>
      <c r="AB234" s="36"/>
      <c r="AD234" s="81"/>
      <c r="AF234" s="81"/>
      <c r="AH234" s="81"/>
    </row>
    <row r="235" spans="12:34">
      <c r="L235" s="81"/>
      <c r="M235" s="81"/>
      <c r="N235" s="170"/>
      <c r="O235" s="170"/>
      <c r="P235" s="170"/>
      <c r="Q235" s="36"/>
      <c r="R235" s="36"/>
      <c r="S235" s="36"/>
      <c r="T235" s="36"/>
      <c r="U235" s="36"/>
      <c r="V235" s="170"/>
      <c r="X235" s="81"/>
      <c r="Z235" s="81"/>
      <c r="AB235" s="36"/>
      <c r="AD235" s="81"/>
      <c r="AF235" s="81"/>
      <c r="AH235" s="81"/>
    </row>
    <row r="236" spans="12:34">
      <c r="L236" s="81"/>
      <c r="M236" s="81"/>
      <c r="N236" s="170"/>
      <c r="O236" s="170"/>
      <c r="P236" s="170"/>
      <c r="Q236" s="36"/>
      <c r="R236" s="36"/>
      <c r="S236" s="36"/>
      <c r="T236" s="36"/>
      <c r="U236" s="36"/>
      <c r="V236" s="170"/>
      <c r="X236" s="81"/>
      <c r="Z236" s="81"/>
      <c r="AB236" s="36"/>
      <c r="AD236" s="81"/>
      <c r="AF236" s="81"/>
      <c r="AH236" s="81"/>
    </row>
    <row r="237" spans="12:34">
      <c r="L237" s="81"/>
      <c r="M237" s="81"/>
      <c r="N237" s="170"/>
      <c r="O237" s="170"/>
      <c r="P237" s="170"/>
      <c r="Q237" s="36"/>
      <c r="R237" s="36"/>
      <c r="S237" s="36"/>
      <c r="T237" s="36"/>
      <c r="U237" s="36"/>
      <c r="V237" s="170"/>
      <c r="X237" s="81"/>
      <c r="Z237" s="81"/>
      <c r="AB237" s="36"/>
      <c r="AD237" s="81"/>
      <c r="AF237" s="81"/>
      <c r="AH237" s="81"/>
    </row>
    <row r="238" spans="12:34">
      <c r="N238" s="170"/>
      <c r="O238" s="170"/>
      <c r="P238" s="170"/>
      <c r="Q238" s="36"/>
      <c r="R238" s="36"/>
      <c r="S238" s="36"/>
      <c r="T238" s="36"/>
      <c r="U238" s="36"/>
      <c r="V238" s="170"/>
      <c r="X238" s="81"/>
      <c r="Z238" s="81"/>
      <c r="AB238" s="36"/>
      <c r="AD238" s="81"/>
      <c r="AF238" s="81"/>
      <c r="AH238" s="81"/>
    </row>
  </sheetData>
  <mergeCells count="1">
    <mergeCell ref="R5:T5"/>
  </mergeCells>
  <conditionalFormatting sqref="G11:G16">
    <cfRule type="cellIs" dxfId="106" priority="17" operator="lessThan">
      <formula>0</formula>
    </cfRule>
    <cfRule type="cellIs" dxfId="105" priority="18" operator="greaterThan">
      <formula>0</formula>
    </cfRule>
  </conditionalFormatting>
  <conditionalFormatting sqref="I11:I16">
    <cfRule type="cellIs" dxfId="104" priority="15" operator="lessThan">
      <formula>0</formula>
    </cfRule>
    <cfRule type="cellIs" dxfId="103" priority="16" operator="greaterThan">
      <formula>0</formula>
    </cfRule>
  </conditionalFormatting>
  <conditionalFormatting sqref="K11:K16">
    <cfRule type="cellIs" dxfId="102" priority="13" operator="lessThan">
      <formula>0</formula>
    </cfRule>
    <cfRule type="cellIs" dxfId="101" priority="14" operator="greaterThan">
      <formula>0</formula>
    </cfRule>
  </conditionalFormatting>
  <conditionalFormatting sqref="R11:R16">
    <cfRule type="cellIs" dxfId="100" priority="9" operator="lessThan">
      <formula>0</formula>
    </cfRule>
    <cfRule type="cellIs" dxfId="99" priority="10" operator="greaterThan">
      <formula>0</formula>
    </cfRule>
  </conditionalFormatting>
  <conditionalFormatting sqref="U11:U16">
    <cfRule type="cellIs" dxfId="98" priority="7" operator="lessThan">
      <formula>0</formula>
    </cfRule>
    <cfRule type="cellIs" dxfId="97" priority="8" operator="greaterThan">
      <formula>0</formula>
    </cfRule>
  </conditionalFormatting>
  <conditionalFormatting sqref="O11:O16">
    <cfRule type="cellIs" dxfId="96" priority="5" operator="lessThan">
      <formula>0</formula>
    </cfRule>
    <cfRule type="cellIs" dxfId="95" priority="6" operator="greaterThan">
      <formula>0</formula>
    </cfRule>
  </conditionalFormatting>
  <conditionalFormatting sqref="W11:W16">
    <cfRule type="cellIs" dxfId="94" priority="1" operator="lessThan">
      <formula>0</formula>
    </cfRule>
    <cfRule type="cellIs" dxfId="9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CF37-E022-4835-BEA4-5B9C659CF2A6}">
  <dimension ref="A2:L32"/>
  <sheetViews>
    <sheetView workbookViewId="0">
      <selection activeCell="D3" sqref="D3"/>
    </sheetView>
  </sheetViews>
  <sheetFormatPr baseColWidth="10" defaultRowHeight="15"/>
  <sheetData>
    <row r="2" spans="1:12" s="470" customFormat="1">
      <c r="B2" s="3" t="s">
        <v>690</v>
      </c>
    </row>
    <row r="3" spans="1:12">
      <c r="B3" s="3" t="s">
        <v>687</v>
      </c>
      <c r="I3" s="3" t="s">
        <v>443</v>
      </c>
    </row>
    <row r="4" spans="1:12" ht="15.6">
      <c r="B4" s="3" t="s">
        <v>688</v>
      </c>
      <c r="I4" s="69">
        <v>0</v>
      </c>
      <c r="J4" s="69" t="s">
        <v>64</v>
      </c>
    </row>
    <row r="5" spans="1:12" ht="15.6">
      <c r="B5" s="3" t="s">
        <v>689</v>
      </c>
      <c r="I5" s="69">
        <v>2</v>
      </c>
      <c r="J5" s="69" t="s">
        <v>462</v>
      </c>
    </row>
    <row r="6" spans="1:12" ht="15.6">
      <c r="I6" s="69">
        <v>4</v>
      </c>
      <c r="J6" s="69" t="s">
        <v>65</v>
      </c>
    </row>
    <row r="7" spans="1:12" ht="15.6">
      <c r="G7" s="3" t="s">
        <v>88</v>
      </c>
      <c r="I7" s="69">
        <v>7</v>
      </c>
      <c r="J7" s="69" t="s">
        <v>66</v>
      </c>
    </row>
    <row r="8" spans="1:12" ht="15.6">
      <c r="A8" s="56">
        <v>103</v>
      </c>
      <c r="B8" s="67" t="s">
        <v>53</v>
      </c>
      <c r="D8" s="69">
        <f>+'Ark1'!M964</f>
        <v>1</v>
      </c>
      <c r="E8" s="69" t="s">
        <v>94</v>
      </c>
      <c r="G8">
        <v>1</v>
      </c>
      <c r="H8" t="s">
        <v>559</v>
      </c>
      <c r="I8" s="69">
        <v>9</v>
      </c>
      <c r="J8" s="69" t="s">
        <v>67</v>
      </c>
    </row>
    <row r="9" spans="1:12" ht="15.6">
      <c r="A9" s="56">
        <v>106</v>
      </c>
      <c r="B9" s="67" t="s">
        <v>54</v>
      </c>
      <c r="D9" s="69">
        <f>+'Ark1'!M965</f>
        <v>2</v>
      </c>
      <c r="E9" s="69" t="s">
        <v>95</v>
      </c>
      <c r="G9">
        <v>2</v>
      </c>
      <c r="H9" t="s">
        <v>560</v>
      </c>
      <c r="I9" s="69">
        <v>10</v>
      </c>
      <c r="J9" s="69" t="s">
        <v>587</v>
      </c>
    </row>
    <row r="10" spans="1:12" ht="15.6">
      <c r="A10" s="56">
        <v>110</v>
      </c>
      <c r="B10" s="67" t="s">
        <v>48</v>
      </c>
      <c r="D10" s="69">
        <f>+'Ark1'!M966</f>
        <v>3</v>
      </c>
      <c r="E10" s="69" t="s">
        <v>96</v>
      </c>
      <c r="G10">
        <v>3</v>
      </c>
      <c r="H10" t="s">
        <v>561</v>
      </c>
      <c r="I10" s="69">
        <v>12</v>
      </c>
      <c r="J10" s="69" t="s">
        <v>588</v>
      </c>
    </row>
    <row r="11" spans="1:12" ht="15.6">
      <c r="A11" s="56">
        <v>111</v>
      </c>
      <c r="B11" s="67" t="s">
        <v>55</v>
      </c>
      <c r="D11" s="69">
        <f>+'Ark1'!M967</f>
        <v>4</v>
      </c>
      <c r="E11" s="69" t="s">
        <v>97</v>
      </c>
      <c r="G11">
        <v>4</v>
      </c>
      <c r="H11" t="s">
        <v>562</v>
      </c>
      <c r="I11" s="69">
        <v>14</v>
      </c>
      <c r="J11" s="69" t="s">
        <v>589</v>
      </c>
    </row>
    <row r="12" spans="1:12" ht="15.6">
      <c r="A12" s="56">
        <v>116</v>
      </c>
      <c r="B12" s="67" t="s">
        <v>56</v>
      </c>
      <c r="D12" s="69">
        <f>+'Ark1'!M968</f>
        <v>5</v>
      </c>
      <c r="E12" s="69" t="s">
        <v>98</v>
      </c>
      <c r="G12">
        <v>5</v>
      </c>
      <c r="H12" t="s">
        <v>451</v>
      </c>
      <c r="I12" s="69">
        <v>19</v>
      </c>
      <c r="J12" s="69" t="s">
        <v>590</v>
      </c>
    </row>
    <row r="13" spans="1:12" ht="15.6">
      <c r="A13" s="56">
        <v>117</v>
      </c>
      <c r="B13" s="67" t="s">
        <v>57</v>
      </c>
      <c r="D13" s="69">
        <f>+'Ark1'!M969</f>
        <v>6</v>
      </c>
      <c r="E13" s="69" t="s">
        <v>99</v>
      </c>
      <c r="G13">
        <v>6</v>
      </c>
      <c r="H13" t="s">
        <v>563</v>
      </c>
      <c r="I13" s="69">
        <v>25</v>
      </c>
      <c r="J13" s="69" t="s">
        <v>592</v>
      </c>
    </row>
    <row r="14" spans="1:12" ht="15.6">
      <c r="A14" s="56">
        <v>134</v>
      </c>
      <c r="B14" s="67" t="s">
        <v>50</v>
      </c>
      <c r="D14" s="69">
        <f>+'Ark1'!M970</f>
        <v>7</v>
      </c>
      <c r="E14" s="69" t="s">
        <v>100</v>
      </c>
      <c r="G14">
        <v>7</v>
      </c>
      <c r="H14" t="s">
        <v>564</v>
      </c>
    </row>
    <row r="15" spans="1:12" ht="15.6">
      <c r="A15" s="56">
        <v>141</v>
      </c>
      <c r="B15" s="67" t="s">
        <v>49</v>
      </c>
      <c r="D15" s="69">
        <f>+'Ark1'!M971</f>
        <v>8</v>
      </c>
      <c r="E15" s="69" t="s">
        <v>101</v>
      </c>
      <c r="G15">
        <v>8</v>
      </c>
      <c r="H15" t="s">
        <v>565</v>
      </c>
      <c r="I15" s="3" t="s">
        <v>678</v>
      </c>
      <c r="J15" s="457"/>
      <c r="K15" s="56">
        <v>1</v>
      </c>
      <c r="L15" s="67" t="s">
        <v>680</v>
      </c>
    </row>
    <row r="16" spans="1:12" ht="15.6">
      <c r="A16" s="56">
        <v>143</v>
      </c>
      <c r="B16" s="67" t="s">
        <v>58</v>
      </c>
      <c r="D16" s="69">
        <f>+'Ark1'!M972</f>
        <v>9</v>
      </c>
      <c r="E16" s="69" t="s">
        <v>102</v>
      </c>
      <c r="G16">
        <v>9</v>
      </c>
      <c r="H16" t="s">
        <v>566</v>
      </c>
      <c r="I16" s="457">
        <v>1</v>
      </c>
      <c r="J16" s="3" t="s">
        <v>28</v>
      </c>
      <c r="K16" s="56">
        <v>2</v>
      </c>
      <c r="L16" s="67" t="s">
        <v>681</v>
      </c>
    </row>
    <row r="17" spans="1:12" ht="15.6">
      <c r="A17" s="56">
        <v>147</v>
      </c>
      <c r="B17" s="67" t="s">
        <v>3</v>
      </c>
      <c r="D17" s="69">
        <f>+'Ark1'!M973</f>
        <v>10</v>
      </c>
      <c r="E17" s="69" t="s">
        <v>103</v>
      </c>
      <c r="G17">
        <v>10</v>
      </c>
      <c r="H17" t="s">
        <v>567</v>
      </c>
      <c r="I17" s="457">
        <v>2</v>
      </c>
      <c r="J17" s="3" t="s">
        <v>29</v>
      </c>
      <c r="K17" s="56">
        <v>3</v>
      </c>
      <c r="L17" s="67" t="s">
        <v>682</v>
      </c>
    </row>
    <row r="18" spans="1:12" ht="15.6">
      <c r="A18" s="56">
        <v>155</v>
      </c>
      <c r="B18" s="67" t="s">
        <v>52</v>
      </c>
      <c r="D18" s="69">
        <f>+'Ark1'!M974</f>
        <v>11</v>
      </c>
      <c r="E18" s="69" t="s">
        <v>104</v>
      </c>
      <c r="G18">
        <v>11</v>
      </c>
      <c r="H18" t="s">
        <v>568</v>
      </c>
      <c r="I18" s="457">
        <v>3</v>
      </c>
      <c r="J18" s="3" t="s">
        <v>30</v>
      </c>
      <c r="K18" s="56">
        <v>4</v>
      </c>
      <c r="L18" s="67" t="s">
        <v>630</v>
      </c>
    </row>
    <row r="19" spans="1:12" ht="15.6">
      <c r="A19" s="56">
        <v>160</v>
      </c>
      <c r="B19" s="67" t="s">
        <v>46</v>
      </c>
      <c r="D19" s="69">
        <f>+'Ark1'!M975</f>
        <v>12</v>
      </c>
      <c r="E19" s="69" t="s">
        <v>105</v>
      </c>
      <c r="G19">
        <v>12</v>
      </c>
      <c r="H19" t="s">
        <v>569</v>
      </c>
      <c r="I19" s="457">
        <v>4</v>
      </c>
      <c r="J19" s="3" t="s">
        <v>31</v>
      </c>
      <c r="K19" s="56">
        <v>7</v>
      </c>
      <c r="L19" s="67" t="s">
        <v>683</v>
      </c>
    </row>
    <row r="20" spans="1:12" ht="15.6">
      <c r="A20" s="56">
        <v>171</v>
      </c>
      <c r="B20" s="67" t="s">
        <v>488</v>
      </c>
      <c r="D20" s="69">
        <f>+'Ark1'!M976</f>
        <v>13</v>
      </c>
      <c r="E20" s="69" t="s">
        <v>106</v>
      </c>
      <c r="I20" s="457">
        <v>5</v>
      </c>
      <c r="J20" s="3" t="s">
        <v>404</v>
      </c>
      <c r="K20" s="56">
        <v>8</v>
      </c>
      <c r="L20" s="67" t="s">
        <v>684</v>
      </c>
    </row>
    <row r="21" spans="1:12" ht="15.6">
      <c r="A21" s="56">
        <v>175</v>
      </c>
      <c r="B21" s="67" t="s">
        <v>59</v>
      </c>
      <c r="D21" s="69">
        <f>+'Ark1'!M977</f>
        <v>14</v>
      </c>
      <c r="E21" s="69" t="s">
        <v>107</v>
      </c>
      <c r="I21" s="457">
        <v>6</v>
      </c>
      <c r="J21" s="3" t="s">
        <v>32</v>
      </c>
      <c r="K21" s="56">
        <v>9</v>
      </c>
      <c r="L21" s="67" t="s">
        <v>632</v>
      </c>
    </row>
    <row r="22" spans="1:12" ht="15.6">
      <c r="A22" s="56">
        <v>177</v>
      </c>
      <c r="B22" s="67" t="s">
        <v>665</v>
      </c>
      <c r="D22" s="69">
        <f>+'Ark1'!M978</f>
        <v>15</v>
      </c>
      <c r="E22" s="69" t="s">
        <v>108</v>
      </c>
      <c r="I22" s="457">
        <v>7</v>
      </c>
      <c r="J22" s="3" t="s">
        <v>33</v>
      </c>
      <c r="K22" s="56">
        <v>11</v>
      </c>
      <c r="L22" s="67" t="s">
        <v>113</v>
      </c>
    </row>
    <row r="23" spans="1:12">
      <c r="A23" s="56">
        <v>178</v>
      </c>
      <c r="B23" s="67" t="s">
        <v>51</v>
      </c>
      <c r="I23" s="457">
        <v>8</v>
      </c>
      <c r="J23" s="3" t="s">
        <v>34</v>
      </c>
      <c r="K23" s="56">
        <v>14</v>
      </c>
      <c r="L23" s="67" t="s">
        <v>633</v>
      </c>
    </row>
    <row r="24" spans="1:12">
      <c r="A24" s="56">
        <v>181</v>
      </c>
      <c r="B24" s="67" t="s">
        <v>60</v>
      </c>
      <c r="I24" s="457">
        <v>9</v>
      </c>
      <c r="J24" s="3" t="s">
        <v>35</v>
      </c>
      <c r="K24" s="56">
        <v>15</v>
      </c>
      <c r="L24" s="67" t="s">
        <v>624</v>
      </c>
    </row>
    <row r="25" spans="1:12">
      <c r="A25" s="56">
        <v>262</v>
      </c>
      <c r="B25" s="67" t="s">
        <v>545</v>
      </c>
      <c r="I25" s="457">
        <v>10</v>
      </c>
      <c r="J25" s="3" t="s">
        <v>36</v>
      </c>
      <c r="K25" s="56">
        <v>16</v>
      </c>
      <c r="L25" s="67" t="s">
        <v>597</v>
      </c>
    </row>
    <row r="26" spans="1:12">
      <c r="A26" s="56">
        <v>267</v>
      </c>
      <c r="B26" s="67" t="s">
        <v>666</v>
      </c>
      <c r="I26" s="457">
        <v>11</v>
      </c>
      <c r="J26" s="3" t="s">
        <v>37</v>
      </c>
      <c r="K26" s="56">
        <v>18</v>
      </c>
      <c r="L26" s="67" t="s">
        <v>114</v>
      </c>
    </row>
    <row r="27" spans="1:12">
      <c r="A27" s="56">
        <v>309</v>
      </c>
      <c r="B27" s="67" t="s">
        <v>87</v>
      </c>
      <c r="I27" s="457">
        <v>12</v>
      </c>
      <c r="J27" s="3" t="s">
        <v>38</v>
      </c>
      <c r="K27" s="56">
        <v>55</v>
      </c>
      <c r="L27" s="67" t="s">
        <v>685</v>
      </c>
    </row>
    <row r="28" spans="1:12">
      <c r="A28" s="56">
        <v>470</v>
      </c>
      <c r="B28" s="67" t="s">
        <v>61</v>
      </c>
      <c r="I28" s="457">
        <v>13</v>
      </c>
      <c r="J28" s="3" t="s">
        <v>39</v>
      </c>
      <c r="K28" s="56">
        <v>56</v>
      </c>
      <c r="L28" s="67" t="s">
        <v>686</v>
      </c>
    </row>
    <row r="29" spans="1:12">
      <c r="A29" s="56">
        <v>629</v>
      </c>
      <c r="B29" s="67" t="s">
        <v>204</v>
      </c>
      <c r="I29" s="457">
        <v>14</v>
      </c>
      <c r="J29" s="3" t="s">
        <v>405</v>
      </c>
    </row>
    <row r="30" spans="1:12">
      <c r="A30" s="56">
        <v>643</v>
      </c>
      <c r="B30" s="67" t="s">
        <v>83</v>
      </c>
      <c r="I30" s="457">
        <v>15</v>
      </c>
      <c r="J30" s="3" t="s">
        <v>40</v>
      </c>
    </row>
    <row r="31" spans="1:12">
      <c r="A31" s="56">
        <v>704</v>
      </c>
      <c r="B31" s="67" t="s">
        <v>86</v>
      </c>
      <c r="I31" s="457">
        <v>99</v>
      </c>
      <c r="J31" s="3" t="s">
        <v>679</v>
      </c>
    </row>
    <row r="32" spans="1:12">
      <c r="A32" s="56">
        <v>802</v>
      </c>
      <c r="B32" s="67" t="s">
        <v>81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1:BE337"/>
  <sheetViews>
    <sheetView topLeftCell="A197" zoomScale="95" zoomScaleNormal="95" workbookViewId="0">
      <selection activeCell="P217" sqref="P217"/>
    </sheetView>
  </sheetViews>
  <sheetFormatPr baseColWidth="10" defaultRowHeight="15"/>
  <cols>
    <col min="16" max="16" width="6.7265625" customWidth="1"/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101" customWidth="1"/>
    <col min="35" max="35" width="5.08984375" style="101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101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>
      <c r="W1" s="47"/>
      <c r="X1" s="47"/>
      <c r="Y1" s="47"/>
      <c r="Z1" s="47"/>
      <c r="AA1" s="47"/>
      <c r="AB1" s="47"/>
      <c r="AC1" s="47"/>
      <c r="AD1" s="75"/>
      <c r="AE1" s="75"/>
      <c r="AF1" s="47"/>
      <c r="AG1" s="47"/>
      <c r="AH1" s="96"/>
      <c r="AI1" s="96"/>
      <c r="AJ1" s="75"/>
      <c r="AK1" s="75"/>
      <c r="AL1" s="75"/>
      <c r="AM1" s="96"/>
      <c r="AN1" s="75"/>
      <c r="AO1" s="47"/>
    </row>
    <row r="2" spans="23:57" s="193" customFormat="1" ht="31.8">
      <c r="W2" s="192"/>
      <c r="X2" s="192"/>
      <c r="Y2" s="146" t="s">
        <v>448</v>
      </c>
      <c r="Z2" s="192"/>
      <c r="AA2" s="192"/>
      <c r="AB2" s="192"/>
      <c r="AC2" s="192"/>
      <c r="AD2" s="208"/>
      <c r="AE2" s="208"/>
      <c r="AF2" s="192"/>
      <c r="AG2" s="192"/>
      <c r="AH2" s="203"/>
      <c r="AI2" s="203"/>
      <c r="AJ2" s="208"/>
      <c r="AK2" s="208"/>
      <c r="AL2" s="208"/>
      <c r="AM2" s="203"/>
      <c r="AN2" s="208"/>
      <c r="AO2" s="192"/>
      <c r="AP2"/>
      <c r="AQ2"/>
      <c r="AR2"/>
      <c r="AS2"/>
      <c r="AT2"/>
      <c r="AU2"/>
      <c r="AV2"/>
      <c r="AW2"/>
      <c r="AX2"/>
      <c r="AY2"/>
      <c r="AZ2"/>
    </row>
    <row r="3" spans="23:57" ht="21">
      <c r="W3" s="47"/>
      <c r="X3" s="47"/>
      <c r="Y3" s="66"/>
      <c r="Z3" s="47"/>
      <c r="AA3" s="47"/>
      <c r="AB3" s="47"/>
      <c r="AC3" s="47"/>
      <c r="AD3" s="75"/>
      <c r="AE3" s="75"/>
      <c r="AF3" s="47"/>
      <c r="AG3" s="47"/>
      <c r="AH3" s="96"/>
      <c r="AI3" s="96"/>
      <c r="AJ3" s="75"/>
      <c r="AK3" s="75"/>
      <c r="AL3" s="75"/>
      <c r="AM3" s="96"/>
      <c r="AN3" s="75"/>
      <c r="AO3" s="47"/>
    </row>
    <row r="4" spans="23:57">
      <c r="W4" s="47"/>
      <c r="X4" s="47"/>
      <c r="Y4" s="47"/>
      <c r="Z4" s="47"/>
      <c r="AA4" s="47"/>
      <c r="AB4" s="47"/>
      <c r="AC4" s="47"/>
      <c r="AD4" s="75"/>
      <c r="AE4" s="75"/>
      <c r="AF4" s="47"/>
      <c r="AG4" s="47"/>
      <c r="AH4" s="96"/>
      <c r="AI4" s="96"/>
      <c r="AJ4" s="75"/>
      <c r="AK4" s="75"/>
      <c r="AL4" s="75"/>
      <c r="AM4" s="96"/>
      <c r="AN4" s="75"/>
      <c r="AO4" s="47"/>
    </row>
    <row r="5" spans="23:57" s="197" customFormat="1" ht="19.8">
      <c r="W5" s="195"/>
      <c r="X5" s="195"/>
      <c r="Y5" s="195"/>
      <c r="Z5" s="191" t="s">
        <v>5</v>
      </c>
      <c r="AA5" s="191"/>
      <c r="AB5" s="194">
        <f>+År!N2</f>
        <v>52</v>
      </c>
      <c r="AC5" s="191"/>
      <c r="AD5" s="214"/>
      <c r="AE5" s="214"/>
      <c r="AF5" s="212"/>
      <c r="AG5" s="505">
        <f>SUM(AC11:AC16)</f>
        <v>1903</v>
      </c>
      <c r="AH5" s="494"/>
      <c r="AI5" s="212"/>
      <c r="AJ5" s="212"/>
      <c r="AK5" s="214"/>
      <c r="AL5" s="214"/>
      <c r="AM5" s="214"/>
      <c r="AN5" s="212"/>
      <c r="AO5" s="214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96"/>
      <c r="BE5" s="196"/>
    </row>
    <row r="6" spans="23:57" ht="16.5" customHeight="1">
      <c r="W6" s="54"/>
      <c r="X6" s="54"/>
      <c r="Y6" s="54"/>
      <c r="Z6" s="54"/>
      <c r="AA6" s="54"/>
      <c r="AB6" s="54"/>
      <c r="AC6" s="54"/>
      <c r="AD6" s="75"/>
      <c r="AE6" s="210"/>
      <c r="AF6" s="47"/>
      <c r="AG6" s="47"/>
      <c r="AH6" s="96"/>
      <c r="AI6" s="96"/>
      <c r="AJ6" s="75"/>
      <c r="AK6" s="75"/>
      <c r="AL6" s="75"/>
      <c r="AM6" s="96"/>
      <c r="AN6" s="75"/>
      <c r="AO6" s="47"/>
    </row>
    <row r="7" spans="23:57" ht="16.5" customHeight="1">
      <c r="W7" s="54"/>
      <c r="X7" s="54"/>
      <c r="Y7" s="54"/>
      <c r="Z7" s="54"/>
      <c r="AA7" s="54"/>
      <c r="AB7" s="54"/>
      <c r="AC7" s="54"/>
      <c r="AD7" s="75"/>
      <c r="AE7" s="210"/>
      <c r="AF7" s="47"/>
      <c r="AG7" s="54" t="s">
        <v>22</v>
      </c>
      <c r="AH7" s="96"/>
      <c r="AI7" s="96"/>
      <c r="AJ7" s="75"/>
      <c r="AK7" s="75"/>
      <c r="AL7" s="75"/>
      <c r="AM7" s="96"/>
      <c r="AN7" s="75"/>
      <c r="AO7" s="47"/>
    </row>
    <row r="8" spans="23:57" ht="15.6">
      <c r="W8" s="47"/>
      <c r="X8" s="47"/>
      <c r="Y8" s="47"/>
      <c r="Z8" s="47"/>
      <c r="AA8" s="47"/>
      <c r="AB8" s="54" t="s">
        <v>2</v>
      </c>
      <c r="AC8" s="47"/>
      <c r="AD8" s="75"/>
      <c r="AE8" s="75"/>
      <c r="AF8" s="54" t="s">
        <v>22</v>
      </c>
      <c r="AG8" s="54" t="s">
        <v>497</v>
      </c>
      <c r="AH8" s="96"/>
      <c r="AI8" s="104" t="s">
        <v>45</v>
      </c>
      <c r="AJ8" s="76" t="s">
        <v>518</v>
      </c>
      <c r="AK8" s="75"/>
      <c r="AL8" s="75"/>
      <c r="AM8" s="104" t="s">
        <v>79</v>
      </c>
      <c r="AN8" s="76" t="s">
        <v>2</v>
      </c>
      <c r="AO8" s="47"/>
    </row>
    <row r="9" spans="23:57" ht="15.6">
      <c r="W9" s="47"/>
      <c r="X9" s="47"/>
      <c r="Y9" s="47"/>
      <c r="Z9" s="47"/>
      <c r="AA9" s="47"/>
      <c r="AB9" s="54" t="s">
        <v>495</v>
      </c>
      <c r="AC9" s="76" t="s">
        <v>2</v>
      </c>
      <c r="AD9" s="76" t="s">
        <v>2</v>
      </c>
      <c r="AE9" s="76" t="s">
        <v>1</v>
      </c>
      <c r="AF9" s="55" t="s">
        <v>0</v>
      </c>
      <c r="AG9" s="55" t="s">
        <v>419</v>
      </c>
      <c r="AH9" s="104" t="s">
        <v>22</v>
      </c>
      <c r="AI9" s="104" t="s">
        <v>4</v>
      </c>
      <c r="AJ9" s="76" t="s">
        <v>549</v>
      </c>
      <c r="AK9" s="76"/>
      <c r="AL9" s="76"/>
      <c r="AM9" s="104" t="s">
        <v>433</v>
      </c>
      <c r="AN9" s="76" t="s">
        <v>435</v>
      </c>
      <c r="AO9" s="47"/>
    </row>
    <row r="10" spans="23:57" ht="15.6">
      <c r="W10" s="47"/>
      <c r="X10" s="54" t="s">
        <v>91</v>
      </c>
      <c r="Y10" s="54" t="s">
        <v>430</v>
      </c>
      <c r="Z10" s="50"/>
      <c r="AA10" s="54" t="s">
        <v>437</v>
      </c>
      <c r="AB10" s="55" t="s">
        <v>496</v>
      </c>
      <c r="AC10" s="77" t="s">
        <v>8</v>
      </c>
      <c r="AD10" s="77" t="s">
        <v>408</v>
      </c>
      <c r="AE10" s="77" t="s">
        <v>408</v>
      </c>
      <c r="AF10" s="55"/>
      <c r="AG10" s="55"/>
      <c r="AH10" s="105" t="s">
        <v>44</v>
      </c>
      <c r="AI10" s="105"/>
      <c r="AJ10" s="77" t="s">
        <v>536</v>
      </c>
      <c r="AK10" s="77" t="s">
        <v>531</v>
      </c>
      <c r="AL10" s="77" t="s">
        <v>532</v>
      </c>
      <c r="AM10" s="105" t="s">
        <v>434</v>
      </c>
      <c r="AN10" s="77" t="s">
        <v>554</v>
      </c>
      <c r="AO10" s="47"/>
    </row>
    <row r="11" spans="23:57">
      <c r="W11" s="47"/>
      <c r="X11" s="56">
        <f>+'Ark1'!C265</f>
        <v>2024</v>
      </c>
      <c r="Y11" s="56">
        <f>+'Ark1'!I265</f>
        <v>6</v>
      </c>
      <c r="Z11" s="57" t="s">
        <v>78</v>
      </c>
      <c r="AA11" s="57" t="s">
        <v>440</v>
      </c>
      <c r="AB11" s="56">
        <f>+'Ark1'!Q265</f>
        <v>28</v>
      </c>
      <c r="AC11" s="56">
        <f>+'Ark1'!R265</f>
        <v>141</v>
      </c>
      <c r="AD11" s="284">
        <f>+'Ark1'!AG265</f>
        <v>7.4093536521282175</v>
      </c>
      <c r="AE11" s="284">
        <f>+'Ark1'!AH265</f>
        <v>6.7858027750247807</v>
      </c>
      <c r="AF11" s="58">
        <f>+'Ark1'!S265</f>
        <v>9.3617021276595764</v>
      </c>
      <c r="AG11" s="58">
        <f>+'Ark1'!T265</f>
        <v>6.7375886524822706</v>
      </c>
      <c r="AH11" s="166">
        <f>+'Ark1'!U265</f>
        <v>13.985106382978723</v>
      </c>
      <c r="AI11" s="166">
        <f>+'Ark1'!W265</f>
        <v>9.2198581560283674</v>
      </c>
      <c r="AJ11" s="78">
        <f>+'Ark1'!X265</f>
        <v>0</v>
      </c>
      <c r="AK11" s="78">
        <f>+'Ark1'!Y265</f>
        <v>0</v>
      </c>
      <c r="AL11" s="78">
        <f>+'Ark1'!Z265</f>
        <v>0</v>
      </c>
      <c r="AM11" s="166">
        <f t="shared" ref="AM11:AM42" si="0">+AH11/AF11</f>
        <v>1.4938636363636359</v>
      </c>
      <c r="AN11" s="78">
        <f t="shared" ref="AN11:AN42" si="1">+AC11/AB11</f>
        <v>5.0357142857142856</v>
      </c>
      <c r="AO11" s="47"/>
    </row>
    <row r="12" spans="23:57" ht="15.6">
      <c r="W12" s="47"/>
      <c r="X12" s="56">
        <f>+'Ark1'!C266</f>
        <v>2024</v>
      </c>
      <c r="Y12" s="56">
        <f>+'Ark1'!I266</f>
        <v>24</v>
      </c>
      <c r="Z12" s="57" t="s">
        <v>78</v>
      </c>
      <c r="AA12" s="57" t="s">
        <v>111</v>
      </c>
      <c r="AB12" s="56">
        <f>+'Ark1'!Q266</f>
        <v>54</v>
      </c>
      <c r="AC12" s="56">
        <f>+'Ark1'!R266</f>
        <v>754</v>
      </c>
      <c r="AD12" s="284">
        <f>+'Ark1'!AG266</f>
        <v>39.621650026274288</v>
      </c>
      <c r="AE12" s="284">
        <f>+'Ark1'!AH266</f>
        <v>39.249876114965325</v>
      </c>
      <c r="AF12" s="58">
        <f>+'Ark1'!S266</f>
        <v>9.8514588859416481</v>
      </c>
      <c r="AG12" s="58">
        <f>+'Ark1'!T266</f>
        <v>7.228116710875331</v>
      </c>
      <c r="AH12" s="166">
        <f>+'Ark1'!U266</f>
        <v>15.126923076923076</v>
      </c>
      <c r="AI12" s="166">
        <f>+'Ark1'!W266</f>
        <v>14.190981432360743</v>
      </c>
      <c r="AJ12" s="78">
        <f>+'Ark1'!X266</f>
        <v>38.196286472148529</v>
      </c>
      <c r="AK12" s="78">
        <f>+'Ark1'!Y266</f>
        <v>0.7957559681697608</v>
      </c>
      <c r="AL12" s="78">
        <f>+'Ark1'!Z266</f>
        <v>0</v>
      </c>
      <c r="AM12" s="166">
        <f t="shared" si="0"/>
        <v>1.5355008077544419</v>
      </c>
      <c r="AN12" s="78">
        <f t="shared" si="1"/>
        <v>13.962962962962964</v>
      </c>
      <c r="AO12" s="47"/>
      <c r="AQ12" s="2"/>
      <c r="AR12" s="2"/>
      <c r="AS12" s="2"/>
    </row>
    <row r="13" spans="23:57" ht="15.6">
      <c r="W13" s="47"/>
      <c r="X13" s="56">
        <f>+'Ark1'!C267</f>
        <v>2024</v>
      </c>
      <c r="Y13" s="56">
        <f>+'Ark1'!I267</f>
        <v>49</v>
      </c>
      <c r="Z13" s="57" t="s">
        <v>78</v>
      </c>
      <c r="AA13" s="57" t="s">
        <v>112</v>
      </c>
      <c r="AB13" s="56">
        <f>+'Ark1'!Q267</f>
        <v>1</v>
      </c>
      <c r="AC13" s="56">
        <f>+'Ark1'!R267</f>
        <v>1</v>
      </c>
      <c r="AD13" s="284">
        <f>+'Ark1'!AG267</f>
        <v>5.2548607461902243E-2</v>
      </c>
      <c r="AE13" s="284">
        <f>+'Ark1'!AH267</f>
        <v>7.639577139081602E-2</v>
      </c>
      <c r="AF13" s="58">
        <f>+'Ark1'!S267</f>
        <v>3</v>
      </c>
      <c r="AG13" s="58">
        <f>+'Ark1'!T267</f>
        <v>4</v>
      </c>
      <c r="AH13" s="166">
        <f>+'Ark1'!U267</f>
        <v>22.2</v>
      </c>
      <c r="AI13" s="166">
        <f>+'Ark1'!W267</f>
        <v>0</v>
      </c>
      <c r="AJ13" s="78">
        <f>+'Ark1'!X267</f>
        <v>100</v>
      </c>
      <c r="AK13" s="78">
        <f>+'Ark1'!Y267</f>
        <v>0</v>
      </c>
      <c r="AL13" s="78">
        <f>+'Ark1'!Z267</f>
        <v>0</v>
      </c>
      <c r="AM13" s="166">
        <f t="shared" si="0"/>
        <v>7.3999999999999995</v>
      </c>
      <c r="AN13" s="78">
        <f t="shared" si="1"/>
        <v>1</v>
      </c>
      <c r="AO13" s="47"/>
      <c r="AQ13" s="2"/>
      <c r="AR13" s="2"/>
      <c r="AS13" s="4"/>
      <c r="AT13" s="4"/>
      <c r="AU13" s="4"/>
    </row>
    <row r="14" spans="23:57">
      <c r="W14" s="47"/>
      <c r="X14" s="56">
        <f>+'Ark1'!C268</f>
        <v>2024</v>
      </c>
      <c r="Y14" s="56">
        <f>+'Ark1'!I268</f>
        <v>80</v>
      </c>
      <c r="Z14" s="57" t="s">
        <v>7</v>
      </c>
      <c r="AA14" s="57" t="s">
        <v>6</v>
      </c>
      <c r="AB14" s="56">
        <f>+'Ark1'!Q268</f>
        <v>85</v>
      </c>
      <c r="AC14" s="56">
        <f>+'Ark1'!R268</f>
        <v>798</v>
      </c>
      <c r="AD14" s="284">
        <f>+'Ark1'!AG268</f>
        <v>41.933788754598005</v>
      </c>
      <c r="AE14" s="284">
        <f>+'Ark1'!AH268</f>
        <v>43.804027640127721</v>
      </c>
      <c r="AF14" s="58">
        <f>+'Ark1'!S268</f>
        <v>9.2719298245614024</v>
      </c>
      <c r="AG14" s="58">
        <f>+'Ark1'!T268</f>
        <v>6.9348370927318284</v>
      </c>
      <c r="AH14" s="166">
        <f>+'Ark1'!U268</f>
        <v>15.951253132832065</v>
      </c>
      <c r="AI14" s="166">
        <f>+'Ark1'!W268</f>
        <v>10.401002506265662</v>
      </c>
      <c r="AJ14" s="78">
        <f>+'Ark1'!X268</f>
        <v>42.98245614035087</v>
      </c>
      <c r="AK14" s="78">
        <f>+'Ark1'!Y268</f>
        <v>2.0050125313283202</v>
      </c>
      <c r="AL14" s="78">
        <f>+'Ark1'!Z268</f>
        <v>0</v>
      </c>
      <c r="AM14" s="166">
        <f t="shared" si="0"/>
        <v>1.720381132585483</v>
      </c>
      <c r="AN14" s="78">
        <f t="shared" si="1"/>
        <v>9.3882352941176475</v>
      </c>
      <c r="AO14" s="47"/>
      <c r="AQ14" s="1"/>
      <c r="AR14" s="1"/>
      <c r="AS14" s="11"/>
      <c r="AT14" s="11"/>
      <c r="AU14" s="11"/>
    </row>
    <row r="15" spans="23:57">
      <c r="W15" s="47"/>
      <c r="X15" s="56">
        <f>+'Ark1'!C269</f>
        <v>2024</v>
      </c>
      <c r="Y15" s="56">
        <f>+'Ark1'!I269</f>
        <v>81</v>
      </c>
      <c r="Z15" s="57" t="s">
        <v>7</v>
      </c>
      <c r="AA15" s="57" t="s">
        <v>3</v>
      </c>
      <c r="AB15" s="56">
        <f>+'Ark1'!Q269</f>
        <v>0</v>
      </c>
      <c r="AC15" s="56">
        <f>+'Ark1'!R269</f>
        <v>0</v>
      </c>
      <c r="AD15" s="284">
        <f>+'Ark1'!AG269</f>
        <v>0</v>
      </c>
      <c r="AE15" s="284">
        <f>+'Ark1'!AH269</f>
        <v>0</v>
      </c>
      <c r="AF15" s="58">
        <f>+'Ark1'!S269</f>
        <v>0</v>
      </c>
      <c r="AG15" s="58">
        <f>+'Ark1'!T269</f>
        <v>0</v>
      </c>
      <c r="AH15" s="166">
        <f>+'Ark1'!U269</f>
        <v>0</v>
      </c>
      <c r="AI15" s="166">
        <f>+'Ark1'!W269</f>
        <v>0</v>
      </c>
      <c r="AJ15" s="78">
        <f>+'Ark1'!X269</f>
        <v>0</v>
      </c>
      <c r="AK15" s="78">
        <f>+'Ark1'!Y269</f>
        <v>0</v>
      </c>
      <c r="AL15" s="78">
        <f>+'Ark1'!Z269</f>
        <v>0</v>
      </c>
      <c r="AM15" s="166" t="e">
        <f t="shared" si="0"/>
        <v>#DIV/0!</v>
      </c>
      <c r="AN15" s="78" t="e">
        <f t="shared" si="1"/>
        <v>#DIV/0!</v>
      </c>
      <c r="AO15" s="47"/>
      <c r="AQ15" s="1"/>
      <c r="AR15" s="1"/>
      <c r="AS15" s="11"/>
      <c r="AT15" s="11"/>
      <c r="AU15" s="11"/>
    </row>
    <row r="16" spans="23:57">
      <c r="W16" s="47"/>
      <c r="X16" s="56">
        <f>+'Ark1'!C270</f>
        <v>2024</v>
      </c>
      <c r="Y16" s="56">
        <f>+'Ark1'!I270</f>
        <v>83</v>
      </c>
      <c r="Z16" s="57" t="s">
        <v>7</v>
      </c>
      <c r="AA16" s="57" t="s">
        <v>441</v>
      </c>
      <c r="AB16" s="56">
        <f>+'Ark1'!Q270</f>
        <v>16</v>
      </c>
      <c r="AC16" s="56">
        <f>+'Ark1'!R270</f>
        <v>209</v>
      </c>
      <c r="AD16" s="284">
        <f>+'Ark1'!AG270</f>
        <v>10.982658959537575</v>
      </c>
      <c r="AE16" s="284">
        <f>+'Ark1'!AH270</f>
        <v>10.083897698491352</v>
      </c>
      <c r="AF16" s="58">
        <f>+'Ark1'!S270</f>
        <v>9.0287081339712891</v>
      </c>
      <c r="AG16" s="58">
        <f>+'Ark1'!T270</f>
        <v>6.4736842105263186</v>
      </c>
      <c r="AH16" s="166">
        <f>+'Ark1'!U270</f>
        <v>14.02057416267942</v>
      </c>
      <c r="AI16" s="166">
        <f>+'Ark1'!W270</f>
        <v>13.39712918660287</v>
      </c>
      <c r="AJ16" s="78">
        <f>+'Ark1'!X270</f>
        <v>21.5311004784689</v>
      </c>
      <c r="AK16" s="78">
        <f>+'Ark1'!Y270</f>
        <v>0.47846889952153121</v>
      </c>
      <c r="AL16" s="78">
        <f>+'Ark1'!Z270</f>
        <v>0</v>
      </c>
      <c r="AM16" s="166">
        <f t="shared" si="0"/>
        <v>1.5528881822999467</v>
      </c>
      <c r="AN16" s="78">
        <f t="shared" si="1"/>
        <v>13.0625</v>
      </c>
      <c r="AO16" s="47"/>
      <c r="AQ16" s="1"/>
      <c r="AR16" s="1"/>
      <c r="AS16" s="11"/>
      <c r="AT16" s="11"/>
      <c r="AU16" s="11"/>
    </row>
    <row r="17" spans="23:47">
      <c r="W17" s="47"/>
      <c r="X17">
        <f>+'Ark1'!C271</f>
        <v>2023</v>
      </c>
      <c r="Y17">
        <f>+'Ark1'!I271</f>
        <v>6</v>
      </c>
      <c r="Z17" s="3" t="s">
        <v>78</v>
      </c>
      <c r="AA17" s="3" t="s">
        <v>440</v>
      </c>
      <c r="AB17">
        <f>+'Ark1'!Q271</f>
        <v>14</v>
      </c>
      <c r="AC17" s="11">
        <f>+'Ark1'!R271</f>
        <v>111</v>
      </c>
      <c r="AD17" s="215">
        <f>+'Ark1'!AG271</f>
        <v>4.0130151843817776</v>
      </c>
      <c r="AE17" s="215">
        <f>+'Ark1'!AH271</f>
        <v>3.4939724632232214</v>
      </c>
      <c r="AF17" s="1">
        <f>+'Ark1'!S271</f>
        <v>8.8018018018017994</v>
      </c>
      <c r="AG17" s="1">
        <f>+'Ark1'!T271</f>
        <v>6.9819819819819822</v>
      </c>
      <c r="AH17" s="101">
        <f>+'Ark1'!U271</f>
        <v>13.227927927927929</v>
      </c>
      <c r="AI17" s="101">
        <f>+'Ark1'!W271</f>
        <v>9.9099099099099117</v>
      </c>
      <c r="AJ17" s="11">
        <f>+'Ark1'!X271</f>
        <v>0</v>
      </c>
      <c r="AK17" s="11">
        <f>+'Ark1'!Y271</f>
        <v>0</v>
      </c>
      <c r="AL17" s="11">
        <f>+'Ark1'!Z271</f>
        <v>0</v>
      </c>
      <c r="AM17" s="101">
        <f t="shared" si="0"/>
        <v>1.5028659160696014</v>
      </c>
      <c r="AN17" s="11">
        <f t="shared" si="1"/>
        <v>7.9285714285714288</v>
      </c>
      <c r="AO17" s="47"/>
      <c r="AQ17" s="1"/>
      <c r="AR17" s="1"/>
      <c r="AS17" s="11"/>
      <c r="AT17" s="11"/>
      <c r="AU17" s="11"/>
    </row>
    <row r="18" spans="23:47">
      <c r="W18" s="47"/>
      <c r="X18">
        <f>+'Ark1'!C272</f>
        <v>2023</v>
      </c>
      <c r="Y18">
        <f>+'Ark1'!I272</f>
        <v>24</v>
      </c>
      <c r="Z18" s="3" t="s">
        <v>78</v>
      </c>
      <c r="AA18" s="3" t="s">
        <v>111</v>
      </c>
      <c r="AB18">
        <f>+'Ark1'!Q272</f>
        <v>85</v>
      </c>
      <c r="AC18" s="11">
        <f>+'Ark1'!R272</f>
        <v>1455</v>
      </c>
      <c r="AD18" s="215">
        <f>+'Ark1'!AG272</f>
        <v>52.603036876355752</v>
      </c>
      <c r="AE18" s="215">
        <f>+'Ark1'!AH272</f>
        <v>54.514346632146555</v>
      </c>
      <c r="AF18" s="1">
        <f>+'Ark1'!S272</f>
        <v>8.9415807560137495</v>
      </c>
      <c r="AG18" s="1">
        <f>+'Ark1'!T272</f>
        <v>6.4865979381443308</v>
      </c>
      <c r="AH18" s="101">
        <f>+'Ark1'!U272</f>
        <v>15.74501718213058</v>
      </c>
      <c r="AI18" s="101">
        <f>+'Ark1'!W272</f>
        <v>9.5532646048109982</v>
      </c>
      <c r="AJ18" s="11">
        <f>+'Ark1'!X272</f>
        <v>39.862542955326475</v>
      </c>
      <c r="AK18" s="11">
        <f>+'Ark1'!Y272</f>
        <v>3.7800687285223376</v>
      </c>
      <c r="AL18" s="11">
        <f>+'Ark1'!Z272</f>
        <v>0</v>
      </c>
      <c r="AM18" s="101">
        <f t="shared" si="0"/>
        <v>1.7608762490391994</v>
      </c>
      <c r="AN18" s="11">
        <f t="shared" si="1"/>
        <v>17.117647058823529</v>
      </c>
      <c r="AO18" s="47"/>
      <c r="AQ18" s="1"/>
      <c r="AR18" s="1"/>
      <c r="AS18" s="11"/>
      <c r="AT18" s="11"/>
      <c r="AU18" s="11"/>
    </row>
    <row r="19" spans="23:47">
      <c r="W19" s="47"/>
      <c r="X19">
        <f>+'Ark1'!C273</f>
        <v>2023</v>
      </c>
      <c r="Y19">
        <f>+'Ark1'!I273</f>
        <v>49</v>
      </c>
      <c r="Z19" s="3" t="s">
        <v>78</v>
      </c>
      <c r="AA19" s="3" t="s">
        <v>112</v>
      </c>
      <c r="AB19">
        <f>+'Ark1'!Q273</f>
        <v>10</v>
      </c>
      <c r="AC19" s="11">
        <f>+'Ark1'!R273</f>
        <v>45</v>
      </c>
      <c r="AD19" s="215">
        <f>+'Ark1'!AG273</f>
        <v>1.6268980477223436</v>
      </c>
      <c r="AE19" s="215">
        <f>+'Ark1'!AH273</f>
        <v>1.2207368205635851</v>
      </c>
      <c r="AF19" s="1">
        <f>+'Ark1'!S273</f>
        <v>7.0444444444444443</v>
      </c>
      <c r="AG19" s="1">
        <f>+'Ark1'!T273</f>
        <v>5.3111111111111109</v>
      </c>
      <c r="AH19" s="101">
        <f>+'Ark1'!U273</f>
        <v>11.4</v>
      </c>
      <c r="AI19" s="101">
        <f>+'Ark1'!W273</f>
        <v>6.6666666666666687</v>
      </c>
      <c r="AJ19" s="11">
        <f>+'Ark1'!X273</f>
        <v>11.111111111111112</v>
      </c>
      <c r="AK19" s="11">
        <f>+'Ark1'!Y273</f>
        <v>2.2222222222222223</v>
      </c>
      <c r="AL19" s="11">
        <f>+'Ark1'!Z273</f>
        <v>0</v>
      </c>
      <c r="AM19" s="101">
        <f t="shared" si="0"/>
        <v>1.6182965299684544</v>
      </c>
      <c r="AN19" s="11">
        <f t="shared" si="1"/>
        <v>4.5</v>
      </c>
      <c r="AO19" s="47"/>
      <c r="AQ19" s="1"/>
      <c r="AR19" s="1"/>
      <c r="AS19" s="11"/>
      <c r="AT19" s="11"/>
      <c r="AU19" s="11"/>
    </row>
    <row r="20" spans="23:47">
      <c r="W20" s="47"/>
      <c r="X20">
        <f>+'Ark1'!C274</f>
        <v>2023</v>
      </c>
      <c r="Y20">
        <f>+'Ark1'!I274</f>
        <v>80</v>
      </c>
      <c r="Z20" s="3" t="s">
        <v>7</v>
      </c>
      <c r="AA20" s="3" t="s">
        <v>6</v>
      </c>
      <c r="AB20">
        <f>+'Ark1'!Q274</f>
        <v>109</v>
      </c>
      <c r="AC20" s="11">
        <f>+'Ark1'!R274</f>
        <v>904</v>
      </c>
      <c r="AD20" s="215">
        <f>+'Ark1'!AG274</f>
        <v>32.682574114244389</v>
      </c>
      <c r="AE20" s="215">
        <f>+'Ark1'!AH274</f>
        <v>32.92396213574213</v>
      </c>
      <c r="AF20" s="1">
        <f>+'Ark1'!S274</f>
        <v>9.0320796460176993</v>
      </c>
      <c r="AG20" s="1">
        <f>+'Ark1'!T274</f>
        <v>6.7544247787610621</v>
      </c>
      <c r="AH20" s="101">
        <f>+'Ark1'!U274</f>
        <v>15.30519911504425</v>
      </c>
      <c r="AI20" s="101">
        <f>+'Ark1'!W274</f>
        <v>7.9646017699115053</v>
      </c>
      <c r="AJ20" s="11">
        <f>+'Ark1'!X274</f>
        <v>38.384955752212392</v>
      </c>
      <c r="AK20" s="11">
        <f>+'Ark1'!Y274</f>
        <v>0.33185840707964598</v>
      </c>
      <c r="AL20" s="11">
        <f>+'Ark1'!Z274</f>
        <v>0</v>
      </c>
      <c r="AM20" s="101">
        <f t="shared" si="0"/>
        <v>1.6945376607470914</v>
      </c>
      <c r="AN20" s="11">
        <f t="shared" si="1"/>
        <v>8.2935779816513762</v>
      </c>
      <c r="AO20" s="47"/>
      <c r="AQ20" s="1"/>
      <c r="AR20" s="1"/>
      <c r="AS20" s="11"/>
      <c r="AT20" s="11"/>
      <c r="AU20" s="11"/>
    </row>
    <row r="21" spans="23:47">
      <c r="W21" s="47"/>
      <c r="X21">
        <f>+'Ark1'!C275</f>
        <v>2023</v>
      </c>
      <c r="Y21">
        <f>+'Ark1'!I275</f>
        <v>81</v>
      </c>
      <c r="Z21" s="3" t="s">
        <v>7</v>
      </c>
      <c r="AA21" s="3" t="s">
        <v>3</v>
      </c>
      <c r="AB21">
        <f>+'Ark1'!Q275</f>
        <v>0</v>
      </c>
      <c r="AC21" s="11">
        <f>+'Ark1'!R275</f>
        <v>0</v>
      </c>
      <c r="AD21" s="215">
        <f>+'Ark1'!AG275</f>
        <v>0</v>
      </c>
      <c r="AE21" s="215">
        <f>+'Ark1'!AH275</f>
        <v>0</v>
      </c>
      <c r="AF21" s="1">
        <f>+'Ark1'!S275</f>
        <v>0</v>
      </c>
      <c r="AG21" s="1">
        <f>+'Ark1'!T275</f>
        <v>0</v>
      </c>
      <c r="AH21" s="101">
        <f>+'Ark1'!U275</f>
        <v>0</v>
      </c>
      <c r="AI21" s="101">
        <f>+'Ark1'!W275</f>
        <v>0</v>
      </c>
      <c r="AJ21" s="11">
        <f>+'Ark1'!X275</f>
        <v>0</v>
      </c>
      <c r="AK21" s="11">
        <f>+'Ark1'!Y275</f>
        <v>0</v>
      </c>
      <c r="AL21" s="11">
        <f>+'Ark1'!Z275</f>
        <v>0</v>
      </c>
      <c r="AM21" s="101" t="e">
        <f t="shared" si="0"/>
        <v>#DIV/0!</v>
      </c>
      <c r="AN21" s="11" t="e">
        <f t="shared" si="1"/>
        <v>#DIV/0!</v>
      </c>
      <c r="AO21" s="47"/>
      <c r="AQ21" s="1"/>
      <c r="AR21" s="1"/>
      <c r="AS21" s="11"/>
      <c r="AT21" s="11"/>
      <c r="AU21" s="11"/>
    </row>
    <row r="22" spans="23:47">
      <c r="W22" s="47"/>
      <c r="X22">
        <f>+'Ark1'!C276</f>
        <v>2023</v>
      </c>
      <c r="Y22">
        <f>+'Ark1'!I276</f>
        <v>83</v>
      </c>
      <c r="Z22" s="3" t="s">
        <v>7</v>
      </c>
      <c r="AA22" s="3" t="s">
        <v>441</v>
      </c>
      <c r="AB22">
        <f>+'Ark1'!Q276</f>
        <v>18</v>
      </c>
      <c r="AC22" s="11">
        <f>+'Ark1'!R276</f>
        <v>251</v>
      </c>
      <c r="AD22" s="215">
        <f>+'Ark1'!AG276</f>
        <v>9.0744757772957314</v>
      </c>
      <c r="AE22" s="215">
        <f>+'Ark1'!AH276</f>
        <v>7.8469819483245251</v>
      </c>
      <c r="AF22" s="1">
        <f>+'Ark1'!S276</f>
        <v>8.147410358565736</v>
      </c>
      <c r="AG22" s="1">
        <f>+'Ark1'!T276</f>
        <v>6.179282868525898</v>
      </c>
      <c r="AH22" s="101">
        <f>+'Ark1'!U276</f>
        <v>13.1378486055777</v>
      </c>
      <c r="AI22" s="101">
        <f>+'Ark1'!W276</f>
        <v>11.553784860557769</v>
      </c>
      <c r="AJ22" s="11">
        <f>+'Ark1'!X276</f>
        <v>11.952191235059763</v>
      </c>
      <c r="AK22" s="11">
        <f>+'Ark1'!Y276</f>
        <v>1.1952191235059761</v>
      </c>
      <c r="AL22" s="11">
        <f>+'Ark1'!Z276</f>
        <v>0</v>
      </c>
      <c r="AM22" s="101">
        <f t="shared" si="0"/>
        <v>1.6125183374083145</v>
      </c>
      <c r="AN22" s="11">
        <f t="shared" si="1"/>
        <v>13.944444444444445</v>
      </c>
      <c r="AO22" s="47"/>
      <c r="AQ22" s="1"/>
      <c r="AR22" s="1"/>
      <c r="AS22" s="11"/>
      <c r="AT22" s="11"/>
      <c r="AU22" s="11"/>
    </row>
    <row r="23" spans="23:47">
      <c r="W23" s="47"/>
      <c r="X23" s="56">
        <f>+'Ark1'!C277</f>
        <v>2022</v>
      </c>
      <c r="Y23" s="56">
        <f>+'Ark1'!I277</f>
        <v>6</v>
      </c>
      <c r="Z23" s="57" t="s">
        <v>78</v>
      </c>
      <c r="AA23" s="57" t="s">
        <v>440</v>
      </c>
      <c r="AB23" s="56">
        <f>+'Ark1'!Q277</f>
        <v>1</v>
      </c>
      <c r="AC23" s="78">
        <f>+'Ark1'!R277</f>
        <v>2</v>
      </c>
      <c r="AD23" s="284">
        <f>+'Ark1'!AG277</f>
        <v>7.1787508973438621E-2</v>
      </c>
      <c r="AE23" s="284">
        <f>+'Ark1'!AH277</f>
        <v>6.1303278509065237E-2</v>
      </c>
      <c r="AF23" s="58">
        <f>+'Ark1'!S277</f>
        <v>6.5</v>
      </c>
      <c r="AG23" s="58">
        <f>+'Ark1'!T277</f>
        <v>8</v>
      </c>
      <c r="AH23" s="166">
        <f>+'Ark1'!U277</f>
        <v>12.600000000000001</v>
      </c>
      <c r="AI23" s="166">
        <f>+'Ark1'!W277</f>
        <v>0</v>
      </c>
      <c r="AJ23" s="78">
        <f>+'Ark1'!X277</f>
        <v>0</v>
      </c>
      <c r="AK23" s="78">
        <f>+'Ark1'!Y277</f>
        <v>0</v>
      </c>
      <c r="AL23" s="78">
        <f>+'Ark1'!Z277</f>
        <v>0</v>
      </c>
      <c r="AM23" s="166">
        <f t="shared" si="0"/>
        <v>1.9384615384615387</v>
      </c>
      <c r="AN23" s="78">
        <f t="shared" si="1"/>
        <v>2</v>
      </c>
      <c r="AO23" s="47"/>
      <c r="AQ23" s="13"/>
      <c r="AR23" s="13"/>
      <c r="AS23" s="11"/>
      <c r="AT23" s="11"/>
      <c r="AU23" s="11"/>
    </row>
    <row r="24" spans="23:47" ht="16.5" customHeight="1">
      <c r="W24" s="47"/>
      <c r="X24" s="56">
        <f>+'Ark1'!C278</f>
        <v>2022</v>
      </c>
      <c r="Y24" s="56">
        <f>+'Ark1'!I278</f>
        <v>24</v>
      </c>
      <c r="Z24" s="57" t="s">
        <v>78</v>
      </c>
      <c r="AA24" s="57" t="s">
        <v>111</v>
      </c>
      <c r="AB24" s="56">
        <f>+'Ark1'!Q278</f>
        <v>95</v>
      </c>
      <c r="AC24" s="78">
        <f>+'Ark1'!R278</f>
        <v>877</v>
      </c>
      <c r="AD24" s="284">
        <f>+'Ark1'!AG278</f>
        <v>31.478822684852833</v>
      </c>
      <c r="AE24" s="284">
        <f>+'Ark1'!AH278</f>
        <v>29.617024796203079</v>
      </c>
      <c r="AF24" s="58">
        <f>+'Ark1'!S278</f>
        <v>8.5917901938426429</v>
      </c>
      <c r="AG24" s="58">
        <f>+'Ark1'!T278</f>
        <v>5.7651083238312433</v>
      </c>
      <c r="AH24" s="166">
        <f>+'Ark1'!U278</f>
        <v>13.882212086659077</v>
      </c>
      <c r="AI24" s="166">
        <f>+'Ark1'!W278</f>
        <v>1.0262257696693271</v>
      </c>
      <c r="AJ24" s="78">
        <f>+'Ark1'!X278</f>
        <v>14.253135689851771</v>
      </c>
      <c r="AK24" s="78">
        <f>+'Ark1'!Y278</f>
        <v>1.5963511972633979</v>
      </c>
      <c r="AL24" s="78">
        <f>+'Ark1'!Z278</f>
        <v>0</v>
      </c>
      <c r="AM24" s="166">
        <f t="shared" si="0"/>
        <v>1.6157531519575334</v>
      </c>
      <c r="AN24" s="78">
        <f t="shared" si="1"/>
        <v>9.2315789473684209</v>
      </c>
      <c r="AO24" s="47"/>
      <c r="AQ24" s="13"/>
      <c r="AR24" s="13"/>
      <c r="AS24" s="11"/>
      <c r="AT24" s="11"/>
      <c r="AU24" s="11"/>
    </row>
    <row r="25" spans="23:47" ht="16.5" customHeight="1">
      <c r="W25" s="47"/>
      <c r="X25" s="56">
        <f>+'Ark1'!C279</f>
        <v>2022</v>
      </c>
      <c r="Y25" s="56">
        <f>+'Ark1'!I279</f>
        <v>49</v>
      </c>
      <c r="Z25" s="57" t="s">
        <v>78</v>
      </c>
      <c r="AA25" s="57" t="s">
        <v>112</v>
      </c>
      <c r="AB25" s="56">
        <f>+'Ark1'!Q279</f>
        <v>5</v>
      </c>
      <c r="AC25" s="78">
        <f>+'Ark1'!R279</f>
        <v>19</v>
      </c>
      <c r="AD25" s="284">
        <f>+'Ark1'!AG279</f>
        <v>0.68198133524766691</v>
      </c>
      <c r="AE25" s="284">
        <f>+'Ark1'!AH279</f>
        <v>0.72736826484962369</v>
      </c>
      <c r="AF25" s="58">
        <f>+'Ark1'!S279</f>
        <v>7.9473684210526301</v>
      </c>
      <c r="AG25" s="58">
        <f>+'Ark1'!T279</f>
        <v>6</v>
      </c>
      <c r="AH25" s="166">
        <f>+'Ark1'!U279</f>
        <v>15.736842105263156</v>
      </c>
      <c r="AI25" s="166">
        <f>+'Ark1'!W279</f>
        <v>0</v>
      </c>
      <c r="AJ25" s="78">
        <f>+'Ark1'!X279</f>
        <v>36.84210526315789</v>
      </c>
      <c r="AK25" s="78">
        <f>+'Ark1'!Y279</f>
        <v>5.2631578947368443</v>
      </c>
      <c r="AL25" s="78">
        <f>+'Ark1'!Z279</f>
        <v>0</v>
      </c>
      <c r="AM25" s="166">
        <f t="shared" si="0"/>
        <v>1.9801324503311259</v>
      </c>
      <c r="AN25" s="78">
        <f t="shared" si="1"/>
        <v>3.8</v>
      </c>
      <c r="AO25" s="47"/>
      <c r="AQ25" s="13"/>
      <c r="AR25" s="13"/>
      <c r="AS25" s="11"/>
      <c r="AT25" s="11"/>
      <c r="AU25" s="11"/>
    </row>
    <row r="26" spans="23:47">
      <c r="W26" s="47"/>
      <c r="X26" s="56">
        <f>+'Ark1'!C280</f>
        <v>2022</v>
      </c>
      <c r="Y26" s="56">
        <f>+'Ark1'!I280</f>
        <v>80</v>
      </c>
      <c r="Z26" s="57" t="s">
        <v>7</v>
      </c>
      <c r="AA26" s="57" t="s">
        <v>6</v>
      </c>
      <c r="AB26" s="56">
        <f>+'Ark1'!Q280</f>
        <v>132</v>
      </c>
      <c r="AC26" s="78">
        <f>+'Ark1'!R280</f>
        <v>1515</v>
      </c>
      <c r="AD26" s="284">
        <f>+'Ark1'!AG280</f>
        <v>54.379038047379758</v>
      </c>
      <c r="AE26" s="284">
        <f>+'Ark1'!AH280</f>
        <v>58.152484607281998</v>
      </c>
      <c r="AF26" s="58">
        <f>+'Ark1'!S280</f>
        <v>8.8343234323432327</v>
      </c>
      <c r="AG26" s="58">
        <f>+'Ark1'!T280</f>
        <v>6.5280528052805273</v>
      </c>
      <c r="AH26" s="166">
        <f>+'Ark1'!U280</f>
        <v>15.778745874587491</v>
      </c>
      <c r="AI26" s="166">
        <f>+'Ark1'!W280</f>
        <v>8.8448844884488445</v>
      </c>
      <c r="AJ26" s="78">
        <f>+'Ark1'!X280</f>
        <v>47.722772277227719</v>
      </c>
      <c r="AK26" s="78">
        <f>+'Ark1'!Y280</f>
        <v>3.2343234323432344</v>
      </c>
      <c r="AL26" s="78">
        <f>+'Ark1'!Z280</f>
        <v>0</v>
      </c>
      <c r="AM26" s="166">
        <f t="shared" si="0"/>
        <v>1.7860729228930106</v>
      </c>
      <c r="AN26" s="78">
        <f t="shared" si="1"/>
        <v>11.477272727272727</v>
      </c>
      <c r="AO26" s="47"/>
      <c r="AQ26" s="13"/>
      <c r="AR26" s="13"/>
      <c r="AS26" s="11"/>
      <c r="AT26" s="11"/>
      <c r="AU26" s="11"/>
    </row>
    <row r="27" spans="23:47" ht="17.25" customHeight="1">
      <c r="W27" s="47"/>
      <c r="X27" s="56">
        <f>+'Ark1'!C281</f>
        <v>2022</v>
      </c>
      <c r="Y27" s="56">
        <f>+'Ark1'!I281</f>
        <v>81</v>
      </c>
      <c r="Z27" s="57" t="s">
        <v>7</v>
      </c>
      <c r="AA27" s="57" t="s">
        <v>3</v>
      </c>
      <c r="AB27" s="56">
        <f>+'Ark1'!Q281</f>
        <v>0</v>
      </c>
      <c r="AC27" s="78">
        <f>+'Ark1'!R281</f>
        <v>0</v>
      </c>
      <c r="AD27" s="284">
        <f>+'Ark1'!AG281</f>
        <v>0</v>
      </c>
      <c r="AE27" s="284">
        <f>+'Ark1'!AH281</f>
        <v>0</v>
      </c>
      <c r="AF27" s="58">
        <f>+'Ark1'!S281</f>
        <v>0</v>
      </c>
      <c r="AG27" s="58">
        <f>+'Ark1'!T281</f>
        <v>0</v>
      </c>
      <c r="AH27" s="166">
        <f>+'Ark1'!U281</f>
        <v>0</v>
      </c>
      <c r="AI27" s="166">
        <f>+'Ark1'!W281</f>
        <v>0</v>
      </c>
      <c r="AJ27" s="78">
        <f>+'Ark1'!X281</f>
        <v>0</v>
      </c>
      <c r="AK27" s="78">
        <f>+'Ark1'!Y281</f>
        <v>0</v>
      </c>
      <c r="AL27" s="78">
        <f>+'Ark1'!Z281</f>
        <v>0</v>
      </c>
      <c r="AM27" s="166" t="e">
        <f t="shared" si="0"/>
        <v>#DIV/0!</v>
      </c>
      <c r="AN27" s="78" t="e">
        <f t="shared" si="1"/>
        <v>#DIV/0!</v>
      </c>
      <c r="AO27" s="47"/>
      <c r="AQ27" s="13"/>
      <c r="AR27" s="13"/>
      <c r="AS27" s="11"/>
      <c r="AT27" s="11"/>
      <c r="AU27" s="11"/>
    </row>
    <row r="28" spans="23:47">
      <c r="W28" s="47"/>
      <c r="X28" s="56">
        <f>+'Ark1'!C282</f>
        <v>2022</v>
      </c>
      <c r="Y28" s="56">
        <f>+'Ark1'!I282</f>
        <v>83</v>
      </c>
      <c r="Z28" s="57" t="s">
        <v>7</v>
      </c>
      <c r="AA28" s="57" t="s">
        <v>441</v>
      </c>
      <c r="AB28" s="56">
        <f>+'Ark1'!Q282</f>
        <v>22</v>
      </c>
      <c r="AC28" s="78">
        <f>+'Ark1'!R282</f>
        <v>373</v>
      </c>
      <c r="AD28" s="284">
        <f>+'Ark1'!AG282</f>
        <v>13.388370423546304</v>
      </c>
      <c r="AE28" s="284">
        <f>+'Ark1'!AH282</f>
        <v>11.441819053156252</v>
      </c>
      <c r="AF28" s="58">
        <f>+'Ark1'!S282</f>
        <v>7.88739946380697</v>
      </c>
      <c r="AG28" s="58">
        <f>+'Ark1'!T282</f>
        <v>5.5281501340482571</v>
      </c>
      <c r="AH28" s="166">
        <f>+'Ark1'!U282</f>
        <v>12.609651474530835</v>
      </c>
      <c r="AI28" s="166">
        <f>+'Ark1'!W282</f>
        <v>3.4852546916890073</v>
      </c>
      <c r="AJ28" s="78">
        <f>+'Ark1'!X282</f>
        <v>12.33243967828418</v>
      </c>
      <c r="AK28" s="78">
        <f>+'Ark1'!Y282</f>
        <v>0.26809651474530832</v>
      </c>
      <c r="AL28" s="78">
        <f>+'Ark1'!Z282</f>
        <v>0</v>
      </c>
      <c r="AM28" s="166">
        <f t="shared" si="0"/>
        <v>1.5987083616587363</v>
      </c>
      <c r="AN28" s="78">
        <f t="shared" si="1"/>
        <v>16.954545454545453</v>
      </c>
      <c r="AO28" s="47"/>
      <c r="AQ28" s="13"/>
      <c r="AR28" s="13"/>
      <c r="AS28" s="11"/>
      <c r="AT28" s="11"/>
      <c r="AU28" s="11"/>
    </row>
    <row r="29" spans="23:47">
      <c r="W29" s="485"/>
      <c r="X29" s="485"/>
      <c r="Y29" s="485"/>
      <c r="Z29" s="485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Q29" s="13"/>
      <c r="AR29" s="13"/>
      <c r="AS29" s="11"/>
      <c r="AT29" s="11"/>
      <c r="AU29" s="11"/>
    </row>
    <row r="30" spans="23:47" ht="21">
      <c r="W30" s="485"/>
      <c r="X30" s="485"/>
      <c r="Y30" s="485"/>
      <c r="Z30" s="485"/>
      <c r="AA30" s="485"/>
      <c r="AB30" s="485"/>
      <c r="AC30" s="485"/>
      <c r="AD30" s="485"/>
      <c r="AE30" s="485"/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Q30" s="59"/>
      <c r="AR30" s="59"/>
      <c r="AS30" s="11"/>
      <c r="AT30" s="11"/>
      <c r="AU30" s="11"/>
    </row>
    <row r="31" spans="23:47">
      <c r="W31" s="485"/>
      <c r="X31" s="485"/>
      <c r="Y31" s="485"/>
      <c r="Z31" s="485"/>
      <c r="AA31" s="485"/>
      <c r="AB31" s="485"/>
      <c r="AC31" s="485"/>
      <c r="AD31" s="485"/>
      <c r="AE31" s="485"/>
      <c r="AF31" s="485"/>
      <c r="AG31" s="485"/>
      <c r="AH31" s="485"/>
      <c r="AI31" s="485"/>
      <c r="AJ31" s="485"/>
      <c r="AK31" s="485"/>
      <c r="AL31" s="485"/>
      <c r="AM31" s="485"/>
      <c r="AN31" s="485"/>
      <c r="AO31" s="485"/>
    </row>
    <row r="32" spans="23:47" ht="15.6">
      <c r="W32" s="485"/>
      <c r="X32" s="485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  <c r="AO32" s="485"/>
      <c r="AQ32" s="1"/>
      <c r="AR32" s="5"/>
    </row>
    <row r="33" spans="22:48">
      <c r="W33" s="485"/>
      <c r="X33" s="485"/>
      <c r="Y33" s="485"/>
      <c r="Z33" s="485"/>
      <c r="AA33" s="485"/>
      <c r="AB33" s="485"/>
      <c r="AC33" s="485"/>
      <c r="AD33" s="485"/>
      <c r="AE33" s="485"/>
      <c r="AF33" s="485"/>
      <c r="AG33" s="485"/>
      <c r="AH33" s="485"/>
      <c r="AI33" s="485"/>
      <c r="AJ33" s="485"/>
      <c r="AK33" s="485"/>
      <c r="AL33" s="485"/>
      <c r="AM33" s="485"/>
      <c r="AN33" s="485"/>
      <c r="AO33" s="485"/>
    </row>
    <row r="34" spans="22:48">
      <c r="W34" s="485"/>
      <c r="X34" s="485"/>
      <c r="Y34" s="485"/>
      <c r="Z34" s="485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</row>
    <row r="35" spans="22:48">
      <c r="W35" s="485"/>
      <c r="X35" s="485"/>
      <c r="Y35" s="485"/>
      <c r="Z35" s="485"/>
      <c r="AA35" s="485"/>
      <c r="AB35" s="485"/>
      <c r="AC35" s="485"/>
      <c r="AD35" s="485"/>
      <c r="AE35" s="485"/>
      <c r="AF35" s="485"/>
      <c r="AG35" s="485"/>
      <c r="AH35" s="485"/>
      <c r="AI35" s="485"/>
      <c r="AJ35" s="485"/>
      <c r="AK35" s="485"/>
      <c r="AL35" s="485"/>
      <c r="AM35" s="485"/>
      <c r="AN35" s="485"/>
      <c r="AO35" s="485"/>
    </row>
    <row r="36" spans="22:48">
      <c r="W36" s="485"/>
      <c r="X36" s="485"/>
      <c r="Y36" s="485"/>
      <c r="Z36" s="485"/>
      <c r="AA36" s="485"/>
      <c r="AB36" s="485"/>
      <c r="AC36" s="485"/>
      <c r="AD36" s="485"/>
      <c r="AE36" s="485"/>
      <c r="AF36" s="485"/>
      <c r="AG36" s="485"/>
      <c r="AH36" s="485"/>
      <c r="AI36" s="485"/>
      <c r="AJ36" s="485"/>
      <c r="AK36" s="485"/>
      <c r="AL36" s="485"/>
      <c r="AM36" s="485"/>
      <c r="AN36" s="485"/>
      <c r="AO36" s="485"/>
    </row>
    <row r="37" spans="22:48">
      <c r="W37" s="485"/>
      <c r="X37" s="485"/>
      <c r="Y37" s="485"/>
      <c r="Z37" s="485"/>
      <c r="AA37" s="485"/>
      <c r="AB37" s="485"/>
      <c r="AC37" s="485"/>
      <c r="AD37" s="485"/>
      <c r="AE37" s="485"/>
      <c r="AF37" s="485"/>
      <c r="AG37" s="485"/>
      <c r="AH37" s="485"/>
      <c r="AI37" s="485"/>
      <c r="AJ37" s="485"/>
      <c r="AK37" s="485"/>
      <c r="AL37" s="485"/>
      <c r="AM37" s="485"/>
      <c r="AN37" s="485"/>
      <c r="AO37" s="485"/>
    </row>
    <row r="38" spans="22:48">
      <c r="W38" s="485"/>
      <c r="X38" s="485"/>
      <c r="Y38" s="485"/>
      <c r="Z38" s="485"/>
      <c r="AA38" s="485"/>
      <c r="AB38" s="485"/>
      <c r="AC38" s="485"/>
      <c r="AD38" s="485"/>
      <c r="AE38" s="485"/>
      <c r="AF38" s="485"/>
      <c r="AG38" s="485"/>
      <c r="AH38" s="485"/>
      <c r="AI38" s="485"/>
      <c r="AJ38" s="485"/>
      <c r="AK38" s="485"/>
      <c r="AL38" s="485"/>
      <c r="AM38" s="485"/>
      <c r="AN38" s="485"/>
      <c r="AO38" s="485"/>
    </row>
    <row r="39" spans="22:48">
      <c r="W39" s="485"/>
      <c r="X39" s="485"/>
      <c r="Y39" s="485"/>
      <c r="Z39" s="485"/>
      <c r="AA39" s="485"/>
      <c r="AB39" s="485"/>
      <c r="AC39" s="485"/>
      <c r="AD39" s="485"/>
      <c r="AE39" s="485"/>
      <c r="AF39" s="485"/>
      <c r="AG39" s="485"/>
      <c r="AH39" s="485"/>
      <c r="AI39" s="485"/>
      <c r="AJ39" s="485"/>
      <c r="AK39" s="485"/>
      <c r="AL39" s="485"/>
      <c r="AM39" s="485"/>
      <c r="AN39" s="485"/>
      <c r="AO39" s="485"/>
    </row>
    <row r="40" spans="22:48">
      <c r="W40" s="485"/>
      <c r="X40" s="485"/>
      <c r="Y40" s="485"/>
      <c r="Z40" s="485"/>
      <c r="AA40" s="485"/>
      <c r="AB40" s="485"/>
      <c r="AC40" s="485"/>
      <c r="AD40" s="485"/>
      <c r="AE40" s="485"/>
      <c r="AF40" s="485"/>
      <c r="AG40" s="485"/>
      <c r="AH40" s="485"/>
      <c r="AI40" s="485"/>
      <c r="AJ40" s="485"/>
      <c r="AK40" s="485"/>
      <c r="AL40" s="485"/>
      <c r="AM40" s="485"/>
      <c r="AN40" s="485"/>
      <c r="AO40" s="485"/>
    </row>
    <row r="41" spans="22:48"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H41" s="485"/>
      <c r="AI41" s="485"/>
      <c r="AJ41" s="485"/>
      <c r="AK41" s="485"/>
      <c r="AL41" s="485"/>
      <c r="AM41" s="485"/>
      <c r="AN41" s="485"/>
      <c r="AO41" s="485"/>
    </row>
    <row r="42" spans="22:48">
      <c r="V42" s="485"/>
      <c r="W42" s="485"/>
      <c r="X42" s="485"/>
      <c r="Y42" s="485"/>
      <c r="Z42" s="485"/>
      <c r="AA42" s="485"/>
      <c r="AB42" s="485"/>
      <c r="AC42" s="485"/>
      <c r="AD42" s="485"/>
      <c r="AE42" s="485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5"/>
      <c r="AR42" s="485"/>
      <c r="AS42" s="485"/>
      <c r="AT42" s="485"/>
      <c r="AU42" s="485"/>
      <c r="AV42" s="485"/>
    </row>
    <row r="43" spans="22:48">
      <c r="V43" s="485"/>
      <c r="W43" s="485"/>
      <c r="X43" s="485"/>
      <c r="Y43" s="485"/>
      <c r="Z43" s="485"/>
      <c r="AA43" s="485"/>
      <c r="AB43" s="485"/>
      <c r="AC43" s="485"/>
      <c r="AD43" s="485"/>
      <c r="AE43" s="485"/>
      <c r="AF43" s="485"/>
      <c r="AG43" s="485"/>
      <c r="AH43" s="485"/>
      <c r="AI43" s="485"/>
      <c r="AJ43" s="485"/>
      <c r="AK43" s="485"/>
      <c r="AL43" s="485"/>
      <c r="AM43" s="485"/>
      <c r="AN43" s="485"/>
      <c r="AO43" s="485"/>
      <c r="AP43" s="485"/>
      <c r="AQ43" s="485"/>
      <c r="AR43" s="485"/>
      <c r="AS43" s="485"/>
      <c r="AT43" s="485"/>
      <c r="AU43" s="485"/>
      <c r="AV43" s="485"/>
    </row>
    <row r="44" spans="22:48">
      <c r="V44" s="485"/>
      <c r="W44" s="485"/>
      <c r="X44" s="485"/>
      <c r="Y44" s="485"/>
      <c r="Z44" s="485"/>
      <c r="AA44" s="485"/>
      <c r="AB44" s="485"/>
      <c r="AC44" s="485"/>
      <c r="AD44" s="485"/>
      <c r="AE44" s="485"/>
      <c r="AF44" s="485"/>
      <c r="AG44" s="485"/>
      <c r="AH44" s="485"/>
      <c r="AI44" s="485"/>
      <c r="AJ44" s="485"/>
      <c r="AK44" s="485"/>
      <c r="AL44" s="485"/>
      <c r="AM44" s="485"/>
      <c r="AN44" s="485"/>
      <c r="AO44" s="485"/>
      <c r="AP44" s="485"/>
      <c r="AQ44" s="485"/>
      <c r="AR44" s="485"/>
      <c r="AS44" s="485"/>
      <c r="AT44" s="485"/>
      <c r="AU44" s="485"/>
      <c r="AV44" s="485"/>
    </row>
    <row r="45" spans="22:48">
      <c r="V45" s="485"/>
      <c r="W45" s="485"/>
      <c r="X45" s="485"/>
      <c r="Y45" s="485"/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</row>
    <row r="46" spans="22:48">
      <c r="V46" s="485"/>
      <c r="W46" s="485"/>
      <c r="X46" s="485"/>
      <c r="Y46" s="485"/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</row>
    <row r="47" spans="22:48">
      <c r="V47" s="485"/>
      <c r="W47" s="485"/>
      <c r="X47" s="485"/>
      <c r="Y47" s="485"/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</row>
    <row r="48" spans="22:48"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</row>
    <row r="49" spans="22:48"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</row>
    <row r="50" spans="22:48"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</row>
    <row r="51" spans="22:48"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</row>
    <row r="52" spans="22:48"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</row>
    <row r="53" spans="22:48"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</row>
    <row r="54" spans="22:48"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</row>
    <row r="55" spans="22:48"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</row>
    <row r="56" spans="22:48"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</row>
    <row r="57" spans="22:48"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</row>
    <row r="58" spans="22:48"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</row>
    <row r="59" spans="22:48"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</row>
    <row r="60" spans="22:48"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</row>
    <row r="61" spans="22:48"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</row>
    <row r="62" spans="22:48"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</row>
    <row r="63" spans="22:48"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</row>
    <row r="64" spans="22:48"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</row>
    <row r="65" spans="22:42"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</row>
    <row r="66" spans="22:42"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</row>
    <row r="67" spans="22:42"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</row>
    <row r="68" spans="22:42"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</row>
    <row r="69" spans="22:42"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</row>
    <row r="70" spans="22:42"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</row>
    <row r="71" spans="22:42"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</row>
    <row r="72" spans="22:42"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</row>
    <row r="73" spans="22:42"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</row>
    <row r="74" spans="22:42"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</row>
    <row r="75" spans="22:42"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</row>
    <row r="76" spans="22:42"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</row>
    <row r="77" spans="22:42"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</row>
    <row r="78" spans="22:42"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</row>
    <row r="79" spans="22:42"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</row>
    <row r="80" spans="22:42"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</row>
    <row r="81" spans="22:42"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</row>
    <row r="82" spans="22:42">
      <c r="V82" s="485"/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</row>
    <row r="83" spans="22:42">
      <c r="V83" s="485"/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</row>
    <row r="84" spans="22:42">
      <c r="V84" s="485"/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</row>
    <row r="85" spans="22:42">
      <c r="V85" s="485"/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</row>
    <row r="86" spans="22:42">
      <c r="V86" s="485"/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</row>
    <row r="87" spans="22:42">
      <c r="V87" s="485"/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</row>
    <row r="88" spans="22:42">
      <c r="V88" s="485"/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</row>
    <row r="89" spans="22:42">
      <c r="V89" s="485"/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</row>
    <row r="90" spans="22:42">
      <c r="V90" s="485"/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</row>
    <row r="91" spans="22:42">
      <c r="V91" s="485"/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</row>
    <row r="92" spans="22:42"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</row>
    <row r="93" spans="22:42">
      <c r="V93" s="485"/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</row>
    <row r="94" spans="22:42">
      <c r="V94" s="485"/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</row>
    <row r="95" spans="22:42">
      <c r="V95" s="485"/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</row>
    <row r="96" spans="22:42">
      <c r="V96" s="485"/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</row>
    <row r="97" spans="16:42">
      <c r="V97" s="485"/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</row>
    <row r="98" spans="16:42"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</row>
    <row r="99" spans="16:42">
      <c r="V99" s="485"/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</row>
    <row r="100" spans="16:42">
      <c r="V100" s="485"/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</row>
    <row r="101" spans="16:42">
      <c r="V101" s="485"/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</row>
    <row r="102" spans="16:42">
      <c r="V102" s="485"/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</row>
    <row r="103" spans="16:42">
      <c r="V103" s="485"/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</row>
    <row r="104" spans="16:42">
      <c r="V104" s="485"/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</row>
    <row r="105" spans="16:42">
      <c r="P105">
        <v>3</v>
      </c>
      <c r="Q105" s="3" t="s">
        <v>30</v>
      </c>
      <c r="V105" s="485"/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</row>
    <row r="106" spans="16:42">
      <c r="P106">
        <v>4</v>
      </c>
      <c r="Q106" s="3" t="s">
        <v>31</v>
      </c>
      <c r="V106" s="485"/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</row>
    <row r="107" spans="16:42">
      <c r="P107">
        <v>5</v>
      </c>
      <c r="Q107" s="306" t="s">
        <v>404</v>
      </c>
      <c r="V107" s="485"/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</row>
    <row r="108" spans="16:42">
      <c r="P108">
        <v>6</v>
      </c>
      <c r="Q108" s="3" t="s">
        <v>32</v>
      </c>
      <c r="V108" s="485"/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</row>
    <row r="109" spans="16:42">
      <c r="P109">
        <v>7</v>
      </c>
      <c r="Q109" s="3" t="s">
        <v>33</v>
      </c>
      <c r="V109" s="485"/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</row>
    <row r="110" spans="16:42">
      <c r="P110">
        <v>8</v>
      </c>
      <c r="Q110" s="306" t="s">
        <v>34</v>
      </c>
      <c r="V110" s="485"/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</row>
    <row r="111" spans="16:42">
      <c r="P111">
        <v>9</v>
      </c>
      <c r="Q111" s="3" t="s">
        <v>35</v>
      </c>
      <c r="V111" s="485"/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</row>
    <row r="112" spans="16:42">
      <c r="V112" s="485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</row>
    <row r="113" spans="22:42">
      <c r="V113" s="485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</row>
    <row r="114" spans="22:42">
      <c r="V114" s="485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</row>
    <row r="115" spans="22:42">
      <c r="V115" s="485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</row>
    <row r="116" spans="22:42">
      <c r="V116" s="485"/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</row>
    <row r="117" spans="22:42">
      <c r="V117" s="485"/>
      <c r="W117" s="485"/>
      <c r="X117" s="485"/>
      <c r="Y117" s="485"/>
      <c r="Z117" s="485"/>
      <c r="AA117" s="485"/>
      <c r="AB117" s="485"/>
      <c r="AC117" s="485"/>
      <c r="AD117" s="485"/>
      <c r="AE117" s="485"/>
      <c r="AF117" s="485"/>
      <c r="AG117" s="485"/>
      <c r="AH117" s="485"/>
      <c r="AI117" s="485"/>
      <c r="AJ117" s="485"/>
      <c r="AK117" s="485"/>
      <c r="AL117" s="485"/>
      <c r="AM117" s="485"/>
      <c r="AN117" s="485"/>
      <c r="AO117" s="485"/>
      <c r="AP117" s="485"/>
    </row>
    <row r="118" spans="22:42"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</row>
    <row r="119" spans="22:42">
      <c r="V119" s="485"/>
      <c r="W119" s="485"/>
      <c r="X119" s="485"/>
      <c r="Y119" s="485"/>
      <c r="Z119" s="485"/>
      <c r="AA119" s="485"/>
      <c r="AB119" s="485"/>
      <c r="AC119" s="485"/>
      <c r="AD119" s="485"/>
      <c r="AE119" s="485"/>
      <c r="AF119" s="485"/>
      <c r="AG119" s="485"/>
      <c r="AH119" s="485"/>
      <c r="AI119" s="485"/>
      <c r="AJ119" s="485"/>
      <c r="AK119" s="485"/>
      <c r="AL119" s="485"/>
      <c r="AM119" s="485"/>
      <c r="AN119" s="485"/>
      <c r="AO119" s="485"/>
      <c r="AP119" s="485"/>
    </row>
    <row r="120" spans="22:42">
      <c r="V120" s="485"/>
      <c r="W120" s="485"/>
      <c r="X120" s="485"/>
      <c r="Y120" s="485"/>
      <c r="Z120" s="485"/>
      <c r="AA120" s="485"/>
      <c r="AB120" s="485"/>
      <c r="AC120" s="485"/>
      <c r="AD120" s="485"/>
      <c r="AE120" s="485"/>
      <c r="AF120" s="485"/>
      <c r="AG120" s="485"/>
      <c r="AH120" s="485"/>
      <c r="AI120" s="485"/>
      <c r="AJ120" s="485"/>
      <c r="AK120" s="485"/>
      <c r="AL120" s="485"/>
      <c r="AM120" s="485"/>
      <c r="AN120" s="485"/>
      <c r="AO120" s="485"/>
      <c r="AP120" s="485"/>
    </row>
    <row r="121" spans="22:42">
      <c r="V121" s="485"/>
      <c r="W121" s="485"/>
      <c r="X121" s="485"/>
      <c r="Y121" s="485"/>
      <c r="Z121" s="485"/>
      <c r="AA121" s="485"/>
      <c r="AB121" s="485"/>
      <c r="AC121" s="485"/>
      <c r="AD121" s="485"/>
      <c r="AE121" s="485"/>
      <c r="AF121" s="485"/>
      <c r="AG121" s="485"/>
      <c r="AH121" s="485"/>
      <c r="AI121" s="485"/>
      <c r="AJ121" s="485"/>
      <c r="AK121" s="485"/>
      <c r="AL121" s="485"/>
      <c r="AM121" s="485"/>
      <c r="AN121" s="485"/>
      <c r="AO121" s="485"/>
      <c r="AP121" s="485"/>
    </row>
    <row r="122" spans="22:42">
      <c r="V122" s="485"/>
      <c r="W122" s="485"/>
      <c r="X122" s="485"/>
      <c r="Y122" s="485"/>
      <c r="Z122" s="485"/>
      <c r="AA122" s="485"/>
      <c r="AB122" s="485"/>
      <c r="AC122" s="485"/>
      <c r="AD122" s="485"/>
      <c r="AE122" s="485"/>
      <c r="AF122" s="485"/>
      <c r="AG122" s="485"/>
      <c r="AH122" s="485"/>
      <c r="AI122" s="485"/>
      <c r="AJ122" s="485"/>
      <c r="AK122" s="485"/>
      <c r="AL122" s="485"/>
      <c r="AM122" s="485"/>
      <c r="AN122" s="485"/>
      <c r="AO122" s="485"/>
      <c r="AP122" s="485"/>
    </row>
    <row r="123" spans="22:42">
      <c r="V123" s="485"/>
      <c r="W123" s="485"/>
      <c r="X123" s="485"/>
      <c r="Y123" s="485"/>
      <c r="Z123" s="485"/>
      <c r="AA123" s="485"/>
      <c r="AB123" s="485"/>
      <c r="AC123" s="485"/>
      <c r="AD123" s="485"/>
      <c r="AE123" s="485"/>
      <c r="AF123" s="485"/>
      <c r="AG123" s="485"/>
      <c r="AH123" s="485"/>
      <c r="AI123" s="485"/>
      <c r="AJ123" s="485"/>
      <c r="AK123" s="485"/>
      <c r="AL123" s="485"/>
      <c r="AM123" s="485"/>
      <c r="AN123" s="485"/>
      <c r="AO123" s="485"/>
      <c r="AP123" s="485"/>
    </row>
    <row r="124" spans="22:42">
      <c r="V124" s="485"/>
      <c r="W124" s="485"/>
      <c r="X124" s="485"/>
      <c r="Y124" s="485"/>
      <c r="Z124" s="485"/>
      <c r="AA124" s="485"/>
      <c r="AB124" s="485"/>
      <c r="AC124" s="485"/>
      <c r="AD124" s="485"/>
      <c r="AE124" s="485"/>
      <c r="AF124" s="485"/>
      <c r="AG124" s="485"/>
      <c r="AH124" s="485"/>
      <c r="AI124" s="485"/>
      <c r="AJ124" s="485"/>
      <c r="AK124" s="485"/>
      <c r="AL124" s="485"/>
      <c r="AM124" s="485"/>
      <c r="AN124" s="485"/>
      <c r="AO124" s="485"/>
      <c r="AP124" s="485"/>
    </row>
    <row r="125" spans="22:42">
      <c r="V125" s="485"/>
      <c r="W125" s="485"/>
      <c r="X125" s="485"/>
      <c r="Y125" s="485"/>
      <c r="Z125" s="485"/>
      <c r="AA125" s="485"/>
      <c r="AB125" s="485"/>
      <c r="AC125" s="485"/>
      <c r="AD125" s="485"/>
      <c r="AE125" s="485"/>
      <c r="AF125" s="485"/>
      <c r="AG125" s="485"/>
      <c r="AH125" s="485"/>
      <c r="AI125" s="485"/>
      <c r="AJ125" s="485"/>
      <c r="AK125" s="485"/>
      <c r="AL125" s="485"/>
      <c r="AM125" s="485"/>
      <c r="AN125" s="485"/>
      <c r="AO125" s="485"/>
      <c r="AP125" s="485"/>
    </row>
    <row r="126" spans="22:42">
      <c r="V126" s="485"/>
      <c r="W126" s="485"/>
      <c r="X126" s="485"/>
      <c r="Y126" s="485"/>
      <c r="Z126" s="485"/>
      <c r="AA126" s="485"/>
      <c r="AB126" s="485"/>
      <c r="AC126" s="485"/>
      <c r="AD126" s="485"/>
      <c r="AE126" s="485"/>
      <c r="AF126" s="485"/>
      <c r="AG126" s="485"/>
      <c r="AH126" s="485"/>
      <c r="AI126" s="485"/>
      <c r="AJ126" s="485"/>
      <c r="AK126" s="485"/>
      <c r="AL126" s="485"/>
      <c r="AM126" s="485"/>
      <c r="AN126" s="485"/>
      <c r="AO126" s="485"/>
      <c r="AP126" s="485"/>
    </row>
    <row r="127" spans="22:42">
      <c r="V127" s="485"/>
      <c r="W127" s="485"/>
      <c r="X127" s="485"/>
      <c r="Y127" s="485"/>
      <c r="Z127" s="485"/>
      <c r="AA127" s="485"/>
      <c r="AB127" s="485"/>
      <c r="AC127" s="485"/>
      <c r="AD127" s="485"/>
      <c r="AE127" s="485"/>
      <c r="AF127" s="485"/>
      <c r="AG127" s="485"/>
      <c r="AH127" s="485"/>
      <c r="AI127" s="485"/>
      <c r="AJ127" s="485"/>
      <c r="AK127" s="485"/>
      <c r="AL127" s="485"/>
      <c r="AM127" s="485"/>
      <c r="AN127" s="485"/>
      <c r="AO127" s="485"/>
      <c r="AP127" s="485"/>
    </row>
    <row r="128" spans="22:42">
      <c r="V128" s="485"/>
      <c r="W128" s="485"/>
      <c r="X128" s="485"/>
      <c r="Y128" s="485"/>
      <c r="Z128" s="485"/>
      <c r="AA128" s="485"/>
      <c r="AB128" s="485"/>
      <c r="AC128" s="485"/>
      <c r="AD128" s="485"/>
      <c r="AE128" s="485"/>
      <c r="AF128" s="485"/>
      <c r="AG128" s="485"/>
      <c r="AH128" s="485"/>
      <c r="AI128" s="485"/>
      <c r="AJ128" s="485"/>
      <c r="AK128" s="485"/>
      <c r="AL128" s="485"/>
      <c r="AM128" s="485"/>
      <c r="AN128" s="485"/>
      <c r="AO128" s="485"/>
      <c r="AP128" s="485"/>
    </row>
    <row r="129" spans="16:50">
      <c r="V129" s="485"/>
      <c r="W129" s="485"/>
      <c r="X129" s="485"/>
      <c r="Y129" s="485"/>
      <c r="Z129" s="485"/>
      <c r="AA129" s="485"/>
      <c r="AB129" s="485"/>
      <c r="AC129" s="485"/>
      <c r="AD129" s="485"/>
      <c r="AE129" s="485"/>
      <c r="AF129" s="485"/>
      <c r="AG129" s="485"/>
      <c r="AH129" s="485"/>
      <c r="AI129" s="485"/>
      <c r="AJ129" s="485"/>
      <c r="AK129" s="485"/>
      <c r="AL129" s="485"/>
      <c r="AM129" s="485"/>
      <c r="AN129" s="485"/>
      <c r="AO129" s="485"/>
      <c r="AP129" s="485"/>
    </row>
    <row r="130" spans="16:50">
      <c r="V130" s="485"/>
      <c r="W130" s="485"/>
      <c r="X130" s="485"/>
      <c r="Y130" s="485"/>
      <c r="Z130" s="485"/>
      <c r="AA130" s="485"/>
      <c r="AB130" s="485"/>
      <c r="AC130" s="485"/>
      <c r="AD130" s="485"/>
      <c r="AE130" s="485"/>
      <c r="AF130" s="485"/>
      <c r="AG130" s="485"/>
      <c r="AH130" s="485"/>
      <c r="AI130" s="485"/>
      <c r="AJ130" s="485"/>
      <c r="AK130" s="485"/>
      <c r="AL130" s="485"/>
      <c r="AM130" s="485"/>
      <c r="AN130" s="485"/>
      <c r="AO130" s="485"/>
      <c r="AP130" s="485"/>
    </row>
    <row r="131" spans="16:50">
      <c r="V131" s="485"/>
      <c r="W131" s="485"/>
      <c r="X131" s="485"/>
      <c r="Y131" s="485"/>
      <c r="Z131" s="485"/>
      <c r="AA131" s="485"/>
      <c r="AB131" s="485"/>
      <c r="AC131" s="485"/>
      <c r="AD131" s="485"/>
      <c r="AE131" s="485"/>
      <c r="AF131" s="485"/>
      <c r="AG131" s="485"/>
      <c r="AH131" s="485"/>
      <c r="AI131" s="485"/>
      <c r="AJ131" s="485"/>
      <c r="AK131" s="485"/>
      <c r="AL131" s="485"/>
      <c r="AM131" s="485"/>
      <c r="AN131" s="485"/>
      <c r="AO131" s="485"/>
      <c r="AP131" s="485"/>
    </row>
    <row r="132" spans="16:50">
      <c r="V132" s="485"/>
      <c r="W132" s="485"/>
      <c r="X132" s="485"/>
      <c r="Y132" s="485"/>
      <c r="Z132" s="485"/>
      <c r="AA132" s="485"/>
      <c r="AB132" s="485"/>
      <c r="AC132" s="485"/>
      <c r="AD132" s="485"/>
      <c r="AE132" s="485"/>
      <c r="AF132" s="485"/>
      <c r="AG132" s="485"/>
      <c r="AH132" s="485"/>
      <c r="AI132" s="485"/>
      <c r="AJ132" s="485"/>
      <c r="AK132" s="485"/>
      <c r="AL132" s="485"/>
      <c r="AM132" s="485"/>
      <c r="AN132" s="485"/>
      <c r="AO132" s="485"/>
      <c r="AP132" s="485"/>
    </row>
    <row r="133" spans="16:50">
      <c r="V133" s="485"/>
      <c r="W133" s="485"/>
      <c r="X133" s="485"/>
      <c r="Y133" s="485"/>
      <c r="Z133" s="485"/>
      <c r="AA133" s="485"/>
      <c r="AB133" s="485"/>
      <c r="AC133" s="485"/>
      <c r="AD133" s="485"/>
      <c r="AE133" s="485"/>
      <c r="AF133" s="485"/>
      <c r="AG133" s="485"/>
      <c r="AH133" s="485"/>
      <c r="AI133" s="485"/>
      <c r="AJ133" s="485"/>
      <c r="AK133" s="485"/>
      <c r="AL133" s="485"/>
      <c r="AM133" s="485"/>
      <c r="AN133" s="485"/>
      <c r="AO133" s="485"/>
      <c r="AP133" s="485"/>
      <c r="AQ133" s="1"/>
      <c r="AR133" s="1"/>
      <c r="AS133" s="1"/>
      <c r="AT133" s="1"/>
      <c r="AU133" s="1"/>
      <c r="AW133" s="13"/>
      <c r="AX133" s="13"/>
    </row>
    <row r="134" spans="16:50">
      <c r="V134" s="485"/>
      <c r="W134" s="485"/>
      <c r="X134" s="485"/>
      <c r="Y134" s="485"/>
      <c r="Z134" s="485"/>
      <c r="AA134" s="485"/>
      <c r="AB134" s="485"/>
      <c r="AC134" s="485"/>
      <c r="AD134" s="485"/>
      <c r="AE134" s="485"/>
      <c r="AF134" s="485"/>
      <c r="AG134" s="485"/>
      <c r="AH134" s="485"/>
      <c r="AI134" s="485"/>
      <c r="AJ134" s="485"/>
      <c r="AK134" s="485"/>
      <c r="AL134" s="485"/>
      <c r="AM134" s="485"/>
      <c r="AN134" s="485"/>
      <c r="AO134" s="485"/>
      <c r="AP134" s="485"/>
      <c r="AQ134" s="1"/>
      <c r="AR134" s="1"/>
      <c r="AS134" s="1"/>
      <c r="AT134" s="1"/>
      <c r="AU134" s="1"/>
      <c r="AW134" s="13"/>
      <c r="AX134" s="13"/>
    </row>
    <row r="135" spans="16:50">
      <c r="V135" s="485"/>
      <c r="W135" s="485"/>
      <c r="X135" s="485"/>
      <c r="Y135" s="485"/>
      <c r="Z135" s="485"/>
      <c r="AA135" s="485"/>
      <c r="AB135" s="485"/>
      <c r="AC135" s="485"/>
      <c r="AD135" s="485"/>
      <c r="AE135" s="485"/>
      <c r="AF135" s="485"/>
      <c r="AG135" s="485"/>
      <c r="AH135" s="485"/>
      <c r="AI135" s="485"/>
      <c r="AJ135" s="485"/>
      <c r="AK135" s="485"/>
      <c r="AL135" s="485"/>
      <c r="AM135" s="485"/>
      <c r="AN135" s="485"/>
      <c r="AO135" s="485"/>
      <c r="AP135" s="485"/>
      <c r="AQ135" s="1"/>
      <c r="AR135" s="1"/>
      <c r="AS135" s="1"/>
      <c r="AT135" s="1"/>
      <c r="AU135" s="1"/>
      <c r="AW135" s="13"/>
      <c r="AX135" s="13"/>
    </row>
    <row r="136" spans="16:50">
      <c r="V136" s="485"/>
      <c r="W136" s="485"/>
      <c r="X136" s="485"/>
      <c r="Y136" s="485"/>
      <c r="Z136" s="485"/>
      <c r="AA136" s="485"/>
      <c r="AB136" s="485"/>
      <c r="AC136" s="485"/>
      <c r="AD136" s="485"/>
      <c r="AE136" s="485"/>
      <c r="AF136" s="485"/>
      <c r="AG136" s="485"/>
      <c r="AH136" s="485"/>
      <c r="AI136" s="485"/>
      <c r="AJ136" s="485"/>
      <c r="AK136" s="485"/>
      <c r="AL136" s="485"/>
      <c r="AM136" s="485"/>
      <c r="AN136" s="485"/>
      <c r="AO136" s="485"/>
      <c r="AP136" s="485"/>
      <c r="AQ136" s="1"/>
      <c r="AR136" s="1"/>
      <c r="AS136" s="1"/>
      <c r="AT136" s="1"/>
      <c r="AU136" s="1"/>
      <c r="AW136" s="13"/>
      <c r="AX136" s="13"/>
    </row>
    <row r="137" spans="16:50">
      <c r="V137" s="485"/>
      <c r="W137" s="485"/>
      <c r="X137" s="485"/>
      <c r="Y137" s="485"/>
      <c r="Z137" s="485"/>
      <c r="AA137" s="485"/>
      <c r="AB137" s="485"/>
      <c r="AC137" s="485"/>
      <c r="AD137" s="485"/>
      <c r="AE137" s="485"/>
      <c r="AF137" s="485"/>
      <c r="AG137" s="485"/>
      <c r="AH137" s="485"/>
      <c r="AI137" s="485"/>
      <c r="AJ137" s="485"/>
      <c r="AK137" s="485"/>
      <c r="AL137" s="485"/>
      <c r="AM137" s="485"/>
      <c r="AN137" s="485"/>
      <c r="AO137" s="485"/>
      <c r="AP137" s="485"/>
      <c r="AQ137" s="1"/>
      <c r="AR137" s="1"/>
      <c r="AS137" s="1"/>
      <c r="AT137" s="1"/>
      <c r="AU137" s="1"/>
      <c r="AW137" s="13"/>
      <c r="AX137" s="13"/>
    </row>
    <row r="138" spans="16:50">
      <c r="P138">
        <v>5</v>
      </c>
      <c r="Q138" s="306" t="s">
        <v>98</v>
      </c>
      <c r="V138" s="485"/>
      <c r="W138" s="485"/>
      <c r="X138" s="485"/>
      <c r="Y138" s="485"/>
      <c r="Z138" s="485"/>
      <c r="AA138" s="485"/>
      <c r="AB138" s="485"/>
      <c r="AC138" s="485"/>
      <c r="AD138" s="485"/>
      <c r="AE138" s="485"/>
      <c r="AF138" s="485"/>
      <c r="AG138" s="485"/>
      <c r="AH138" s="485"/>
      <c r="AI138" s="485"/>
      <c r="AJ138" s="485"/>
      <c r="AK138" s="485"/>
      <c r="AL138" s="485"/>
      <c r="AM138" s="485"/>
      <c r="AN138" s="485"/>
      <c r="AO138" s="485"/>
      <c r="AP138" s="485"/>
      <c r="AQ138" s="1"/>
      <c r="AR138" s="1"/>
      <c r="AS138" s="1"/>
      <c r="AT138" s="1"/>
      <c r="AU138" s="1"/>
      <c r="AW138" s="13"/>
      <c r="AX138" s="13"/>
    </row>
    <row r="139" spans="16:50">
      <c r="P139">
        <v>6</v>
      </c>
      <c r="Q139" s="3" t="s">
        <v>99</v>
      </c>
      <c r="V139" s="485"/>
      <c r="W139" s="485"/>
      <c r="X139" s="485"/>
      <c r="Y139" s="485"/>
      <c r="Z139" s="485"/>
      <c r="AA139" s="485"/>
      <c r="AB139" s="485"/>
      <c r="AC139" s="485"/>
      <c r="AD139" s="485"/>
      <c r="AE139" s="485"/>
      <c r="AF139" s="485"/>
      <c r="AG139" s="485"/>
      <c r="AH139" s="485"/>
      <c r="AI139" s="485"/>
      <c r="AJ139" s="485"/>
      <c r="AK139" s="485"/>
      <c r="AL139" s="485"/>
      <c r="AM139" s="485"/>
      <c r="AN139" s="485"/>
      <c r="AO139" s="485"/>
      <c r="AP139" s="485"/>
      <c r="AQ139" s="1"/>
      <c r="AR139" s="1"/>
      <c r="AS139" s="1"/>
      <c r="AT139" s="1"/>
      <c r="AU139" s="1"/>
      <c r="AW139" s="13"/>
      <c r="AX139" s="13"/>
    </row>
    <row r="140" spans="16:50">
      <c r="P140">
        <v>7</v>
      </c>
      <c r="Q140" s="3" t="s">
        <v>100</v>
      </c>
      <c r="V140" s="485"/>
      <c r="W140" s="485"/>
      <c r="X140" s="485"/>
      <c r="Y140" s="485"/>
      <c r="Z140" s="485"/>
      <c r="AA140" s="485"/>
      <c r="AB140" s="485"/>
      <c r="AC140" s="485"/>
      <c r="AD140" s="485"/>
      <c r="AE140" s="485"/>
      <c r="AF140" s="485"/>
      <c r="AG140" s="485"/>
      <c r="AH140" s="485"/>
      <c r="AI140" s="485"/>
      <c r="AJ140" s="485"/>
      <c r="AK140" s="485"/>
      <c r="AL140" s="485"/>
      <c r="AM140" s="485"/>
      <c r="AN140" s="485"/>
      <c r="AO140" s="485"/>
      <c r="AP140" s="485"/>
      <c r="AQ140" s="1"/>
      <c r="AR140" s="1"/>
      <c r="AS140" s="1"/>
      <c r="AT140" s="1"/>
      <c r="AU140" s="1"/>
      <c r="AW140" s="13"/>
      <c r="AX140" s="13"/>
    </row>
    <row r="141" spans="16:50">
      <c r="V141" s="485"/>
      <c r="W141" s="485"/>
      <c r="X141" s="485"/>
      <c r="Y141" s="485"/>
      <c r="Z141" s="485"/>
      <c r="AA141" s="485"/>
      <c r="AB141" s="485"/>
      <c r="AC141" s="485"/>
      <c r="AD141" s="485"/>
      <c r="AE141" s="485"/>
      <c r="AF141" s="485"/>
      <c r="AG141" s="485"/>
      <c r="AH141" s="485"/>
      <c r="AI141" s="485"/>
      <c r="AJ141" s="485"/>
      <c r="AK141" s="485"/>
      <c r="AL141" s="485"/>
      <c r="AM141" s="485"/>
      <c r="AN141" s="485"/>
      <c r="AO141" s="485"/>
      <c r="AP141" s="485"/>
      <c r="AQ141" s="1"/>
      <c r="AR141" s="1"/>
      <c r="AS141" s="1"/>
      <c r="AT141" s="1"/>
      <c r="AU141" s="1"/>
      <c r="AW141" s="13"/>
      <c r="AX141" s="13"/>
    </row>
    <row r="142" spans="16:50">
      <c r="V142" s="485"/>
      <c r="W142" s="485"/>
      <c r="X142" s="485"/>
      <c r="Y142" s="485"/>
      <c r="Z142" s="485"/>
      <c r="AA142" s="485"/>
      <c r="AB142" s="485"/>
      <c r="AC142" s="485"/>
      <c r="AD142" s="485"/>
      <c r="AE142" s="485"/>
      <c r="AF142" s="485"/>
      <c r="AG142" s="485"/>
      <c r="AH142" s="485"/>
      <c r="AI142" s="485"/>
      <c r="AJ142" s="485"/>
      <c r="AK142" s="485"/>
      <c r="AL142" s="485"/>
      <c r="AM142" s="485"/>
      <c r="AN142" s="485"/>
      <c r="AO142" s="485"/>
      <c r="AP142" s="485"/>
      <c r="AQ142" s="1"/>
      <c r="AR142" s="1"/>
      <c r="AS142" s="1"/>
      <c r="AT142" s="1"/>
      <c r="AU142" s="1"/>
      <c r="AW142" s="13"/>
      <c r="AX142" s="13"/>
    </row>
    <row r="143" spans="16:50">
      <c r="V143" s="485"/>
      <c r="W143" s="485"/>
      <c r="X143" s="485"/>
      <c r="Y143" s="485"/>
      <c r="Z143" s="485"/>
      <c r="AA143" s="485"/>
      <c r="AB143" s="485"/>
      <c r="AC143" s="485"/>
      <c r="AD143" s="485"/>
      <c r="AE143" s="485"/>
      <c r="AF143" s="485"/>
      <c r="AG143" s="485"/>
      <c r="AH143" s="485"/>
      <c r="AI143" s="485"/>
      <c r="AJ143" s="485"/>
      <c r="AK143" s="485"/>
      <c r="AL143" s="485"/>
      <c r="AM143" s="485"/>
      <c r="AN143" s="485"/>
      <c r="AO143" s="485"/>
      <c r="AP143" s="485"/>
      <c r="AQ143" s="1"/>
      <c r="AR143" s="1"/>
      <c r="AS143" s="1"/>
      <c r="AT143" s="1"/>
      <c r="AU143" s="1"/>
      <c r="AW143" s="13"/>
      <c r="AX143" s="13"/>
    </row>
    <row r="144" spans="16:50">
      <c r="V144" s="485"/>
      <c r="W144" s="485"/>
      <c r="X144" s="485"/>
      <c r="Y144" s="485"/>
      <c r="Z144" s="485"/>
      <c r="AA144" s="485"/>
      <c r="AB144" s="485"/>
      <c r="AC144" s="485"/>
      <c r="AD144" s="485"/>
      <c r="AE144" s="485"/>
      <c r="AF144" s="485"/>
      <c r="AG144" s="485"/>
      <c r="AH144" s="485"/>
      <c r="AI144" s="485"/>
      <c r="AJ144" s="485"/>
      <c r="AK144" s="485"/>
      <c r="AL144" s="485"/>
      <c r="AM144" s="485"/>
      <c r="AN144" s="485"/>
      <c r="AO144" s="485"/>
      <c r="AP144" s="485"/>
      <c r="AQ144" s="1"/>
      <c r="AR144" s="1"/>
      <c r="AS144" s="1"/>
      <c r="AT144" s="1"/>
      <c r="AU144" s="1"/>
      <c r="AW144" s="13"/>
      <c r="AX144" s="13"/>
    </row>
    <row r="145" spans="22:50">
      <c r="V145" s="485"/>
      <c r="W145" s="485"/>
      <c r="X145" s="485"/>
      <c r="Y145" s="485"/>
      <c r="Z145" s="485"/>
      <c r="AA145" s="485"/>
      <c r="AB145" s="485"/>
      <c r="AC145" s="485"/>
      <c r="AD145" s="485"/>
      <c r="AE145" s="485"/>
      <c r="AF145" s="485"/>
      <c r="AG145" s="485"/>
      <c r="AH145" s="485"/>
      <c r="AI145" s="485"/>
      <c r="AJ145" s="485"/>
      <c r="AK145" s="485"/>
      <c r="AL145" s="485"/>
      <c r="AM145" s="485"/>
      <c r="AN145" s="485"/>
      <c r="AO145" s="485"/>
      <c r="AP145" s="485"/>
      <c r="AQ145" s="1"/>
      <c r="AR145" s="1"/>
      <c r="AS145" s="1"/>
      <c r="AT145" s="1"/>
      <c r="AU145" s="1"/>
      <c r="AW145" s="13"/>
      <c r="AX145" s="13"/>
    </row>
    <row r="146" spans="22:50">
      <c r="V146" s="485"/>
      <c r="W146" s="485"/>
      <c r="X146" s="485"/>
      <c r="Y146" s="485"/>
      <c r="Z146" s="485"/>
      <c r="AA146" s="485"/>
      <c r="AB146" s="485"/>
      <c r="AC146" s="485"/>
      <c r="AD146" s="485"/>
      <c r="AE146" s="485"/>
      <c r="AF146" s="485"/>
      <c r="AG146" s="485"/>
      <c r="AH146" s="485"/>
      <c r="AI146" s="485"/>
      <c r="AJ146" s="485"/>
      <c r="AK146" s="485"/>
      <c r="AL146" s="485"/>
      <c r="AM146" s="485"/>
      <c r="AN146" s="485"/>
      <c r="AO146" s="485"/>
      <c r="AP146" s="485"/>
      <c r="AQ146" s="1"/>
      <c r="AR146" s="1"/>
      <c r="AS146" s="1"/>
      <c r="AT146" s="1"/>
      <c r="AU146" s="1"/>
      <c r="AW146" s="13"/>
      <c r="AX146" s="13"/>
    </row>
    <row r="147" spans="22:50">
      <c r="V147" s="485"/>
      <c r="W147" s="485"/>
      <c r="X147" s="485"/>
      <c r="Y147" s="485"/>
      <c r="Z147" s="485"/>
      <c r="AA147" s="485"/>
      <c r="AB147" s="485"/>
      <c r="AC147" s="485"/>
      <c r="AD147" s="485"/>
      <c r="AE147" s="485"/>
      <c r="AF147" s="485"/>
      <c r="AG147" s="485"/>
      <c r="AH147" s="485"/>
      <c r="AI147" s="485"/>
      <c r="AJ147" s="485"/>
      <c r="AK147" s="485"/>
      <c r="AL147" s="485"/>
      <c r="AM147" s="485"/>
      <c r="AN147" s="485"/>
      <c r="AO147" s="485"/>
      <c r="AP147" s="485"/>
      <c r="AW147" s="13"/>
      <c r="AX147" s="13"/>
    </row>
    <row r="148" spans="22:50">
      <c r="V148" s="485"/>
      <c r="W148" s="485"/>
      <c r="X148" s="485"/>
      <c r="Y148" s="485"/>
      <c r="Z148" s="485"/>
      <c r="AA148" s="485"/>
      <c r="AB148" s="485"/>
      <c r="AC148" s="485"/>
      <c r="AD148" s="485"/>
      <c r="AE148" s="485"/>
      <c r="AF148" s="485"/>
      <c r="AG148" s="485"/>
      <c r="AH148" s="485"/>
      <c r="AI148" s="485"/>
      <c r="AJ148" s="485"/>
      <c r="AK148" s="485"/>
      <c r="AL148" s="485"/>
      <c r="AM148" s="485"/>
      <c r="AN148" s="485"/>
      <c r="AO148" s="485"/>
      <c r="AP148" s="485"/>
      <c r="AW148" s="13"/>
      <c r="AX148" s="13"/>
    </row>
    <row r="149" spans="22:50">
      <c r="V149" s="485"/>
      <c r="W149" s="485"/>
      <c r="X149" s="485"/>
      <c r="Y149" s="485"/>
      <c r="Z149" s="485"/>
      <c r="AA149" s="485"/>
      <c r="AB149" s="485"/>
      <c r="AC149" s="485"/>
      <c r="AD149" s="485"/>
      <c r="AE149" s="485"/>
      <c r="AF149" s="485"/>
      <c r="AG149" s="485"/>
      <c r="AH149" s="485"/>
      <c r="AI149" s="485"/>
      <c r="AJ149" s="485"/>
      <c r="AK149" s="485"/>
      <c r="AL149" s="485"/>
      <c r="AM149" s="485"/>
      <c r="AN149" s="485"/>
      <c r="AO149" s="485"/>
      <c r="AP149" s="485"/>
      <c r="AQ149" s="1"/>
      <c r="AR149" s="1"/>
      <c r="AS149" s="1"/>
      <c r="AT149" s="1"/>
      <c r="AU149" s="1"/>
      <c r="AW149" s="13"/>
      <c r="AX149" s="13"/>
    </row>
    <row r="150" spans="22:50">
      <c r="V150" s="485"/>
      <c r="W150" s="485"/>
      <c r="X150" s="485"/>
      <c r="Y150" s="485"/>
      <c r="Z150" s="485"/>
      <c r="AA150" s="485"/>
      <c r="AB150" s="485"/>
      <c r="AC150" s="485"/>
      <c r="AD150" s="485"/>
      <c r="AE150" s="485"/>
      <c r="AF150" s="485"/>
      <c r="AG150" s="485"/>
      <c r="AH150" s="485"/>
      <c r="AI150" s="485"/>
      <c r="AJ150" s="485"/>
      <c r="AK150" s="485"/>
      <c r="AL150" s="485"/>
      <c r="AM150" s="485"/>
      <c r="AN150" s="485"/>
      <c r="AO150" s="485"/>
      <c r="AP150" s="485"/>
      <c r="AQ150" s="1"/>
      <c r="AR150" s="1"/>
      <c r="AS150" s="1"/>
      <c r="AT150" s="1"/>
      <c r="AU150" s="1"/>
      <c r="AW150" s="13"/>
      <c r="AX150" s="13"/>
    </row>
    <row r="151" spans="22:50">
      <c r="V151" s="485"/>
      <c r="W151" s="485"/>
      <c r="X151" s="485"/>
      <c r="Y151" s="485"/>
      <c r="Z151" s="485"/>
      <c r="AA151" s="485"/>
      <c r="AB151" s="485"/>
      <c r="AC151" s="485"/>
      <c r="AD151" s="485"/>
      <c r="AE151" s="485"/>
      <c r="AF151" s="485"/>
      <c r="AG151" s="485"/>
      <c r="AH151" s="485"/>
      <c r="AI151" s="485"/>
      <c r="AJ151" s="485"/>
      <c r="AK151" s="485"/>
      <c r="AL151" s="485"/>
      <c r="AM151" s="485"/>
      <c r="AN151" s="485"/>
      <c r="AO151" s="485"/>
      <c r="AP151" s="485"/>
      <c r="AQ151" s="1"/>
      <c r="AR151" s="1"/>
      <c r="AS151" s="1"/>
      <c r="AT151" s="1"/>
      <c r="AU151" s="1"/>
      <c r="AW151" s="13"/>
      <c r="AX151" s="13"/>
    </row>
    <row r="152" spans="22:50">
      <c r="V152" s="485"/>
      <c r="W152" s="485"/>
      <c r="X152" s="485"/>
      <c r="Y152" s="485"/>
      <c r="Z152" s="485"/>
      <c r="AA152" s="485"/>
      <c r="AB152" s="485"/>
      <c r="AC152" s="485"/>
      <c r="AD152" s="485"/>
      <c r="AE152" s="485"/>
      <c r="AF152" s="485"/>
      <c r="AG152" s="485"/>
      <c r="AH152" s="485"/>
      <c r="AI152" s="485"/>
      <c r="AJ152" s="485"/>
      <c r="AK152" s="485"/>
      <c r="AL152" s="485"/>
      <c r="AM152" s="485"/>
      <c r="AN152" s="485"/>
      <c r="AO152" s="485"/>
      <c r="AP152" s="485"/>
      <c r="AQ152" s="1"/>
      <c r="AR152" s="1"/>
      <c r="AS152" s="1"/>
      <c r="AT152" s="1"/>
      <c r="AU152" s="1"/>
    </row>
    <row r="153" spans="22:50">
      <c r="V153" s="485"/>
      <c r="W153" s="485"/>
      <c r="X153" s="485"/>
      <c r="Y153" s="485"/>
      <c r="Z153" s="485"/>
      <c r="AA153" s="485"/>
      <c r="AB153" s="485"/>
      <c r="AC153" s="485"/>
      <c r="AD153" s="485"/>
      <c r="AE153" s="485"/>
      <c r="AF153" s="485"/>
      <c r="AG153" s="485"/>
      <c r="AH153" s="485"/>
      <c r="AI153" s="485"/>
      <c r="AJ153" s="485"/>
      <c r="AK153" s="485"/>
      <c r="AL153" s="485"/>
      <c r="AM153" s="485"/>
      <c r="AN153" s="485"/>
      <c r="AO153" s="485"/>
      <c r="AP153" s="485"/>
      <c r="AQ153" s="1"/>
      <c r="AR153" s="1"/>
      <c r="AS153" s="1"/>
      <c r="AT153" s="1"/>
      <c r="AU153" s="1"/>
    </row>
    <row r="154" spans="22:50">
      <c r="V154" s="485"/>
      <c r="W154" s="485"/>
      <c r="X154" s="485"/>
      <c r="Y154" s="485"/>
      <c r="Z154" s="485"/>
      <c r="AA154" s="485"/>
      <c r="AB154" s="485"/>
      <c r="AC154" s="485"/>
      <c r="AD154" s="485"/>
      <c r="AE154" s="485"/>
      <c r="AF154" s="485"/>
      <c r="AG154" s="485"/>
      <c r="AH154" s="485"/>
      <c r="AI154" s="485"/>
      <c r="AJ154" s="485"/>
      <c r="AK154" s="485"/>
      <c r="AL154" s="485"/>
      <c r="AM154" s="485"/>
      <c r="AN154" s="485"/>
      <c r="AO154" s="485"/>
      <c r="AP154" s="485"/>
      <c r="AQ154" s="1"/>
      <c r="AR154" s="1"/>
      <c r="AS154" s="1"/>
      <c r="AT154" s="1"/>
      <c r="AU154" s="1"/>
    </row>
    <row r="155" spans="22:50">
      <c r="V155" s="485"/>
      <c r="W155" s="485"/>
      <c r="X155" s="485"/>
      <c r="Y155" s="485"/>
      <c r="Z155" s="485"/>
      <c r="AA155" s="485"/>
      <c r="AB155" s="485"/>
      <c r="AC155" s="485"/>
      <c r="AD155" s="485"/>
      <c r="AE155" s="485"/>
      <c r="AF155" s="485"/>
      <c r="AG155" s="485"/>
      <c r="AH155" s="485"/>
      <c r="AI155" s="485"/>
      <c r="AJ155" s="485"/>
      <c r="AK155" s="485"/>
      <c r="AL155" s="485"/>
      <c r="AM155" s="485"/>
      <c r="AN155" s="485"/>
      <c r="AO155" s="485"/>
      <c r="AP155" s="485"/>
      <c r="AQ155" s="1"/>
      <c r="AR155" s="1"/>
      <c r="AS155" s="1"/>
      <c r="AT155" s="1"/>
      <c r="AU155" s="1"/>
    </row>
    <row r="156" spans="22:50">
      <c r="V156" s="485"/>
      <c r="W156" s="485"/>
      <c r="X156" s="485"/>
      <c r="Y156" s="485"/>
      <c r="Z156" s="485"/>
      <c r="AA156" s="485"/>
      <c r="AB156" s="485"/>
      <c r="AC156" s="485"/>
      <c r="AD156" s="485"/>
      <c r="AE156" s="485"/>
      <c r="AF156" s="485"/>
      <c r="AG156" s="485"/>
      <c r="AH156" s="485"/>
      <c r="AI156" s="485"/>
      <c r="AJ156" s="485"/>
      <c r="AK156" s="485"/>
      <c r="AL156" s="485"/>
      <c r="AM156" s="485"/>
      <c r="AN156" s="485"/>
      <c r="AO156" s="485"/>
      <c r="AP156" s="485"/>
      <c r="AQ156" s="1"/>
      <c r="AR156" s="1"/>
      <c r="AS156" s="1"/>
      <c r="AT156" s="1"/>
      <c r="AU156" s="1"/>
    </row>
    <row r="157" spans="22:50">
      <c r="V157" s="485"/>
      <c r="W157" s="485"/>
      <c r="X157" s="485"/>
      <c r="Y157" s="485"/>
      <c r="Z157" s="485"/>
      <c r="AA157" s="485"/>
      <c r="AB157" s="485"/>
      <c r="AC157" s="485"/>
      <c r="AD157" s="485"/>
      <c r="AE157" s="485"/>
      <c r="AF157" s="485"/>
      <c r="AG157" s="485"/>
      <c r="AH157" s="485"/>
      <c r="AI157" s="485"/>
      <c r="AJ157" s="485"/>
      <c r="AK157" s="485"/>
      <c r="AL157" s="485"/>
      <c r="AM157" s="485"/>
      <c r="AN157" s="485"/>
      <c r="AO157" s="485"/>
      <c r="AP157" s="485"/>
      <c r="AQ157" s="1"/>
      <c r="AR157" s="1"/>
      <c r="AS157" s="1"/>
      <c r="AT157" s="1"/>
      <c r="AU157" s="1"/>
    </row>
    <row r="158" spans="22:50">
      <c r="V158" s="485"/>
      <c r="W158" s="485"/>
      <c r="X158" s="485"/>
      <c r="Y158" s="485"/>
      <c r="Z158" s="485"/>
      <c r="AA158" s="485"/>
      <c r="AB158" s="485"/>
      <c r="AC158" s="485"/>
      <c r="AD158" s="485"/>
      <c r="AE158" s="485"/>
      <c r="AF158" s="485"/>
      <c r="AG158" s="485"/>
      <c r="AH158" s="485"/>
      <c r="AI158" s="485"/>
      <c r="AJ158" s="485"/>
      <c r="AK158" s="485"/>
      <c r="AL158" s="485"/>
      <c r="AM158" s="485"/>
      <c r="AN158" s="485"/>
      <c r="AO158" s="485"/>
      <c r="AP158" s="485"/>
      <c r="AQ158" s="1"/>
      <c r="AR158" s="1"/>
      <c r="AS158" s="1"/>
      <c r="AT158" s="1"/>
      <c r="AU158" s="1"/>
    </row>
    <row r="159" spans="22:50">
      <c r="V159" s="485"/>
      <c r="W159" s="485"/>
      <c r="X159" s="485"/>
      <c r="Y159" s="485"/>
      <c r="Z159" s="485"/>
      <c r="AA159" s="485"/>
      <c r="AB159" s="485"/>
      <c r="AC159" s="485"/>
      <c r="AD159" s="485"/>
      <c r="AE159" s="485"/>
      <c r="AF159" s="485"/>
      <c r="AG159" s="485"/>
      <c r="AH159" s="485"/>
      <c r="AI159" s="485"/>
      <c r="AJ159" s="485"/>
      <c r="AK159" s="485"/>
      <c r="AL159" s="485"/>
      <c r="AM159" s="485"/>
      <c r="AN159" s="485"/>
      <c r="AO159" s="485"/>
      <c r="AP159" s="485"/>
      <c r="AQ159" s="1"/>
      <c r="AR159" s="1"/>
      <c r="AS159" s="1"/>
      <c r="AT159" s="1"/>
      <c r="AU159" s="1"/>
    </row>
    <row r="160" spans="22:50">
      <c r="AG160" s="3"/>
      <c r="AH160" s="61"/>
      <c r="AI160" s="61"/>
      <c r="AJ160" s="16"/>
      <c r="AK160" s="215"/>
      <c r="AL160" s="16"/>
      <c r="AN160" s="16"/>
      <c r="AO160" s="1"/>
      <c r="AP160" s="1"/>
      <c r="AQ160" s="1"/>
      <c r="AR160" s="1"/>
      <c r="AS160" s="1"/>
      <c r="AT160" s="1"/>
      <c r="AU160" s="1"/>
    </row>
    <row r="161" spans="29:48">
      <c r="AG161" s="3"/>
      <c r="AH161" s="61"/>
      <c r="AI161" s="61"/>
      <c r="AJ161" s="16"/>
      <c r="AK161" s="215"/>
      <c r="AL161" s="16"/>
      <c r="AN161" s="16"/>
      <c r="AO161" s="1"/>
      <c r="AP161" s="1"/>
      <c r="AQ161" s="1"/>
      <c r="AR161" s="1"/>
      <c r="AS161" s="1"/>
      <c r="AT161" s="1"/>
      <c r="AU161" s="1"/>
    </row>
    <row r="162" spans="29:48">
      <c r="AG162" s="3"/>
      <c r="AH162" s="61"/>
      <c r="AI162" s="61"/>
      <c r="AJ162" s="16"/>
      <c r="AK162" s="215"/>
      <c r="AL162" s="16"/>
      <c r="AN162" s="16"/>
      <c r="AO162" s="1"/>
      <c r="AP162" s="1"/>
      <c r="AQ162" s="1"/>
      <c r="AR162" s="1"/>
      <c r="AS162" s="1"/>
      <c r="AT162" s="1"/>
      <c r="AU162" s="1"/>
    </row>
    <row r="163" spans="29:48">
      <c r="AG163" s="3"/>
      <c r="AH163" s="61"/>
      <c r="AI163" s="61"/>
      <c r="AJ163" s="16"/>
      <c r="AK163" s="215"/>
      <c r="AL163" s="16"/>
      <c r="AN163" s="16"/>
      <c r="AO163" s="1"/>
      <c r="AP163" s="1"/>
      <c r="AQ163" s="1"/>
      <c r="AR163" s="1"/>
      <c r="AS163" s="1"/>
      <c r="AT163" s="1"/>
      <c r="AU163" s="1"/>
    </row>
    <row r="164" spans="29:48">
      <c r="AG164" s="3"/>
      <c r="AH164" s="61"/>
      <c r="AI164" s="61"/>
      <c r="AJ164" s="16"/>
      <c r="AK164" s="215"/>
      <c r="AL164" s="16"/>
      <c r="AN164" s="16"/>
      <c r="AO164" s="1"/>
      <c r="AP164" s="1"/>
      <c r="AQ164" s="1"/>
      <c r="AR164" s="1"/>
      <c r="AS164" s="1"/>
      <c r="AT164" s="1"/>
      <c r="AU164" s="1"/>
    </row>
    <row r="165" spans="29:48">
      <c r="AG165" s="3"/>
      <c r="AH165" s="61"/>
      <c r="AI165" s="61"/>
      <c r="AJ165" s="16"/>
      <c r="AK165" s="215"/>
      <c r="AL165" s="16"/>
      <c r="AN165" s="16"/>
      <c r="AO165" s="1"/>
      <c r="AP165" s="1"/>
      <c r="AQ165" s="1"/>
      <c r="AR165" s="1"/>
      <c r="AS165" s="1"/>
      <c r="AT165" s="1"/>
      <c r="AU165" s="1"/>
    </row>
    <row r="166" spans="29:48">
      <c r="AG166" s="3"/>
      <c r="AH166" s="61"/>
      <c r="AI166" s="61"/>
      <c r="AJ166" s="16"/>
      <c r="AK166" s="215"/>
      <c r="AL166" s="16"/>
      <c r="AN166" s="16"/>
      <c r="AO166" s="1"/>
      <c r="AP166" s="1"/>
      <c r="AQ166" s="1"/>
      <c r="AR166" s="1"/>
      <c r="AS166" s="1"/>
      <c r="AT166" s="1"/>
      <c r="AU166" s="1"/>
    </row>
    <row r="167" spans="29:48">
      <c r="AG167" s="3"/>
      <c r="AH167" s="61"/>
      <c r="AI167" s="61"/>
      <c r="AJ167" s="16"/>
      <c r="AK167" s="215"/>
      <c r="AL167" s="16"/>
      <c r="AN167" s="16"/>
      <c r="AO167" s="1"/>
      <c r="AP167" s="1"/>
      <c r="AQ167" s="1"/>
      <c r="AR167" s="1"/>
      <c r="AS167" s="1"/>
      <c r="AT167" s="1"/>
      <c r="AU167" s="1"/>
    </row>
    <row r="168" spans="29:48">
      <c r="AG168" s="3"/>
      <c r="AH168" s="61"/>
      <c r="AI168" s="61"/>
      <c r="AJ168" s="16"/>
      <c r="AK168" s="215"/>
      <c r="AL168" s="16"/>
      <c r="AN168" s="16"/>
      <c r="AO168" s="1"/>
      <c r="AP168" s="1"/>
      <c r="AQ168" s="1"/>
      <c r="AR168" s="1"/>
      <c r="AS168" s="1"/>
      <c r="AT168" s="1"/>
      <c r="AU168" s="1"/>
    </row>
    <row r="169" spans="29:48">
      <c r="AG169" s="3"/>
      <c r="AH169" s="61"/>
      <c r="AI169" s="61"/>
      <c r="AJ169" s="16"/>
      <c r="AK169" s="215"/>
      <c r="AL169" s="16"/>
      <c r="AN169" s="16"/>
      <c r="AO169" s="1"/>
      <c r="AP169" s="1"/>
      <c r="AQ169" s="1"/>
      <c r="AR169" s="1"/>
      <c r="AS169" s="1"/>
      <c r="AT169" s="1"/>
      <c r="AU169" s="1"/>
    </row>
    <row r="170" spans="29:48">
      <c r="AG170" s="3"/>
      <c r="AH170" s="61"/>
      <c r="AI170" s="61"/>
      <c r="AJ170" s="16"/>
      <c r="AK170" s="215"/>
      <c r="AL170" s="16"/>
      <c r="AN170" s="16"/>
      <c r="AO170" s="1"/>
      <c r="AP170" s="1"/>
      <c r="AQ170" s="1"/>
      <c r="AR170" s="1"/>
      <c r="AS170" s="1"/>
      <c r="AT170" s="1"/>
      <c r="AU170" s="1"/>
    </row>
    <row r="171" spans="29:48">
      <c r="AG171" s="3"/>
      <c r="AH171" s="61"/>
      <c r="AI171" s="61"/>
      <c r="AJ171" s="16"/>
      <c r="AK171" s="215"/>
      <c r="AL171" s="16"/>
      <c r="AN171" s="16"/>
      <c r="AO171" s="1"/>
      <c r="AP171" s="1"/>
      <c r="AQ171" s="1"/>
      <c r="AR171" s="1"/>
      <c r="AS171" s="1"/>
      <c r="AT171" s="1"/>
      <c r="AU171" s="1"/>
    </row>
    <row r="172" spans="29:48">
      <c r="AG172" s="3"/>
      <c r="AH172" s="61"/>
      <c r="AI172" s="61"/>
      <c r="AJ172" s="16"/>
      <c r="AK172" s="215"/>
      <c r="AL172" s="16"/>
      <c r="AN172" s="16"/>
      <c r="AO172" s="1"/>
      <c r="AP172" s="1"/>
      <c r="AQ172" s="1"/>
      <c r="AR172" s="1"/>
      <c r="AS172" s="1"/>
      <c r="AT172" s="1"/>
      <c r="AU172" s="1"/>
    </row>
    <row r="173" spans="29:48">
      <c r="AC173" s="14"/>
      <c r="AD173" s="79"/>
      <c r="AE173" s="79"/>
      <c r="AG173" s="3"/>
      <c r="AH173" s="61"/>
      <c r="AI173" s="61"/>
      <c r="AJ173" s="16"/>
      <c r="AK173" s="215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79"/>
      <c r="AE174" s="79"/>
      <c r="AG174" s="3"/>
      <c r="AH174" s="61"/>
      <c r="AI174" s="61"/>
      <c r="AJ174" s="16"/>
      <c r="AK174" s="215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79"/>
      <c r="AE175" s="79"/>
      <c r="AG175" s="3"/>
      <c r="AH175" s="61"/>
      <c r="AI175" s="61"/>
      <c r="AJ175" s="16"/>
      <c r="AK175" s="215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79"/>
      <c r="AE176" s="79"/>
      <c r="AG176" s="3"/>
      <c r="AH176" s="61"/>
      <c r="AI176" s="61"/>
      <c r="AJ176" s="16"/>
      <c r="AK176" s="215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>
      <c r="AC177" s="14"/>
      <c r="AD177" s="79"/>
      <c r="AE177" s="79"/>
      <c r="AG177" s="3"/>
      <c r="AH177" s="61"/>
      <c r="AI177" s="61"/>
      <c r="AJ177" s="16"/>
      <c r="AK177" s="215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79"/>
      <c r="AE178" s="79"/>
      <c r="AG178" s="3"/>
      <c r="AH178" s="61"/>
      <c r="AI178" s="61"/>
      <c r="AJ178" s="16"/>
      <c r="AK178" s="215"/>
      <c r="AL178" s="16"/>
      <c r="AN178" s="16"/>
      <c r="AO178" s="1"/>
      <c r="AP178" s="1"/>
      <c r="AQ178" s="1"/>
      <c r="AR178" s="1"/>
      <c r="AS178" s="1"/>
      <c r="AT178" s="1"/>
      <c r="AU178" s="1"/>
      <c r="AV178" s="14"/>
    </row>
    <row r="179" spans="29:48">
      <c r="AC179" s="14"/>
      <c r="AD179" s="79"/>
      <c r="AE179" s="79"/>
      <c r="AG179" s="3"/>
      <c r="AH179" s="61"/>
      <c r="AI179" s="61"/>
      <c r="AJ179" s="16"/>
      <c r="AK179" s="215"/>
      <c r="AL179" s="16"/>
      <c r="AN179" s="16"/>
      <c r="AO179" s="1"/>
      <c r="AP179" s="1"/>
      <c r="AQ179" s="1"/>
      <c r="AR179" s="1"/>
      <c r="AS179" s="1"/>
      <c r="AT179" s="1"/>
      <c r="AU179" s="1"/>
      <c r="AV179" s="14"/>
    </row>
    <row r="180" spans="29:48">
      <c r="AC180" s="14"/>
      <c r="AD180" s="79"/>
      <c r="AE180" s="79"/>
      <c r="AG180" s="3"/>
      <c r="AH180" s="61"/>
      <c r="AI180" s="61"/>
      <c r="AJ180" s="16"/>
      <c r="AK180" s="215"/>
      <c r="AL180" s="16"/>
      <c r="AN180" s="16"/>
      <c r="AO180" s="1"/>
      <c r="AP180" s="1"/>
      <c r="AQ180" s="1"/>
      <c r="AR180" s="1"/>
      <c r="AS180" s="1"/>
      <c r="AT180" s="1"/>
      <c r="AU180" s="1"/>
      <c r="AV180" s="14"/>
    </row>
    <row r="181" spans="29:48">
      <c r="AC181" s="14"/>
      <c r="AD181" s="79"/>
      <c r="AE181" s="79"/>
      <c r="AG181" s="3"/>
      <c r="AH181" s="61"/>
      <c r="AI181" s="61"/>
      <c r="AJ181" s="16"/>
      <c r="AK181" s="215"/>
      <c r="AL181" s="16"/>
      <c r="AN181" s="16"/>
      <c r="AO181" s="1"/>
      <c r="AP181" s="1"/>
      <c r="AQ181" s="1"/>
      <c r="AR181" s="1"/>
      <c r="AS181" s="1"/>
      <c r="AT181" s="1"/>
      <c r="AU181" s="1"/>
      <c r="AV181" s="14"/>
    </row>
    <row r="182" spans="29:48">
      <c r="AC182" s="14"/>
      <c r="AD182" s="79"/>
      <c r="AE182" s="79"/>
      <c r="AG182" s="3"/>
      <c r="AH182" s="61"/>
      <c r="AI182" s="61"/>
      <c r="AJ182" s="16"/>
      <c r="AK182" s="215"/>
      <c r="AL182" s="16"/>
      <c r="AN182" s="16"/>
      <c r="AO182" s="1"/>
      <c r="AP182" s="1"/>
      <c r="AQ182" s="1"/>
      <c r="AR182" s="1"/>
      <c r="AS182" s="1"/>
      <c r="AT182" s="1"/>
      <c r="AU182" s="1"/>
      <c r="AV182" s="14"/>
    </row>
    <row r="183" spans="29:48">
      <c r="AC183" s="14"/>
      <c r="AD183" s="79"/>
      <c r="AE183" s="79"/>
      <c r="AG183" s="3"/>
      <c r="AH183" s="61"/>
      <c r="AI183" s="61"/>
      <c r="AJ183" s="16"/>
      <c r="AK183" s="215"/>
      <c r="AL183" s="16"/>
      <c r="AN183" s="16"/>
      <c r="AO183" s="1"/>
      <c r="AP183" s="1"/>
      <c r="AQ183" s="1"/>
      <c r="AR183" s="1"/>
      <c r="AS183" s="1"/>
      <c r="AT183" s="1"/>
      <c r="AU183" s="1"/>
      <c r="AV183" s="14"/>
    </row>
    <row r="184" spans="29:48">
      <c r="AC184" s="14"/>
      <c r="AD184" s="79"/>
      <c r="AE184" s="79"/>
      <c r="AG184" s="3"/>
      <c r="AH184" s="61"/>
      <c r="AI184" s="61"/>
      <c r="AJ184" s="16"/>
      <c r="AK184" s="215"/>
      <c r="AL184" s="16"/>
      <c r="AN184" s="16"/>
      <c r="AO184" s="1"/>
      <c r="AP184" s="1"/>
      <c r="AQ184" s="1"/>
      <c r="AR184" s="1"/>
      <c r="AS184" s="1"/>
      <c r="AT184" s="1"/>
      <c r="AU184" s="1"/>
      <c r="AV184" s="14"/>
    </row>
    <row r="185" spans="29:48">
      <c r="AC185" s="14"/>
      <c r="AD185" s="79"/>
      <c r="AE185" s="79"/>
      <c r="AG185" s="3"/>
      <c r="AH185" s="61"/>
      <c r="AI185" s="61"/>
      <c r="AJ185" s="16"/>
      <c r="AK185" s="215"/>
      <c r="AL185" s="16"/>
      <c r="AN185" s="16"/>
      <c r="AO185" s="1"/>
      <c r="AP185" s="1"/>
      <c r="AQ185" s="1"/>
      <c r="AR185" s="1"/>
      <c r="AS185" s="1"/>
      <c r="AT185" s="1"/>
      <c r="AU185" s="1"/>
      <c r="AV185" s="14"/>
    </row>
    <row r="186" spans="29:48">
      <c r="AC186" s="14"/>
      <c r="AD186" s="79"/>
      <c r="AE186" s="79"/>
      <c r="AG186" s="3"/>
      <c r="AH186" s="61"/>
      <c r="AI186" s="61"/>
      <c r="AJ186" s="16"/>
      <c r="AK186" s="215"/>
      <c r="AL186" s="16"/>
      <c r="AN186" s="16"/>
      <c r="AO186" s="1"/>
      <c r="AP186" s="1"/>
      <c r="AQ186" s="1"/>
      <c r="AR186" s="1"/>
      <c r="AS186" s="1"/>
      <c r="AT186" s="1"/>
      <c r="AU186" s="1"/>
      <c r="AV186" s="14"/>
    </row>
    <row r="187" spans="29:48">
      <c r="AC187" s="14"/>
      <c r="AD187" s="79"/>
      <c r="AE187" s="79"/>
      <c r="AG187" s="3"/>
      <c r="AH187" s="61"/>
      <c r="AI187" s="61"/>
      <c r="AJ187" s="16"/>
      <c r="AK187" s="215"/>
      <c r="AL187" s="16"/>
      <c r="AN187" s="16"/>
      <c r="AO187" s="1"/>
      <c r="AP187" s="1"/>
      <c r="AQ187" s="1"/>
      <c r="AR187" s="1"/>
      <c r="AS187" s="1"/>
      <c r="AT187" s="1"/>
      <c r="AU187" s="1"/>
      <c r="AV187" s="14"/>
    </row>
    <row r="188" spans="29:48">
      <c r="AC188" s="14"/>
      <c r="AD188" s="79"/>
      <c r="AE188" s="79"/>
      <c r="AG188" s="3"/>
      <c r="AH188" s="61"/>
      <c r="AI188" s="61"/>
      <c r="AJ188" s="16"/>
      <c r="AK188" s="215"/>
      <c r="AL188" s="16"/>
      <c r="AN188" s="16"/>
      <c r="AO188" s="1"/>
      <c r="AP188" s="1"/>
      <c r="AQ188" s="1"/>
      <c r="AR188" s="1"/>
      <c r="AS188" s="1"/>
      <c r="AT188" s="1"/>
      <c r="AU188" s="1"/>
      <c r="AV188" s="14"/>
    </row>
    <row r="189" spans="29:48">
      <c r="AC189" s="14"/>
      <c r="AD189" s="79"/>
      <c r="AE189" s="79"/>
      <c r="AG189" s="3"/>
      <c r="AH189" s="61"/>
      <c r="AI189" s="61"/>
      <c r="AJ189" s="16"/>
      <c r="AK189" s="215"/>
      <c r="AL189" s="16"/>
      <c r="AN189" s="16"/>
      <c r="AO189" s="1"/>
      <c r="AP189" s="1"/>
      <c r="AQ189" s="1"/>
      <c r="AR189" s="1"/>
      <c r="AS189" s="1"/>
      <c r="AT189" s="1"/>
      <c r="AU189" s="1"/>
      <c r="AV189" s="14"/>
    </row>
    <row r="190" spans="29:48">
      <c r="AC190" s="14"/>
      <c r="AD190" s="79"/>
      <c r="AE190" s="79"/>
      <c r="AG190" s="3"/>
      <c r="AH190" s="61"/>
      <c r="AI190" s="61"/>
      <c r="AJ190" s="16"/>
      <c r="AK190" s="215"/>
      <c r="AL190" s="16"/>
      <c r="AN190" s="16"/>
      <c r="AO190" s="1"/>
      <c r="AP190" s="1"/>
      <c r="AQ190" s="1"/>
      <c r="AR190" s="1"/>
      <c r="AS190" s="1"/>
      <c r="AT190" s="1"/>
      <c r="AU190" s="1"/>
      <c r="AV190" s="14"/>
    </row>
    <row r="191" spans="29:48">
      <c r="AC191" s="14"/>
      <c r="AD191" s="79"/>
      <c r="AE191" s="79"/>
      <c r="AG191" s="3"/>
      <c r="AH191" s="61"/>
      <c r="AI191" s="61"/>
      <c r="AJ191" s="16"/>
      <c r="AK191" s="215"/>
      <c r="AL191" s="16"/>
      <c r="AN191" s="16"/>
      <c r="AO191" s="1"/>
      <c r="AP191" s="1"/>
      <c r="AQ191" s="1"/>
      <c r="AR191" s="1"/>
      <c r="AS191" s="1"/>
      <c r="AT191" s="1"/>
      <c r="AU191" s="1"/>
      <c r="AV191" s="14"/>
    </row>
    <row r="192" spans="29:48">
      <c r="AC192" s="14"/>
      <c r="AD192" s="79"/>
      <c r="AE192" s="79"/>
      <c r="AG192" s="3"/>
      <c r="AH192" s="61"/>
      <c r="AI192" s="61"/>
      <c r="AJ192" s="16"/>
      <c r="AK192" s="215"/>
      <c r="AL192" s="16"/>
      <c r="AN192" s="16"/>
      <c r="AO192" s="1"/>
      <c r="AP192" s="1"/>
      <c r="AQ192" s="1"/>
      <c r="AR192" s="1"/>
      <c r="AS192" s="1"/>
      <c r="AT192" s="1"/>
      <c r="AU192" s="1"/>
      <c r="AV192" s="14"/>
    </row>
    <row r="193" spans="29:48">
      <c r="AC193" s="14"/>
      <c r="AD193" s="79"/>
      <c r="AE193" s="79"/>
      <c r="AG193" s="3"/>
      <c r="AH193" s="61"/>
      <c r="AI193" s="61"/>
      <c r="AJ193" s="16"/>
      <c r="AK193" s="215"/>
      <c r="AL193" s="16"/>
      <c r="AN193" s="16"/>
      <c r="AO193" s="1"/>
      <c r="AP193" s="1"/>
      <c r="AQ193" s="1"/>
      <c r="AR193" s="1"/>
      <c r="AS193" s="1"/>
      <c r="AT193" s="1"/>
      <c r="AU193" s="1"/>
      <c r="AV193" s="14"/>
    </row>
    <row r="194" spans="29:48">
      <c r="AC194" s="14"/>
      <c r="AD194" s="79"/>
      <c r="AE194" s="79"/>
      <c r="AG194" s="3"/>
      <c r="AH194" s="61"/>
      <c r="AI194" s="61"/>
      <c r="AJ194" s="16"/>
      <c r="AK194" s="215"/>
      <c r="AL194" s="16"/>
      <c r="AN194" s="16"/>
      <c r="AO194" s="1"/>
      <c r="AP194" s="1"/>
      <c r="AQ194" s="1"/>
      <c r="AR194" s="1"/>
      <c r="AS194" s="1"/>
      <c r="AT194" s="1"/>
      <c r="AU194" s="1"/>
      <c r="AV194" s="14"/>
    </row>
    <row r="195" spans="29:48">
      <c r="AC195" s="14"/>
      <c r="AD195" s="79"/>
      <c r="AE195" s="79"/>
      <c r="AG195" s="3"/>
      <c r="AH195" s="61"/>
      <c r="AI195" s="61"/>
      <c r="AJ195" s="16"/>
      <c r="AK195" s="215"/>
      <c r="AL195" s="16"/>
      <c r="AN195" s="16"/>
      <c r="AO195" s="1"/>
      <c r="AP195" s="1"/>
      <c r="AQ195" s="1"/>
      <c r="AR195" s="1"/>
      <c r="AS195" s="1"/>
      <c r="AT195" s="1"/>
      <c r="AU195" s="1"/>
      <c r="AV195" s="14"/>
    </row>
    <row r="196" spans="29:48">
      <c r="AC196" s="14"/>
      <c r="AD196" s="79"/>
      <c r="AE196" s="79"/>
      <c r="AG196" s="3"/>
      <c r="AH196" s="61"/>
      <c r="AI196" s="61"/>
      <c r="AJ196" s="16"/>
      <c r="AK196" s="215"/>
      <c r="AL196" s="16"/>
      <c r="AN196" s="16"/>
      <c r="AO196" s="1"/>
      <c r="AP196" s="1"/>
      <c r="AQ196" s="1"/>
      <c r="AR196" s="1"/>
      <c r="AS196" s="1"/>
      <c r="AT196" s="1"/>
      <c r="AU196" s="1"/>
      <c r="AV196" s="14"/>
    </row>
    <row r="197" spans="29:48">
      <c r="AC197" s="14"/>
      <c r="AD197" s="79"/>
      <c r="AE197" s="79"/>
      <c r="AG197" s="3"/>
      <c r="AH197" s="61"/>
      <c r="AI197" s="61"/>
      <c r="AJ197" s="16"/>
      <c r="AK197" s="215"/>
      <c r="AL197" s="16"/>
      <c r="AN197" s="16"/>
      <c r="AO197" s="1"/>
      <c r="AP197" s="1"/>
      <c r="AQ197" s="1"/>
      <c r="AR197" s="1"/>
      <c r="AS197" s="1"/>
      <c r="AT197" s="1"/>
      <c r="AU197" s="1"/>
      <c r="AV197" s="14"/>
    </row>
    <row r="198" spans="29:48">
      <c r="AC198" s="14"/>
      <c r="AD198" s="79"/>
      <c r="AE198" s="79"/>
      <c r="AG198" s="3"/>
      <c r="AH198" s="61"/>
      <c r="AI198" s="61"/>
      <c r="AJ198" s="16"/>
      <c r="AK198" s="215"/>
      <c r="AL198" s="16"/>
      <c r="AN198" s="16"/>
      <c r="AO198" s="1"/>
      <c r="AP198" s="1"/>
      <c r="AQ198" s="1"/>
      <c r="AR198" s="1"/>
      <c r="AS198" s="1"/>
      <c r="AT198" s="1"/>
      <c r="AU198" s="1"/>
      <c r="AV198" s="14"/>
    </row>
    <row r="199" spans="29:48">
      <c r="AC199" s="14"/>
      <c r="AD199" s="79"/>
      <c r="AE199" s="79"/>
      <c r="AG199" s="3"/>
      <c r="AH199" s="61"/>
      <c r="AI199" s="61"/>
      <c r="AJ199" s="16"/>
      <c r="AK199" s="215"/>
      <c r="AL199" s="16"/>
      <c r="AN199" s="16"/>
      <c r="AO199" s="1"/>
      <c r="AP199" s="1"/>
      <c r="AQ199" s="1"/>
      <c r="AR199" s="1"/>
      <c r="AS199" s="1"/>
      <c r="AT199" s="1"/>
      <c r="AU199" s="1"/>
      <c r="AV199" s="14"/>
    </row>
    <row r="200" spans="29:48">
      <c r="AC200" s="14"/>
      <c r="AD200" s="79"/>
      <c r="AE200" s="79"/>
      <c r="AG200" s="3"/>
      <c r="AH200" s="61"/>
      <c r="AI200" s="61"/>
      <c r="AJ200" s="16"/>
      <c r="AK200" s="215"/>
      <c r="AL200" s="16"/>
      <c r="AN200" s="16"/>
      <c r="AO200" s="1"/>
      <c r="AP200" s="1"/>
      <c r="AQ200" s="1"/>
      <c r="AR200" s="1"/>
      <c r="AS200" s="1"/>
      <c r="AT200" s="1"/>
      <c r="AU200" s="1"/>
      <c r="AV200" s="14"/>
    </row>
    <row r="201" spans="29:48">
      <c r="AC201" s="14"/>
      <c r="AD201" s="79"/>
      <c r="AE201" s="79"/>
      <c r="AG201" s="3"/>
      <c r="AH201" s="61"/>
      <c r="AI201" s="61"/>
      <c r="AJ201" s="16"/>
      <c r="AK201" s="215"/>
      <c r="AL201" s="16"/>
      <c r="AN201" s="16"/>
      <c r="AO201" s="1"/>
      <c r="AP201" s="1"/>
      <c r="AQ201" s="1"/>
      <c r="AR201" s="1"/>
      <c r="AS201" s="1"/>
      <c r="AT201" s="1"/>
      <c r="AU201" s="1"/>
      <c r="AV201" s="14"/>
    </row>
    <row r="202" spans="29:48">
      <c r="AC202" s="14"/>
      <c r="AD202" s="79"/>
      <c r="AE202" s="79"/>
      <c r="AG202" s="3"/>
      <c r="AH202" s="61"/>
      <c r="AI202" s="61"/>
      <c r="AJ202" s="16"/>
      <c r="AK202" s="215"/>
      <c r="AL202" s="16"/>
      <c r="AN202" s="16"/>
      <c r="AO202" s="1"/>
      <c r="AP202" s="1"/>
      <c r="AQ202" s="1"/>
      <c r="AR202" s="1"/>
      <c r="AS202" s="1"/>
      <c r="AT202" s="1"/>
      <c r="AU202" s="1"/>
      <c r="AV202" s="14"/>
    </row>
    <row r="203" spans="29:48">
      <c r="AC203" s="14"/>
      <c r="AD203" s="79"/>
      <c r="AE203" s="79"/>
      <c r="AG203" s="3"/>
      <c r="AH203" s="61"/>
      <c r="AI203" s="61"/>
      <c r="AJ203" s="16"/>
      <c r="AK203" s="215"/>
      <c r="AL203" s="16"/>
      <c r="AN203" s="16"/>
      <c r="AO203" s="1"/>
      <c r="AP203" s="1"/>
      <c r="AQ203" s="1"/>
      <c r="AR203" s="1"/>
      <c r="AS203" s="1"/>
      <c r="AT203" s="1"/>
      <c r="AU203" s="1"/>
      <c r="AV203" s="14"/>
    </row>
    <row r="204" spans="29:48">
      <c r="AC204" s="14"/>
      <c r="AD204" s="79"/>
      <c r="AE204" s="79"/>
      <c r="AG204" s="3"/>
      <c r="AH204" s="61"/>
      <c r="AI204" s="61"/>
      <c r="AJ204" s="16"/>
      <c r="AK204" s="215"/>
      <c r="AL204" s="16"/>
      <c r="AN204" s="16"/>
      <c r="AO204" s="1"/>
      <c r="AP204" s="1"/>
      <c r="AQ204" s="1"/>
      <c r="AR204" s="1"/>
      <c r="AS204" s="1"/>
      <c r="AT204" s="1"/>
      <c r="AU204" s="1"/>
      <c r="AV204" s="14"/>
    </row>
    <row r="205" spans="29:48">
      <c r="AC205" s="14"/>
      <c r="AD205" s="79"/>
      <c r="AE205" s="79"/>
      <c r="AG205" s="3"/>
      <c r="AH205" s="61"/>
      <c r="AI205" s="61"/>
      <c r="AJ205" s="16"/>
      <c r="AK205" s="215"/>
      <c r="AL205" s="16"/>
      <c r="AN205" s="16"/>
      <c r="AO205" s="1"/>
      <c r="AP205" s="1"/>
      <c r="AQ205" s="1"/>
      <c r="AR205" s="1"/>
      <c r="AS205" s="1"/>
      <c r="AT205" s="1"/>
      <c r="AU205" s="1"/>
      <c r="AV205" s="14"/>
    </row>
    <row r="206" spans="29:48">
      <c r="AC206" s="14"/>
      <c r="AD206" s="79"/>
      <c r="AE206" s="79"/>
      <c r="AG206" s="3"/>
      <c r="AH206" s="61"/>
      <c r="AI206" s="61"/>
      <c r="AJ206" s="16"/>
      <c r="AK206" s="215"/>
      <c r="AL206" s="16"/>
      <c r="AN206" s="16"/>
      <c r="AO206" s="1"/>
      <c r="AP206" s="1"/>
      <c r="AQ206" s="1"/>
      <c r="AR206" s="1"/>
      <c r="AS206" s="1"/>
      <c r="AT206" s="1"/>
      <c r="AU206" s="1"/>
      <c r="AV206" s="14"/>
    </row>
    <row r="207" spans="29:48">
      <c r="AC207" s="14"/>
      <c r="AD207" s="79"/>
      <c r="AE207" s="79"/>
      <c r="AG207" s="3"/>
      <c r="AH207" s="61"/>
      <c r="AI207" s="61"/>
      <c r="AJ207" s="16"/>
      <c r="AK207" s="215"/>
      <c r="AL207" s="16"/>
      <c r="AN207" s="16"/>
      <c r="AO207" s="1"/>
      <c r="AP207" s="1"/>
      <c r="AQ207" s="1"/>
      <c r="AR207" s="1"/>
      <c r="AS207" s="1"/>
      <c r="AT207" s="1"/>
      <c r="AU207" s="1"/>
      <c r="AV207" s="14"/>
    </row>
    <row r="208" spans="29:48">
      <c r="AC208" s="14"/>
      <c r="AD208" s="79"/>
      <c r="AE208" s="79"/>
      <c r="AG208" s="3"/>
      <c r="AH208" s="61"/>
      <c r="AI208" s="61"/>
      <c r="AJ208" s="16"/>
      <c r="AK208" s="215"/>
      <c r="AL208" s="16"/>
      <c r="AN208" s="16"/>
      <c r="AO208" s="1"/>
      <c r="AP208" s="1"/>
      <c r="AQ208" s="1"/>
      <c r="AR208" s="1"/>
      <c r="AS208" s="1"/>
      <c r="AT208" s="1"/>
      <c r="AU208" s="1"/>
      <c r="AV208" s="14"/>
    </row>
    <row r="209" spans="17:48">
      <c r="AC209" s="14"/>
      <c r="AD209" s="79"/>
      <c r="AE209" s="79"/>
      <c r="AG209" s="3"/>
      <c r="AH209" s="61"/>
      <c r="AI209" s="61"/>
      <c r="AJ209" s="16"/>
      <c r="AK209" s="215"/>
      <c r="AL209" s="16"/>
      <c r="AN209" s="16"/>
      <c r="AO209" s="1"/>
      <c r="AP209" s="1"/>
      <c r="AQ209" s="1"/>
      <c r="AR209" s="1"/>
      <c r="AS209" s="1"/>
      <c r="AT209" s="1"/>
      <c r="AU209" s="1"/>
      <c r="AV209" s="14"/>
    </row>
    <row r="210" spans="17:48">
      <c r="AC210" s="14"/>
      <c r="AD210" s="79"/>
      <c r="AE210" s="79"/>
      <c r="AF210" s="14"/>
      <c r="AG210" s="14"/>
      <c r="AH210" s="168"/>
      <c r="AI210" s="168"/>
      <c r="AJ210" s="79"/>
      <c r="AK210" s="79"/>
      <c r="AL210" s="79"/>
      <c r="AM210" s="168"/>
      <c r="AN210" s="79"/>
      <c r="AO210" s="14"/>
      <c r="AP210" s="14"/>
      <c r="AQ210" s="14"/>
      <c r="AR210" s="14"/>
      <c r="AS210" s="14"/>
      <c r="AT210" s="14"/>
      <c r="AU210" s="14"/>
      <c r="AV210" s="14"/>
    </row>
    <row r="211" spans="17:48">
      <c r="AC211" s="14"/>
      <c r="AD211" s="79"/>
      <c r="AE211" s="79"/>
      <c r="AF211" s="14"/>
      <c r="AG211" s="14"/>
      <c r="AH211" s="168"/>
      <c r="AI211" s="168"/>
      <c r="AJ211" s="79"/>
      <c r="AK211" s="79"/>
      <c r="AL211" s="79"/>
      <c r="AM211" s="168"/>
      <c r="AN211" s="79"/>
      <c r="AO211" s="14"/>
      <c r="AP211" s="14"/>
      <c r="AQ211" s="14"/>
      <c r="AR211" s="14"/>
      <c r="AS211" s="14"/>
      <c r="AT211" s="14"/>
      <c r="AU211" s="14"/>
      <c r="AV211" s="14"/>
    </row>
    <row r="212" spans="17:48">
      <c r="AC212" s="14"/>
      <c r="AD212" s="79"/>
      <c r="AE212" s="79"/>
      <c r="AF212" s="14"/>
      <c r="AG212" s="14"/>
      <c r="AH212" s="168"/>
      <c r="AI212" s="168"/>
      <c r="AJ212" s="79"/>
      <c r="AK212" s="79"/>
      <c r="AL212" s="79"/>
      <c r="AM212" s="168"/>
      <c r="AN212" s="79"/>
      <c r="AO212" s="14"/>
      <c r="AP212" s="14"/>
      <c r="AQ212" s="14"/>
      <c r="AR212" s="14"/>
      <c r="AS212" s="14"/>
      <c r="AT212" s="14"/>
      <c r="AU212" s="14"/>
      <c r="AV212" s="14"/>
    </row>
    <row r="213" spans="17:48">
      <c r="AC213" s="14"/>
      <c r="AD213" s="79"/>
      <c r="AE213" s="79"/>
      <c r="AF213" s="14"/>
      <c r="AG213" s="14"/>
      <c r="AH213" s="168"/>
      <c r="AI213" s="168"/>
      <c r="AJ213" s="79"/>
      <c r="AK213" s="79"/>
      <c r="AL213" s="79"/>
      <c r="AM213" s="168"/>
      <c r="AN213" s="79"/>
      <c r="AO213" s="14"/>
      <c r="AP213" s="14"/>
      <c r="AQ213" s="14"/>
      <c r="AR213" s="14"/>
      <c r="AS213" s="14"/>
      <c r="AT213" s="14"/>
      <c r="AU213" s="14"/>
      <c r="AV213" s="14"/>
    </row>
    <row r="214" spans="17:48">
      <c r="AC214" s="14"/>
      <c r="AD214" s="79"/>
      <c r="AE214" s="79"/>
      <c r="AF214" s="14"/>
      <c r="AG214" s="14"/>
      <c r="AH214" s="168"/>
      <c r="AI214" s="168"/>
      <c r="AJ214" s="79"/>
      <c r="AK214" s="79"/>
      <c r="AL214" s="79"/>
      <c r="AM214" s="168"/>
      <c r="AN214" s="79"/>
      <c r="AO214" s="14"/>
      <c r="AP214" s="14"/>
      <c r="AQ214" s="14"/>
      <c r="AR214" s="14"/>
      <c r="AS214" s="14"/>
      <c r="AT214" s="14"/>
      <c r="AU214" s="14"/>
      <c r="AV214" s="14"/>
    </row>
    <row r="215" spans="17:48">
      <c r="Q215" s="3"/>
      <c r="AC215" s="14"/>
      <c r="AD215" s="79"/>
      <c r="AE215" s="79"/>
      <c r="AF215" s="14"/>
      <c r="AG215" s="14"/>
      <c r="AH215" s="168"/>
      <c r="AI215" s="168"/>
      <c r="AJ215" s="79"/>
      <c r="AK215" s="79"/>
      <c r="AL215" s="79"/>
      <c r="AM215" s="168"/>
      <c r="AN215" s="79"/>
      <c r="AO215" s="14"/>
      <c r="AP215" s="14"/>
      <c r="AQ215" s="14"/>
      <c r="AR215" s="14"/>
      <c r="AS215" s="14"/>
      <c r="AT215" s="14"/>
      <c r="AU215" s="14"/>
      <c r="AV215" s="14"/>
    </row>
    <row r="216" spans="17:48">
      <c r="AC216" s="14"/>
      <c r="AD216" s="79"/>
      <c r="AE216" s="79"/>
      <c r="AF216" s="14"/>
      <c r="AG216" s="14"/>
      <c r="AH216" s="168"/>
      <c r="AI216" s="168"/>
      <c r="AJ216" s="79"/>
      <c r="AK216" s="79"/>
      <c r="AL216" s="79"/>
      <c r="AM216" s="168"/>
      <c r="AN216" s="79"/>
      <c r="AO216" s="14"/>
      <c r="AP216" s="14"/>
      <c r="AQ216" s="14"/>
      <c r="AR216" s="14"/>
      <c r="AS216" s="14"/>
      <c r="AT216" s="14"/>
      <c r="AU216" s="14"/>
      <c r="AV216" s="14"/>
    </row>
    <row r="217" spans="17:48">
      <c r="AC217" s="14"/>
      <c r="AD217" s="79"/>
      <c r="AE217" s="79"/>
      <c r="AF217" s="14"/>
      <c r="AG217" s="14"/>
      <c r="AH217" s="168"/>
      <c r="AI217" s="168"/>
      <c r="AJ217" s="79"/>
      <c r="AK217" s="79"/>
      <c r="AL217" s="79"/>
      <c r="AM217" s="168"/>
      <c r="AN217" s="79"/>
      <c r="AO217" s="14"/>
      <c r="AP217" s="14"/>
      <c r="AQ217" s="14"/>
      <c r="AR217" s="14"/>
      <c r="AS217" s="14"/>
      <c r="AT217" s="14"/>
      <c r="AU217" s="14"/>
      <c r="AV217" s="14"/>
    </row>
    <row r="218" spans="17:48">
      <c r="AC218" s="14"/>
      <c r="AD218" s="79"/>
      <c r="AE218" s="79"/>
      <c r="AF218" s="14"/>
      <c r="AG218" s="14"/>
      <c r="AH218" s="168"/>
      <c r="AI218" s="168"/>
      <c r="AJ218" s="79"/>
      <c r="AK218" s="79"/>
      <c r="AL218" s="79"/>
      <c r="AM218" s="168"/>
      <c r="AN218" s="79"/>
      <c r="AO218" s="14"/>
      <c r="AP218" s="14"/>
      <c r="AQ218" s="14"/>
      <c r="AR218" s="14"/>
      <c r="AS218" s="14"/>
      <c r="AT218" s="14"/>
      <c r="AU218" s="14"/>
      <c r="AV218" s="14"/>
    </row>
    <row r="219" spans="17:48">
      <c r="AC219" s="14"/>
      <c r="AD219" s="79"/>
      <c r="AE219" s="79"/>
      <c r="AF219" s="14"/>
      <c r="AG219" s="14"/>
      <c r="AH219" s="168"/>
      <c r="AI219" s="168"/>
      <c r="AJ219" s="79"/>
      <c r="AK219" s="79"/>
      <c r="AL219" s="79"/>
      <c r="AM219" s="168"/>
      <c r="AN219" s="79"/>
      <c r="AO219" s="14"/>
      <c r="AP219" s="14"/>
      <c r="AQ219" s="14"/>
      <c r="AR219" s="14"/>
      <c r="AS219" s="14"/>
      <c r="AT219" s="14"/>
      <c r="AU219" s="14"/>
      <c r="AV219" s="14"/>
    </row>
    <row r="220" spans="17:48">
      <c r="AC220" s="14"/>
      <c r="AD220" s="79"/>
      <c r="AE220" s="79"/>
      <c r="AF220" s="14"/>
      <c r="AG220" s="14"/>
      <c r="AH220" s="168"/>
      <c r="AI220" s="168"/>
      <c r="AJ220" s="79"/>
      <c r="AK220" s="79"/>
      <c r="AL220" s="79"/>
      <c r="AM220" s="168"/>
      <c r="AN220" s="79"/>
      <c r="AO220" s="14"/>
      <c r="AP220" s="14"/>
      <c r="AQ220" s="14"/>
      <c r="AR220" s="14"/>
      <c r="AS220" s="14"/>
      <c r="AT220" s="14"/>
      <c r="AU220" s="14"/>
      <c r="AV220" s="14"/>
    </row>
    <row r="221" spans="17:48">
      <c r="AC221" s="14"/>
      <c r="AD221" s="79"/>
      <c r="AE221" s="79"/>
      <c r="AF221" s="14"/>
      <c r="AG221" s="14"/>
      <c r="AH221" s="168"/>
      <c r="AI221" s="168"/>
      <c r="AJ221" s="79"/>
      <c r="AK221" s="79"/>
      <c r="AL221" s="79"/>
      <c r="AM221" s="168"/>
      <c r="AN221" s="79"/>
      <c r="AO221" s="14"/>
      <c r="AP221" s="14"/>
      <c r="AQ221" s="14"/>
      <c r="AR221" s="14"/>
      <c r="AS221" s="14"/>
      <c r="AT221" s="14"/>
      <c r="AU221" s="14"/>
      <c r="AV221" s="14"/>
    </row>
    <row r="222" spans="17:48">
      <c r="AC222" s="14"/>
      <c r="AD222" s="79"/>
      <c r="AE222" s="79"/>
      <c r="AF222" s="14"/>
      <c r="AG222" s="14"/>
      <c r="AH222" s="168"/>
      <c r="AI222" s="168"/>
      <c r="AJ222" s="79"/>
      <c r="AK222" s="79"/>
      <c r="AL222" s="79"/>
      <c r="AM222" s="168"/>
      <c r="AN222" s="79"/>
      <c r="AO222" s="14"/>
      <c r="AP222" s="14"/>
      <c r="AQ222" s="14"/>
      <c r="AR222" s="14"/>
      <c r="AS222" s="14"/>
      <c r="AT222" s="14"/>
      <c r="AU222" s="14"/>
      <c r="AV222" s="14"/>
    </row>
    <row r="223" spans="17:48">
      <c r="AC223" s="14"/>
      <c r="AD223" s="79"/>
      <c r="AE223" s="79"/>
      <c r="AF223" s="14"/>
      <c r="AG223" s="14"/>
      <c r="AH223" s="168"/>
      <c r="AI223" s="168"/>
      <c r="AJ223" s="79"/>
      <c r="AK223" s="79"/>
      <c r="AL223" s="79"/>
      <c r="AM223" s="168"/>
      <c r="AN223" s="79"/>
      <c r="AO223" s="14"/>
      <c r="AP223" s="14"/>
      <c r="AQ223" s="14"/>
      <c r="AR223" s="14"/>
      <c r="AS223" s="14"/>
      <c r="AT223" s="14"/>
      <c r="AU223" s="14"/>
      <c r="AV223" s="14"/>
    </row>
    <row r="224" spans="17:48">
      <c r="AC224" s="14"/>
      <c r="AD224" s="79"/>
      <c r="AE224" s="79"/>
      <c r="AF224" s="14"/>
      <c r="AG224" s="14"/>
      <c r="AH224" s="168"/>
      <c r="AI224" s="168"/>
      <c r="AJ224" s="79"/>
      <c r="AK224" s="79"/>
      <c r="AL224" s="79"/>
      <c r="AM224" s="168"/>
      <c r="AN224" s="79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79"/>
      <c r="AE225" s="79"/>
      <c r="AF225" s="14"/>
      <c r="AG225" s="14"/>
      <c r="AH225" s="168"/>
      <c r="AI225" s="168"/>
      <c r="AJ225" s="79"/>
      <c r="AK225" s="79"/>
      <c r="AL225" s="79"/>
      <c r="AM225" s="168"/>
      <c r="AN225" s="79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79"/>
      <c r="AE226" s="79"/>
      <c r="AF226" s="14"/>
      <c r="AG226" s="14"/>
      <c r="AH226" s="168"/>
      <c r="AI226" s="168"/>
      <c r="AJ226" s="79"/>
      <c r="AK226" s="79"/>
      <c r="AL226" s="79"/>
      <c r="AM226" s="168"/>
      <c r="AN226" s="79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79"/>
      <c r="AE227" s="79"/>
      <c r="AF227" s="14"/>
      <c r="AG227" s="14"/>
      <c r="AH227" s="168"/>
      <c r="AI227" s="168"/>
      <c r="AJ227" s="79"/>
      <c r="AK227" s="79"/>
      <c r="AL227" s="79"/>
      <c r="AM227" s="168"/>
      <c r="AN227" s="79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79"/>
      <c r="AE228" s="79"/>
      <c r="AF228" s="14"/>
      <c r="AG228" s="14"/>
      <c r="AH228" s="168"/>
      <c r="AI228" s="168"/>
      <c r="AJ228" s="79"/>
      <c r="AK228" s="79"/>
      <c r="AL228" s="79"/>
      <c r="AM228" s="168"/>
      <c r="AN228" s="79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79"/>
      <c r="AE229" s="79"/>
      <c r="AF229" s="14"/>
      <c r="AG229" s="14"/>
      <c r="AH229" s="168"/>
      <c r="AI229" s="168"/>
      <c r="AJ229" s="79"/>
      <c r="AK229" s="79"/>
      <c r="AL229" s="79"/>
      <c r="AM229" s="168"/>
      <c r="AN229" s="79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79"/>
      <c r="AE230" s="79"/>
      <c r="AF230" s="14"/>
      <c r="AG230" s="14"/>
      <c r="AH230" s="168"/>
      <c r="AI230" s="168"/>
      <c r="AJ230" s="79"/>
      <c r="AK230" s="79"/>
      <c r="AL230" s="79"/>
      <c r="AM230" s="168"/>
      <c r="AN230" s="79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79"/>
      <c r="AE231" s="79"/>
      <c r="AF231" s="14"/>
      <c r="AG231" s="14"/>
      <c r="AH231" s="168"/>
      <c r="AI231" s="168"/>
      <c r="AJ231" s="79"/>
      <c r="AK231" s="79"/>
      <c r="AL231" s="79"/>
      <c r="AM231" s="168"/>
      <c r="AN231" s="79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79"/>
      <c r="AE232" s="79"/>
      <c r="AF232" s="14"/>
      <c r="AG232" s="14"/>
      <c r="AH232" s="168"/>
      <c r="AI232" s="168"/>
      <c r="AJ232" s="79"/>
      <c r="AK232" s="79"/>
      <c r="AL232" s="79"/>
      <c r="AM232" s="168"/>
      <c r="AN232" s="79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79"/>
      <c r="AE233" s="79"/>
      <c r="AF233" s="14"/>
      <c r="AG233" s="14"/>
      <c r="AH233" s="168"/>
      <c r="AI233" s="168"/>
      <c r="AJ233" s="79"/>
      <c r="AK233" s="79"/>
      <c r="AL233" s="79"/>
      <c r="AM233" s="168"/>
      <c r="AN233" s="79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79"/>
      <c r="AE234" s="79"/>
      <c r="AF234" s="14"/>
      <c r="AG234" s="14"/>
      <c r="AH234" s="168"/>
      <c r="AI234" s="168"/>
      <c r="AJ234" s="79"/>
      <c r="AK234" s="79"/>
      <c r="AL234" s="79"/>
      <c r="AM234" s="168"/>
      <c r="AN234" s="79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79"/>
      <c r="AE235" s="79"/>
      <c r="AF235" s="14"/>
      <c r="AG235" s="14"/>
      <c r="AH235" s="168"/>
      <c r="AI235" s="168"/>
      <c r="AJ235" s="79"/>
      <c r="AK235" s="79"/>
      <c r="AL235" s="79"/>
      <c r="AM235" s="168"/>
      <c r="AN235" s="79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79"/>
      <c r="AE236" s="79"/>
      <c r="AF236" s="14"/>
      <c r="AG236" s="14"/>
      <c r="AH236" s="168"/>
      <c r="AI236" s="168"/>
      <c r="AJ236" s="79"/>
      <c r="AK236" s="79"/>
      <c r="AL236" s="79"/>
      <c r="AM236" s="168"/>
      <c r="AN236" s="79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79"/>
      <c r="AE237" s="79"/>
      <c r="AF237" s="14"/>
      <c r="AG237" s="14"/>
      <c r="AH237" s="168"/>
      <c r="AI237" s="168"/>
      <c r="AJ237" s="79"/>
      <c r="AK237" s="79"/>
      <c r="AL237" s="79"/>
      <c r="AM237" s="168"/>
      <c r="AN237" s="79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79"/>
      <c r="AE238" s="79"/>
      <c r="AF238" s="14"/>
      <c r="AG238" s="14"/>
      <c r="AH238" s="168"/>
      <c r="AI238" s="168"/>
      <c r="AJ238" s="79"/>
      <c r="AK238" s="79"/>
      <c r="AL238" s="79"/>
      <c r="AM238" s="168"/>
      <c r="AN238" s="79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79"/>
      <c r="AE239" s="79"/>
      <c r="AF239" s="14"/>
      <c r="AG239" s="14"/>
      <c r="AH239" s="168"/>
      <c r="AI239" s="168"/>
      <c r="AJ239" s="79"/>
      <c r="AK239" s="79"/>
      <c r="AL239" s="79"/>
      <c r="AM239" s="168"/>
      <c r="AN239" s="79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79"/>
      <c r="AE240" s="79"/>
      <c r="AF240" s="14"/>
      <c r="AG240" s="14"/>
      <c r="AH240" s="168"/>
      <c r="AI240" s="168"/>
      <c r="AJ240" s="79"/>
      <c r="AK240" s="79"/>
      <c r="AL240" s="79"/>
      <c r="AM240" s="168"/>
      <c r="AN240" s="79"/>
      <c r="AO240" s="14"/>
      <c r="AP240" s="14"/>
      <c r="AQ240" s="14"/>
      <c r="AR240" s="14"/>
      <c r="AS240" s="14"/>
      <c r="AT240" s="14"/>
      <c r="AU240" s="14"/>
      <c r="AV240" s="14"/>
    </row>
    <row r="241" spans="17:48">
      <c r="AC241" s="14"/>
      <c r="AD241" s="79"/>
      <c r="AE241" s="79"/>
      <c r="AF241" s="14"/>
      <c r="AG241" s="14"/>
      <c r="AH241" s="168"/>
      <c r="AI241" s="168"/>
      <c r="AJ241" s="79"/>
      <c r="AK241" s="79"/>
      <c r="AL241" s="79"/>
      <c r="AM241" s="168"/>
      <c r="AN241" s="79"/>
      <c r="AO241" s="14"/>
      <c r="AP241" s="14"/>
      <c r="AQ241" s="14"/>
      <c r="AR241" s="14"/>
      <c r="AS241" s="14"/>
      <c r="AT241" s="14"/>
      <c r="AU241" s="14"/>
      <c r="AV241" s="14"/>
    </row>
    <row r="242" spans="17:48">
      <c r="AC242" s="14"/>
      <c r="AD242" s="79"/>
      <c r="AE242" s="79"/>
      <c r="AF242" s="14"/>
      <c r="AG242" s="14"/>
      <c r="AH242" s="168"/>
      <c r="AI242" s="168"/>
      <c r="AJ242" s="79"/>
      <c r="AK242" s="79"/>
      <c r="AL242" s="79"/>
      <c r="AM242" s="168"/>
      <c r="AN242" s="79"/>
      <c r="AO242" s="14"/>
      <c r="AP242" s="14"/>
      <c r="AQ242" s="14"/>
      <c r="AR242" s="14"/>
      <c r="AS242" s="14"/>
      <c r="AT242" s="14"/>
      <c r="AU242" s="14"/>
      <c r="AV242" s="14"/>
    </row>
    <row r="243" spans="17:48">
      <c r="AC243" s="14"/>
      <c r="AD243" s="79"/>
      <c r="AE243" s="79"/>
      <c r="AF243" s="14"/>
      <c r="AG243" s="14"/>
      <c r="AH243" s="168"/>
      <c r="AI243" s="168"/>
      <c r="AJ243" s="79"/>
      <c r="AK243" s="79"/>
      <c r="AL243" s="79"/>
      <c r="AM243" s="168"/>
      <c r="AN243" s="79"/>
      <c r="AO243" s="14"/>
      <c r="AP243" s="14"/>
      <c r="AQ243" s="14"/>
      <c r="AR243" s="14"/>
      <c r="AS243" s="14"/>
      <c r="AT243" s="14"/>
      <c r="AU243" s="14"/>
      <c r="AV243" s="14"/>
    </row>
    <row r="244" spans="17:48">
      <c r="AC244" s="14"/>
      <c r="AD244" s="79"/>
      <c r="AE244" s="79"/>
      <c r="AF244" s="14"/>
      <c r="AG244" s="14"/>
      <c r="AH244" s="168"/>
      <c r="AI244" s="168"/>
      <c r="AJ244" s="79"/>
      <c r="AK244" s="79"/>
      <c r="AL244" s="79"/>
      <c r="AM244" s="168"/>
      <c r="AN244" s="79"/>
      <c r="AO244" s="14"/>
      <c r="AP244" s="14"/>
      <c r="AQ244" s="14"/>
      <c r="AR244" s="14"/>
      <c r="AS244" s="14"/>
      <c r="AT244" s="14"/>
      <c r="AU244" s="14"/>
      <c r="AV244" s="14"/>
    </row>
    <row r="245" spans="17:48">
      <c r="AC245" s="14"/>
      <c r="AD245" s="79"/>
      <c r="AE245" s="79"/>
      <c r="AF245" s="14"/>
      <c r="AG245" s="14"/>
      <c r="AH245" s="168"/>
      <c r="AI245" s="168"/>
      <c r="AJ245" s="79"/>
      <c r="AK245" s="79"/>
      <c r="AL245" s="79"/>
      <c r="AM245" s="168"/>
      <c r="AN245" s="79"/>
      <c r="AO245" s="14"/>
      <c r="AP245" s="14"/>
      <c r="AQ245" s="14"/>
      <c r="AR245" s="14"/>
      <c r="AS245" s="14"/>
      <c r="AT245" s="14"/>
      <c r="AU245" s="14"/>
      <c r="AV245" s="14"/>
    </row>
    <row r="246" spans="17:48">
      <c r="AC246" s="14"/>
      <c r="AD246" s="79"/>
      <c r="AE246" s="79"/>
      <c r="AF246" s="14"/>
      <c r="AG246" s="14"/>
      <c r="AH246" s="168"/>
      <c r="AI246" s="168"/>
      <c r="AJ246" s="79"/>
      <c r="AK246" s="79"/>
      <c r="AL246" s="79"/>
      <c r="AM246" s="168"/>
      <c r="AN246" s="79"/>
      <c r="AO246" s="14"/>
      <c r="AP246" s="14"/>
      <c r="AQ246" s="14"/>
      <c r="AR246" s="14"/>
      <c r="AS246" s="14"/>
      <c r="AT246" s="14"/>
      <c r="AU246" s="14"/>
      <c r="AV246" s="14"/>
    </row>
    <row r="247" spans="17:48">
      <c r="AC247" s="14"/>
      <c r="AD247" s="79"/>
      <c r="AE247" s="79"/>
      <c r="AF247" s="14"/>
      <c r="AG247" s="14"/>
      <c r="AH247" s="168"/>
      <c r="AI247" s="168"/>
      <c r="AJ247" s="79"/>
      <c r="AK247" s="79"/>
      <c r="AL247" s="79"/>
      <c r="AM247" s="168"/>
      <c r="AN247" s="79"/>
      <c r="AO247" s="14"/>
      <c r="AP247" s="14"/>
      <c r="AQ247" s="14"/>
      <c r="AR247" s="14"/>
      <c r="AS247" s="14"/>
      <c r="AT247" s="14"/>
      <c r="AU247" s="14"/>
      <c r="AV247" s="14"/>
    </row>
    <row r="248" spans="17:48">
      <c r="AC248" s="14"/>
      <c r="AD248" s="79"/>
      <c r="AE248" s="79"/>
      <c r="AF248" s="14"/>
      <c r="AG248" s="14"/>
      <c r="AH248" s="168"/>
      <c r="AI248" s="168"/>
      <c r="AJ248" s="79"/>
      <c r="AK248" s="79"/>
      <c r="AL248" s="79"/>
      <c r="AM248" s="168"/>
      <c r="AN248" s="79"/>
      <c r="AO248" s="14"/>
      <c r="AP248" s="14"/>
      <c r="AQ248" s="14"/>
      <c r="AR248" s="14"/>
      <c r="AS248" s="14"/>
      <c r="AT248" s="14"/>
      <c r="AU248" s="14"/>
      <c r="AV248" s="14"/>
    </row>
    <row r="249" spans="17:48">
      <c r="AC249" s="14"/>
      <c r="AD249" s="79"/>
      <c r="AE249" s="79"/>
      <c r="AF249" s="14"/>
      <c r="AG249" s="14"/>
      <c r="AH249" s="168"/>
      <c r="AI249" s="168"/>
      <c r="AJ249" s="79"/>
      <c r="AK249" s="79"/>
      <c r="AL249" s="79"/>
      <c r="AM249" s="168"/>
      <c r="AN249" s="79"/>
      <c r="AO249" s="14"/>
      <c r="AP249" s="14"/>
      <c r="AQ249" s="14"/>
      <c r="AR249" s="14"/>
      <c r="AS249" s="14"/>
      <c r="AT249" s="14"/>
      <c r="AU249" s="14"/>
      <c r="AV249" s="14"/>
    </row>
    <row r="250" spans="17:48">
      <c r="AC250" s="14"/>
      <c r="AD250" s="79"/>
      <c r="AE250" s="79"/>
      <c r="AF250" s="14"/>
      <c r="AG250" s="14"/>
      <c r="AH250" s="168"/>
      <c r="AI250" s="168"/>
      <c r="AJ250" s="79"/>
      <c r="AK250" s="79"/>
      <c r="AL250" s="79"/>
      <c r="AM250" s="168"/>
      <c r="AN250" s="79"/>
      <c r="AO250" s="14"/>
      <c r="AP250" s="14"/>
      <c r="AQ250" s="14"/>
      <c r="AR250" s="14"/>
      <c r="AS250" s="14"/>
      <c r="AT250" s="14"/>
      <c r="AU250" s="14"/>
      <c r="AV250" s="14"/>
    </row>
    <row r="251" spans="17:48">
      <c r="Q251" s="3" t="s">
        <v>660</v>
      </c>
      <c r="AC251" s="14"/>
      <c r="AD251" s="79"/>
      <c r="AE251" s="79"/>
      <c r="AF251" s="14"/>
      <c r="AG251" s="14"/>
      <c r="AH251" s="168"/>
      <c r="AI251" s="168"/>
      <c r="AJ251" s="79"/>
      <c r="AK251" s="79"/>
      <c r="AL251" s="79"/>
      <c r="AM251" s="168"/>
      <c r="AN251" s="79"/>
      <c r="AO251" s="14"/>
      <c r="AP251" s="14"/>
      <c r="AQ251" s="14"/>
      <c r="AR251" s="14"/>
      <c r="AS251" s="14"/>
      <c r="AT251" s="14"/>
      <c r="AU251" s="14"/>
      <c r="AV251" s="14"/>
    </row>
    <row r="252" spans="17:48">
      <c r="AC252" s="14"/>
      <c r="AD252" s="79"/>
      <c r="AE252" s="79"/>
      <c r="AF252" s="14"/>
      <c r="AG252" s="14"/>
      <c r="AH252" s="168"/>
      <c r="AI252" s="168"/>
      <c r="AJ252" s="79"/>
      <c r="AK252" s="79"/>
      <c r="AL252" s="79"/>
      <c r="AM252" s="168"/>
      <c r="AN252" s="79"/>
      <c r="AO252" s="14"/>
      <c r="AP252" s="14"/>
      <c r="AQ252" s="14"/>
      <c r="AR252" s="14"/>
      <c r="AS252" s="14"/>
      <c r="AT252" s="14"/>
      <c r="AU252" s="14"/>
      <c r="AV252" s="14"/>
    </row>
    <row r="253" spans="17:48">
      <c r="AC253" s="14"/>
      <c r="AD253" s="79"/>
      <c r="AE253" s="79"/>
      <c r="AF253" s="14"/>
      <c r="AG253" s="14"/>
      <c r="AH253" s="168"/>
      <c r="AI253" s="168"/>
      <c r="AJ253" s="79"/>
      <c r="AK253" s="79"/>
      <c r="AL253" s="79"/>
      <c r="AM253" s="168"/>
      <c r="AN253" s="79"/>
      <c r="AO253" s="14"/>
      <c r="AP253" s="14"/>
      <c r="AQ253" s="14"/>
      <c r="AR253" s="14"/>
      <c r="AS253" s="14"/>
      <c r="AT253" s="14"/>
      <c r="AU253" s="14"/>
      <c r="AV253" s="14"/>
    </row>
    <row r="254" spans="17:48">
      <c r="AC254" s="14"/>
      <c r="AD254" s="79"/>
      <c r="AE254" s="79"/>
      <c r="AF254" s="14"/>
      <c r="AG254" s="14"/>
      <c r="AH254" s="168"/>
      <c r="AI254" s="168"/>
      <c r="AJ254" s="79"/>
      <c r="AK254" s="79"/>
      <c r="AL254" s="79"/>
      <c r="AM254" s="168"/>
      <c r="AN254" s="79"/>
      <c r="AO254" s="14"/>
      <c r="AP254" s="14"/>
      <c r="AQ254" s="14"/>
      <c r="AR254" s="14"/>
      <c r="AS254" s="14"/>
      <c r="AT254" s="14"/>
      <c r="AU254" s="14"/>
      <c r="AV254" s="14"/>
    </row>
    <row r="255" spans="17:48">
      <c r="AC255" s="14"/>
      <c r="AD255" s="79"/>
      <c r="AE255" s="79"/>
      <c r="AF255" s="14"/>
      <c r="AG255" s="14"/>
      <c r="AH255" s="168"/>
      <c r="AI255" s="168"/>
      <c r="AJ255" s="79"/>
      <c r="AK255" s="79"/>
      <c r="AL255" s="79"/>
      <c r="AM255" s="168"/>
      <c r="AN255" s="79"/>
      <c r="AO255" s="14"/>
      <c r="AP255" s="14"/>
      <c r="AQ255" s="14"/>
      <c r="AR255" s="14"/>
      <c r="AS255" s="14"/>
      <c r="AT255" s="14"/>
      <c r="AU255" s="14"/>
      <c r="AV255" s="14"/>
    </row>
    <row r="256" spans="17:48">
      <c r="AC256" s="14"/>
      <c r="AD256" s="79"/>
      <c r="AE256" s="79"/>
      <c r="AF256" s="14"/>
      <c r="AG256" s="14"/>
      <c r="AH256" s="168"/>
      <c r="AI256" s="168"/>
      <c r="AJ256" s="79"/>
      <c r="AK256" s="79"/>
      <c r="AL256" s="79"/>
      <c r="AM256" s="168"/>
      <c r="AN256" s="79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79"/>
      <c r="AE257" s="79"/>
      <c r="AF257" s="14"/>
      <c r="AG257" s="14"/>
      <c r="AH257" s="168"/>
      <c r="AI257" s="168"/>
      <c r="AJ257" s="79"/>
      <c r="AK257" s="79"/>
      <c r="AL257" s="79"/>
      <c r="AM257" s="168"/>
      <c r="AN257" s="79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79"/>
      <c r="AE258" s="79"/>
      <c r="AF258" s="14"/>
      <c r="AG258" s="14"/>
      <c r="AH258" s="168"/>
      <c r="AI258" s="168"/>
      <c r="AJ258" s="79"/>
      <c r="AK258" s="79"/>
      <c r="AL258" s="79"/>
      <c r="AM258" s="168"/>
      <c r="AN258" s="79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79"/>
      <c r="AE259" s="79"/>
      <c r="AF259" s="14"/>
      <c r="AG259" s="14"/>
      <c r="AH259" s="168"/>
      <c r="AI259" s="168"/>
      <c r="AJ259" s="79"/>
      <c r="AK259" s="79"/>
      <c r="AL259" s="79"/>
      <c r="AM259" s="168"/>
      <c r="AN259" s="79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79"/>
      <c r="AE260" s="79"/>
      <c r="AF260" s="14"/>
      <c r="AG260" s="14"/>
      <c r="AH260" s="168"/>
      <c r="AI260" s="168"/>
      <c r="AJ260" s="79"/>
      <c r="AK260" s="79"/>
      <c r="AL260" s="79"/>
      <c r="AM260" s="168"/>
      <c r="AN260" s="79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79"/>
      <c r="AE261" s="79"/>
      <c r="AF261" s="14"/>
      <c r="AG261" s="14"/>
      <c r="AH261" s="168"/>
      <c r="AI261" s="168"/>
      <c r="AJ261" s="79"/>
      <c r="AK261" s="79"/>
      <c r="AL261" s="79"/>
      <c r="AM261" s="168"/>
      <c r="AN261" s="79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79"/>
      <c r="AE262" s="79"/>
      <c r="AF262" s="14"/>
      <c r="AG262" s="14"/>
      <c r="AH262" s="168"/>
      <c r="AI262" s="168"/>
      <c r="AJ262" s="79"/>
      <c r="AK262" s="79"/>
      <c r="AL262" s="79"/>
      <c r="AM262" s="168"/>
      <c r="AN262" s="79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79"/>
      <c r="AE263" s="79"/>
      <c r="AF263" s="14"/>
      <c r="AG263" s="14"/>
      <c r="AH263" s="168"/>
      <c r="AI263" s="168"/>
      <c r="AJ263" s="79"/>
      <c r="AK263" s="79"/>
      <c r="AL263" s="79"/>
      <c r="AM263" s="168"/>
      <c r="AN263" s="79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79"/>
      <c r="AE264" s="79"/>
      <c r="AF264" s="14"/>
      <c r="AG264" s="14"/>
      <c r="AH264" s="168"/>
      <c r="AI264" s="168"/>
      <c r="AJ264" s="79"/>
      <c r="AK264" s="79"/>
      <c r="AL264" s="79"/>
      <c r="AM264" s="168"/>
      <c r="AN264" s="79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79"/>
      <c r="AE265" s="79"/>
      <c r="AF265" s="14"/>
      <c r="AG265" s="14"/>
      <c r="AH265" s="168"/>
      <c r="AI265" s="168"/>
      <c r="AJ265" s="79"/>
      <c r="AK265" s="79"/>
      <c r="AL265" s="79"/>
      <c r="AM265" s="168"/>
      <c r="AN265" s="79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79"/>
      <c r="AE266" s="79"/>
      <c r="AF266" s="14"/>
      <c r="AG266" s="14"/>
      <c r="AH266" s="168"/>
      <c r="AI266" s="168"/>
      <c r="AJ266" s="79"/>
      <c r="AK266" s="79"/>
      <c r="AL266" s="79"/>
      <c r="AM266" s="168"/>
      <c r="AN266" s="79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79"/>
      <c r="AE267" s="79"/>
      <c r="AF267" s="14"/>
      <c r="AG267" s="14"/>
      <c r="AH267" s="168"/>
      <c r="AI267" s="168"/>
      <c r="AJ267" s="79"/>
      <c r="AK267" s="79"/>
      <c r="AL267" s="79"/>
      <c r="AM267" s="168"/>
      <c r="AN267" s="79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79"/>
      <c r="AE268" s="79"/>
      <c r="AF268" s="14"/>
      <c r="AG268" s="14"/>
      <c r="AH268" s="168"/>
      <c r="AI268" s="168"/>
      <c r="AJ268" s="79"/>
      <c r="AK268" s="79"/>
      <c r="AL268" s="79"/>
      <c r="AM268" s="168"/>
      <c r="AN268" s="79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79"/>
      <c r="AE269" s="79"/>
      <c r="AF269" s="14"/>
      <c r="AG269" s="14"/>
      <c r="AH269" s="168"/>
      <c r="AI269" s="168"/>
      <c r="AJ269" s="79"/>
      <c r="AK269" s="79"/>
      <c r="AL269" s="79"/>
      <c r="AM269" s="168"/>
      <c r="AN269" s="79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79"/>
      <c r="AE270" s="79"/>
      <c r="AF270" s="14"/>
      <c r="AG270" s="14"/>
      <c r="AH270" s="168"/>
      <c r="AI270" s="168"/>
      <c r="AJ270" s="79"/>
      <c r="AK270" s="79"/>
      <c r="AL270" s="79"/>
      <c r="AM270" s="168"/>
      <c r="AN270" s="79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79"/>
      <c r="AE271" s="79"/>
      <c r="AF271" s="14"/>
      <c r="AG271" s="14"/>
      <c r="AH271" s="168"/>
      <c r="AI271" s="168"/>
      <c r="AJ271" s="79"/>
      <c r="AK271" s="79"/>
      <c r="AL271" s="79"/>
      <c r="AM271" s="168"/>
      <c r="AN271" s="79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79"/>
      <c r="AE272" s="79"/>
      <c r="AF272" s="14"/>
      <c r="AG272" s="14"/>
      <c r="AH272" s="168"/>
      <c r="AI272" s="168"/>
      <c r="AJ272" s="79"/>
      <c r="AK272" s="79"/>
      <c r="AL272" s="79"/>
      <c r="AM272" s="168"/>
      <c r="AN272" s="79"/>
      <c r="AO272" s="14"/>
      <c r="AP272" s="14"/>
      <c r="AQ272" s="14"/>
      <c r="AR272" s="14"/>
      <c r="AS272" s="14"/>
      <c r="AT272" s="14"/>
      <c r="AU272" s="14"/>
      <c r="AV272" s="14"/>
    </row>
    <row r="273" spans="23:48">
      <c r="AC273" s="14"/>
      <c r="AD273" s="79"/>
      <c r="AE273" s="79"/>
      <c r="AF273" s="14"/>
      <c r="AG273" s="14"/>
      <c r="AH273" s="168"/>
      <c r="AI273" s="168"/>
      <c r="AJ273" s="79"/>
      <c r="AK273" s="79"/>
      <c r="AL273" s="79"/>
      <c r="AM273" s="168"/>
      <c r="AN273" s="79"/>
      <c r="AO273" s="14"/>
      <c r="AP273" s="14"/>
      <c r="AQ273" s="14"/>
      <c r="AR273" s="14"/>
      <c r="AS273" s="14"/>
      <c r="AT273" s="14"/>
      <c r="AU273" s="14"/>
      <c r="AV273" s="14"/>
    </row>
    <row r="274" spans="23:48">
      <c r="AC274" s="14"/>
      <c r="AD274" s="79"/>
      <c r="AE274" s="79"/>
      <c r="AF274" s="14"/>
      <c r="AG274" s="14"/>
      <c r="AH274" s="168"/>
      <c r="AI274" s="168"/>
      <c r="AJ274" s="79"/>
      <c r="AK274" s="79"/>
      <c r="AL274" s="79"/>
      <c r="AM274" s="168"/>
      <c r="AN274" s="79"/>
      <c r="AO274" s="14"/>
      <c r="AP274" s="14"/>
      <c r="AQ274" s="14"/>
      <c r="AR274" s="14"/>
      <c r="AS274" s="14"/>
      <c r="AT274" s="14"/>
      <c r="AU274" s="14"/>
      <c r="AV274" s="14"/>
    </row>
    <row r="275" spans="23:48">
      <c r="AC275" s="14"/>
      <c r="AD275" s="79"/>
      <c r="AE275" s="79"/>
      <c r="AF275" s="14"/>
      <c r="AG275" s="14"/>
      <c r="AH275" s="168"/>
      <c r="AI275" s="168"/>
      <c r="AJ275" s="79"/>
      <c r="AK275" s="79"/>
      <c r="AL275" s="79"/>
      <c r="AM275" s="168"/>
      <c r="AN275" s="79"/>
      <c r="AO275" s="14"/>
      <c r="AP275" s="14"/>
      <c r="AQ275" s="14"/>
      <c r="AR275" s="14"/>
      <c r="AS275" s="14"/>
      <c r="AT275" s="14"/>
      <c r="AU275" s="14"/>
      <c r="AV275" s="14"/>
    </row>
    <row r="276" spans="23:48">
      <c r="AC276" s="14"/>
      <c r="AD276" s="79"/>
      <c r="AE276" s="79"/>
      <c r="AF276" s="14"/>
      <c r="AG276" s="14"/>
      <c r="AH276" s="168"/>
      <c r="AI276" s="168"/>
      <c r="AJ276" s="79"/>
      <c r="AK276" s="79"/>
      <c r="AL276" s="79"/>
      <c r="AM276" s="168"/>
      <c r="AN276" s="79"/>
      <c r="AO276" s="14"/>
      <c r="AP276" s="14"/>
      <c r="AQ276" s="14"/>
      <c r="AR276" s="14"/>
      <c r="AS276" s="14"/>
      <c r="AT276" s="14"/>
      <c r="AU276" s="14"/>
      <c r="AV276" s="14"/>
    </row>
    <row r="277" spans="23:48">
      <c r="AC277" s="14"/>
      <c r="AD277" s="79"/>
      <c r="AE277" s="79"/>
      <c r="AF277" s="14"/>
      <c r="AG277" s="14"/>
      <c r="AH277" s="168"/>
      <c r="AI277" s="168"/>
      <c r="AJ277" s="79"/>
      <c r="AK277" s="79"/>
      <c r="AL277" s="79"/>
      <c r="AM277" s="168"/>
      <c r="AN277" s="79"/>
      <c r="AO277" s="14"/>
      <c r="AP277" s="14"/>
      <c r="AQ277" s="14"/>
      <c r="AR277" s="14"/>
      <c r="AS277" s="14"/>
      <c r="AT277" s="14"/>
      <c r="AU277" s="14"/>
      <c r="AV277" s="14"/>
    </row>
    <row r="278" spans="23:48">
      <c r="AC278" s="14"/>
      <c r="AD278" s="79"/>
      <c r="AE278" s="79"/>
      <c r="AF278" s="14"/>
      <c r="AG278" s="14"/>
      <c r="AH278" s="168"/>
      <c r="AI278" s="168"/>
      <c r="AJ278" s="79"/>
      <c r="AK278" s="79"/>
      <c r="AL278" s="79"/>
      <c r="AM278" s="168"/>
      <c r="AN278" s="79"/>
      <c r="AO278" s="14"/>
      <c r="AP278" s="14"/>
      <c r="AQ278" s="14"/>
      <c r="AR278" s="14"/>
      <c r="AS278" s="14"/>
      <c r="AT278" s="14"/>
      <c r="AU278" s="14"/>
      <c r="AV278" s="14"/>
    </row>
    <row r="279" spans="23:48">
      <c r="W279" s="32"/>
      <c r="X279" s="32"/>
      <c r="Y279" s="32"/>
      <c r="Z279" s="32"/>
      <c r="AA279" s="32"/>
      <c r="AB279" s="32"/>
      <c r="AC279" s="32"/>
      <c r="AD279" s="80"/>
      <c r="AE279" s="80"/>
      <c r="AF279" s="14"/>
      <c r="AG279" s="14"/>
      <c r="AH279" s="168"/>
      <c r="AI279" s="168"/>
      <c r="AJ279" s="79"/>
      <c r="AK279" s="79"/>
      <c r="AL279" s="79"/>
      <c r="AM279" s="168"/>
      <c r="AN279" s="79"/>
      <c r="AO279" s="14"/>
      <c r="AP279" s="14"/>
      <c r="AQ279" s="14"/>
      <c r="AR279" s="14"/>
      <c r="AS279" s="14"/>
      <c r="AT279" s="14"/>
      <c r="AU279" s="14"/>
    </row>
    <row r="280" spans="23:48">
      <c r="W280" s="36"/>
      <c r="X280" s="36"/>
      <c r="Y280" s="36"/>
      <c r="Z280" s="36"/>
      <c r="AA280" s="36"/>
      <c r="AB280" s="36"/>
      <c r="AC280" s="36"/>
      <c r="AD280" s="81"/>
      <c r="AE280" s="81"/>
      <c r="AF280" s="32"/>
      <c r="AG280" s="32"/>
      <c r="AH280" s="169"/>
      <c r="AI280" s="169"/>
      <c r="AJ280" s="80"/>
      <c r="AK280" s="80"/>
      <c r="AL280" s="80"/>
      <c r="AN280" s="80"/>
    </row>
    <row r="281" spans="23:48">
      <c r="W281" s="36"/>
      <c r="X281" s="36"/>
      <c r="Y281" s="36"/>
      <c r="Z281" s="36"/>
      <c r="AA281" s="36"/>
      <c r="AB281" s="36"/>
      <c r="AC281" s="36"/>
      <c r="AD281" s="81"/>
      <c r="AE281" s="81"/>
      <c r="AF281" s="36"/>
      <c r="AG281" s="36"/>
      <c r="AH281" s="170"/>
      <c r="AI281" s="170"/>
      <c r="AJ281" s="81"/>
      <c r="AK281" s="81"/>
      <c r="AL281" s="81"/>
      <c r="AN281" s="81"/>
    </row>
    <row r="282" spans="23:48">
      <c r="W282" s="36"/>
      <c r="X282" s="36"/>
      <c r="Y282" s="36"/>
      <c r="Z282" s="36"/>
      <c r="AA282" s="36"/>
      <c r="AB282" s="36"/>
      <c r="AC282" s="36"/>
      <c r="AD282" s="81"/>
      <c r="AE282" s="81"/>
      <c r="AF282" s="36"/>
      <c r="AG282" s="36"/>
      <c r="AH282" s="170"/>
      <c r="AI282" s="170"/>
      <c r="AJ282" s="81"/>
      <c r="AK282" s="81"/>
      <c r="AL282" s="81"/>
      <c r="AN282" s="81"/>
    </row>
    <row r="283" spans="23:48">
      <c r="W283" s="36"/>
      <c r="X283" s="36"/>
      <c r="Y283" s="36"/>
      <c r="Z283" s="36"/>
      <c r="AA283" s="36"/>
      <c r="AB283" s="36"/>
      <c r="AC283" s="36"/>
      <c r="AD283" s="81"/>
      <c r="AE283" s="81"/>
      <c r="AF283" s="36"/>
      <c r="AG283" s="36"/>
      <c r="AH283" s="170"/>
      <c r="AI283" s="170"/>
      <c r="AJ283" s="81"/>
      <c r="AK283" s="81"/>
      <c r="AL283" s="81"/>
      <c r="AN283" s="81"/>
    </row>
    <row r="284" spans="23:48">
      <c r="W284" s="36"/>
      <c r="X284" s="36"/>
      <c r="Y284" s="36"/>
      <c r="Z284" s="36"/>
      <c r="AA284" s="36"/>
      <c r="AB284" s="36"/>
      <c r="AC284" s="36"/>
      <c r="AD284" s="81"/>
      <c r="AE284" s="81"/>
      <c r="AF284" s="36"/>
      <c r="AG284" s="36"/>
      <c r="AH284" s="170"/>
      <c r="AI284" s="170"/>
      <c r="AJ284" s="81"/>
      <c r="AK284" s="81"/>
      <c r="AL284" s="81"/>
      <c r="AN284" s="81"/>
    </row>
    <row r="285" spans="23:48">
      <c r="W285" s="36"/>
      <c r="X285" s="36"/>
      <c r="Y285" s="36"/>
      <c r="Z285" s="36"/>
      <c r="AA285" s="36"/>
      <c r="AB285" s="36"/>
      <c r="AC285" s="36"/>
      <c r="AD285" s="81"/>
      <c r="AE285" s="81"/>
      <c r="AF285" s="36"/>
      <c r="AG285" s="36"/>
      <c r="AH285" s="170"/>
      <c r="AI285" s="170"/>
      <c r="AJ285" s="81"/>
      <c r="AK285" s="81"/>
      <c r="AL285" s="81"/>
      <c r="AN285" s="81"/>
    </row>
    <row r="286" spans="23:48">
      <c r="W286" s="36"/>
      <c r="X286" s="36"/>
      <c r="Y286" s="36"/>
      <c r="Z286" s="36"/>
      <c r="AA286" s="36"/>
      <c r="AB286" s="36"/>
      <c r="AC286" s="36"/>
      <c r="AD286" s="81"/>
      <c r="AE286" s="81"/>
      <c r="AF286" s="36"/>
      <c r="AG286" s="36"/>
      <c r="AH286" s="170"/>
      <c r="AI286" s="170"/>
      <c r="AJ286" s="81"/>
      <c r="AK286" s="81"/>
      <c r="AL286" s="81"/>
      <c r="AN286" s="81"/>
    </row>
    <row r="287" spans="23:48">
      <c r="W287" s="36"/>
      <c r="X287" s="36"/>
      <c r="Y287" s="36"/>
      <c r="Z287" s="36"/>
      <c r="AA287" s="36"/>
      <c r="AB287" s="36"/>
      <c r="AC287" s="36"/>
      <c r="AD287" s="81"/>
      <c r="AE287" s="81"/>
      <c r="AF287" s="36"/>
      <c r="AG287" s="36"/>
      <c r="AH287" s="170"/>
      <c r="AI287" s="170"/>
      <c r="AJ287" s="81"/>
      <c r="AK287" s="81"/>
      <c r="AL287" s="81"/>
      <c r="AN287" s="81"/>
    </row>
    <row r="288" spans="23:48">
      <c r="W288" s="36"/>
      <c r="X288" s="36"/>
      <c r="Y288" s="36"/>
      <c r="Z288" s="36"/>
      <c r="AA288" s="36"/>
      <c r="AB288" s="36"/>
      <c r="AC288" s="36"/>
      <c r="AD288" s="81"/>
      <c r="AE288" s="81"/>
      <c r="AF288" s="36"/>
      <c r="AG288" s="36"/>
      <c r="AH288" s="170"/>
      <c r="AI288" s="170"/>
      <c r="AJ288" s="81"/>
      <c r="AK288" s="81"/>
      <c r="AL288" s="81"/>
      <c r="AN288" s="81"/>
    </row>
    <row r="289" spans="23:40">
      <c r="W289" s="36"/>
      <c r="X289" s="36"/>
      <c r="Y289" s="36"/>
      <c r="Z289" s="36"/>
      <c r="AA289" s="36"/>
      <c r="AB289" s="36"/>
      <c r="AC289" s="36"/>
      <c r="AD289" s="81"/>
      <c r="AE289" s="81"/>
      <c r="AF289" s="36"/>
      <c r="AG289" s="36"/>
      <c r="AH289" s="170"/>
      <c r="AI289" s="170"/>
      <c r="AJ289" s="81"/>
      <c r="AK289" s="81"/>
      <c r="AL289" s="81"/>
      <c r="AN289" s="81"/>
    </row>
    <row r="290" spans="23:40">
      <c r="W290" s="36"/>
      <c r="X290" s="36"/>
      <c r="Y290" s="36"/>
      <c r="Z290" s="36"/>
      <c r="AA290" s="36"/>
      <c r="AB290" s="36"/>
      <c r="AC290" s="36"/>
      <c r="AD290" s="81"/>
      <c r="AE290" s="81"/>
      <c r="AF290" s="36"/>
      <c r="AG290" s="36"/>
      <c r="AH290" s="170"/>
      <c r="AI290" s="170"/>
      <c r="AJ290" s="81"/>
      <c r="AK290" s="81"/>
      <c r="AL290" s="81"/>
      <c r="AN290" s="81"/>
    </row>
    <row r="291" spans="23:40">
      <c r="W291" s="36"/>
      <c r="X291" s="36"/>
      <c r="Y291" s="36"/>
      <c r="Z291" s="36"/>
      <c r="AA291" s="36"/>
      <c r="AB291" s="36"/>
      <c r="AC291" s="36"/>
      <c r="AD291" s="81"/>
      <c r="AE291" s="81"/>
      <c r="AF291" s="36"/>
      <c r="AG291" s="36"/>
      <c r="AH291" s="170"/>
      <c r="AI291" s="170"/>
      <c r="AJ291" s="81"/>
      <c r="AK291" s="81"/>
      <c r="AL291" s="81"/>
      <c r="AN291" s="81"/>
    </row>
    <row r="292" spans="23:40">
      <c r="W292" s="36"/>
      <c r="X292" s="36"/>
      <c r="Y292" s="36"/>
      <c r="Z292" s="36"/>
      <c r="AA292" s="36"/>
      <c r="AB292" s="36"/>
      <c r="AC292" s="36"/>
      <c r="AD292" s="81"/>
      <c r="AE292" s="81"/>
      <c r="AF292" s="36"/>
      <c r="AG292" s="36"/>
      <c r="AH292" s="170"/>
      <c r="AI292" s="170"/>
      <c r="AJ292" s="81"/>
      <c r="AK292" s="81"/>
      <c r="AL292" s="81"/>
      <c r="AN292" s="81"/>
    </row>
    <row r="293" spans="23:40">
      <c r="W293" s="36"/>
      <c r="X293" s="36"/>
      <c r="Y293" s="36"/>
      <c r="Z293" s="36"/>
      <c r="AA293" s="36"/>
      <c r="AB293" s="36"/>
      <c r="AC293" s="36"/>
      <c r="AD293" s="81"/>
      <c r="AE293" s="81"/>
      <c r="AF293" s="36"/>
      <c r="AG293" s="36"/>
      <c r="AH293" s="170"/>
      <c r="AI293" s="170"/>
      <c r="AJ293" s="81"/>
      <c r="AK293" s="81"/>
      <c r="AL293" s="81"/>
      <c r="AN293" s="81"/>
    </row>
    <row r="294" spans="23:40">
      <c r="W294" s="36"/>
      <c r="X294" s="36"/>
      <c r="Y294" s="36"/>
      <c r="Z294" s="36"/>
      <c r="AA294" s="36"/>
      <c r="AB294" s="36"/>
      <c r="AC294" s="36"/>
      <c r="AD294" s="81"/>
      <c r="AE294" s="81"/>
      <c r="AF294" s="36"/>
      <c r="AG294" s="36"/>
      <c r="AH294" s="170"/>
      <c r="AI294" s="170"/>
      <c r="AJ294" s="81"/>
      <c r="AK294" s="81"/>
      <c r="AL294" s="81"/>
      <c r="AN294" s="81"/>
    </row>
    <row r="295" spans="23:40">
      <c r="W295" s="36"/>
      <c r="X295" s="36"/>
      <c r="Y295" s="36"/>
      <c r="Z295" s="36"/>
      <c r="AA295" s="36"/>
      <c r="AB295" s="36"/>
      <c r="AC295" s="36"/>
      <c r="AD295" s="81"/>
      <c r="AE295" s="81"/>
      <c r="AF295" s="36"/>
      <c r="AG295" s="36"/>
      <c r="AH295" s="170"/>
      <c r="AI295" s="170"/>
      <c r="AJ295" s="81"/>
      <c r="AK295" s="81"/>
      <c r="AL295" s="81"/>
      <c r="AN295" s="81"/>
    </row>
    <row r="296" spans="23:40">
      <c r="W296" s="36"/>
      <c r="X296" s="36"/>
      <c r="Y296" s="36"/>
      <c r="Z296" s="36"/>
      <c r="AA296" s="36"/>
      <c r="AB296" s="36"/>
      <c r="AC296" s="36"/>
      <c r="AD296" s="81"/>
      <c r="AE296" s="81"/>
      <c r="AF296" s="36"/>
      <c r="AG296" s="36"/>
      <c r="AH296" s="170"/>
      <c r="AI296" s="170"/>
      <c r="AJ296" s="81"/>
      <c r="AK296" s="81"/>
      <c r="AL296" s="81"/>
      <c r="AN296" s="81"/>
    </row>
    <row r="297" spans="23:40">
      <c r="W297" s="36"/>
      <c r="X297" s="36"/>
      <c r="Y297" s="36"/>
      <c r="Z297" s="36"/>
      <c r="AA297" s="36"/>
      <c r="AB297" s="36"/>
      <c r="AC297" s="36"/>
      <c r="AD297" s="81"/>
      <c r="AE297" s="81"/>
      <c r="AF297" s="36"/>
      <c r="AG297" s="36"/>
      <c r="AH297" s="170"/>
      <c r="AI297" s="170"/>
      <c r="AJ297" s="81"/>
      <c r="AK297" s="81"/>
      <c r="AL297" s="81"/>
      <c r="AN297" s="81"/>
    </row>
    <row r="298" spans="23:40">
      <c r="W298" s="36"/>
      <c r="X298" s="36"/>
      <c r="Y298" s="36"/>
      <c r="Z298" s="36"/>
      <c r="AA298" s="36"/>
      <c r="AB298" s="36"/>
      <c r="AC298" s="36"/>
      <c r="AD298" s="81"/>
      <c r="AE298" s="81"/>
      <c r="AF298" s="36"/>
      <c r="AG298" s="36"/>
      <c r="AH298" s="170"/>
      <c r="AI298" s="170"/>
      <c r="AJ298" s="81"/>
      <c r="AK298" s="81"/>
      <c r="AL298" s="81"/>
      <c r="AN298" s="81"/>
    </row>
    <row r="299" spans="23:40">
      <c r="W299" s="36"/>
      <c r="X299" s="36"/>
      <c r="Y299" s="36"/>
      <c r="Z299" s="36"/>
      <c r="AA299" s="36"/>
      <c r="AB299" s="36"/>
      <c r="AC299" s="36"/>
      <c r="AD299" s="81"/>
      <c r="AE299" s="81"/>
      <c r="AF299" s="36"/>
      <c r="AG299" s="36"/>
      <c r="AH299" s="170"/>
      <c r="AI299" s="170"/>
      <c r="AJ299" s="81"/>
      <c r="AK299" s="81"/>
      <c r="AL299" s="81"/>
      <c r="AN299" s="81"/>
    </row>
    <row r="300" spans="23:40">
      <c r="W300" s="36"/>
      <c r="X300" s="36"/>
      <c r="Y300" s="36"/>
      <c r="Z300" s="36"/>
      <c r="AA300" s="36"/>
      <c r="AB300" s="36"/>
      <c r="AC300" s="36"/>
      <c r="AD300" s="81"/>
      <c r="AE300" s="81"/>
      <c r="AF300" s="36"/>
      <c r="AG300" s="36"/>
      <c r="AH300" s="170"/>
      <c r="AI300" s="170"/>
      <c r="AJ300" s="81"/>
      <c r="AK300" s="81"/>
      <c r="AL300" s="81"/>
      <c r="AN300" s="81"/>
    </row>
    <row r="301" spans="23:40">
      <c r="W301" s="36"/>
      <c r="X301" s="36"/>
      <c r="Y301" s="36"/>
      <c r="Z301" s="36"/>
      <c r="AA301" s="36"/>
      <c r="AB301" s="36"/>
      <c r="AC301" s="36"/>
      <c r="AD301" s="81"/>
      <c r="AE301" s="81"/>
      <c r="AF301" s="36"/>
      <c r="AG301" s="36"/>
      <c r="AH301" s="170"/>
      <c r="AI301" s="170"/>
      <c r="AJ301" s="81"/>
      <c r="AK301" s="81"/>
      <c r="AL301" s="81"/>
      <c r="AN301" s="81"/>
    </row>
    <row r="302" spans="23:40">
      <c r="W302" s="36"/>
      <c r="X302" s="36"/>
      <c r="Y302" s="36"/>
      <c r="Z302" s="36"/>
      <c r="AA302" s="36"/>
      <c r="AB302" s="36"/>
      <c r="AC302" s="36"/>
      <c r="AD302" s="81"/>
      <c r="AE302" s="81"/>
      <c r="AF302" s="36"/>
      <c r="AG302" s="36"/>
      <c r="AH302" s="170"/>
      <c r="AI302" s="170"/>
      <c r="AJ302" s="81"/>
      <c r="AK302" s="81"/>
      <c r="AL302" s="81"/>
      <c r="AN302" s="81"/>
    </row>
    <row r="303" spans="23:40">
      <c r="W303" s="36"/>
      <c r="X303" s="36"/>
      <c r="Y303" s="36"/>
      <c r="Z303" s="36"/>
      <c r="AA303" s="36"/>
      <c r="AB303" s="36"/>
      <c r="AC303" s="36"/>
      <c r="AD303" s="81"/>
      <c r="AE303" s="81"/>
      <c r="AF303" s="36"/>
      <c r="AG303" s="36"/>
      <c r="AH303" s="170"/>
      <c r="AI303" s="170"/>
      <c r="AJ303" s="81"/>
      <c r="AK303" s="81"/>
      <c r="AL303" s="81"/>
      <c r="AN303" s="81"/>
    </row>
    <row r="304" spans="23:40">
      <c r="W304" s="36"/>
      <c r="X304" s="36"/>
      <c r="Y304" s="36"/>
      <c r="Z304" s="36"/>
      <c r="AA304" s="36"/>
      <c r="AB304" s="36"/>
      <c r="AC304" s="36"/>
      <c r="AD304" s="81"/>
      <c r="AE304" s="81"/>
      <c r="AF304" s="36"/>
      <c r="AG304" s="36"/>
      <c r="AH304" s="170"/>
      <c r="AI304" s="170"/>
      <c r="AJ304" s="81"/>
      <c r="AK304" s="81"/>
      <c r="AL304" s="81"/>
      <c r="AN304" s="81"/>
    </row>
    <row r="305" spans="23:40">
      <c r="W305" s="36"/>
      <c r="X305" s="36"/>
      <c r="Y305" s="36"/>
      <c r="Z305" s="36"/>
      <c r="AA305" s="36"/>
      <c r="AB305" s="36"/>
      <c r="AC305" s="36"/>
      <c r="AD305" s="81"/>
      <c r="AE305" s="81"/>
      <c r="AF305" s="36"/>
      <c r="AG305" s="36"/>
      <c r="AH305" s="170"/>
      <c r="AI305" s="170"/>
      <c r="AJ305" s="81"/>
      <c r="AK305" s="81"/>
      <c r="AL305" s="81"/>
      <c r="AN305" s="81"/>
    </row>
    <row r="306" spans="23:40">
      <c r="W306" s="36"/>
      <c r="X306" s="36"/>
      <c r="Y306" s="36"/>
      <c r="Z306" s="36"/>
      <c r="AA306" s="36"/>
      <c r="AB306" s="36"/>
      <c r="AC306" s="36"/>
      <c r="AD306" s="81"/>
      <c r="AE306" s="81"/>
      <c r="AF306" s="36"/>
      <c r="AG306" s="36"/>
      <c r="AH306" s="170"/>
      <c r="AI306" s="170"/>
      <c r="AJ306" s="81"/>
      <c r="AK306" s="81"/>
      <c r="AL306" s="81"/>
      <c r="AN306" s="81"/>
    </row>
    <row r="307" spans="23:40">
      <c r="W307" s="36"/>
      <c r="X307" s="36"/>
      <c r="Y307" s="36"/>
      <c r="Z307" s="36"/>
      <c r="AA307" s="36"/>
      <c r="AB307" s="36"/>
      <c r="AC307" s="36"/>
      <c r="AD307" s="81"/>
      <c r="AE307" s="81"/>
      <c r="AF307" s="36"/>
      <c r="AG307" s="36"/>
      <c r="AH307" s="170"/>
      <c r="AI307" s="170"/>
      <c r="AJ307" s="81"/>
      <c r="AK307" s="81"/>
      <c r="AL307" s="81"/>
      <c r="AN307" s="81"/>
    </row>
    <row r="308" spans="23:40">
      <c r="W308" s="36"/>
      <c r="X308" s="36"/>
      <c r="Y308" s="36"/>
      <c r="Z308" s="36"/>
      <c r="AA308" s="36"/>
      <c r="AB308" s="36"/>
      <c r="AC308" s="36"/>
      <c r="AD308" s="81"/>
      <c r="AE308" s="81"/>
      <c r="AF308" s="36"/>
      <c r="AG308" s="36"/>
      <c r="AH308" s="170"/>
      <c r="AI308" s="170"/>
      <c r="AJ308" s="81"/>
      <c r="AK308" s="81"/>
      <c r="AL308" s="81"/>
      <c r="AN308" s="81"/>
    </row>
    <row r="309" spans="23:40">
      <c r="W309" s="36"/>
      <c r="X309" s="36"/>
      <c r="Y309" s="36"/>
      <c r="Z309" s="36"/>
      <c r="AA309" s="36"/>
      <c r="AB309" s="36"/>
      <c r="AC309" s="36"/>
      <c r="AD309" s="81"/>
      <c r="AE309" s="81"/>
      <c r="AF309" s="36"/>
      <c r="AG309" s="36"/>
      <c r="AH309" s="170"/>
      <c r="AI309" s="170"/>
      <c r="AJ309" s="81"/>
      <c r="AK309" s="81"/>
      <c r="AL309" s="81"/>
      <c r="AN309" s="81"/>
    </row>
    <row r="310" spans="23:40">
      <c r="W310" s="36"/>
      <c r="X310" s="36"/>
      <c r="Y310" s="36"/>
      <c r="Z310" s="36"/>
      <c r="AA310" s="36"/>
      <c r="AB310" s="36"/>
      <c r="AC310" s="36"/>
      <c r="AD310" s="81"/>
      <c r="AE310" s="81"/>
      <c r="AF310" s="36"/>
      <c r="AG310" s="36"/>
      <c r="AH310" s="170"/>
      <c r="AI310" s="170"/>
      <c r="AJ310" s="81"/>
      <c r="AK310" s="81"/>
      <c r="AL310" s="81"/>
      <c r="AN310" s="81"/>
    </row>
    <row r="311" spans="23:40">
      <c r="W311" s="36"/>
      <c r="X311" s="36"/>
      <c r="Y311" s="36"/>
      <c r="Z311" s="36"/>
      <c r="AA311" s="36"/>
      <c r="AB311" s="36"/>
      <c r="AC311" s="36"/>
      <c r="AD311" s="81"/>
      <c r="AE311" s="81"/>
      <c r="AF311" s="36"/>
      <c r="AG311" s="36"/>
      <c r="AH311" s="170"/>
      <c r="AI311" s="170"/>
      <c r="AJ311" s="81"/>
      <c r="AK311" s="81"/>
      <c r="AL311" s="81"/>
      <c r="AN311" s="81"/>
    </row>
    <row r="312" spans="23:40">
      <c r="W312" s="36"/>
      <c r="X312" s="36"/>
      <c r="Y312" s="36"/>
      <c r="Z312" s="36"/>
      <c r="AA312" s="36"/>
      <c r="AB312" s="36"/>
      <c r="AC312" s="36"/>
      <c r="AD312" s="81"/>
      <c r="AE312" s="81"/>
      <c r="AF312" s="36"/>
      <c r="AG312" s="36"/>
      <c r="AH312" s="170"/>
      <c r="AI312" s="170"/>
      <c r="AJ312" s="81"/>
      <c r="AK312" s="81"/>
      <c r="AL312" s="81"/>
      <c r="AN312" s="81"/>
    </row>
    <row r="313" spans="23:40">
      <c r="W313" s="36"/>
      <c r="X313" s="36"/>
      <c r="Y313" s="36"/>
      <c r="Z313" s="36"/>
      <c r="AA313" s="36"/>
      <c r="AB313" s="36"/>
      <c r="AC313" s="36"/>
      <c r="AD313" s="81"/>
      <c r="AE313" s="81"/>
      <c r="AF313" s="36"/>
      <c r="AG313" s="36"/>
      <c r="AH313" s="170"/>
      <c r="AI313" s="170"/>
      <c r="AJ313" s="81"/>
      <c r="AK313" s="81"/>
      <c r="AL313" s="81"/>
      <c r="AN313" s="81"/>
    </row>
    <row r="314" spans="23:40">
      <c r="AE314" s="81"/>
      <c r="AF314" s="36"/>
      <c r="AG314" s="36"/>
      <c r="AH314" s="170"/>
      <c r="AI314" s="170"/>
      <c r="AJ314" s="81"/>
      <c r="AK314" s="81"/>
      <c r="AL314" s="81"/>
      <c r="AN314" s="81"/>
    </row>
    <row r="315" spans="23:40">
      <c r="AE315" s="81"/>
      <c r="AF315" s="36"/>
      <c r="AG315" s="36"/>
      <c r="AH315" s="170"/>
      <c r="AI315" s="170"/>
      <c r="AJ315" s="81"/>
      <c r="AL315" s="81"/>
      <c r="AN315" s="81"/>
    </row>
    <row r="316" spans="23:40">
      <c r="AE316" s="81"/>
      <c r="AF316" s="36"/>
      <c r="AG316" s="36"/>
      <c r="AH316" s="170"/>
      <c r="AI316" s="170"/>
      <c r="AJ316" s="81"/>
      <c r="AL316" s="81"/>
      <c r="AN316" s="81"/>
    </row>
    <row r="317" spans="23:40">
      <c r="AE317" s="81"/>
      <c r="AF317" s="36"/>
      <c r="AG317" s="36"/>
      <c r="AH317" s="170"/>
      <c r="AI317" s="170"/>
      <c r="AJ317" s="81"/>
      <c r="AL317" s="81"/>
      <c r="AN317" s="81"/>
    </row>
    <row r="318" spans="23:40">
      <c r="AE318" s="81"/>
      <c r="AF318" s="36"/>
      <c r="AG318" s="36"/>
      <c r="AH318" s="170"/>
      <c r="AI318" s="170"/>
      <c r="AJ318" s="81"/>
      <c r="AL318" s="81"/>
      <c r="AN318" s="81"/>
    </row>
    <row r="319" spans="23:40">
      <c r="AE319" s="81"/>
      <c r="AF319" s="36"/>
      <c r="AG319" s="36"/>
      <c r="AH319" s="170"/>
      <c r="AI319" s="170"/>
      <c r="AJ319" s="81"/>
      <c r="AL319" s="81"/>
      <c r="AN319" s="81"/>
    </row>
    <row r="320" spans="23:40">
      <c r="AE320" s="81"/>
      <c r="AF320" s="36"/>
      <c r="AG320" s="36"/>
      <c r="AH320" s="170"/>
      <c r="AI320" s="170"/>
      <c r="AJ320" s="81"/>
      <c r="AL320" s="81"/>
      <c r="AN320" s="81"/>
    </row>
    <row r="321" spans="31:40">
      <c r="AE321" s="81"/>
      <c r="AF321" s="36"/>
      <c r="AG321" s="36"/>
      <c r="AH321" s="170"/>
      <c r="AI321" s="170"/>
      <c r="AJ321" s="81"/>
      <c r="AL321" s="81"/>
      <c r="AN321" s="81"/>
    </row>
    <row r="322" spans="31:40">
      <c r="AE322" s="81"/>
      <c r="AF322" s="36"/>
      <c r="AG322" s="36"/>
      <c r="AH322" s="170"/>
      <c r="AI322" s="170"/>
      <c r="AJ322" s="81"/>
      <c r="AL322" s="81"/>
      <c r="AN322" s="81"/>
    </row>
    <row r="323" spans="31:40">
      <c r="AE323" s="81"/>
      <c r="AF323" s="36"/>
      <c r="AG323" s="36"/>
      <c r="AH323" s="170"/>
      <c r="AI323" s="170"/>
      <c r="AJ323" s="81"/>
      <c r="AL323" s="81"/>
      <c r="AN323" s="81"/>
    </row>
    <row r="324" spans="31:40">
      <c r="AE324" s="81"/>
      <c r="AF324" s="36"/>
      <c r="AG324" s="36"/>
      <c r="AH324" s="170"/>
      <c r="AI324" s="170"/>
      <c r="AJ324" s="81"/>
      <c r="AL324" s="81"/>
      <c r="AN324" s="81"/>
    </row>
    <row r="325" spans="31:40">
      <c r="AE325" s="81"/>
      <c r="AF325" s="36"/>
      <c r="AG325" s="36"/>
      <c r="AH325" s="170"/>
      <c r="AI325" s="170"/>
      <c r="AJ325" s="81"/>
      <c r="AL325" s="81"/>
      <c r="AN325" s="81"/>
    </row>
    <row r="326" spans="31:40">
      <c r="AE326" s="81"/>
      <c r="AF326" s="36"/>
      <c r="AG326" s="36"/>
      <c r="AH326" s="170"/>
      <c r="AI326" s="170"/>
      <c r="AJ326" s="81"/>
      <c r="AL326" s="81"/>
      <c r="AN326" s="81"/>
    </row>
    <row r="327" spans="31:40">
      <c r="AE327" s="81"/>
      <c r="AF327" s="36"/>
      <c r="AG327" s="36"/>
      <c r="AH327" s="170"/>
      <c r="AI327" s="170"/>
      <c r="AJ327" s="81"/>
      <c r="AL327" s="81"/>
      <c r="AN327" s="81"/>
    </row>
    <row r="328" spans="31:40">
      <c r="AE328" s="81"/>
      <c r="AF328" s="36"/>
      <c r="AG328" s="36"/>
      <c r="AH328" s="170"/>
      <c r="AI328" s="170"/>
      <c r="AJ328" s="81"/>
      <c r="AL328" s="81"/>
      <c r="AN328" s="81"/>
    </row>
    <row r="329" spans="31:40">
      <c r="AE329" s="81"/>
      <c r="AF329" s="36"/>
      <c r="AG329" s="36"/>
      <c r="AH329" s="170"/>
      <c r="AI329" s="170"/>
      <c r="AJ329" s="81"/>
      <c r="AL329" s="81"/>
      <c r="AN329" s="81"/>
    </row>
    <row r="330" spans="31:40">
      <c r="AE330" s="81"/>
      <c r="AF330" s="36"/>
      <c r="AG330" s="36"/>
      <c r="AH330" s="170"/>
      <c r="AI330" s="170"/>
      <c r="AJ330" s="81"/>
      <c r="AL330" s="81"/>
      <c r="AN330" s="81"/>
    </row>
    <row r="331" spans="31:40">
      <c r="AE331" s="81"/>
      <c r="AF331" s="36"/>
      <c r="AG331" s="36"/>
      <c r="AH331" s="170"/>
      <c r="AI331" s="170"/>
      <c r="AJ331" s="81"/>
      <c r="AL331" s="81"/>
      <c r="AN331" s="81"/>
    </row>
    <row r="332" spans="31:40">
      <c r="AE332" s="81"/>
      <c r="AF332" s="36"/>
      <c r="AG332" s="36"/>
      <c r="AH332" s="170"/>
      <c r="AI332" s="170"/>
      <c r="AJ332" s="81"/>
      <c r="AL332" s="81"/>
      <c r="AN332" s="81"/>
    </row>
    <row r="333" spans="31:40">
      <c r="AE333" s="81"/>
      <c r="AF333" s="36"/>
      <c r="AG333" s="36"/>
      <c r="AH333" s="170"/>
      <c r="AI333" s="170"/>
      <c r="AJ333" s="81"/>
      <c r="AL333" s="81"/>
      <c r="AN333" s="81"/>
    </row>
    <row r="334" spans="31:40">
      <c r="AE334" s="81"/>
      <c r="AF334" s="36"/>
      <c r="AG334" s="36"/>
      <c r="AH334" s="170"/>
      <c r="AI334" s="170"/>
      <c r="AJ334" s="81"/>
      <c r="AL334" s="81"/>
      <c r="AN334" s="81"/>
    </row>
    <row r="335" spans="31:40">
      <c r="AE335" s="81"/>
      <c r="AF335" s="36"/>
      <c r="AG335" s="36"/>
      <c r="AH335" s="170"/>
      <c r="AI335" s="170"/>
      <c r="AJ335" s="81"/>
      <c r="AL335" s="81"/>
      <c r="AN335" s="81"/>
    </row>
    <row r="336" spans="31:40">
      <c r="AE336" s="81"/>
      <c r="AF336" s="36"/>
      <c r="AG336" s="36"/>
      <c r="AH336" s="170"/>
      <c r="AI336" s="170"/>
      <c r="AJ336" s="81"/>
      <c r="AL336" s="81"/>
      <c r="AN336" s="81"/>
    </row>
    <row r="337" spans="32:40">
      <c r="AF337" s="36"/>
      <c r="AG337" s="36"/>
      <c r="AH337" s="170"/>
      <c r="AI337" s="170"/>
      <c r="AJ337" s="81"/>
      <c r="AL337" s="81"/>
      <c r="AN337" s="81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D320"/>
  <sheetViews>
    <sheetView zoomScale="86" zoomScaleNormal="86" workbookViewId="0">
      <selection activeCell="U35" sqref="U35"/>
    </sheetView>
  </sheetViews>
  <sheetFormatPr baseColWidth="10" defaultRowHeight="15.6"/>
  <cols>
    <col min="1" max="1" width="2.6328125" style="173" customWidth="1"/>
    <col min="2" max="2" width="5.6328125" customWidth="1"/>
    <col min="3" max="3" width="4" customWidth="1"/>
    <col min="4" max="4" width="10.453125" customWidth="1"/>
    <col min="5" max="5" width="6.54296875" style="333" customWidth="1"/>
    <col min="6" max="6" width="4.90625" customWidth="1"/>
    <col min="7" max="7" width="7.36328125" style="333" customWidth="1"/>
    <col min="8" max="8" width="5.90625" style="342" customWidth="1"/>
    <col min="9" max="9" width="5.54296875" style="101" customWidth="1"/>
    <col min="10" max="10" width="6.36328125" style="101" customWidth="1"/>
    <col min="11" max="11" width="5.81640625" style="101" customWidth="1"/>
    <col min="12" max="12" width="1.6328125" style="101" customWidth="1"/>
    <col min="13" max="13" width="6" style="101" customWidth="1"/>
    <col min="14" max="14" width="1.6328125" style="101" customWidth="1"/>
    <col min="15" max="15" width="6.08984375" style="101" customWidth="1"/>
    <col min="16" max="16" width="6.7265625" style="101" customWidth="1"/>
    <col min="17" max="17" width="2.81640625" style="101" customWidth="1"/>
    <col min="18" max="18" width="6.90625" customWidth="1"/>
    <col min="19" max="19" width="5.08984375" customWidth="1"/>
    <col min="20" max="20" width="7.453125" customWidth="1"/>
    <col min="21" max="21" width="5.6328125" customWidth="1"/>
    <col min="22" max="22" width="7" style="101" customWidth="1"/>
    <col min="23" max="23" width="5.6328125" style="101" customWidth="1"/>
    <col min="24" max="24" width="5.453125" style="11" customWidth="1"/>
    <col min="25" max="25" width="2" style="11" customWidth="1"/>
    <col min="26" max="26" width="4.6328125" customWidth="1"/>
    <col min="27" max="27" width="5" customWidth="1"/>
    <col min="28" max="28" width="4.54296875" style="11" customWidth="1"/>
    <col min="29" max="29" width="2.90625" style="11" customWidth="1"/>
    <col min="30" max="30" width="5.1796875" style="101" customWidth="1"/>
    <col min="31" max="31" width="4.90625" customWidth="1"/>
    <col min="32" max="32" width="5" customWidth="1"/>
    <col min="33" max="33" width="2.90625" customWidth="1"/>
    <col min="34" max="34" width="8.90625" customWidth="1"/>
    <col min="35" max="35" width="6.6328125" style="11" customWidth="1"/>
    <col min="36" max="37" width="10.6328125" customWidth="1"/>
    <col min="38" max="38" width="10.54296875" customWidth="1"/>
    <col min="40" max="40" width="9.08984375" customWidth="1"/>
    <col min="41" max="41" width="10.81640625" customWidth="1"/>
    <col min="52" max="52" width="14" customWidth="1"/>
    <col min="53" max="53" width="12.54296875" customWidth="1"/>
    <col min="54" max="54" width="10.90625" customWidth="1"/>
  </cols>
  <sheetData>
    <row r="1" spans="1:56">
      <c r="A1" s="171"/>
      <c r="B1" s="47"/>
      <c r="C1" s="47"/>
      <c r="D1" s="47"/>
      <c r="E1" s="351"/>
      <c r="F1" s="47"/>
      <c r="G1" s="351"/>
      <c r="H1" s="345"/>
      <c r="I1" s="96"/>
      <c r="J1" s="96"/>
      <c r="K1" s="96"/>
      <c r="L1" s="96"/>
      <c r="M1" s="96"/>
      <c r="N1" s="96"/>
      <c r="O1" s="96"/>
      <c r="P1" s="96"/>
      <c r="Q1" s="96"/>
      <c r="R1" s="47"/>
      <c r="S1" s="47"/>
      <c r="T1" s="47"/>
      <c r="U1" s="47"/>
      <c r="V1" s="96"/>
      <c r="W1" s="96"/>
      <c r="X1" s="75"/>
      <c r="Y1" s="75"/>
      <c r="Z1" s="47"/>
      <c r="AA1" s="47"/>
      <c r="AB1" s="75"/>
      <c r="AC1" s="75"/>
      <c r="AD1" s="96"/>
      <c r="AE1" s="47"/>
      <c r="AF1" s="47"/>
      <c r="AG1" s="47"/>
      <c r="AH1" s="47"/>
      <c r="AI1" s="75"/>
      <c r="AJ1" s="47"/>
      <c r="AK1" s="2"/>
      <c r="AL1" s="5"/>
      <c r="AM1" s="5"/>
    </row>
    <row r="2" spans="1:56" ht="31.8">
      <c r="A2" s="171"/>
      <c r="B2" s="47"/>
      <c r="C2" s="47"/>
      <c r="D2" s="146" t="s">
        <v>442</v>
      </c>
      <c r="E2" s="346"/>
      <c r="F2" s="146"/>
      <c r="G2" s="346"/>
      <c r="H2" s="346"/>
      <c r="I2" s="182"/>
      <c r="J2" s="182" t="str">
        <f>+År!B2</f>
        <v>DIELAM:</v>
      </c>
      <c r="K2" s="96"/>
      <c r="L2" s="96"/>
      <c r="M2" s="96"/>
      <c r="N2" s="96"/>
      <c r="O2" s="96"/>
      <c r="P2" s="96"/>
      <c r="Q2" s="96"/>
      <c r="R2" s="47"/>
      <c r="S2" s="47"/>
      <c r="T2" s="47"/>
      <c r="U2" s="47"/>
      <c r="V2" s="96"/>
      <c r="W2" s="96"/>
      <c r="X2" s="75"/>
      <c r="Y2" s="75"/>
      <c r="Z2" s="47"/>
      <c r="AA2" s="47"/>
      <c r="AB2" s="75"/>
      <c r="AC2" s="75"/>
      <c r="AD2" s="96"/>
      <c r="AE2" s="47"/>
      <c r="AF2" s="47"/>
      <c r="AG2" s="47"/>
      <c r="AH2" s="47"/>
      <c r="AI2" s="75"/>
      <c r="AJ2" s="47"/>
      <c r="AK2" s="2"/>
      <c r="AL2" s="5"/>
      <c r="AM2" s="5"/>
    </row>
    <row r="3" spans="1:56" ht="18" customHeight="1">
      <c r="A3" s="171"/>
      <c r="B3" s="47"/>
      <c r="C3" s="47"/>
      <c r="D3" s="146"/>
      <c r="E3" s="346"/>
      <c r="F3" s="146"/>
      <c r="G3" s="346"/>
      <c r="H3" s="346"/>
      <c r="I3" s="182"/>
      <c r="J3" s="182"/>
      <c r="K3" s="96"/>
      <c r="L3" s="96"/>
      <c r="M3" s="96"/>
      <c r="N3" s="96"/>
      <c r="O3" s="96"/>
      <c r="P3" s="96"/>
      <c r="Q3" s="96"/>
      <c r="R3" s="47"/>
      <c r="S3" s="47"/>
      <c r="T3" s="47"/>
      <c r="U3" s="47"/>
      <c r="V3" s="96"/>
      <c r="W3" s="96"/>
      <c r="X3" s="75"/>
      <c r="Y3" s="75"/>
      <c r="Z3" s="47"/>
      <c r="AA3" s="47"/>
      <c r="AB3" s="75"/>
      <c r="AC3" s="75"/>
      <c r="AD3" s="96"/>
      <c r="AE3" s="47"/>
      <c r="AF3" s="47"/>
      <c r="AG3" s="47"/>
      <c r="AH3" s="47"/>
      <c r="AI3" s="75"/>
      <c r="AJ3" s="47"/>
      <c r="AK3" s="2"/>
      <c r="AL3" s="5"/>
      <c r="AM3" s="5"/>
    </row>
    <row r="4" spans="1:56" ht="24.6">
      <c r="A4" s="171"/>
      <c r="B4" s="47"/>
      <c r="C4" s="47"/>
      <c r="D4" s="47"/>
      <c r="E4" s="351"/>
      <c r="F4" s="150" t="s">
        <v>5</v>
      </c>
      <c r="G4" s="375"/>
      <c r="H4" s="381">
        <f>+År!N2</f>
        <v>52</v>
      </c>
      <c r="I4" s="154"/>
      <c r="J4" s="154"/>
      <c r="K4" s="506">
        <f>+År!G2</f>
        <v>2024</v>
      </c>
      <c r="L4" s="506"/>
      <c r="M4" s="507"/>
      <c r="N4" s="96"/>
      <c r="O4" s="96"/>
      <c r="P4" s="96"/>
      <c r="Q4" s="96"/>
      <c r="R4" s="149"/>
      <c r="S4" s="149"/>
      <c r="T4" s="199" t="s">
        <v>431</v>
      </c>
      <c r="U4" s="149"/>
      <c r="V4" s="154"/>
      <c r="W4" s="154"/>
      <c r="X4" s="180"/>
      <c r="Y4" s="180"/>
      <c r="Z4" s="502">
        <f>SUM(G9:G33)</f>
        <v>1903</v>
      </c>
      <c r="AA4" s="494"/>
      <c r="AB4" s="494"/>
      <c r="AC4" s="47"/>
      <c r="AD4" s="47"/>
      <c r="AE4" s="47"/>
      <c r="AF4" s="47"/>
      <c r="AG4" s="47"/>
      <c r="AH4" s="47"/>
      <c r="AI4" s="75"/>
      <c r="AJ4" s="47"/>
      <c r="AK4" s="2"/>
      <c r="AL4" s="5"/>
      <c r="AM4" s="5"/>
      <c r="BD4" s="5"/>
    </row>
    <row r="5" spans="1:56" ht="13.5" customHeight="1">
      <c r="A5" s="171"/>
      <c r="B5" s="47"/>
      <c r="C5" s="47"/>
      <c r="D5" s="47"/>
      <c r="E5" s="351"/>
      <c r="F5" s="54"/>
      <c r="G5" s="351"/>
      <c r="H5" s="351"/>
      <c r="I5" s="104"/>
      <c r="J5" s="104"/>
      <c r="K5" s="104"/>
      <c r="L5" s="104"/>
      <c r="M5" s="104"/>
      <c r="N5" s="96"/>
      <c r="O5" s="104"/>
      <c r="P5" s="96"/>
      <c r="Q5" s="96"/>
      <c r="R5" s="54"/>
      <c r="S5" s="54"/>
      <c r="T5" s="54"/>
      <c r="U5" s="66"/>
      <c r="V5" s="96"/>
      <c r="W5" s="187"/>
      <c r="X5" s="75"/>
      <c r="Y5" s="75"/>
      <c r="Z5" s="47"/>
      <c r="AA5" s="47"/>
      <c r="AB5" s="75"/>
      <c r="AC5" s="75"/>
      <c r="AD5" s="96"/>
      <c r="AE5" s="47"/>
      <c r="AF5" s="47"/>
      <c r="AG5" s="47"/>
      <c r="AH5" s="47"/>
      <c r="AI5" s="75"/>
      <c r="AJ5" s="47"/>
      <c r="AK5" s="2"/>
      <c r="AL5" s="5"/>
      <c r="AM5" s="5"/>
    </row>
    <row r="6" spans="1:56" ht="17.25" customHeight="1">
      <c r="A6" s="172"/>
      <c r="B6" s="47"/>
      <c r="C6" s="47"/>
      <c r="D6" s="47"/>
      <c r="E6" s="351" t="s">
        <v>2</v>
      </c>
      <c r="F6" s="54"/>
      <c r="G6" s="351"/>
      <c r="H6" s="351"/>
      <c r="I6" s="96"/>
      <c r="J6" s="104"/>
      <c r="K6" s="96"/>
      <c r="L6" s="96"/>
      <c r="M6" s="104"/>
      <c r="N6" s="96"/>
      <c r="O6" s="104"/>
      <c r="P6" s="96"/>
      <c r="Q6" s="96"/>
      <c r="R6" s="47"/>
      <c r="S6" s="54"/>
      <c r="T6" s="54" t="s">
        <v>22</v>
      </c>
      <c r="U6" s="54"/>
      <c r="V6" s="96"/>
      <c r="W6" s="104"/>
      <c r="X6" s="75"/>
      <c r="Y6" s="75"/>
      <c r="Z6" s="47"/>
      <c r="AA6" s="47"/>
      <c r="AB6" s="75"/>
      <c r="AC6" s="75"/>
      <c r="AD6" s="104" t="s">
        <v>432</v>
      </c>
      <c r="AE6" s="47"/>
      <c r="AF6" s="47"/>
      <c r="AG6" s="47"/>
      <c r="AH6" s="54" t="s">
        <v>82</v>
      </c>
      <c r="AI6" s="76" t="s">
        <v>541</v>
      </c>
      <c r="AJ6" s="47"/>
      <c r="AK6" s="2"/>
      <c r="AL6" s="5"/>
      <c r="AM6" s="5"/>
    </row>
    <row r="7" spans="1:56">
      <c r="A7" s="171"/>
      <c r="B7" s="47"/>
      <c r="C7" s="47"/>
      <c r="D7" s="47"/>
      <c r="E7" s="351" t="s">
        <v>495</v>
      </c>
      <c r="F7" s="125"/>
      <c r="G7" s="351" t="s">
        <v>2</v>
      </c>
      <c r="H7" s="360"/>
      <c r="I7" s="104" t="s">
        <v>2</v>
      </c>
      <c r="J7" s="188"/>
      <c r="K7" s="104" t="s">
        <v>1</v>
      </c>
      <c r="L7" s="104"/>
      <c r="M7" s="222" t="s">
        <v>2</v>
      </c>
      <c r="N7" s="96"/>
      <c r="O7" s="222" t="s">
        <v>22</v>
      </c>
      <c r="P7" s="418" t="s">
        <v>22</v>
      </c>
      <c r="Q7" s="155"/>
      <c r="R7" s="54" t="s">
        <v>22</v>
      </c>
      <c r="S7" s="125"/>
      <c r="T7" s="54" t="s">
        <v>497</v>
      </c>
      <c r="U7" s="125"/>
      <c r="V7" s="104" t="s">
        <v>22</v>
      </c>
      <c r="W7" s="188"/>
      <c r="X7" s="76" t="s">
        <v>533</v>
      </c>
      <c r="Y7" s="76"/>
      <c r="Z7" s="54" t="s">
        <v>537</v>
      </c>
      <c r="AA7" s="54"/>
      <c r="AB7" s="76"/>
      <c r="AC7" s="76"/>
      <c r="AD7" s="104"/>
      <c r="AE7" s="54" t="s">
        <v>493</v>
      </c>
      <c r="AF7" s="54" t="s">
        <v>418</v>
      </c>
      <c r="AG7" s="54"/>
      <c r="AH7" s="54" t="s">
        <v>433</v>
      </c>
      <c r="AI7" s="76" t="s">
        <v>71</v>
      </c>
      <c r="AJ7" s="47"/>
      <c r="AK7" s="4"/>
      <c r="AL7" s="4"/>
      <c r="AM7" s="4"/>
      <c r="AN7" s="4"/>
      <c r="AO7" s="4"/>
    </row>
    <row r="8" spans="1:56">
      <c r="A8" s="171"/>
      <c r="B8" s="54" t="s">
        <v>91</v>
      </c>
      <c r="C8" s="54" t="s">
        <v>442</v>
      </c>
      <c r="D8" s="50"/>
      <c r="E8" s="352" t="s">
        <v>496</v>
      </c>
      <c r="F8" s="125" t="s">
        <v>498</v>
      </c>
      <c r="G8" s="352" t="s">
        <v>8</v>
      </c>
      <c r="H8" s="360" t="s">
        <v>498</v>
      </c>
      <c r="I8" s="105" t="s">
        <v>408</v>
      </c>
      <c r="J8" s="188" t="s">
        <v>498</v>
      </c>
      <c r="K8" s="105" t="s">
        <v>408</v>
      </c>
      <c r="L8" s="105"/>
      <c r="M8" s="222" t="s">
        <v>673</v>
      </c>
      <c r="N8" s="96"/>
      <c r="O8" s="222" t="s">
        <v>673</v>
      </c>
      <c r="P8" s="418" t="s">
        <v>674</v>
      </c>
      <c r="Q8" s="155"/>
      <c r="R8" s="55" t="s">
        <v>0</v>
      </c>
      <c r="S8" s="125" t="s">
        <v>498</v>
      </c>
      <c r="T8" s="55" t="s">
        <v>419</v>
      </c>
      <c r="U8" s="125" t="s">
        <v>498</v>
      </c>
      <c r="V8" s="105" t="s">
        <v>44</v>
      </c>
      <c r="W8" s="188" t="s">
        <v>498</v>
      </c>
      <c r="X8" s="77" t="s">
        <v>500</v>
      </c>
      <c r="Y8" s="77"/>
      <c r="Z8" s="55" t="s">
        <v>536</v>
      </c>
      <c r="AA8" s="55" t="s">
        <v>531</v>
      </c>
      <c r="AB8" s="77" t="s">
        <v>532</v>
      </c>
      <c r="AC8" s="77"/>
      <c r="AD8" s="105" t="s">
        <v>1</v>
      </c>
      <c r="AE8" s="55" t="s">
        <v>494</v>
      </c>
      <c r="AF8" s="55" t="s">
        <v>528</v>
      </c>
      <c r="AG8" s="55"/>
      <c r="AH8" s="55" t="s">
        <v>434</v>
      </c>
      <c r="AI8" s="77" t="s">
        <v>554</v>
      </c>
      <c r="AJ8" s="47"/>
      <c r="AK8" s="4"/>
      <c r="AL8" s="61"/>
      <c r="AM8" s="61"/>
      <c r="AN8" s="1"/>
      <c r="AO8" s="5"/>
    </row>
    <row r="9" spans="1:56">
      <c r="A9" s="171">
        <v>1</v>
      </c>
      <c r="B9" s="56">
        <f>+'Ark1'!C283</f>
        <v>2024</v>
      </c>
      <c r="C9" s="56">
        <f>+'Ark1'!J283</f>
        <v>103</v>
      </c>
      <c r="D9" s="67" t="str">
        <f>VLOOKUP(C9,RNR!$A$8:$B$32,2)</f>
        <v>Rudshøgda</v>
      </c>
      <c r="E9" s="353" t="str">
        <f>+IF(G9=0,"",'Ark1'!Q283)</f>
        <v/>
      </c>
      <c r="F9" s="354" t="str">
        <f>+IF(G9=0,"",E9-E35)</f>
        <v/>
      </c>
      <c r="G9" s="333">
        <f>+'Ark1'!R283</f>
        <v>0</v>
      </c>
      <c r="H9" s="354">
        <f>+G9-G35</f>
        <v>0</v>
      </c>
      <c r="I9" s="189" t="str">
        <f>+IF(G9=0,"",'Ark1'!AG283)</f>
        <v/>
      </c>
      <c r="J9" s="166" t="str">
        <f>+IF(G9=0,"",+IF(G35=0,"",I9-I35))</f>
        <v/>
      </c>
      <c r="K9" s="189">
        <f>+'Ark1'!AH283</f>
        <v>0</v>
      </c>
      <c r="L9" s="105"/>
      <c r="M9" s="402">
        <f>+'Ark1'!AJ283</f>
        <v>0</v>
      </c>
      <c r="N9" s="96"/>
      <c r="O9" s="156" t="str">
        <f>+IF(M9=0,"",'Ark1'!AK283)</f>
        <v/>
      </c>
      <c r="P9" s="156" t="str">
        <f>+IF(M9=0,"",'Ark1'!AL283)</f>
        <v/>
      </c>
      <c r="Q9" s="155"/>
      <c r="R9" s="291" t="str">
        <f>+IF(G9=0,"",'Ark1'!S283)</f>
        <v/>
      </c>
      <c r="S9" s="58" t="str">
        <f>+IF(G9=0,"",R9-R35)</f>
        <v/>
      </c>
      <c r="T9" s="58" t="str">
        <f>+IF(G9=0,"",'Ark1'!T283)</f>
        <v/>
      </c>
      <c r="U9" s="58" t="str">
        <f>+IF(G9=0,"",T9-T35)</f>
        <v/>
      </c>
      <c r="V9" s="308" t="str">
        <f>+IF(G9=0,"",'Ark1'!U283)</f>
        <v/>
      </c>
      <c r="W9" s="166" t="str">
        <f>+IF(G9=0,"",V9-V35)</f>
        <v/>
      </c>
      <c r="X9" s="78" t="str">
        <f>+IF(G9=0,"",'Ark1'!W283)</f>
        <v/>
      </c>
      <c r="Y9" s="77"/>
      <c r="Z9" s="78" t="str">
        <f>+IF(G9=0,"",'Ark1'!X283)</f>
        <v/>
      </c>
      <c r="AA9" s="78" t="str">
        <f>+IF(G9=0,"",'Ark1'!Y283)</f>
        <v/>
      </c>
      <c r="AB9" s="78" t="str">
        <f>+IF(G9=0,"",'Ark1'!Z283)</f>
        <v/>
      </c>
      <c r="AC9" s="77"/>
      <c r="AD9" s="78" t="str">
        <f>+IF(G9=0,"",'Ark1'!AA283)</f>
        <v/>
      </c>
      <c r="AE9" s="78" t="str">
        <f>+IF(G9=0,"",'Ark1'!AB283)</f>
        <v/>
      </c>
      <c r="AF9" s="78" t="str">
        <f>+IF(G9=0,"",'Ark1'!AC283)</f>
        <v/>
      </c>
      <c r="AG9" s="55"/>
      <c r="AH9" s="58" t="str">
        <f>+IF(G9=0,"",V9/R9)</f>
        <v/>
      </c>
      <c r="AI9" s="78" t="str">
        <f>+IF(G9=0,"",G9/E9)</f>
        <v/>
      </c>
      <c r="AJ9" s="47"/>
      <c r="AK9" s="4"/>
      <c r="AL9" s="61"/>
      <c r="AM9" s="61"/>
      <c r="AN9" s="1"/>
      <c r="AO9" s="5"/>
    </row>
    <row r="10" spans="1:56">
      <c r="A10" s="171">
        <f>1+A9</f>
        <v>2</v>
      </c>
      <c r="B10" s="56">
        <f>+'Ark1'!C284</f>
        <v>2024</v>
      </c>
      <c r="C10" s="56">
        <f>+'Ark1'!J284</f>
        <v>106</v>
      </c>
      <c r="D10" s="67" t="str">
        <f>VLOOKUP(C10,RNR!$A$8:$B$32,2)</f>
        <v>Furuseth</v>
      </c>
      <c r="E10" s="353" t="str">
        <f>+IF(G10=0,"",'Ark1'!Q284)</f>
        <v/>
      </c>
      <c r="F10" s="354" t="str">
        <f t="shared" ref="F10:F31" si="0">+IF(G10=0,"",E10-E38)</f>
        <v/>
      </c>
      <c r="G10" s="333">
        <f>+'Ark1'!R284</f>
        <v>0</v>
      </c>
      <c r="H10" s="354">
        <f t="shared" ref="H10:H31" si="1">+G10-G38</f>
        <v>-1111</v>
      </c>
      <c r="I10" s="189" t="str">
        <f>+IF(G10=0,"",'Ark1'!AG284)</f>
        <v/>
      </c>
      <c r="J10" s="166" t="str">
        <f t="shared" ref="J10:J33" si="2">+IF(G10=0,"",+IF(G36=0,"",I10-I36))</f>
        <v/>
      </c>
      <c r="K10" s="189">
        <f>+'Ark1'!AH284</f>
        <v>0</v>
      </c>
      <c r="L10" s="105"/>
      <c r="M10" s="402">
        <f>+'Ark1'!AJ284</f>
        <v>0</v>
      </c>
      <c r="N10" s="96"/>
      <c r="O10" s="156" t="str">
        <f>+IF(M10=0,"",'Ark1'!AK284)</f>
        <v/>
      </c>
      <c r="P10" s="156" t="str">
        <f>+IF(M10=0,"",'Ark1'!AL284)</f>
        <v/>
      </c>
      <c r="Q10" s="155"/>
      <c r="R10" s="291" t="str">
        <f>+IF(G10=0,"",'Ark1'!S284)</f>
        <v/>
      </c>
      <c r="S10" s="58" t="str">
        <f t="shared" ref="S10:S31" si="3">+IF(G10=0,"",R10-R38)</f>
        <v/>
      </c>
      <c r="T10" s="58" t="str">
        <f>+IF(G10=0,"",'Ark1'!T284)</f>
        <v/>
      </c>
      <c r="U10" s="58" t="str">
        <f t="shared" ref="U10:U31" si="4">+IF(G10=0,"",T10-T38)</f>
        <v/>
      </c>
      <c r="V10" s="308" t="str">
        <f>+IF(G10=0,"",'Ark1'!U284)</f>
        <v/>
      </c>
      <c r="W10" s="166" t="str">
        <f t="shared" ref="W10:W31" si="5">+IF(G10=0,"",V10-V38)</f>
        <v/>
      </c>
      <c r="X10" s="78" t="str">
        <f>+IF(G10=0,"",'Ark1'!W284)</f>
        <v/>
      </c>
      <c r="Y10" s="77"/>
      <c r="Z10" s="78" t="str">
        <f>+IF(G10=0,"",'Ark1'!X284)</f>
        <v/>
      </c>
      <c r="AA10" s="78" t="str">
        <f>+IF(G10=0,"",'Ark1'!Y284)</f>
        <v/>
      </c>
      <c r="AB10" s="78" t="str">
        <f>+IF(G10=0,"",'Ark1'!Z284)</f>
        <v/>
      </c>
      <c r="AC10" s="77"/>
      <c r="AD10" s="78" t="str">
        <f>+IF(G10=0,"",'Ark1'!AA284)</f>
        <v/>
      </c>
      <c r="AE10" s="78" t="str">
        <f>+IF(G10=0,"",'Ark1'!AB284)</f>
        <v/>
      </c>
      <c r="AF10" s="78" t="str">
        <f>+IF(G10=0,"",'Ark1'!AC284)</f>
        <v/>
      </c>
      <c r="AG10" s="55"/>
      <c r="AH10" s="58" t="str">
        <f t="shared" ref="AH10:AH30" si="6">+IF(G10=0,"",V10/R10)</f>
        <v/>
      </c>
      <c r="AI10" s="78" t="str">
        <f t="shared" ref="AI10:AI30" si="7">+IF(G10=0,"",G10/E10)</f>
        <v/>
      </c>
      <c r="AJ10" s="47"/>
      <c r="AK10" s="4"/>
      <c r="AL10" s="61"/>
      <c r="AM10" s="61"/>
      <c r="AN10" s="1"/>
      <c r="AO10" s="5"/>
    </row>
    <row r="11" spans="1:56">
      <c r="A11" s="171">
        <f>1+A10</f>
        <v>3</v>
      </c>
      <c r="B11" s="56">
        <f>+'Ark1'!C285</f>
        <v>2024</v>
      </c>
      <c r="C11" s="56">
        <f>+'Ark1'!J285</f>
        <v>110</v>
      </c>
      <c r="D11" s="67" t="str">
        <f>VLOOKUP(C11,RNR!$A$8:$B$32,2)</f>
        <v>Gol</v>
      </c>
      <c r="E11" s="353">
        <f>+IF(G11=0,"",'Ark1'!Q285)</f>
        <v>28</v>
      </c>
      <c r="F11" s="354">
        <f t="shared" si="0"/>
        <v>18</v>
      </c>
      <c r="G11" s="333">
        <f>+'Ark1'!R285</f>
        <v>141</v>
      </c>
      <c r="H11" s="354">
        <f t="shared" si="1"/>
        <v>53</v>
      </c>
      <c r="I11" s="189">
        <f>+IF(G11=0,"",'Ark1'!AG285)</f>
        <v>7.4093536521282175</v>
      </c>
      <c r="J11" s="166">
        <f t="shared" si="2"/>
        <v>3.3963384677464399</v>
      </c>
      <c r="K11" s="189">
        <f>+'Ark1'!AH285</f>
        <v>6.7858027750247789</v>
      </c>
      <c r="L11" s="105"/>
      <c r="M11" s="402">
        <f>+'Ark1'!AJ285</f>
        <v>141</v>
      </c>
      <c r="N11" s="96"/>
      <c r="O11" s="156">
        <f>+IF(M11=0,"",'Ark1'!AK285)</f>
        <v>83.582978723404281</v>
      </c>
      <c r="P11" s="156">
        <f>+IF(M11=0,"",'Ark1'!AL285)</f>
        <v>23.991872839928064</v>
      </c>
      <c r="Q11" s="155"/>
      <c r="R11" s="291">
        <f>+IF(G11=0,"",'Ark1'!S285)</f>
        <v>9.3617021276595764</v>
      </c>
      <c r="S11" s="58">
        <f t="shared" si="3"/>
        <v>-3.602514506769694E-2</v>
      </c>
      <c r="T11" s="58">
        <f>+IF(G11=0,"",'Ark1'!T285)</f>
        <v>6.7375886524822706</v>
      </c>
      <c r="U11" s="58">
        <f t="shared" si="4"/>
        <v>0.71486137975499897</v>
      </c>
      <c r="V11" s="308">
        <f>+IF(G11=0,"",'Ark1'!U285)</f>
        <v>13.985106382978723</v>
      </c>
      <c r="W11" s="166">
        <f t="shared" si="5"/>
        <v>0.44987911025144633</v>
      </c>
      <c r="X11" s="78">
        <f>+IF(G11=0,"",'Ark1'!W285)</f>
        <v>9.2198581560283674</v>
      </c>
      <c r="Y11" s="77"/>
      <c r="Z11" s="78">
        <f>+IF(G11=0,"",'Ark1'!X285)</f>
        <v>0</v>
      </c>
      <c r="AA11" s="78">
        <f>+IF(G11=0,"",'Ark1'!Y285)</f>
        <v>0</v>
      </c>
      <c r="AB11" s="78">
        <f>+IF(G11=0,"",'Ark1'!Z285)</f>
        <v>0</v>
      </c>
      <c r="AC11" s="77"/>
      <c r="AD11" s="78">
        <f>+IF(G11=0,"",'Ark1'!AA285)</f>
        <v>1.5409740021193239</v>
      </c>
      <c r="AE11" s="78">
        <f>+IF(G11=0,"",'Ark1'!AB285)</f>
        <v>0.86111090829140724</v>
      </c>
      <c r="AF11" s="78">
        <f>+IF(G11=0,"",'Ark1'!AC285)</f>
        <v>1.3349921776853844</v>
      </c>
      <c r="AG11" s="55"/>
      <c r="AH11" s="58">
        <f t="shared" si="6"/>
        <v>1.4938636363636359</v>
      </c>
      <c r="AI11" s="78">
        <f t="shared" si="7"/>
        <v>5.0357142857142856</v>
      </c>
      <c r="AJ11" s="47"/>
      <c r="AK11" s="4"/>
      <c r="AL11" s="61"/>
      <c r="AM11" s="61"/>
      <c r="AN11" s="1"/>
      <c r="AO11" s="5"/>
      <c r="AQ11" s="2"/>
      <c r="AR11" s="2"/>
      <c r="AS11" s="2"/>
    </row>
    <row r="12" spans="1:56">
      <c r="A12" s="171">
        <f t="shared" ref="A12:A33" si="8">1+A11</f>
        <v>4</v>
      </c>
      <c r="B12" s="56">
        <f>+'Ark1'!C286</f>
        <v>2024</v>
      </c>
      <c r="C12" s="56">
        <f>+'Ark1'!J286</f>
        <v>111</v>
      </c>
      <c r="D12" s="67" t="str">
        <f>VLOOKUP(C12,RNR!$A$8:$B$32,2)</f>
        <v>Forus</v>
      </c>
      <c r="E12" s="353">
        <f>+IF(G12=0,"",'Ark1'!Q286)</f>
        <v>47</v>
      </c>
      <c r="F12" s="354">
        <f t="shared" si="0"/>
        <v>13</v>
      </c>
      <c r="G12" s="333">
        <f>+'Ark1'!R286</f>
        <v>664</v>
      </c>
      <c r="H12" s="354">
        <f t="shared" si="1"/>
        <v>474</v>
      </c>
      <c r="I12" s="189">
        <f>+IF(G12=0,"",'Ark1'!AG286)</f>
        <v>34.892275354703095</v>
      </c>
      <c r="J12" s="166">
        <f t="shared" si="2"/>
        <v>-5.2740297790640867</v>
      </c>
      <c r="K12" s="189">
        <f>+'Ark1'!AH286</f>
        <v>34.03225140403039</v>
      </c>
      <c r="L12" s="105"/>
      <c r="M12" s="402">
        <f>+'Ark1'!AJ286</f>
        <v>653</v>
      </c>
      <c r="N12" s="96"/>
      <c r="O12" s="156">
        <f>+IF(M12=0,"",'Ark1'!AK286)</f>
        <v>83.698009188361382</v>
      </c>
      <c r="P12" s="156">
        <f>+IF(M12=0,"",'Ark1'!AL286)</f>
        <v>25.309487475452155</v>
      </c>
      <c r="Q12" s="155"/>
      <c r="R12" s="291">
        <f>+IF(G12=0,"",'Ark1'!S286)</f>
        <v>9.8629518072289155</v>
      </c>
      <c r="S12" s="58">
        <f t="shared" si="3"/>
        <v>-0.53704819277108484</v>
      </c>
      <c r="T12" s="58">
        <f>+IF(G12=0,"",'Ark1'!T286)</f>
        <v>7.1024096385542164</v>
      </c>
      <c r="U12" s="58">
        <f t="shared" si="4"/>
        <v>0.6129359543436923</v>
      </c>
      <c r="V12" s="308">
        <f>+IF(G12=0,"",'Ark1'!U286)</f>
        <v>14.893825301204812</v>
      </c>
      <c r="W12" s="166">
        <f t="shared" si="5"/>
        <v>-0.46564838300571587</v>
      </c>
      <c r="X12" s="78">
        <f>+IF(G12=0,"",'Ark1'!W286)</f>
        <v>10.542168674698795</v>
      </c>
      <c r="Y12" s="77"/>
      <c r="Z12" s="78">
        <f>+IF(G12=0,"",'Ark1'!X286)</f>
        <v>35.090361445783131</v>
      </c>
      <c r="AA12" s="78">
        <f>+IF(G12=0,"",'Ark1'!Y286)</f>
        <v>0.75301204819277101</v>
      </c>
      <c r="AB12" s="78">
        <f>+IF(G12=0,"",'Ark1'!Z286)</f>
        <v>0</v>
      </c>
      <c r="AC12" s="77"/>
      <c r="AD12" s="78">
        <f>+IF(G12=0,"",'Ark1'!AA286)</f>
        <v>2.8284922661377325</v>
      </c>
      <c r="AE12" s="78">
        <f>+IF(G12=0,"",'Ark1'!AB286)</f>
        <v>1.0574809623011039</v>
      </c>
      <c r="AF12" s="78">
        <f>+IF(G12=0,"",'Ark1'!AC286)</f>
        <v>1.2351748233527298</v>
      </c>
      <c r="AG12" s="55"/>
      <c r="AH12" s="58">
        <f t="shared" si="6"/>
        <v>1.5100778744846535</v>
      </c>
      <c r="AI12" s="78">
        <f t="shared" si="7"/>
        <v>14.127659574468085</v>
      </c>
      <c r="AJ12" s="47"/>
      <c r="AK12" s="4"/>
      <c r="AL12" s="61"/>
      <c r="AM12" s="61"/>
      <c r="AN12" s="1"/>
      <c r="AO12" s="5"/>
      <c r="AQ12" s="2"/>
      <c r="AR12" s="2"/>
      <c r="AS12" s="4"/>
      <c r="AT12" s="4"/>
      <c r="AU12" s="4"/>
    </row>
    <row r="13" spans="1:56">
      <c r="A13" s="171">
        <f t="shared" si="8"/>
        <v>5</v>
      </c>
      <c r="B13" s="46">
        <f>+'Ark1'!C287</f>
        <v>2024</v>
      </c>
      <c r="C13" s="46">
        <f>+'Ark1'!J287</f>
        <v>116</v>
      </c>
      <c r="D13" s="67" t="str">
        <f>VLOOKUP(C13,RNR!$A$8:$B$32,2)</f>
        <v>Sandeid</v>
      </c>
      <c r="E13" s="334" t="str">
        <f>+IF(G13=0,"",'Ark1'!Q287)</f>
        <v/>
      </c>
      <c r="F13" s="354" t="str">
        <f t="shared" si="0"/>
        <v/>
      </c>
      <c r="G13" s="333">
        <f>+'Ark1'!R287</f>
        <v>0</v>
      </c>
      <c r="H13" s="396">
        <f t="shared" si="1"/>
        <v>-73</v>
      </c>
      <c r="I13" s="397" t="str">
        <f>+IF(G13=0,"",'Ark1'!AG287)</f>
        <v/>
      </c>
      <c r="J13" s="166" t="str">
        <f t="shared" si="2"/>
        <v/>
      </c>
      <c r="K13" s="397">
        <f>+'Ark1'!AH287</f>
        <v>0</v>
      </c>
      <c r="L13" s="105"/>
      <c r="M13" s="402">
        <f>+'Ark1'!AJ287</f>
        <v>0</v>
      </c>
      <c r="N13" s="96"/>
      <c r="O13" s="156" t="str">
        <f>+IF(M13=0,"",'Ark1'!AK287)</f>
        <v/>
      </c>
      <c r="P13" s="156" t="str">
        <f>+IF(M13=0,"",'Ark1'!AL287)</f>
        <v/>
      </c>
      <c r="Q13" s="155"/>
      <c r="R13" s="108" t="str">
        <f>+IF(G13=0,"",'Ark1'!S287)</f>
        <v/>
      </c>
      <c r="S13" s="40" t="str">
        <f t="shared" si="3"/>
        <v/>
      </c>
      <c r="T13" s="40" t="str">
        <f>+IF(G13=0,"",'Ark1'!T287)</f>
        <v/>
      </c>
      <c r="U13" s="40" t="str">
        <f t="shared" si="4"/>
        <v/>
      </c>
      <c r="V13" s="109" t="str">
        <f>+IF(G13=0,"",'Ark1'!U287)</f>
        <v/>
      </c>
      <c r="W13" s="112" t="str">
        <f t="shared" si="5"/>
        <v/>
      </c>
      <c r="X13" s="134" t="str">
        <f>+IF(G13=0,"",'Ark1'!W287)</f>
        <v/>
      </c>
      <c r="Y13" s="398"/>
      <c r="Z13" s="134" t="str">
        <f>+IF(G13=0,"",'Ark1'!X287)</f>
        <v/>
      </c>
      <c r="AA13" s="134" t="str">
        <f>+IF(G13=0,"",'Ark1'!Y287)</f>
        <v/>
      </c>
      <c r="AB13" s="134" t="str">
        <f>+IF(G13=0,"",'Ark1'!Z287)</f>
        <v/>
      </c>
      <c r="AC13" s="398"/>
      <c r="AD13" s="134" t="str">
        <f>+IF(G13=0,"",'Ark1'!AA287)</f>
        <v/>
      </c>
      <c r="AE13" s="134" t="str">
        <f>+IF(G13=0,"",'Ark1'!AB287)</f>
        <v/>
      </c>
      <c r="AF13" s="134" t="str">
        <f>+IF(G13=0,"",'Ark1'!AC287)</f>
        <v/>
      </c>
      <c r="AG13" s="399"/>
      <c r="AH13" s="40" t="str">
        <f t="shared" si="6"/>
        <v/>
      </c>
      <c r="AI13" s="134" t="str">
        <f t="shared" si="7"/>
        <v/>
      </c>
      <c r="AJ13" s="47"/>
      <c r="AK13" s="4"/>
      <c r="AL13" s="61"/>
      <c r="AM13" s="61"/>
      <c r="AN13" s="1"/>
      <c r="AO13" s="5"/>
      <c r="AQ13" s="1"/>
      <c r="AR13" s="1"/>
      <c r="AS13" s="11"/>
      <c r="AT13" s="11"/>
      <c r="AU13" s="11"/>
    </row>
    <row r="14" spans="1:56">
      <c r="A14" s="171">
        <f t="shared" si="8"/>
        <v>6</v>
      </c>
      <c r="B14" s="56">
        <f>+'Ark1'!C288</f>
        <v>2024</v>
      </c>
      <c r="C14" s="56">
        <f>+'Ark1'!J288</f>
        <v>117</v>
      </c>
      <c r="D14" s="67" t="str">
        <f>VLOOKUP(C14,RNR!$A$8:$B$32,2)</f>
        <v>Jæren</v>
      </c>
      <c r="E14" s="353">
        <f>+IF(G14=0,"",'Ark1'!Q288)</f>
        <v>26</v>
      </c>
      <c r="F14" s="354">
        <f t="shared" si="0"/>
        <v>-34</v>
      </c>
      <c r="G14" s="333">
        <f>+'Ark1'!R288</f>
        <v>131</v>
      </c>
      <c r="H14" s="354">
        <f t="shared" si="1"/>
        <v>-397</v>
      </c>
      <c r="I14" s="189">
        <f>+IF(G14=0,"",'Ark1'!AG288)</f>
        <v>6.8838675775091955</v>
      </c>
      <c r="J14" s="166">
        <f t="shared" si="2"/>
        <v>1.4742487125971593E-2</v>
      </c>
      <c r="K14" s="189">
        <f>+'Ark1'!AH288</f>
        <v>6.638861358881182</v>
      </c>
      <c r="L14" s="105"/>
      <c r="M14" s="402">
        <f>+'Ark1'!AJ288</f>
        <v>131</v>
      </c>
      <c r="N14" s="96"/>
      <c r="O14" s="156">
        <f>+IF(M14=0,"",'Ark1'!AK288)</f>
        <v>82.212977099236582</v>
      </c>
      <c r="P14" s="156">
        <f>+IF(M14=0,"",'Ark1'!AL288)</f>
        <v>26.558405022384608</v>
      </c>
      <c r="Q14" s="155"/>
      <c r="R14" s="291">
        <f>+IF(G14=0,"",'Ark1'!S288)</f>
        <v>10.137404580152667</v>
      </c>
      <c r="S14" s="58">
        <f t="shared" si="3"/>
        <v>1.6355106407587297</v>
      </c>
      <c r="T14" s="58">
        <f>+IF(G14=0,"",'Ark1'!T288)</f>
        <v>7.1526717557251942</v>
      </c>
      <c r="U14" s="58">
        <f t="shared" si="4"/>
        <v>0.39130811936155663</v>
      </c>
      <c r="V14" s="308">
        <f>+IF(G14=0,"",'Ark1'!U288)</f>
        <v>14.726717557251904</v>
      </c>
      <c r="W14" s="166">
        <f t="shared" si="5"/>
        <v>-0.68521426092989479</v>
      </c>
      <c r="X14" s="78">
        <f>+IF(G14=0,"",'Ark1'!W288)</f>
        <v>10.68702290076336</v>
      </c>
      <c r="Y14" s="77"/>
      <c r="Z14" s="78">
        <f>+IF(G14=0,"",'Ark1'!X288)</f>
        <v>12.977099236641219</v>
      </c>
      <c r="AA14" s="78">
        <f>+IF(G14=0,"",'Ark1'!Y288)</f>
        <v>0</v>
      </c>
      <c r="AB14" s="78">
        <f>+IF(G14=0,"",'Ark1'!Z288)</f>
        <v>0</v>
      </c>
      <c r="AC14" s="77"/>
      <c r="AD14" s="78">
        <f>+IF(G14=0,"",'Ark1'!AA288)</f>
        <v>1.2594573184590545</v>
      </c>
      <c r="AE14" s="78">
        <f>+IF(G14=0,"",'Ark1'!AB288)</f>
        <v>0.77914965175270556</v>
      </c>
      <c r="AF14" s="78">
        <f>+IF(G14=0,"",'Ark1'!AC288)</f>
        <v>1.1556253549303899</v>
      </c>
      <c r="AG14" s="55"/>
      <c r="AH14" s="58">
        <f t="shared" si="6"/>
        <v>1.4527108433734941</v>
      </c>
      <c r="AI14" s="78">
        <f t="shared" si="7"/>
        <v>5.0384615384615383</v>
      </c>
      <c r="AJ14" s="47"/>
      <c r="AK14" s="4"/>
      <c r="AL14" s="61"/>
      <c r="AM14" s="61"/>
      <c r="AN14" s="1"/>
      <c r="AO14" s="5"/>
      <c r="AQ14" s="1"/>
      <c r="AR14" s="1"/>
      <c r="AS14" s="11"/>
      <c r="AT14" s="11"/>
      <c r="AU14" s="11"/>
    </row>
    <row r="15" spans="1:56">
      <c r="A15" s="171">
        <f t="shared" si="8"/>
        <v>7</v>
      </c>
      <c r="B15" s="56">
        <f>+'Ark1'!C289</f>
        <v>2024</v>
      </c>
      <c r="C15" s="56">
        <f>+'Ark1'!J289</f>
        <v>134</v>
      </c>
      <c r="D15" s="67" t="str">
        <f>VLOOKUP(C15,RNR!$A$8:$B$32,2)</f>
        <v>Førde</v>
      </c>
      <c r="E15" s="353">
        <f>+IF(G15=0,"",'Ark1'!Q289)</f>
        <v>3</v>
      </c>
      <c r="F15" s="354">
        <f t="shared" si="0"/>
        <v>2</v>
      </c>
      <c r="G15" s="333">
        <f>+'Ark1'!R289</f>
        <v>18</v>
      </c>
      <c r="H15" s="354">
        <f t="shared" si="1"/>
        <v>16</v>
      </c>
      <c r="I15" s="189">
        <f>+IF(G15=0,"",'Ark1'!AG289)</f>
        <v>0.94587493431424063</v>
      </c>
      <c r="J15" s="166">
        <f t="shared" si="2"/>
        <v>-1.6933152319908933</v>
      </c>
      <c r="K15" s="189">
        <f>+'Ark1'!AH289</f>
        <v>1.1266655654663591</v>
      </c>
      <c r="L15" s="105"/>
      <c r="M15" s="402">
        <f>+'Ark1'!AJ289</f>
        <v>18</v>
      </c>
      <c r="N15" s="96"/>
      <c r="O15" s="156">
        <f>+IF(M15=0,"",'Ark1'!AK289)</f>
        <v>83.95</v>
      </c>
      <c r="P15" s="156">
        <f>+IF(M15=0,"",'Ark1'!AL289)</f>
        <v>30.516881513702728</v>
      </c>
      <c r="Q15" s="155"/>
      <c r="R15" s="291">
        <f>+IF(G15=0,"",'Ark1'!S289)</f>
        <v>10.444444444444445</v>
      </c>
      <c r="S15" s="58">
        <f t="shared" si="3"/>
        <v>4.4444444444444446</v>
      </c>
      <c r="T15" s="58">
        <f>+IF(G15=0,"",'Ark1'!T289)</f>
        <v>8.5</v>
      </c>
      <c r="U15" s="58">
        <f t="shared" si="4"/>
        <v>1</v>
      </c>
      <c r="V15" s="308">
        <f>+IF(G15=0,"",'Ark1'!U289)</f>
        <v>18.188888888888886</v>
      </c>
      <c r="W15" s="166">
        <f t="shared" si="5"/>
        <v>-4.3611111111111143</v>
      </c>
      <c r="X15" s="78">
        <f>+IF(G15=0,"",'Ark1'!W289)</f>
        <v>55.555555555555557</v>
      </c>
      <c r="Y15" s="77"/>
      <c r="Z15" s="78">
        <f>+IF(G15=0,"",'Ark1'!X289)</f>
        <v>72.222222222222229</v>
      </c>
      <c r="AA15" s="78">
        <f>+IF(G15=0,"",'Ark1'!Y289)</f>
        <v>5.5555555555555562</v>
      </c>
      <c r="AB15" s="78">
        <f>+IF(G15=0,"",'Ark1'!Z289)</f>
        <v>0</v>
      </c>
      <c r="AC15" s="77"/>
      <c r="AD15" s="78">
        <f>+IF(G15=0,"",'Ark1'!AA289)</f>
        <v>3.4507469221876597</v>
      </c>
      <c r="AE15" s="78">
        <f>+IF(G15=0,"",'Ark1'!AB289)</f>
        <v>0.83147941928310243</v>
      </c>
      <c r="AF15" s="78">
        <f>+IF(G15=0,"",'Ark1'!AC289)</f>
        <v>1.3437096247164249</v>
      </c>
      <c r="AG15" s="55"/>
      <c r="AH15" s="58">
        <f t="shared" si="6"/>
        <v>1.7414893617021274</v>
      </c>
      <c r="AI15" s="78">
        <f t="shared" si="7"/>
        <v>6</v>
      </c>
      <c r="AJ15" s="47"/>
      <c r="AK15" s="4"/>
      <c r="AL15" s="61"/>
      <c r="AM15" s="61"/>
      <c r="AN15" s="1"/>
      <c r="AO15" s="5"/>
      <c r="AQ15" s="1"/>
      <c r="AR15" s="1"/>
      <c r="AS15" s="11"/>
      <c r="AT15" s="11"/>
      <c r="AU15" s="11"/>
    </row>
    <row r="16" spans="1:56">
      <c r="A16" s="171">
        <f t="shared" si="8"/>
        <v>8</v>
      </c>
      <c r="B16" s="46">
        <f>+'Ark1'!C290</f>
        <v>2024</v>
      </c>
      <c r="C16" s="46">
        <f>+'Ark1'!J290</f>
        <v>141</v>
      </c>
      <c r="D16" s="67" t="str">
        <f>VLOOKUP(C16,RNR!$A$8:$B$32,2)</f>
        <v>Ølen</v>
      </c>
      <c r="E16" s="334">
        <f>+IF(G16=0,"",'Ark1'!Q290)</f>
        <v>53</v>
      </c>
      <c r="F16" s="354">
        <f t="shared" si="0"/>
        <v>53</v>
      </c>
      <c r="G16" s="333">
        <f>+'Ark1'!R290</f>
        <v>625</v>
      </c>
      <c r="H16" s="396">
        <f t="shared" si="1"/>
        <v>625</v>
      </c>
      <c r="I16" s="397">
        <f>+IF(G16=0,"",'Ark1'!AG290)</f>
        <v>32.842879663688905</v>
      </c>
      <c r="J16" s="166">
        <f t="shared" si="2"/>
        <v>13.753942570413422</v>
      </c>
      <c r="K16" s="397">
        <f>+'Ark1'!AH290</f>
        <v>34.749408104834259</v>
      </c>
      <c r="L16" s="105"/>
      <c r="M16" s="402">
        <f>+'Ark1'!AJ290</f>
        <v>622</v>
      </c>
      <c r="N16" s="96"/>
      <c r="O16" s="156">
        <f>+IF(M16=0,"",'Ark1'!AK290)</f>
        <v>87.350160771704083</v>
      </c>
      <c r="P16" s="156">
        <f>+IF(M16=0,"",'Ark1'!AL290)</f>
        <v>24.179191987417081</v>
      </c>
      <c r="Q16" s="155"/>
      <c r="R16" s="108">
        <f>+IF(G16=0,"",'Ark1'!S290)</f>
        <v>9.1167999999999996</v>
      </c>
      <c r="S16" s="40">
        <f t="shared" si="3"/>
        <v>9.1167999999999996</v>
      </c>
      <c r="T16" s="40">
        <f>+IF(G16=0,"",'Ark1'!T290)</f>
        <v>6.8335999999999997</v>
      </c>
      <c r="U16" s="40">
        <f t="shared" si="4"/>
        <v>6.8335999999999997</v>
      </c>
      <c r="V16" s="109">
        <f>+IF(G16=0,"",'Ark1'!U290)</f>
        <v>16.156639999999989</v>
      </c>
      <c r="W16" s="112">
        <f t="shared" si="5"/>
        <v>16.156639999999989</v>
      </c>
      <c r="X16" s="134">
        <f>+IF(G16=0,"",'Ark1'!W290)</f>
        <v>9.92</v>
      </c>
      <c r="Y16" s="398"/>
      <c r="Z16" s="134">
        <f>+IF(G16=0,"",'Ark1'!X290)</f>
        <v>48.64</v>
      </c>
      <c r="AA16" s="134">
        <f>+IF(G16=0,"",'Ark1'!Y290)</f>
        <v>2.4</v>
      </c>
      <c r="AB16" s="134">
        <f>+IF(G16=0,"",'Ark1'!Z290)</f>
        <v>0</v>
      </c>
      <c r="AC16" s="398"/>
      <c r="AD16" s="134">
        <f>+IF(G16=0,"",'Ark1'!AA290)</f>
        <v>3.0655909561453498</v>
      </c>
      <c r="AE16" s="134">
        <f>+IF(G16=0,"",'Ark1'!AB290)</f>
        <v>1.2626788031799678</v>
      </c>
      <c r="AF16" s="134">
        <f>+IF(G16=0,"",'Ark1'!AC290)</f>
        <v>1.4314716343679348</v>
      </c>
      <c r="AG16" s="399"/>
      <c r="AH16" s="40">
        <f t="shared" si="6"/>
        <v>1.772183222183221</v>
      </c>
      <c r="AI16" s="134">
        <f t="shared" si="7"/>
        <v>11.79245283018868</v>
      </c>
      <c r="AJ16" s="47"/>
      <c r="AK16" s="4"/>
      <c r="AL16" s="61"/>
      <c r="AM16" s="61"/>
      <c r="AN16" s="1"/>
      <c r="AO16" s="5"/>
      <c r="AQ16" s="1"/>
      <c r="AR16" s="1"/>
      <c r="AS16" s="11"/>
      <c r="AT16" s="11"/>
      <c r="AU16" s="11"/>
    </row>
    <row r="17" spans="1:47">
      <c r="A17" s="171">
        <f t="shared" si="8"/>
        <v>9</v>
      </c>
      <c r="B17" s="56">
        <f>+'Ark1'!C291</f>
        <v>2024</v>
      </c>
      <c r="C17" s="56">
        <f>+'Ark1'!J291</f>
        <v>143</v>
      </c>
      <c r="D17" s="67" t="str">
        <f>VLOOKUP(C17,RNR!$A$8:$B$32,2)</f>
        <v>Nordfjord</v>
      </c>
      <c r="E17" s="353" t="str">
        <f>+IF(G17=0,"",'Ark1'!Q291)</f>
        <v/>
      </c>
      <c r="F17" s="354" t="str">
        <f t="shared" si="0"/>
        <v/>
      </c>
      <c r="G17" s="333">
        <f>+'Ark1'!R291</f>
        <v>0</v>
      </c>
      <c r="H17" s="354">
        <f t="shared" si="1"/>
        <v>-4</v>
      </c>
      <c r="I17" s="189" t="str">
        <f>+IF(G17=0,"",'Ark1'!AG291)</f>
        <v/>
      </c>
      <c r="J17" s="166" t="str">
        <f t="shared" si="2"/>
        <v/>
      </c>
      <c r="K17" s="189">
        <f>+'Ark1'!AH291</f>
        <v>0</v>
      </c>
      <c r="L17" s="105"/>
      <c r="M17" s="402">
        <f>+'Ark1'!AJ291</f>
        <v>0</v>
      </c>
      <c r="N17" s="96"/>
      <c r="O17" s="156" t="str">
        <f>+IF(M17=0,"",'Ark1'!AK291)</f>
        <v/>
      </c>
      <c r="P17" s="156" t="str">
        <f>+IF(M17=0,"",'Ark1'!AL291)</f>
        <v/>
      </c>
      <c r="Q17" s="155"/>
      <c r="R17" s="291" t="str">
        <f>+IF(G17=0,"",'Ark1'!S291)</f>
        <v/>
      </c>
      <c r="S17" s="58" t="str">
        <f t="shared" si="3"/>
        <v/>
      </c>
      <c r="T17" s="58" t="str">
        <f>+IF(G17=0,"",'Ark1'!T291)</f>
        <v/>
      </c>
      <c r="U17" s="58" t="str">
        <f t="shared" si="4"/>
        <v/>
      </c>
      <c r="V17" s="308" t="str">
        <f>+IF(G17=0,"",'Ark1'!U291)</f>
        <v/>
      </c>
      <c r="W17" s="166" t="str">
        <f t="shared" si="5"/>
        <v/>
      </c>
      <c r="X17" s="78" t="str">
        <f>+IF(G17=0,"",'Ark1'!W291)</f>
        <v/>
      </c>
      <c r="Y17" s="77"/>
      <c r="Z17" s="78" t="str">
        <f>+IF(G17=0,"",'Ark1'!X291)</f>
        <v/>
      </c>
      <c r="AA17" s="78" t="str">
        <f>+IF(G17=0,"",'Ark1'!Y291)</f>
        <v/>
      </c>
      <c r="AB17" s="78" t="str">
        <f>+IF(G17=0,"",'Ark1'!Z291)</f>
        <v/>
      </c>
      <c r="AC17" s="77"/>
      <c r="AD17" s="78" t="str">
        <f>+IF(G17=0,"",'Ark1'!AA291)</f>
        <v/>
      </c>
      <c r="AE17" s="78" t="str">
        <f>+IF(G17=0,"",'Ark1'!AB291)</f>
        <v/>
      </c>
      <c r="AF17" s="78" t="str">
        <f>+IF(G17=0,"",'Ark1'!AC291)</f>
        <v/>
      </c>
      <c r="AG17" s="55"/>
      <c r="AH17" s="58" t="str">
        <f t="shared" si="6"/>
        <v/>
      </c>
      <c r="AI17" s="78" t="str">
        <f t="shared" si="7"/>
        <v/>
      </c>
      <c r="AJ17" s="47"/>
      <c r="AK17" s="4"/>
      <c r="AL17" s="61"/>
      <c r="AM17" s="61"/>
      <c r="AN17" s="1"/>
      <c r="AO17" s="5"/>
      <c r="AQ17" s="1"/>
      <c r="AR17" s="1"/>
      <c r="AS17" s="11"/>
      <c r="AT17" s="11"/>
      <c r="AU17" s="11"/>
    </row>
    <row r="18" spans="1:47">
      <c r="A18" s="171">
        <f t="shared" si="8"/>
        <v>10</v>
      </c>
      <c r="B18" s="46">
        <f>+'Ark1'!C292</f>
        <v>2024</v>
      </c>
      <c r="C18" s="46">
        <f>+'Ark1'!J292</f>
        <v>147</v>
      </c>
      <c r="D18" s="67" t="str">
        <f>VLOOKUP(C18,RNR!$A$8:$B$32,2)</f>
        <v>Midt-Norge</v>
      </c>
      <c r="E18" s="334" t="str">
        <f>+IF(G18=0,"",'Ark1'!Q292)</f>
        <v/>
      </c>
      <c r="F18" s="354" t="str">
        <f t="shared" si="0"/>
        <v/>
      </c>
      <c r="G18" s="333">
        <f>+'Ark1'!R292</f>
        <v>0</v>
      </c>
      <c r="H18" s="396">
        <f t="shared" si="1"/>
        <v>-186</v>
      </c>
      <c r="I18" s="397" t="str">
        <f>+IF(G18=0,"",'Ark1'!AG292)</f>
        <v/>
      </c>
      <c r="J18" s="166" t="str">
        <f t="shared" si="2"/>
        <v/>
      </c>
      <c r="K18" s="397">
        <f>+'Ark1'!AH292</f>
        <v>0</v>
      </c>
      <c r="L18" s="105"/>
      <c r="M18" s="402">
        <f>+'Ark1'!AJ292</f>
        <v>0</v>
      </c>
      <c r="N18" s="96"/>
      <c r="O18" s="156" t="str">
        <f>+IF(M18=0,"",'Ark1'!AK292)</f>
        <v/>
      </c>
      <c r="P18" s="156" t="str">
        <f>+IF(M18=0,"",'Ark1'!AL292)</f>
        <v/>
      </c>
      <c r="Q18" s="155"/>
      <c r="R18" s="108" t="str">
        <f>+IF(G18=0,"",'Ark1'!S292)</f>
        <v/>
      </c>
      <c r="S18" s="40" t="str">
        <f t="shared" si="3"/>
        <v/>
      </c>
      <c r="T18" s="40" t="str">
        <f>+IF(G18=0,"",'Ark1'!T292)</f>
        <v/>
      </c>
      <c r="U18" s="40" t="str">
        <f t="shared" si="4"/>
        <v/>
      </c>
      <c r="V18" s="109" t="str">
        <f>+IF(G18=0,"",'Ark1'!U292)</f>
        <v/>
      </c>
      <c r="W18" s="112" t="str">
        <f t="shared" si="5"/>
        <v/>
      </c>
      <c r="X18" s="134" t="str">
        <f>+IF(G18=0,"",'Ark1'!W292)</f>
        <v/>
      </c>
      <c r="Y18" s="398"/>
      <c r="Z18" s="134" t="str">
        <f>+IF(G18=0,"",'Ark1'!X292)</f>
        <v/>
      </c>
      <c r="AA18" s="134" t="str">
        <f>+IF(G18=0,"",'Ark1'!Y292)</f>
        <v/>
      </c>
      <c r="AB18" s="134" t="str">
        <f>+IF(G18=0,"",'Ark1'!Z292)</f>
        <v/>
      </c>
      <c r="AC18" s="398"/>
      <c r="AD18" s="134" t="str">
        <f>+IF(G18=0,"",'Ark1'!AA292)</f>
        <v/>
      </c>
      <c r="AE18" s="134" t="str">
        <f>+IF(G18=0,"",'Ark1'!AB292)</f>
        <v/>
      </c>
      <c r="AF18" s="134" t="str">
        <f>+IF(G18=0,"",'Ark1'!AC292)</f>
        <v/>
      </c>
      <c r="AG18" s="399"/>
      <c r="AH18" s="40" t="str">
        <f t="shared" si="6"/>
        <v/>
      </c>
      <c r="AI18" s="134" t="str">
        <f t="shared" si="7"/>
        <v/>
      </c>
      <c r="AJ18" s="47"/>
      <c r="AK18" s="4"/>
      <c r="AL18" s="61"/>
      <c r="AM18" s="61"/>
      <c r="AN18" s="1"/>
      <c r="AO18" s="5"/>
      <c r="AQ18" s="1"/>
      <c r="AR18" s="1"/>
      <c r="AS18" s="11"/>
      <c r="AT18" s="11"/>
      <c r="AU18" s="11"/>
    </row>
    <row r="19" spans="1:47">
      <c r="A19" s="171">
        <f t="shared" si="8"/>
        <v>11</v>
      </c>
      <c r="B19" s="56">
        <f>+'Ark1'!C293</f>
        <v>2024</v>
      </c>
      <c r="C19" s="56">
        <f>+'Ark1'!J293</f>
        <v>155</v>
      </c>
      <c r="D19" s="67" t="str">
        <f>VLOOKUP(C19,RNR!$A$8:$B$32,2)</f>
        <v>Målselv</v>
      </c>
      <c r="E19" s="353" t="str">
        <f>+IF(G19=0,"",'Ark1'!Q293)</f>
        <v/>
      </c>
      <c r="F19" s="354" t="str">
        <f t="shared" si="0"/>
        <v/>
      </c>
      <c r="G19" s="333">
        <f>+'Ark1'!R293</f>
        <v>0</v>
      </c>
      <c r="H19" s="354">
        <f t="shared" si="1"/>
        <v>-183</v>
      </c>
      <c r="I19" s="189" t="str">
        <f>+IF(G19=0,"",'Ark1'!AG293)</f>
        <v/>
      </c>
      <c r="J19" s="166" t="str">
        <f t="shared" si="2"/>
        <v/>
      </c>
      <c r="K19" s="189">
        <f>+'Ark1'!AH293</f>
        <v>0</v>
      </c>
      <c r="L19" s="105"/>
      <c r="M19" s="402">
        <f>+'Ark1'!AJ293</f>
        <v>0</v>
      </c>
      <c r="N19" s="96"/>
      <c r="O19" s="156" t="str">
        <f>+IF(M19=0,"",'Ark1'!AK293)</f>
        <v/>
      </c>
      <c r="P19" s="156" t="str">
        <f>+IF(M19=0,"",'Ark1'!AL293)</f>
        <v/>
      </c>
      <c r="Q19" s="155"/>
      <c r="R19" s="291" t="str">
        <f>+IF(G19=0,"",'Ark1'!S293)</f>
        <v/>
      </c>
      <c r="S19" s="58" t="str">
        <f t="shared" si="3"/>
        <v/>
      </c>
      <c r="T19" s="58" t="str">
        <f>+IF(G19=0,"",'Ark1'!T293)</f>
        <v/>
      </c>
      <c r="U19" s="58" t="str">
        <f t="shared" si="4"/>
        <v/>
      </c>
      <c r="V19" s="308" t="str">
        <f>+IF(G19=0,"",'Ark1'!U293)</f>
        <v/>
      </c>
      <c r="W19" s="166" t="str">
        <f t="shared" si="5"/>
        <v/>
      </c>
      <c r="X19" s="78" t="str">
        <f>+IF(G19=0,"",'Ark1'!W293)</f>
        <v/>
      </c>
      <c r="Y19" s="77"/>
      <c r="Z19" s="78" t="str">
        <f>+IF(G19=0,"",'Ark1'!X293)</f>
        <v/>
      </c>
      <c r="AA19" s="78" t="str">
        <f>+IF(G19=0,"",'Ark1'!Y293)</f>
        <v/>
      </c>
      <c r="AB19" s="78" t="str">
        <f>+IF(G19=0,"",'Ark1'!Z293)</f>
        <v/>
      </c>
      <c r="AC19" s="77"/>
      <c r="AD19" s="78" t="str">
        <f>+IF(G19=0,"",'Ark1'!AA293)</f>
        <v/>
      </c>
      <c r="AE19" s="78" t="str">
        <f>+IF(G19=0,"",'Ark1'!AB293)</f>
        <v/>
      </c>
      <c r="AF19" s="78" t="str">
        <f>+IF(G19=0,"",'Ark1'!AC293)</f>
        <v/>
      </c>
      <c r="AG19" s="55"/>
      <c r="AH19" s="58" t="str">
        <f t="shared" si="6"/>
        <v/>
      </c>
      <c r="AI19" s="78" t="str">
        <f t="shared" si="7"/>
        <v/>
      </c>
      <c r="AJ19" s="47"/>
      <c r="AK19" s="4"/>
      <c r="AL19" s="61"/>
      <c r="AM19" s="61"/>
      <c r="AN19" s="1"/>
      <c r="AO19" s="5"/>
      <c r="AQ19" s="1"/>
      <c r="AR19" s="1"/>
      <c r="AS19" s="11"/>
      <c r="AT19" s="11"/>
      <c r="AU19" s="11"/>
    </row>
    <row r="20" spans="1:47">
      <c r="A20" s="171">
        <f t="shared" si="8"/>
        <v>12</v>
      </c>
      <c r="B20" s="56">
        <f>+'Ark1'!C294</f>
        <v>2024</v>
      </c>
      <c r="C20" s="56">
        <f>+'Ark1'!J294</f>
        <v>160</v>
      </c>
      <c r="D20" s="67" t="str">
        <f>VLOOKUP(C20,RNR!$A$8:$B$32,2)</f>
        <v>Oslo</v>
      </c>
      <c r="E20" s="353">
        <f>+IF(G20=0,"",'Ark1'!Q294)</f>
        <v>6</v>
      </c>
      <c r="F20" s="354">
        <f t="shared" si="0"/>
        <v>6</v>
      </c>
      <c r="G20" s="333">
        <f>+'Ark1'!R294</f>
        <v>42</v>
      </c>
      <c r="H20" s="354">
        <f t="shared" si="1"/>
        <v>42</v>
      </c>
      <c r="I20" s="189">
        <f>+IF(G20=0,"",'Ark1'!AG294)</f>
        <v>2.2070415133998944</v>
      </c>
      <c r="J20" s="166">
        <f t="shared" si="2"/>
        <v>-4.5174704171857902</v>
      </c>
      <c r="K20" s="189">
        <f>+'Ark1'!AH294</f>
        <v>2.4157581764122895</v>
      </c>
      <c r="L20" s="105"/>
      <c r="M20" s="402">
        <f>+'Ark1'!AJ294</f>
        <v>42</v>
      </c>
      <c r="N20" s="96"/>
      <c r="O20" s="156">
        <f>+IF(M20=0,"",'Ark1'!AK294)</f>
        <v>88.861904761904725</v>
      </c>
      <c r="P20" s="156">
        <f>+IF(M20=0,"",'Ark1'!AL294)</f>
        <v>23.927015254438192</v>
      </c>
      <c r="Q20" s="155"/>
      <c r="R20" s="291">
        <f>+IF(G20=0,"",'Ark1'!S294)</f>
        <v>8.8809523809523814</v>
      </c>
      <c r="S20" s="58">
        <f t="shared" si="3"/>
        <v>8.8809523809523814</v>
      </c>
      <c r="T20" s="58">
        <f>+IF(G20=0,"",'Ark1'!T294)</f>
        <v>7.7619047619047645</v>
      </c>
      <c r="U20" s="58">
        <f t="shared" si="4"/>
        <v>7.7619047619047645</v>
      </c>
      <c r="V20" s="308">
        <f>+IF(G20=0,"",'Ark1'!U294)</f>
        <v>16.714285714285701</v>
      </c>
      <c r="W20" s="166">
        <f t="shared" si="5"/>
        <v>16.714285714285701</v>
      </c>
      <c r="X20" s="78">
        <f>+IF(G20=0,"",'Ark1'!W294)</f>
        <v>16.666666666666671</v>
      </c>
      <c r="Y20" s="77"/>
      <c r="Z20" s="78">
        <f>+IF(G20=0,"",'Ark1'!X294)</f>
        <v>52.380952380952387</v>
      </c>
      <c r="AA20" s="78">
        <f>+IF(G20=0,"",'Ark1'!Y294)</f>
        <v>2.3809523809523818</v>
      </c>
      <c r="AB20" s="78">
        <f>+IF(G20=0,"",'Ark1'!Z294)</f>
        <v>0</v>
      </c>
      <c r="AC20" s="77"/>
      <c r="AD20" s="78">
        <f>+IF(G20=0,"",'Ark1'!AA294)</f>
        <v>3.701966750678515</v>
      </c>
      <c r="AE20" s="78">
        <f>+IF(G20=0,"",'Ark1'!AB294)</f>
        <v>1.1792326187656943</v>
      </c>
      <c r="AF20" s="78">
        <f>+IF(G20=0,"",'Ark1'!AC294)</f>
        <v>0.97124181211291227</v>
      </c>
      <c r="AG20" s="55"/>
      <c r="AH20" s="58">
        <f t="shared" si="6"/>
        <v>1.8820375335120627</v>
      </c>
      <c r="AI20" s="78">
        <f t="shared" si="7"/>
        <v>7</v>
      </c>
      <c r="AJ20" s="47"/>
      <c r="AK20" s="4"/>
      <c r="AL20" s="61"/>
      <c r="AM20" s="61"/>
      <c r="AN20" s="1"/>
      <c r="AO20" s="5"/>
      <c r="AQ20" s="1"/>
      <c r="AR20" s="1"/>
      <c r="AS20" s="11"/>
      <c r="AT20" s="11"/>
      <c r="AU20" s="11"/>
    </row>
    <row r="21" spans="1:47">
      <c r="A21" s="171">
        <f t="shared" si="8"/>
        <v>13</v>
      </c>
      <c r="B21" s="56">
        <f>+'Ark1'!C295</f>
        <v>2024</v>
      </c>
      <c r="C21" s="56">
        <f>+'Ark1'!J295</f>
        <v>171</v>
      </c>
      <c r="D21" s="67" t="str">
        <f>VLOOKUP(C21,RNR!$A$8:$B$32,2)</f>
        <v>Prima</v>
      </c>
      <c r="E21" s="353">
        <f>+IF(G21=0,"",'Ark1'!Q295)</f>
        <v>4</v>
      </c>
      <c r="F21" s="354">
        <f t="shared" si="0"/>
        <v>4</v>
      </c>
      <c r="G21" s="333">
        <f>+'Ark1'!R295</f>
        <v>72</v>
      </c>
      <c r="H21" s="354">
        <f t="shared" si="1"/>
        <v>72</v>
      </c>
      <c r="I21" s="189">
        <f>+IF(G21=0,"",'Ark1'!AG295)</f>
        <v>3.7834997372569625</v>
      </c>
      <c r="J21" s="166">
        <f t="shared" si="2"/>
        <v>-2.8325523234805652</v>
      </c>
      <c r="K21" s="189">
        <f>+'Ark1'!AH295</f>
        <v>4.0909591454685597</v>
      </c>
      <c r="L21" s="105"/>
      <c r="M21" s="402">
        <f>+'Ark1'!AJ295</f>
        <v>67</v>
      </c>
      <c r="N21" s="96"/>
      <c r="O21" s="156">
        <f>+IF(M21=0,"",'Ark1'!AK295)</f>
        <v>86.416417910447777</v>
      </c>
      <c r="P21" s="156">
        <f>+IF(M21=0,"",'Ark1'!AL295)</f>
        <v>25.612760244830167</v>
      </c>
      <c r="Q21" s="155"/>
      <c r="R21" s="291">
        <f>+IF(G21=0,"",'Ark1'!S295)</f>
        <v>9.5972222222222232</v>
      </c>
      <c r="S21" s="58">
        <f t="shared" si="3"/>
        <v>9.5972222222222232</v>
      </c>
      <c r="T21" s="58">
        <f>+IF(G21=0,"",'Ark1'!T295)</f>
        <v>8.0694444444444446</v>
      </c>
      <c r="U21" s="58">
        <f t="shared" si="4"/>
        <v>8.0694444444444446</v>
      </c>
      <c r="V21" s="308">
        <f>+IF(G21=0,"",'Ark1'!U295)</f>
        <v>16.511111111111106</v>
      </c>
      <c r="W21" s="166">
        <f t="shared" si="5"/>
        <v>16.511111111111106</v>
      </c>
      <c r="X21" s="78">
        <f>+IF(G21=0,"",'Ark1'!W295)</f>
        <v>37.5</v>
      </c>
      <c r="Y21" s="77"/>
      <c r="Z21" s="78">
        <f>+IF(G21=0,"",'Ark1'!X295)</f>
        <v>58.33333333333335</v>
      </c>
      <c r="AA21" s="78">
        <f>+IF(G21=0,"",'Ark1'!Y295)</f>
        <v>0</v>
      </c>
      <c r="AB21" s="78">
        <f>+IF(G21=0,"",'Ark1'!Z295)</f>
        <v>0</v>
      </c>
      <c r="AC21" s="77"/>
      <c r="AD21" s="78">
        <f>+IF(G21=0,"",'Ark1'!AA295)</f>
        <v>1.881898830935602</v>
      </c>
      <c r="AE21" s="78">
        <f>+IF(G21=0,"",'Ark1'!AB295)</f>
        <v>0.87654185141609853</v>
      </c>
      <c r="AF21" s="78">
        <f>+IF(G21=0,"",'Ark1'!AC295)</f>
        <v>1.0318051722976784</v>
      </c>
      <c r="AG21" s="55"/>
      <c r="AH21" s="58">
        <f t="shared" si="6"/>
        <v>1.7204052098408096</v>
      </c>
      <c r="AI21" s="78">
        <f t="shared" si="7"/>
        <v>18</v>
      </c>
      <c r="AJ21" s="47"/>
      <c r="AK21" s="4"/>
      <c r="AL21" s="61"/>
      <c r="AM21" s="61"/>
      <c r="AN21" s="1"/>
      <c r="AO21" s="5"/>
      <c r="AQ21" s="1"/>
      <c r="AR21" s="1"/>
      <c r="AS21" s="11"/>
      <c r="AT21" s="11"/>
      <c r="AU21" s="11"/>
    </row>
    <row r="22" spans="1:47">
      <c r="A22" s="171">
        <f t="shared" si="8"/>
        <v>14</v>
      </c>
      <c r="B22" s="56">
        <f>+'Ark1'!C297</f>
        <v>2024</v>
      </c>
      <c r="C22" s="56">
        <f>+'Ark1'!J297</f>
        <v>175</v>
      </c>
      <c r="D22" s="67" t="str">
        <f>VLOOKUP(C22,RNR!$A$8:$B$32,2)</f>
        <v>Ole Ringdal</v>
      </c>
      <c r="E22" s="353" t="str">
        <f>+IF(G22=0,"",'Ark1'!Q297)</f>
        <v/>
      </c>
      <c r="F22" s="354" t="str">
        <f t="shared" si="0"/>
        <v/>
      </c>
      <c r="G22" s="333">
        <f>+'Ark1'!R297</f>
        <v>0</v>
      </c>
      <c r="H22" s="354">
        <f t="shared" si="1"/>
        <v>-85</v>
      </c>
      <c r="I22" s="189" t="str">
        <f>+IF(G22=0,"",'Ark1'!AG297)</f>
        <v/>
      </c>
      <c r="J22" s="166" t="str">
        <f t="shared" si="2"/>
        <v/>
      </c>
      <c r="K22" s="189">
        <f>+'Ark1'!AH297</f>
        <v>0</v>
      </c>
      <c r="L22" s="105"/>
      <c r="M22" s="402">
        <f>+'Ark1'!AJ297</f>
        <v>0</v>
      </c>
      <c r="N22" s="96"/>
      <c r="O22" s="156" t="str">
        <f>+IF(M22=0,"",'Ark1'!AK297)</f>
        <v/>
      </c>
      <c r="P22" s="156" t="str">
        <f>+IF(M22=0,"",'Ark1'!AL297)</f>
        <v/>
      </c>
      <c r="Q22" s="155"/>
      <c r="R22" s="291" t="str">
        <f>+IF(G22=0,"",'Ark1'!S297)</f>
        <v/>
      </c>
      <c r="S22" s="58" t="str">
        <f t="shared" si="3"/>
        <v/>
      </c>
      <c r="T22" s="58" t="str">
        <f>+IF(G22=0,"",'Ark1'!T297)</f>
        <v/>
      </c>
      <c r="U22" s="58" t="str">
        <f t="shared" si="4"/>
        <v/>
      </c>
      <c r="V22" s="308" t="str">
        <f>+IF(G22=0,"",'Ark1'!U297)</f>
        <v/>
      </c>
      <c r="W22" s="166" t="str">
        <f t="shared" si="5"/>
        <v/>
      </c>
      <c r="X22" s="78" t="str">
        <f>+IF(G22=0,"",'Ark1'!W297)</f>
        <v/>
      </c>
      <c r="Y22" s="77"/>
      <c r="Z22" s="78" t="str">
        <f>+IF(G22=0,"",'Ark1'!X297)</f>
        <v/>
      </c>
      <c r="AA22" s="78" t="str">
        <f>+IF(G22=0,"",'Ark1'!Y297)</f>
        <v/>
      </c>
      <c r="AB22" s="78" t="str">
        <f>+IF(G22=0,"",'Ark1'!Z297)</f>
        <v/>
      </c>
      <c r="AC22" s="77"/>
      <c r="AD22" s="78" t="str">
        <f>+IF(G22=0,"",'Ark1'!AA297)</f>
        <v/>
      </c>
      <c r="AE22" s="78" t="str">
        <f>+IF(G22=0,"",'Ark1'!AB297)</f>
        <v/>
      </c>
      <c r="AF22" s="78" t="str">
        <f>+IF(G22=0,"",'Ark1'!AC297)</f>
        <v/>
      </c>
      <c r="AG22" s="55"/>
      <c r="AH22" s="58" t="str">
        <f t="shared" si="6"/>
        <v/>
      </c>
      <c r="AI22" s="78" t="str">
        <f t="shared" si="7"/>
        <v/>
      </c>
      <c r="AJ22" s="47"/>
      <c r="AK22" s="4"/>
      <c r="AL22" s="61"/>
      <c r="AM22" s="61"/>
      <c r="AN22" s="1"/>
      <c r="AO22" s="5"/>
      <c r="AQ22" s="13"/>
      <c r="AR22" s="13"/>
      <c r="AS22" s="11"/>
      <c r="AT22" s="11"/>
      <c r="AU22" s="11"/>
    </row>
    <row r="23" spans="1:47" ht="16.5" customHeight="1">
      <c r="A23" s="171">
        <f t="shared" si="8"/>
        <v>15</v>
      </c>
      <c r="B23" s="46">
        <f>+'Ark1'!C298</f>
        <v>2024</v>
      </c>
      <c r="C23" s="46">
        <f>+'Ark1'!J298</f>
        <v>177</v>
      </c>
      <c r="D23" s="67" t="str">
        <f>VLOOKUP(C23,RNR!$A$8:$B$32,2)</f>
        <v>Slakthuset</v>
      </c>
      <c r="E23" s="334" t="str">
        <f>+IF(G23=0,"",'Ark1'!Q298)</f>
        <v/>
      </c>
      <c r="F23" s="354" t="str">
        <f t="shared" si="0"/>
        <v/>
      </c>
      <c r="G23" s="333">
        <f>+'Ark1'!R298</f>
        <v>0</v>
      </c>
      <c r="H23" s="396">
        <f t="shared" si="1"/>
        <v>0</v>
      </c>
      <c r="I23" s="397" t="str">
        <f>+IF(G23=0,"",'Ark1'!AG298)</f>
        <v/>
      </c>
      <c r="J23" s="166" t="str">
        <f t="shared" si="2"/>
        <v/>
      </c>
      <c r="K23" s="397">
        <f>+'Ark1'!AH298</f>
        <v>0</v>
      </c>
      <c r="L23" s="105"/>
      <c r="M23" s="402">
        <f>+'Ark1'!AJ298</f>
        <v>0</v>
      </c>
      <c r="N23" s="96"/>
      <c r="O23" s="156" t="str">
        <f>+IF(M23=0,"",'Ark1'!AK298)</f>
        <v/>
      </c>
      <c r="P23" s="156" t="str">
        <f>+IF(M23=0,"",'Ark1'!AL298)</f>
        <v/>
      </c>
      <c r="Q23" s="155"/>
      <c r="R23" s="108" t="str">
        <f>+IF(G23=0,"",'Ark1'!S298)</f>
        <v/>
      </c>
      <c r="S23" s="40" t="str">
        <f t="shared" si="3"/>
        <v/>
      </c>
      <c r="T23" s="40" t="str">
        <f>+IF(G23=0,"",'Ark1'!T298)</f>
        <v/>
      </c>
      <c r="U23" s="40" t="str">
        <f t="shared" si="4"/>
        <v/>
      </c>
      <c r="V23" s="109" t="str">
        <f>+IF(G23=0,"",'Ark1'!U298)</f>
        <v/>
      </c>
      <c r="W23" s="112" t="str">
        <f t="shared" si="5"/>
        <v/>
      </c>
      <c r="X23" s="134" t="str">
        <f>+IF(G23=0,"",'Ark1'!W298)</f>
        <v/>
      </c>
      <c r="Y23" s="398"/>
      <c r="Z23" s="134" t="str">
        <f>+IF(G23=0,"",'Ark1'!X298)</f>
        <v/>
      </c>
      <c r="AA23" s="134" t="str">
        <f>+IF(G23=0,"",'Ark1'!Y298)</f>
        <v/>
      </c>
      <c r="AB23" s="134" t="str">
        <f>+IF(G23=0,"",'Ark1'!Z298)</f>
        <v/>
      </c>
      <c r="AC23" s="398"/>
      <c r="AD23" s="134" t="str">
        <f>+IF(G23=0,"",'Ark1'!AA298)</f>
        <v/>
      </c>
      <c r="AE23" s="134" t="str">
        <f>+IF(G23=0,"",'Ark1'!AB298)</f>
        <v/>
      </c>
      <c r="AF23" s="134" t="str">
        <f>+IF(G23=0,"",'Ark1'!AC298)</f>
        <v/>
      </c>
      <c r="AG23" s="399"/>
      <c r="AH23" s="40" t="str">
        <f t="shared" si="6"/>
        <v/>
      </c>
      <c r="AI23" s="134" t="str">
        <f t="shared" si="7"/>
        <v/>
      </c>
      <c r="AJ23" s="47"/>
      <c r="AK23" s="4"/>
      <c r="AL23" s="61"/>
      <c r="AM23" s="61"/>
      <c r="AN23" s="1"/>
      <c r="AO23" s="5"/>
      <c r="AQ23" s="13"/>
      <c r="AR23" s="13"/>
      <c r="AS23" s="11"/>
      <c r="AT23" s="11"/>
      <c r="AU23" s="11"/>
    </row>
    <row r="24" spans="1:47" ht="16.5" customHeight="1">
      <c r="A24" s="171">
        <f t="shared" si="8"/>
        <v>16</v>
      </c>
      <c r="B24" s="56">
        <f>+'Ark1'!C299</f>
        <v>2024</v>
      </c>
      <c r="C24" s="56">
        <f>+'Ark1'!J299</f>
        <v>178</v>
      </c>
      <c r="D24" s="67" t="str">
        <f>VLOOKUP(C24,RNR!$A$8:$B$32,2)</f>
        <v>Røros</v>
      </c>
      <c r="E24" s="353">
        <f>+IF(G24=0,"",'Ark1'!Q299)</f>
        <v>2</v>
      </c>
      <c r="F24" s="354">
        <f t="shared" si="0"/>
        <v>2</v>
      </c>
      <c r="G24" s="333">
        <f>+'Ark1'!R299</f>
        <v>83</v>
      </c>
      <c r="H24" s="354">
        <f t="shared" si="1"/>
        <v>83</v>
      </c>
      <c r="I24" s="189">
        <f>+IF(G24=0,"",'Ark1'!AG299)</f>
        <v>4.3615344193378869</v>
      </c>
      <c r="J24" s="166">
        <f t="shared" si="2"/>
        <v>1.2885047736401289</v>
      </c>
      <c r="K24" s="189">
        <f>+'Ark1'!AH299</f>
        <v>3.7791818081709097</v>
      </c>
      <c r="L24" s="105"/>
      <c r="M24" s="402">
        <f>+'Ark1'!AJ299</f>
        <v>83</v>
      </c>
      <c r="N24" s="96"/>
      <c r="O24" s="156">
        <f>+IF(M24=0,"",'Ark1'!AK299)</f>
        <v>83.022891566265031</v>
      </c>
      <c r="P24" s="156">
        <f>+IF(M24=0,"",'Ark1'!AL299)</f>
        <v>23.091251574214965</v>
      </c>
      <c r="Q24" s="155"/>
      <c r="R24" s="291">
        <f>+IF(G24=0,"",'Ark1'!S299)</f>
        <v>9.3493975903614484</v>
      </c>
      <c r="S24" s="58">
        <f t="shared" si="3"/>
        <v>9.3493975903614484</v>
      </c>
      <c r="T24" s="58">
        <f>+IF(G24=0,"",'Ark1'!T299)</f>
        <v>6.1686746987951793</v>
      </c>
      <c r="U24" s="58">
        <f t="shared" si="4"/>
        <v>6.1686746987951793</v>
      </c>
      <c r="V24" s="308">
        <f>+IF(G24=0,"",'Ark1'!U299)</f>
        <v>13.231325301204823</v>
      </c>
      <c r="W24" s="166">
        <f t="shared" si="5"/>
        <v>13.231325301204823</v>
      </c>
      <c r="X24" s="78">
        <f>+IF(G24=0,"",'Ark1'!W299)</f>
        <v>1.2048192771084336</v>
      </c>
      <c r="Y24" s="77"/>
      <c r="Z24" s="78">
        <f>+IF(G24=0,"",'Ark1'!X299)</f>
        <v>9.6385542168674689</v>
      </c>
      <c r="AA24" s="78">
        <f>+IF(G24=0,"",'Ark1'!Y299)</f>
        <v>0</v>
      </c>
      <c r="AB24" s="78">
        <f>+IF(G24=0,"",'Ark1'!Z299)</f>
        <v>0</v>
      </c>
      <c r="AC24" s="77"/>
      <c r="AD24" s="78">
        <f>+IF(G24=0,"",'Ark1'!AA299)</f>
        <v>2.1250047603543063</v>
      </c>
      <c r="AE24" s="78">
        <f>+IF(G24=0,"",'Ark1'!AB299)</f>
        <v>1.0691031591074145</v>
      </c>
      <c r="AF24" s="78">
        <f>+IF(G24=0,"",'Ark1'!AC299)</f>
        <v>1.0038393418767797</v>
      </c>
      <c r="AG24" s="55"/>
      <c r="AH24" s="58">
        <f t="shared" si="6"/>
        <v>1.4152061855670104</v>
      </c>
      <c r="AI24" s="78">
        <f t="shared" si="7"/>
        <v>41.5</v>
      </c>
      <c r="AJ24" s="47"/>
      <c r="AK24" s="4"/>
      <c r="AL24" s="61"/>
      <c r="AM24" s="61"/>
      <c r="AN24" s="1"/>
      <c r="AO24" s="5"/>
      <c r="AQ24" s="13"/>
      <c r="AR24" s="13"/>
      <c r="AS24" s="11"/>
      <c r="AT24" s="11"/>
      <c r="AU24" s="11"/>
    </row>
    <row r="25" spans="1:47">
      <c r="A25" s="171">
        <f t="shared" si="8"/>
        <v>17</v>
      </c>
      <c r="B25" s="56">
        <f>+'Ark1'!C300</f>
        <v>2024</v>
      </c>
      <c r="C25" s="56">
        <f>+'Ark1'!J300</f>
        <v>181</v>
      </c>
      <c r="D25" s="67" t="str">
        <f>VLOOKUP(C25,RNR!$A$8:$B$32,2)</f>
        <v>Horns</v>
      </c>
      <c r="E25" s="353" t="str">
        <f>+IF(G25=0,"",'Ark1'!Q300)</f>
        <v/>
      </c>
      <c r="F25" s="354" t="str">
        <f t="shared" si="0"/>
        <v/>
      </c>
      <c r="G25" s="333">
        <f>+'Ark1'!R300</f>
        <v>0</v>
      </c>
      <c r="H25" s="354">
        <f t="shared" si="1"/>
        <v>0</v>
      </c>
      <c r="I25" s="189" t="str">
        <f>+IF(G25=0,"",'Ark1'!AG300)</f>
        <v/>
      </c>
      <c r="J25" s="166" t="str">
        <f t="shared" si="2"/>
        <v/>
      </c>
      <c r="K25" s="189">
        <f>+'Ark1'!AH300</f>
        <v>0</v>
      </c>
      <c r="L25" s="105"/>
      <c r="M25" s="402">
        <f>+'Ark1'!AJ300</f>
        <v>0</v>
      </c>
      <c r="N25" s="96"/>
      <c r="O25" s="156" t="str">
        <f>+IF(M25=0,"",'Ark1'!AK300)</f>
        <v/>
      </c>
      <c r="P25" s="156" t="str">
        <f>+IF(M25=0,"",'Ark1'!AL300)</f>
        <v/>
      </c>
      <c r="Q25" s="155"/>
      <c r="R25" s="291" t="str">
        <f>+IF(G25=0,"",'Ark1'!S300)</f>
        <v/>
      </c>
      <c r="S25" s="58" t="str">
        <f t="shared" si="3"/>
        <v/>
      </c>
      <c r="T25" s="58" t="str">
        <f>+IF(G25=0,"",'Ark1'!T300)</f>
        <v/>
      </c>
      <c r="U25" s="58" t="str">
        <f t="shared" si="4"/>
        <v/>
      </c>
      <c r="V25" s="308" t="str">
        <f>+IF(G25=0,"",'Ark1'!U300)</f>
        <v/>
      </c>
      <c r="W25" s="166" t="str">
        <f t="shared" si="5"/>
        <v/>
      </c>
      <c r="X25" s="78" t="str">
        <f>+IF(G25=0,"",'Ark1'!W300)</f>
        <v/>
      </c>
      <c r="Y25" s="77"/>
      <c r="Z25" s="78" t="str">
        <f>+IF(G25=0,"",'Ark1'!X300)</f>
        <v/>
      </c>
      <c r="AA25" s="78" t="str">
        <f>+IF(G25=0,"",'Ark1'!Y300)</f>
        <v/>
      </c>
      <c r="AB25" s="78" t="str">
        <f>+IF(G25=0,"",'Ark1'!Z300)</f>
        <v/>
      </c>
      <c r="AC25" s="77"/>
      <c r="AD25" s="78" t="str">
        <f>+IF(G25=0,"",'Ark1'!AA300)</f>
        <v/>
      </c>
      <c r="AE25" s="78" t="str">
        <f>+IF(G25=0,"",'Ark1'!AB300)</f>
        <v/>
      </c>
      <c r="AF25" s="78" t="str">
        <f>+IF(G25=0,"",'Ark1'!AC300)</f>
        <v/>
      </c>
      <c r="AG25" s="55"/>
      <c r="AH25" s="58" t="str">
        <f t="shared" si="6"/>
        <v/>
      </c>
      <c r="AI25" s="78" t="str">
        <f t="shared" si="7"/>
        <v/>
      </c>
      <c r="AJ25" s="47"/>
      <c r="AK25" s="2"/>
      <c r="AL25" s="61"/>
      <c r="AM25" s="61"/>
      <c r="AN25" s="1"/>
      <c r="AQ25" s="13"/>
      <c r="AR25" s="13"/>
      <c r="AS25" s="11"/>
      <c r="AT25" s="11"/>
      <c r="AU25" s="11"/>
    </row>
    <row r="26" spans="1:47" ht="17.25" customHeight="1">
      <c r="A26" s="171">
        <f t="shared" si="8"/>
        <v>18</v>
      </c>
      <c r="B26" s="56">
        <f>+'Ark1'!C301</f>
        <v>2024</v>
      </c>
      <c r="C26" s="56">
        <f>+'Ark1'!J301</f>
        <v>262</v>
      </c>
      <c r="D26" s="67" t="str">
        <f>VLOOKUP(C26,RNR!$A$8:$B$32,2)</f>
        <v>Strilalam</v>
      </c>
      <c r="E26" s="353" t="str">
        <f>+IF(G26=0,"",'Ark1'!Q301)</f>
        <v/>
      </c>
      <c r="F26" s="354" t="str">
        <f t="shared" si="0"/>
        <v/>
      </c>
      <c r="G26" s="333">
        <f>+'Ark1'!R301</f>
        <v>0</v>
      </c>
      <c r="H26" s="354">
        <f t="shared" si="1"/>
        <v>-13</v>
      </c>
      <c r="I26" s="189" t="str">
        <f>+IF(G26=0,"",'Ark1'!AG301)</f>
        <v/>
      </c>
      <c r="J26" s="166" t="str">
        <f t="shared" si="2"/>
        <v/>
      </c>
      <c r="K26" s="189">
        <f>+'Ark1'!AH301</f>
        <v>0</v>
      </c>
      <c r="L26" s="105"/>
      <c r="M26" s="402">
        <f>+'Ark1'!AJ301</f>
        <v>0</v>
      </c>
      <c r="N26" s="96"/>
      <c r="O26" s="156" t="str">
        <f>+IF(M26=0,"",'Ark1'!AK301)</f>
        <v/>
      </c>
      <c r="P26" s="156" t="str">
        <f>+IF(M26=0,"",'Ark1'!AL301)</f>
        <v/>
      </c>
      <c r="Q26" s="155"/>
      <c r="R26" s="291" t="str">
        <f>+IF(G26=0,"",'Ark1'!S301)</f>
        <v/>
      </c>
      <c r="S26" s="58" t="str">
        <f t="shared" si="3"/>
        <v/>
      </c>
      <c r="T26" s="58" t="str">
        <f>+IF(G26=0,"",'Ark1'!T301)</f>
        <v/>
      </c>
      <c r="U26" s="58" t="str">
        <f t="shared" si="4"/>
        <v/>
      </c>
      <c r="V26" s="308" t="str">
        <f>+IF(G26=0,"",'Ark1'!U301)</f>
        <v/>
      </c>
      <c r="W26" s="166" t="str">
        <f t="shared" si="5"/>
        <v/>
      </c>
      <c r="X26" s="78" t="str">
        <f>+IF(G26=0,"",'Ark1'!W301)</f>
        <v/>
      </c>
      <c r="Y26" s="77"/>
      <c r="Z26" s="78" t="str">
        <f>+IF(G26=0,"",'Ark1'!X301)</f>
        <v/>
      </c>
      <c r="AA26" s="78" t="str">
        <f>+IF(G26=0,"",'Ark1'!Y301)</f>
        <v/>
      </c>
      <c r="AB26" s="78" t="str">
        <f>+IF(G26=0,"",'Ark1'!Z301)</f>
        <v/>
      </c>
      <c r="AC26" s="77"/>
      <c r="AD26" s="78" t="str">
        <f>+IF(G26=0,"",'Ark1'!AA301)</f>
        <v/>
      </c>
      <c r="AE26" s="78" t="str">
        <f>+IF(G26=0,"",'Ark1'!AB301)</f>
        <v/>
      </c>
      <c r="AF26" s="78" t="str">
        <f>+IF(G26=0,"",'Ark1'!AC301)</f>
        <v/>
      </c>
      <c r="AG26" s="55"/>
      <c r="AH26" s="58" t="str">
        <f t="shared" si="6"/>
        <v/>
      </c>
      <c r="AI26" s="78" t="str">
        <f t="shared" si="7"/>
        <v/>
      </c>
      <c r="AJ26" s="47"/>
      <c r="AK26" s="2"/>
      <c r="AL26" s="61"/>
      <c r="AM26" s="61"/>
      <c r="AN26" s="1"/>
      <c r="AO26" s="5"/>
      <c r="AQ26" s="13"/>
      <c r="AR26" s="13"/>
      <c r="AS26" s="11"/>
      <c r="AT26" s="11"/>
      <c r="AU26" s="11"/>
    </row>
    <row r="27" spans="1:47">
      <c r="A27" s="171">
        <f t="shared" si="8"/>
        <v>19</v>
      </c>
      <c r="B27" s="56">
        <f>+'Ark1'!C302</f>
        <v>2024</v>
      </c>
      <c r="C27" s="56">
        <f>+'Ark1'!J302</f>
        <v>267</v>
      </c>
      <c r="D27" s="67" t="str">
        <f>VLOOKUP(C27,RNR!$A$8:$B$32,2)</f>
        <v>Dalpro</v>
      </c>
      <c r="E27" s="353" t="str">
        <f>+IF(G27=0,"",'Ark1'!Q302)</f>
        <v/>
      </c>
      <c r="F27" s="354" t="str">
        <f t="shared" si="0"/>
        <v/>
      </c>
      <c r="G27" s="333">
        <f>+'Ark1'!R302</f>
        <v>0</v>
      </c>
      <c r="H27" s="354">
        <f t="shared" si="1"/>
        <v>-119</v>
      </c>
      <c r="I27" s="189" t="str">
        <f>+IF(G27=0,"",'Ark1'!AG302)</f>
        <v/>
      </c>
      <c r="J27" s="166" t="str">
        <f t="shared" si="2"/>
        <v/>
      </c>
      <c r="K27" s="189">
        <f>+'Ark1'!AH302</f>
        <v>0</v>
      </c>
      <c r="L27" s="105"/>
      <c r="M27" s="402">
        <f>+'Ark1'!AJ302</f>
        <v>0</v>
      </c>
      <c r="N27" s="96"/>
      <c r="O27" s="156" t="str">
        <f>+IF(M27=0,"",'Ark1'!AK302)</f>
        <v/>
      </c>
      <c r="P27" s="156" t="str">
        <f>+IF(M27=0,"",'Ark1'!AL302)</f>
        <v/>
      </c>
      <c r="Q27" s="155"/>
      <c r="R27" s="291" t="str">
        <f>+IF(G27=0,"",'Ark1'!S302)</f>
        <v/>
      </c>
      <c r="S27" s="58" t="str">
        <f t="shared" si="3"/>
        <v/>
      </c>
      <c r="T27" s="58" t="str">
        <f>+IF(G27=0,"",'Ark1'!T302)</f>
        <v/>
      </c>
      <c r="U27" s="58" t="str">
        <f t="shared" si="4"/>
        <v/>
      </c>
      <c r="V27" s="308" t="str">
        <f>+IF(G27=0,"",'Ark1'!U302)</f>
        <v/>
      </c>
      <c r="W27" s="166" t="str">
        <f t="shared" si="5"/>
        <v/>
      </c>
      <c r="X27" s="78" t="str">
        <f>+IF(G27=0,"",'Ark1'!W302)</f>
        <v/>
      </c>
      <c r="Y27" s="77"/>
      <c r="Z27" s="78" t="str">
        <f>+IF(G27=0,"",'Ark1'!X302)</f>
        <v/>
      </c>
      <c r="AA27" s="78" t="str">
        <f>+IF(G27=0,"",'Ark1'!Y302)</f>
        <v/>
      </c>
      <c r="AB27" s="78" t="str">
        <f>+IF(G27=0,"",'Ark1'!Z302)</f>
        <v/>
      </c>
      <c r="AC27" s="77"/>
      <c r="AD27" s="78" t="str">
        <f>+IF(G27=0,"",'Ark1'!AA302)</f>
        <v/>
      </c>
      <c r="AE27" s="78" t="str">
        <f>+IF(G27=0,"",'Ark1'!AB302)</f>
        <v/>
      </c>
      <c r="AF27" s="78" t="str">
        <f>+IF(G27=0,"",'Ark1'!AC302)</f>
        <v/>
      </c>
      <c r="AG27" s="55"/>
      <c r="AH27" s="58" t="str">
        <f t="shared" si="6"/>
        <v/>
      </c>
      <c r="AI27" s="78" t="str">
        <f t="shared" si="7"/>
        <v/>
      </c>
      <c r="AJ27" s="47"/>
      <c r="AK27" s="14"/>
      <c r="AL27" s="61"/>
      <c r="AM27" s="61"/>
      <c r="AN27" s="1"/>
      <c r="AQ27" s="13"/>
      <c r="AR27" s="13"/>
      <c r="AS27" s="11"/>
      <c r="AT27" s="11"/>
      <c r="AU27" s="11"/>
    </row>
    <row r="28" spans="1:47">
      <c r="A28" s="171">
        <f t="shared" si="8"/>
        <v>20</v>
      </c>
      <c r="B28" s="56">
        <f>+'Ark1'!C303</f>
        <v>2024</v>
      </c>
      <c r="C28" s="56">
        <f>+'Ark1'!J303</f>
        <v>309</v>
      </c>
      <c r="D28" s="67" t="str">
        <f>VLOOKUP(C28,RNR!$A$8:$B$32,2)</f>
        <v>Malvik</v>
      </c>
      <c r="E28" s="353">
        <f>+IF(G28=0,"",'Ark1'!Q303)</f>
        <v>1</v>
      </c>
      <c r="F28" s="354">
        <f t="shared" si="0"/>
        <v>1</v>
      </c>
      <c r="G28" s="333">
        <f>+'Ark1'!R303</f>
        <v>1</v>
      </c>
      <c r="H28" s="354">
        <f t="shared" si="1"/>
        <v>1</v>
      </c>
      <c r="I28" s="189">
        <f>+IF(G28=0,"",'Ark1'!AG303)</f>
        <v>5.2548607461902243E-2</v>
      </c>
      <c r="J28" s="166">
        <f t="shared" si="2"/>
        <v>-0.4174441618801078</v>
      </c>
      <c r="K28" s="189">
        <f>+'Ark1'!AH303</f>
        <v>7.639577139081602E-2</v>
      </c>
      <c r="L28" s="105"/>
      <c r="M28" s="402">
        <f>+'Ark1'!AJ303</f>
        <v>1</v>
      </c>
      <c r="N28" s="96"/>
      <c r="O28" s="156">
        <f>+IF(M28=0,"",'Ark1'!AK303)</f>
        <v>114.9</v>
      </c>
      <c r="P28" s="156">
        <f>+IF(M28=0,"",'Ark1'!AL303)</f>
        <v>14.63500544618984</v>
      </c>
      <c r="Q28" s="155"/>
      <c r="R28" s="291">
        <f>+IF(G28=0,"",'Ark1'!S303)</f>
        <v>3</v>
      </c>
      <c r="S28" s="58">
        <f t="shared" si="3"/>
        <v>3</v>
      </c>
      <c r="T28" s="58">
        <f>+IF(G28=0,"",'Ark1'!T303)</f>
        <v>4</v>
      </c>
      <c r="U28" s="58">
        <f t="shared" si="4"/>
        <v>4</v>
      </c>
      <c r="V28" s="308">
        <f>+IF(G28=0,"",'Ark1'!U303)</f>
        <v>22.2</v>
      </c>
      <c r="W28" s="166">
        <f t="shared" si="5"/>
        <v>22.2</v>
      </c>
      <c r="X28" s="78">
        <f>+IF(G28=0,"",'Ark1'!W303)</f>
        <v>0</v>
      </c>
      <c r="Y28" s="77"/>
      <c r="Z28" s="78">
        <f>+IF(G28=0,"",'Ark1'!X303)</f>
        <v>100</v>
      </c>
      <c r="AA28" s="78">
        <f>+IF(G28=0,"",'Ark1'!Y303)</f>
        <v>0</v>
      </c>
      <c r="AB28" s="78">
        <f>+IF(G28=0,"",'Ark1'!Z303)</f>
        <v>0</v>
      </c>
      <c r="AC28" s="77"/>
      <c r="AD28" s="78">
        <f>+IF(G28=0,"",'Ark1'!AA303)</f>
        <v>0</v>
      </c>
      <c r="AE28" s="78">
        <f>+IF(G28=0,"",'Ark1'!AB303)</f>
        <v>0</v>
      </c>
      <c r="AF28" s="78">
        <f>+IF(G28=0,"",'Ark1'!AC303)</f>
        <v>0</v>
      </c>
      <c r="AG28" s="55"/>
      <c r="AH28" s="58">
        <f t="shared" si="6"/>
        <v>7.3999999999999995</v>
      </c>
      <c r="AI28" s="78">
        <f t="shared" si="7"/>
        <v>1</v>
      </c>
      <c r="AJ28" s="47"/>
      <c r="AK28" s="2"/>
      <c r="AL28" s="61"/>
      <c r="AM28" s="61"/>
      <c r="AN28" s="1"/>
      <c r="AQ28" s="13"/>
      <c r="AR28" s="13"/>
      <c r="AS28" s="11"/>
      <c r="AT28" s="11"/>
      <c r="AU28" s="11"/>
    </row>
    <row r="29" spans="1:47" ht="17.399999999999999" customHeight="1">
      <c r="A29" s="171">
        <f t="shared" si="8"/>
        <v>21</v>
      </c>
      <c r="B29" s="56">
        <f>+'Ark1'!C304</f>
        <v>2024</v>
      </c>
      <c r="C29" s="56">
        <f>+'Ark1'!J304</f>
        <v>470</v>
      </c>
      <c r="D29" s="67" t="str">
        <f>VLOOKUP(C29,RNR!$A$8:$B$32,2)</f>
        <v>Jens Eide</v>
      </c>
      <c r="E29" s="353">
        <f>+IF(G29=0,"",'Ark1'!Q304)</f>
        <v>14</v>
      </c>
      <c r="F29" s="354">
        <f t="shared" si="0"/>
        <v>12</v>
      </c>
      <c r="G29" s="333">
        <f>+'Ark1'!R304</f>
        <v>126</v>
      </c>
      <c r="H29" s="354">
        <f t="shared" si="1"/>
        <v>98</v>
      </c>
      <c r="I29" s="189">
        <f>+IF(G29=0,"",'Ark1'!AG304)</f>
        <v>6.6211245401996841</v>
      </c>
      <c r="J29" s="166">
        <f t="shared" si="2"/>
        <v>2.3188830362228234</v>
      </c>
      <c r="K29" s="189">
        <f>+'Ark1'!AH304</f>
        <v>6.3047158903204501</v>
      </c>
      <c r="L29" s="105"/>
      <c r="M29" s="402">
        <f>+'Ark1'!AJ304</f>
        <v>126</v>
      </c>
      <c r="N29" s="96"/>
      <c r="O29" s="156">
        <f>+IF(M29=0,"",'Ark1'!AK304)</f>
        <v>86.148412698412685</v>
      </c>
      <c r="P29" s="156">
        <f>+IF(M29=0,"",'Ark1'!AL304)</f>
        <v>22.405986418672143</v>
      </c>
      <c r="Q29" s="155"/>
      <c r="R29" s="291">
        <f>+IF(G29=0,"",'Ark1'!S304)</f>
        <v>8.8174603174603199</v>
      </c>
      <c r="S29" s="58">
        <f t="shared" si="3"/>
        <v>2.4246031746031758</v>
      </c>
      <c r="T29" s="58">
        <f>+IF(G29=0,"",'Ark1'!T304)</f>
        <v>6.674603174603174</v>
      </c>
      <c r="U29" s="58">
        <f t="shared" si="4"/>
        <v>1.5317460317460299</v>
      </c>
      <c r="V29" s="308">
        <f>+IF(G29=0,"",'Ark1'!U304)</f>
        <v>14.540476190476188</v>
      </c>
      <c r="W29" s="166">
        <f t="shared" si="5"/>
        <v>4.2369047619047642</v>
      </c>
      <c r="X29" s="78">
        <f>+IF(G29=0,"",'Ark1'!W304)</f>
        <v>21.428571428571423</v>
      </c>
      <c r="Y29" s="77"/>
      <c r="Z29" s="78">
        <f>+IF(G29=0,"",'Ark1'!X304)</f>
        <v>29.365079365079353</v>
      </c>
      <c r="AA29" s="78">
        <f>+IF(G29=0,"",'Ark1'!Y304)</f>
        <v>0.79365079365079338</v>
      </c>
      <c r="AB29" s="78">
        <f>+IF(G29=0,"",'Ark1'!Z304)</f>
        <v>0</v>
      </c>
      <c r="AC29" s="77"/>
      <c r="AD29" s="78">
        <f>+IF(G29=0,"",'Ark1'!AA304)</f>
        <v>3.3976457435464673</v>
      </c>
      <c r="AE29" s="78">
        <f>+IF(G29=0,"",'Ark1'!AB304)</f>
        <v>1.5806407865306829</v>
      </c>
      <c r="AF29" s="78">
        <f>+IF(G29=0,"",'Ark1'!AC304)</f>
        <v>2.2671895933188764</v>
      </c>
      <c r="AG29" s="55"/>
      <c r="AH29" s="58">
        <f t="shared" si="6"/>
        <v>1.6490549054905483</v>
      </c>
      <c r="AI29" s="78">
        <f t="shared" si="7"/>
        <v>9</v>
      </c>
      <c r="AJ29" s="47"/>
      <c r="AK29" s="4"/>
      <c r="AL29" s="61"/>
      <c r="AM29" s="61"/>
      <c r="AN29" s="1"/>
      <c r="AQ29" s="59"/>
      <c r="AR29" s="59"/>
      <c r="AS29" s="11"/>
      <c r="AT29" s="11"/>
      <c r="AU29" s="11"/>
    </row>
    <row r="30" spans="1:47" ht="17.399999999999999" customHeight="1">
      <c r="A30" s="171">
        <f t="shared" si="8"/>
        <v>22</v>
      </c>
      <c r="B30" s="56">
        <f>+'Ark1'!C305</f>
        <v>2024</v>
      </c>
      <c r="C30" s="56">
        <f>+'Ark1'!J305</f>
        <v>629</v>
      </c>
      <c r="D30" s="67" t="str">
        <f>VLOOKUP(C30,RNR!$A$8:$B$32,2)</f>
        <v>Bø</v>
      </c>
      <c r="E30" s="353" t="str">
        <f>+IF(G30=0,"",'Ark1'!Q305)</f>
        <v/>
      </c>
      <c r="F30" s="354" t="str">
        <f t="shared" si="0"/>
        <v/>
      </c>
      <c r="G30" s="333">
        <f>+'Ark1'!R305</f>
        <v>0</v>
      </c>
      <c r="H30" s="354">
        <f t="shared" si="1"/>
        <v>0</v>
      </c>
      <c r="I30" s="189" t="str">
        <f>+IF(G30=0,"",'Ark1'!AG305)</f>
        <v/>
      </c>
      <c r="J30" s="166" t="str">
        <f t="shared" si="2"/>
        <v/>
      </c>
      <c r="K30" s="189">
        <f>+'Ark1'!AH305</f>
        <v>0</v>
      </c>
      <c r="L30" s="105"/>
      <c r="M30" s="402">
        <f>+'Ark1'!AJ305</f>
        <v>0</v>
      </c>
      <c r="N30" s="96"/>
      <c r="O30" s="156" t="str">
        <f>+IF(M30=0,"",'Ark1'!AK305)</f>
        <v/>
      </c>
      <c r="P30" s="156" t="str">
        <f>+IF(M30=0,"",'Ark1'!AL305)</f>
        <v/>
      </c>
      <c r="Q30" s="155"/>
      <c r="R30" s="291" t="str">
        <f>+IF(G30=0,"",'Ark1'!S305)</f>
        <v/>
      </c>
      <c r="S30" s="58" t="str">
        <f t="shared" si="3"/>
        <v/>
      </c>
      <c r="T30" s="58" t="str">
        <f>+IF(G30=0,"",'Ark1'!T305)</f>
        <v/>
      </c>
      <c r="U30" s="58" t="str">
        <f t="shared" si="4"/>
        <v/>
      </c>
      <c r="V30" s="308" t="str">
        <f>+IF(G30=0,"",'Ark1'!U305)</f>
        <v/>
      </c>
      <c r="W30" s="166" t="str">
        <f t="shared" si="5"/>
        <v/>
      </c>
      <c r="X30" s="78" t="str">
        <f>+IF(G30=0,"",'Ark1'!W305)</f>
        <v/>
      </c>
      <c r="Y30" s="77"/>
      <c r="Z30" s="78" t="str">
        <f>+IF(G30=0,"",'Ark1'!X305)</f>
        <v/>
      </c>
      <c r="AA30" s="78" t="str">
        <f>+IF(G30=0,"",'Ark1'!Y305)</f>
        <v/>
      </c>
      <c r="AB30" s="78" t="str">
        <f>+IF(G30=0,"",'Ark1'!Z305)</f>
        <v/>
      </c>
      <c r="AC30" s="77"/>
      <c r="AD30" s="78" t="str">
        <f>+IF(G30=0,"",'Ark1'!AA305)</f>
        <v/>
      </c>
      <c r="AE30" s="78" t="str">
        <f>+IF(G30=0,"",'Ark1'!AB305)</f>
        <v/>
      </c>
      <c r="AF30" s="78" t="str">
        <f>+IF(G30=0,"",'Ark1'!AC305)</f>
        <v/>
      </c>
      <c r="AG30" s="55"/>
      <c r="AH30" s="58" t="str">
        <f t="shared" si="6"/>
        <v/>
      </c>
      <c r="AI30" s="78" t="str">
        <f t="shared" si="7"/>
        <v/>
      </c>
      <c r="AJ30" s="47"/>
      <c r="AK30" s="4"/>
      <c r="AL30" s="61"/>
      <c r="AM30" s="61"/>
      <c r="AN30" s="1"/>
      <c r="AQ30" s="59"/>
      <c r="AR30" s="59"/>
      <c r="AS30" s="11"/>
      <c r="AT30" s="11"/>
      <c r="AU30" s="11"/>
    </row>
    <row r="31" spans="1:47">
      <c r="A31" s="171">
        <f t="shared" si="8"/>
        <v>23</v>
      </c>
      <c r="B31" s="46">
        <f>+'Ark1'!C306</f>
        <v>2024</v>
      </c>
      <c r="C31" s="46">
        <f>+'Ark1'!J306</f>
        <v>643</v>
      </c>
      <c r="D31" s="67" t="str">
        <f>VLOOKUP(C31,RNR!$A$8:$B$32,2)</f>
        <v>Bjerka</v>
      </c>
      <c r="E31" s="334" t="str">
        <f>+IF(G31=0,"",'Ark1'!Q306)</f>
        <v/>
      </c>
      <c r="F31" s="354" t="str">
        <f t="shared" si="0"/>
        <v/>
      </c>
      <c r="G31" s="333">
        <f>+'Ark1'!R306</f>
        <v>0</v>
      </c>
      <c r="H31" s="396">
        <f t="shared" si="1"/>
        <v>0</v>
      </c>
      <c r="I31" s="397" t="str">
        <f>+IF(G31=0,"",'Ark1'!AG306)</f>
        <v/>
      </c>
      <c r="J31" s="166" t="str">
        <f t="shared" si="2"/>
        <v/>
      </c>
      <c r="K31" s="397">
        <f>+'Ark1'!AH306</f>
        <v>0</v>
      </c>
      <c r="L31" s="105"/>
      <c r="M31" s="402">
        <f>+'Ark1'!AJ306</f>
        <v>0</v>
      </c>
      <c r="N31" s="96"/>
      <c r="O31" s="156" t="str">
        <f>+IF(M31=0,"",'Ark1'!AK306)</f>
        <v/>
      </c>
      <c r="P31" s="156" t="str">
        <f>+IF(M31=0,"",'Ark1'!AL306)</f>
        <v/>
      </c>
      <c r="Q31" s="155"/>
      <c r="R31" s="108" t="str">
        <f>+IF(G31=0,"",'Ark1'!S306)</f>
        <v/>
      </c>
      <c r="S31" s="40" t="str">
        <f t="shared" si="3"/>
        <v/>
      </c>
      <c r="T31" s="40" t="str">
        <f>+IF(G31=0,"",'Ark1'!T306)</f>
        <v/>
      </c>
      <c r="U31" s="40" t="str">
        <f t="shared" si="4"/>
        <v/>
      </c>
      <c r="V31" s="109" t="str">
        <f>+IF(G31=0,"",'Ark1'!U306)</f>
        <v/>
      </c>
      <c r="W31" s="112" t="str">
        <f t="shared" si="5"/>
        <v/>
      </c>
      <c r="X31" s="134" t="str">
        <f>+IF(G31=0,"",'Ark1'!W306)</f>
        <v/>
      </c>
      <c r="Y31" s="398"/>
      <c r="Z31" s="134" t="str">
        <f>+IF(G31=0,"",'Ark1'!X306)</f>
        <v/>
      </c>
      <c r="AA31" s="134" t="str">
        <f>+IF(G31=0,"",'Ark1'!Y306)</f>
        <v/>
      </c>
      <c r="AB31" s="134" t="str">
        <f>+IF(G31=0,"",'Ark1'!Z306)</f>
        <v/>
      </c>
      <c r="AC31" s="398"/>
      <c r="AD31" s="134" t="str">
        <f>+IF(G31=0,"",'Ark1'!AA306)</f>
        <v/>
      </c>
      <c r="AE31" s="134" t="str">
        <f>+IF(G31=0,"",'Ark1'!AB306)</f>
        <v/>
      </c>
      <c r="AF31" s="134" t="str">
        <f>+IF(G31=0,"",'Ark1'!AC306)</f>
        <v/>
      </c>
      <c r="AG31" s="399"/>
      <c r="AH31" s="40" t="str">
        <f t="shared" ref="AH31:AH33" si="9">+IF(G31=0,"",V31/R31)</f>
        <v/>
      </c>
      <c r="AI31" s="134" t="str">
        <f t="shared" ref="AI31:AI33" si="10">+IF(G31=0,"",G31/E31)</f>
        <v/>
      </c>
      <c r="AJ31" s="47"/>
      <c r="AK31" s="4"/>
      <c r="AL31" s="61"/>
      <c r="AM31" s="61"/>
      <c r="AN31" s="1"/>
      <c r="AO31" s="4"/>
    </row>
    <row r="32" spans="1:47">
      <c r="A32" s="171">
        <f t="shared" si="8"/>
        <v>24</v>
      </c>
      <c r="B32" s="56">
        <f>+'Ark1'!C307</f>
        <v>2024</v>
      </c>
      <c r="C32" s="56">
        <f>+'Ark1'!J307</f>
        <v>704</v>
      </c>
      <c r="D32" s="67" t="str">
        <f>VLOOKUP(C32,RNR!$A$8:$B$32,2)</f>
        <v>Øre Vilt</v>
      </c>
      <c r="E32" s="353" t="str">
        <f>+IF(G32=0,"",'Ark1'!Q307)</f>
        <v/>
      </c>
      <c r="F32" s="354" t="str">
        <f>+IF(G32=0,"",E32-#REF!)</f>
        <v/>
      </c>
      <c r="G32" s="333">
        <f>+'Ark1'!R307</f>
        <v>0</v>
      </c>
      <c r="H32" s="354" t="e">
        <f>+G32-#REF!</f>
        <v>#REF!</v>
      </c>
      <c r="I32" s="189" t="str">
        <f>+IF(G32=0,"",'Ark1'!AG307)</f>
        <v/>
      </c>
      <c r="J32" s="166" t="str">
        <f t="shared" si="2"/>
        <v/>
      </c>
      <c r="K32" s="189">
        <f>+'Ark1'!AH307</f>
        <v>0</v>
      </c>
      <c r="L32" s="105"/>
      <c r="M32" s="402">
        <f>+'Ark1'!AJ307</f>
        <v>0</v>
      </c>
      <c r="N32" s="96"/>
      <c r="O32" s="156" t="str">
        <f>+IF(M32=0,"",'Ark1'!AK307)</f>
        <v/>
      </c>
      <c r="P32" s="156" t="str">
        <f>+IF(M32=0,"",'Ark1'!AL307)</f>
        <v/>
      </c>
      <c r="Q32" s="155"/>
      <c r="R32" s="291" t="str">
        <f>+IF(G32=0,"",'Ark1'!S307)</f>
        <v/>
      </c>
      <c r="S32" s="58" t="str">
        <f>+IF(G32=0,"",R32-#REF!)</f>
        <v/>
      </c>
      <c r="T32" s="58" t="str">
        <f>+IF(G32=0,"",'Ark1'!T307)</f>
        <v/>
      </c>
      <c r="U32" s="58" t="str">
        <f>+IF(G32=0,"",T32-#REF!)</f>
        <v/>
      </c>
      <c r="V32" s="308" t="str">
        <f>+IF(G32=0,"",'Ark1'!U307)</f>
        <v/>
      </c>
      <c r="W32" s="166" t="str">
        <f>+IF(G32=0,"",V32-#REF!)</f>
        <v/>
      </c>
      <c r="X32" s="78" t="str">
        <f>+IF(G32=0,"",'Ark1'!W307)</f>
        <v/>
      </c>
      <c r="Y32" s="77"/>
      <c r="Z32" s="78" t="str">
        <f>+IF(G32=0,"",'Ark1'!X307)</f>
        <v/>
      </c>
      <c r="AA32" s="78" t="str">
        <f>+IF(G32=0,"",'Ark1'!Y307)</f>
        <v/>
      </c>
      <c r="AB32" s="78" t="str">
        <f>+IF(G32=0,"",'Ark1'!Z307)</f>
        <v/>
      </c>
      <c r="AC32" s="77"/>
      <c r="AD32" s="78" t="str">
        <f>+IF(G32=0,"",'Ark1'!AA307)</f>
        <v/>
      </c>
      <c r="AE32" s="78" t="str">
        <f>+IF(G32=0,"",'Ark1'!AB307)</f>
        <v/>
      </c>
      <c r="AF32" s="78" t="str">
        <f>+IF(G32=0,"",'Ark1'!AC307)</f>
        <v/>
      </c>
      <c r="AG32" s="55"/>
      <c r="AH32" s="58" t="str">
        <f t="shared" si="9"/>
        <v/>
      </c>
      <c r="AI32" s="78" t="str">
        <f t="shared" si="10"/>
        <v/>
      </c>
      <c r="AJ32" s="47"/>
      <c r="AK32" s="4"/>
      <c r="AL32" s="61"/>
      <c r="AM32" s="61"/>
      <c r="AN32" s="1"/>
      <c r="AO32" s="18"/>
      <c r="AQ32" s="1"/>
      <c r="AR32" s="5"/>
    </row>
    <row r="33" spans="1:44">
      <c r="A33" s="171">
        <f t="shared" si="8"/>
        <v>25</v>
      </c>
      <c r="B33" s="56">
        <f>+'Ark1'!C308</f>
        <v>2024</v>
      </c>
      <c r="C33" s="56">
        <f>+'Ark1'!J308</f>
        <v>802</v>
      </c>
      <c r="D33" s="67" t="str">
        <f>VLOOKUP(C33,RNR!$A$8:$B$32,2)</f>
        <v>Karasjok</v>
      </c>
      <c r="E33" s="353" t="str">
        <f>+IF(G33=0,"",'Ark1'!Q308)</f>
        <v/>
      </c>
      <c r="F33" s="354" t="str">
        <f>+IF(G33=0,"",E33-#REF!)</f>
        <v/>
      </c>
      <c r="G33" s="333">
        <f>+'Ark1'!R308</f>
        <v>0</v>
      </c>
      <c r="H33" s="354" t="e">
        <f>+G33-#REF!</f>
        <v>#REF!</v>
      </c>
      <c r="I33" s="189" t="str">
        <f>+IF(G33=0,"",'Ark1'!AG308)</f>
        <v/>
      </c>
      <c r="J33" s="166" t="str">
        <f t="shared" si="2"/>
        <v/>
      </c>
      <c r="K33" s="189">
        <f>+'Ark1'!AH308</f>
        <v>0</v>
      </c>
      <c r="L33" s="105"/>
      <c r="M33" s="402">
        <f>+'Ark1'!AJ308</f>
        <v>0</v>
      </c>
      <c r="N33" s="96"/>
      <c r="O33" s="156" t="str">
        <f>+IF(M33=0,"",'Ark1'!AK308)</f>
        <v/>
      </c>
      <c r="P33" s="156" t="str">
        <f>+IF(M33=0,"",'Ark1'!AL308)</f>
        <v/>
      </c>
      <c r="Q33" s="155"/>
      <c r="R33" s="291" t="str">
        <f>+IF(G33=0,"",'Ark1'!S308)</f>
        <v/>
      </c>
      <c r="S33" s="58" t="str">
        <f>+IF(G33=0,"",R33-#REF!)</f>
        <v/>
      </c>
      <c r="T33" s="58" t="str">
        <f>+IF(G33=0,"",'Ark1'!T308)</f>
        <v/>
      </c>
      <c r="U33" s="58" t="str">
        <f>+IF(G33=0,"",T33-#REF!)</f>
        <v/>
      </c>
      <c r="V33" s="308" t="str">
        <f>+IF(G33=0,"",'Ark1'!U308)</f>
        <v/>
      </c>
      <c r="W33" s="166" t="str">
        <f>+IF(G33=0,"",V33-#REF!)</f>
        <v/>
      </c>
      <c r="X33" s="78" t="str">
        <f>+IF(G33=0,"",'Ark1'!W308)</f>
        <v/>
      </c>
      <c r="Y33" s="77"/>
      <c r="Z33" s="78" t="str">
        <f>+IF(G33=0,"",'Ark1'!X308)</f>
        <v/>
      </c>
      <c r="AA33" s="78" t="str">
        <f>+IF(G33=0,"",'Ark1'!Y308)</f>
        <v/>
      </c>
      <c r="AB33" s="78" t="str">
        <f>+IF(G33=0,"",'Ark1'!Z308)</f>
        <v/>
      </c>
      <c r="AC33" s="77"/>
      <c r="AD33" s="78" t="str">
        <f>+IF(G33=0,"",'Ark1'!AA308)</f>
        <v/>
      </c>
      <c r="AE33" s="78" t="str">
        <f>+IF(G33=0,"",'Ark1'!AB308)</f>
        <v/>
      </c>
      <c r="AF33" s="78" t="str">
        <f>+IF(G33=0,"",'Ark1'!AC308)</f>
        <v/>
      </c>
      <c r="AG33" s="55"/>
      <c r="AH33" s="58" t="str">
        <f t="shared" si="9"/>
        <v/>
      </c>
      <c r="AI33" s="78" t="str">
        <f t="shared" si="10"/>
        <v/>
      </c>
      <c r="AJ33" s="47"/>
      <c r="AK33" s="4"/>
      <c r="AL33" s="61"/>
      <c r="AM33" s="61"/>
      <c r="AN33" s="1"/>
      <c r="AO33" s="18"/>
      <c r="AQ33" s="1"/>
      <c r="AR33" s="5"/>
    </row>
    <row r="34" spans="1:44">
      <c r="A34" s="171"/>
      <c r="B34" s="171"/>
      <c r="C34" s="171"/>
      <c r="D34" s="171"/>
      <c r="E34" s="376"/>
      <c r="F34" s="171"/>
      <c r="G34" s="376"/>
      <c r="H34" s="382"/>
      <c r="I34" s="171"/>
      <c r="J34" s="171"/>
      <c r="K34" s="171"/>
      <c r="L34" s="105"/>
      <c r="M34" s="171"/>
      <c r="N34" s="96"/>
      <c r="O34" s="105"/>
      <c r="P34" s="171"/>
      <c r="Q34" s="155"/>
      <c r="R34" s="171"/>
      <c r="S34" s="171"/>
      <c r="T34" s="171"/>
      <c r="U34" s="171"/>
      <c r="V34" s="171"/>
      <c r="W34" s="171"/>
      <c r="X34" s="171"/>
      <c r="Y34" s="77"/>
      <c r="Z34" s="171"/>
      <c r="AA34" s="171"/>
      <c r="AB34" s="171"/>
      <c r="AC34" s="77"/>
      <c r="AD34" s="171"/>
      <c r="AE34" s="171"/>
      <c r="AF34" s="171"/>
      <c r="AG34" s="55"/>
      <c r="AH34" s="171"/>
      <c r="AI34" s="171"/>
      <c r="AJ34" s="47"/>
      <c r="AK34" s="4"/>
      <c r="AL34" s="61"/>
      <c r="AM34" s="61"/>
      <c r="AN34" s="1"/>
      <c r="AO34" s="18"/>
    </row>
    <row r="35" spans="1:44">
      <c r="A35" s="171">
        <v>1</v>
      </c>
      <c r="B35" s="83">
        <f>+'Ark1'!C309</f>
        <v>2023</v>
      </c>
      <c r="C35" s="83">
        <f>+'Ark1'!J309</f>
        <v>103</v>
      </c>
      <c r="D35" s="84" t="str">
        <f>VLOOKUP(C35,RNR!$A$8:$B$32,2)</f>
        <v>Rudshøgda</v>
      </c>
      <c r="E35" s="377">
        <f>+IF(G35=0,0,'Ark1'!Q309)</f>
        <v>0</v>
      </c>
      <c r="F35" s="83"/>
      <c r="G35" s="377">
        <f>+'Ark1'!R309</f>
        <v>0</v>
      </c>
      <c r="H35" s="383"/>
      <c r="I35" s="190" t="str">
        <f>+IF(G35=0,"",'Ark1'!AG309)</f>
        <v/>
      </c>
      <c r="J35" s="167"/>
      <c r="K35" s="190">
        <f>+'Ark1'!AH309</f>
        <v>0</v>
      </c>
      <c r="L35" s="105"/>
      <c r="M35" s="415">
        <f>+'Ark1'!AJ309</f>
        <v>0</v>
      </c>
      <c r="N35" s="96"/>
      <c r="O35" s="419" t="str">
        <f>+IF(M35=0,"",'Ark1'!AK309)</f>
        <v/>
      </c>
      <c r="P35" s="419" t="str">
        <f>+IF(M35=0,"",'Ark1'!AL309)</f>
        <v/>
      </c>
      <c r="Q35" s="155"/>
      <c r="R35" s="85">
        <f>+'Ark1'!S309</f>
        <v>0</v>
      </c>
      <c r="S35" s="83"/>
      <c r="T35" s="85">
        <f>+'Ark1'!T309</f>
        <v>0</v>
      </c>
      <c r="U35" s="83"/>
      <c r="V35" s="167">
        <f>+'Ark1'!U309</f>
        <v>0</v>
      </c>
      <c r="W35" s="167"/>
      <c r="X35" s="86" t="str">
        <f>+IF(G35=0,"",'Ark1'!W309)</f>
        <v/>
      </c>
      <c r="Y35" s="77"/>
      <c r="Z35" s="86" t="str">
        <f>+IF(G35=0,"",'Ark1'!X309)</f>
        <v/>
      </c>
      <c r="AA35" s="86" t="str">
        <f>+IF(G35=0,"",'Ark1'!Y309)</f>
        <v/>
      </c>
      <c r="AB35" s="86" t="str">
        <f>+IF(G35=0,"",'Ark1'!Z309)</f>
        <v/>
      </c>
      <c r="AC35" s="77"/>
      <c r="AD35" s="167" t="str">
        <f>+IF(G35=0,"",'Ark1'!AA309)</f>
        <v/>
      </c>
      <c r="AE35" s="85" t="str">
        <f>+IF(G35=0,"",'Ark1'!AB309)</f>
        <v/>
      </c>
      <c r="AF35" s="85" t="str">
        <f>+IF(G35=0,"",'Ark1'!AC309)</f>
        <v/>
      </c>
      <c r="AG35" s="55"/>
      <c r="AH35" s="85" t="str">
        <f t="shared" ref="AH35:AH37" si="11">+IF(G35=0,"",V35/R35)</f>
        <v/>
      </c>
      <c r="AI35" s="86" t="str">
        <f t="shared" ref="AI35:AI37" si="12">+IF(G35=0,"",G35/E35)</f>
        <v/>
      </c>
      <c r="AJ35" s="47"/>
      <c r="AK35" s="4"/>
      <c r="AL35" s="61"/>
      <c r="AM35" s="61"/>
      <c r="AN35" s="1"/>
      <c r="AO35" s="18"/>
    </row>
    <row r="36" spans="1:44">
      <c r="A36" s="171">
        <f>1+A35</f>
        <v>2</v>
      </c>
      <c r="B36" s="83">
        <f>+'Ark1'!C310</f>
        <v>2023</v>
      </c>
      <c r="C36" s="83">
        <f>+'Ark1'!J310</f>
        <v>106</v>
      </c>
      <c r="D36" s="84" t="str">
        <f>VLOOKUP(C36,RNR!$A$8:$B$32,2)</f>
        <v>Furuseth</v>
      </c>
      <c r="E36" s="377">
        <f>+IF(G36=0,0,'Ark1'!Q310)</f>
        <v>4</v>
      </c>
      <c r="F36" s="83"/>
      <c r="G36" s="377">
        <f>+'Ark1'!R310</f>
        <v>45</v>
      </c>
      <c r="H36" s="383"/>
      <c r="I36" s="190">
        <f>+IF(G36=0,"",'Ark1'!AG310)</f>
        <v>1.6268980477223436</v>
      </c>
      <c r="J36" s="167"/>
      <c r="K36" s="190">
        <f>+'Ark1'!AH310</f>
        <v>1.546266639380542</v>
      </c>
      <c r="L36" s="105"/>
      <c r="M36" s="415">
        <f>+'Ark1'!AJ310</f>
        <v>45</v>
      </c>
      <c r="N36" s="96"/>
      <c r="O36" s="419">
        <f>+IF(M36=0,"",'Ark1'!AK310)</f>
        <v>85.333333333333314</v>
      </c>
      <c r="P36" s="419">
        <f>+IF(M36=0,"",'Ark1'!AL310)</f>
        <v>22.899488079993791</v>
      </c>
      <c r="Q36" s="155"/>
      <c r="R36" s="85">
        <f>+'Ark1'!S310</f>
        <v>8.2888888888888896</v>
      </c>
      <c r="S36" s="83"/>
      <c r="T36" s="85">
        <f>+'Ark1'!T310</f>
        <v>6</v>
      </c>
      <c r="U36" s="83"/>
      <c r="V36" s="167">
        <f>+'Ark1'!U310</f>
        <v>14.44</v>
      </c>
      <c r="W36" s="167"/>
      <c r="X36" s="86">
        <f>+IF(G36=0,"",'Ark1'!W310)</f>
        <v>11.111111111111112</v>
      </c>
      <c r="Y36" s="77"/>
      <c r="Z36" s="86">
        <f>+IF(G36=0,"",'Ark1'!X310)</f>
        <v>15.555555555555555</v>
      </c>
      <c r="AA36" s="86">
        <f>+IF(G36=0,"",'Ark1'!Y310)</f>
        <v>4.4444444444444446</v>
      </c>
      <c r="AB36" s="86">
        <f>+IF(G36=0,"",'Ark1'!Z310)</f>
        <v>0</v>
      </c>
      <c r="AC36" s="77"/>
      <c r="AD36" s="167">
        <f>+IF(G36=0,"",'Ark1'!AA310)</f>
        <v>4.1021078592461304</v>
      </c>
      <c r="AE36" s="85">
        <f>+IF(G36=0,"",'Ark1'!AB310)</f>
        <v>1.1278735591510605</v>
      </c>
      <c r="AF36" s="85">
        <f>+IF(G36=0,"",'Ark1'!AC310)</f>
        <v>2.1499353995462798</v>
      </c>
      <c r="AG36" s="55"/>
      <c r="AH36" s="85">
        <f t="shared" si="11"/>
        <v>1.7420911528150131</v>
      </c>
      <c r="AI36" s="86">
        <f t="shared" si="12"/>
        <v>11.25</v>
      </c>
      <c r="AJ36" s="47"/>
      <c r="AK36" s="4"/>
      <c r="AL36" s="61"/>
      <c r="AM36" s="61"/>
      <c r="AN36" s="1"/>
      <c r="AO36" s="18"/>
    </row>
    <row r="37" spans="1:44">
      <c r="A37" s="171">
        <f t="shared" ref="A37:A59" si="13">1+A36</f>
        <v>3</v>
      </c>
      <c r="B37" s="83">
        <f>+'Ark1'!C311</f>
        <v>2023</v>
      </c>
      <c r="C37" s="83">
        <f>+'Ark1'!J311</f>
        <v>110</v>
      </c>
      <c r="D37" s="84" t="str">
        <f>VLOOKUP(C37,RNR!$A$8:$B$32,2)</f>
        <v>Gol</v>
      </c>
      <c r="E37" s="377">
        <f>+IF(G37=0,0,'Ark1'!Q311)</f>
        <v>14</v>
      </c>
      <c r="F37" s="83"/>
      <c r="G37" s="377">
        <f>+'Ark1'!R311</f>
        <v>111</v>
      </c>
      <c r="H37" s="383"/>
      <c r="I37" s="190">
        <f>+IF(G37=0,"",'Ark1'!AG311)</f>
        <v>4.0130151843817776</v>
      </c>
      <c r="J37" s="167"/>
      <c r="K37" s="190">
        <f>+'Ark1'!AH311</f>
        <v>3.4939724632232245</v>
      </c>
      <c r="L37" s="105"/>
      <c r="M37" s="415">
        <f>+'Ark1'!AJ311</f>
        <v>103</v>
      </c>
      <c r="N37" s="96"/>
      <c r="O37" s="419">
        <f>+IF(M37=0,"",'Ark1'!AK311)</f>
        <v>81.5611650485437</v>
      </c>
      <c r="P37" s="419">
        <f>+IF(M37=0,"",'Ark1'!AL311)</f>
        <v>25.635760493435232</v>
      </c>
      <c r="Q37" s="155"/>
      <c r="R37" s="85">
        <f>+'Ark1'!S311</f>
        <v>8.8018018018017994</v>
      </c>
      <c r="S37" s="83"/>
      <c r="T37" s="85">
        <f>+'Ark1'!T311</f>
        <v>6.9819819819819822</v>
      </c>
      <c r="U37" s="83"/>
      <c r="V37" s="167">
        <f>+'Ark1'!U311</f>
        <v>13.227927927927929</v>
      </c>
      <c r="W37" s="167"/>
      <c r="X37" s="86">
        <f>+IF(G37=0,"",'Ark1'!W311)</f>
        <v>9.9099099099099117</v>
      </c>
      <c r="Y37" s="77"/>
      <c r="Z37" s="86">
        <f>+IF(G37=0,"",'Ark1'!X311)</f>
        <v>0</v>
      </c>
      <c r="AA37" s="86">
        <f>+IF(G37=0,"",'Ark1'!Y311)</f>
        <v>0</v>
      </c>
      <c r="AB37" s="86">
        <f>+IF(G37=0,"",'Ark1'!Z311)</f>
        <v>0</v>
      </c>
      <c r="AC37" s="77"/>
      <c r="AD37" s="167">
        <f>+IF(G37=0,"",'Ark1'!AA311)</f>
        <v>2.4193354448702609</v>
      </c>
      <c r="AE37" s="85">
        <f>+IF(G37=0,"",'Ark1'!AB311)</f>
        <v>1.6319988287170137</v>
      </c>
      <c r="AF37" s="85">
        <f>+IF(G37=0,"",'Ark1'!AC311)</f>
        <v>1.9076988731627271</v>
      </c>
      <c r="AG37" s="55"/>
      <c r="AH37" s="85">
        <f t="shared" si="11"/>
        <v>1.5028659160696014</v>
      </c>
      <c r="AI37" s="86">
        <f t="shared" si="12"/>
        <v>7.9285714285714288</v>
      </c>
      <c r="AJ37" s="47"/>
      <c r="AK37" s="4"/>
      <c r="AL37" s="61"/>
      <c r="AM37" s="61"/>
      <c r="AN37" s="1"/>
      <c r="AO37" s="18"/>
    </row>
    <row r="38" spans="1:44">
      <c r="A38" s="171">
        <f t="shared" si="13"/>
        <v>4</v>
      </c>
      <c r="B38" s="83">
        <f>+'Ark1'!C312</f>
        <v>2023</v>
      </c>
      <c r="C38" s="83">
        <f>+'Ark1'!J312</f>
        <v>111</v>
      </c>
      <c r="D38" s="84" t="str">
        <f>VLOOKUP(C38,RNR!$A$8:$B$32,2)</f>
        <v>Forus</v>
      </c>
      <c r="E38" s="377">
        <f>+IF(G38=0,0,'Ark1'!Q312)</f>
        <v>60</v>
      </c>
      <c r="F38" s="83"/>
      <c r="G38" s="377">
        <f>+'Ark1'!R312</f>
        <v>1111</v>
      </c>
      <c r="H38" s="383"/>
      <c r="I38" s="190">
        <f>+IF(G38=0,"",'Ark1'!AG312)</f>
        <v>40.166305133767182</v>
      </c>
      <c r="J38" s="167"/>
      <c r="K38" s="190">
        <f>+'Ark1'!AH312</f>
        <v>40.540836383192385</v>
      </c>
      <c r="L38" s="105"/>
      <c r="M38" s="415">
        <f>+'Ark1'!AJ312</f>
        <v>635</v>
      </c>
      <c r="N38" s="96"/>
      <c r="O38" s="419">
        <f>+IF(M38=0,"",'Ark1'!AK312)</f>
        <v>87.95212598425195</v>
      </c>
      <c r="P38" s="419">
        <f>+IF(M38=0,"",'Ark1'!AL312)</f>
        <v>22.245753725235296</v>
      </c>
      <c r="Q38" s="155"/>
      <c r="R38" s="85">
        <f>+'Ark1'!S312</f>
        <v>8.9279927992799291</v>
      </c>
      <c r="S38" s="83"/>
      <c r="T38" s="85">
        <f>+'Ark1'!T312</f>
        <v>6.4347434743474325</v>
      </c>
      <c r="U38" s="83"/>
      <c r="V38" s="167">
        <f>+'Ark1'!U312</f>
        <v>15.334653465346523</v>
      </c>
      <c r="W38" s="167"/>
      <c r="X38" s="86">
        <f>+IF(G38=0,"",'Ark1'!W312)</f>
        <v>9.0909090909090917</v>
      </c>
      <c r="Y38" s="77"/>
      <c r="Z38" s="86">
        <f>+IF(G38=0,"",'Ark1'!X312)</f>
        <v>34.473447344734488</v>
      </c>
      <c r="AA38" s="86">
        <f>+IF(G38=0,"",'Ark1'!Y312)</f>
        <v>2.5202520252025202</v>
      </c>
      <c r="AB38" s="86">
        <f>+IF(G38=0,"",'Ark1'!Z312)</f>
        <v>0</v>
      </c>
      <c r="AC38" s="77"/>
      <c r="AD38" s="167">
        <f>+IF(G38=0,"",'Ark1'!AA312)</f>
        <v>3.0502830491766137</v>
      </c>
      <c r="AE38" s="85">
        <f>+IF(G38=0,"",'Ark1'!AB312)</f>
        <v>0.88909759363147312</v>
      </c>
      <c r="AF38" s="85">
        <f>+IF(G38=0,"",'Ark1'!AC312)</f>
        <v>1.5545927722622188</v>
      </c>
      <c r="AG38" s="55"/>
      <c r="AH38" s="85">
        <f t="shared" ref="AH38" si="14">+IF(G38=0,"",V38/R38)</f>
        <v>1.717592499243874</v>
      </c>
      <c r="AI38" s="86">
        <f t="shared" ref="AI38" si="15">+IF(G38=0,"",G38/E38)</f>
        <v>18.516666666666666</v>
      </c>
      <c r="AJ38" s="47"/>
      <c r="AK38" s="4"/>
      <c r="AL38" s="61"/>
      <c r="AM38" s="61"/>
      <c r="AN38" s="1"/>
      <c r="AO38" s="18"/>
    </row>
    <row r="39" spans="1:44">
      <c r="A39" s="171">
        <f t="shared" si="13"/>
        <v>5</v>
      </c>
      <c r="B39" s="83">
        <f>+'Ark1'!C313</f>
        <v>2023</v>
      </c>
      <c r="C39" s="83">
        <f>+'Ark1'!J313</f>
        <v>116</v>
      </c>
      <c r="D39" s="84" t="str">
        <f>VLOOKUP(C39,RNR!$A$8:$B$32,2)</f>
        <v>Sandeid</v>
      </c>
      <c r="E39" s="377">
        <f>+IF(G39=0,0,'Ark1'!Q313)</f>
        <v>10</v>
      </c>
      <c r="F39" s="83"/>
      <c r="G39" s="377">
        <f>+'Ark1'!R313</f>
        <v>88</v>
      </c>
      <c r="H39" s="383"/>
      <c r="I39" s="190">
        <f>+IF(G39=0,"",'Ark1'!AG313)</f>
        <v>3.1814895155459144</v>
      </c>
      <c r="J39" s="167"/>
      <c r="K39" s="190">
        <f>+'Ark1'!AH313</f>
        <v>2.8343462514099178</v>
      </c>
      <c r="L39" s="105"/>
      <c r="M39" s="415">
        <f>+'Ark1'!AJ313</f>
        <v>0</v>
      </c>
      <c r="N39" s="96"/>
      <c r="O39" s="419" t="str">
        <f>+IF(M39=0,"",'Ark1'!AK313)</f>
        <v/>
      </c>
      <c r="P39" s="419" t="str">
        <f>+IF(M39=0,"",'Ark1'!AL313)</f>
        <v/>
      </c>
      <c r="Q39" s="155"/>
      <c r="R39" s="85">
        <f>+'Ark1'!S313</f>
        <v>9.3977272727272734</v>
      </c>
      <c r="S39" s="83"/>
      <c r="T39" s="85">
        <f>+'Ark1'!T313</f>
        <v>6.0227272727272716</v>
      </c>
      <c r="U39" s="83"/>
      <c r="V39" s="167">
        <f>+'Ark1'!U313</f>
        <v>13.535227272727276</v>
      </c>
      <c r="W39" s="167"/>
      <c r="X39" s="86">
        <f>+IF(G39=0,"",'Ark1'!W313)</f>
        <v>1.1363636363636365</v>
      </c>
      <c r="Y39" s="77"/>
      <c r="Z39" s="86">
        <f>+IF(G39=0,"",'Ark1'!X313)</f>
        <v>10.227272727272727</v>
      </c>
      <c r="AA39" s="86">
        <f>+IF(G39=0,"",'Ark1'!Y313)</f>
        <v>0</v>
      </c>
      <c r="AB39" s="86">
        <f>+IF(G39=0,"",'Ark1'!Z313)</f>
        <v>0</v>
      </c>
      <c r="AC39" s="77"/>
      <c r="AD39" s="167">
        <f>+IF(G39=0,"",'Ark1'!AA313)</f>
        <v>1.8656000602247755</v>
      </c>
      <c r="AE39" s="85">
        <f>+IF(G39=0,"",'Ark1'!AB313)</f>
        <v>0.95987419544145247</v>
      </c>
      <c r="AF39" s="85">
        <f>+IF(G39=0,"",'Ark1'!AC313)</f>
        <v>1.186833762649721</v>
      </c>
      <c r="AG39" s="55"/>
      <c r="AH39" s="85">
        <f t="shared" ref="AH39:AH59" si="16">+IF(G39=0,"",V39/R39)</f>
        <v>1.4402660217654175</v>
      </c>
      <c r="AI39" s="86">
        <f t="shared" ref="AI39:AI59" si="17">+IF(G39=0,"",G39/E39)</f>
        <v>8.8000000000000007</v>
      </c>
      <c r="AJ39" s="47"/>
      <c r="AK39" s="4"/>
      <c r="AL39" s="61"/>
      <c r="AM39" s="61"/>
      <c r="AN39" s="1"/>
      <c r="AO39" s="18"/>
    </row>
    <row r="40" spans="1:44">
      <c r="A40" s="171">
        <f t="shared" si="13"/>
        <v>6</v>
      </c>
      <c r="B40" s="83">
        <f>+'Ark1'!C314</f>
        <v>2023</v>
      </c>
      <c r="C40" s="83">
        <f>+'Ark1'!J314</f>
        <v>117</v>
      </c>
      <c r="D40" s="84" t="str">
        <f>VLOOKUP(C40,RNR!$A$8:$B$32,2)</f>
        <v>Jæren</v>
      </c>
      <c r="E40" s="377">
        <f>+IF(G40=0,0,'Ark1'!Q314)</f>
        <v>34</v>
      </c>
      <c r="F40" s="83"/>
      <c r="G40" s="377">
        <f>+'Ark1'!R314</f>
        <v>190</v>
      </c>
      <c r="H40" s="383"/>
      <c r="I40" s="190">
        <f>+IF(G40=0,"",'Ark1'!AG314)</f>
        <v>6.8691250903832239</v>
      </c>
      <c r="J40" s="167"/>
      <c r="K40" s="190">
        <f>+'Ark1'!AH314</f>
        <v>6.9443981743678611</v>
      </c>
      <c r="L40" s="105"/>
      <c r="M40" s="415">
        <f>+'Ark1'!AJ314</f>
        <v>190</v>
      </c>
      <c r="N40" s="96"/>
      <c r="O40" s="419">
        <f>+IF(M40=0,"",'Ark1'!AK314)</f>
        <v>82.953684210526276</v>
      </c>
      <c r="P40" s="419">
        <f>+IF(M40=0,"",'Ark1'!AL314)</f>
        <v>26.98185886490047</v>
      </c>
      <c r="Q40" s="155"/>
      <c r="R40" s="85">
        <f>+'Ark1'!S314</f>
        <v>10.4</v>
      </c>
      <c r="S40" s="83"/>
      <c r="T40" s="85">
        <f>+'Ark1'!T314</f>
        <v>6.4894736842105241</v>
      </c>
      <c r="U40" s="83"/>
      <c r="V40" s="167">
        <f>+'Ark1'!U314</f>
        <v>15.359473684210528</v>
      </c>
      <c r="W40" s="167"/>
      <c r="X40" s="86">
        <f>+IF(G40=0,"",'Ark1'!W314)</f>
        <v>3.1578947368421058</v>
      </c>
      <c r="Y40" s="77"/>
      <c r="Z40" s="86">
        <f>+IF(G40=0,"",'Ark1'!X314)</f>
        <v>27.368421052631579</v>
      </c>
      <c r="AA40" s="86">
        <f>+IF(G40=0,"",'Ark1'!Y314)</f>
        <v>0.52631578947368407</v>
      </c>
      <c r="AB40" s="86">
        <f>+IF(G40=0,"",'Ark1'!Z314)</f>
        <v>0</v>
      </c>
      <c r="AC40" s="77"/>
      <c r="AD40" s="167">
        <f>+IF(G40=0,"",'Ark1'!AA314)</f>
        <v>1.6302695085046457</v>
      </c>
      <c r="AE40" s="85">
        <f>+IF(G40=0,"",'Ark1'!AB314)</f>
        <v>0.91075445879255446</v>
      </c>
      <c r="AF40" s="85">
        <f>+IF(G40=0,"",'Ark1'!AC314)</f>
        <v>1.2214722509471048</v>
      </c>
      <c r="AG40" s="55"/>
      <c r="AH40" s="85">
        <f t="shared" si="16"/>
        <v>1.4768724696356277</v>
      </c>
      <c r="AI40" s="86">
        <f t="shared" si="17"/>
        <v>5.5882352941176467</v>
      </c>
      <c r="AJ40" s="47"/>
      <c r="AK40" s="4"/>
      <c r="AL40" s="61"/>
      <c r="AM40" s="61"/>
      <c r="AN40" s="1"/>
      <c r="AO40" s="18"/>
    </row>
    <row r="41" spans="1:44">
      <c r="A41" s="171">
        <f t="shared" si="13"/>
        <v>7</v>
      </c>
      <c r="B41" s="83">
        <f>+'Ark1'!C315</f>
        <v>2023</v>
      </c>
      <c r="C41" s="83">
        <f>+'Ark1'!J315</f>
        <v>134</v>
      </c>
      <c r="D41" s="84" t="str">
        <f>VLOOKUP(C41,RNR!$A$8:$B$32,2)</f>
        <v>Førde</v>
      </c>
      <c r="E41" s="377">
        <f>+IF(G41=0,0,'Ark1'!Q315)</f>
        <v>11</v>
      </c>
      <c r="F41" s="83"/>
      <c r="G41" s="377">
        <f>+'Ark1'!R315</f>
        <v>73</v>
      </c>
      <c r="H41" s="383"/>
      <c r="I41" s="190">
        <f>+IF(G41=0,"",'Ark1'!AG315)</f>
        <v>2.6391901663051338</v>
      </c>
      <c r="J41" s="167"/>
      <c r="K41" s="190">
        <f>+'Ark1'!AH315</f>
        <v>2.7562952422198874</v>
      </c>
      <c r="L41" s="105"/>
      <c r="M41" s="415">
        <f>+'Ark1'!AJ315</f>
        <v>0</v>
      </c>
      <c r="N41" s="96"/>
      <c r="O41" s="419" t="str">
        <f>+IF(M41=0,"",'Ark1'!AK315)</f>
        <v/>
      </c>
      <c r="P41" s="419" t="str">
        <f>+IF(M41=0,"",'Ark1'!AL315)</f>
        <v/>
      </c>
      <c r="Q41" s="155"/>
      <c r="R41" s="85">
        <f>+'Ark1'!S315</f>
        <v>8.4383561643835616</v>
      </c>
      <c r="S41" s="83"/>
      <c r="T41" s="85">
        <f>+'Ark1'!T315</f>
        <v>6.10958904109589</v>
      </c>
      <c r="U41" s="83"/>
      <c r="V41" s="167">
        <f>+'Ark1'!U315</f>
        <v>15.867123287671228</v>
      </c>
      <c r="W41" s="167"/>
      <c r="X41" s="86">
        <f>+IF(G41=0,"",'Ark1'!W315)</f>
        <v>12.328767123287673</v>
      </c>
      <c r="Y41" s="77"/>
      <c r="Z41" s="86">
        <f>+IF(G41=0,"",'Ark1'!X315)</f>
        <v>34.246575342465754</v>
      </c>
      <c r="AA41" s="86">
        <f>+IF(G41=0,"",'Ark1'!Y315)</f>
        <v>5.4794520547945202</v>
      </c>
      <c r="AB41" s="86">
        <f>+IF(G41=0,"",'Ark1'!Z315)</f>
        <v>0</v>
      </c>
      <c r="AC41" s="77"/>
      <c r="AD41" s="167">
        <f>+IF(G41=0,"",'Ark1'!AA315)</f>
        <v>3.3840097312969779</v>
      </c>
      <c r="AE41" s="85">
        <f>+IF(G41=0,"",'Ark1'!AB315)</f>
        <v>1.5875051622814405</v>
      </c>
      <c r="AF41" s="85">
        <f>+IF(G41=0,"",'Ark1'!AC315)</f>
        <v>1.9271786734322156</v>
      </c>
      <c r="AG41" s="55"/>
      <c r="AH41" s="85">
        <f t="shared" si="16"/>
        <v>1.8803571428571424</v>
      </c>
      <c r="AI41" s="86">
        <f t="shared" si="17"/>
        <v>6.6363636363636367</v>
      </c>
      <c r="AJ41" s="47"/>
      <c r="AK41" s="4"/>
      <c r="AL41" s="61"/>
      <c r="AM41" s="61"/>
      <c r="AN41" s="1"/>
      <c r="AO41" s="18"/>
    </row>
    <row r="42" spans="1:44">
      <c r="A42" s="171">
        <f t="shared" si="13"/>
        <v>8</v>
      </c>
      <c r="B42" s="83">
        <f>+'Ark1'!C316</f>
        <v>2023</v>
      </c>
      <c r="C42" s="83">
        <f>+'Ark1'!J316</f>
        <v>141</v>
      </c>
      <c r="D42" s="84" t="str">
        <f>VLOOKUP(C42,RNR!$A$8:$B$32,2)</f>
        <v>Ølen</v>
      </c>
      <c r="E42" s="377">
        <f>+IF(G42=0,0,'Ark1'!Q316)</f>
        <v>60</v>
      </c>
      <c r="F42" s="83"/>
      <c r="G42" s="377">
        <f>+'Ark1'!R316</f>
        <v>528</v>
      </c>
      <c r="H42" s="383"/>
      <c r="I42" s="190">
        <f>+IF(G42=0,"",'Ark1'!AG316)</f>
        <v>19.088937093275483</v>
      </c>
      <c r="J42" s="167"/>
      <c r="K42" s="190">
        <f>+'Ark1'!AH316</f>
        <v>19.364027051337576</v>
      </c>
      <c r="L42" s="105"/>
      <c r="M42" s="415">
        <f>+'Ark1'!AJ316</f>
        <v>0</v>
      </c>
      <c r="N42" s="96"/>
      <c r="O42" s="419" t="str">
        <f>+IF(M42=0,"",'Ark1'!AK316)</f>
        <v/>
      </c>
      <c r="P42" s="419" t="str">
        <f>+IF(M42=0,"",'Ark1'!AL316)</f>
        <v/>
      </c>
      <c r="Q42" s="155"/>
      <c r="R42" s="85">
        <f>+'Ark1'!S316</f>
        <v>8.5018939393939377</v>
      </c>
      <c r="S42" s="83"/>
      <c r="T42" s="85">
        <f>+'Ark1'!T316</f>
        <v>6.7613636363636376</v>
      </c>
      <c r="U42" s="83"/>
      <c r="V42" s="167">
        <f>+'Ark1'!U316</f>
        <v>15.411931818181799</v>
      </c>
      <c r="W42" s="167"/>
      <c r="X42" s="86">
        <f>+IF(G42=0,"",'Ark1'!W316)</f>
        <v>5.8712121212121202</v>
      </c>
      <c r="Y42" s="77"/>
      <c r="Z42" s="86">
        <f>+IF(G42=0,"",'Ark1'!X316)</f>
        <v>40.909090909090907</v>
      </c>
      <c r="AA42" s="86">
        <f>+IF(G42=0,"",'Ark1'!Y316)</f>
        <v>0.37878787878787878</v>
      </c>
      <c r="AB42" s="86">
        <f>+IF(G42=0,"",'Ark1'!Z316)</f>
        <v>0</v>
      </c>
      <c r="AC42" s="77"/>
      <c r="AD42" s="167">
        <f>+IF(G42=0,"",'Ark1'!AA316)</f>
        <v>2.3787867855504143</v>
      </c>
      <c r="AE42" s="85">
        <f>+IF(G42=0,"",'Ark1'!AB316)</f>
        <v>1.1247879480795882</v>
      </c>
      <c r="AF42" s="85">
        <f>+IF(G42=0,"",'Ark1'!AC316)</f>
        <v>1.2597587387630236</v>
      </c>
      <c r="AG42" s="55"/>
      <c r="AH42" s="85">
        <f t="shared" si="16"/>
        <v>1.8127645355312969</v>
      </c>
      <c r="AI42" s="86">
        <f t="shared" si="17"/>
        <v>8.8000000000000007</v>
      </c>
      <c r="AJ42" s="47"/>
      <c r="AK42" s="4"/>
      <c r="AL42" s="61"/>
      <c r="AM42" s="61"/>
      <c r="AN42" s="1"/>
      <c r="AO42" s="18"/>
    </row>
    <row r="43" spans="1:44">
      <c r="A43" s="171">
        <f t="shared" si="13"/>
        <v>9</v>
      </c>
      <c r="B43" s="83">
        <f>+'Ark1'!C317</f>
        <v>2023</v>
      </c>
      <c r="C43" s="83">
        <f>+'Ark1'!J317</f>
        <v>143</v>
      </c>
      <c r="D43" s="84" t="str">
        <f>VLOOKUP(C43,RNR!$A$8:$B$32,2)</f>
        <v>Nordfjord</v>
      </c>
      <c r="E43" s="377">
        <f>+IF(G43=0,0,'Ark1'!Q317)</f>
        <v>1</v>
      </c>
      <c r="F43" s="83"/>
      <c r="G43" s="377">
        <f>+'Ark1'!R317</f>
        <v>2</v>
      </c>
      <c r="H43" s="383"/>
      <c r="I43" s="190">
        <f>+IF(G43=0,"",'Ark1'!AG317)</f>
        <v>7.2306579898770804E-2</v>
      </c>
      <c r="J43" s="167"/>
      <c r="K43" s="190">
        <f>+'Ark1'!AH317</f>
        <v>0.10732013763629183</v>
      </c>
      <c r="L43" s="105"/>
      <c r="M43" s="415">
        <f>+'Ark1'!AJ317</f>
        <v>0</v>
      </c>
      <c r="N43" s="96"/>
      <c r="O43" s="419" t="str">
        <f>+IF(M43=0,"",'Ark1'!AK317)</f>
        <v/>
      </c>
      <c r="P43" s="419" t="str">
        <f>+IF(M43=0,"",'Ark1'!AL317)</f>
        <v/>
      </c>
      <c r="Q43" s="155"/>
      <c r="R43" s="85">
        <f>+'Ark1'!S317</f>
        <v>6</v>
      </c>
      <c r="S43" s="83"/>
      <c r="T43" s="85">
        <f>+'Ark1'!T317</f>
        <v>7.5</v>
      </c>
      <c r="U43" s="83"/>
      <c r="V43" s="167">
        <f>+'Ark1'!U317</f>
        <v>22.55</v>
      </c>
      <c r="W43" s="167"/>
      <c r="X43" s="86">
        <f>+IF(G43=0,"",'Ark1'!W317)</f>
        <v>0</v>
      </c>
      <c r="Y43" s="77"/>
      <c r="Z43" s="86">
        <f>+IF(G43=0,"",'Ark1'!X317)</f>
        <v>100</v>
      </c>
      <c r="AA43" s="86">
        <f>+IF(G43=0,"",'Ark1'!Y317)</f>
        <v>50</v>
      </c>
      <c r="AB43" s="86">
        <f>+IF(G43=0,"",'Ark1'!Z317)</f>
        <v>0</v>
      </c>
      <c r="AC43" s="77"/>
      <c r="AD43" s="167">
        <f>+IF(G43=0,"",'Ark1'!AA317)</f>
        <v>0.84999999999998144</v>
      </c>
      <c r="AE43" s="85">
        <f>+IF(G43=0,"",'Ark1'!AB317)</f>
        <v>0</v>
      </c>
      <c r="AF43" s="85">
        <f>+IF(G43=0,"",'Ark1'!AC317)</f>
        <v>0.5</v>
      </c>
      <c r="AG43" s="55"/>
      <c r="AH43" s="85">
        <f t="shared" si="16"/>
        <v>3.7583333333333333</v>
      </c>
      <c r="AI43" s="86">
        <f t="shared" si="17"/>
        <v>2</v>
      </c>
      <c r="AJ43" s="47"/>
      <c r="AK43" s="4"/>
      <c r="AL43" s="61"/>
      <c r="AM43" s="61"/>
      <c r="AN43" s="1"/>
      <c r="AO43" s="18"/>
    </row>
    <row r="44" spans="1:44">
      <c r="A44" s="171">
        <f t="shared" si="13"/>
        <v>10</v>
      </c>
      <c r="B44" s="83">
        <f>+'Ark1'!C318</f>
        <v>2023</v>
      </c>
      <c r="C44" s="83">
        <f>+'Ark1'!J318</f>
        <v>147</v>
      </c>
      <c r="D44" s="84" t="str">
        <f>VLOOKUP(C44,RNR!$A$8:$B$32,2)</f>
        <v>Midt-Norge</v>
      </c>
      <c r="E44" s="377">
        <f>+IF(G44=0,0,'Ark1'!Q318)</f>
        <v>0</v>
      </c>
      <c r="F44" s="83"/>
      <c r="G44" s="377">
        <f>+'Ark1'!R318</f>
        <v>0</v>
      </c>
      <c r="H44" s="383"/>
      <c r="I44" s="190" t="str">
        <f>+IF(G44=0,"",'Ark1'!AG318)</f>
        <v/>
      </c>
      <c r="J44" s="167"/>
      <c r="K44" s="190">
        <f>+'Ark1'!AH318</f>
        <v>0</v>
      </c>
      <c r="L44" s="105"/>
      <c r="M44" s="415">
        <f>+'Ark1'!AJ318</f>
        <v>0</v>
      </c>
      <c r="N44" s="96"/>
      <c r="O44" s="419" t="str">
        <f>+IF(M44=0,"",'Ark1'!AK318)</f>
        <v/>
      </c>
      <c r="P44" s="419" t="str">
        <f>+IF(M44=0,"",'Ark1'!AL318)</f>
        <v/>
      </c>
      <c r="Q44" s="155"/>
      <c r="R44" s="85">
        <f>+'Ark1'!S318</f>
        <v>0</v>
      </c>
      <c r="S44" s="83"/>
      <c r="T44" s="85">
        <f>+'Ark1'!T318</f>
        <v>0</v>
      </c>
      <c r="U44" s="83"/>
      <c r="V44" s="167">
        <f>+'Ark1'!U318</f>
        <v>0</v>
      </c>
      <c r="W44" s="167"/>
      <c r="X44" s="86" t="str">
        <f>+IF(G44=0,"",'Ark1'!W318)</f>
        <v/>
      </c>
      <c r="Y44" s="77"/>
      <c r="Z44" s="86" t="str">
        <f>+IF(G44=0,"",'Ark1'!X318)</f>
        <v/>
      </c>
      <c r="AA44" s="86" t="str">
        <f>+IF(G44=0,"",'Ark1'!Y318)</f>
        <v/>
      </c>
      <c r="AB44" s="86" t="str">
        <f>+IF(G44=0,"",'Ark1'!Z318)</f>
        <v/>
      </c>
      <c r="AC44" s="77"/>
      <c r="AD44" s="167" t="str">
        <f>+IF(G44=0,"",'Ark1'!AA318)</f>
        <v/>
      </c>
      <c r="AE44" s="85" t="str">
        <f>+IF(G44=0,"",'Ark1'!AB318)</f>
        <v/>
      </c>
      <c r="AF44" s="85" t="str">
        <f>+IF(G44=0,"",'Ark1'!AC318)</f>
        <v/>
      </c>
      <c r="AG44" s="55"/>
      <c r="AH44" s="85" t="str">
        <f t="shared" si="16"/>
        <v/>
      </c>
      <c r="AI44" s="86" t="str">
        <f t="shared" si="17"/>
        <v/>
      </c>
      <c r="AJ44" s="47"/>
      <c r="AK44" s="4"/>
      <c r="AL44" s="61"/>
      <c r="AM44" s="61"/>
      <c r="AN44" s="1"/>
      <c r="AO44" s="18"/>
    </row>
    <row r="45" spans="1:44">
      <c r="A45" s="171">
        <f t="shared" si="13"/>
        <v>11</v>
      </c>
      <c r="B45" s="83">
        <f>+'Ark1'!C319</f>
        <v>2023</v>
      </c>
      <c r="C45" s="83">
        <f>+'Ark1'!J319</f>
        <v>155</v>
      </c>
      <c r="D45" s="84" t="str">
        <f>VLOOKUP(C45,RNR!$A$8:$B$32,2)</f>
        <v>Målselv</v>
      </c>
      <c r="E45" s="377">
        <f>+IF(G45=0,0,'Ark1'!Q319)</f>
        <v>4</v>
      </c>
      <c r="F45" s="83"/>
      <c r="G45" s="377">
        <f>+'Ark1'!R319</f>
        <v>4</v>
      </c>
      <c r="H45" s="383"/>
      <c r="I45" s="190">
        <f>+IF(G45=0,"",'Ark1'!AG319)</f>
        <v>0.14461315979754161</v>
      </c>
      <c r="J45" s="167"/>
      <c r="K45" s="190">
        <f>+'Ark1'!AH319</f>
        <v>0.16466859255945451</v>
      </c>
      <c r="L45" s="105"/>
      <c r="M45" s="415">
        <f>+'Ark1'!AJ319</f>
        <v>0</v>
      </c>
      <c r="N45" s="96"/>
      <c r="O45" s="419" t="str">
        <f>+IF(M45=0,"",'Ark1'!AK319)</f>
        <v/>
      </c>
      <c r="P45" s="419" t="str">
        <f>+IF(M45=0,"",'Ark1'!AL319)</f>
        <v/>
      </c>
      <c r="Q45" s="155"/>
      <c r="R45" s="85">
        <f>+'Ark1'!S319</f>
        <v>8.25</v>
      </c>
      <c r="S45" s="83"/>
      <c r="T45" s="85">
        <f>+'Ark1'!T319</f>
        <v>5</v>
      </c>
      <c r="U45" s="83"/>
      <c r="V45" s="167">
        <f>+'Ark1'!U319</f>
        <v>17.3</v>
      </c>
      <c r="W45" s="167"/>
      <c r="X45" s="86">
        <f>+IF(G45=0,"",'Ark1'!W319)</f>
        <v>0</v>
      </c>
      <c r="Y45" s="77"/>
      <c r="Z45" s="86">
        <f>+IF(G45=0,"",'Ark1'!X319)</f>
        <v>75</v>
      </c>
      <c r="AA45" s="86">
        <f>+IF(G45=0,"",'Ark1'!Y319)</f>
        <v>25</v>
      </c>
      <c r="AB45" s="86">
        <f>+IF(G45=0,"",'Ark1'!Z319)</f>
        <v>0</v>
      </c>
      <c r="AC45" s="77"/>
      <c r="AD45" s="167">
        <f>+IF(G45=0,"",'Ark1'!AA319)</f>
        <v>4.1850925915683153</v>
      </c>
      <c r="AE45" s="85">
        <f>+IF(G45=0,"",'Ark1'!AB319)</f>
        <v>0.4330127018922193</v>
      </c>
      <c r="AF45" s="85">
        <f>+IF(G45=0,"",'Ark1'!AC319)</f>
        <v>0.70710678118654757</v>
      </c>
      <c r="AG45" s="55"/>
      <c r="AH45" s="85">
        <f t="shared" si="16"/>
        <v>2.0969696969696972</v>
      </c>
      <c r="AI45" s="86">
        <f t="shared" si="17"/>
        <v>1</v>
      </c>
      <c r="AJ45" s="47"/>
      <c r="AK45" s="4"/>
      <c r="AL45" s="61"/>
      <c r="AM45" s="61"/>
      <c r="AN45" s="1"/>
      <c r="AO45" s="18"/>
    </row>
    <row r="46" spans="1:44">
      <c r="A46" s="171">
        <f t="shared" si="13"/>
        <v>12</v>
      </c>
      <c r="B46" s="83">
        <f>+'Ark1'!C320</f>
        <v>2023</v>
      </c>
      <c r="C46" s="83">
        <f>+'Ark1'!J320</f>
        <v>160</v>
      </c>
      <c r="D46" s="84" t="str">
        <f>VLOOKUP(C46,RNR!$A$8:$B$32,2)</f>
        <v>Oslo</v>
      </c>
      <c r="E46" s="377">
        <f>+IF(G46=0,0,'Ark1'!Q320)</f>
        <v>15</v>
      </c>
      <c r="F46" s="83"/>
      <c r="G46" s="377">
        <f>+'Ark1'!R320</f>
        <v>186</v>
      </c>
      <c r="H46" s="383"/>
      <c r="I46" s="190">
        <f>+IF(G46=0,"",'Ark1'!AG320)</f>
        <v>6.7245119305856846</v>
      </c>
      <c r="J46" s="167"/>
      <c r="K46" s="190">
        <f>+'Ark1'!AH320</f>
        <v>6.6155369100366999</v>
      </c>
      <c r="L46" s="105"/>
      <c r="M46" s="415">
        <f>+'Ark1'!AJ320</f>
        <v>185</v>
      </c>
      <c r="N46" s="96"/>
      <c r="O46" s="419">
        <f>+IF(M46=0,"",'Ark1'!AK320)</f>
        <v>85.560000000000016</v>
      </c>
      <c r="P46" s="419">
        <f>+IF(M46=0,"",'Ark1'!AL320)</f>
        <v>23.775408776205847</v>
      </c>
      <c r="Q46" s="155"/>
      <c r="R46" s="85">
        <f>+'Ark1'!S320</f>
        <v>9.1397849462365599</v>
      </c>
      <c r="S46" s="83"/>
      <c r="T46" s="85">
        <f>+'Ark1'!T320</f>
        <v>7.0053763440860228</v>
      </c>
      <c r="U46" s="83"/>
      <c r="V46" s="167">
        <f>+'Ark1'!U320</f>
        <v>14.946774193548396</v>
      </c>
      <c r="W46" s="167"/>
      <c r="X46" s="86">
        <f>+IF(G46=0,"",'Ark1'!W320)</f>
        <v>18.817204301075272</v>
      </c>
      <c r="Y46" s="77"/>
      <c r="Z46" s="86">
        <f>+IF(G46=0,"",'Ark1'!X320)</f>
        <v>42.473118279569889</v>
      </c>
      <c r="AA46" s="86">
        <f>+IF(G46=0,"",'Ark1'!Y320)</f>
        <v>0</v>
      </c>
      <c r="AB46" s="86">
        <f>+IF(G46=0,"",'Ark1'!Z320)</f>
        <v>0</v>
      </c>
      <c r="AC46" s="77"/>
      <c r="AD46" s="167">
        <f>+IF(G46=0,"",'Ark1'!AA320)</f>
        <v>3.4655315536020108</v>
      </c>
      <c r="AE46" s="85">
        <f>+IF(G46=0,"",'Ark1'!AB320)</f>
        <v>1.5526003013291418</v>
      </c>
      <c r="AF46" s="85">
        <f>+IF(G46=0,"",'Ark1'!AC320)</f>
        <v>1.6411945290004564</v>
      </c>
      <c r="AG46" s="55"/>
      <c r="AH46" s="85">
        <f t="shared" si="16"/>
        <v>1.6353529411764716</v>
      </c>
      <c r="AI46" s="86">
        <f t="shared" si="17"/>
        <v>12.4</v>
      </c>
      <c r="AJ46" s="47"/>
      <c r="AK46" s="4"/>
      <c r="AL46" s="61"/>
      <c r="AM46" s="61"/>
      <c r="AN46" s="1"/>
      <c r="AO46" s="18"/>
    </row>
    <row r="47" spans="1:44">
      <c r="A47" s="171">
        <f t="shared" si="13"/>
        <v>13</v>
      </c>
      <c r="B47" s="83">
        <f>+'Ark1'!C321</f>
        <v>2023</v>
      </c>
      <c r="C47" s="83">
        <f>+'Ark1'!J321</f>
        <v>171</v>
      </c>
      <c r="D47" s="84" t="str">
        <f>VLOOKUP(C47,RNR!$A$8:$B$32,2)</f>
        <v>Prima</v>
      </c>
      <c r="E47" s="377">
        <f>+IF(G47=0,0,'Ark1'!Q321)</f>
        <v>13</v>
      </c>
      <c r="F47" s="83"/>
      <c r="G47" s="377">
        <f>+'Ark1'!R321</f>
        <v>183</v>
      </c>
      <c r="H47" s="383"/>
      <c r="I47" s="190">
        <f>+IF(G47=0,"",'Ark1'!AG321)</f>
        <v>6.6160520607375277</v>
      </c>
      <c r="J47" s="167"/>
      <c r="K47" s="190">
        <f>+'Ark1'!AH321</f>
        <v>8.3828687553243704</v>
      </c>
      <c r="L47" s="105"/>
      <c r="M47" s="415">
        <f>+'Ark1'!AJ321</f>
        <v>0</v>
      </c>
      <c r="N47" s="96"/>
      <c r="O47" s="419" t="str">
        <f>+IF(M47=0,"",'Ark1'!AK321)</f>
        <v/>
      </c>
      <c r="P47" s="419" t="str">
        <f>+IF(M47=0,"",'Ark1'!AL321)</f>
        <v/>
      </c>
      <c r="Q47" s="155"/>
      <c r="R47" s="85">
        <f>+'Ark1'!S321</f>
        <v>9.0054644808743145</v>
      </c>
      <c r="S47" s="83"/>
      <c r="T47" s="85">
        <f>+'Ark1'!T321</f>
        <v>7.174863387978144</v>
      </c>
      <c r="U47" s="83"/>
      <c r="V47" s="167">
        <f>+'Ark1'!U321</f>
        <v>19.250273224043724</v>
      </c>
      <c r="W47" s="167"/>
      <c r="X47" s="86">
        <f>+IF(G47=0,"",'Ark1'!W321)</f>
        <v>15.300546448087429</v>
      </c>
      <c r="Y47" s="77"/>
      <c r="Z47" s="86">
        <f>+IF(G47=0,"",'Ark1'!X321)</f>
        <v>89.071038251366119</v>
      </c>
      <c r="AA47" s="86">
        <f>+IF(G47=0,"",'Ark1'!Y321)</f>
        <v>12.568306010928964</v>
      </c>
      <c r="AB47" s="86">
        <f>+IF(G47=0,"",'Ark1'!Z321)</f>
        <v>0</v>
      </c>
      <c r="AC47" s="77"/>
      <c r="AD47" s="167">
        <f>+IF(G47=0,"",'Ark1'!AA321)</f>
        <v>3.0525072435289338</v>
      </c>
      <c r="AE47" s="85">
        <f>+IF(G47=0,"",'Ark1'!AB321)</f>
        <v>0.72802801062701739</v>
      </c>
      <c r="AF47" s="85">
        <f>+IF(G47=0,"",'Ark1'!AC321)</f>
        <v>1.3678677347635273</v>
      </c>
      <c r="AG47" s="55"/>
      <c r="AH47" s="85">
        <f t="shared" si="16"/>
        <v>2.1376213592233024</v>
      </c>
      <c r="AI47" s="86">
        <f t="shared" si="17"/>
        <v>14.076923076923077</v>
      </c>
      <c r="AJ47" s="47"/>
      <c r="AK47" s="4"/>
      <c r="AL47" s="61"/>
      <c r="AM47" s="61"/>
      <c r="AN47" s="1"/>
      <c r="AO47" s="18"/>
    </row>
    <row r="48" spans="1:44">
      <c r="A48" s="171">
        <f t="shared" si="13"/>
        <v>14</v>
      </c>
      <c r="B48" s="83">
        <f>+'Ark1'!C323</f>
        <v>2023</v>
      </c>
      <c r="C48" s="83">
        <f>+'Ark1'!J323</f>
        <v>175</v>
      </c>
      <c r="D48" s="84" t="str">
        <f>VLOOKUP(C48,RNR!$A$8:$B$32,2)</f>
        <v>Ole Ringdal</v>
      </c>
      <c r="E48" s="377">
        <f>+IF(G48=0,0,'Ark1'!Q323)</f>
        <v>0</v>
      </c>
      <c r="F48" s="83"/>
      <c r="G48" s="377">
        <f>+'Ark1'!R323</f>
        <v>0</v>
      </c>
      <c r="H48" s="383"/>
      <c r="I48" s="190" t="str">
        <f>+IF(G48=0,"",'Ark1'!AG323)</f>
        <v/>
      </c>
      <c r="J48" s="167"/>
      <c r="K48" s="190">
        <f>+'Ark1'!AH323</f>
        <v>0</v>
      </c>
      <c r="L48" s="105"/>
      <c r="M48" s="415">
        <f>+'Ark1'!AJ323</f>
        <v>0</v>
      </c>
      <c r="N48" s="96"/>
      <c r="O48" s="419" t="str">
        <f>+IF(M48=0,"",'Ark1'!AK323)</f>
        <v/>
      </c>
      <c r="P48" s="419" t="str">
        <f>+IF(M48=0,"",'Ark1'!AL323)</f>
        <v/>
      </c>
      <c r="Q48" s="155"/>
      <c r="R48" s="85">
        <f>+'Ark1'!S323</f>
        <v>0</v>
      </c>
      <c r="S48" s="83"/>
      <c r="T48" s="85">
        <f>+'Ark1'!T323</f>
        <v>0</v>
      </c>
      <c r="U48" s="83"/>
      <c r="V48" s="167">
        <f>+'Ark1'!U323</f>
        <v>0</v>
      </c>
      <c r="W48" s="167"/>
      <c r="X48" s="86" t="str">
        <f>+IF(G48=0,"",'Ark1'!W323)</f>
        <v/>
      </c>
      <c r="Y48" s="77"/>
      <c r="Z48" s="86" t="str">
        <f>+IF(G48=0,"",'Ark1'!X323)</f>
        <v/>
      </c>
      <c r="AA48" s="86" t="str">
        <f>+IF(G48=0,"",'Ark1'!Y323)</f>
        <v/>
      </c>
      <c r="AB48" s="86" t="str">
        <f>+IF(G48=0,"",'Ark1'!Z323)</f>
        <v/>
      </c>
      <c r="AC48" s="77"/>
      <c r="AD48" s="167" t="str">
        <f>+IF(G48=0,"",'Ark1'!AA323)</f>
        <v/>
      </c>
      <c r="AE48" s="85" t="str">
        <f>+IF(G48=0,"",'Ark1'!AB323)</f>
        <v/>
      </c>
      <c r="AF48" s="85" t="str">
        <f>+IF(G48=0,"",'Ark1'!AC323)</f>
        <v/>
      </c>
      <c r="AG48" s="55"/>
      <c r="AH48" s="85" t="str">
        <f t="shared" si="16"/>
        <v/>
      </c>
      <c r="AI48" s="86" t="str">
        <f t="shared" si="17"/>
        <v/>
      </c>
      <c r="AJ48" s="47"/>
      <c r="AK48" s="4"/>
      <c r="AL48" s="61"/>
      <c r="AM48" s="61"/>
      <c r="AN48" s="1"/>
      <c r="AO48" s="18"/>
    </row>
    <row r="49" spans="1:41">
      <c r="A49" s="171">
        <f t="shared" si="13"/>
        <v>15</v>
      </c>
      <c r="B49" s="83">
        <f>+'Ark1'!C324</f>
        <v>2023</v>
      </c>
      <c r="C49" s="83">
        <f>+'Ark1'!J324</f>
        <v>177</v>
      </c>
      <c r="D49" s="84" t="str">
        <f>VLOOKUP(C49,RNR!$A$8:$B$32,2)</f>
        <v>Slakthuset</v>
      </c>
      <c r="E49" s="377">
        <f>+IF(G49=0,0,'Ark1'!Q324)</f>
        <v>0</v>
      </c>
      <c r="F49" s="83"/>
      <c r="G49" s="377">
        <f>+'Ark1'!R324</f>
        <v>0</v>
      </c>
      <c r="H49" s="383"/>
      <c r="I49" s="190" t="str">
        <f>+IF(G49=0,"",'Ark1'!AG324)</f>
        <v/>
      </c>
      <c r="J49" s="167"/>
      <c r="K49" s="190">
        <f>+'Ark1'!AH324</f>
        <v>0</v>
      </c>
      <c r="L49" s="105"/>
      <c r="M49" s="415">
        <f>+'Ark1'!AJ324</f>
        <v>0</v>
      </c>
      <c r="N49" s="96"/>
      <c r="O49" s="419" t="str">
        <f>+IF(M49=0,"",'Ark1'!AK324)</f>
        <v/>
      </c>
      <c r="P49" s="419" t="str">
        <f>+IF(M49=0,"",'Ark1'!AL324)</f>
        <v/>
      </c>
      <c r="Q49" s="155"/>
      <c r="R49" s="85">
        <f>+'Ark1'!S324</f>
        <v>0</v>
      </c>
      <c r="S49" s="83"/>
      <c r="T49" s="85">
        <f>+'Ark1'!T324</f>
        <v>0</v>
      </c>
      <c r="U49" s="83"/>
      <c r="V49" s="167">
        <f>+'Ark1'!U324</f>
        <v>0</v>
      </c>
      <c r="W49" s="167"/>
      <c r="X49" s="86" t="str">
        <f>+IF(G49=0,"",'Ark1'!W324)</f>
        <v/>
      </c>
      <c r="Y49" s="77"/>
      <c r="Z49" s="86" t="str">
        <f>+IF(G49=0,"",'Ark1'!X324)</f>
        <v/>
      </c>
      <c r="AA49" s="86" t="str">
        <f>+IF(G49=0,"",'Ark1'!Y324)</f>
        <v/>
      </c>
      <c r="AB49" s="86" t="str">
        <f>+IF(G49=0,"",'Ark1'!Z324)</f>
        <v/>
      </c>
      <c r="AC49" s="77"/>
      <c r="AD49" s="167" t="str">
        <f>+IF(G49=0,"",'Ark1'!AA324)</f>
        <v/>
      </c>
      <c r="AE49" s="85" t="str">
        <f>+IF(G49=0,"",'Ark1'!AB324)</f>
        <v/>
      </c>
      <c r="AF49" s="85" t="str">
        <f>+IF(G49=0,"",'Ark1'!AC324)</f>
        <v/>
      </c>
      <c r="AG49" s="55"/>
      <c r="AH49" s="85" t="str">
        <f t="shared" si="16"/>
        <v/>
      </c>
      <c r="AI49" s="86" t="str">
        <f t="shared" si="17"/>
        <v/>
      </c>
      <c r="AJ49" s="47"/>
      <c r="AK49" s="13"/>
      <c r="AL49" s="61"/>
      <c r="AM49" s="61"/>
      <c r="AN49" s="1"/>
      <c r="AO49" s="18"/>
    </row>
    <row r="50" spans="1:41">
      <c r="A50" s="171">
        <f t="shared" si="13"/>
        <v>16</v>
      </c>
      <c r="B50" s="83">
        <f>+'Ark1'!C325</f>
        <v>2023</v>
      </c>
      <c r="C50" s="83">
        <f>+'Ark1'!J325</f>
        <v>178</v>
      </c>
      <c r="D50" s="84" t="str">
        <f>VLOOKUP(C50,RNR!$A$8:$B$32,2)</f>
        <v>Røros</v>
      </c>
      <c r="E50" s="377">
        <f>+IF(G50=0,0,'Ark1'!Q325)</f>
        <v>2</v>
      </c>
      <c r="F50" s="83"/>
      <c r="G50" s="377">
        <f>+'Ark1'!R325</f>
        <v>85</v>
      </c>
      <c r="H50" s="383"/>
      <c r="I50" s="190">
        <f>+IF(G50=0,"",'Ark1'!AG325)</f>
        <v>3.0730296456977579</v>
      </c>
      <c r="J50" s="167"/>
      <c r="K50" s="190">
        <f>+'Ark1'!AH325</f>
        <v>2.3662781566636055</v>
      </c>
      <c r="L50" s="105"/>
      <c r="M50" s="415">
        <f>+'Ark1'!AJ325</f>
        <v>0</v>
      </c>
      <c r="N50" s="96"/>
      <c r="O50" s="419" t="str">
        <f>+IF(M50=0,"",'Ark1'!AK325)</f>
        <v/>
      </c>
      <c r="P50" s="419" t="str">
        <f>+IF(M50=0,"",'Ark1'!AL325)</f>
        <v/>
      </c>
      <c r="Q50" s="155"/>
      <c r="R50" s="85">
        <f>+'Ark1'!S325</f>
        <v>7.9176470588235297</v>
      </c>
      <c r="S50" s="83"/>
      <c r="T50" s="85">
        <f>+'Ark1'!T325</f>
        <v>5.9176470588235288</v>
      </c>
      <c r="U50" s="83"/>
      <c r="V50" s="167">
        <f>+'Ark1'!U325</f>
        <v>11.698823529411763</v>
      </c>
      <c r="W50" s="167"/>
      <c r="X50" s="86">
        <f>+IF(G50=0,"",'Ark1'!W325)</f>
        <v>0</v>
      </c>
      <c r="Y50" s="77"/>
      <c r="Z50" s="86">
        <f>+IF(G50=0,"",'Ark1'!X325)</f>
        <v>0</v>
      </c>
      <c r="AA50" s="86">
        <f>+IF(G50=0,"",'Ark1'!Y325)</f>
        <v>0</v>
      </c>
      <c r="AB50" s="86">
        <f>+IF(G50=0,"",'Ark1'!Z325)</f>
        <v>0</v>
      </c>
      <c r="AC50" s="77"/>
      <c r="AD50" s="167">
        <f>+IF(G50=0,"",'Ark1'!AA325)</f>
        <v>1.5575617534842721</v>
      </c>
      <c r="AE50" s="85">
        <f>+IF(G50=0,"",'Ark1'!AB325)</f>
        <v>1.0539758307964699</v>
      </c>
      <c r="AF50" s="85">
        <f>+IF(G50=0,"",'Ark1'!AC325)</f>
        <v>1.0539758307964699</v>
      </c>
      <c r="AG50" s="55"/>
      <c r="AH50" s="85">
        <f t="shared" si="16"/>
        <v>1.4775631500742941</v>
      </c>
      <c r="AI50" s="86">
        <f t="shared" si="17"/>
        <v>42.5</v>
      </c>
      <c r="AJ50" s="47"/>
      <c r="AK50" s="5"/>
      <c r="AL50" s="61"/>
      <c r="AM50" s="61"/>
      <c r="AN50" s="1"/>
    </row>
    <row r="51" spans="1:41">
      <c r="A51" s="171">
        <f t="shared" si="13"/>
        <v>17</v>
      </c>
      <c r="B51" s="83">
        <f>+'Ark1'!C326</f>
        <v>2023</v>
      </c>
      <c r="C51" s="83">
        <f>+'Ark1'!J326</f>
        <v>181</v>
      </c>
      <c r="D51" s="84" t="str">
        <f>VLOOKUP(C51,RNR!$A$8:$B$32,2)</f>
        <v>Horns</v>
      </c>
      <c r="E51" s="377">
        <f>+IF(G51=0,0,'Ark1'!Q326)</f>
        <v>0</v>
      </c>
      <c r="F51" s="83"/>
      <c r="G51" s="377">
        <f>+'Ark1'!R326</f>
        <v>0</v>
      </c>
      <c r="H51" s="383"/>
      <c r="I51" s="190" t="str">
        <f>+IF(G51=0,"",'Ark1'!AG326)</f>
        <v/>
      </c>
      <c r="J51" s="167"/>
      <c r="K51" s="190">
        <f>+'Ark1'!AH326</f>
        <v>0</v>
      </c>
      <c r="L51" s="105"/>
      <c r="M51" s="415">
        <f>+'Ark1'!AJ326</f>
        <v>0</v>
      </c>
      <c r="N51" s="96"/>
      <c r="O51" s="419" t="str">
        <f>+IF(M51=0,"",'Ark1'!AK326)</f>
        <v/>
      </c>
      <c r="P51" s="419" t="str">
        <f>+IF(M51=0,"",'Ark1'!AL326)</f>
        <v/>
      </c>
      <c r="Q51" s="155"/>
      <c r="R51" s="85">
        <f>+'Ark1'!S326</f>
        <v>0</v>
      </c>
      <c r="S51" s="83"/>
      <c r="T51" s="85">
        <f>+'Ark1'!T326</f>
        <v>0</v>
      </c>
      <c r="U51" s="83"/>
      <c r="V51" s="167">
        <f>+'Ark1'!U326</f>
        <v>0</v>
      </c>
      <c r="W51" s="167"/>
      <c r="X51" s="86" t="str">
        <f>+IF(G51=0,"",'Ark1'!W326)</f>
        <v/>
      </c>
      <c r="Y51" s="77"/>
      <c r="Z51" s="86" t="str">
        <f>+IF(G51=0,"",'Ark1'!X326)</f>
        <v/>
      </c>
      <c r="AA51" s="86" t="str">
        <f>+IF(G51=0,"",'Ark1'!Y326)</f>
        <v/>
      </c>
      <c r="AB51" s="86" t="str">
        <f>+IF(G51=0,"",'Ark1'!Z326)</f>
        <v/>
      </c>
      <c r="AC51" s="77"/>
      <c r="AD51" s="167" t="str">
        <f>+IF(G51=0,"",'Ark1'!AA326)</f>
        <v/>
      </c>
      <c r="AE51" s="85" t="str">
        <f>+IF(G51=0,"",'Ark1'!AB326)</f>
        <v/>
      </c>
      <c r="AF51" s="85" t="str">
        <f>+IF(G51=0,"",'Ark1'!AC326)</f>
        <v/>
      </c>
      <c r="AG51" s="55"/>
      <c r="AH51" s="85" t="str">
        <f t="shared" si="16"/>
        <v/>
      </c>
      <c r="AI51" s="86" t="str">
        <f t="shared" si="17"/>
        <v/>
      </c>
      <c r="AJ51" s="47"/>
      <c r="AK51" s="13"/>
      <c r="AL51" s="61"/>
      <c r="AM51" s="61"/>
      <c r="AN51" s="1"/>
      <c r="AO51" s="18"/>
    </row>
    <row r="52" spans="1:41">
      <c r="A52" s="171">
        <f t="shared" si="13"/>
        <v>18</v>
      </c>
      <c r="B52" s="83">
        <f>+'Ark1'!C327</f>
        <v>2023</v>
      </c>
      <c r="C52" s="83">
        <f>+'Ark1'!J327</f>
        <v>262</v>
      </c>
      <c r="D52" s="84" t="str">
        <f>VLOOKUP(C52,RNR!$A$8:$B$32,2)</f>
        <v>Strilalam</v>
      </c>
      <c r="E52" s="377">
        <f>+IF(G52=0,0,'Ark1'!Q327)</f>
        <v>0</v>
      </c>
      <c r="F52" s="83"/>
      <c r="G52" s="377">
        <f>+'Ark1'!R327</f>
        <v>0</v>
      </c>
      <c r="H52" s="383"/>
      <c r="I52" s="190" t="str">
        <f>+IF(G52=0,"",'Ark1'!AG327)</f>
        <v/>
      </c>
      <c r="J52" s="167"/>
      <c r="K52" s="190">
        <f>+'Ark1'!AH327</f>
        <v>0</v>
      </c>
      <c r="L52" s="105"/>
      <c r="M52" s="415">
        <f>+'Ark1'!AJ327</f>
        <v>0</v>
      </c>
      <c r="N52" s="96"/>
      <c r="O52" s="419" t="str">
        <f>+IF(M52=0,"",'Ark1'!AK327)</f>
        <v/>
      </c>
      <c r="P52" s="419" t="str">
        <f>+IF(M52=0,"",'Ark1'!AL327)</f>
        <v/>
      </c>
      <c r="Q52" s="155"/>
      <c r="R52" s="85">
        <f>+'Ark1'!S327</f>
        <v>0</v>
      </c>
      <c r="S52" s="83"/>
      <c r="T52" s="85">
        <f>+'Ark1'!T327</f>
        <v>0</v>
      </c>
      <c r="U52" s="83"/>
      <c r="V52" s="167">
        <f>+'Ark1'!U327</f>
        <v>0</v>
      </c>
      <c r="W52" s="167"/>
      <c r="X52" s="86" t="str">
        <f>+IF(G52=0,"",'Ark1'!W327)</f>
        <v/>
      </c>
      <c r="Y52" s="77"/>
      <c r="Z52" s="86" t="str">
        <f>+IF(G52=0,"",'Ark1'!X327)</f>
        <v/>
      </c>
      <c r="AA52" s="86" t="str">
        <f>+IF(G52=0,"",'Ark1'!Y327)</f>
        <v/>
      </c>
      <c r="AB52" s="86" t="str">
        <f>+IF(G52=0,"",'Ark1'!Z327)</f>
        <v/>
      </c>
      <c r="AC52" s="77"/>
      <c r="AD52" s="167" t="str">
        <f>+IF(G52=0,"",'Ark1'!AA327)</f>
        <v/>
      </c>
      <c r="AE52" s="85" t="str">
        <f>+IF(G52=0,"",'Ark1'!AB327)</f>
        <v/>
      </c>
      <c r="AF52" s="85" t="str">
        <f>+IF(G52=0,"",'Ark1'!AC327)</f>
        <v/>
      </c>
      <c r="AG52" s="55"/>
      <c r="AH52" s="85" t="str">
        <f t="shared" si="16"/>
        <v/>
      </c>
      <c r="AI52" s="86" t="str">
        <f t="shared" si="17"/>
        <v/>
      </c>
      <c r="AJ52" s="47"/>
      <c r="AK52" s="13"/>
      <c r="AL52" s="61"/>
      <c r="AM52" s="61"/>
      <c r="AN52" s="1"/>
    </row>
    <row r="53" spans="1:41">
      <c r="A53" s="171">
        <f t="shared" si="13"/>
        <v>19</v>
      </c>
      <c r="B53" s="83">
        <f>+'Ark1'!C328</f>
        <v>2023</v>
      </c>
      <c r="C53" s="83">
        <f>+'Ark1'!J328</f>
        <v>267</v>
      </c>
      <c r="D53" s="84" t="str">
        <f>VLOOKUP(C53,RNR!$A$8:$B$32,2)</f>
        <v>Dalpro</v>
      </c>
      <c r="E53" s="377">
        <f>+IF(G53=0,0,'Ark1'!Q328)</f>
        <v>0</v>
      </c>
      <c r="F53" s="83"/>
      <c r="G53" s="377">
        <f>+'Ark1'!R328</f>
        <v>0</v>
      </c>
      <c r="H53" s="383"/>
      <c r="I53" s="190" t="str">
        <f>+IF(G53=0,"",'Ark1'!AG328)</f>
        <v/>
      </c>
      <c r="J53" s="167"/>
      <c r="K53" s="190">
        <f>+'Ark1'!AH328</f>
        <v>0</v>
      </c>
      <c r="L53" s="105"/>
      <c r="M53" s="415">
        <f>+'Ark1'!AJ328</f>
        <v>0</v>
      </c>
      <c r="N53" s="96"/>
      <c r="O53" s="419" t="str">
        <f>+IF(M53=0,"",'Ark1'!AK328)</f>
        <v/>
      </c>
      <c r="P53" s="419" t="str">
        <f>+IF(M53=0,"",'Ark1'!AL328)</f>
        <v/>
      </c>
      <c r="Q53" s="155"/>
      <c r="R53" s="85">
        <f>+'Ark1'!S328</f>
        <v>0</v>
      </c>
      <c r="S53" s="83"/>
      <c r="T53" s="85">
        <f>+'Ark1'!T328</f>
        <v>0</v>
      </c>
      <c r="U53" s="83"/>
      <c r="V53" s="167">
        <f>+'Ark1'!U328</f>
        <v>0</v>
      </c>
      <c r="W53" s="167"/>
      <c r="X53" s="86" t="str">
        <f>+IF(G53=0,"",'Ark1'!W328)</f>
        <v/>
      </c>
      <c r="Y53" s="77"/>
      <c r="Z53" s="86" t="str">
        <f>+IF(G53=0,"",'Ark1'!X328)</f>
        <v/>
      </c>
      <c r="AA53" s="86" t="str">
        <f>+IF(G53=0,"",'Ark1'!Y328)</f>
        <v/>
      </c>
      <c r="AB53" s="86" t="str">
        <f>+IF(G53=0,"",'Ark1'!Z328)</f>
        <v/>
      </c>
      <c r="AC53" s="77"/>
      <c r="AD53" s="167" t="str">
        <f>+IF(G53=0,"",'Ark1'!AA328)</f>
        <v/>
      </c>
      <c r="AE53" s="85" t="str">
        <f>+IF(G53=0,"",'Ark1'!AB328)</f>
        <v/>
      </c>
      <c r="AF53" s="85" t="str">
        <f>+IF(G53=0,"",'Ark1'!AC328)</f>
        <v/>
      </c>
      <c r="AG53" s="55"/>
      <c r="AH53" s="85" t="str">
        <f t="shared" si="16"/>
        <v/>
      </c>
      <c r="AI53" s="86" t="str">
        <f t="shared" si="17"/>
        <v/>
      </c>
      <c r="AJ53" s="47"/>
      <c r="AK53" s="2"/>
      <c r="AL53" s="61"/>
      <c r="AM53" s="61"/>
      <c r="AN53" s="1"/>
    </row>
    <row r="54" spans="1:41">
      <c r="A54" s="171">
        <f t="shared" si="13"/>
        <v>20</v>
      </c>
      <c r="B54" s="83">
        <f>+'Ark1'!C329</f>
        <v>2023</v>
      </c>
      <c r="C54" s="83">
        <f>+'Ark1'!J329</f>
        <v>309</v>
      </c>
      <c r="D54" s="84" t="str">
        <f>VLOOKUP(C54,RNR!$A$8:$B$32,2)</f>
        <v>Malvik</v>
      </c>
      <c r="E54" s="377">
        <f>+IF(G54=0,0,'Ark1'!Q329)</f>
        <v>4</v>
      </c>
      <c r="F54" s="83"/>
      <c r="G54" s="377">
        <f>+'Ark1'!R329</f>
        <v>13</v>
      </c>
      <c r="H54" s="383"/>
      <c r="I54" s="190">
        <f>+IF(G54=0,"",'Ark1'!AG329)</f>
        <v>0.46999276934201006</v>
      </c>
      <c r="J54" s="167"/>
      <c r="K54" s="190">
        <f>+'Ark1'!AH329</f>
        <v>0.3695524916832843</v>
      </c>
      <c r="L54" s="105"/>
      <c r="M54" s="415">
        <f>+'Ark1'!AJ329</f>
        <v>0</v>
      </c>
      <c r="N54" s="96"/>
      <c r="O54" s="419" t="str">
        <f>+IF(M54=0,"",'Ark1'!AK329)</f>
        <v/>
      </c>
      <c r="P54" s="419" t="str">
        <f>+IF(M54=0,"",'Ark1'!AL329)</f>
        <v/>
      </c>
      <c r="Q54" s="155"/>
      <c r="R54" s="85">
        <f>+'Ark1'!S329</f>
        <v>8.0769230769230749</v>
      </c>
      <c r="S54" s="83"/>
      <c r="T54" s="85">
        <f>+'Ark1'!T329</f>
        <v>5.7692307692307692</v>
      </c>
      <c r="U54" s="83"/>
      <c r="V54" s="167">
        <f>+'Ark1'!U329</f>
        <v>11.946153846153845</v>
      </c>
      <c r="W54" s="167"/>
      <c r="X54" s="86">
        <f>+IF(G54=0,"",'Ark1'!W329)</f>
        <v>7.6923076923076898</v>
      </c>
      <c r="Y54" s="77"/>
      <c r="Z54" s="86">
        <f>+IF(G54=0,"",'Ark1'!X329)</f>
        <v>15.38461538461538</v>
      </c>
      <c r="AA54" s="86">
        <f>+IF(G54=0,"",'Ark1'!Y329)</f>
        <v>0</v>
      </c>
      <c r="AB54" s="86">
        <f>+IF(G54=0,"",'Ark1'!Z329)</f>
        <v>0</v>
      </c>
      <c r="AC54" s="77"/>
      <c r="AD54" s="167">
        <f>+IF(G54=0,"",'Ark1'!AA329)</f>
        <v>3.8639587879263049</v>
      </c>
      <c r="AE54" s="85">
        <f>+IF(G54=0,"",'Ark1'!AB329)</f>
        <v>1.1409536133993361</v>
      </c>
      <c r="AF54" s="85">
        <f>+IF(G54=0,"",'Ark1'!AC329)</f>
        <v>1.8040060614705504</v>
      </c>
      <c r="AG54" s="55"/>
      <c r="AH54" s="85">
        <f t="shared" si="16"/>
        <v>1.4790476190476192</v>
      </c>
      <c r="AI54" s="86">
        <f t="shared" si="17"/>
        <v>3.25</v>
      </c>
      <c r="AJ54" s="47"/>
      <c r="AK54" s="4"/>
      <c r="AL54" s="61"/>
      <c r="AM54" s="61"/>
      <c r="AN54" s="1"/>
    </row>
    <row r="55" spans="1:41">
      <c r="A55" s="171">
        <f t="shared" si="13"/>
        <v>21</v>
      </c>
      <c r="B55" s="83">
        <f>+'Ark1'!C330</f>
        <v>2023</v>
      </c>
      <c r="C55" s="83">
        <f>+'Ark1'!J330</f>
        <v>470</v>
      </c>
      <c r="D55" s="84" t="str">
        <f>VLOOKUP(C55,RNR!$A$8:$B$32,2)</f>
        <v>Jens Eide</v>
      </c>
      <c r="E55" s="377">
        <f>+IF(G55=0,0,'Ark1'!Q330)</f>
        <v>11</v>
      </c>
      <c r="F55" s="83"/>
      <c r="G55" s="377">
        <f>+'Ark1'!R330</f>
        <v>119</v>
      </c>
      <c r="H55" s="383"/>
      <c r="I55" s="190">
        <f>+IF(G55=0,"",'Ark1'!AG330)</f>
        <v>4.3022415039768607</v>
      </c>
      <c r="J55" s="167"/>
      <c r="K55" s="190">
        <f>+'Ark1'!AH330</f>
        <v>3.8271170146440823</v>
      </c>
      <c r="L55" s="105"/>
      <c r="M55" s="415">
        <f>+'Ark1'!AJ330</f>
        <v>0</v>
      </c>
      <c r="N55" s="96"/>
      <c r="O55" s="419" t="str">
        <f>+IF(M55=0,"",'Ark1'!AK330)</f>
        <v/>
      </c>
      <c r="P55" s="419" t="str">
        <f>+IF(M55=0,"",'Ark1'!AL330)</f>
        <v/>
      </c>
      <c r="Q55" s="155"/>
      <c r="R55" s="85">
        <f>+'Ark1'!S330</f>
        <v>8.294117647058826</v>
      </c>
      <c r="S55" s="83"/>
      <c r="T55" s="85">
        <f>+'Ark1'!T330</f>
        <v>6.4117647058823524</v>
      </c>
      <c r="U55" s="83"/>
      <c r="V55" s="167">
        <f>+'Ark1'!U330</f>
        <v>13.515126050420159</v>
      </c>
      <c r="W55" s="167"/>
      <c r="X55" s="86">
        <f>+IF(G55=0,"",'Ark1'!W330)</f>
        <v>20.168067226890752</v>
      </c>
      <c r="Y55" s="77"/>
      <c r="Z55" s="86">
        <f>+IF(G55=0,"",'Ark1'!X330)</f>
        <v>17.647058823529413</v>
      </c>
      <c r="AA55" s="86">
        <f>+IF(G55=0,"",'Ark1'!Y330)</f>
        <v>0</v>
      </c>
      <c r="AB55" s="86">
        <f>+IF(G55=0,"",'Ark1'!Z330)</f>
        <v>0</v>
      </c>
      <c r="AC55" s="77"/>
      <c r="AD55" s="167">
        <f>+IF(G55=0,"",'Ark1'!AA330)</f>
        <v>2.840808224901195</v>
      </c>
      <c r="AE55" s="85">
        <f>+IF(G55=0,"",'Ark1'!AB330)</f>
        <v>1.0560186939431915</v>
      </c>
      <c r="AF55" s="85">
        <f>+IF(G55=0,"",'Ark1'!AC330)</f>
        <v>2.1786271396327179</v>
      </c>
      <c r="AG55" s="55"/>
      <c r="AH55" s="85">
        <f t="shared" si="16"/>
        <v>1.6294832826747705</v>
      </c>
      <c r="AI55" s="86">
        <f t="shared" si="17"/>
        <v>10.818181818181818</v>
      </c>
      <c r="AJ55" s="47"/>
      <c r="AK55" s="4"/>
      <c r="AL55" s="61"/>
      <c r="AM55" s="61"/>
      <c r="AN55" s="1"/>
      <c r="AO55" s="4"/>
    </row>
    <row r="56" spans="1:41">
      <c r="A56" s="171">
        <f t="shared" si="13"/>
        <v>22</v>
      </c>
      <c r="B56" s="83">
        <f>+'Ark1'!C331</f>
        <v>2023</v>
      </c>
      <c r="C56" s="83">
        <f>+'Ark1'!J331</f>
        <v>629</v>
      </c>
      <c r="D56" s="84" t="str">
        <f>VLOOKUP(C56,RNR!$A$8:$B$32,2)</f>
        <v>Bø</v>
      </c>
      <c r="E56" s="377">
        <f>+IF(G56=0,0,'Ark1'!Q331)</f>
        <v>0</v>
      </c>
      <c r="F56" s="83"/>
      <c r="G56" s="377">
        <f>+'Ark1'!R331</f>
        <v>0</v>
      </c>
      <c r="H56" s="383"/>
      <c r="I56" s="190" t="str">
        <f>+IF(G56=0,"",'Ark1'!AG331)</f>
        <v/>
      </c>
      <c r="J56" s="167"/>
      <c r="K56" s="190">
        <f>+'Ark1'!AH331</f>
        <v>0</v>
      </c>
      <c r="L56" s="105"/>
      <c r="M56" s="415">
        <f>+'Ark1'!AJ331</f>
        <v>0</v>
      </c>
      <c r="N56" s="96"/>
      <c r="O56" s="419" t="str">
        <f>+IF(M56=0,"",'Ark1'!AK331)</f>
        <v/>
      </c>
      <c r="P56" s="419" t="str">
        <f>+IF(M56=0,"",'Ark1'!AL331)</f>
        <v/>
      </c>
      <c r="Q56" s="155"/>
      <c r="R56" s="85">
        <f>+'Ark1'!S331</f>
        <v>0</v>
      </c>
      <c r="S56" s="83"/>
      <c r="T56" s="85">
        <f>+'Ark1'!T331</f>
        <v>0</v>
      </c>
      <c r="U56" s="83"/>
      <c r="V56" s="167">
        <f>+'Ark1'!U331</f>
        <v>0</v>
      </c>
      <c r="W56" s="167"/>
      <c r="X56" s="86" t="str">
        <f>+IF(G56=0,"",'Ark1'!W331)</f>
        <v/>
      </c>
      <c r="Y56" s="77"/>
      <c r="Z56" s="86" t="str">
        <f>+IF(G56=0,"",'Ark1'!X331)</f>
        <v/>
      </c>
      <c r="AA56" s="86" t="str">
        <f>+IF(G56=0,"",'Ark1'!Y331)</f>
        <v/>
      </c>
      <c r="AB56" s="86" t="str">
        <f>+IF(G56=0,"",'Ark1'!Z331)</f>
        <v/>
      </c>
      <c r="AC56" s="77"/>
      <c r="AD56" s="167" t="str">
        <f>+IF(G56=0,"",'Ark1'!AA331)</f>
        <v/>
      </c>
      <c r="AE56" s="85" t="str">
        <f>+IF(G56=0,"",'Ark1'!AB331)</f>
        <v/>
      </c>
      <c r="AF56" s="85" t="str">
        <f>+IF(G56=0,"",'Ark1'!AC331)</f>
        <v/>
      </c>
      <c r="AG56" s="55"/>
      <c r="AH56" s="85" t="str">
        <f t="shared" si="16"/>
        <v/>
      </c>
      <c r="AI56" s="86" t="str">
        <f t="shared" si="17"/>
        <v/>
      </c>
      <c r="AJ56" s="47"/>
      <c r="AK56" s="4"/>
      <c r="AL56" s="61"/>
      <c r="AM56" s="61"/>
      <c r="AN56" s="1"/>
      <c r="AO56" s="5"/>
    </row>
    <row r="57" spans="1:41">
      <c r="A57" s="171">
        <f t="shared" si="13"/>
        <v>23</v>
      </c>
      <c r="B57" s="83">
        <f>+'Ark1'!C332</f>
        <v>2023</v>
      </c>
      <c r="C57" s="83">
        <f>+'Ark1'!J332</f>
        <v>643</v>
      </c>
      <c r="D57" s="84" t="str">
        <f>VLOOKUP(C57,RNR!$A$8:$B$32,2)</f>
        <v>Bjerka</v>
      </c>
      <c r="E57" s="377">
        <f>+IF(G57=0,0,'Ark1'!Q332)</f>
        <v>2</v>
      </c>
      <c r="F57" s="83"/>
      <c r="G57" s="377">
        <f>+'Ark1'!R332</f>
        <v>28</v>
      </c>
      <c r="H57" s="383"/>
      <c r="I57" s="190">
        <f>+IF(G57=0,"",'Ark1'!AG332)</f>
        <v>1.0122921185827909</v>
      </c>
      <c r="J57" s="167"/>
      <c r="K57" s="190">
        <f>+'Ark1'!AH332</f>
        <v>0.68651573632084717</v>
      </c>
      <c r="L57" s="105"/>
      <c r="M57" s="415">
        <f>+'Ark1'!AJ332</f>
        <v>0</v>
      </c>
      <c r="N57" s="96"/>
      <c r="O57" s="419" t="str">
        <f>+IF(M57=0,"",'Ark1'!AK332)</f>
        <v/>
      </c>
      <c r="P57" s="419" t="str">
        <f>+IF(M57=0,"",'Ark1'!AL332)</f>
        <v/>
      </c>
      <c r="Q57" s="155"/>
      <c r="R57" s="85">
        <f>+'Ark1'!S332</f>
        <v>6.3928571428571441</v>
      </c>
      <c r="S57" s="83"/>
      <c r="T57" s="85">
        <f>+'Ark1'!T332</f>
        <v>5.1428571428571441</v>
      </c>
      <c r="U57" s="83"/>
      <c r="V57" s="167">
        <f>+'Ark1'!U332</f>
        <v>10.303571428571423</v>
      </c>
      <c r="W57" s="167"/>
      <c r="X57" s="86">
        <f>+IF(G57=0,"",'Ark1'!W332)</f>
        <v>7.1428571428571441</v>
      </c>
      <c r="Y57" s="77"/>
      <c r="Z57" s="86">
        <f>+IF(G57=0,"",'Ark1'!X332)</f>
        <v>0</v>
      </c>
      <c r="AA57" s="86">
        <f>+IF(G57=0,"",'Ark1'!Y332)</f>
        <v>0</v>
      </c>
      <c r="AB57" s="86">
        <f>+IF(G57=0,"",'Ark1'!Z332)</f>
        <v>0</v>
      </c>
      <c r="AC57" s="77"/>
      <c r="AD57" s="167">
        <f>+IF(G57=0,"",'Ark1'!AA332)</f>
        <v>2.775850209891582</v>
      </c>
      <c r="AE57" s="85">
        <f>+IF(G57=0,"",'Ark1'!AB332)</f>
        <v>0.97611788347974437</v>
      </c>
      <c r="AF57" s="85">
        <f>+IF(G57=0,"",'Ark1'!AC332)</f>
        <v>1.9219462924391004</v>
      </c>
      <c r="AG57" s="55"/>
      <c r="AH57" s="85">
        <f t="shared" si="16"/>
        <v>1.611731843575418</v>
      </c>
      <c r="AI57" s="86">
        <f t="shared" si="17"/>
        <v>14</v>
      </c>
      <c r="AJ57" s="47"/>
      <c r="AK57" s="4"/>
      <c r="AL57" s="61"/>
      <c r="AM57" s="61"/>
      <c r="AN57" s="1"/>
      <c r="AO57" s="5"/>
    </row>
    <row r="58" spans="1:41">
      <c r="A58" s="171">
        <f t="shared" si="13"/>
        <v>24</v>
      </c>
      <c r="B58" s="83">
        <f>+'Ark1'!C333</f>
        <v>2023</v>
      </c>
      <c r="C58" s="83">
        <f>+'Ark1'!J333</f>
        <v>704</v>
      </c>
      <c r="D58" s="84" t="str">
        <f>VLOOKUP(C58,RNR!$A$8:$B$32,2)</f>
        <v>Øre Vilt</v>
      </c>
      <c r="E58" s="377">
        <f>+IF(G58=0,0,'Ark1'!Q333)</f>
        <v>0</v>
      </c>
      <c r="F58" s="83"/>
      <c r="G58" s="377">
        <f>+'Ark1'!R333</f>
        <v>0</v>
      </c>
      <c r="H58" s="383"/>
      <c r="I58" s="190" t="str">
        <f>+IF(G58=0,"",'Ark1'!AG333)</f>
        <v/>
      </c>
      <c r="J58" s="167"/>
      <c r="K58" s="190">
        <f>+'Ark1'!AH333</f>
        <v>0</v>
      </c>
      <c r="L58" s="105"/>
      <c r="M58" s="415">
        <f>+'Ark1'!AJ333</f>
        <v>0</v>
      </c>
      <c r="N58" s="96"/>
      <c r="O58" s="419" t="str">
        <f>+IF(M58=0,"",'Ark1'!AK333)</f>
        <v/>
      </c>
      <c r="P58" s="419" t="str">
        <f>+IF(M58=0,"",'Ark1'!AL333)</f>
        <v/>
      </c>
      <c r="Q58" s="155"/>
      <c r="R58" s="85">
        <f>+'Ark1'!S333</f>
        <v>0</v>
      </c>
      <c r="S58" s="83"/>
      <c r="T58" s="85">
        <f>+'Ark1'!T333</f>
        <v>0</v>
      </c>
      <c r="U58" s="83"/>
      <c r="V58" s="167">
        <f>+'Ark1'!U333</f>
        <v>0</v>
      </c>
      <c r="W58" s="167"/>
      <c r="X58" s="86" t="str">
        <f>+IF(G58=0,"",'Ark1'!W333)</f>
        <v/>
      </c>
      <c r="Y58" s="77"/>
      <c r="Z58" s="86" t="str">
        <f>+IF(G58=0,"",'Ark1'!X333)</f>
        <v/>
      </c>
      <c r="AA58" s="86" t="str">
        <f>+IF(G58=0,"",'Ark1'!Y333)</f>
        <v/>
      </c>
      <c r="AB58" s="86" t="str">
        <f>+IF(G58=0,"",'Ark1'!Z333)</f>
        <v/>
      </c>
      <c r="AC58" s="77"/>
      <c r="AD58" s="167" t="str">
        <f>+IF(G58=0,"",'Ark1'!AA333)</f>
        <v/>
      </c>
      <c r="AE58" s="85" t="str">
        <f>+IF(G58=0,"",'Ark1'!AB333)</f>
        <v/>
      </c>
      <c r="AF58" s="85" t="str">
        <f>+IF(G58=0,"",'Ark1'!AC333)</f>
        <v/>
      </c>
      <c r="AG58" s="55"/>
      <c r="AH58" s="85" t="str">
        <f t="shared" si="16"/>
        <v/>
      </c>
      <c r="AI58" s="86" t="str">
        <f t="shared" si="17"/>
        <v/>
      </c>
      <c r="AJ58" s="47"/>
      <c r="AK58" s="4"/>
      <c r="AL58" s="61"/>
      <c r="AM58" s="61"/>
      <c r="AN58" s="1"/>
      <c r="AO58" s="5"/>
    </row>
    <row r="59" spans="1:41">
      <c r="A59" s="171">
        <f t="shared" si="13"/>
        <v>25</v>
      </c>
      <c r="B59" s="83">
        <f>+'Ark1'!C334</f>
        <v>2023</v>
      </c>
      <c r="C59" s="83">
        <f>+'Ark1'!J334</f>
        <v>802</v>
      </c>
      <c r="D59" s="84" t="str">
        <f>VLOOKUP(C59,RNR!$A$8:$B$32,2)</f>
        <v>Karasjok</v>
      </c>
      <c r="E59" s="377">
        <f>+IF(G59=0,0,'Ark1'!Q334)</f>
        <v>0</v>
      </c>
      <c r="F59" s="83"/>
      <c r="G59" s="377">
        <f>+'Ark1'!R334</f>
        <v>0</v>
      </c>
      <c r="H59" s="383"/>
      <c r="I59" s="190" t="str">
        <f>+IF(G59=0,"",'Ark1'!AG334)</f>
        <v/>
      </c>
      <c r="J59" s="167"/>
      <c r="K59" s="190">
        <f>+'Ark1'!AH334</f>
        <v>0</v>
      </c>
      <c r="L59" s="105"/>
      <c r="M59" s="415">
        <f>+'Ark1'!AJ334</f>
        <v>0</v>
      </c>
      <c r="N59" s="96"/>
      <c r="O59" s="419" t="str">
        <f>+IF(M59=0,"",'Ark1'!AK334)</f>
        <v/>
      </c>
      <c r="P59" s="419" t="str">
        <f>+IF(M59=0,"",'Ark1'!AL334)</f>
        <v/>
      </c>
      <c r="Q59" s="155"/>
      <c r="R59" s="85">
        <f>+'Ark1'!S334</f>
        <v>0</v>
      </c>
      <c r="S59" s="83"/>
      <c r="T59" s="85">
        <f>+'Ark1'!T334</f>
        <v>0</v>
      </c>
      <c r="U59" s="83"/>
      <c r="V59" s="167">
        <f>+'Ark1'!U334</f>
        <v>0</v>
      </c>
      <c r="W59" s="167"/>
      <c r="X59" s="86" t="str">
        <f>+IF(G59=0,"",'Ark1'!W334)</f>
        <v/>
      </c>
      <c r="Y59" s="77"/>
      <c r="Z59" s="86" t="str">
        <f>+IF(G59=0,"",'Ark1'!X334)</f>
        <v/>
      </c>
      <c r="AA59" s="86" t="str">
        <f>+IF(G59=0,"",'Ark1'!Y334)</f>
        <v/>
      </c>
      <c r="AB59" s="86" t="str">
        <f>+IF(G59=0,"",'Ark1'!Z334)</f>
        <v/>
      </c>
      <c r="AC59" s="77"/>
      <c r="AD59" s="167" t="str">
        <f>+IF(G59=0,"",'Ark1'!AA334)</f>
        <v/>
      </c>
      <c r="AE59" s="85" t="str">
        <f>+IF(G59=0,"",'Ark1'!AB334)</f>
        <v/>
      </c>
      <c r="AF59" s="85" t="str">
        <f>+IF(G59=0,"",'Ark1'!AC334)</f>
        <v/>
      </c>
      <c r="AG59" s="55"/>
      <c r="AH59" s="85" t="str">
        <f t="shared" si="16"/>
        <v/>
      </c>
      <c r="AI59" s="86" t="str">
        <f t="shared" si="17"/>
        <v/>
      </c>
      <c r="AJ59" s="47"/>
      <c r="AK59" s="4"/>
      <c r="AL59" s="61"/>
      <c r="AM59" s="61"/>
      <c r="AN59" s="1"/>
      <c r="AO59" s="5"/>
    </row>
    <row r="60" spans="1:41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05"/>
      <c r="M60" s="171"/>
      <c r="N60" s="171"/>
      <c r="O60" s="171"/>
      <c r="P60" s="171"/>
      <c r="Q60" s="155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4"/>
      <c r="AL60" s="61"/>
      <c r="AM60" s="61"/>
      <c r="AN60" s="1"/>
      <c r="AO60" s="5"/>
    </row>
    <row r="61" spans="1:4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188"/>
      <c r="N61" s="188"/>
      <c r="O61" s="188"/>
      <c r="P61" s="188"/>
      <c r="Q61" s="188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61"/>
      <c r="AM61" s="61"/>
      <c r="AN61" s="1"/>
      <c r="AO61" s="5"/>
    </row>
    <row r="62" spans="1:41">
      <c r="A62" s="47"/>
      <c r="B62" s="47"/>
      <c r="C62" s="47"/>
      <c r="D62" s="47"/>
      <c r="E62" s="47"/>
      <c r="F62" s="47"/>
      <c r="G62" s="47"/>
      <c r="H62" s="47"/>
      <c r="I62" s="96">
        <f>SUM(I35:I60)</f>
        <v>99.999999999999986</v>
      </c>
      <c r="J62" s="96"/>
      <c r="K62" s="96">
        <f>SUM(K35:K60)</f>
        <v>100.00000000000001</v>
      </c>
      <c r="L62" s="96"/>
      <c r="M62" s="188"/>
      <c r="N62" s="188"/>
      <c r="O62" s="188"/>
      <c r="P62" s="188"/>
      <c r="Q62" s="188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"/>
      <c r="AL62" s="61"/>
      <c r="AM62" s="61"/>
      <c r="AN62" s="1"/>
      <c r="AO62" s="5"/>
    </row>
    <row r="63" spans="1:41">
      <c r="A63"/>
      <c r="T63" s="3"/>
      <c r="U63" s="3"/>
      <c r="V63" s="61"/>
      <c r="W63" s="61"/>
      <c r="X63" s="16"/>
      <c r="Y63" s="16"/>
      <c r="Z63" s="3"/>
      <c r="AA63" s="3"/>
      <c r="AB63" s="16"/>
      <c r="AC63" s="16"/>
      <c r="AD63" s="61"/>
      <c r="AF63" s="3"/>
      <c r="AG63" s="3"/>
      <c r="AH63" s="63"/>
      <c r="AJ63" s="1"/>
      <c r="AK63" s="4"/>
      <c r="AL63" s="61"/>
      <c r="AM63" s="61"/>
      <c r="AN63" s="1"/>
      <c r="AO63" s="5"/>
    </row>
    <row r="64" spans="1:41">
      <c r="A64"/>
      <c r="T64" s="3"/>
      <c r="U64" s="3"/>
      <c r="V64" s="61"/>
      <c r="W64" s="61"/>
      <c r="X64" s="16"/>
      <c r="Y64" s="16"/>
      <c r="Z64" s="3"/>
      <c r="AA64" s="3"/>
      <c r="AB64" s="16"/>
      <c r="AC64" s="16"/>
      <c r="AD64" s="61"/>
      <c r="AF64" s="3"/>
      <c r="AG64" s="3"/>
      <c r="AH64" s="63"/>
      <c r="AJ64" s="1"/>
      <c r="AK64" s="4"/>
      <c r="AL64" s="61"/>
      <c r="AM64" s="61"/>
      <c r="AN64" s="1"/>
      <c r="AO64" s="5"/>
    </row>
    <row r="65" spans="1:56">
      <c r="A65"/>
      <c r="T65" s="3"/>
      <c r="U65" s="3"/>
      <c r="V65" s="61"/>
      <c r="W65" s="61"/>
      <c r="X65" s="16"/>
      <c r="Y65" s="16"/>
      <c r="Z65" s="3"/>
      <c r="AA65" s="3"/>
      <c r="AB65" s="16"/>
      <c r="AC65" s="16"/>
      <c r="AD65" s="61"/>
      <c r="AF65" s="3"/>
      <c r="AG65" s="3"/>
      <c r="AH65" s="63"/>
      <c r="AJ65" s="1"/>
      <c r="AK65" s="4"/>
      <c r="AL65" s="61"/>
      <c r="AM65" s="61"/>
      <c r="AN65" s="1"/>
      <c r="AO65" s="5"/>
    </row>
    <row r="66" spans="1:56">
      <c r="A66"/>
      <c r="T66" s="3"/>
      <c r="U66" s="3"/>
      <c r="V66" s="61"/>
      <c r="W66" s="61"/>
      <c r="X66" s="16"/>
      <c r="Y66" s="16"/>
      <c r="Z66" s="3"/>
      <c r="AA66" s="3"/>
      <c r="AB66" s="16"/>
      <c r="AC66" s="16"/>
      <c r="AD66" s="61"/>
      <c r="AF66" s="3"/>
      <c r="AG66" s="3"/>
      <c r="AH66" s="63"/>
      <c r="AJ66" s="1"/>
      <c r="AK66" s="4"/>
      <c r="AL66" s="61"/>
      <c r="AM66" s="61"/>
      <c r="AN66" s="1"/>
      <c r="AO66" s="5"/>
    </row>
    <row r="67" spans="1:56">
      <c r="A67"/>
      <c r="T67" s="3"/>
      <c r="U67" s="3"/>
      <c r="V67" s="61"/>
      <c r="W67" s="61"/>
      <c r="X67" s="16"/>
      <c r="Y67" s="16"/>
      <c r="Z67" s="3"/>
      <c r="AA67" s="3"/>
      <c r="AB67" s="16"/>
      <c r="AC67" s="16"/>
      <c r="AD67" s="61"/>
      <c r="AF67" s="3"/>
      <c r="AG67" s="3"/>
      <c r="AH67" s="63"/>
      <c r="AJ67" s="1"/>
      <c r="AK67" s="4"/>
      <c r="AL67" s="61"/>
      <c r="AM67" s="61"/>
      <c r="AN67" s="1"/>
      <c r="AO67" s="5"/>
    </row>
    <row r="68" spans="1:56">
      <c r="A68"/>
      <c r="T68" s="3"/>
      <c r="U68" s="3"/>
      <c r="V68" s="61"/>
      <c r="W68" s="61"/>
      <c r="X68" s="16"/>
      <c r="Y68" s="16"/>
      <c r="Z68" s="3"/>
      <c r="AA68" s="3"/>
      <c r="AB68" s="16"/>
      <c r="AC68" s="16"/>
      <c r="AD68" s="61"/>
      <c r="AF68" s="3"/>
      <c r="AG68" s="3"/>
      <c r="AH68" s="63"/>
      <c r="AJ68" s="1"/>
      <c r="AK68" s="4"/>
      <c r="AL68" s="61"/>
      <c r="AM68" s="61"/>
      <c r="AN68" s="1"/>
      <c r="AO68" s="5"/>
    </row>
    <row r="69" spans="1:56">
      <c r="A69"/>
      <c r="T69" s="3"/>
      <c r="U69" s="3"/>
      <c r="V69" s="61"/>
      <c r="W69" s="61"/>
      <c r="X69" s="16"/>
      <c r="Y69" s="16"/>
      <c r="Z69" s="3"/>
      <c r="AA69" s="3"/>
      <c r="AB69" s="16"/>
      <c r="AC69" s="16"/>
      <c r="AD69" s="61"/>
      <c r="AF69" s="3"/>
      <c r="AG69" s="3"/>
      <c r="AH69" s="63"/>
      <c r="AJ69" s="1"/>
      <c r="AK69" s="4"/>
      <c r="AL69" s="61"/>
      <c r="AM69" s="61"/>
      <c r="AN69" s="1"/>
      <c r="AO69" s="5"/>
    </row>
    <row r="70" spans="1:56">
      <c r="A70"/>
      <c r="T70" s="3"/>
      <c r="U70" s="3"/>
      <c r="V70" s="61"/>
      <c r="W70" s="61"/>
      <c r="X70" s="16"/>
      <c r="Y70" s="16"/>
      <c r="Z70" s="3"/>
      <c r="AA70" s="3"/>
      <c r="AB70" s="16"/>
      <c r="AC70" s="16"/>
      <c r="AD70" s="61"/>
      <c r="AF70" s="3"/>
      <c r="AG70" s="3"/>
      <c r="AH70" s="63"/>
      <c r="AJ70" s="1"/>
      <c r="AK70" s="1"/>
      <c r="AL70" s="61"/>
      <c r="AM70" s="61"/>
      <c r="AN70" s="1"/>
      <c r="AO70" s="5"/>
    </row>
    <row r="71" spans="1:56">
      <c r="T71" s="3"/>
      <c r="U71" s="3"/>
      <c r="V71" s="61"/>
      <c r="W71" s="61"/>
      <c r="X71" s="16"/>
      <c r="Y71" s="16"/>
      <c r="Z71" s="3"/>
      <c r="AA71" s="3"/>
      <c r="AB71" s="16"/>
      <c r="AC71" s="16"/>
      <c r="AD71" s="61"/>
      <c r="AF71" s="3"/>
      <c r="AG71" s="3"/>
      <c r="AH71" s="63"/>
      <c r="AJ71" s="1"/>
      <c r="AK71" s="1"/>
      <c r="AL71" s="61"/>
      <c r="AM71" s="61"/>
      <c r="AN71" s="1"/>
      <c r="AO71" s="1"/>
      <c r="AP71" s="1"/>
      <c r="AQ71" s="1"/>
      <c r="AR71" s="1"/>
      <c r="AS71" s="1"/>
      <c r="AT71" s="1"/>
      <c r="AU71" s="1"/>
      <c r="AV71" s="1"/>
      <c r="AW71" s="13"/>
      <c r="AX71" s="13"/>
      <c r="AY71" s="13"/>
      <c r="AZ71" s="13"/>
      <c r="BA71" s="5"/>
      <c r="BB71" s="5"/>
    </row>
    <row r="72" spans="1:56">
      <c r="T72" s="3"/>
      <c r="U72" s="3"/>
      <c r="V72" s="61"/>
      <c r="W72" s="61"/>
      <c r="X72" s="16"/>
      <c r="Y72" s="16"/>
      <c r="Z72" s="3"/>
      <c r="AA72" s="3"/>
      <c r="AB72" s="16"/>
      <c r="AC72" s="16"/>
      <c r="AD72" s="61"/>
      <c r="AF72" s="3"/>
      <c r="AG72" s="3"/>
      <c r="AH72" s="63"/>
      <c r="AJ72" s="1"/>
      <c r="AK72" s="1"/>
      <c r="AL72" s="61"/>
      <c r="AM72" s="61"/>
      <c r="AN72" s="1"/>
      <c r="AO72" s="1"/>
      <c r="AP72" s="1"/>
      <c r="AQ72" s="1"/>
      <c r="AR72" s="1"/>
      <c r="AS72" s="1"/>
      <c r="AT72" s="1"/>
      <c r="AU72" s="1"/>
      <c r="AV72" s="1"/>
      <c r="AW72" s="13"/>
      <c r="AX72" s="13"/>
      <c r="AY72" s="13"/>
      <c r="AZ72" s="13"/>
      <c r="BA72" s="5"/>
      <c r="BB72" s="5"/>
    </row>
    <row r="73" spans="1:56">
      <c r="T73" s="3"/>
      <c r="U73" s="3"/>
      <c r="V73" s="61"/>
      <c r="W73" s="61"/>
      <c r="X73" s="16"/>
      <c r="Y73" s="16"/>
      <c r="Z73" s="3"/>
      <c r="AA73" s="3"/>
      <c r="AB73" s="16"/>
      <c r="AC73" s="16"/>
      <c r="AD73" s="61"/>
      <c r="AF73" s="3"/>
      <c r="AG73" s="3"/>
      <c r="AH73" s="63"/>
      <c r="AJ73" s="1"/>
      <c r="AK73" s="1"/>
      <c r="AL73" s="61"/>
      <c r="AM73" s="61"/>
      <c r="AN73" s="1"/>
      <c r="AO73" s="1"/>
      <c r="AP73" s="1"/>
      <c r="AQ73" s="1"/>
      <c r="AR73" s="1"/>
      <c r="AS73" s="1"/>
      <c r="AT73" s="1"/>
      <c r="AU73" s="1"/>
      <c r="AV73" s="1"/>
      <c r="AW73" s="13"/>
      <c r="AX73" s="13"/>
      <c r="AY73" s="13"/>
      <c r="AZ73" s="13"/>
      <c r="BA73" s="5"/>
      <c r="BB73" s="5"/>
    </row>
    <row r="74" spans="1:56">
      <c r="T74" s="3"/>
      <c r="U74" s="3"/>
      <c r="V74" s="61"/>
      <c r="W74" s="61"/>
      <c r="X74" s="16"/>
      <c r="Y74" s="16"/>
      <c r="Z74" s="3"/>
      <c r="AA74" s="3"/>
      <c r="AB74" s="16"/>
      <c r="AC74" s="16"/>
      <c r="AD74" s="61"/>
      <c r="AF74" s="3"/>
      <c r="AG74" s="3"/>
      <c r="AH74" s="63"/>
      <c r="AJ74" s="1"/>
      <c r="AK74" s="1"/>
      <c r="AL74" s="61"/>
      <c r="AM74" s="61"/>
      <c r="AN74" s="1"/>
      <c r="AO74" s="1"/>
      <c r="AP74" s="1"/>
      <c r="AQ74" s="1"/>
      <c r="AR74" s="1"/>
      <c r="AS74" s="1"/>
      <c r="AT74" s="1"/>
      <c r="AU74" s="1"/>
      <c r="AV74" s="1"/>
      <c r="AW74" s="13"/>
      <c r="AX74" s="13"/>
      <c r="AY74" s="13"/>
      <c r="AZ74" s="13"/>
      <c r="BA74" s="5"/>
      <c r="BB74" s="5"/>
    </row>
    <row r="75" spans="1:56">
      <c r="T75" s="3"/>
      <c r="U75" s="3"/>
      <c r="V75" s="61"/>
      <c r="W75" s="61"/>
      <c r="X75" s="16"/>
      <c r="Y75" s="16"/>
      <c r="Z75" s="3"/>
      <c r="AA75" s="3"/>
      <c r="AB75" s="16"/>
      <c r="AC75" s="16"/>
      <c r="AD75" s="61"/>
      <c r="AF75" s="3"/>
      <c r="AG75" s="3"/>
      <c r="AH75" s="63"/>
      <c r="AJ75" s="1"/>
      <c r="AK75" s="1"/>
      <c r="AL75" s="61"/>
      <c r="AM75" s="61"/>
      <c r="AN75" s="1"/>
      <c r="AO75" s="1"/>
      <c r="AP75" s="1"/>
      <c r="AQ75" s="1"/>
      <c r="AR75" s="1"/>
      <c r="AS75" s="1"/>
      <c r="AT75" s="1"/>
      <c r="AU75" s="1"/>
      <c r="AV75" s="1"/>
      <c r="AW75" s="13"/>
      <c r="AX75" s="13"/>
      <c r="AY75" s="13"/>
      <c r="AZ75" s="13"/>
      <c r="BA75" s="5"/>
      <c r="BB75" s="5"/>
    </row>
    <row r="76" spans="1:56">
      <c r="T76" s="3"/>
      <c r="U76" s="3"/>
      <c r="V76" s="61"/>
      <c r="W76" s="61"/>
      <c r="X76" s="16"/>
      <c r="Y76" s="16"/>
      <c r="Z76" s="3"/>
      <c r="AA76" s="3"/>
      <c r="AB76" s="16"/>
      <c r="AC76" s="16"/>
      <c r="AD76" s="61"/>
      <c r="AF76" s="3"/>
      <c r="AG76" s="3"/>
      <c r="AH76" s="63"/>
      <c r="AJ76" s="1"/>
      <c r="AK76" s="1"/>
      <c r="AL76" s="61"/>
      <c r="AM76" s="61"/>
      <c r="AN76" s="1"/>
      <c r="AO76" s="1"/>
      <c r="AP76" s="1"/>
      <c r="AQ76" s="1"/>
      <c r="AR76" s="1"/>
      <c r="AS76" s="1"/>
      <c r="AT76" s="1"/>
      <c r="AU76" s="1"/>
      <c r="AV76" s="1"/>
      <c r="AW76" s="5"/>
      <c r="AX76" s="5"/>
      <c r="AY76" s="5"/>
      <c r="AZ76" s="5"/>
      <c r="BA76" s="5"/>
      <c r="BB76" s="5"/>
    </row>
    <row r="77" spans="1:56">
      <c r="T77" s="3"/>
      <c r="U77" s="3"/>
      <c r="V77" s="61"/>
      <c r="W77" s="61"/>
      <c r="X77" s="16"/>
      <c r="Y77" s="16"/>
      <c r="Z77" s="3"/>
      <c r="AA77" s="3"/>
      <c r="AB77" s="16"/>
      <c r="AC77" s="16"/>
      <c r="AD77" s="61"/>
      <c r="AF77" s="3"/>
      <c r="AG77" s="3"/>
      <c r="AH77" s="63"/>
      <c r="AJ77" s="1"/>
      <c r="AK77" s="1"/>
      <c r="AL77" s="61"/>
      <c r="AM77" s="61"/>
      <c r="AN77" s="1"/>
      <c r="AO77" s="1"/>
      <c r="AP77" s="1"/>
      <c r="AQ77" s="1"/>
      <c r="AR77" s="1"/>
      <c r="AS77" s="1"/>
      <c r="AT77" s="1"/>
      <c r="AU77" s="1"/>
      <c r="AV77" s="1"/>
      <c r="AZ77" s="2"/>
      <c r="BA77" s="13"/>
    </row>
    <row r="78" spans="1:56">
      <c r="T78" s="3"/>
      <c r="U78" s="3"/>
      <c r="V78" s="61"/>
      <c r="W78" s="61"/>
      <c r="X78" s="16"/>
      <c r="Y78" s="16"/>
      <c r="Z78" s="3"/>
      <c r="AA78" s="3"/>
      <c r="AB78" s="16"/>
      <c r="AC78" s="16"/>
      <c r="AD78" s="61"/>
      <c r="AF78" s="3"/>
      <c r="AG78" s="3"/>
      <c r="AH78" s="63"/>
      <c r="AJ78" s="1"/>
      <c r="AK78" s="1"/>
      <c r="AL78" s="61"/>
      <c r="AM78" s="6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Z78" s="4"/>
      <c r="BA78" s="5"/>
      <c r="BB78" s="5"/>
      <c r="BD78" s="5"/>
    </row>
    <row r="79" spans="1:56">
      <c r="T79" s="3"/>
      <c r="U79" s="3"/>
      <c r="V79" s="61"/>
      <c r="W79" s="61"/>
      <c r="X79" s="16"/>
      <c r="Y79" s="16"/>
      <c r="Z79" s="3"/>
      <c r="AA79" s="3"/>
      <c r="AB79" s="16"/>
      <c r="AC79" s="16"/>
      <c r="AD79" s="61"/>
      <c r="AF79" s="3"/>
      <c r="AG79" s="3"/>
      <c r="AH79" s="63"/>
      <c r="AJ79" s="1"/>
      <c r="AK79" s="1"/>
      <c r="AL79" s="61"/>
      <c r="AM79" s="6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Z79" s="4"/>
      <c r="BA79" s="13"/>
    </row>
    <row r="80" spans="1:56">
      <c r="T80" s="3"/>
      <c r="U80" s="3"/>
      <c r="V80" s="61"/>
      <c r="W80" s="61"/>
      <c r="X80" s="16"/>
      <c r="Y80" s="16"/>
      <c r="Z80" s="3"/>
      <c r="AA80" s="3"/>
      <c r="AB80" s="16"/>
      <c r="AC80" s="16"/>
      <c r="AD80" s="61"/>
      <c r="AF80" s="3"/>
      <c r="AG80" s="3"/>
      <c r="AH80" s="63"/>
      <c r="AJ80" s="1"/>
      <c r="AK80" s="1"/>
      <c r="AL80" s="61"/>
      <c r="AM80" s="6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Z80" s="4"/>
      <c r="BA80" s="13"/>
    </row>
    <row r="81" spans="20:56">
      <c r="T81" s="3"/>
      <c r="U81" s="3"/>
      <c r="V81" s="61"/>
      <c r="W81" s="61"/>
      <c r="X81" s="16"/>
      <c r="Y81" s="16"/>
      <c r="Z81" s="3"/>
      <c r="AA81" s="3"/>
      <c r="AB81" s="16"/>
      <c r="AC81" s="16"/>
      <c r="AD81" s="61"/>
      <c r="AF81" s="3"/>
      <c r="AG81" s="3"/>
      <c r="AH81" s="63"/>
      <c r="AJ81" s="1"/>
      <c r="AK81" s="1"/>
      <c r="AL81" s="61"/>
      <c r="AM81" s="6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Z81" s="4"/>
      <c r="BA81" s="5"/>
      <c r="BB81" s="5"/>
      <c r="BD81" s="2"/>
    </row>
    <row r="82" spans="20:56">
      <c r="T82" s="3"/>
      <c r="U82" s="3"/>
      <c r="V82" s="61"/>
      <c r="W82" s="61"/>
      <c r="X82" s="16"/>
      <c r="Y82" s="16"/>
      <c r="Z82" s="3"/>
      <c r="AA82" s="3"/>
      <c r="AB82" s="16"/>
      <c r="AC82" s="16"/>
      <c r="AD82" s="61"/>
      <c r="AF82" s="3"/>
      <c r="AG82" s="3"/>
      <c r="AH82" s="63"/>
      <c r="AJ82" s="1"/>
      <c r="AK82" s="1"/>
      <c r="AL82" s="61"/>
      <c r="AM82" s="6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Z82" s="4"/>
      <c r="BA82" s="4"/>
      <c r="BB82" s="4"/>
      <c r="BC82" s="4"/>
      <c r="BD82" s="4"/>
    </row>
    <row r="83" spans="20:56">
      <c r="T83" s="3"/>
      <c r="U83" s="3"/>
      <c r="V83" s="61"/>
      <c r="W83" s="61"/>
      <c r="X83" s="16"/>
      <c r="Y83" s="16"/>
      <c r="Z83" s="3"/>
      <c r="AA83" s="3"/>
      <c r="AB83" s="16"/>
      <c r="AC83" s="16"/>
      <c r="AD83" s="61"/>
      <c r="AF83" s="3"/>
      <c r="AG83" s="3"/>
      <c r="AH83" s="63"/>
      <c r="AJ83" s="1"/>
      <c r="AK83" s="1"/>
      <c r="AL83" s="61"/>
      <c r="AM83" s="6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Z83" s="4"/>
      <c r="BA83" s="13"/>
      <c r="BB83" s="13"/>
      <c r="BC83" s="1"/>
      <c r="BD83" s="5"/>
    </row>
    <row r="84" spans="20:56">
      <c r="T84" s="3"/>
      <c r="U84" s="3"/>
      <c r="V84" s="61"/>
      <c r="W84" s="61"/>
      <c r="X84" s="16"/>
      <c r="Y84" s="16"/>
      <c r="Z84" s="3"/>
      <c r="AA84" s="3"/>
      <c r="AB84" s="16"/>
      <c r="AC84" s="16"/>
      <c r="AD84" s="61"/>
      <c r="AF84" s="3"/>
      <c r="AG84" s="3"/>
      <c r="AH84" s="63"/>
      <c r="AJ84" s="1"/>
      <c r="AK84" s="1"/>
      <c r="AL84" s="61"/>
      <c r="AM84" s="6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Z84" s="4"/>
      <c r="BA84" s="13"/>
      <c r="BB84" s="13"/>
      <c r="BC84" s="1"/>
      <c r="BD84" s="5"/>
    </row>
    <row r="85" spans="20:56">
      <c r="T85" s="3"/>
      <c r="U85" s="3"/>
      <c r="V85" s="61"/>
      <c r="W85" s="61"/>
      <c r="X85" s="16"/>
      <c r="Y85" s="16"/>
      <c r="Z85" s="3"/>
      <c r="AA85" s="3"/>
      <c r="AB85" s="16"/>
      <c r="AC85" s="16"/>
      <c r="AD85" s="61"/>
      <c r="AF85" s="3"/>
      <c r="AG85" s="3"/>
      <c r="AH85" s="63"/>
      <c r="AJ85" s="1"/>
      <c r="AK85" s="1"/>
      <c r="AL85" s="61"/>
      <c r="AM85" s="6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Z85" s="4"/>
      <c r="BA85" s="13"/>
      <c r="BB85" s="13"/>
      <c r="BC85" s="1"/>
      <c r="BD85" s="5"/>
    </row>
    <row r="86" spans="20:56">
      <c r="T86" s="3"/>
      <c r="U86" s="3"/>
      <c r="V86" s="61"/>
      <c r="W86" s="61"/>
      <c r="X86" s="16"/>
      <c r="Y86" s="16"/>
      <c r="Z86" s="3"/>
      <c r="AA86" s="3"/>
      <c r="AB86" s="16"/>
      <c r="AC86" s="16"/>
      <c r="AD86" s="61"/>
      <c r="AF86" s="3"/>
      <c r="AG86" s="3"/>
      <c r="AH86" s="63"/>
      <c r="AJ86" s="1"/>
      <c r="AK86" s="1"/>
      <c r="AL86" s="61"/>
      <c r="AM86" s="6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Z86" s="4"/>
      <c r="BA86" s="13"/>
      <c r="BB86" s="13"/>
      <c r="BC86" s="1"/>
      <c r="BD86" s="5"/>
    </row>
    <row r="87" spans="20:56">
      <c r="T87" s="3"/>
      <c r="U87" s="3"/>
      <c r="V87" s="61"/>
      <c r="W87" s="61"/>
      <c r="X87" s="16"/>
      <c r="Y87" s="16"/>
      <c r="Z87" s="3"/>
      <c r="AA87" s="3"/>
      <c r="AB87" s="16"/>
      <c r="AC87" s="16"/>
      <c r="AD87" s="61"/>
      <c r="AF87" s="3"/>
      <c r="AG87" s="3"/>
      <c r="AH87" s="63"/>
      <c r="AJ87" s="1"/>
      <c r="AK87" s="1"/>
      <c r="AL87" s="61"/>
      <c r="AM87" s="6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Z87" s="4"/>
      <c r="BA87" s="13"/>
      <c r="BB87" s="13"/>
      <c r="BC87" s="13"/>
      <c r="BD87" s="5"/>
    </row>
    <row r="88" spans="20:56">
      <c r="T88" s="3"/>
      <c r="U88" s="3"/>
      <c r="V88" s="61"/>
      <c r="W88" s="61"/>
      <c r="X88" s="16"/>
      <c r="Y88" s="16"/>
      <c r="Z88" s="3"/>
      <c r="AA88" s="3"/>
      <c r="AB88" s="16"/>
      <c r="AC88" s="16"/>
      <c r="AD88" s="61"/>
      <c r="AF88" s="3"/>
      <c r="AG88" s="3"/>
      <c r="AH88" s="63"/>
      <c r="AJ88" s="1"/>
      <c r="AK88" s="1"/>
      <c r="AL88" s="61"/>
      <c r="AM88" s="6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Z88" s="4"/>
      <c r="BA88" s="13"/>
      <c r="BB88" s="13"/>
      <c r="BC88" s="13"/>
      <c r="BD88" s="5"/>
    </row>
    <row r="89" spans="20:56">
      <c r="T89" s="3"/>
      <c r="U89" s="3"/>
      <c r="V89" s="61"/>
      <c r="W89" s="61"/>
      <c r="X89" s="16"/>
      <c r="Y89" s="16"/>
      <c r="Z89" s="3"/>
      <c r="AA89" s="3"/>
      <c r="AB89" s="16"/>
      <c r="AC89" s="16"/>
      <c r="AD89" s="61"/>
      <c r="AF89" s="3"/>
      <c r="AG89" s="3"/>
      <c r="AH89" s="63"/>
      <c r="AJ89" s="1"/>
      <c r="AK89" s="1"/>
      <c r="AL89" s="61"/>
      <c r="AM89" s="6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Z89" s="4"/>
      <c r="BA89" s="13"/>
      <c r="BB89" s="13"/>
      <c r="BC89" s="13"/>
      <c r="BD89" s="5"/>
    </row>
    <row r="90" spans="20:56">
      <c r="T90" s="3"/>
      <c r="U90" s="3"/>
      <c r="V90" s="61"/>
      <c r="W90" s="61"/>
      <c r="X90" s="16"/>
      <c r="Y90" s="16"/>
      <c r="Z90" s="3"/>
      <c r="AA90" s="3"/>
      <c r="AB90" s="16"/>
      <c r="AC90" s="16"/>
      <c r="AD90" s="61"/>
      <c r="AF90" s="3"/>
      <c r="AG90" s="3"/>
      <c r="AH90" s="63"/>
      <c r="AJ90" s="1"/>
      <c r="AK90" s="1"/>
      <c r="AL90" s="61"/>
      <c r="AM90" s="6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Z90" s="4"/>
      <c r="BA90" s="13"/>
      <c r="BB90" s="13"/>
      <c r="BC90" s="13"/>
      <c r="BD90" s="5"/>
    </row>
    <row r="91" spans="20:56">
      <c r="T91" s="3"/>
      <c r="U91" s="3"/>
      <c r="V91" s="61"/>
      <c r="W91" s="61"/>
      <c r="X91" s="16"/>
      <c r="Y91" s="16"/>
      <c r="Z91" s="3"/>
      <c r="AA91" s="3"/>
      <c r="AB91" s="16"/>
      <c r="AC91" s="16"/>
      <c r="AD91" s="61"/>
      <c r="AF91" s="3"/>
      <c r="AG91" s="3"/>
      <c r="AH91" s="63"/>
      <c r="AJ91" s="1"/>
      <c r="AK91" s="1"/>
      <c r="AL91" s="61"/>
      <c r="AM91" s="6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Z91" s="4"/>
      <c r="BA91" s="13"/>
      <c r="BB91" s="13"/>
      <c r="BC91" s="5"/>
      <c r="BD91" s="5"/>
    </row>
    <row r="92" spans="20:56">
      <c r="T92" s="3"/>
      <c r="U92" s="3"/>
      <c r="V92" s="61"/>
      <c r="W92" s="61"/>
      <c r="X92" s="16"/>
      <c r="Y92" s="16"/>
      <c r="Z92" s="3"/>
      <c r="AA92" s="3"/>
      <c r="AB92" s="16"/>
      <c r="AC92" s="16"/>
      <c r="AD92" s="61"/>
      <c r="AF92" s="3"/>
      <c r="AG92" s="3"/>
      <c r="AH92" s="63"/>
      <c r="AJ92" s="1"/>
      <c r="AK92" s="1"/>
      <c r="AL92" s="61"/>
      <c r="AM92" s="6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Z92" s="4"/>
      <c r="BA92" s="13"/>
      <c r="BB92" s="13"/>
      <c r="BC92" s="5"/>
      <c r="BD92" s="5"/>
    </row>
    <row r="93" spans="20:56">
      <c r="T93" s="3"/>
      <c r="U93" s="3"/>
      <c r="V93" s="61"/>
      <c r="W93" s="61"/>
      <c r="X93" s="16"/>
      <c r="Y93" s="16"/>
      <c r="Z93" s="3"/>
      <c r="AA93" s="3"/>
      <c r="AB93" s="16"/>
      <c r="AC93" s="16"/>
      <c r="AD93" s="61"/>
      <c r="AF93" s="3"/>
      <c r="AG93" s="3"/>
      <c r="AH93" s="63"/>
      <c r="AJ93" s="1"/>
      <c r="AK93" s="1"/>
      <c r="AL93" s="61"/>
      <c r="AM93" s="6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Z93" s="4"/>
      <c r="BA93" s="13"/>
      <c r="BB93" s="13"/>
      <c r="BC93" s="5"/>
      <c r="BD93" s="5"/>
    </row>
    <row r="94" spans="20:56">
      <c r="T94" s="3"/>
      <c r="U94" s="3"/>
      <c r="V94" s="61"/>
      <c r="W94" s="61"/>
      <c r="X94" s="16"/>
      <c r="Y94" s="16"/>
      <c r="Z94" s="3"/>
      <c r="AA94" s="3"/>
      <c r="AB94" s="16"/>
      <c r="AC94" s="16"/>
      <c r="AD94" s="61"/>
      <c r="AF94" s="3"/>
      <c r="AG94" s="3"/>
      <c r="AH94" s="63"/>
      <c r="AJ94" s="1"/>
      <c r="AK94" s="1"/>
      <c r="AL94" s="61"/>
      <c r="AM94" s="6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Z94" s="4"/>
      <c r="BA94" s="13"/>
      <c r="BB94" s="13"/>
      <c r="BC94" s="5"/>
      <c r="BD94" s="5"/>
    </row>
    <row r="95" spans="20:56">
      <c r="AJ95" s="1"/>
      <c r="AK95" s="1"/>
      <c r="AL95" s="61"/>
      <c r="AM95" s="6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Z95" s="4"/>
      <c r="BA95" s="13"/>
      <c r="BB95" s="13"/>
      <c r="BC95" s="5"/>
      <c r="BD95" s="5"/>
    </row>
    <row r="96" spans="20:56">
      <c r="AJ96" s="1"/>
      <c r="AK96" s="1"/>
      <c r="AL96" s="61"/>
      <c r="AM96" s="6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Z96" s="13"/>
      <c r="BA96" s="13"/>
      <c r="BB96" s="13"/>
      <c r="BC96" s="5"/>
      <c r="BD96" s="5"/>
    </row>
    <row r="97" spans="20:56">
      <c r="T97" s="3"/>
      <c r="U97" s="3"/>
      <c r="V97" s="61"/>
      <c r="W97" s="61"/>
      <c r="X97" s="16"/>
      <c r="Y97" s="16"/>
      <c r="Z97" s="3"/>
      <c r="AA97" s="3"/>
      <c r="AB97" s="16"/>
      <c r="AC97" s="16"/>
      <c r="AD97" s="61"/>
      <c r="AF97" s="3"/>
      <c r="AG97" s="3"/>
      <c r="AH97" s="63"/>
      <c r="AJ97" s="1"/>
      <c r="AK97" s="1"/>
      <c r="AL97" s="61"/>
      <c r="AM97" s="6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Z97" s="5"/>
      <c r="BA97" s="13"/>
      <c r="BB97" s="13"/>
      <c r="BC97" s="5"/>
      <c r="BD97" s="5"/>
    </row>
    <row r="98" spans="20:56">
      <c r="T98" s="3"/>
      <c r="U98" s="3"/>
      <c r="V98" s="61"/>
      <c r="W98" s="61"/>
      <c r="X98" s="16"/>
      <c r="Y98" s="16"/>
      <c r="Z98" s="3"/>
      <c r="AA98" s="3"/>
      <c r="AB98" s="16"/>
      <c r="AC98" s="16"/>
      <c r="AD98" s="61"/>
      <c r="AF98" s="3"/>
      <c r="AG98" s="3"/>
      <c r="AH98" s="63"/>
      <c r="AJ98" s="1"/>
      <c r="AK98" s="1"/>
      <c r="AL98" s="61"/>
      <c r="AM98" s="6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Z98" s="13"/>
      <c r="BA98" s="13"/>
      <c r="BB98" s="13"/>
      <c r="BC98" s="5"/>
      <c r="BD98" s="5"/>
    </row>
    <row r="99" spans="20:56">
      <c r="T99" s="3"/>
      <c r="U99" s="3"/>
      <c r="V99" s="61"/>
      <c r="W99" s="61"/>
      <c r="X99" s="16"/>
      <c r="Y99" s="16"/>
      <c r="Z99" s="3"/>
      <c r="AA99" s="3"/>
      <c r="AB99" s="16"/>
      <c r="AC99" s="16"/>
      <c r="AD99" s="61"/>
      <c r="AF99" s="3"/>
      <c r="AG99" s="3"/>
      <c r="AH99" s="63"/>
      <c r="AJ99" s="1"/>
      <c r="AK99" s="1"/>
      <c r="AL99" s="61"/>
      <c r="AM99" s="6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Z99" s="13"/>
      <c r="BA99" s="5"/>
      <c r="BB99" s="5"/>
      <c r="BC99" s="5"/>
      <c r="BD99" s="5"/>
    </row>
    <row r="100" spans="20:56">
      <c r="T100" s="3"/>
      <c r="U100" s="3"/>
      <c r="V100" s="61"/>
      <c r="W100" s="61"/>
      <c r="X100" s="16"/>
      <c r="Y100" s="16"/>
      <c r="Z100" s="3"/>
      <c r="AA100" s="3"/>
      <c r="AB100" s="16"/>
      <c r="AC100" s="16"/>
      <c r="AD100" s="61"/>
      <c r="AF100" s="3"/>
      <c r="AG100" s="3"/>
      <c r="AH100" s="63"/>
      <c r="AJ100" s="1"/>
      <c r="AK100" s="1"/>
      <c r="AL100" s="61"/>
      <c r="AM100" s="6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Z100" s="13"/>
      <c r="BA100" s="13"/>
    </row>
    <row r="101" spans="20:56">
      <c r="T101" s="3"/>
      <c r="U101" s="3"/>
      <c r="V101" s="61"/>
      <c r="W101" s="61"/>
      <c r="X101" s="16"/>
      <c r="Y101" s="16"/>
      <c r="Z101" s="3"/>
      <c r="AA101" s="3"/>
      <c r="AB101" s="16"/>
      <c r="AC101" s="16"/>
      <c r="AD101" s="61"/>
      <c r="AF101" s="3"/>
      <c r="AG101" s="3"/>
      <c r="AH101" s="63"/>
      <c r="AJ101" s="1"/>
      <c r="AK101" s="1"/>
      <c r="AL101" s="61"/>
      <c r="AM101" s="6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Z101" s="13"/>
      <c r="BA101" s="5"/>
      <c r="BB101" s="5"/>
      <c r="BD101" s="5"/>
    </row>
    <row r="102" spans="20:56">
      <c r="T102" s="3"/>
      <c r="U102" s="3"/>
      <c r="V102" s="61"/>
      <c r="W102" s="61"/>
      <c r="X102" s="16"/>
      <c r="Y102" s="16"/>
      <c r="Z102" s="3"/>
      <c r="AA102" s="3"/>
      <c r="AB102" s="16"/>
      <c r="AC102" s="16"/>
      <c r="AD102" s="61"/>
      <c r="AF102" s="3"/>
      <c r="AG102" s="3"/>
      <c r="AH102" s="63"/>
      <c r="AJ102" s="1"/>
      <c r="AK102" s="1"/>
      <c r="AL102" s="61"/>
      <c r="AM102" s="6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Z102" s="13"/>
      <c r="BA102" s="13"/>
    </row>
    <row r="103" spans="20:56">
      <c r="T103" s="3"/>
      <c r="U103" s="3"/>
      <c r="V103" s="61"/>
      <c r="W103" s="61"/>
      <c r="X103" s="16"/>
      <c r="Y103" s="16"/>
      <c r="Z103" s="3"/>
      <c r="AA103" s="3"/>
      <c r="AB103" s="16"/>
      <c r="AC103" s="16"/>
      <c r="AD103" s="61"/>
      <c r="AF103" s="3"/>
      <c r="AG103" s="3"/>
      <c r="AH103" s="63"/>
      <c r="AJ103" s="1"/>
      <c r="AK103" s="1"/>
      <c r="AL103" s="61"/>
      <c r="AM103" s="6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Z103" s="13"/>
      <c r="BA103" s="13"/>
    </row>
    <row r="104" spans="20:56">
      <c r="T104" s="3"/>
      <c r="U104" s="3"/>
      <c r="V104" s="61"/>
      <c r="W104" s="61"/>
      <c r="X104" s="16"/>
      <c r="Y104" s="16"/>
      <c r="Z104" s="3"/>
      <c r="AA104" s="3"/>
      <c r="AB104" s="16"/>
      <c r="AC104" s="16"/>
      <c r="AD104" s="61"/>
      <c r="AF104" s="3"/>
      <c r="AG104" s="3"/>
      <c r="AH104" s="63"/>
      <c r="AJ104" s="1"/>
      <c r="AK104" s="1"/>
      <c r="AL104" s="61"/>
      <c r="AM104" s="6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Z104" s="13"/>
      <c r="BA104" s="13"/>
    </row>
    <row r="105" spans="20:56">
      <c r="T105" s="3"/>
      <c r="U105" s="3"/>
      <c r="V105" s="61"/>
      <c r="W105" s="61"/>
      <c r="X105" s="16"/>
      <c r="Y105" s="16"/>
      <c r="Z105" s="3"/>
      <c r="AA105" s="3"/>
      <c r="AB105" s="16"/>
      <c r="AC105" s="16"/>
      <c r="AD105" s="61"/>
      <c r="AF105" s="3"/>
      <c r="AG105" s="3"/>
      <c r="AH105" s="63"/>
      <c r="AL105" s="61"/>
      <c r="AM105" s="61"/>
      <c r="AN105" s="1"/>
      <c r="AV105" s="1"/>
      <c r="AW105" s="1"/>
      <c r="AX105" s="1"/>
      <c r="AZ105" s="13"/>
      <c r="BA105" s="13"/>
    </row>
    <row r="106" spans="20:56">
      <c r="T106" s="3"/>
      <c r="U106" s="3"/>
      <c r="V106" s="61"/>
      <c r="W106" s="61"/>
      <c r="X106" s="16"/>
      <c r="Y106" s="16"/>
      <c r="Z106" s="3"/>
      <c r="AA106" s="3"/>
      <c r="AB106" s="16"/>
      <c r="AC106" s="16"/>
      <c r="AD106" s="61"/>
      <c r="AF106" s="3"/>
      <c r="AG106" s="3"/>
      <c r="AH106" s="63"/>
      <c r="AL106" s="61"/>
      <c r="AM106" s="61"/>
      <c r="AN106" s="1"/>
      <c r="AV106" s="1"/>
      <c r="AW106" s="1"/>
      <c r="AX106" s="1"/>
      <c r="AZ106" s="13"/>
      <c r="BA106" s="13"/>
    </row>
    <row r="107" spans="20:56">
      <c r="T107" s="3"/>
      <c r="U107" s="3"/>
      <c r="V107" s="61"/>
      <c r="W107" s="61"/>
      <c r="X107" s="16"/>
      <c r="Y107" s="16"/>
      <c r="Z107" s="3"/>
      <c r="AA107" s="3"/>
      <c r="AB107" s="16"/>
      <c r="AC107" s="16"/>
      <c r="AD107" s="61"/>
      <c r="AF107" s="3"/>
      <c r="AG107" s="3"/>
      <c r="AH107" s="63"/>
      <c r="AJ107" s="1"/>
      <c r="AK107" s="1"/>
      <c r="AL107" s="61"/>
      <c r="AM107" s="6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Z107" s="13"/>
      <c r="BA107" s="13"/>
    </row>
    <row r="108" spans="20:56">
      <c r="T108" s="3"/>
      <c r="U108" s="3"/>
      <c r="V108" s="61"/>
      <c r="W108" s="61"/>
      <c r="X108" s="16"/>
      <c r="Y108" s="16"/>
      <c r="Z108" s="3"/>
      <c r="AA108" s="3"/>
      <c r="AB108" s="16"/>
      <c r="AC108" s="16"/>
      <c r="AD108" s="61"/>
      <c r="AF108" s="3"/>
      <c r="AG108" s="3"/>
      <c r="AH108" s="63"/>
      <c r="AJ108" s="1"/>
      <c r="AK108" s="1"/>
      <c r="AL108" s="61"/>
      <c r="AM108" s="6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Z108" s="13"/>
      <c r="BA108" s="13"/>
    </row>
    <row r="109" spans="20:56">
      <c r="T109" s="3"/>
      <c r="U109" s="3"/>
      <c r="V109" s="61"/>
      <c r="W109" s="61"/>
      <c r="X109" s="16"/>
      <c r="Y109" s="16"/>
      <c r="Z109" s="3"/>
      <c r="AA109" s="3"/>
      <c r="AB109" s="16"/>
      <c r="AC109" s="16"/>
      <c r="AD109" s="61"/>
      <c r="AF109" s="3"/>
      <c r="AG109" s="3"/>
      <c r="AH109" s="63"/>
      <c r="AJ109" s="1"/>
      <c r="AK109" s="1"/>
      <c r="AL109" s="61"/>
      <c r="AM109" s="6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Z109" s="13"/>
      <c r="BA109" s="13"/>
    </row>
    <row r="110" spans="20:56">
      <c r="T110" s="3"/>
      <c r="U110" s="3"/>
      <c r="V110" s="61"/>
      <c r="W110" s="61"/>
      <c r="X110" s="16"/>
      <c r="Y110" s="16"/>
      <c r="Z110" s="3"/>
      <c r="AA110" s="3"/>
      <c r="AB110" s="16"/>
      <c r="AC110" s="16"/>
      <c r="AD110" s="61"/>
      <c r="AF110" s="3"/>
      <c r="AG110" s="3"/>
      <c r="AH110" s="63"/>
      <c r="AJ110" s="1"/>
      <c r="AK110" s="1"/>
      <c r="AL110" s="61"/>
      <c r="AM110" s="6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Z110" s="13"/>
      <c r="BA110" s="13"/>
    </row>
    <row r="111" spans="20:56">
      <c r="T111" s="3"/>
      <c r="U111" s="3"/>
      <c r="V111" s="61"/>
      <c r="W111" s="61"/>
      <c r="X111" s="16"/>
      <c r="Y111" s="16"/>
      <c r="Z111" s="3"/>
      <c r="AA111" s="3"/>
      <c r="AB111" s="16"/>
      <c r="AC111" s="16"/>
      <c r="AD111" s="61"/>
      <c r="AF111" s="3"/>
      <c r="AG111" s="3"/>
      <c r="AH111" s="63"/>
      <c r="AJ111" s="1"/>
      <c r="AK111" s="1"/>
      <c r="AL111" s="61"/>
      <c r="AM111" s="61"/>
      <c r="AN111" s="1"/>
      <c r="AO111" s="1"/>
      <c r="AP111" s="1"/>
      <c r="AQ111" s="1"/>
      <c r="AR111" s="1"/>
      <c r="AS111" s="1"/>
      <c r="AT111" s="1"/>
      <c r="AU111" s="1"/>
      <c r="AX111" s="1"/>
      <c r="AZ111" s="13"/>
      <c r="BA111" s="13"/>
    </row>
    <row r="112" spans="20:56">
      <c r="T112" s="3"/>
      <c r="U112" s="3"/>
      <c r="V112" s="61"/>
      <c r="W112" s="61"/>
      <c r="X112" s="16"/>
      <c r="Y112" s="16"/>
      <c r="Z112" s="3"/>
      <c r="AA112" s="3"/>
      <c r="AB112" s="16"/>
      <c r="AC112" s="16"/>
      <c r="AD112" s="61"/>
      <c r="AF112" s="3"/>
      <c r="AG112" s="3"/>
      <c r="AH112" s="63"/>
      <c r="AJ112" s="1"/>
      <c r="AK112" s="1"/>
      <c r="AL112" s="61"/>
      <c r="AM112" s="61"/>
      <c r="AN112" s="1"/>
      <c r="AO112" s="1"/>
      <c r="AP112" s="1"/>
      <c r="AQ112" s="1"/>
      <c r="AR112" s="1"/>
      <c r="AS112" s="1"/>
      <c r="AT112" s="1"/>
      <c r="AU112" s="1"/>
      <c r="AX112" s="1"/>
      <c r="AZ112" s="13"/>
      <c r="BA112" s="13"/>
    </row>
    <row r="113" spans="20:53">
      <c r="T113" s="3"/>
      <c r="U113" s="3"/>
      <c r="V113" s="61"/>
      <c r="W113" s="61"/>
      <c r="X113" s="16"/>
      <c r="Y113" s="16"/>
      <c r="Z113" s="3"/>
      <c r="AA113" s="3"/>
      <c r="AB113" s="16"/>
      <c r="AC113" s="16"/>
      <c r="AD113" s="61"/>
      <c r="AF113" s="3"/>
      <c r="AG113" s="3"/>
      <c r="AH113" s="63"/>
      <c r="AJ113" s="1"/>
      <c r="AK113" s="1"/>
      <c r="AL113" s="61"/>
      <c r="AM113" s="6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Z113" s="13"/>
      <c r="BA113" s="13"/>
    </row>
    <row r="114" spans="20:53">
      <c r="T114" s="3"/>
      <c r="U114" s="3"/>
      <c r="V114" s="61"/>
      <c r="W114" s="61"/>
      <c r="X114" s="16"/>
      <c r="Y114" s="16"/>
      <c r="Z114" s="3"/>
      <c r="AA114" s="3"/>
      <c r="AB114" s="16"/>
      <c r="AC114" s="16"/>
      <c r="AD114" s="61"/>
      <c r="AF114" s="3"/>
      <c r="AG114" s="3"/>
      <c r="AH114" s="63"/>
      <c r="AJ114" s="1"/>
      <c r="AK114" s="1"/>
      <c r="AL114" s="61"/>
      <c r="AM114" s="61"/>
      <c r="AN114" s="1"/>
      <c r="AO114" s="1"/>
      <c r="AP114" s="1"/>
      <c r="AQ114" s="13" t="s">
        <v>460</v>
      </c>
      <c r="AR114" s="1"/>
      <c r="AS114" s="1"/>
      <c r="AT114" s="1"/>
      <c r="AU114" s="1"/>
      <c r="AV114" s="1"/>
      <c r="AW114" s="1"/>
      <c r="AX114" s="1"/>
      <c r="AZ114" s="13"/>
      <c r="BA114" s="13"/>
    </row>
    <row r="115" spans="20:53">
      <c r="T115" s="3"/>
      <c r="U115" s="3"/>
      <c r="V115" s="61"/>
      <c r="W115" s="61"/>
      <c r="X115" s="16"/>
      <c r="Y115" s="16"/>
      <c r="Z115" s="3"/>
      <c r="AA115" s="3"/>
      <c r="AB115" s="16"/>
      <c r="AC115" s="16"/>
      <c r="AD115" s="61"/>
      <c r="AF115" s="3"/>
      <c r="AG115" s="3"/>
      <c r="AH115" s="63"/>
      <c r="AJ115" s="1"/>
      <c r="AK115" s="1"/>
      <c r="AL115" s="61"/>
      <c r="AM115" s="6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Z115" s="13"/>
      <c r="BA115" s="13"/>
    </row>
    <row r="116" spans="20:53">
      <c r="T116" s="3"/>
      <c r="U116" s="3"/>
      <c r="V116" s="61"/>
      <c r="W116" s="61"/>
      <c r="X116" s="16"/>
      <c r="Y116" s="16"/>
      <c r="Z116" s="3"/>
      <c r="AA116" s="3"/>
      <c r="AB116" s="16"/>
      <c r="AC116" s="16"/>
      <c r="AD116" s="61"/>
      <c r="AF116" s="3"/>
      <c r="AG116" s="3"/>
      <c r="AH116" s="63"/>
      <c r="AJ116" s="1"/>
      <c r="AK116" s="1"/>
      <c r="AL116" s="61"/>
      <c r="AM116" s="6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Z116" s="13"/>
      <c r="BA116" s="13"/>
    </row>
    <row r="117" spans="20:53">
      <c r="T117" s="3"/>
      <c r="U117" s="3"/>
      <c r="V117" s="61"/>
      <c r="W117" s="61"/>
      <c r="X117" s="16"/>
      <c r="Y117" s="16"/>
      <c r="Z117" s="3"/>
      <c r="AA117" s="3"/>
      <c r="AB117" s="16"/>
      <c r="AC117" s="16"/>
      <c r="AD117" s="61"/>
      <c r="AF117" s="3"/>
      <c r="AG117" s="3"/>
      <c r="AH117" s="63"/>
      <c r="AJ117" s="1"/>
      <c r="AK117" s="1"/>
      <c r="AL117" s="61"/>
      <c r="AM117" s="6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Z117" s="13"/>
      <c r="BA117" s="13"/>
    </row>
    <row r="118" spans="20:53">
      <c r="T118" s="3"/>
      <c r="U118" s="3"/>
      <c r="V118" s="61"/>
      <c r="W118" s="61"/>
      <c r="X118" s="16"/>
      <c r="Y118" s="16"/>
      <c r="Z118" s="3"/>
      <c r="AA118" s="3"/>
      <c r="AB118" s="16"/>
      <c r="AC118" s="16"/>
      <c r="AD118" s="61"/>
      <c r="AF118" s="3"/>
      <c r="AG118" s="3"/>
      <c r="AH118" s="63"/>
      <c r="AJ118" s="1"/>
      <c r="AK118" s="1"/>
      <c r="AL118" s="61"/>
      <c r="AM118" s="6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Z118" s="13"/>
      <c r="BA118" s="13"/>
    </row>
    <row r="119" spans="20:53">
      <c r="T119" s="3"/>
      <c r="U119" s="3"/>
      <c r="V119" s="61"/>
      <c r="W119" s="61"/>
      <c r="X119" s="16"/>
      <c r="Y119" s="16"/>
      <c r="Z119" s="3"/>
      <c r="AA119" s="3"/>
      <c r="AB119" s="16"/>
      <c r="AC119" s="16"/>
      <c r="AD119" s="61"/>
      <c r="AF119" s="3"/>
      <c r="AG119" s="3"/>
      <c r="AH119" s="63"/>
      <c r="AJ119" s="1"/>
      <c r="AK119" s="1"/>
      <c r="AL119" s="61"/>
      <c r="AM119" s="6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Z119" s="13"/>
      <c r="BA119" s="13"/>
    </row>
    <row r="120" spans="20:53">
      <c r="T120" s="3"/>
      <c r="U120" s="3"/>
      <c r="V120" s="61"/>
      <c r="W120" s="61"/>
      <c r="X120" s="16"/>
      <c r="Y120" s="16"/>
      <c r="Z120" s="3"/>
      <c r="AA120" s="3"/>
      <c r="AB120" s="16"/>
      <c r="AC120" s="16"/>
      <c r="AD120" s="61"/>
      <c r="AF120" s="3"/>
      <c r="AG120" s="3"/>
      <c r="AH120" s="63"/>
      <c r="AJ120" s="1"/>
      <c r="AK120" s="1"/>
      <c r="AL120" s="61"/>
      <c r="AM120" s="6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Z120" s="13"/>
      <c r="BA120" s="13"/>
    </row>
    <row r="121" spans="20:53">
      <c r="T121" s="3"/>
      <c r="U121" s="3"/>
      <c r="V121" s="61"/>
      <c r="W121" s="61"/>
      <c r="X121" s="16"/>
      <c r="Y121" s="16"/>
      <c r="Z121" s="3"/>
      <c r="AA121" s="3"/>
      <c r="AB121" s="16"/>
      <c r="AC121" s="16"/>
      <c r="AD121" s="61"/>
      <c r="AF121" s="3"/>
      <c r="AG121" s="3"/>
      <c r="AH121" s="63"/>
      <c r="AJ121" s="1"/>
      <c r="AK121" s="1"/>
      <c r="AL121" s="61"/>
      <c r="AM121" s="6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Z121" s="13"/>
      <c r="BA121" s="13"/>
    </row>
    <row r="122" spans="20:53">
      <c r="T122" s="3"/>
      <c r="U122" s="3"/>
      <c r="V122" s="61"/>
      <c r="W122" s="61"/>
      <c r="X122" s="16"/>
      <c r="Y122" s="16"/>
      <c r="Z122" s="3"/>
      <c r="AA122" s="3"/>
      <c r="AB122" s="16"/>
      <c r="AC122" s="16"/>
      <c r="AD122" s="61"/>
      <c r="AF122" s="3"/>
      <c r="AG122" s="3"/>
      <c r="AH122" s="63"/>
      <c r="AJ122" s="1"/>
      <c r="AK122" s="1"/>
      <c r="AL122" s="61"/>
      <c r="AM122" s="6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Z122" s="13"/>
      <c r="BA122" s="13"/>
    </row>
    <row r="123" spans="20:53">
      <c r="T123" s="3"/>
      <c r="U123" s="3"/>
      <c r="V123" s="61"/>
      <c r="W123" s="61"/>
      <c r="X123" s="16"/>
      <c r="Y123" s="16"/>
      <c r="Z123" s="3"/>
      <c r="AA123" s="3"/>
      <c r="AB123" s="16"/>
      <c r="AC123" s="16"/>
      <c r="AD123" s="61"/>
      <c r="AF123" s="3"/>
      <c r="AG123" s="3"/>
      <c r="AH123" s="63"/>
      <c r="AJ123" s="1"/>
      <c r="AK123" s="1"/>
      <c r="AL123" s="61"/>
      <c r="AM123" s="6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Z123" s="13"/>
      <c r="BA123" s="13"/>
    </row>
    <row r="124" spans="20:53">
      <c r="T124" s="3"/>
      <c r="U124" s="3"/>
      <c r="V124" s="61"/>
      <c r="W124" s="61"/>
      <c r="X124" s="16"/>
      <c r="Y124" s="16"/>
      <c r="Z124" s="3"/>
      <c r="AA124" s="3"/>
      <c r="AB124" s="16"/>
      <c r="AC124" s="16"/>
      <c r="AD124" s="61"/>
      <c r="AF124" s="3"/>
      <c r="AG124" s="3"/>
      <c r="AH124" s="63"/>
      <c r="AJ124" s="1"/>
      <c r="AK124" s="1"/>
      <c r="AL124" s="61"/>
      <c r="AM124" s="6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Z124" s="13"/>
      <c r="BA124" s="13"/>
    </row>
    <row r="125" spans="20:53">
      <c r="T125" s="3"/>
      <c r="U125" s="3"/>
      <c r="V125" s="61"/>
      <c r="W125" s="61"/>
      <c r="X125" s="16"/>
      <c r="Y125" s="16"/>
      <c r="Z125" s="3"/>
      <c r="AA125" s="3"/>
      <c r="AB125" s="16"/>
      <c r="AC125" s="16"/>
      <c r="AD125" s="61"/>
      <c r="AF125" s="3"/>
      <c r="AG125" s="3"/>
      <c r="AH125" s="63"/>
      <c r="AJ125" s="1"/>
      <c r="AK125" s="1"/>
      <c r="AL125" s="61"/>
      <c r="AM125" s="6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Z125" s="13"/>
      <c r="BA125" s="13"/>
    </row>
    <row r="126" spans="20:53">
      <c r="T126" s="3"/>
      <c r="U126" s="3"/>
      <c r="V126" s="61"/>
      <c r="W126" s="61"/>
      <c r="X126" s="16"/>
      <c r="Y126" s="16"/>
      <c r="Z126" s="3"/>
      <c r="AA126" s="3"/>
      <c r="AB126" s="16"/>
      <c r="AC126" s="16"/>
      <c r="AD126" s="61"/>
      <c r="AF126" s="3"/>
      <c r="AG126" s="3"/>
      <c r="AH126" s="63"/>
      <c r="AJ126" s="1"/>
      <c r="AK126" s="1"/>
      <c r="AL126" s="61"/>
      <c r="AM126" s="6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Z126" s="13"/>
      <c r="BA126" s="13"/>
    </row>
    <row r="127" spans="20:53">
      <c r="T127" s="3"/>
      <c r="U127" s="3"/>
      <c r="V127" s="61"/>
      <c r="W127" s="61"/>
      <c r="X127" s="16"/>
      <c r="Y127" s="16"/>
      <c r="Z127" s="3"/>
      <c r="AA127" s="3"/>
      <c r="AB127" s="16"/>
      <c r="AC127" s="16"/>
      <c r="AD127" s="61"/>
      <c r="AF127" s="3"/>
      <c r="AG127" s="3"/>
      <c r="AH127" s="63"/>
      <c r="AJ127" s="1"/>
      <c r="AK127" s="1"/>
      <c r="AL127" s="61"/>
      <c r="AM127" s="6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Z127" s="13"/>
      <c r="BA127" s="13"/>
    </row>
    <row r="128" spans="20:53">
      <c r="T128" s="3"/>
      <c r="U128" s="3"/>
      <c r="V128" s="61"/>
      <c r="W128" s="61"/>
      <c r="X128" s="16"/>
      <c r="Y128" s="16"/>
      <c r="Z128" s="3"/>
      <c r="AA128" s="3"/>
      <c r="AB128" s="16"/>
      <c r="AC128" s="16"/>
      <c r="AD128" s="61"/>
      <c r="AF128" s="3"/>
      <c r="AG128" s="3"/>
      <c r="AH128" s="63"/>
      <c r="AJ128" s="1"/>
      <c r="AK128" s="1"/>
      <c r="AL128" s="61"/>
      <c r="AM128" s="6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Z128" s="13"/>
      <c r="BA128" s="13"/>
    </row>
    <row r="129" spans="20:53">
      <c r="AJ129" s="1"/>
      <c r="AK129" s="1"/>
      <c r="AL129" s="61"/>
      <c r="AM129" s="6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Z129" s="13"/>
      <c r="BA129" s="13"/>
    </row>
    <row r="130" spans="20:53">
      <c r="AJ130" s="1"/>
      <c r="AK130" s="1"/>
      <c r="AL130" s="61"/>
      <c r="AM130" s="6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Z130" s="13"/>
      <c r="BA130" s="13"/>
    </row>
    <row r="131" spans="20:53">
      <c r="T131" s="3"/>
      <c r="U131" s="3"/>
      <c r="V131" s="61"/>
      <c r="W131" s="61"/>
      <c r="X131" s="16"/>
      <c r="Y131" s="16"/>
      <c r="Z131" s="3"/>
      <c r="AA131" s="3"/>
      <c r="AB131" s="16"/>
      <c r="AC131" s="16"/>
      <c r="AD131" s="61"/>
      <c r="AF131" s="3"/>
      <c r="AG131" s="3"/>
      <c r="AH131" s="63"/>
      <c r="AJ131" s="1"/>
      <c r="AK131" s="1"/>
      <c r="AL131" s="61"/>
      <c r="AM131" s="6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Z131" s="13"/>
      <c r="BA131" s="13"/>
    </row>
    <row r="132" spans="20:53">
      <c r="T132" s="3"/>
      <c r="U132" s="3"/>
      <c r="V132" s="61"/>
      <c r="W132" s="61"/>
      <c r="X132" s="16"/>
      <c r="Y132" s="16"/>
      <c r="Z132" s="3"/>
      <c r="AA132" s="3"/>
      <c r="AB132" s="16"/>
      <c r="AC132" s="16"/>
      <c r="AD132" s="61"/>
      <c r="AF132" s="3"/>
      <c r="AG132" s="3"/>
      <c r="AH132" s="63"/>
      <c r="AJ132" s="1"/>
      <c r="AK132" s="1"/>
      <c r="AL132" s="61"/>
      <c r="AM132" s="6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Z132" s="13"/>
      <c r="BA132" s="13"/>
    </row>
    <row r="133" spans="20:53">
      <c r="T133" s="3"/>
      <c r="U133" s="3"/>
      <c r="V133" s="61"/>
      <c r="W133" s="61"/>
      <c r="X133" s="16"/>
      <c r="Y133" s="16"/>
      <c r="Z133" s="3"/>
      <c r="AA133" s="3"/>
      <c r="AB133" s="16"/>
      <c r="AC133" s="16"/>
      <c r="AD133" s="61"/>
      <c r="AF133" s="3"/>
      <c r="AG133" s="3"/>
      <c r="AH133" s="63"/>
      <c r="AJ133" s="1"/>
      <c r="AK133" s="1"/>
      <c r="AL133" s="61"/>
      <c r="AM133" s="6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Z133" s="13"/>
      <c r="BA133" s="13"/>
    </row>
    <row r="134" spans="20:53">
      <c r="T134" s="3"/>
      <c r="U134" s="3"/>
      <c r="V134" s="61"/>
      <c r="W134" s="61"/>
      <c r="X134" s="16"/>
      <c r="Y134" s="16"/>
      <c r="Z134" s="3"/>
      <c r="AA134" s="3"/>
      <c r="AB134" s="16"/>
      <c r="AC134" s="16"/>
      <c r="AD134" s="61"/>
      <c r="AF134" s="3"/>
      <c r="AG134" s="3"/>
      <c r="AH134" s="63"/>
      <c r="AJ134" s="1"/>
      <c r="AK134" s="1"/>
      <c r="AL134" s="61"/>
      <c r="AM134" s="6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Z134" s="13"/>
      <c r="BA134" s="13"/>
    </row>
    <row r="135" spans="20:53">
      <c r="T135" s="3"/>
      <c r="U135" s="3"/>
      <c r="V135" s="61"/>
      <c r="W135" s="61"/>
      <c r="X135" s="16"/>
      <c r="Y135" s="16"/>
      <c r="Z135" s="3"/>
      <c r="AA135" s="3"/>
      <c r="AB135" s="16"/>
      <c r="AC135" s="16"/>
      <c r="AD135" s="61"/>
      <c r="AF135" s="3"/>
      <c r="AG135" s="3"/>
      <c r="AH135" s="63"/>
      <c r="AJ135" s="1"/>
      <c r="AK135" s="1"/>
      <c r="AL135" s="61"/>
      <c r="AM135" s="6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Z135" s="13"/>
      <c r="BA135" s="13"/>
    </row>
    <row r="136" spans="20:53">
      <c r="T136" s="3"/>
      <c r="U136" s="3"/>
      <c r="V136" s="61"/>
      <c r="W136" s="61"/>
      <c r="X136" s="16"/>
      <c r="Y136" s="16"/>
      <c r="Z136" s="3"/>
      <c r="AA136" s="3"/>
      <c r="AB136" s="16"/>
      <c r="AC136" s="16"/>
      <c r="AD136" s="61"/>
      <c r="AF136" s="3"/>
      <c r="AG136" s="3"/>
      <c r="AH136" s="63"/>
      <c r="AJ136" s="1"/>
      <c r="AK136" s="1"/>
      <c r="AL136" s="61"/>
      <c r="AM136" s="6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Z136" s="13"/>
      <c r="BA136" s="13"/>
    </row>
    <row r="137" spans="20:53">
      <c r="T137" s="3"/>
      <c r="U137" s="3"/>
      <c r="V137" s="61"/>
      <c r="W137" s="61"/>
      <c r="X137" s="16"/>
      <c r="Y137" s="16"/>
      <c r="Z137" s="3"/>
      <c r="AA137" s="3"/>
      <c r="AB137" s="16"/>
      <c r="AC137" s="16"/>
      <c r="AD137" s="61"/>
      <c r="AF137" s="3"/>
      <c r="AG137" s="3"/>
      <c r="AH137" s="63"/>
      <c r="AJ137" s="1"/>
      <c r="AK137" s="1"/>
      <c r="AL137" s="61"/>
      <c r="AM137" s="6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Z137" s="13"/>
      <c r="BA137" s="13"/>
    </row>
    <row r="138" spans="20:53">
      <c r="T138" s="3"/>
      <c r="U138" s="3"/>
      <c r="V138" s="61"/>
      <c r="W138" s="61"/>
      <c r="X138" s="16"/>
      <c r="Y138" s="16"/>
      <c r="Z138" s="3"/>
      <c r="AA138" s="3"/>
      <c r="AB138" s="16"/>
      <c r="AC138" s="16"/>
      <c r="AD138" s="61"/>
      <c r="AF138" s="3"/>
      <c r="AG138" s="3"/>
      <c r="AH138" s="63"/>
      <c r="AJ138" s="1"/>
      <c r="AK138" s="1"/>
      <c r="AL138" s="61"/>
      <c r="AM138" s="6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Z138" s="13"/>
      <c r="BA138" s="13"/>
    </row>
    <row r="139" spans="20:53">
      <c r="T139" s="3"/>
      <c r="U139" s="3"/>
      <c r="V139" s="61"/>
      <c r="W139" s="61"/>
      <c r="X139" s="16"/>
      <c r="Y139" s="16"/>
      <c r="Z139" s="3"/>
      <c r="AA139" s="3"/>
      <c r="AB139" s="16"/>
      <c r="AC139" s="16"/>
      <c r="AD139" s="61"/>
      <c r="AF139" s="3"/>
      <c r="AG139" s="3"/>
      <c r="AH139" s="63"/>
      <c r="AL139" s="61"/>
      <c r="AM139" s="61"/>
      <c r="AN139" s="1"/>
      <c r="AV139" s="1"/>
      <c r="AW139" s="1"/>
      <c r="AX139" s="1"/>
      <c r="AZ139" s="13"/>
      <c r="BA139" s="13"/>
    </row>
    <row r="140" spans="20:53">
      <c r="T140" s="3"/>
      <c r="U140" s="3"/>
      <c r="V140" s="61"/>
      <c r="W140" s="61"/>
      <c r="X140" s="16"/>
      <c r="Y140" s="16"/>
      <c r="Z140" s="3"/>
      <c r="AA140" s="3"/>
      <c r="AB140" s="16"/>
      <c r="AC140" s="16"/>
      <c r="AD140" s="61"/>
      <c r="AF140" s="3"/>
      <c r="AG140" s="3"/>
      <c r="AH140" s="63"/>
      <c r="AL140" s="61"/>
      <c r="AM140" s="61"/>
      <c r="AN140" s="1"/>
      <c r="AV140" s="1"/>
      <c r="AW140" s="1"/>
      <c r="AX140" s="1"/>
      <c r="AZ140" s="13"/>
      <c r="BA140" s="13"/>
    </row>
    <row r="141" spans="20:53">
      <c r="T141" s="3"/>
      <c r="U141" s="3"/>
      <c r="V141" s="61"/>
      <c r="W141" s="61"/>
      <c r="X141" s="16"/>
      <c r="Y141" s="16"/>
      <c r="Z141" s="3"/>
      <c r="AA141" s="3"/>
      <c r="AB141" s="16"/>
      <c r="AC141" s="16"/>
      <c r="AD141" s="61"/>
      <c r="AF141" s="3"/>
      <c r="AG141" s="3"/>
      <c r="AH141" s="63"/>
      <c r="AJ141" s="1"/>
      <c r="AK141" s="1"/>
      <c r="AL141" s="61"/>
      <c r="AM141" s="6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Z141" s="13"/>
      <c r="BA141" s="13"/>
    </row>
    <row r="142" spans="20:53">
      <c r="T142" s="3"/>
      <c r="U142" s="3"/>
      <c r="V142" s="61"/>
      <c r="W142" s="61"/>
      <c r="X142" s="16"/>
      <c r="Y142" s="16"/>
      <c r="Z142" s="3"/>
      <c r="AA142" s="3"/>
      <c r="AB142" s="16"/>
      <c r="AC142" s="16"/>
      <c r="AD142" s="61"/>
      <c r="AF142" s="3"/>
      <c r="AG142" s="3"/>
      <c r="AH142" s="63"/>
      <c r="AJ142" s="1"/>
      <c r="AK142" s="1"/>
      <c r="AL142" s="61"/>
      <c r="AM142" s="6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Z142" s="13"/>
      <c r="BA142" s="13"/>
    </row>
    <row r="143" spans="20:53">
      <c r="T143" s="3"/>
      <c r="U143" s="3"/>
      <c r="V143" s="61"/>
      <c r="W143" s="61"/>
      <c r="X143" s="16"/>
      <c r="Y143" s="16"/>
      <c r="Z143" s="3"/>
      <c r="AA143" s="3"/>
      <c r="AB143" s="16"/>
      <c r="AC143" s="16"/>
      <c r="AD143" s="61"/>
      <c r="AF143" s="3"/>
      <c r="AG143" s="3"/>
      <c r="AH143" s="63"/>
      <c r="AJ143" s="1"/>
      <c r="AK143" s="1"/>
      <c r="AL143" s="61"/>
      <c r="AM143" s="6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Z143" s="13"/>
      <c r="BA143" s="13"/>
    </row>
    <row r="144" spans="20:53">
      <c r="T144" s="3"/>
      <c r="U144" s="3"/>
      <c r="V144" s="61"/>
      <c r="W144" s="61"/>
      <c r="X144" s="16"/>
      <c r="Y144" s="16"/>
      <c r="Z144" s="3"/>
      <c r="AA144" s="3"/>
      <c r="AB144" s="16"/>
      <c r="AC144" s="16"/>
      <c r="AD144" s="61"/>
      <c r="AF144" s="3"/>
      <c r="AG144" s="3"/>
      <c r="AH144" s="63"/>
      <c r="AJ144" s="1"/>
      <c r="AK144" s="1"/>
      <c r="AL144" s="61"/>
      <c r="AM144" s="6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Z144" s="13"/>
      <c r="BA144" s="13"/>
    </row>
    <row r="145" spans="13:53">
      <c r="T145" s="3"/>
      <c r="U145" s="3"/>
      <c r="V145" s="61"/>
      <c r="W145" s="61"/>
      <c r="X145" s="16"/>
      <c r="Y145" s="16"/>
      <c r="Z145" s="3"/>
      <c r="AA145" s="3"/>
      <c r="AB145" s="16"/>
      <c r="AC145" s="16"/>
      <c r="AD145" s="61"/>
      <c r="AF145" s="3"/>
      <c r="AG145" s="3"/>
      <c r="AH145" s="63"/>
      <c r="AJ145" s="1"/>
      <c r="AK145" s="1"/>
      <c r="AL145" s="61"/>
      <c r="AM145" s="61"/>
      <c r="AN145" s="1"/>
      <c r="AO145" s="1"/>
      <c r="AP145" s="1"/>
      <c r="AQ145" s="1"/>
      <c r="AR145" s="1"/>
      <c r="AS145" s="1"/>
      <c r="AT145" s="1"/>
      <c r="AU145" s="1"/>
      <c r="AX145" s="1"/>
      <c r="AZ145" s="13"/>
      <c r="BA145" s="13"/>
    </row>
    <row r="146" spans="13:53">
      <c r="T146" s="3"/>
      <c r="U146" s="3"/>
      <c r="V146" s="61"/>
      <c r="W146" s="61"/>
      <c r="X146" s="16"/>
      <c r="Y146" s="16"/>
      <c r="Z146" s="3"/>
      <c r="AA146" s="3"/>
      <c r="AB146" s="16"/>
      <c r="AC146" s="16"/>
      <c r="AD146" s="61"/>
      <c r="AF146" s="3"/>
      <c r="AG146" s="3"/>
      <c r="AH146" s="63"/>
      <c r="AJ146" s="1"/>
      <c r="AK146" s="1"/>
      <c r="AL146" s="61"/>
      <c r="AM146" s="61"/>
      <c r="AN146" s="1"/>
      <c r="AO146" s="1"/>
      <c r="AP146" s="1"/>
      <c r="AQ146" s="1"/>
      <c r="AR146" s="1"/>
      <c r="AS146" s="1"/>
      <c r="AT146" s="1"/>
      <c r="AU146" s="1"/>
      <c r="AX146" s="1"/>
      <c r="AZ146" s="13"/>
      <c r="BA146" s="13"/>
    </row>
    <row r="147" spans="13:53">
      <c r="T147" s="3"/>
      <c r="U147" s="3"/>
      <c r="V147" s="61"/>
      <c r="W147" s="61"/>
      <c r="X147" s="16"/>
      <c r="Y147" s="16"/>
      <c r="Z147" s="3"/>
      <c r="AA147" s="3"/>
      <c r="AB147" s="16"/>
      <c r="AC147" s="16"/>
      <c r="AD147" s="61"/>
      <c r="AF147" s="3"/>
      <c r="AG147" s="3"/>
      <c r="AH147" s="63"/>
      <c r="AJ147" s="1"/>
      <c r="AK147" s="1"/>
      <c r="AL147" s="61"/>
      <c r="AM147" s="6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Z147" s="13"/>
      <c r="BA147" s="13"/>
    </row>
    <row r="148" spans="13:53">
      <c r="T148" s="3"/>
      <c r="U148" s="3"/>
      <c r="V148" s="61"/>
      <c r="W148" s="61"/>
      <c r="X148" s="16"/>
      <c r="Y148" s="16"/>
      <c r="Z148" s="3"/>
      <c r="AA148" s="3"/>
      <c r="AB148" s="16"/>
      <c r="AC148" s="16"/>
      <c r="AD148" s="61"/>
      <c r="AF148" s="3"/>
      <c r="AG148" s="3"/>
      <c r="AH148" s="63"/>
      <c r="AJ148" s="1"/>
      <c r="AK148" s="1"/>
      <c r="AL148" s="61"/>
      <c r="AM148" s="6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Z148" s="13"/>
      <c r="BA148" s="13"/>
    </row>
    <row r="149" spans="13:53">
      <c r="T149" s="3"/>
      <c r="U149" s="3"/>
      <c r="V149" s="61"/>
      <c r="W149" s="61"/>
      <c r="X149" s="16"/>
      <c r="Y149" s="16"/>
      <c r="Z149" s="3"/>
      <c r="AA149" s="3"/>
      <c r="AB149" s="16"/>
      <c r="AC149" s="16"/>
      <c r="AD149" s="61"/>
      <c r="AF149" s="3"/>
      <c r="AG149" s="3"/>
      <c r="AH149" s="63"/>
      <c r="AJ149" s="1"/>
      <c r="AK149" s="1"/>
      <c r="AL149" s="61"/>
      <c r="AM149" s="6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Z149" s="13"/>
      <c r="BA149" s="13"/>
    </row>
    <row r="150" spans="13:53">
      <c r="T150" s="3"/>
      <c r="U150" s="3"/>
      <c r="V150" s="61"/>
      <c r="W150" s="61"/>
      <c r="X150" s="16"/>
      <c r="Y150" s="16"/>
      <c r="Z150" s="3"/>
      <c r="AA150" s="3"/>
      <c r="AB150" s="16"/>
      <c r="AC150" s="16"/>
      <c r="AD150" s="61"/>
      <c r="AF150" s="3"/>
      <c r="AG150" s="3"/>
      <c r="AH150" s="63"/>
      <c r="AJ150" s="1"/>
      <c r="AK150" s="1"/>
      <c r="AL150" s="61"/>
      <c r="AM150" s="6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Z150" s="13"/>
      <c r="BA150" s="13"/>
    </row>
    <row r="151" spans="13:53">
      <c r="T151" s="3"/>
      <c r="U151" s="3"/>
      <c r="V151" s="61"/>
      <c r="W151" s="61"/>
      <c r="X151" s="16"/>
      <c r="Y151" s="16"/>
      <c r="Z151" s="3"/>
      <c r="AA151" s="3"/>
      <c r="AB151" s="16"/>
      <c r="AC151" s="16"/>
      <c r="AD151" s="61"/>
      <c r="AF151" s="3"/>
      <c r="AG151" s="3"/>
      <c r="AH151" s="63"/>
      <c r="AJ151" s="1"/>
      <c r="AK151" s="1"/>
      <c r="AL151" s="61"/>
      <c r="AM151" s="6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Z151" s="13"/>
      <c r="BA151" s="13"/>
    </row>
    <row r="152" spans="13:53">
      <c r="T152" s="3"/>
      <c r="U152" s="3"/>
      <c r="V152" s="61"/>
      <c r="W152" s="61"/>
      <c r="X152" s="16"/>
      <c r="Y152" s="16"/>
      <c r="Z152" s="3"/>
      <c r="AA152" s="3"/>
      <c r="AB152" s="16"/>
      <c r="AC152" s="16"/>
      <c r="AD152" s="61"/>
      <c r="AF152" s="3"/>
      <c r="AG152" s="3"/>
      <c r="AH152" s="63"/>
      <c r="AJ152" s="1"/>
      <c r="AK152" s="1"/>
      <c r="AL152" s="61"/>
      <c r="AM152" s="6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Z152" s="13"/>
      <c r="BA152" s="13"/>
    </row>
    <row r="153" spans="13:53">
      <c r="T153" s="3"/>
      <c r="U153" s="3"/>
      <c r="V153" s="61"/>
      <c r="W153" s="61"/>
      <c r="X153" s="16"/>
      <c r="Y153" s="16"/>
      <c r="Z153" s="3"/>
      <c r="AA153" s="3"/>
      <c r="AB153" s="16"/>
      <c r="AC153" s="16"/>
      <c r="AD153" s="61"/>
      <c r="AF153" s="3"/>
      <c r="AG153" s="3"/>
      <c r="AH153" s="63"/>
      <c r="AJ153" s="1"/>
      <c r="AK153" s="1"/>
      <c r="AL153" s="61"/>
      <c r="AM153" s="6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BA153" s="13"/>
    </row>
    <row r="154" spans="13:53">
      <c r="T154" s="3"/>
      <c r="U154" s="3"/>
      <c r="V154" s="61"/>
      <c r="W154" s="61"/>
      <c r="X154" s="16"/>
      <c r="Y154" s="16"/>
      <c r="Z154" s="3"/>
      <c r="AA154" s="3"/>
      <c r="AB154" s="16"/>
      <c r="AC154" s="16"/>
      <c r="AD154" s="61"/>
      <c r="AF154" s="3"/>
      <c r="AG154" s="3"/>
      <c r="AH154" s="63"/>
      <c r="AJ154" s="1"/>
      <c r="AK154" s="1"/>
      <c r="AL154" s="61"/>
      <c r="AM154" s="6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BA154" s="13"/>
    </row>
    <row r="155" spans="13:53">
      <c r="T155" s="3"/>
      <c r="U155" s="3"/>
      <c r="V155" s="61"/>
      <c r="W155" s="61"/>
      <c r="X155" s="16"/>
      <c r="Y155" s="16"/>
      <c r="Z155" s="3"/>
      <c r="AA155" s="3"/>
      <c r="AB155" s="16"/>
      <c r="AC155" s="16"/>
      <c r="AD155" s="61"/>
      <c r="AF155" s="3"/>
      <c r="AG155" s="3"/>
      <c r="AH155" s="63"/>
      <c r="AJ155" s="1"/>
      <c r="AK155" s="1"/>
      <c r="AL155" s="61"/>
      <c r="AM155" s="6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BA155" s="13"/>
    </row>
    <row r="156" spans="13:53">
      <c r="T156" s="3"/>
      <c r="U156" s="3"/>
      <c r="V156" s="61"/>
      <c r="W156" s="61"/>
      <c r="X156" s="16"/>
      <c r="Y156" s="16"/>
      <c r="Z156" s="3"/>
      <c r="AA156" s="3"/>
      <c r="AB156" s="16"/>
      <c r="AC156" s="16"/>
      <c r="AD156" s="61"/>
      <c r="AF156" s="3"/>
      <c r="AG156" s="3"/>
      <c r="AH156" s="63"/>
      <c r="AJ156" s="1"/>
      <c r="AK156" s="1"/>
      <c r="AL156" s="61"/>
      <c r="AM156" s="6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BA156" s="13"/>
    </row>
    <row r="157" spans="13:53">
      <c r="M157" s="168"/>
      <c r="N157" s="168"/>
      <c r="O157" s="168"/>
      <c r="P157" s="168"/>
      <c r="Q157" s="168"/>
      <c r="T157" s="3"/>
      <c r="U157" s="3"/>
      <c r="V157" s="61"/>
      <c r="W157" s="61"/>
      <c r="X157" s="16"/>
      <c r="Y157" s="16"/>
      <c r="Z157" s="3"/>
      <c r="AA157" s="3"/>
      <c r="AB157" s="16"/>
      <c r="AC157" s="16"/>
      <c r="AD157" s="61"/>
      <c r="AF157" s="3"/>
      <c r="AG157" s="3"/>
      <c r="AH157" s="63"/>
      <c r="AJ157" s="1"/>
      <c r="AK157" s="1"/>
      <c r="AL157" s="61"/>
      <c r="AM157" s="6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3:53">
      <c r="M158" s="168"/>
      <c r="N158" s="168"/>
      <c r="O158" s="168"/>
      <c r="P158" s="168"/>
      <c r="Q158" s="168"/>
      <c r="T158" s="3"/>
      <c r="U158" s="3"/>
      <c r="V158" s="61"/>
      <c r="W158" s="61"/>
      <c r="X158" s="16"/>
      <c r="Y158" s="16"/>
      <c r="Z158" s="3"/>
      <c r="AA158" s="3"/>
      <c r="AB158" s="16"/>
      <c r="AC158" s="16"/>
      <c r="AD158" s="61"/>
      <c r="AF158" s="3"/>
      <c r="AG158" s="3"/>
      <c r="AH158" s="63"/>
      <c r="AJ158" s="1"/>
      <c r="AK158" s="1"/>
      <c r="AL158" s="61"/>
      <c r="AM158" s="6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3:53">
      <c r="M159" s="168"/>
      <c r="N159" s="168"/>
      <c r="O159" s="168"/>
      <c r="P159" s="168"/>
      <c r="Q159" s="168"/>
      <c r="T159" s="3"/>
      <c r="U159" s="3"/>
      <c r="V159" s="61"/>
      <c r="W159" s="61"/>
      <c r="X159" s="16"/>
      <c r="Y159" s="16"/>
      <c r="Z159" s="3"/>
      <c r="AA159" s="3"/>
      <c r="AB159" s="16"/>
      <c r="AC159" s="16"/>
      <c r="AD159" s="61"/>
      <c r="AF159" s="3"/>
      <c r="AG159" s="3"/>
      <c r="AH159" s="63"/>
      <c r="AJ159" s="1"/>
      <c r="AK159" s="1"/>
      <c r="AL159" s="61"/>
      <c r="AM159" s="6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3:53">
      <c r="M160" s="168"/>
      <c r="N160" s="168"/>
      <c r="O160" s="168"/>
      <c r="P160" s="168"/>
      <c r="Q160" s="168"/>
      <c r="T160" s="3"/>
      <c r="U160" s="3"/>
      <c r="V160" s="61"/>
      <c r="W160" s="61"/>
      <c r="X160" s="16"/>
      <c r="Y160" s="16"/>
      <c r="Z160" s="3"/>
      <c r="AA160" s="3"/>
      <c r="AB160" s="16"/>
      <c r="AC160" s="16"/>
      <c r="AD160" s="61"/>
      <c r="AF160" s="3"/>
      <c r="AG160" s="3"/>
      <c r="AH160" s="63"/>
      <c r="AJ160" s="1"/>
      <c r="AK160" s="1"/>
      <c r="AL160" s="61"/>
      <c r="AM160" s="6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7:50">
      <c r="M161" s="168"/>
      <c r="N161" s="168"/>
      <c r="O161" s="168"/>
      <c r="P161" s="168"/>
      <c r="Q161" s="168"/>
      <c r="T161" s="3"/>
      <c r="U161" s="3"/>
      <c r="V161" s="61"/>
      <c r="W161" s="61"/>
      <c r="X161" s="16"/>
      <c r="Y161" s="16"/>
      <c r="Z161" s="3"/>
      <c r="AA161" s="3"/>
      <c r="AB161" s="16"/>
      <c r="AC161" s="16"/>
      <c r="AD161" s="61"/>
      <c r="AF161" s="3"/>
      <c r="AG161" s="3"/>
      <c r="AH161" s="63"/>
      <c r="AJ161" s="1"/>
      <c r="AK161" s="1"/>
      <c r="AL161" s="61"/>
      <c r="AM161" s="6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7:50">
      <c r="M162" s="168"/>
      <c r="N162" s="168"/>
      <c r="O162" s="168"/>
      <c r="P162" s="168"/>
      <c r="Q162" s="168"/>
      <c r="T162" s="3"/>
      <c r="U162" s="3"/>
      <c r="V162" s="61"/>
      <c r="W162" s="61"/>
      <c r="X162" s="16"/>
      <c r="Y162" s="16"/>
      <c r="Z162" s="3"/>
      <c r="AA162" s="3"/>
      <c r="AB162" s="16"/>
      <c r="AC162" s="16"/>
      <c r="AD162" s="61"/>
      <c r="AF162" s="3"/>
      <c r="AG162" s="3"/>
      <c r="AH162" s="63"/>
      <c r="AJ162" s="1"/>
      <c r="AK162" s="1"/>
      <c r="AL162" s="61"/>
      <c r="AM162" s="6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7:50">
      <c r="M163" s="168"/>
      <c r="N163" s="168"/>
      <c r="O163" s="168"/>
      <c r="P163" s="168"/>
      <c r="Q163" s="168"/>
      <c r="T163" s="3"/>
      <c r="U163" s="3"/>
      <c r="V163" s="61"/>
      <c r="W163" s="61"/>
      <c r="X163" s="16"/>
      <c r="Y163" s="16"/>
      <c r="Z163" s="3"/>
      <c r="AA163" s="3"/>
      <c r="AB163" s="16"/>
      <c r="AC163" s="16"/>
      <c r="AD163" s="61"/>
      <c r="AF163" s="3"/>
      <c r="AG163" s="3"/>
      <c r="AH163" s="63"/>
      <c r="AJ163" s="1"/>
      <c r="AK163" s="1"/>
      <c r="AL163" s="61"/>
      <c r="AM163" s="6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7:50">
      <c r="M164" s="168"/>
      <c r="N164" s="168"/>
      <c r="O164" s="168"/>
      <c r="P164" s="168"/>
      <c r="Q164" s="168"/>
      <c r="T164" s="3"/>
      <c r="U164" s="3"/>
      <c r="V164" s="61"/>
      <c r="W164" s="61"/>
      <c r="X164" s="16"/>
      <c r="Y164" s="16"/>
      <c r="Z164" s="3"/>
      <c r="AA164" s="3"/>
      <c r="AB164" s="16"/>
      <c r="AC164" s="16"/>
      <c r="AD164" s="61"/>
      <c r="AF164" s="3"/>
      <c r="AG164" s="3"/>
      <c r="AH164" s="63"/>
      <c r="AJ164" s="1"/>
      <c r="AK164" s="1"/>
      <c r="AL164" s="61"/>
      <c r="AM164" s="6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7:50">
      <c r="M165" s="168"/>
      <c r="N165" s="168"/>
      <c r="O165" s="168"/>
      <c r="P165" s="168"/>
      <c r="Q165" s="168"/>
      <c r="T165" s="3"/>
      <c r="U165" s="3"/>
      <c r="V165" s="61"/>
      <c r="W165" s="61"/>
      <c r="X165" s="16"/>
      <c r="Y165" s="16"/>
      <c r="Z165" s="3"/>
      <c r="AA165" s="3"/>
      <c r="AB165" s="16"/>
      <c r="AC165" s="16"/>
      <c r="AD165" s="61"/>
      <c r="AF165" s="3"/>
      <c r="AG165" s="3"/>
      <c r="AH165" s="63"/>
      <c r="AJ165" s="1"/>
      <c r="AK165" s="1"/>
      <c r="AL165" s="61"/>
      <c r="AM165" s="6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7:50">
      <c r="M166" s="168"/>
      <c r="N166" s="168"/>
      <c r="O166" s="168"/>
      <c r="P166" s="168"/>
      <c r="Q166" s="168"/>
      <c r="T166" s="3"/>
      <c r="U166" s="3"/>
      <c r="V166" s="61"/>
      <c r="W166" s="61"/>
      <c r="X166" s="16"/>
      <c r="Y166" s="16"/>
      <c r="Z166" s="3"/>
      <c r="AA166" s="3"/>
      <c r="AB166" s="16"/>
      <c r="AC166" s="16"/>
      <c r="AD166" s="61"/>
      <c r="AF166" s="3"/>
      <c r="AG166" s="3"/>
      <c r="AH166" s="63"/>
      <c r="AJ166" s="1"/>
      <c r="AK166" s="1"/>
      <c r="AL166" s="61"/>
      <c r="AM166" s="6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7:50">
      <c r="M167" s="168"/>
      <c r="N167" s="168"/>
      <c r="O167" s="168"/>
      <c r="P167" s="168"/>
      <c r="Q167" s="168"/>
      <c r="T167" s="3"/>
      <c r="U167" s="3"/>
      <c r="V167" s="61"/>
      <c r="W167" s="61"/>
      <c r="X167" s="16"/>
      <c r="Y167" s="16"/>
      <c r="Z167" s="3"/>
      <c r="AA167" s="3"/>
      <c r="AB167" s="16"/>
      <c r="AC167" s="16"/>
      <c r="AD167" s="61"/>
      <c r="AF167" s="3"/>
      <c r="AG167" s="3"/>
      <c r="AH167" s="63"/>
      <c r="AJ167" s="1"/>
      <c r="AK167" s="1"/>
      <c r="AL167" s="61"/>
      <c r="AM167" s="6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7:50">
      <c r="G168" s="378"/>
      <c r="H168" s="384"/>
      <c r="I168" s="168"/>
      <c r="J168" s="168"/>
      <c r="K168" s="168"/>
      <c r="L168" s="168"/>
      <c r="M168" s="168"/>
      <c r="N168" s="168"/>
      <c r="O168" s="168"/>
      <c r="P168" s="168"/>
      <c r="Q168" s="168"/>
      <c r="T168" s="3"/>
      <c r="U168" s="3"/>
      <c r="V168" s="61"/>
      <c r="W168" s="61"/>
      <c r="X168" s="16"/>
      <c r="Y168" s="16"/>
      <c r="Z168" s="3"/>
      <c r="AA168" s="3"/>
      <c r="AB168" s="16"/>
      <c r="AC168" s="16"/>
      <c r="AD168" s="61"/>
      <c r="AF168" s="3"/>
      <c r="AG168" s="3"/>
      <c r="AH168" s="63"/>
      <c r="AJ168" s="1"/>
      <c r="AK168" s="1"/>
      <c r="AL168" s="61"/>
      <c r="AM168" s="6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7:50">
      <c r="G169" s="378"/>
      <c r="H169" s="384"/>
      <c r="I169" s="168"/>
      <c r="J169" s="168"/>
      <c r="K169" s="168"/>
      <c r="L169" s="168"/>
      <c r="M169" s="168"/>
      <c r="N169" s="168"/>
      <c r="O169" s="168"/>
      <c r="P169" s="168"/>
      <c r="Q169" s="168"/>
      <c r="T169" s="3"/>
      <c r="U169" s="3"/>
      <c r="V169" s="61"/>
      <c r="W169" s="61"/>
      <c r="X169" s="16"/>
      <c r="Y169" s="16"/>
      <c r="Z169" s="3"/>
      <c r="AA169" s="3"/>
      <c r="AB169" s="16"/>
      <c r="AC169" s="16"/>
      <c r="AD169" s="61"/>
      <c r="AF169" s="3"/>
      <c r="AG169" s="3"/>
      <c r="AH169" s="63"/>
      <c r="AJ169" s="1"/>
      <c r="AK169" s="1"/>
      <c r="AL169" s="61"/>
      <c r="AM169" s="6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7:50">
      <c r="G170" s="378"/>
      <c r="H170" s="384"/>
      <c r="I170" s="168"/>
      <c r="J170" s="168"/>
      <c r="K170" s="168"/>
      <c r="L170" s="168"/>
      <c r="M170" s="168"/>
      <c r="N170" s="168"/>
      <c r="O170" s="168"/>
      <c r="P170" s="168"/>
      <c r="Q170" s="168"/>
      <c r="T170" s="3"/>
      <c r="U170" s="3"/>
      <c r="V170" s="61"/>
      <c r="W170" s="61"/>
      <c r="X170" s="16"/>
      <c r="Y170" s="16"/>
      <c r="Z170" s="3"/>
      <c r="AA170" s="3"/>
      <c r="AB170" s="16"/>
      <c r="AC170" s="16"/>
      <c r="AD170" s="61"/>
      <c r="AF170" s="3"/>
      <c r="AG170" s="3"/>
      <c r="AH170" s="63"/>
      <c r="AJ170" s="1"/>
      <c r="AK170" s="1"/>
      <c r="AL170" s="61"/>
      <c r="AM170" s="6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7:50">
      <c r="G171" s="378"/>
      <c r="H171" s="384"/>
      <c r="I171" s="168"/>
      <c r="J171" s="168"/>
      <c r="K171" s="168"/>
      <c r="L171" s="168"/>
      <c r="M171" s="168"/>
      <c r="N171" s="168"/>
      <c r="O171" s="168"/>
      <c r="P171" s="168"/>
      <c r="Q171" s="168"/>
      <c r="T171" s="3"/>
      <c r="U171" s="3"/>
      <c r="V171" s="61"/>
      <c r="W171" s="61"/>
      <c r="X171" s="16"/>
      <c r="Y171" s="16"/>
      <c r="Z171" s="3"/>
      <c r="AA171" s="3"/>
      <c r="AB171" s="16"/>
      <c r="AC171" s="16"/>
      <c r="AD171" s="61"/>
      <c r="AF171" s="3"/>
      <c r="AG171" s="3"/>
      <c r="AH171" s="63"/>
      <c r="AJ171" s="1"/>
      <c r="AK171" s="1"/>
      <c r="AL171" s="61"/>
      <c r="AM171" s="6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7:50">
      <c r="G172" s="378"/>
      <c r="H172" s="384"/>
      <c r="I172" s="168"/>
      <c r="J172" s="168"/>
      <c r="K172" s="168"/>
      <c r="L172" s="168"/>
      <c r="M172" s="168"/>
      <c r="N172" s="168"/>
      <c r="O172" s="168"/>
      <c r="P172" s="168"/>
      <c r="Q172" s="168"/>
      <c r="T172" s="3"/>
      <c r="U172" s="3"/>
      <c r="V172" s="61"/>
      <c r="W172" s="61"/>
      <c r="X172" s="16"/>
      <c r="Y172" s="16"/>
      <c r="Z172" s="3"/>
      <c r="AA172" s="3"/>
      <c r="AB172" s="16"/>
      <c r="AC172" s="16"/>
      <c r="AD172" s="61"/>
      <c r="AF172" s="3"/>
      <c r="AG172" s="3"/>
      <c r="AH172" s="63"/>
      <c r="AJ172" s="1"/>
      <c r="AK172" s="1"/>
      <c r="AL172" s="61"/>
      <c r="AM172" s="6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7:50">
      <c r="G173" s="378"/>
      <c r="H173" s="384"/>
      <c r="I173" s="168"/>
      <c r="J173" s="168"/>
      <c r="K173" s="168"/>
      <c r="L173" s="168"/>
      <c r="M173" s="168"/>
      <c r="N173" s="168"/>
      <c r="O173" s="168"/>
      <c r="P173" s="168"/>
      <c r="Q173" s="168"/>
      <c r="T173" s="3"/>
      <c r="U173" s="3"/>
      <c r="V173" s="61"/>
      <c r="W173" s="61"/>
      <c r="X173" s="16"/>
      <c r="Y173" s="16"/>
      <c r="Z173" s="3"/>
      <c r="AA173" s="3"/>
      <c r="AB173" s="16"/>
      <c r="AC173" s="16"/>
      <c r="AD173" s="61"/>
      <c r="AF173" s="3"/>
      <c r="AG173" s="3"/>
      <c r="AH173" s="63"/>
      <c r="AJ173" s="1"/>
      <c r="AK173" s="1"/>
      <c r="AL173" s="61"/>
      <c r="AM173" s="6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7:50">
      <c r="G174" s="378"/>
      <c r="H174" s="384"/>
      <c r="I174" s="168"/>
      <c r="J174" s="168"/>
      <c r="K174" s="168"/>
      <c r="L174" s="168"/>
      <c r="M174" s="168"/>
      <c r="N174" s="168"/>
      <c r="O174" s="168"/>
      <c r="P174" s="168"/>
      <c r="Q174" s="168"/>
      <c r="T174" s="3"/>
      <c r="U174" s="3"/>
      <c r="V174" s="61"/>
      <c r="W174" s="61"/>
      <c r="X174" s="16"/>
      <c r="Y174" s="16"/>
      <c r="Z174" s="3"/>
      <c r="AA174" s="3"/>
      <c r="AB174" s="16"/>
      <c r="AC174" s="16"/>
      <c r="AD174" s="61"/>
      <c r="AF174" s="3"/>
      <c r="AG174" s="3"/>
      <c r="AH174" s="63"/>
      <c r="AJ174" s="1"/>
      <c r="AK174" s="1"/>
      <c r="AL174" s="61"/>
      <c r="AM174" s="6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7:50">
      <c r="G175" s="378"/>
      <c r="H175" s="384"/>
      <c r="I175" s="168"/>
      <c r="J175" s="168"/>
      <c r="K175" s="168"/>
      <c r="L175" s="168"/>
      <c r="M175" s="168"/>
      <c r="N175" s="168"/>
      <c r="O175" s="168"/>
      <c r="P175" s="168"/>
      <c r="Q175" s="168"/>
      <c r="T175" s="3"/>
      <c r="U175" s="3"/>
      <c r="V175" s="61"/>
      <c r="W175" s="61"/>
      <c r="X175" s="16"/>
      <c r="Y175" s="16"/>
      <c r="Z175" s="3"/>
      <c r="AA175" s="3"/>
      <c r="AB175" s="16"/>
      <c r="AC175" s="16"/>
      <c r="AD175" s="61"/>
      <c r="AF175" s="3"/>
      <c r="AG175" s="3"/>
      <c r="AH175" s="63"/>
      <c r="AJ175" s="1"/>
      <c r="AK175" s="1"/>
      <c r="AL175" s="61"/>
      <c r="AM175" s="6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7:50">
      <c r="G176" s="378"/>
      <c r="H176" s="384"/>
      <c r="I176" s="168"/>
      <c r="J176" s="168"/>
      <c r="K176" s="168"/>
      <c r="L176" s="168"/>
      <c r="M176" s="168"/>
      <c r="N176" s="168"/>
      <c r="O176" s="168"/>
      <c r="P176" s="168"/>
      <c r="Q176" s="168"/>
      <c r="T176" s="3"/>
      <c r="U176" s="3"/>
      <c r="V176" s="61"/>
      <c r="W176" s="61"/>
      <c r="X176" s="16"/>
      <c r="Y176" s="16"/>
      <c r="Z176" s="3"/>
      <c r="AA176" s="3"/>
      <c r="AB176" s="16"/>
      <c r="AC176" s="16"/>
      <c r="AD176" s="61"/>
      <c r="AF176" s="3"/>
      <c r="AG176" s="3"/>
      <c r="AH176" s="63"/>
      <c r="AJ176" s="1"/>
      <c r="AK176" s="1"/>
      <c r="AL176" s="61"/>
      <c r="AM176" s="6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7:51">
      <c r="G177" s="378"/>
      <c r="H177" s="384"/>
      <c r="I177" s="168"/>
      <c r="J177" s="168"/>
      <c r="K177" s="168"/>
      <c r="L177" s="168"/>
      <c r="M177" s="168"/>
      <c r="N177" s="168"/>
      <c r="O177" s="168"/>
      <c r="P177" s="168"/>
      <c r="Q177" s="168"/>
      <c r="T177" s="3"/>
      <c r="U177" s="3"/>
      <c r="V177" s="61"/>
      <c r="W177" s="61"/>
      <c r="X177" s="16"/>
      <c r="Y177" s="16"/>
      <c r="Z177" s="3"/>
      <c r="AA177" s="3"/>
      <c r="AB177" s="16"/>
      <c r="AC177" s="16"/>
      <c r="AD177" s="61"/>
      <c r="AF177" s="3"/>
      <c r="AG177" s="3"/>
      <c r="AH177" s="63"/>
      <c r="AJ177" s="1"/>
      <c r="AK177" s="1"/>
      <c r="AL177" s="61"/>
      <c r="AM177" s="6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4"/>
    </row>
    <row r="178" spans="7:51">
      <c r="G178" s="378"/>
      <c r="H178" s="384"/>
      <c r="I178" s="168"/>
      <c r="J178" s="168"/>
      <c r="K178" s="168"/>
      <c r="L178" s="168"/>
      <c r="M178" s="168"/>
      <c r="N178" s="168"/>
      <c r="O178" s="168"/>
      <c r="P178" s="168"/>
      <c r="Q178" s="168"/>
      <c r="T178" s="3"/>
      <c r="U178" s="3"/>
      <c r="V178" s="61"/>
      <c r="W178" s="61"/>
      <c r="X178" s="16"/>
      <c r="Y178" s="16"/>
      <c r="Z178" s="3"/>
      <c r="AA178" s="3"/>
      <c r="AB178" s="16"/>
      <c r="AC178" s="16"/>
      <c r="AD178" s="61"/>
      <c r="AF178" s="3"/>
      <c r="AG178" s="3"/>
      <c r="AH178" s="63"/>
      <c r="AJ178" s="1"/>
      <c r="AK178" s="1"/>
      <c r="AL178" s="61"/>
      <c r="AM178" s="6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4"/>
    </row>
    <row r="179" spans="7:51">
      <c r="G179" s="378"/>
      <c r="H179" s="384"/>
      <c r="I179" s="168"/>
      <c r="J179" s="168"/>
      <c r="K179" s="168"/>
      <c r="L179" s="168"/>
      <c r="M179" s="168"/>
      <c r="N179" s="168"/>
      <c r="O179" s="168"/>
      <c r="P179" s="168"/>
      <c r="Q179" s="168"/>
      <c r="T179" s="3"/>
      <c r="U179" s="3"/>
      <c r="V179" s="61"/>
      <c r="W179" s="61"/>
      <c r="X179" s="16"/>
      <c r="Y179" s="16"/>
      <c r="Z179" s="3"/>
      <c r="AA179" s="3"/>
      <c r="AB179" s="16"/>
      <c r="AC179" s="16"/>
      <c r="AD179" s="61"/>
      <c r="AF179" s="3"/>
      <c r="AG179" s="3"/>
      <c r="AH179" s="63"/>
      <c r="AJ179" s="1"/>
      <c r="AK179" s="1"/>
      <c r="AL179" s="61"/>
      <c r="AM179" s="6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</row>
    <row r="180" spans="7:51">
      <c r="G180" s="378"/>
      <c r="H180" s="384"/>
      <c r="I180" s="168"/>
      <c r="J180" s="168"/>
      <c r="K180" s="168"/>
      <c r="L180" s="168"/>
      <c r="M180" s="168"/>
      <c r="N180" s="168"/>
      <c r="O180" s="168"/>
      <c r="P180" s="168"/>
      <c r="Q180" s="168"/>
      <c r="T180" s="3"/>
      <c r="U180" s="3"/>
      <c r="V180" s="61"/>
      <c r="W180" s="61"/>
      <c r="X180" s="16"/>
      <c r="Y180" s="16"/>
      <c r="Z180" s="3"/>
      <c r="AA180" s="3"/>
      <c r="AB180" s="16"/>
      <c r="AC180" s="16"/>
      <c r="AD180" s="61"/>
      <c r="AF180" s="3"/>
      <c r="AG180" s="3"/>
      <c r="AH180" s="63"/>
      <c r="AJ180" s="1"/>
      <c r="AK180" s="1"/>
      <c r="AL180" s="61"/>
      <c r="AM180" s="6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</row>
    <row r="181" spans="7:51">
      <c r="G181" s="378"/>
      <c r="H181" s="384"/>
      <c r="I181" s="168"/>
      <c r="J181" s="168"/>
      <c r="K181" s="168"/>
      <c r="L181" s="168"/>
      <c r="M181" s="168"/>
      <c r="N181" s="168"/>
      <c r="O181" s="168"/>
      <c r="P181" s="168"/>
      <c r="Q181" s="168"/>
      <c r="T181" s="3"/>
      <c r="U181" s="3"/>
      <c r="V181" s="61"/>
      <c r="W181" s="61"/>
      <c r="X181" s="16"/>
      <c r="Y181" s="16"/>
      <c r="Z181" s="3"/>
      <c r="AA181" s="3"/>
      <c r="AB181" s="16"/>
      <c r="AC181" s="16"/>
      <c r="AD181" s="61"/>
      <c r="AF181" s="3"/>
      <c r="AG181" s="3"/>
      <c r="AH181" s="63"/>
      <c r="AJ181" s="1"/>
      <c r="AK181" s="1"/>
      <c r="AL181" s="61"/>
      <c r="AM181" s="6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4"/>
    </row>
    <row r="182" spans="7:51">
      <c r="G182" s="378"/>
      <c r="H182" s="384"/>
      <c r="I182" s="168"/>
      <c r="J182" s="168"/>
      <c r="K182" s="168"/>
      <c r="L182" s="168"/>
      <c r="M182" s="168"/>
      <c r="N182" s="168"/>
      <c r="O182" s="168"/>
      <c r="P182" s="168"/>
      <c r="Q182" s="168"/>
      <c r="T182" s="3"/>
      <c r="U182" s="3"/>
      <c r="V182" s="61"/>
      <c r="W182" s="61"/>
      <c r="X182" s="16"/>
      <c r="Y182" s="16"/>
      <c r="Z182" s="3"/>
      <c r="AA182" s="3"/>
      <c r="AB182" s="16"/>
      <c r="AC182" s="16"/>
      <c r="AD182" s="61"/>
      <c r="AF182" s="3"/>
      <c r="AG182" s="3"/>
      <c r="AH182" s="63"/>
      <c r="AJ182" s="1"/>
      <c r="AK182" s="1"/>
      <c r="AL182" s="61"/>
      <c r="AM182" s="6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4"/>
    </row>
    <row r="183" spans="7:51">
      <c r="G183" s="378"/>
      <c r="H183" s="384"/>
      <c r="I183" s="168"/>
      <c r="J183" s="168"/>
      <c r="K183" s="168"/>
      <c r="L183" s="168"/>
      <c r="M183" s="168"/>
      <c r="N183" s="168"/>
      <c r="O183" s="168"/>
      <c r="P183" s="168"/>
      <c r="Q183" s="168"/>
      <c r="T183" s="3"/>
      <c r="U183" s="3"/>
      <c r="V183" s="61"/>
      <c r="W183" s="61"/>
      <c r="X183" s="16"/>
      <c r="Y183" s="16"/>
      <c r="Z183" s="3"/>
      <c r="AA183" s="3"/>
      <c r="AB183" s="16"/>
      <c r="AC183" s="16"/>
      <c r="AD183" s="61"/>
      <c r="AF183" s="3"/>
      <c r="AG183" s="3"/>
      <c r="AH183" s="63"/>
      <c r="AJ183" s="1"/>
      <c r="AK183" s="1"/>
      <c r="AL183" s="61"/>
      <c r="AM183" s="6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4"/>
    </row>
    <row r="184" spans="7:51">
      <c r="G184" s="378"/>
      <c r="H184" s="384"/>
      <c r="I184" s="168"/>
      <c r="J184" s="168"/>
      <c r="K184" s="168"/>
      <c r="L184" s="168"/>
      <c r="M184" s="168"/>
      <c r="N184" s="168"/>
      <c r="O184" s="168"/>
      <c r="P184" s="168"/>
      <c r="Q184" s="168"/>
      <c r="T184" s="3"/>
      <c r="U184" s="3"/>
      <c r="V184" s="61"/>
      <c r="W184" s="61"/>
      <c r="X184" s="16"/>
      <c r="Y184" s="16"/>
      <c r="Z184" s="3"/>
      <c r="AA184" s="3"/>
      <c r="AB184" s="16"/>
      <c r="AC184" s="16"/>
      <c r="AD184" s="61"/>
      <c r="AF184" s="3"/>
      <c r="AG184" s="3"/>
      <c r="AH184" s="63"/>
      <c r="AJ184" s="1"/>
      <c r="AK184" s="1"/>
      <c r="AL184" s="61"/>
      <c r="AM184" s="6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4"/>
    </row>
    <row r="185" spans="7:51">
      <c r="G185" s="378"/>
      <c r="H185" s="384"/>
      <c r="I185" s="168"/>
      <c r="J185" s="168"/>
      <c r="K185" s="168"/>
      <c r="L185" s="168"/>
      <c r="M185" s="168"/>
      <c r="N185" s="168"/>
      <c r="O185" s="168"/>
      <c r="P185" s="168"/>
      <c r="Q185" s="168"/>
      <c r="T185" s="3"/>
      <c r="U185" s="3"/>
      <c r="V185" s="61"/>
      <c r="W185" s="61"/>
      <c r="X185" s="16"/>
      <c r="Y185" s="16"/>
      <c r="Z185" s="3"/>
      <c r="AA185" s="3"/>
      <c r="AB185" s="16"/>
      <c r="AC185" s="16"/>
      <c r="AD185" s="61"/>
      <c r="AF185" s="3"/>
      <c r="AG185" s="3"/>
      <c r="AH185" s="63"/>
      <c r="AJ185" s="1"/>
      <c r="AK185" s="1"/>
      <c r="AL185" s="61"/>
      <c r="AM185" s="6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4"/>
    </row>
    <row r="186" spans="7:51">
      <c r="G186" s="378"/>
      <c r="H186" s="384"/>
      <c r="I186" s="168"/>
      <c r="J186" s="168"/>
      <c r="K186" s="168"/>
      <c r="L186" s="168"/>
      <c r="M186" s="168"/>
      <c r="N186" s="168"/>
      <c r="O186" s="168"/>
      <c r="P186" s="168"/>
      <c r="Q186" s="168"/>
      <c r="T186" s="3"/>
      <c r="U186" s="3"/>
      <c r="V186" s="61"/>
      <c r="W186" s="61"/>
      <c r="X186" s="16"/>
      <c r="Y186" s="16"/>
      <c r="Z186" s="3"/>
      <c r="AA186" s="3"/>
      <c r="AB186" s="16"/>
      <c r="AC186" s="16"/>
      <c r="AD186" s="61"/>
      <c r="AF186" s="3"/>
      <c r="AG186" s="3"/>
      <c r="AH186" s="63"/>
      <c r="AJ186" s="1"/>
      <c r="AK186" s="1"/>
      <c r="AL186" s="61"/>
      <c r="AM186" s="6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4"/>
    </row>
    <row r="187" spans="7:51">
      <c r="G187" s="378"/>
      <c r="H187" s="384"/>
      <c r="I187" s="168"/>
      <c r="J187" s="168"/>
      <c r="K187" s="168"/>
      <c r="L187" s="168"/>
      <c r="M187" s="168"/>
      <c r="N187" s="168"/>
      <c r="O187" s="168"/>
      <c r="P187" s="168"/>
      <c r="Q187" s="168"/>
      <c r="T187" s="3"/>
      <c r="U187" s="3"/>
      <c r="V187" s="61"/>
      <c r="W187" s="61"/>
      <c r="X187" s="16"/>
      <c r="Y187" s="16"/>
      <c r="Z187" s="3"/>
      <c r="AA187" s="3"/>
      <c r="AB187" s="16"/>
      <c r="AC187" s="16"/>
      <c r="AD187" s="61"/>
      <c r="AF187" s="3"/>
      <c r="AG187" s="3"/>
      <c r="AH187" s="63"/>
      <c r="AJ187" s="1"/>
      <c r="AK187" s="1"/>
      <c r="AL187" s="61"/>
      <c r="AM187" s="6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4"/>
    </row>
    <row r="188" spans="7:51">
      <c r="G188" s="378"/>
      <c r="H188" s="384"/>
      <c r="I188" s="168"/>
      <c r="J188" s="168"/>
      <c r="K188" s="168"/>
      <c r="L188" s="168"/>
      <c r="M188" s="168"/>
      <c r="N188" s="168"/>
      <c r="O188" s="168"/>
      <c r="P188" s="168"/>
      <c r="Q188" s="168"/>
      <c r="T188" s="3"/>
      <c r="U188" s="3"/>
      <c r="V188" s="61"/>
      <c r="W188" s="61"/>
      <c r="X188" s="16"/>
      <c r="Y188" s="16"/>
      <c r="Z188" s="3"/>
      <c r="AA188" s="3"/>
      <c r="AB188" s="16"/>
      <c r="AC188" s="16"/>
      <c r="AD188" s="61"/>
      <c r="AF188" s="3"/>
      <c r="AG188" s="3"/>
      <c r="AH188" s="63"/>
      <c r="AJ188" s="1"/>
      <c r="AK188" s="1"/>
      <c r="AL188" s="61"/>
      <c r="AM188" s="6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4"/>
    </row>
    <row r="189" spans="7:51">
      <c r="G189" s="378"/>
      <c r="H189" s="384"/>
      <c r="I189" s="168"/>
      <c r="J189" s="168"/>
      <c r="K189" s="168"/>
      <c r="L189" s="168"/>
      <c r="M189" s="168"/>
      <c r="N189" s="168"/>
      <c r="O189" s="168"/>
      <c r="P189" s="168"/>
      <c r="Q189" s="168"/>
      <c r="T189" s="3"/>
      <c r="U189" s="3"/>
      <c r="V189" s="61"/>
      <c r="W189" s="61"/>
      <c r="X189" s="16"/>
      <c r="Y189" s="16"/>
      <c r="Z189" s="3"/>
      <c r="AA189" s="3"/>
      <c r="AB189" s="16"/>
      <c r="AC189" s="16"/>
      <c r="AD189" s="61"/>
      <c r="AF189" s="3"/>
      <c r="AG189" s="3"/>
      <c r="AH189" s="63"/>
      <c r="AJ189" s="1"/>
      <c r="AK189" s="1"/>
      <c r="AL189" s="61"/>
      <c r="AM189" s="6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4"/>
    </row>
    <row r="190" spans="7:51">
      <c r="G190" s="378"/>
      <c r="H190" s="384"/>
      <c r="I190" s="168"/>
      <c r="J190" s="168"/>
      <c r="K190" s="168"/>
      <c r="L190" s="168"/>
      <c r="M190" s="168"/>
      <c r="N190" s="168"/>
      <c r="O190" s="168"/>
      <c r="P190" s="168"/>
      <c r="Q190" s="168"/>
      <c r="T190" s="3"/>
      <c r="U190" s="3"/>
      <c r="V190" s="61"/>
      <c r="W190" s="61"/>
      <c r="X190" s="16"/>
      <c r="Y190" s="16"/>
      <c r="Z190" s="3"/>
      <c r="AA190" s="3"/>
      <c r="AB190" s="16"/>
      <c r="AC190" s="16"/>
      <c r="AD190" s="61"/>
      <c r="AF190" s="3"/>
      <c r="AG190" s="3"/>
      <c r="AH190" s="63"/>
      <c r="AJ190" s="1"/>
      <c r="AK190" s="1"/>
      <c r="AL190" s="61"/>
      <c r="AM190" s="6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4"/>
    </row>
    <row r="191" spans="7:51">
      <c r="G191" s="378"/>
      <c r="H191" s="384"/>
      <c r="I191" s="168"/>
      <c r="J191" s="168"/>
      <c r="K191" s="168"/>
      <c r="L191" s="168"/>
      <c r="M191" s="168"/>
      <c r="N191" s="168"/>
      <c r="O191" s="168"/>
      <c r="P191" s="168"/>
      <c r="Q191" s="168"/>
      <c r="T191" s="3"/>
      <c r="U191" s="3"/>
      <c r="V191" s="61"/>
      <c r="W191" s="61"/>
      <c r="X191" s="16"/>
      <c r="Y191" s="16"/>
      <c r="Z191" s="3"/>
      <c r="AA191" s="3"/>
      <c r="AB191" s="16"/>
      <c r="AC191" s="16"/>
      <c r="AD191" s="61"/>
      <c r="AF191" s="3"/>
      <c r="AG191" s="3"/>
      <c r="AH191" s="63"/>
      <c r="AJ191" s="1"/>
      <c r="AK191" s="1"/>
      <c r="AL191" s="61"/>
      <c r="AM191" s="6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4"/>
    </row>
    <row r="192" spans="7:51">
      <c r="G192" s="378"/>
      <c r="H192" s="384"/>
      <c r="I192" s="168"/>
      <c r="J192" s="168"/>
      <c r="K192" s="168"/>
      <c r="L192" s="168"/>
      <c r="M192" s="168"/>
      <c r="N192" s="168"/>
      <c r="O192" s="168"/>
      <c r="P192" s="168"/>
      <c r="Q192" s="168"/>
      <c r="R192" s="14"/>
      <c r="S192" s="14"/>
      <c r="T192" s="14"/>
      <c r="U192" s="14"/>
      <c r="V192" s="168"/>
      <c r="W192" s="168"/>
      <c r="X192" s="79"/>
      <c r="Y192" s="79"/>
      <c r="Z192" s="14"/>
      <c r="AA192" s="14"/>
      <c r="AB192" s="79"/>
      <c r="AC192" s="79"/>
      <c r="AD192" s="168"/>
      <c r="AE192" s="14"/>
      <c r="AF192" s="14"/>
      <c r="AG192" s="14"/>
      <c r="AH192" s="14"/>
      <c r="AI192" s="79"/>
      <c r="AJ192" s="1"/>
      <c r="AK192" s="1"/>
      <c r="AL192" s="61"/>
      <c r="AM192" s="6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4"/>
    </row>
    <row r="193" spans="7:51">
      <c r="G193" s="378"/>
      <c r="H193" s="384"/>
      <c r="I193" s="168"/>
      <c r="J193" s="168"/>
      <c r="K193" s="168"/>
      <c r="L193" s="168"/>
      <c r="M193" s="168"/>
      <c r="N193" s="168"/>
      <c r="O193" s="168"/>
      <c r="P193" s="168"/>
      <c r="Q193" s="168"/>
      <c r="R193" s="14"/>
      <c r="S193" s="14"/>
      <c r="T193" s="14"/>
      <c r="U193" s="14"/>
      <c r="V193" s="168"/>
      <c r="W193" s="168"/>
      <c r="X193" s="79"/>
      <c r="Y193" s="79"/>
      <c r="Z193" s="14"/>
      <c r="AA193" s="14"/>
      <c r="AB193" s="79"/>
      <c r="AC193" s="79"/>
      <c r="AD193" s="168"/>
      <c r="AE193" s="14"/>
      <c r="AF193" s="14"/>
      <c r="AG193" s="14"/>
      <c r="AH193" s="14"/>
      <c r="AI193" s="79"/>
      <c r="AJ193" s="1"/>
      <c r="AK193" s="1"/>
      <c r="AL193" s="61"/>
      <c r="AM193" s="6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4"/>
    </row>
    <row r="194" spans="7:51">
      <c r="G194" s="378"/>
      <c r="H194" s="384"/>
      <c r="I194" s="168"/>
      <c r="J194" s="168"/>
      <c r="K194" s="168"/>
      <c r="L194" s="168"/>
      <c r="M194" s="168"/>
      <c r="N194" s="168"/>
      <c r="O194" s="168"/>
      <c r="P194" s="168"/>
      <c r="Q194" s="168"/>
      <c r="R194" s="14"/>
      <c r="S194" s="14"/>
      <c r="T194" s="14"/>
      <c r="U194" s="14"/>
      <c r="V194" s="168"/>
      <c r="W194" s="168"/>
      <c r="X194" s="79"/>
      <c r="Y194" s="79"/>
      <c r="Z194" s="14"/>
      <c r="AA194" s="14"/>
      <c r="AB194" s="79"/>
      <c r="AC194" s="79"/>
      <c r="AD194" s="168"/>
      <c r="AE194" s="14"/>
      <c r="AF194" s="14"/>
      <c r="AG194" s="14"/>
      <c r="AH194" s="14"/>
      <c r="AI194" s="79"/>
      <c r="AJ194" s="1"/>
      <c r="AK194" s="1"/>
      <c r="AL194" s="61"/>
      <c r="AM194" s="6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4"/>
    </row>
    <row r="195" spans="7:51">
      <c r="G195" s="378"/>
      <c r="H195" s="384"/>
      <c r="I195" s="168"/>
      <c r="J195" s="168"/>
      <c r="K195" s="168"/>
      <c r="L195" s="168"/>
      <c r="M195" s="168"/>
      <c r="N195" s="168"/>
      <c r="O195" s="168"/>
      <c r="P195" s="168"/>
      <c r="Q195" s="168"/>
      <c r="R195" s="14"/>
      <c r="S195" s="14"/>
      <c r="T195" s="14"/>
      <c r="U195" s="14"/>
      <c r="V195" s="168"/>
      <c r="W195" s="168"/>
      <c r="X195" s="79"/>
      <c r="Y195" s="79"/>
      <c r="Z195" s="14"/>
      <c r="AA195" s="14"/>
      <c r="AB195" s="79"/>
      <c r="AC195" s="79"/>
      <c r="AD195" s="168"/>
      <c r="AE195" s="14"/>
      <c r="AF195" s="14"/>
      <c r="AG195" s="14"/>
      <c r="AH195" s="14"/>
      <c r="AI195" s="79"/>
      <c r="AJ195" s="1"/>
      <c r="AK195" s="1"/>
      <c r="AL195" s="61"/>
      <c r="AM195" s="6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4"/>
    </row>
    <row r="196" spans="7:51">
      <c r="G196" s="378"/>
      <c r="H196" s="384"/>
      <c r="I196" s="168"/>
      <c r="J196" s="168"/>
      <c r="K196" s="168"/>
      <c r="L196" s="168"/>
      <c r="M196" s="168"/>
      <c r="N196" s="168"/>
      <c r="O196" s="168"/>
      <c r="P196" s="168"/>
      <c r="Q196" s="168"/>
      <c r="R196" s="14"/>
      <c r="S196" s="14"/>
      <c r="T196" s="14"/>
      <c r="U196" s="14"/>
      <c r="V196" s="168"/>
      <c r="W196" s="168"/>
      <c r="X196" s="79"/>
      <c r="Y196" s="79"/>
      <c r="Z196" s="14"/>
      <c r="AA196" s="14"/>
      <c r="AB196" s="79"/>
      <c r="AC196" s="79"/>
      <c r="AD196" s="168"/>
      <c r="AE196" s="14"/>
      <c r="AF196" s="14"/>
      <c r="AG196" s="14"/>
      <c r="AH196" s="14"/>
      <c r="AI196" s="79"/>
      <c r="AJ196" s="1"/>
      <c r="AK196" s="1"/>
      <c r="AL196" s="61"/>
      <c r="AM196" s="6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4"/>
    </row>
    <row r="197" spans="7:51">
      <c r="G197" s="378"/>
      <c r="H197" s="384"/>
      <c r="I197" s="168"/>
      <c r="J197" s="168"/>
      <c r="K197" s="168"/>
      <c r="L197" s="168"/>
      <c r="M197" s="168"/>
      <c r="N197" s="168"/>
      <c r="O197" s="168"/>
      <c r="P197" s="168"/>
      <c r="Q197" s="168"/>
      <c r="R197" s="14"/>
      <c r="S197" s="14"/>
      <c r="T197" s="14"/>
      <c r="U197" s="14"/>
      <c r="V197" s="168"/>
      <c r="W197" s="168"/>
      <c r="X197" s="79"/>
      <c r="Y197" s="79"/>
      <c r="Z197" s="14"/>
      <c r="AA197" s="14"/>
      <c r="AB197" s="79"/>
      <c r="AC197" s="79"/>
      <c r="AD197" s="168"/>
      <c r="AE197" s="14"/>
      <c r="AF197" s="14"/>
      <c r="AG197" s="14"/>
      <c r="AH197" s="14"/>
      <c r="AI197" s="79"/>
      <c r="AJ197" s="1"/>
      <c r="AK197" s="1"/>
      <c r="AL197" s="61"/>
      <c r="AM197" s="6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4"/>
    </row>
    <row r="198" spans="7:51">
      <c r="G198" s="378"/>
      <c r="H198" s="384"/>
      <c r="I198" s="168"/>
      <c r="J198" s="168"/>
      <c r="K198" s="168"/>
      <c r="L198" s="168"/>
      <c r="M198" s="168"/>
      <c r="N198" s="168"/>
      <c r="O198" s="168"/>
      <c r="P198" s="168"/>
      <c r="Q198" s="168"/>
      <c r="R198" s="14"/>
      <c r="S198" s="14"/>
      <c r="T198" s="14"/>
      <c r="U198" s="14"/>
      <c r="V198" s="168"/>
      <c r="W198" s="168"/>
      <c r="X198" s="79"/>
      <c r="Y198" s="79"/>
      <c r="Z198" s="14"/>
      <c r="AA198" s="14"/>
      <c r="AB198" s="79"/>
      <c r="AC198" s="79"/>
      <c r="AD198" s="168"/>
      <c r="AE198" s="14"/>
      <c r="AF198" s="14"/>
      <c r="AG198" s="14"/>
      <c r="AH198" s="14"/>
      <c r="AI198" s="79"/>
      <c r="AJ198" s="1"/>
      <c r="AK198" s="1"/>
      <c r="AL198" s="61"/>
      <c r="AM198" s="6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4"/>
    </row>
    <row r="199" spans="7:51">
      <c r="G199" s="378"/>
      <c r="H199" s="384"/>
      <c r="I199" s="168"/>
      <c r="J199" s="168"/>
      <c r="K199" s="168"/>
      <c r="L199" s="168"/>
      <c r="M199" s="168"/>
      <c r="N199" s="168"/>
      <c r="O199" s="168"/>
      <c r="P199" s="168"/>
      <c r="Q199" s="168"/>
      <c r="R199" s="14"/>
      <c r="S199" s="14"/>
      <c r="T199" s="14"/>
      <c r="U199" s="14"/>
      <c r="V199" s="168"/>
      <c r="W199" s="168"/>
      <c r="X199" s="79"/>
      <c r="Y199" s="79"/>
      <c r="Z199" s="14"/>
      <c r="AA199" s="14"/>
      <c r="AB199" s="79"/>
      <c r="AC199" s="79"/>
      <c r="AD199" s="168"/>
      <c r="AE199" s="14"/>
      <c r="AF199" s="14"/>
      <c r="AG199" s="14"/>
      <c r="AH199" s="14"/>
      <c r="AI199" s="79"/>
      <c r="AJ199" s="1"/>
      <c r="AK199" s="1"/>
      <c r="AL199" s="61"/>
      <c r="AM199" s="6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4"/>
    </row>
    <row r="200" spans="7:51">
      <c r="G200" s="378"/>
      <c r="H200" s="384"/>
      <c r="I200" s="168"/>
      <c r="J200" s="168"/>
      <c r="K200" s="168"/>
      <c r="L200" s="168"/>
      <c r="M200" s="168"/>
      <c r="N200" s="168"/>
      <c r="O200" s="168"/>
      <c r="P200" s="168"/>
      <c r="Q200" s="168"/>
      <c r="R200" s="14"/>
      <c r="S200" s="14"/>
      <c r="T200" s="14"/>
      <c r="U200" s="14"/>
      <c r="V200" s="168"/>
      <c r="W200" s="168"/>
      <c r="X200" s="79"/>
      <c r="Y200" s="79"/>
      <c r="Z200" s="14"/>
      <c r="AA200" s="14"/>
      <c r="AB200" s="79"/>
      <c r="AC200" s="79"/>
      <c r="AD200" s="168"/>
      <c r="AE200" s="14"/>
      <c r="AF200" s="14"/>
      <c r="AG200" s="14"/>
      <c r="AH200" s="14"/>
      <c r="AI200" s="79"/>
      <c r="AJ200" s="1"/>
      <c r="AK200" s="1"/>
      <c r="AL200" s="61"/>
      <c r="AM200" s="6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4"/>
    </row>
    <row r="201" spans="7:51">
      <c r="G201" s="378"/>
      <c r="H201" s="384"/>
      <c r="I201" s="168"/>
      <c r="J201" s="168"/>
      <c r="K201" s="168"/>
      <c r="L201" s="168"/>
      <c r="M201" s="168"/>
      <c r="N201" s="168"/>
      <c r="O201" s="168"/>
      <c r="P201" s="168"/>
      <c r="Q201" s="168"/>
      <c r="R201" s="14"/>
      <c r="S201" s="14"/>
      <c r="T201" s="14"/>
      <c r="U201" s="14"/>
      <c r="V201" s="168"/>
      <c r="W201" s="168"/>
      <c r="X201" s="79"/>
      <c r="Y201" s="79"/>
      <c r="Z201" s="14"/>
      <c r="AA201" s="14"/>
      <c r="AB201" s="79"/>
      <c r="AC201" s="79"/>
      <c r="AD201" s="168"/>
      <c r="AE201" s="14"/>
      <c r="AF201" s="14"/>
      <c r="AG201" s="14"/>
      <c r="AH201" s="14"/>
      <c r="AI201" s="79"/>
      <c r="AJ201" s="1"/>
      <c r="AK201" s="1"/>
      <c r="AL201" s="61"/>
      <c r="AM201" s="6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4"/>
    </row>
    <row r="202" spans="7:51">
      <c r="G202" s="378"/>
      <c r="H202" s="384"/>
      <c r="I202" s="168"/>
      <c r="J202" s="168"/>
      <c r="K202" s="168"/>
      <c r="L202" s="168"/>
      <c r="M202" s="168"/>
      <c r="N202" s="168"/>
      <c r="O202" s="168"/>
      <c r="P202" s="168"/>
      <c r="Q202" s="168"/>
      <c r="R202" s="14"/>
      <c r="S202" s="14"/>
      <c r="T202" s="14"/>
      <c r="U202" s="14"/>
      <c r="V202" s="168"/>
      <c r="W202" s="168"/>
      <c r="X202" s="79"/>
      <c r="Y202" s="79"/>
      <c r="Z202" s="14"/>
      <c r="AA202" s="14"/>
      <c r="AB202" s="79"/>
      <c r="AC202" s="79"/>
      <c r="AD202" s="168"/>
      <c r="AE202" s="14"/>
      <c r="AF202" s="14"/>
      <c r="AG202" s="14"/>
      <c r="AH202" s="14"/>
      <c r="AI202" s="79"/>
      <c r="AJ202" s="14"/>
      <c r="AK202" s="14"/>
      <c r="AL202" s="61"/>
      <c r="AM202" s="61"/>
      <c r="AN202" s="1"/>
      <c r="AO202" s="14"/>
      <c r="AP202" s="14"/>
      <c r="AQ202" s="14"/>
      <c r="AR202" s="14"/>
      <c r="AS202" s="14"/>
      <c r="AT202" s="14"/>
      <c r="AU202" s="14"/>
      <c r="AV202" s="1"/>
      <c r="AW202" s="1"/>
      <c r="AX202" s="1"/>
      <c r="AY202" s="14"/>
    </row>
    <row r="203" spans="7:51">
      <c r="G203" s="378"/>
      <c r="H203" s="384"/>
      <c r="I203" s="168"/>
      <c r="J203" s="168"/>
      <c r="K203" s="168"/>
      <c r="L203" s="168"/>
      <c r="M203" s="168"/>
      <c r="N203" s="168"/>
      <c r="O203" s="168"/>
      <c r="P203" s="168"/>
      <c r="Q203" s="168"/>
      <c r="R203" s="14"/>
      <c r="S203" s="14"/>
      <c r="T203" s="14"/>
      <c r="U203" s="14"/>
      <c r="V203" s="168"/>
      <c r="W203" s="168"/>
      <c r="X203" s="79"/>
      <c r="Y203" s="79"/>
      <c r="Z203" s="14"/>
      <c r="AA203" s="14"/>
      <c r="AB203" s="79"/>
      <c r="AC203" s="79"/>
      <c r="AD203" s="168"/>
      <c r="AE203" s="14"/>
      <c r="AF203" s="14"/>
      <c r="AG203" s="14"/>
      <c r="AH203" s="14"/>
      <c r="AI203" s="79"/>
      <c r="AJ203" s="14"/>
      <c r="AK203" s="14"/>
      <c r="AL203" s="61"/>
      <c r="AM203" s="61"/>
      <c r="AN203" s="1"/>
      <c r="AO203" s="14"/>
      <c r="AP203" s="14"/>
      <c r="AQ203" s="14"/>
      <c r="AR203" s="14"/>
      <c r="AS203" s="14"/>
      <c r="AT203" s="14"/>
      <c r="AU203" s="14"/>
      <c r="AV203" s="1"/>
      <c r="AW203" s="1"/>
      <c r="AX203" s="1"/>
      <c r="AY203" s="14"/>
    </row>
    <row r="204" spans="7:51">
      <c r="G204" s="378"/>
      <c r="H204" s="384"/>
      <c r="I204" s="168"/>
      <c r="J204" s="168"/>
      <c r="K204" s="168"/>
      <c r="L204" s="168"/>
      <c r="M204" s="168"/>
      <c r="N204" s="168"/>
      <c r="O204" s="168"/>
      <c r="P204" s="168"/>
      <c r="Q204" s="168"/>
      <c r="R204" s="14"/>
      <c r="S204" s="14"/>
      <c r="T204" s="14"/>
      <c r="U204" s="14"/>
      <c r="V204" s="168"/>
      <c r="W204" s="168"/>
      <c r="X204" s="79"/>
      <c r="Y204" s="79"/>
      <c r="Z204" s="14"/>
      <c r="AA204" s="14"/>
      <c r="AB204" s="79"/>
      <c r="AC204" s="79"/>
      <c r="AD204" s="168"/>
      <c r="AE204" s="14"/>
      <c r="AF204" s="14"/>
      <c r="AG204" s="14"/>
      <c r="AH204" s="14"/>
      <c r="AI204" s="79"/>
      <c r="AJ204" s="14"/>
      <c r="AK204" s="14"/>
      <c r="AL204" s="61"/>
      <c r="AM204" s="61"/>
      <c r="AN204" s="1"/>
      <c r="AO204" s="14"/>
      <c r="AP204" s="14"/>
      <c r="AQ204" s="14"/>
      <c r="AR204" s="14"/>
      <c r="AS204" s="14"/>
      <c r="AT204" s="14"/>
      <c r="AU204" s="14"/>
      <c r="AV204" s="1"/>
      <c r="AW204" s="1"/>
      <c r="AX204" s="1"/>
      <c r="AY204" s="14"/>
    </row>
    <row r="205" spans="7:51">
      <c r="G205" s="378"/>
      <c r="H205" s="384"/>
      <c r="I205" s="168"/>
      <c r="J205" s="168"/>
      <c r="K205" s="168"/>
      <c r="L205" s="168"/>
      <c r="M205" s="168"/>
      <c r="N205" s="168"/>
      <c r="O205" s="168"/>
      <c r="P205" s="168"/>
      <c r="Q205" s="168"/>
      <c r="R205" s="14"/>
      <c r="S205" s="14"/>
      <c r="T205" s="14"/>
      <c r="U205" s="14"/>
      <c r="V205" s="168"/>
      <c r="W205" s="168"/>
      <c r="X205" s="79"/>
      <c r="Y205" s="79"/>
      <c r="Z205" s="14"/>
      <c r="AA205" s="14"/>
      <c r="AB205" s="79"/>
      <c r="AC205" s="79"/>
      <c r="AD205" s="168"/>
      <c r="AE205" s="14"/>
      <c r="AF205" s="14"/>
      <c r="AG205" s="14"/>
      <c r="AH205" s="14"/>
      <c r="AI205" s="79"/>
      <c r="AJ205" s="14"/>
      <c r="AK205" s="14"/>
      <c r="AL205" s="61"/>
      <c r="AM205" s="61"/>
      <c r="AN205" s="1"/>
      <c r="AO205" s="14"/>
      <c r="AP205" s="14"/>
      <c r="AQ205" s="14"/>
      <c r="AR205" s="14"/>
      <c r="AS205" s="14"/>
      <c r="AT205" s="14"/>
      <c r="AU205" s="14"/>
      <c r="AV205" s="1"/>
      <c r="AW205" s="1"/>
      <c r="AX205" s="1"/>
      <c r="AY205" s="14"/>
    </row>
    <row r="206" spans="7:51">
      <c r="G206" s="378"/>
      <c r="H206" s="384"/>
      <c r="I206" s="168"/>
      <c r="J206" s="168"/>
      <c r="K206" s="168"/>
      <c r="L206" s="168"/>
      <c r="M206" s="168"/>
      <c r="N206" s="168"/>
      <c r="O206" s="168"/>
      <c r="P206" s="168"/>
      <c r="Q206" s="168"/>
      <c r="R206" s="14"/>
      <c r="S206" s="14"/>
      <c r="T206" s="14"/>
      <c r="U206" s="14"/>
      <c r="V206" s="168"/>
      <c r="W206" s="168"/>
      <c r="X206" s="79"/>
      <c r="Y206" s="79"/>
      <c r="Z206" s="14"/>
      <c r="AA206" s="14"/>
      <c r="AB206" s="79"/>
      <c r="AC206" s="79"/>
      <c r="AD206" s="168"/>
      <c r="AE206" s="14"/>
      <c r="AF206" s="14"/>
      <c r="AG206" s="14"/>
      <c r="AH206" s="14"/>
      <c r="AI206" s="79"/>
      <c r="AJ206" s="14"/>
      <c r="AK206" s="14"/>
      <c r="AL206" s="61"/>
      <c r="AM206" s="61"/>
      <c r="AN206" s="1"/>
      <c r="AO206" s="14"/>
      <c r="AP206" s="14"/>
      <c r="AQ206" s="14"/>
      <c r="AR206" s="14"/>
      <c r="AS206" s="14"/>
      <c r="AT206" s="14"/>
      <c r="AU206" s="14"/>
      <c r="AV206" s="1"/>
      <c r="AW206" s="1"/>
      <c r="AX206" s="1"/>
      <c r="AY206" s="14"/>
    </row>
    <row r="207" spans="7:51">
      <c r="G207" s="378"/>
      <c r="H207" s="384"/>
      <c r="I207" s="168"/>
      <c r="J207" s="168"/>
      <c r="K207" s="168"/>
      <c r="L207" s="168"/>
      <c r="M207" s="168"/>
      <c r="N207" s="168"/>
      <c r="O207" s="168"/>
      <c r="P207" s="168"/>
      <c r="Q207" s="168"/>
      <c r="R207" s="14"/>
      <c r="S207" s="14"/>
      <c r="T207" s="14"/>
      <c r="U207" s="14"/>
      <c r="V207" s="168"/>
      <c r="W207" s="168"/>
      <c r="X207" s="79"/>
      <c r="Y207" s="79"/>
      <c r="Z207" s="14"/>
      <c r="AA207" s="14"/>
      <c r="AB207" s="79"/>
      <c r="AC207" s="79"/>
      <c r="AD207" s="168"/>
      <c r="AE207" s="14"/>
      <c r="AF207" s="14"/>
      <c r="AG207" s="14"/>
      <c r="AH207" s="14"/>
      <c r="AI207" s="79"/>
      <c r="AJ207" s="14"/>
      <c r="AK207" s="14"/>
      <c r="AL207" s="61"/>
      <c r="AM207" s="61"/>
      <c r="AN207" s="1"/>
      <c r="AO207" s="14"/>
      <c r="AP207" s="14"/>
      <c r="AQ207" s="14"/>
      <c r="AR207" s="14"/>
      <c r="AS207" s="14"/>
      <c r="AT207" s="14"/>
      <c r="AU207" s="14"/>
      <c r="AV207" s="1"/>
      <c r="AW207" s="1"/>
      <c r="AX207" s="1"/>
      <c r="AY207" s="14"/>
    </row>
    <row r="208" spans="7:51">
      <c r="G208" s="378"/>
      <c r="H208" s="384"/>
      <c r="I208" s="168"/>
      <c r="J208" s="168"/>
      <c r="K208" s="168"/>
      <c r="L208" s="168"/>
      <c r="M208" s="168"/>
      <c r="N208" s="168"/>
      <c r="O208" s="168"/>
      <c r="P208" s="168"/>
      <c r="Q208" s="168"/>
      <c r="R208" s="14"/>
      <c r="S208" s="14"/>
      <c r="T208" s="14"/>
      <c r="U208" s="14"/>
      <c r="V208" s="168"/>
      <c r="W208" s="168"/>
      <c r="X208" s="79"/>
      <c r="Y208" s="79"/>
      <c r="Z208" s="14"/>
      <c r="AA208" s="14"/>
      <c r="AB208" s="79"/>
      <c r="AC208" s="79"/>
      <c r="AD208" s="168"/>
      <c r="AE208" s="14"/>
      <c r="AF208" s="14"/>
      <c r="AG208" s="14"/>
      <c r="AH208" s="14"/>
      <c r="AI208" s="79"/>
      <c r="AJ208" s="14"/>
      <c r="AK208" s="14"/>
      <c r="AL208" s="61"/>
      <c r="AM208" s="61"/>
      <c r="AN208" s="1"/>
      <c r="AO208" s="14"/>
      <c r="AP208" s="14"/>
      <c r="AQ208" s="14"/>
      <c r="AR208" s="14"/>
      <c r="AS208" s="14"/>
      <c r="AT208" s="14"/>
      <c r="AU208" s="14"/>
      <c r="AV208" s="14"/>
      <c r="AW208" s="14"/>
      <c r="AX208" s="1"/>
      <c r="AY208" s="14"/>
    </row>
    <row r="209" spans="7:51">
      <c r="G209" s="378"/>
      <c r="H209" s="384"/>
      <c r="I209" s="168"/>
      <c r="J209" s="168"/>
      <c r="K209" s="168"/>
      <c r="L209" s="168"/>
      <c r="M209" s="168"/>
      <c r="N209" s="168"/>
      <c r="O209" s="168"/>
      <c r="P209" s="168"/>
      <c r="Q209" s="168"/>
      <c r="R209" s="14"/>
      <c r="S209" s="14"/>
      <c r="T209" s="14"/>
      <c r="U209" s="14"/>
      <c r="V209" s="168"/>
      <c r="W209" s="168"/>
      <c r="X209" s="79"/>
      <c r="Y209" s="79"/>
      <c r="Z209" s="14"/>
      <c r="AA209" s="14"/>
      <c r="AB209" s="79"/>
      <c r="AC209" s="79"/>
      <c r="AD209" s="168"/>
      <c r="AE209" s="14"/>
      <c r="AF209" s="14"/>
      <c r="AG209" s="14"/>
      <c r="AH209" s="14"/>
      <c r="AI209" s="79"/>
      <c r="AJ209" s="14"/>
      <c r="AK209" s="14"/>
      <c r="AL209" s="61"/>
      <c r="AM209" s="61"/>
      <c r="AN209" s="1"/>
      <c r="AO209" s="14"/>
      <c r="AP209" s="14"/>
      <c r="AQ209" s="14"/>
      <c r="AR209" s="14"/>
      <c r="AS209" s="14"/>
      <c r="AT209" s="14"/>
      <c r="AU209" s="14"/>
      <c r="AV209" s="14"/>
      <c r="AW209" s="14"/>
      <c r="AX209" s="1"/>
      <c r="AY209" s="14"/>
    </row>
    <row r="210" spans="7:51">
      <c r="G210" s="378"/>
      <c r="H210" s="384"/>
      <c r="I210" s="168"/>
      <c r="J210" s="168"/>
      <c r="K210" s="168"/>
      <c r="L210" s="168"/>
      <c r="M210" s="168"/>
      <c r="N210" s="168"/>
      <c r="O210" s="168"/>
      <c r="P210" s="168"/>
      <c r="Q210" s="168"/>
      <c r="R210" s="14"/>
      <c r="S210" s="14"/>
      <c r="T210" s="14"/>
      <c r="U210" s="14"/>
      <c r="V210" s="168"/>
      <c r="W210" s="168"/>
      <c r="X210" s="79"/>
      <c r="Y210" s="79"/>
      <c r="Z210" s="14"/>
      <c r="AA210" s="14"/>
      <c r="AB210" s="79"/>
      <c r="AC210" s="79"/>
      <c r="AD210" s="168"/>
      <c r="AE210" s="14"/>
      <c r="AF210" s="14"/>
      <c r="AG210" s="14"/>
      <c r="AH210" s="14"/>
      <c r="AI210" s="79"/>
      <c r="AJ210" s="14"/>
      <c r="AK210" s="14"/>
      <c r="AL210" s="61"/>
      <c r="AM210" s="61"/>
      <c r="AN210" s="1"/>
      <c r="AO210" s="14"/>
      <c r="AP210" s="14"/>
      <c r="AQ210" s="14"/>
      <c r="AR210" s="14"/>
      <c r="AS210" s="14"/>
      <c r="AT210" s="14"/>
      <c r="AU210" s="14"/>
      <c r="AV210" s="14"/>
      <c r="AW210" s="14"/>
      <c r="AX210" s="1"/>
      <c r="AY210" s="14"/>
    </row>
    <row r="211" spans="7:51">
      <c r="G211" s="378"/>
      <c r="H211" s="384"/>
      <c r="I211" s="168"/>
      <c r="J211" s="168"/>
      <c r="K211" s="168"/>
      <c r="L211" s="168"/>
      <c r="M211" s="168"/>
      <c r="N211" s="168"/>
      <c r="O211" s="168"/>
      <c r="P211" s="168"/>
      <c r="Q211" s="168"/>
      <c r="R211" s="14"/>
      <c r="S211" s="14"/>
      <c r="T211" s="14"/>
      <c r="U211" s="14"/>
      <c r="V211" s="168"/>
      <c r="W211" s="168"/>
      <c r="X211" s="79"/>
      <c r="Y211" s="79"/>
      <c r="Z211" s="14"/>
      <c r="AA211" s="14"/>
      <c r="AB211" s="79"/>
      <c r="AC211" s="79"/>
      <c r="AD211" s="168"/>
      <c r="AE211" s="14"/>
      <c r="AF211" s="14"/>
      <c r="AG211" s="14"/>
      <c r="AH211" s="14"/>
      <c r="AI211" s="79"/>
      <c r="AJ211" s="14"/>
      <c r="AK211" s="14"/>
      <c r="AL211" s="61"/>
      <c r="AM211" s="61"/>
      <c r="AN211" s="1"/>
      <c r="AO211" s="14"/>
      <c r="AP211" s="14"/>
      <c r="AQ211" s="14"/>
      <c r="AR211" s="14"/>
      <c r="AS211" s="14"/>
      <c r="AT211" s="14"/>
      <c r="AU211" s="14"/>
      <c r="AV211" s="14"/>
      <c r="AW211" s="14"/>
      <c r="AX211" s="1"/>
      <c r="AY211" s="14"/>
    </row>
    <row r="212" spans="7:51">
      <c r="G212" s="378"/>
      <c r="H212" s="384"/>
      <c r="I212" s="168"/>
      <c r="J212" s="168"/>
      <c r="K212" s="168"/>
      <c r="L212" s="168"/>
      <c r="M212" s="168"/>
      <c r="N212" s="168"/>
      <c r="O212" s="168"/>
      <c r="P212" s="168"/>
      <c r="Q212" s="168"/>
      <c r="R212" s="14"/>
      <c r="S212" s="14"/>
      <c r="T212" s="14"/>
      <c r="U212" s="14"/>
      <c r="V212" s="168"/>
      <c r="W212" s="168"/>
      <c r="X212" s="79"/>
      <c r="Y212" s="79"/>
      <c r="Z212" s="14"/>
      <c r="AA212" s="14"/>
      <c r="AB212" s="79"/>
      <c r="AC212" s="79"/>
      <c r="AD212" s="168"/>
      <c r="AE212" s="14"/>
      <c r="AF212" s="14"/>
      <c r="AG212" s="14"/>
      <c r="AH212" s="14"/>
      <c r="AI212" s="79"/>
      <c r="AJ212" s="14"/>
      <c r="AK212" s="14"/>
      <c r="AL212" s="61"/>
      <c r="AM212" s="61"/>
      <c r="AN212" s="1"/>
      <c r="AO212" s="14"/>
      <c r="AP212" s="14"/>
      <c r="AQ212" s="14"/>
      <c r="AR212" s="14"/>
      <c r="AS212" s="14"/>
      <c r="AT212" s="14"/>
      <c r="AU212" s="14"/>
      <c r="AV212" s="14"/>
      <c r="AW212" s="14"/>
      <c r="AX212" s="1"/>
      <c r="AY212" s="14"/>
    </row>
    <row r="213" spans="7:51">
      <c r="G213" s="378"/>
      <c r="H213" s="384"/>
      <c r="I213" s="168"/>
      <c r="J213" s="168"/>
      <c r="K213" s="168"/>
      <c r="L213" s="168"/>
      <c r="M213" s="168"/>
      <c r="N213" s="168"/>
      <c r="O213" s="168"/>
      <c r="P213" s="168"/>
      <c r="Q213" s="168"/>
      <c r="R213" s="14"/>
      <c r="S213" s="14"/>
      <c r="T213" s="14"/>
      <c r="U213" s="14"/>
      <c r="V213" s="168"/>
      <c r="W213" s="168"/>
      <c r="X213" s="79"/>
      <c r="Y213" s="79"/>
      <c r="Z213" s="14"/>
      <c r="AA213" s="14"/>
      <c r="AB213" s="79"/>
      <c r="AC213" s="79"/>
      <c r="AD213" s="168"/>
      <c r="AE213" s="14"/>
      <c r="AF213" s="14"/>
      <c r="AG213" s="14"/>
      <c r="AH213" s="14"/>
      <c r="AI213" s="79"/>
      <c r="AJ213" s="14"/>
      <c r="AK213" s="14"/>
      <c r="AL213" s="61"/>
      <c r="AM213" s="61"/>
      <c r="AN213" s="1"/>
      <c r="AO213" s="14"/>
      <c r="AP213" s="14"/>
      <c r="AQ213" s="14"/>
      <c r="AR213" s="14"/>
      <c r="AS213" s="14"/>
      <c r="AT213" s="14"/>
      <c r="AU213" s="14"/>
      <c r="AV213" s="14"/>
      <c r="AW213" s="14"/>
      <c r="AX213" s="1"/>
      <c r="AY213" s="14"/>
    </row>
    <row r="214" spans="7:51">
      <c r="G214" s="378"/>
      <c r="H214" s="384"/>
      <c r="I214" s="168"/>
      <c r="J214" s="168"/>
      <c r="K214" s="168"/>
      <c r="L214" s="168"/>
      <c r="M214" s="168"/>
      <c r="N214" s="168"/>
      <c r="O214" s="168"/>
      <c r="P214" s="168"/>
      <c r="Q214" s="168"/>
      <c r="R214" s="14"/>
      <c r="S214" s="14"/>
      <c r="T214" s="14"/>
      <c r="U214" s="14"/>
      <c r="V214" s="168"/>
      <c r="W214" s="168"/>
      <c r="X214" s="79"/>
      <c r="Y214" s="79"/>
      <c r="Z214" s="14"/>
      <c r="AA214" s="14"/>
      <c r="AB214" s="79"/>
      <c r="AC214" s="79"/>
      <c r="AD214" s="168"/>
      <c r="AE214" s="14"/>
      <c r="AF214" s="14"/>
      <c r="AG214" s="14"/>
      <c r="AH214" s="14"/>
      <c r="AI214" s="79"/>
      <c r="AJ214" s="14"/>
      <c r="AK214" s="14"/>
      <c r="AL214" s="61"/>
      <c r="AM214" s="61"/>
      <c r="AN214" s="1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7:51">
      <c r="G215" s="378"/>
      <c r="H215" s="384"/>
      <c r="I215" s="168"/>
      <c r="J215" s="168"/>
      <c r="K215" s="168"/>
      <c r="L215" s="168"/>
      <c r="M215" s="168"/>
      <c r="N215" s="168"/>
      <c r="O215" s="168"/>
      <c r="P215" s="168"/>
      <c r="Q215" s="168"/>
      <c r="R215" s="14"/>
      <c r="S215" s="14"/>
      <c r="T215" s="14"/>
      <c r="U215" s="14"/>
      <c r="V215" s="168"/>
      <c r="W215" s="168"/>
      <c r="X215" s="79"/>
      <c r="Y215" s="79"/>
      <c r="Z215" s="14"/>
      <c r="AA215" s="14"/>
      <c r="AB215" s="79"/>
      <c r="AC215" s="79"/>
      <c r="AD215" s="168"/>
      <c r="AE215" s="14"/>
      <c r="AF215" s="14"/>
      <c r="AG215" s="14"/>
      <c r="AH215" s="14"/>
      <c r="AI215" s="79"/>
      <c r="AJ215" s="14"/>
      <c r="AK215" s="14"/>
      <c r="AL215" s="61"/>
      <c r="AM215" s="61"/>
      <c r="AN215" s="1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7:51">
      <c r="G216" s="378"/>
      <c r="H216" s="384"/>
      <c r="I216" s="168"/>
      <c r="J216" s="168"/>
      <c r="K216" s="168"/>
      <c r="L216" s="168"/>
      <c r="M216" s="168"/>
      <c r="N216" s="168"/>
      <c r="O216" s="168"/>
      <c r="P216" s="168"/>
      <c r="Q216" s="168"/>
      <c r="R216" s="14"/>
      <c r="S216" s="14"/>
      <c r="T216" s="14"/>
      <c r="U216" s="14"/>
      <c r="V216" s="168"/>
      <c r="W216" s="168"/>
      <c r="X216" s="79"/>
      <c r="Y216" s="79"/>
      <c r="Z216" s="14"/>
      <c r="AA216" s="14"/>
      <c r="AB216" s="79"/>
      <c r="AC216" s="79"/>
      <c r="AD216" s="168"/>
      <c r="AE216" s="14"/>
      <c r="AF216" s="14"/>
      <c r="AG216" s="14"/>
      <c r="AH216" s="14"/>
      <c r="AI216" s="79"/>
      <c r="AJ216" s="14"/>
      <c r="AK216" s="14"/>
      <c r="AL216" s="61"/>
      <c r="AM216" s="61"/>
      <c r="AN216" s="1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7:51">
      <c r="G217" s="378"/>
      <c r="H217" s="384"/>
      <c r="I217" s="168"/>
      <c r="J217" s="168"/>
      <c r="K217" s="168"/>
      <c r="L217" s="168"/>
      <c r="M217" s="168"/>
      <c r="N217" s="168"/>
      <c r="O217" s="168"/>
      <c r="P217" s="168"/>
      <c r="Q217" s="168"/>
      <c r="R217" s="14"/>
      <c r="S217" s="14"/>
      <c r="T217" s="14"/>
      <c r="U217" s="14"/>
      <c r="V217" s="168"/>
      <c r="W217" s="168"/>
      <c r="X217" s="79"/>
      <c r="Y217" s="79"/>
      <c r="Z217" s="14"/>
      <c r="AA217" s="14"/>
      <c r="AB217" s="79"/>
      <c r="AC217" s="79"/>
      <c r="AD217" s="168"/>
      <c r="AE217" s="14"/>
      <c r="AF217" s="14"/>
      <c r="AG217" s="14"/>
      <c r="AH217" s="14"/>
      <c r="AI217" s="79"/>
      <c r="AJ217" s="14"/>
      <c r="AK217" s="14"/>
      <c r="AL217" s="61"/>
      <c r="AM217" s="61"/>
      <c r="AN217" s="1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7:51">
      <c r="G218" s="378"/>
      <c r="H218" s="384"/>
      <c r="I218" s="168"/>
      <c r="J218" s="168"/>
      <c r="K218" s="168"/>
      <c r="L218" s="168"/>
      <c r="M218" s="168"/>
      <c r="N218" s="168"/>
      <c r="O218" s="168"/>
      <c r="P218" s="168"/>
      <c r="Q218" s="168"/>
      <c r="R218" s="14"/>
      <c r="S218" s="14"/>
      <c r="T218" s="14"/>
      <c r="U218" s="14"/>
      <c r="V218" s="168"/>
      <c r="W218" s="168"/>
      <c r="X218" s="79"/>
      <c r="Y218" s="79"/>
      <c r="Z218" s="14"/>
      <c r="AA218" s="14"/>
      <c r="AB218" s="79"/>
      <c r="AC218" s="79"/>
      <c r="AD218" s="168"/>
      <c r="AE218" s="14"/>
      <c r="AF218" s="14"/>
      <c r="AG218" s="14"/>
      <c r="AH218" s="14"/>
      <c r="AI218" s="79"/>
      <c r="AJ218" s="14"/>
      <c r="AK218" s="14"/>
      <c r="AL218" s="61"/>
      <c r="AM218" s="61"/>
      <c r="AN218" s="1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7:51">
      <c r="G219" s="378"/>
      <c r="H219" s="384"/>
      <c r="I219" s="168"/>
      <c r="J219" s="168"/>
      <c r="K219" s="168"/>
      <c r="L219" s="168"/>
      <c r="M219" s="168"/>
      <c r="N219" s="168"/>
      <c r="O219" s="168"/>
      <c r="P219" s="168"/>
      <c r="Q219" s="168"/>
      <c r="R219" s="14"/>
      <c r="S219" s="14"/>
      <c r="T219" s="14"/>
      <c r="U219" s="14"/>
      <c r="V219" s="168"/>
      <c r="W219" s="168"/>
      <c r="X219" s="79"/>
      <c r="Y219" s="79"/>
      <c r="Z219" s="14"/>
      <c r="AA219" s="14"/>
      <c r="AB219" s="79"/>
      <c r="AC219" s="79"/>
      <c r="AD219" s="168"/>
      <c r="AE219" s="14"/>
      <c r="AF219" s="14"/>
      <c r="AG219" s="14"/>
      <c r="AH219" s="14"/>
      <c r="AI219" s="79"/>
      <c r="AJ219" s="14"/>
      <c r="AK219" s="14"/>
      <c r="AL219" s="61"/>
      <c r="AM219" s="61"/>
      <c r="AN219" s="1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7:51">
      <c r="G220" s="378"/>
      <c r="H220" s="384"/>
      <c r="I220" s="168"/>
      <c r="J220" s="168"/>
      <c r="K220" s="168"/>
      <c r="L220" s="168"/>
      <c r="M220" s="168"/>
      <c r="N220" s="168"/>
      <c r="O220" s="168"/>
      <c r="P220" s="168"/>
      <c r="Q220" s="168"/>
      <c r="R220" s="14"/>
      <c r="S220" s="14"/>
      <c r="T220" s="14"/>
      <c r="U220" s="14"/>
      <c r="V220" s="168"/>
      <c r="W220" s="168"/>
      <c r="X220" s="79"/>
      <c r="Y220" s="79"/>
      <c r="Z220" s="14"/>
      <c r="AA220" s="14"/>
      <c r="AB220" s="79"/>
      <c r="AC220" s="79"/>
      <c r="AD220" s="168"/>
      <c r="AE220" s="14"/>
      <c r="AF220" s="14"/>
      <c r="AG220" s="14"/>
      <c r="AH220" s="14"/>
      <c r="AI220" s="79"/>
      <c r="AJ220" s="14"/>
      <c r="AK220" s="14"/>
      <c r="AL220" s="61"/>
      <c r="AM220" s="61"/>
      <c r="AN220" s="1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7:51">
      <c r="G221" s="378"/>
      <c r="H221" s="384"/>
      <c r="I221" s="168"/>
      <c r="J221" s="168"/>
      <c r="K221" s="168"/>
      <c r="L221" s="168"/>
      <c r="M221" s="168"/>
      <c r="N221" s="168"/>
      <c r="O221" s="168"/>
      <c r="P221" s="168"/>
      <c r="Q221" s="168"/>
      <c r="R221" s="14"/>
      <c r="S221" s="14"/>
      <c r="T221" s="14"/>
      <c r="U221" s="14"/>
      <c r="V221" s="168"/>
      <c r="W221" s="168"/>
      <c r="X221" s="79"/>
      <c r="Y221" s="79"/>
      <c r="Z221" s="14"/>
      <c r="AA221" s="14"/>
      <c r="AB221" s="79"/>
      <c r="AC221" s="79"/>
      <c r="AD221" s="168"/>
      <c r="AE221" s="14"/>
      <c r="AF221" s="14"/>
      <c r="AG221" s="14"/>
      <c r="AH221" s="14"/>
      <c r="AI221" s="79"/>
      <c r="AJ221" s="14"/>
      <c r="AK221" s="14"/>
      <c r="AL221" s="61"/>
      <c r="AM221" s="61"/>
      <c r="AN221" s="1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7:51">
      <c r="G222" s="378"/>
      <c r="H222" s="384"/>
      <c r="I222" s="168"/>
      <c r="J222" s="168"/>
      <c r="K222" s="168"/>
      <c r="L222" s="168"/>
      <c r="M222" s="168"/>
      <c r="N222" s="168"/>
      <c r="O222" s="168"/>
      <c r="P222" s="168"/>
      <c r="Q222" s="168"/>
      <c r="R222" s="14"/>
      <c r="S222" s="14"/>
      <c r="T222" s="14"/>
      <c r="U222" s="14"/>
      <c r="V222" s="168"/>
      <c r="W222" s="168"/>
      <c r="X222" s="79"/>
      <c r="Y222" s="79"/>
      <c r="Z222" s="14"/>
      <c r="AA222" s="14"/>
      <c r="AB222" s="79"/>
      <c r="AC222" s="79"/>
      <c r="AD222" s="168"/>
      <c r="AE222" s="14"/>
      <c r="AF222" s="14"/>
      <c r="AG222" s="14"/>
      <c r="AH222" s="14"/>
      <c r="AI222" s="79"/>
      <c r="AJ222" s="14"/>
      <c r="AK222" s="14"/>
      <c r="AL222" s="61"/>
      <c r="AM222" s="61"/>
      <c r="AN222" s="1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7:51">
      <c r="G223" s="378"/>
      <c r="H223" s="384"/>
      <c r="I223" s="168"/>
      <c r="J223" s="168"/>
      <c r="K223" s="168"/>
      <c r="L223" s="168"/>
      <c r="M223" s="168"/>
      <c r="N223" s="168"/>
      <c r="O223" s="168"/>
      <c r="P223" s="168"/>
      <c r="Q223" s="168"/>
      <c r="R223" s="14"/>
      <c r="S223" s="14"/>
      <c r="T223" s="14"/>
      <c r="U223" s="14"/>
      <c r="V223" s="168"/>
      <c r="W223" s="168"/>
      <c r="X223" s="79"/>
      <c r="Y223" s="79"/>
      <c r="Z223" s="14"/>
      <c r="AA223" s="14"/>
      <c r="AB223" s="79"/>
      <c r="AC223" s="79"/>
      <c r="AD223" s="168"/>
      <c r="AE223" s="14"/>
      <c r="AF223" s="14"/>
      <c r="AG223" s="14"/>
      <c r="AH223" s="14"/>
      <c r="AI223" s="79"/>
      <c r="AJ223" s="14"/>
      <c r="AK223" s="14"/>
      <c r="AL223" s="61"/>
      <c r="AM223" s="61"/>
      <c r="AN223" s="1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7:51">
      <c r="G224" s="378"/>
      <c r="H224" s="384"/>
      <c r="I224" s="168"/>
      <c r="J224" s="168"/>
      <c r="K224" s="168"/>
      <c r="L224" s="168"/>
      <c r="M224" s="168"/>
      <c r="N224" s="168"/>
      <c r="O224" s="168"/>
      <c r="P224" s="168"/>
      <c r="Q224" s="168"/>
      <c r="R224" s="14"/>
      <c r="S224" s="14"/>
      <c r="T224" s="14"/>
      <c r="U224" s="14"/>
      <c r="V224" s="168"/>
      <c r="W224" s="168"/>
      <c r="X224" s="79"/>
      <c r="Y224" s="79"/>
      <c r="Z224" s="14"/>
      <c r="AA224" s="14"/>
      <c r="AB224" s="79"/>
      <c r="AC224" s="79"/>
      <c r="AD224" s="168"/>
      <c r="AE224" s="14"/>
      <c r="AF224" s="14"/>
      <c r="AG224" s="14"/>
      <c r="AH224" s="14"/>
      <c r="AI224" s="79"/>
      <c r="AJ224" s="14"/>
      <c r="AK224" s="14"/>
      <c r="AL224" s="61"/>
      <c r="AM224" s="61"/>
      <c r="AN224" s="1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7:51">
      <c r="G225" s="378"/>
      <c r="H225" s="384"/>
      <c r="I225" s="168"/>
      <c r="J225" s="168"/>
      <c r="K225" s="168"/>
      <c r="L225" s="168"/>
      <c r="M225" s="168"/>
      <c r="N225" s="168"/>
      <c r="O225" s="168"/>
      <c r="P225" s="168"/>
      <c r="Q225" s="168"/>
      <c r="R225" s="14"/>
      <c r="S225" s="14"/>
      <c r="T225" s="14"/>
      <c r="U225" s="14"/>
      <c r="V225" s="168"/>
      <c r="W225" s="168"/>
      <c r="X225" s="79"/>
      <c r="Y225" s="79"/>
      <c r="Z225" s="14"/>
      <c r="AA225" s="14"/>
      <c r="AB225" s="79"/>
      <c r="AC225" s="79"/>
      <c r="AD225" s="168"/>
      <c r="AE225" s="14"/>
      <c r="AF225" s="14"/>
      <c r="AG225" s="14"/>
      <c r="AH225" s="14"/>
      <c r="AI225" s="79"/>
      <c r="AJ225" s="14"/>
      <c r="AK225" s="14"/>
      <c r="AL225" s="61"/>
      <c r="AM225" s="61"/>
      <c r="AN225" s="1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7:51">
      <c r="G226" s="378"/>
      <c r="H226" s="384"/>
      <c r="I226" s="168"/>
      <c r="J226" s="168"/>
      <c r="K226" s="168"/>
      <c r="L226" s="168"/>
      <c r="M226" s="168"/>
      <c r="N226" s="168"/>
      <c r="O226" s="168"/>
      <c r="P226" s="168"/>
      <c r="Q226" s="168"/>
      <c r="R226" s="14"/>
      <c r="S226" s="14"/>
      <c r="T226" s="14"/>
      <c r="U226" s="14"/>
      <c r="V226" s="168"/>
      <c r="W226" s="168"/>
      <c r="X226" s="79"/>
      <c r="Y226" s="79"/>
      <c r="Z226" s="14"/>
      <c r="AA226" s="14"/>
      <c r="AB226" s="79"/>
      <c r="AC226" s="79"/>
      <c r="AD226" s="168"/>
      <c r="AE226" s="14"/>
      <c r="AF226" s="14"/>
      <c r="AG226" s="14"/>
      <c r="AH226" s="14"/>
      <c r="AI226" s="79"/>
      <c r="AJ226" s="14"/>
      <c r="AK226" s="14"/>
      <c r="AL226" s="61"/>
      <c r="AM226" s="61"/>
      <c r="AN226" s="1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7:51">
      <c r="G227" s="378"/>
      <c r="H227" s="384"/>
      <c r="I227" s="168"/>
      <c r="J227" s="168"/>
      <c r="K227" s="168"/>
      <c r="L227" s="168"/>
      <c r="M227" s="168"/>
      <c r="N227" s="168"/>
      <c r="O227" s="168"/>
      <c r="P227" s="168"/>
      <c r="Q227" s="168"/>
      <c r="R227" s="14"/>
      <c r="S227" s="14"/>
      <c r="T227" s="14"/>
      <c r="U227" s="14"/>
      <c r="V227" s="168"/>
      <c r="W227" s="168"/>
      <c r="X227" s="79"/>
      <c r="Y227" s="79"/>
      <c r="Z227" s="14"/>
      <c r="AA227" s="14"/>
      <c r="AB227" s="79"/>
      <c r="AC227" s="79"/>
      <c r="AD227" s="168"/>
      <c r="AE227" s="14"/>
      <c r="AF227" s="14"/>
      <c r="AG227" s="14"/>
      <c r="AH227" s="14"/>
      <c r="AI227" s="79"/>
      <c r="AJ227" s="14"/>
      <c r="AK227" s="14"/>
      <c r="AL227" s="61"/>
      <c r="AM227" s="61"/>
      <c r="AN227" s="1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7:51">
      <c r="G228" s="378"/>
      <c r="H228" s="384"/>
      <c r="I228" s="168"/>
      <c r="J228" s="168"/>
      <c r="K228" s="168"/>
      <c r="L228" s="168"/>
      <c r="M228" s="168"/>
      <c r="N228" s="168"/>
      <c r="O228" s="168"/>
      <c r="P228" s="168"/>
      <c r="Q228" s="168"/>
      <c r="R228" s="14"/>
      <c r="S228" s="14"/>
      <c r="T228" s="14"/>
      <c r="U228" s="14"/>
      <c r="V228" s="168"/>
      <c r="W228" s="168"/>
      <c r="X228" s="79"/>
      <c r="Y228" s="79"/>
      <c r="Z228" s="14"/>
      <c r="AA228" s="14"/>
      <c r="AB228" s="79"/>
      <c r="AC228" s="79"/>
      <c r="AD228" s="168"/>
      <c r="AE228" s="14"/>
      <c r="AF228" s="14"/>
      <c r="AG228" s="14"/>
      <c r="AH228" s="14"/>
      <c r="AI228" s="79"/>
      <c r="AJ228" s="14"/>
      <c r="AK228" s="14"/>
      <c r="AL228" s="61"/>
      <c r="AM228" s="61"/>
      <c r="AN228" s="1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7:51">
      <c r="G229" s="378"/>
      <c r="H229" s="384"/>
      <c r="I229" s="168"/>
      <c r="J229" s="168"/>
      <c r="K229" s="168"/>
      <c r="L229" s="168"/>
      <c r="M229" s="168"/>
      <c r="N229" s="168"/>
      <c r="O229" s="168"/>
      <c r="P229" s="168"/>
      <c r="Q229" s="168"/>
      <c r="R229" s="14"/>
      <c r="S229" s="14"/>
      <c r="T229" s="14"/>
      <c r="U229" s="14"/>
      <c r="V229" s="168"/>
      <c r="W229" s="168"/>
      <c r="X229" s="79"/>
      <c r="Y229" s="79"/>
      <c r="Z229" s="14"/>
      <c r="AA229" s="14"/>
      <c r="AB229" s="79"/>
      <c r="AC229" s="79"/>
      <c r="AD229" s="168"/>
      <c r="AE229" s="14"/>
      <c r="AF229" s="14"/>
      <c r="AG229" s="14"/>
      <c r="AH229" s="14"/>
      <c r="AI229" s="79"/>
      <c r="AJ229" s="14"/>
      <c r="AK229" s="14"/>
      <c r="AL229" s="61"/>
      <c r="AM229" s="61"/>
      <c r="AN229" s="1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7:51">
      <c r="G230" s="378"/>
      <c r="H230" s="384"/>
      <c r="I230" s="168"/>
      <c r="J230" s="168"/>
      <c r="K230" s="168"/>
      <c r="L230" s="168"/>
      <c r="M230" s="168"/>
      <c r="N230" s="168"/>
      <c r="O230" s="168"/>
      <c r="P230" s="168"/>
      <c r="Q230" s="168"/>
      <c r="R230" s="14"/>
      <c r="S230" s="14"/>
      <c r="T230" s="14"/>
      <c r="U230" s="14"/>
      <c r="V230" s="168"/>
      <c r="W230" s="168"/>
      <c r="X230" s="79"/>
      <c r="Y230" s="79"/>
      <c r="Z230" s="14"/>
      <c r="AA230" s="14"/>
      <c r="AB230" s="79"/>
      <c r="AC230" s="79"/>
      <c r="AD230" s="168"/>
      <c r="AE230" s="14"/>
      <c r="AF230" s="14"/>
      <c r="AG230" s="14"/>
      <c r="AH230" s="14"/>
      <c r="AI230" s="79"/>
      <c r="AJ230" s="14"/>
      <c r="AK230" s="14"/>
      <c r="AL230" s="61"/>
      <c r="AM230" s="61"/>
      <c r="AN230" s="1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7:51">
      <c r="G231" s="378"/>
      <c r="H231" s="384"/>
      <c r="I231" s="168"/>
      <c r="J231" s="168"/>
      <c r="K231" s="168"/>
      <c r="L231" s="168"/>
      <c r="M231" s="168"/>
      <c r="N231" s="168"/>
      <c r="O231" s="168"/>
      <c r="P231" s="168"/>
      <c r="Q231" s="168"/>
      <c r="R231" s="14"/>
      <c r="S231" s="14"/>
      <c r="T231" s="14"/>
      <c r="U231" s="14"/>
      <c r="V231" s="168"/>
      <c r="W231" s="168"/>
      <c r="X231" s="79"/>
      <c r="Y231" s="79"/>
      <c r="Z231" s="14"/>
      <c r="AA231" s="14"/>
      <c r="AB231" s="79"/>
      <c r="AC231" s="79"/>
      <c r="AD231" s="168"/>
      <c r="AE231" s="14"/>
      <c r="AF231" s="14"/>
      <c r="AG231" s="14"/>
      <c r="AH231" s="14"/>
      <c r="AI231" s="79"/>
      <c r="AJ231" s="14"/>
      <c r="AK231" s="14"/>
      <c r="AL231" s="61"/>
      <c r="AM231" s="61"/>
      <c r="AN231" s="1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7:51">
      <c r="G232" s="378"/>
      <c r="H232" s="384"/>
      <c r="I232" s="168"/>
      <c r="J232" s="168"/>
      <c r="K232" s="168"/>
      <c r="L232" s="168"/>
      <c r="M232" s="168"/>
      <c r="N232" s="168"/>
      <c r="O232" s="168"/>
      <c r="P232" s="168"/>
      <c r="Q232" s="168"/>
      <c r="R232" s="14"/>
      <c r="S232" s="14"/>
      <c r="T232" s="14"/>
      <c r="U232" s="14"/>
      <c r="V232" s="168"/>
      <c r="W232" s="168"/>
      <c r="X232" s="79"/>
      <c r="Y232" s="79"/>
      <c r="Z232" s="14"/>
      <c r="AA232" s="14"/>
      <c r="AB232" s="79"/>
      <c r="AC232" s="79"/>
      <c r="AD232" s="168"/>
      <c r="AE232" s="14"/>
      <c r="AF232" s="14"/>
      <c r="AG232" s="14"/>
      <c r="AH232" s="14"/>
      <c r="AI232" s="79"/>
      <c r="AJ232" s="14"/>
      <c r="AK232" s="14"/>
      <c r="AL232" s="61"/>
      <c r="AM232" s="61"/>
      <c r="AN232" s="1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7:51">
      <c r="G233" s="378"/>
      <c r="H233" s="384"/>
      <c r="I233" s="168"/>
      <c r="J233" s="168"/>
      <c r="K233" s="168"/>
      <c r="L233" s="168"/>
      <c r="M233" s="168"/>
      <c r="N233" s="168"/>
      <c r="O233" s="168"/>
      <c r="P233" s="168"/>
      <c r="Q233" s="168"/>
      <c r="R233" s="14"/>
      <c r="S233" s="14"/>
      <c r="T233" s="14"/>
      <c r="U233" s="14"/>
      <c r="V233" s="168"/>
      <c r="W233" s="168"/>
      <c r="X233" s="79"/>
      <c r="Y233" s="79"/>
      <c r="Z233" s="14"/>
      <c r="AA233" s="14"/>
      <c r="AB233" s="79"/>
      <c r="AC233" s="79"/>
      <c r="AD233" s="168"/>
      <c r="AE233" s="14"/>
      <c r="AF233" s="14"/>
      <c r="AG233" s="14"/>
      <c r="AH233" s="14"/>
      <c r="AI233" s="79"/>
      <c r="AJ233" s="14"/>
      <c r="AK233" s="14"/>
      <c r="AL233" s="61"/>
      <c r="AM233" s="61"/>
      <c r="AN233" s="1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7:51">
      <c r="G234" s="378"/>
      <c r="H234" s="384"/>
      <c r="I234" s="168"/>
      <c r="J234" s="168"/>
      <c r="K234" s="168"/>
      <c r="L234" s="168"/>
      <c r="M234" s="168"/>
      <c r="N234" s="168"/>
      <c r="O234" s="168"/>
      <c r="P234" s="168"/>
      <c r="Q234" s="168"/>
      <c r="R234" s="14"/>
      <c r="S234" s="14"/>
      <c r="T234" s="14"/>
      <c r="U234" s="14"/>
      <c r="V234" s="168"/>
      <c r="W234" s="168"/>
      <c r="X234" s="79"/>
      <c r="Y234" s="79"/>
      <c r="Z234" s="14"/>
      <c r="AA234" s="14"/>
      <c r="AB234" s="79"/>
      <c r="AC234" s="79"/>
      <c r="AD234" s="168"/>
      <c r="AE234" s="14"/>
      <c r="AF234" s="14"/>
      <c r="AG234" s="14"/>
      <c r="AH234" s="14"/>
      <c r="AI234" s="79"/>
      <c r="AJ234" s="14"/>
      <c r="AK234" s="14"/>
      <c r="AL234" s="61"/>
      <c r="AM234" s="61"/>
      <c r="AN234" s="1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7:51">
      <c r="G235" s="378"/>
      <c r="H235" s="384"/>
      <c r="I235" s="168"/>
      <c r="J235" s="168"/>
      <c r="K235" s="168"/>
      <c r="L235" s="168"/>
      <c r="M235" s="168"/>
      <c r="N235" s="168"/>
      <c r="O235" s="168"/>
      <c r="P235" s="168"/>
      <c r="Q235" s="168"/>
      <c r="R235" s="14"/>
      <c r="S235" s="14"/>
      <c r="T235" s="14"/>
      <c r="U235" s="14"/>
      <c r="V235" s="168"/>
      <c r="W235" s="168"/>
      <c r="X235" s="79"/>
      <c r="Y235" s="79"/>
      <c r="Z235" s="14"/>
      <c r="AA235" s="14"/>
      <c r="AB235" s="79"/>
      <c r="AC235" s="79"/>
      <c r="AD235" s="168"/>
      <c r="AE235" s="14"/>
      <c r="AF235" s="14"/>
      <c r="AG235" s="14"/>
      <c r="AH235" s="14"/>
      <c r="AI235" s="79"/>
      <c r="AJ235" s="14"/>
      <c r="AK235" s="14"/>
      <c r="AL235" s="61"/>
      <c r="AM235" s="61"/>
      <c r="AN235" s="1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7:51">
      <c r="G236" s="378"/>
      <c r="H236" s="384"/>
      <c r="I236" s="168"/>
      <c r="J236" s="168"/>
      <c r="K236" s="168"/>
      <c r="L236" s="168"/>
      <c r="M236" s="168"/>
      <c r="N236" s="168"/>
      <c r="O236" s="168"/>
      <c r="P236" s="168"/>
      <c r="Q236" s="168"/>
      <c r="R236" s="14"/>
      <c r="S236" s="14"/>
      <c r="T236" s="14"/>
      <c r="U236" s="14"/>
      <c r="V236" s="168"/>
      <c r="W236" s="168"/>
      <c r="X236" s="79"/>
      <c r="Y236" s="79"/>
      <c r="Z236" s="14"/>
      <c r="AA236" s="14"/>
      <c r="AB236" s="79"/>
      <c r="AC236" s="79"/>
      <c r="AD236" s="168"/>
      <c r="AE236" s="14"/>
      <c r="AF236" s="14"/>
      <c r="AG236" s="14"/>
      <c r="AH236" s="14"/>
      <c r="AI236" s="79"/>
      <c r="AJ236" s="14"/>
      <c r="AK236" s="14"/>
      <c r="AL236" s="61"/>
      <c r="AM236" s="61"/>
      <c r="AN236" s="1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7:51">
      <c r="G237" s="378"/>
      <c r="H237" s="384"/>
      <c r="I237" s="168"/>
      <c r="J237" s="168"/>
      <c r="K237" s="168"/>
      <c r="L237" s="168"/>
      <c r="M237" s="168"/>
      <c r="N237" s="168"/>
      <c r="O237" s="168"/>
      <c r="P237" s="168"/>
      <c r="Q237" s="168"/>
      <c r="R237" s="14"/>
      <c r="S237" s="14"/>
      <c r="T237" s="14"/>
      <c r="U237" s="14"/>
      <c r="V237" s="168"/>
      <c r="W237" s="168"/>
      <c r="X237" s="79"/>
      <c r="Y237" s="79"/>
      <c r="Z237" s="14"/>
      <c r="AA237" s="14"/>
      <c r="AB237" s="79"/>
      <c r="AC237" s="79"/>
      <c r="AD237" s="168"/>
      <c r="AE237" s="14"/>
      <c r="AF237" s="14"/>
      <c r="AG237" s="14"/>
      <c r="AH237" s="14"/>
      <c r="AI237" s="79"/>
      <c r="AJ237" s="14"/>
      <c r="AK237" s="14"/>
      <c r="AL237" s="61"/>
      <c r="AM237" s="61"/>
      <c r="AN237" s="1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7:51">
      <c r="G238" s="378"/>
      <c r="H238" s="384"/>
      <c r="I238" s="168"/>
      <c r="J238" s="168"/>
      <c r="K238" s="168"/>
      <c r="L238" s="168"/>
      <c r="M238" s="168"/>
      <c r="N238" s="168"/>
      <c r="O238" s="168"/>
      <c r="P238" s="168"/>
      <c r="Q238" s="168"/>
      <c r="R238" s="14"/>
      <c r="S238" s="14"/>
      <c r="T238" s="14"/>
      <c r="U238" s="14"/>
      <c r="V238" s="168"/>
      <c r="W238" s="168"/>
      <c r="X238" s="79"/>
      <c r="Y238" s="79"/>
      <c r="Z238" s="14"/>
      <c r="AA238" s="14"/>
      <c r="AB238" s="79"/>
      <c r="AC238" s="79"/>
      <c r="AD238" s="168"/>
      <c r="AE238" s="14"/>
      <c r="AF238" s="14"/>
      <c r="AG238" s="14"/>
      <c r="AH238" s="14"/>
      <c r="AI238" s="79"/>
      <c r="AJ238" s="14"/>
      <c r="AK238" s="14"/>
      <c r="AL238" s="61"/>
      <c r="AM238" s="61"/>
      <c r="AN238" s="1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7:51">
      <c r="G239" s="378"/>
      <c r="H239" s="384"/>
      <c r="I239" s="168"/>
      <c r="J239" s="168"/>
      <c r="K239" s="168"/>
      <c r="L239" s="168"/>
      <c r="M239" s="168"/>
      <c r="N239" s="168"/>
      <c r="O239" s="168"/>
      <c r="P239" s="168"/>
      <c r="Q239" s="168"/>
      <c r="R239" s="14"/>
      <c r="S239" s="14"/>
      <c r="T239" s="14"/>
      <c r="U239" s="14"/>
      <c r="V239" s="168"/>
      <c r="W239" s="168"/>
      <c r="X239" s="79"/>
      <c r="Y239" s="79"/>
      <c r="Z239" s="14"/>
      <c r="AA239" s="14"/>
      <c r="AB239" s="79"/>
      <c r="AC239" s="79"/>
      <c r="AD239" s="168"/>
      <c r="AE239" s="14"/>
      <c r="AF239" s="14"/>
      <c r="AG239" s="14"/>
      <c r="AH239" s="14"/>
      <c r="AI239" s="79"/>
      <c r="AJ239" s="14"/>
      <c r="AK239" s="14"/>
      <c r="AL239" s="61"/>
      <c r="AM239" s="61"/>
      <c r="AN239" s="1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7:51">
      <c r="G240" s="378"/>
      <c r="H240" s="384"/>
      <c r="I240" s="168"/>
      <c r="J240" s="168"/>
      <c r="K240" s="168"/>
      <c r="L240" s="168"/>
      <c r="M240" s="168"/>
      <c r="N240" s="168"/>
      <c r="O240" s="168"/>
      <c r="P240" s="168"/>
      <c r="Q240" s="168"/>
      <c r="R240" s="14"/>
      <c r="S240" s="14"/>
      <c r="T240" s="14"/>
      <c r="U240" s="14"/>
      <c r="V240" s="168"/>
      <c r="W240" s="168"/>
      <c r="X240" s="79"/>
      <c r="Y240" s="79"/>
      <c r="Z240" s="14"/>
      <c r="AA240" s="14"/>
      <c r="AB240" s="79"/>
      <c r="AC240" s="79"/>
      <c r="AD240" s="168"/>
      <c r="AE240" s="14"/>
      <c r="AF240" s="14"/>
      <c r="AG240" s="14"/>
      <c r="AH240" s="14"/>
      <c r="AI240" s="79"/>
      <c r="AJ240" s="14"/>
      <c r="AK240" s="14"/>
      <c r="AL240" s="61"/>
      <c r="AM240" s="61"/>
      <c r="AN240" s="1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7:51">
      <c r="G241" s="378"/>
      <c r="H241" s="384"/>
      <c r="I241" s="168"/>
      <c r="J241" s="168"/>
      <c r="K241" s="168"/>
      <c r="L241" s="168"/>
      <c r="M241" s="168"/>
      <c r="N241" s="168"/>
      <c r="O241" s="168"/>
      <c r="P241" s="168"/>
      <c r="Q241" s="168"/>
      <c r="R241" s="14"/>
      <c r="S241" s="14"/>
      <c r="T241" s="14"/>
      <c r="U241" s="14"/>
      <c r="V241" s="168"/>
      <c r="W241" s="168"/>
      <c r="X241" s="79"/>
      <c r="Y241" s="79"/>
      <c r="Z241" s="14"/>
      <c r="AA241" s="14"/>
      <c r="AB241" s="79"/>
      <c r="AC241" s="79"/>
      <c r="AD241" s="168"/>
      <c r="AE241" s="14"/>
      <c r="AF241" s="14"/>
      <c r="AG241" s="14"/>
      <c r="AH241" s="14"/>
      <c r="AI241" s="79"/>
      <c r="AJ241" s="14"/>
      <c r="AK241" s="14"/>
      <c r="AL241" s="61"/>
      <c r="AM241" s="61"/>
      <c r="AN241" s="1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7:51">
      <c r="G242" s="378"/>
      <c r="H242" s="384"/>
      <c r="I242" s="168"/>
      <c r="J242" s="168"/>
      <c r="K242" s="168"/>
      <c r="L242" s="168"/>
      <c r="M242" s="168"/>
      <c r="N242" s="168"/>
      <c r="O242" s="168"/>
      <c r="P242" s="168"/>
      <c r="Q242" s="168"/>
      <c r="R242" s="14"/>
      <c r="S242" s="14"/>
      <c r="T242" s="14"/>
      <c r="U242" s="14"/>
      <c r="V242" s="168"/>
      <c r="W242" s="168"/>
      <c r="X242" s="79"/>
      <c r="Y242" s="79"/>
      <c r="Z242" s="14"/>
      <c r="AA242" s="14"/>
      <c r="AB242" s="79"/>
      <c r="AC242" s="79"/>
      <c r="AD242" s="168"/>
      <c r="AE242" s="14"/>
      <c r="AF242" s="14"/>
      <c r="AG242" s="14"/>
      <c r="AH242" s="14"/>
      <c r="AI242" s="79"/>
      <c r="AJ242" s="14"/>
      <c r="AK242" s="14"/>
      <c r="AL242" s="61"/>
      <c r="AM242" s="61"/>
      <c r="AN242" s="1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7:51">
      <c r="G243" s="378"/>
      <c r="H243" s="384"/>
      <c r="I243" s="168"/>
      <c r="J243" s="168"/>
      <c r="K243" s="168"/>
      <c r="L243" s="168"/>
      <c r="M243" s="168"/>
      <c r="N243" s="168"/>
      <c r="O243" s="168"/>
      <c r="P243" s="168"/>
      <c r="Q243" s="168"/>
      <c r="R243" s="14"/>
      <c r="S243" s="14"/>
      <c r="T243" s="14"/>
      <c r="U243" s="14"/>
      <c r="V243" s="168"/>
      <c r="W243" s="168"/>
      <c r="X243" s="79"/>
      <c r="Y243" s="79"/>
      <c r="Z243" s="14"/>
      <c r="AA243" s="14"/>
      <c r="AB243" s="79"/>
      <c r="AC243" s="79"/>
      <c r="AD243" s="168"/>
      <c r="AE243" s="14"/>
      <c r="AF243" s="14"/>
      <c r="AG243" s="14"/>
      <c r="AH243" s="14"/>
      <c r="AI243" s="79"/>
      <c r="AJ243" s="14"/>
      <c r="AK243" s="14"/>
      <c r="AL243" s="61"/>
      <c r="AM243" s="61"/>
      <c r="AN243" s="1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7:51">
      <c r="G244" s="378"/>
      <c r="H244" s="384"/>
      <c r="I244" s="168"/>
      <c r="J244" s="168"/>
      <c r="K244" s="168"/>
      <c r="L244" s="168"/>
      <c r="M244" s="168"/>
      <c r="N244" s="168"/>
      <c r="O244" s="168"/>
      <c r="P244" s="168"/>
      <c r="Q244" s="168"/>
      <c r="R244" s="14"/>
      <c r="S244" s="14"/>
      <c r="T244" s="14"/>
      <c r="U244" s="14"/>
      <c r="V244" s="168"/>
      <c r="W244" s="168"/>
      <c r="X244" s="79"/>
      <c r="Y244" s="79"/>
      <c r="Z244" s="14"/>
      <c r="AA244" s="14"/>
      <c r="AB244" s="79"/>
      <c r="AC244" s="79"/>
      <c r="AD244" s="168"/>
      <c r="AE244" s="14"/>
      <c r="AF244" s="14"/>
      <c r="AG244" s="14"/>
      <c r="AH244" s="14"/>
      <c r="AI244" s="79"/>
      <c r="AJ244" s="14"/>
      <c r="AK244" s="14"/>
      <c r="AL244" s="61"/>
      <c r="AM244" s="61"/>
      <c r="AN244" s="1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7:51">
      <c r="G245" s="378"/>
      <c r="H245" s="384"/>
      <c r="I245" s="168"/>
      <c r="J245" s="168"/>
      <c r="K245" s="168"/>
      <c r="L245" s="168"/>
      <c r="M245" s="168"/>
      <c r="N245" s="168"/>
      <c r="O245" s="168"/>
      <c r="P245" s="168"/>
      <c r="Q245" s="168"/>
      <c r="R245" s="14"/>
      <c r="S245" s="14"/>
      <c r="T245" s="14"/>
      <c r="U245" s="14"/>
      <c r="V245" s="168"/>
      <c r="W245" s="168"/>
      <c r="X245" s="79"/>
      <c r="Y245" s="79"/>
      <c r="Z245" s="14"/>
      <c r="AA245" s="14"/>
      <c r="AB245" s="79"/>
      <c r="AC245" s="79"/>
      <c r="AD245" s="168"/>
      <c r="AE245" s="14"/>
      <c r="AF245" s="14"/>
      <c r="AG245" s="14"/>
      <c r="AH245" s="14"/>
      <c r="AI245" s="79"/>
      <c r="AJ245" s="14"/>
      <c r="AK245" s="14"/>
      <c r="AL245" s="61"/>
      <c r="AM245" s="61"/>
      <c r="AN245" s="1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7:51">
      <c r="G246" s="378"/>
      <c r="H246" s="384"/>
      <c r="I246" s="168"/>
      <c r="J246" s="168"/>
      <c r="K246" s="168"/>
      <c r="L246" s="168"/>
      <c r="M246" s="168"/>
      <c r="N246" s="168"/>
      <c r="O246" s="168"/>
      <c r="P246" s="168"/>
      <c r="Q246" s="168"/>
      <c r="R246" s="14"/>
      <c r="S246" s="14"/>
      <c r="T246" s="14"/>
      <c r="U246" s="14"/>
      <c r="V246" s="168"/>
      <c r="W246" s="168"/>
      <c r="X246" s="79"/>
      <c r="Y246" s="79"/>
      <c r="Z246" s="14"/>
      <c r="AA246" s="14"/>
      <c r="AB246" s="79"/>
      <c r="AC246" s="79"/>
      <c r="AD246" s="168"/>
      <c r="AE246" s="14"/>
      <c r="AF246" s="14"/>
      <c r="AG246" s="14"/>
      <c r="AH246" s="14"/>
      <c r="AI246" s="79"/>
      <c r="AJ246" s="14"/>
      <c r="AK246" s="14"/>
      <c r="AL246" s="61"/>
      <c r="AM246" s="61"/>
      <c r="AN246" s="1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7:51">
      <c r="G247" s="378"/>
      <c r="H247" s="384"/>
      <c r="I247" s="168"/>
      <c r="J247" s="168"/>
      <c r="K247" s="168"/>
      <c r="L247" s="168"/>
      <c r="M247" s="168"/>
      <c r="N247" s="168"/>
      <c r="O247" s="168"/>
      <c r="P247" s="168"/>
      <c r="Q247" s="168"/>
      <c r="R247" s="14"/>
      <c r="S247" s="14"/>
      <c r="T247" s="14"/>
      <c r="U247" s="14"/>
      <c r="V247" s="168"/>
      <c r="W247" s="168"/>
      <c r="X247" s="79"/>
      <c r="Y247" s="79"/>
      <c r="Z247" s="14"/>
      <c r="AA247" s="14"/>
      <c r="AB247" s="79"/>
      <c r="AC247" s="79"/>
      <c r="AD247" s="168"/>
      <c r="AE247" s="14"/>
      <c r="AF247" s="14"/>
      <c r="AG247" s="14"/>
      <c r="AH247" s="14"/>
      <c r="AI247" s="79"/>
      <c r="AJ247" s="14"/>
      <c r="AK247" s="14"/>
      <c r="AL247" s="61"/>
      <c r="AM247" s="61"/>
      <c r="AN247" s="1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7:51">
      <c r="G248" s="378"/>
      <c r="H248" s="384"/>
      <c r="I248" s="168"/>
      <c r="J248" s="168"/>
      <c r="K248" s="168"/>
      <c r="L248" s="168"/>
      <c r="M248" s="168"/>
      <c r="N248" s="168"/>
      <c r="O248" s="168"/>
      <c r="P248" s="168"/>
      <c r="Q248" s="168"/>
      <c r="R248" s="14"/>
      <c r="S248" s="14"/>
      <c r="T248" s="14"/>
      <c r="U248" s="14"/>
      <c r="V248" s="168"/>
      <c r="W248" s="168"/>
      <c r="X248" s="79"/>
      <c r="Y248" s="79"/>
      <c r="Z248" s="14"/>
      <c r="AA248" s="14"/>
      <c r="AB248" s="79"/>
      <c r="AC248" s="79"/>
      <c r="AD248" s="168"/>
      <c r="AE248" s="14"/>
      <c r="AF248" s="14"/>
      <c r="AG248" s="14"/>
      <c r="AH248" s="14"/>
      <c r="AI248" s="79"/>
      <c r="AJ248" s="14"/>
      <c r="AK248" s="14"/>
      <c r="AL248" s="61"/>
      <c r="AM248" s="61"/>
      <c r="AN248" s="1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7:51">
      <c r="G249" s="378"/>
      <c r="H249" s="384"/>
      <c r="I249" s="168"/>
      <c r="J249" s="168"/>
      <c r="K249" s="168"/>
      <c r="L249" s="168"/>
      <c r="M249" s="168"/>
      <c r="N249" s="168"/>
      <c r="O249" s="168"/>
      <c r="P249" s="168"/>
      <c r="Q249" s="168"/>
      <c r="R249" s="14"/>
      <c r="S249" s="14"/>
      <c r="T249" s="14"/>
      <c r="U249" s="14"/>
      <c r="V249" s="168"/>
      <c r="W249" s="168"/>
      <c r="X249" s="79"/>
      <c r="Y249" s="79"/>
      <c r="Z249" s="14"/>
      <c r="AA249" s="14"/>
      <c r="AB249" s="79"/>
      <c r="AC249" s="79"/>
      <c r="AD249" s="168"/>
      <c r="AE249" s="14"/>
      <c r="AF249" s="14"/>
      <c r="AG249" s="14"/>
      <c r="AH249" s="14"/>
      <c r="AI249" s="79"/>
      <c r="AJ249" s="14"/>
      <c r="AK249" s="14"/>
      <c r="AL249" s="61"/>
      <c r="AM249" s="61"/>
      <c r="AN249" s="1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7:51">
      <c r="G250" s="378"/>
      <c r="H250" s="384"/>
      <c r="I250" s="168"/>
      <c r="J250" s="168"/>
      <c r="K250" s="168"/>
      <c r="L250" s="168"/>
      <c r="M250" s="168"/>
      <c r="N250" s="168"/>
      <c r="O250" s="168"/>
      <c r="P250" s="168"/>
      <c r="Q250" s="168"/>
      <c r="R250" s="14"/>
      <c r="S250" s="14"/>
      <c r="T250" s="14"/>
      <c r="U250" s="14"/>
      <c r="V250" s="168"/>
      <c r="W250" s="168"/>
      <c r="X250" s="79"/>
      <c r="Y250" s="79"/>
      <c r="Z250" s="14"/>
      <c r="AA250" s="14"/>
      <c r="AB250" s="79"/>
      <c r="AC250" s="79"/>
      <c r="AD250" s="168"/>
      <c r="AE250" s="14"/>
      <c r="AF250" s="14"/>
      <c r="AG250" s="14"/>
      <c r="AH250" s="14"/>
      <c r="AI250" s="79"/>
      <c r="AJ250" s="14"/>
      <c r="AK250" s="14"/>
      <c r="AL250" s="61"/>
      <c r="AM250" s="61"/>
      <c r="AN250" s="1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7:51">
      <c r="G251" s="378"/>
      <c r="H251" s="384"/>
      <c r="I251" s="168"/>
      <c r="J251" s="168"/>
      <c r="K251" s="168"/>
      <c r="L251" s="168"/>
      <c r="M251" s="168"/>
      <c r="N251" s="168"/>
      <c r="O251" s="168"/>
      <c r="P251" s="168"/>
      <c r="Q251" s="168"/>
      <c r="R251" s="14"/>
      <c r="S251" s="14"/>
      <c r="T251" s="14"/>
      <c r="U251" s="14"/>
      <c r="V251" s="168"/>
      <c r="W251" s="168"/>
      <c r="X251" s="79"/>
      <c r="Y251" s="79"/>
      <c r="Z251" s="14"/>
      <c r="AA251" s="14"/>
      <c r="AB251" s="79"/>
      <c r="AC251" s="79"/>
      <c r="AD251" s="168"/>
      <c r="AE251" s="14"/>
      <c r="AF251" s="14"/>
      <c r="AG251" s="14"/>
      <c r="AH251" s="14"/>
      <c r="AI251" s="79"/>
      <c r="AJ251" s="14"/>
      <c r="AK251" s="14"/>
      <c r="AL251" s="61"/>
      <c r="AM251" s="61"/>
      <c r="AN251" s="1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7:51">
      <c r="G252" s="378"/>
      <c r="H252" s="384"/>
      <c r="I252" s="168"/>
      <c r="J252" s="168"/>
      <c r="K252" s="168"/>
      <c r="L252" s="168"/>
      <c r="M252" s="168"/>
      <c r="N252" s="168"/>
      <c r="O252" s="168"/>
      <c r="P252" s="168"/>
      <c r="Q252" s="168"/>
      <c r="R252" s="14"/>
      <c r="S252" s="14"/>
      <c r="T252" s="14"/>
      <c r="U252" s="14"/>
      <c r="V252" s="168"/>
      <c r="W252" s="168"/>
      <c r="X252" s="79"/>
      <c r="Y252" s="79"/>
      <c r="Z252" s="14"/>
      <c r="AA252" s="14"/>
      <c r="AB252" s="79"/>
      <c r="AC252" s="79"/>
      <c r="AD252" s="168"/>
      <c r="AE252" s="14"/>
      <c r="AF252" s="14"/>
      <c r="AG252" s="14"/>
      <c r="AH252" s="14"/>
      <c r="AI252" s="79"/>
      <c r="AJ252" s="14"/>
      <c r="AK252" s="14"/>
      <c r="AL252" s="61"/>
      <c r="AM252" s="61"/>
      <c r="AN252" s="1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7:51">
      <c r="G253" s="378"/>
      <c r="H253" s="384"/>
      <c r="I253" s="168"/>
      <c r="J253" s="168"/>
      <c r="K253" s="168"/>
      <c r="L253" s="168"/>
      <c r="M253" s="168"/>
      <c r="N253" s="168"/>
      <c r="O253" s="168"/>
      <c r="P253" s="168"/>
      <c r="Q253" s="168"/>
      <c r="R253" s="14"/>
      <c r="S253" s="14"/>
      <c r="T253" s="14"/>
      <c r="U253" s="14"/>
      <c r="V253" s="168"/>
      <c r="W253" s="168"/>
      <c r="X253" s="79"/>
      <c r="Y253" s="79"/>
      <c r="Z253" s="14"/>
      <c r="AA253" s="14"/>
      <c r="AB253" s="79"/>
      <c r="AC253" s="79"/>
      <c r="AD253" s="168"/>
      <c r="AE253" s="14"/>
      <c r="AF253" s="14"/>
      <c r="AG253" s="14"/>
      <c r="AH253" s="14"/>
      <c r="AI253" s="79"/>
      <c r="AJ253" s="14"/>
      <c r="AK253" s="14"/>
      <c r="AL253" s="61"/>
      <c r="AM253" s="61"/>
      <c r="AN253" s="1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7:51">
      <c r="G254" s="378"/>
      <c r="H254" s="384"/>
      <c r="I254" s="168"/>
      <c r="J254" s="168"/>
      <c r="K254" s="168"/>
      <c r="L254" s="168"/>
      <c r="M254" s="168"/>
      <c r="N254" s="168"/>
      <c r="O254" s="168"/>
      <c r="P254" s="168"/>
      <c r="Q254" s="168"/>
      <c r="R254" s="14"/>
      <c r="S254" s="14"/>
      <c r="T254" s="14"/>
      <c r="U254" s="14"/>
      <c r="V254" s="168"/>
      <c r="W254" s="168"/>
      <c r="X254" s="79"/>
      <c r="Y254" s="79"/>
      <c r="Z254" s="14"/>
      <c r="AA254" s="14"/>
      <c r="AB254" s="79"/>
      <c r="AC254" s="79"/>
      <c r="AD254" s="168"/>
      <c r="AE254" s="14"/>
      <c r="AF254" s="14"/>
      <c r="AG254" s="14"/>
      <c r="AH254" s="14"/>
      <c r="AI254" s="79"/>
      <c r="AJ254" s="14"/>
      <c r="AK254" s="14"/>
      <c r="AL254" s="61"/>
      <c r="AM254" s="61"/>
      <c r="AN254" s="1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7:51">
      <c r="G255" s="378"/>
      <c r="H255" s="384"/>
      <c r="I255" s="168"/>
      <c r="J255" s="168"/>
      <c r="K255" s="168"/>
      <c r="L255" s="168"/>
      <c r="M255" s="168"/>
      <c r="N255" s="168"/>
      <c r="O255" s="168"/>
      <c r="P255" s="168"/>
      <c r="Q255" s="168"/>
      <c r="R255" s="14"/>
      <c r="S255" s="14"/>
      <c r="T255" s="14"/>
      <c r="U255" s="14"/>
      <c r="V255" s="168"/>
      <c r="W255" s="168"/>
      <c r="X255" s="79"/>
      <c r="Y255" s="79"/>
      <c r="Z255" s="14"/>
      <c r="AA255" s="14"/>
      <c r="AB255" s="79"/>
      <c r="AC255" s="79"/>
      <c r="AD255" s="168"/>
      <c r="AE255" s="14"/>
      <c r="AF255" s="14"/>
      <c r="AG255" s="14"/>
      <c r="AH255" s="14"/>
      <c r="AI255" s="79"/>
      <c r="AJ255" s="14"/>
      <c r="AK255" s="14"/>
      <c r="AL255" s="61"/>
      <c r="AM255" s="61"/>
      <c r="AN255" s="1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7:51">
      <c r="G256" s="378"/>
      <c r="H256" s="384"/>
      <c r="I256" s="168"/>
      <c r="J256" s="168"/>
      <c r="K256" s="168"/>
      <c r="L256" s="168"/>
      <c r="M256" s="168"/>
      <c r="N256" s="168"/>
      <c r="O256" s="168"/>
      <c r="P256" s="168"/>
      <c r="Q256" s="168"/>
      <c r="R256" s="14"/>
      <c r="S256" s="14"/>
      <c r="T256" s="14"/>
      <c r="U256" s="14"/>
      <c r="V256" s="168"/>
      <c r="W256" s="168"/>
      <c r="X256" s="79"/>
      <c r="Y256" s="79"/>
      <c r="Z256" s="14"/>
      <c r="AA256" s="14"/>
      <c r="AB256" s="79"/>
      <c r="AC256" s="79"/>
      <c r="AD256" s="168"/>
      <c r="AE256" s="14"/>
      <c r="AF256" s="14"/>
      <c r="AG256" s="14"/>
      <c r="AH256" s="14"/>
      <c r="AI256" s="79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7:51">
      <c r="G257" s="378"/>
      <c r="H257" s="384"/>
      <c r="I257" s="168"/>
      <c r="J257" s="168"/>
      <c r="K257" s="168"/>
      <c r="L257" s="168"/>
      <c r="M257" s="168"/>
      <c r="N257" s="168"/>
      <c r="O257" s="168"/>
      <c r="P257" s="168"/>
      <c r="Q257" s="168"/>
      <c r="R257" s="14"/>
      <c r="S257" s="14"/>
      <c r="T257" s="14"/>
      <c r="U257" s="14"/>
      <c r="V257" s="168"/>
      <c r="W257" s="168"/>
      <c r="X257" s="79"/>
      <c r="Y257" s="79"/>
      <c r="Z257" s="14"/>
      <c r="AA257" s="14"/>
      <c r="AB257" s="79"/>
      <c r="AC257" s="79"/>
      <c r="AD257" s="168"/>
      <c r="AE257" s="14"/>
      <c r="AF257" s="14"/>
      <c r="AG257" s="14"/>
      <c r="AH257" s="14"/>
      <c r="AI257" s="79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7:51">
      <c r="G258" s="378"/>
      <c r="H258" s="384"/>
      <c r="I258" s="168"/>
      <c r="J258" s="168"/>
      <c r="K258" s="168"/>
      <c r="L258" s="168"/>
      <c r="M258" s="168"/>
      <c r="N258" s="168"/>
      <c r="O258" s="168"/>
      <c r="P258" s="168"/>
      <c r="Q258" s="168"/>
      <c r="R258" s="14"/>
      <c r="S258" s="14"/>
      <c r="T258" s="14"/>
      <c r="U258" s="14"/>
      <c r="V258" s="168"/>
      <c r="W258" s="168"/>
      <c r="X258" s="79"/>
      <c r="Y258" s="79"/>
      <c r="Z258" s="14"/>
      <c r="AA258" s="14"/>
      <c r="AB258" s="79"/>
      <c r="AC258" s="79"/>
      <c r="AD258" s="168"/>
      <c r="AE258" s="14"/>
      <c r="AF258" s="14"/>
      <c r="AG258" s="14"/>
      <c r="AH258" s="14"/>
      <c r="AI258" s="79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7:51">
      <c r="G259" s="378"/>
      <c r="H259" s="384"/>
      <c r="I259" s="168"/>
      <c r="J259" s="168"/>
      <c r="K259" s="168"/>
      <c r="L259" s="168"/>
      <c r="M259" s="168"/>
      <c r="N259" s="168"/>
      <c r="O259" s="168"/>
      <c r="P259" s="168"/>
      <c r="Q259" s="168"/>
      <c r="R259" s="14"/>
      <c r="S259" s="14"/>
      <c r="T259" s="14"/>
      <c r="U259" s="14"/>
      <c r="V259" s="168"/>
      <c r="W259" s="168"/>
      <c r="X259" s="79"/>
      <c r="Y259" s="79"/>
      <c r="Z259" s="14"/>
      <c r="AA259" s="14"/>
      <c r="AB259" s="79"/>
      <c r="AC259" s="79"/>
      <c r="AD259" s="168"/>
      <c r="AE259" s="14"/>
      <c r="AF259" s="14"/>
      <c r="AG259" s="14"/>
      <c r="AH259" s="14"/>
      <c r="AI259" s="79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7:51">
      <c r="G260" s="378"/>
      <c r="H260" s="384"/>
      <c r="I260" s="168"/>
      <c r="J260" s="168"/>
      <c r="K260" s="168"/>
      <c r="L260" s="168"/>
      <c r="M260" s="168"/>
      <c r="N260" s="168"/>
      <c r="O260" s="168"/>
      <c r="P260" s="168"/>
      <c r="Q260" s="168"/>
      <c r="R260" s="14"/>
      <c r="S260" s="14"/>
      <c r="T260" s="14"/>
      <c r="U260" s="14"/>
      <c r="V260" s="168"/>
      <c r="W260" s="168"/>
      <c r="X260" s="79"/>
      <c r="Y260" s="79"/>
      <c r="Z260" s="14"/>
      <c r="AA260" s="14"/>
      <c r="AB260" s="79"/>
      <c r="AC260" s="79"/>
      <c r="AD260" s="168"/>
      <c r="AE260" s="14"/>
      <c r="AF260" s="14"/>
      <c r="AG260" s="14"/>
      <c r="AH260" s="14"/>
      <c r="AI260" s="79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7:51">
      <c r="G261" s="378"/>
      <c r="H261" s="384"/>
      <c r="I261" s="168"/>
      <c r="J261" s="168"/>
      <c r="K261" s="168"/>
      <c r="L261" s="168"/>
      <c r="M261" s="168"/>
      <c r="N261" s="168"/>
      <c r="O261" s="168"/>
      <c r="P261" s="168"/>
      <c r="Q261" s="168"/>
      <c r="R261" s="14"/>
      <c r="S261" s="14"/>
      <c r="T261" s="14"/>
      <c r="U261" s="14"/>
      <c r="V261" s="168"/>
      <c r="W261" s="168"/>
      <c r="X261" s="79"/>
      <c r="Y261" s="79"/>
      <c r="Z261" s="14"/>
      <c r="AA261" s="14"/>
      <c r="AB261" s="79"/>
      <c r="AC261" s="79"/>
      <c r="AD261" s="168"/>
      <c r="AE261" s="14"/>
      <c r="AF261" s="14"/>
      <c r="AG261" s="14"/>
      <c r="AH261" s="14"/>
      <c r="AI261" s="79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7:51">
      <c r="G262" s="378"/>
      <c r="H262" s="384"/>
      <c r="I262" s="168"/>
      <c r="J262" s="168"/>
      <c r="K262" s="168"/>
      <c r="L262" s="168"/>
      <c r="M262" s="168"/>
      <c r="N262" s="168"/>
      <c r="O262" s="168"/>
      <c r="P262" s="168"/>
      <c r="Q262" s="168"/>
      <c r="R262" s="32"/>
      <c r="S262" s="32"/>
      <c r="T262" s="32"/>
      <c r="U262" s="32"/>
      <c r="V262" s="169"/>
      <c r="W262" s="169"/>
      <c r="X262" s="80"/>
      <c r="Y262" s="80"/>
      <c r="Z262" s="32"/>
      <c r="AA262" s="32"/>
      <c r="AB262" s="80"/>
      <c r="AC262" s="80"/>
      <c r="AD262" s="169"/>
      <c r="AE262" s="32"/>
      <c r="AF262" s="32"/>
      <c r="AG262" s="32"/>
      <c r="AH262" s="32"/>
      <c r="AI262" s="80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7:51">
      <c r="G263" s="378"/>
      <c r="H263" s="384"/>
      <c r="I263" s="168"/>
      <c r="J263" s="168"/>
      <c r="K263" s="168"/>
      <c r="L263" s="168"/>
      <c r="M263" s="169"/>
      <c r="N263" s="169"/>
      <c r="O263" s="169"/>
      <c r="P263" s="169"/>
      <c r="Q263" s="169"/>
      <c r="R263" s="36"/>
      <c r="S263" s="36"/>
      <c r="T263" s="36"/>
      <c r="U263" s="36"/>
      <c r="V263" s="170"/>
      <c r="W263" s="170"/>
      <c r="X263" s="81"/>
      <c r="Y263" s="81"/>
      <c r="Z263" s="36"/>
      <c r="AA263" s="36"/>
      <c r="AB263" s="81"/>
      <c r="AC263" s="81"/>
      <c r="AD263" s="170"/>
      <c r="AE263" s="36"/>
      <c r="AF263" s="36"/>
      <c r="AG263" s="36"/>
      <c r="AH263" s="36"/>
      <c r="AI263" s="81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7:51">
      <c r="G264" s="378"/>
      <c r="H264" s="384"/>
      <c r="I264" s="168"/>
      <c r="J264" s="168"/>
      <c r="K264" s="168"/>
      <c r="L264" s="168"/>
      <c r="M264" s="170"/>
      <c r="N264" s="170"/>
      <c r="O264" s="170"/>
      <c r="P264" s="170"/>
      <c r="Q264" s="170"/>
      <c r="R264" s="36"/>
      <c r="S264" s="36"/>
      <c r="T264" s="36"/>
      <c r="U264" s="36"/>
      <c r="V264" s="170"/>
      <c r="W264" s="170"/>
      <c r="X264" s="81"/>
      <c r="Y264" s="81"/>
      <c r="Z264" s="36"/>
      <c r="AA264" s="36"/>
      <c r="AB264" s="81"/>
      <c r="AC264" s="81"/>
      <c r="AD264" s="170"/>
      <c r="AE264" s="36"/>
      <c r="AF264" s="36"/>
      <c r="AG264" s="36"/>
      <c r="AH264" s="36"/>
      <c r="AI264" s="81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7:51">
      <c r="G265" s="378"/>
      <c r="H265" s="384"/>
      <c r="I265" s="168"/>
      <c r="J265" s="168"/>
      <c r="K265" s="168"/>
      <c r="L265" s="168"/>
      <c r="M265" s="170"/>
      <c r="N265" s="170"/>
      <c r="O265" s="170"/>
      <c r="P265" s="170"/>
      <c r="Q265" s="170"/>
      <c r="R265" s="36"/>
      <c r="S265" s="36"/>
      <c r="T265" s="36"/>
      <c r="U265" s="36"/>
      <c r="V265" s="170"/>
      <c r="W265" s="170"/>
      <c r="X265" s="81"/>
      <c r="Y265" s="81"/>
      <c r="Z265" s="36"/>
      <c r="AA265" s="36"/>
      <c r="AB265" s="81"/>
      <c r="AC265" s="81"/>
      <c r="AD265" s="170"/>
      <c r="AE265" s="36"/>
      <c r="AF265" s="36"/>
      <c r="AG265" s="36"/>
      <c r="AH265" s="36"/>
      <c r="AI265" s="81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7:51">
      <c r="G266" s="378"/>
      <c r="H266" s="384"/>
      <c r="I266" s="168"/>
      <c r="J266" s="168"/>
      <c r="K266" s="168"/>
      <c r="L266" s="168"/>
      <c r="M266" s="170"/>
      <c r="N266" s="170"/>
      <c r="O266" s="170"/>
      <c r="P266" s="170"/>
      <c r="Q266" s="170"/>
      <c r="R266" s="36"/>
      <c r="S266" s="36"/>
      <c r="T266" s="36"/>
      <c r="U266" s="36"/>
      <c r="V266" s="170"/>
      <c r="W266" s="170"/>
      <c r="X266" s="81"/>
      <c r="Y266" s="81"/>
      <c r="Z266" s="36"/>
      <c r="AA266" s="36"/>
      <c r="AB266" s="81"/>
      <c r="AC266" s="81"/>
      <c r="AD266" s="170"/>
      <c r="AE266" s="36"/>
      <c r="AF266" s="36"/>
      <c r="AG266" s="36"/>
      <c r="AH266" s="36"/>
      <c r="AI266" s="81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7:51">
      <c r="G267" s="378"/>
      <c r="H267" s="384"/>
      <c r="I267" s="168"/>
      <c r="J267" s="168"/>
      <c r="K267" s="168"/>
      <c r="L267" s="168"/>
      <c r="M267" s="170"/>
      <c r="N267" s="170"/>
      <c r="O267" s="170"/>
      <c r="P267" s="170"/>
      <c r="Q267" s="170"/>
      <c r="R267" s="36"/>
      <c r="S267" s="36"/>
      <c r="T267" s="36"/>
      <c r="U267" s="36"/>
      <c r="V267" s="170"/>
      <c r="W267" s="170"/>
      <c r="X267" s="81"/>
      <c r="Y267" s="81"/>
      <c r="Z267" s="36"/>
      <c r="AA267" s="36"/>
      <c r="AB267" s="81"/>
      <c r="AC267" s="81"/>
      <c r="AD267" s="170"/>
      <c r="AE267" s="36"/>
      <c r="AF267" s="36"/>
      <c r="AG267" s="36"/>
      <c r="AH267" s="36"/>
      <c r="AI267" s="81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7:51">
      <c r="G268" s="378"/>
      <c r="H268" s="384"/>
      <c r="I268" s="168"/>
      <c r="J268" s="168"/>
      <c r="K268" s="168"/>
      <c r="L268" s="168"/>
      <c r="M268" s="170"/>
      <c r="N268" s="170"/>
      <c r="O268" s="170"/>
      <c r="P268" s="170"/>
      <c r="Q268" s="170"/>
      <c r="R268" s="36"/>
      <c r="S268" s="36"/>
      <c r="T268" s="36"/>
      <c r="U268" s="36"/>
      <c r="V268" s="170"/>
      <c r="W268" s="170"/>
      <c r="X268" s="81"/>
      <c r="Y268" s="81"/>
      <c r="Z268" s="36"/>
      <c r="AA268" s="36"/>
      <c r="AB268" s="81"/>
      <c r="AC268" s="81"/>
      <c r="AD268" s="170"/>
      <c r="AE268" s="36"/>
      <c r="AF268" s="36"/>
      <c r="AG268" s="36"/>
      <c r="AH268" s="36"/>
      <c r="AI268" s="81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7:51">
      <c r="G269" s="378"/>
      <c r="H269" s="384"/>
      <c r="I269" s="168"/>
      <c r="J269" s="168"/>
      <c r="K269" s="168"/>
      <c r="L269" s="168"/>
      <c r="M269" s="170"/>
      <c r="N269" s="170"/>
      <c r="O269" s="170"/>
      <c r="P269" s="170"/>
      <c r="Q269" s="170"/>
      <c r="R269" s="36"/>
      <c r="S269" s="36"/>
      <c r="T269" s="36"/>
      <c r="U269" s="36"/>
      <c r="V269" s="170"/>
      <c r="W269" s="170"/>
      <c r="X269" s="81"/>
      <c r="Y269" s="81"/>
      <c r="Z269" s="36"/>
      <c r="AA269" s="36"/>
      <c r="AB269" s="81"/>
      <c r="AC269" s="81"/>
      <c r="AD269" s="170"/>
      <c r="AE269" s="36"/>
      <c r="AF269" s="36"/>
      <c r="AG269" s="36"/>
      <c r="AH269" s="36"/>
      <c r="AI269" s="81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7:51">
      <c r="G270" s="378"/>
      <c r="H270" s="384"/>
      <c r="I270" s="168"/>
      <c r="J270" s="168"/>
      <c r="K270" s="168"/>
      <c r="L270" s="168"/>
      <c r="M270" s="170"/>
      <c r="N270" s="170"/>
      <c r="O270" s="170"/>
      <c r="P270" s="170"/>
      <c r="Q270" s="170"/>
      <c r="R270" s="36"/>
      <c r="S270" s="36"/>
      <c r="T270" s="36"/>
      <c r="U270" s="36"/>
      <c r="V270" s="170"/>
      <c r="W270" s="170"/>
      <c r="X270" s="81"/>
      <c r="Y270" s="81"/>
      <c r="Z270" s="36"/>
      <c r="AA270" s="36"/>
      <c r="AB270" s="81"/>
      <c r="AC270" s="81"/>
      <c r="AD270" s="170"/>
      <c r="AE270" s="36"/>
      <c r="AF270" s="36"/>
      <c r="AG270" s="36"/>
      <c r="AH270" s="36"/>
      <c r="AI270" s="81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7:51">
      <c r="G271" s="378"/>
      <c r="H271" s="384"/>
      <c r="I271" s="168"/>
      <c r="J271" s="168"/>
      <c r="K271" s="168"/>
      <c r="L271" s="168"/>
      <c r="M271" s="170"/>
      <c r="N271" s="170"/>
      <c r="O271" s="170"/>
      <c r="P271" s="170"/>
      <c r="Q271" s="170"/>
      <c r="R271" s="36"/>
      <c r="S271" s="36"/>
      <c r="T271" s="36"/>
      <c r="U271" s="36"/>
      <c r="V271" s="170"/>
      <c r="W271" s="170"/>
      <c r="X271" s="81"/>
      <c r="Y271" s="81"/>
      <c r="Z271" s="36"/>
      <c r="AA271" s="36"/>
      <c r="AB271" s="81"/>
      <c r="AC271" s="81"/>
      <c r="AD271" s="170"/>
      <c r="AE271" s="36"/>
      <c r="AF271" s="36"/>
      <c r="AG271" s="36"/>
      <c r="AH271" s="36"/>
      <c r="AI271" s="81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7:51">
      <c r="G272" s="378"/>
      <c r="H272" s="384"/>
      <c r="I272" s="168"/>
      <c r="J272" s="168"/>
      <c r="K272" s="168"/>
      <c r="L272" s="168"/>
      <c r="M272" s="170"/>
      <c r="N272" s="170"/>
      <c r="O272" s="170"/>
      <c r="P272" s="170"/>
      <c r="Q272" s="170"/>
      <c r="R272" s="36"/>
      <c r="S272" s="36"/>
      <c r="T272" s="36"/>
      <c r="U272" s="36"/>
      <c r="V272" s="170"/>
      <c r="W272" s="170"/>
      <c r="X272" s="81"/>
      <c r="Y272" s="81"/>
      <c r="Z272" s="36"/>
      <c r="AA272" s="36"/>
      <c r="AB272" s="81"/>
      <c r="AC272" s="81"/>
      <c r="AD272" s="170"/>
      <c r="AE272" s="36"/>
      <c r="AF272" s="36"/>
      <c r="AG272" s="36"/>
      <c r="AH272" s="36"/>
      <c r="AI272" s="81"/>
      <c r="AJ272" s="32"/>
      <c r="AK272" s="32"/>
      <c r="AL272" s="32"/>
      <c r="AV272" s="14"/>
      <c r="AW272" s="14"/>
      <c r="AX272" s="14"/>
      <c r="AY272" s="14"/>
    </row>
    <row r="273" spans="1:51">
      <c r="G273" s="378"/>
      <c r="H273" s="384"/>
      <c r="I273" s="168"/>
      <c r="J273" s="168"/>
      <c r="K273" s="168"/>
      <c r="L273" s="168"/>
      <c r="M273" s="170"/>
      <c r="N273" s="170"/>
      <c r="O273" s="170"/>
      <c r="P273" s="170"/>
      <c r="Q273" s="170"/>
      <c r="R273" s="36"/>
      <c r="S273" s="36"/>
      <c r="T273" s="36"/>
      <c r="U273" s="36"/>
      <c r="V273" s="170"/>
      <c r="W273" s="170"/>
      <c r="X273" s="81"/>
      <c r="Y273" s="81"/>
      <c r="Z273" s="36"/>
      <c r="AA273" s="36"/>
      <c r="AB273" s="81"/>
      <c r="AC273" s="81"/>
      <c r="AD273" s="170"/>
      <c r="AE273" s="36"/>
      <c r="AF273" s="36"/>
      <c r="AG273" s="36"/>
      <c r="AH273" s="36"/>
      <c r="AI273" s="81"/>
      <c r="AJ273" s="36"/>
      <c r="AK273" s="36"/>
      <c r="AL273" s="36"/>
      <c r="AV273" s="14"/>
      <c r="AW273" s="14"/>
      <c r="AX273" s="14"/>
      <c r="AY273" s="14"/>
    </row>
    <row r="274" spans="1:51" ht="15">
      <c r="B274" s="32"/>
      <c r="C274" s="32"/>
      <c r="D274" s="32"/>
      <c r="E274" s="379"/>
      <c r="F274" s="32"/>
      <c r="G274" s="379"/>
      <c r="H274" s="363"/>
      <c r="I274" s="169"/>
      <c r="J274" s="169"/>
      <c r="K274" s="169"/>
      <c r="L274" s="169"/>
      <c r="M274" s="170"/>
      <c r="N274" s="170"/>
      <c r="O274" s="170"/>
      <c r="P274" s="170"/>
      <c r="Q274" s="170"/>
      <c r="R274" s="36"/>
      <c r="S274" s="36"/>
      <c r="T274" s="36"/>
      <c r="U274" s="36"/>
      <c r="V274" s="170"/>
      <c r="W274" s="170"/>
      <c r="X274" s="81"/>
      <c r="Y274" s="81"/>
      <c r="Z274" s="36"/>
      <c r="AA274" s="36"/>
      <c r="AB274" s="81"/>
      <c r="AC274" s="81"/>
      <c r="AD274" s="170"/>
      <c r="AE274" s="36"/>
      <c r="AF274" s="36"/>
      <c r="AG274" s="36"/>
      <c r="AH274" s="36"/>
      <c r="AI274" s="81"/>
      <c r="AJ274" s="36"/>
      <c r="AK274" s="36"/>
      <c r="AL274" s="36"/>
      <c r="AV274" s="14"/>
      <c r="AW274" s="14"/>
      <c r="AX274" s="14"/>
      <c r="AY274" s="14"/>
    </row>
    <row r="275" spans="1:51" ht="15">
      <c r="B275" s="36"/>
      <c r="C275" s="36"/>
      <c r="D275" s="36"/>
      <c r="E275" s="380"/>
      <c r="F275" s="36"/>
      <c r="G275" s="380"/>
      <c r="H275" s="364"/>
      <c r="I275" s="170"/>
      <c r="J275" s="170"/>
      <c r="K275" s="170"/>
      <c r="L275" s="170"/>
      <c r="M275" s="170"/>
      <c r="N275" s="170"/>
      <c r="O275" s="170"/>
      <c r="P275" s="170"/>
      <c r="Q275" s="170"/>
      <c r="R275" s="36"/>
      <c r="S275" s="36"/>
      <c r="T275" s="36"/>
      <c r="U275" s="36"/>
      <c r="V275" s="170"/>
      <c r="W275" s="170"/>
      <c r="X275" s="81"/>
      <c r="Y275" s="81"/>
      <c r="Z275" s="36"/>
      <c r="AA275" s="36"/>
      <c r="AB275" s="81"/>
      <c r="AC275" s="81"/>
      <c r="AD275" s="170"/>
      <c r="AE275" s="36"/>
      <c r="AF275" s="36"/>
      <c r="AG275" s="36"/>
      <c r="AH275" s="36"/>
      <c r="AI275" s="81"/>
      <c r="AJ275" s="36"/>
      <c r="AK275" s="36"/>
      <c r="AL275" s="36"/>
      <c r="AV275" s="14"/>
      <c r="AW275" s="14"/>
      <c r="AX275" s="14"/>
      <c r="AY275" s="14"/>
    </row>
    <row r="276" spans="1:51" ht="15">
      <c r="B276" s="36"/>
      <c r="C276" s="36"/>
      <c r="D276" s="36"/>
      <c r="E276" s="380"/>
      <c r="F276" s="36"/>
      <c r="G276" s="380"/>
      <c r="H276" s="364"/>
      <c r="I276" s="170"/>
      <c r="J276" s="170"/>
      <c r="K276" s="170"/>
      <c r="L276" s="170"/>
      <c r="M276" s="170"/>
      <c r="N276" s="170"/>
      <c r="O276" s="170"/>
      <c r="P276" s="170"/>
      <c r="Q276" s="170"/>
      <c r="R276" s="36"/>
      <c r="S276" s="36"/>
      <c r="T276" s="36"/>
      <c r="U276" s="36"/>
      <c r="V276" s="170"/>
      <c r="W276" s="170"/>
      <c r="X276" s="81"/>
      <c r="Y276" s="81"/>
      <c r="Z276" s="36"/>
      <c r="AA276" s="36"/>
      <c r="AB276" s="81"/>
      <c r="AC276" s="81"/>
      <c r="AD276" s="170"/>
      <c r="AE276" s="36"/>
      <c r="AF276" s="36"/>
      <c r="AG276" s="36"/>
      <c r="AH276" s="36"/>
      <c r="AI276" s="81"/>
      <c r="AJ276" s="36"/>
      <c r="AK276" s="36"/>
      <c r="AL276" s="36"/>
      <c r="AV276" s="14"/>
      <c r="AW276" s="14"/>
      <c r="AX276" s="14"/>
      <c r="AY276" s="14"/>
    </row>
    <row r="277" spans="1:51" ht="15">
      <c r="B277" s="36"/>
      <c r="C277" s="36"/>
      <c r="D277" s="36"/>
      <c r="E277" s="380"/>
      <c r="F277" s="36"/>
      <c r="G277" s="380"/>
      <c r="H277" s="364"/>
      <c r="I277" s="170"/>
      <c r="J277" s="170"/>
      <c r="K277" s="170"/>
      <c r="L277" s="170"/>
      <c r="M277" s="170"/>
      <c r="N277" s="170"/>
      <c r="O277" s="170"/>
      <c r="P277" s="170"/>
      <c r="Q277" s="170"/>
      <c r="R277" s="36"/>
      <c r="S277" s="36"/>
      <c r="T277" s="36"/>
      <c r="U277" s="36"/>
      <c r="V277" s="170"/>
      <c r="W277" s="170"/>
      <c r="X277" s="81"/>
      <c r="Y277" s="81"/>
      <c r="Z277" s="36"/>
      <c r="AA277" s="36"/>
      <c r="AB277" s="81"/>
      <c r="AC277" s="81"/>
      <c r="AD277" s="170"/>
      <c r="AE277" s="36"/>
      <c r="AF277" s="36"/>
      <c r="AG277" s="36"/>
      <c r="AH277" s="36"/>
      <c r="AI277" s="81"/>
      <c r="AJ277" s="36"/>
      <c r="AK277" s="36"/>
      <c r="AL277" s="36"/>
      <c r="AV277" s="14"/>
      <c r="AW277" s="14"/>
      <c r="AX277" s="14"/>
      <c r="AY277" s="14"/>
    </row>
    <row r="278" spans="1:51" ht="15">
      <c r="B278" s="36"/>
      <c r="C278" s="36"/>
      <c r="D278" s="36"/>
      <c r="E278" s="380"/>
      <c r="F278" s="36"/>
      <c r="G278" s="380"/>
      <c r="H278" s="364"/>
      <c r="I278" s="170"/>
      <c r="J278" s="170"/>
      <c r="K278" s="170"/>
      <c r="L278" s="170"/>
      <c r="M278" s="170"/>
      <c r="N278" s="170"/>
      <c r="O278" s="170"/>
      <c r="P278" s="170"/>
      <c r="Q278" s="170"/>
      <c r="R278" s="36"/>
      <c r="S278" s="36"/>
      <c r="T278" s="36"/>
      <c r="U278" s="36"/>
      <c r="V278" s="170"/>
      <c r="W278" s="170"/>
      <c r="X278" s="81"/>
      <c r="Y278" s="81"/>
      <c r="Z278" s="36"/>
      <c r="AA278" s="36"/>
      <c r="AB278" s="81"/>
      <c r="AC278" s="81"/>
      <c r="AD278" s="170"/>
      <c r="AE278" s="36"/>
      <c r="AF278" s="36"/>
      <c r="AG278" s="36"/>
      <c r="AH278" s="36"/>
      <c r="AI278" s="81"/>
      <c r="AJ278" s="36"/>
      <c r="AK278" s="36"/>
      <c r="AL278" s="36"/>
      <c r="AX278" s="14"/>
      <c r="AY278" s="14"/>
    </row>
    <row r="279" spans="1:51" ht="15">
      <c r="B279" s="36"/>
      <c r="C279" s="36"/>
      <c r="D279" s="36"/>
      <c r="E279" s="380"/>
      <c r="F279" s="36"/>
      <c r="G279" s="380"/>
      <c r="H279" s="364"/>
      <c r="I279" s="170"/>
      <c r="J279" s="170"/>
      <c r="K279" s="170"/>
      <c r="L279" s="170"/>
      <c r="M279" s="170"/>
      <c r="N279" s="170"/>
      <c r="O279" s="170"/>
      <c r="P279" s="170"/>
      <c r="Q279" s="170"/>
      <c r="R279" s="36"/>
      <c r="S279" s="36"/>
      <c r="T279" s="36"/>
      <c r="U279" s="36"/>
      <c r="V279" s="170"/>
      <c r="W279" s="170"/>
      <c r="X279" s="81"/>
      <c r="Y279" s="81"/>
      <c r="Z279" s="36"/>
      <c r="AA279" s="36"/>
      <c r="AB279" s="81"/>
      <c r="AC279" s="81"/>
      <c r="AD279" s="170"/>
      <c r="AE279" s="36"/>
      <c r="AF279" s="36"/>
      <c r="AG279" s="36"/>
      <c r="AH279" s="36"/>
      <c r="AI279" s="81"/>
      <c r="AJ279" s="36"/>
      <c r="AK279" s="36"/>
      <c r="AL279" s="36"/>
      <c r="AX279" s="14"/>
      <c r="AY279" s="14"/>
    </row>
    <row r="280" spans="1:51" ht="15">
      <c r="B280" s="36"/>
      <c r="C280" s="36"/>
      <c r="D280" s="36"/>
      <c r="E280" s="380"/>
      <c r="F280" s="36"/>
      <c r="G280" s="380"/>
      <c r="H280" s="364"/>
      <c r="I280" s="170"/>
      <c r="J280" s="170"/>
      <c r="K280" s="170"/>
      <c r="L280" s="170"/>
      <c r="M280" s="170"/>
      <c r="N280" s="170"/>
      <c r="O280" s="170"/>
      <c r="P280" s="170"/>
      <c r="Q280" s="170"/>
      <c r="R280" s="36"/>
      <c r="S280" s="36"/>
      <c r="T280" s="36"/>
      <c r="U280" s="36"/>
      <c r="V280" s="170"/>
      <c r="W280" s="170"/>
      <c r="X280" s="81"/>
      <c r="Y280" s="81"/>
      <c r="Z280" s="36"/>
      <c r="AA280" s="36"/>
      <c r="AB280" s="81"/>
      <c r="AC280" s="81"/>
      <c r="AD280" s="170"/>
      <c r="AE280" s="36"/>
      <c r="AF280" s="36"/>
      <c r="AG280" s="36"/>
      <c r="AH280" s="36"/>
      <c r="AI280" s="81"/>
      <c r="AJ280" s="36"/>
      <c r="AK280" s="36"/>
      <c r="AL280" s="36"/>
      <c r="AX280" s="14"/>
      <c r="AY280" s="14"/>
    </row>
    <row r="281" spans="1:51" ht="15">
      <c r="B281" s="36"/>
      <c r="C281" s="36"/>
      <c r="D281" s="36"/>
      <c r="E281" s="380"/>
      <c r="F281" s="36"/>
      <c r="G281" s="380"/>
      <c r="H281" s="364"/>
      <c r="I281" s="170"/>
      <c r="J281" s="170"/>
      <c r="K281" s="170"/>
      <c r="L281" s="170"/>
      <c r="M281" s="170"/>
      <c r="N281" s="170"/>
      <c r="O281" s="170"/>
      <c r="P281" s="170"/>
      <c r="Q281" s="170"/>
      <c r="R281" s="36"/>
      <c r="S281" s="36"/>
      <c r="T281" s="36"/>
      <c r="U281" s="36"/>
      <c r="V281" s="170"/>
      <c r="W281" s="170"/>
      <c r="X281" s="81"/>
      <c r="Y281" s="81"/>
      <c r="Z281" s="36"/>
      <c r="AA281" s="36"/>
      <c r="AB281" s="81"/>
      <c r="AC281" s="81"/>
      <c r="AD281" s="170"/>
      <c r="AE281" s="36"/>
      <c r="AF281" s="36"/>
      <c r="AG281" s="36"/>
      <c r="AH281" s="36"/>
      <c r="AI281" s="81"/>
      <c r="AJ281" s="36"/>
      <c r="AK281" s="36"/>
      <c r="AL281" s="36"/>
      <c r="AX281" s="14"/>
      <c r="AY281" s="14"/>
    </row>
    <row r="282" spans="1:51" ht="15">
      <c r="B282" s="36"/>
      <c r="C282" s="36"/>
      <c r="D282" s="36"/>
      <c r="E282" s="380"/>
      <c r="F282" s="36"/>
      <c r="G282" s="380"/>
      <c r="H282" s="364"/>
      <c r="I282" s="170"/>
      <c r="J282" s="170"/>
      <c r="K282" s="170"/>
      <c r="L282" s="170"/>
      <c r="M282" s="170"/>
      <c r="N282" s="170"/>
      <c r="O282" s="170"/>
      <c r="P282" s="170"/>
      <c r="Q282" s="170"/>
      <c r="R282" s="36"/>
      <c r="S282" s="36"/>
      <c r="T282" s="36"/>
      <c r="U282" s="36"/>
      <c r="V282" s="170"/>
      <c r="W282" s="170"/>
      <c r="X282" s="81"/>
      <c r="Y282" s="81"/>
      <c r="Z282" s="36"/>
      <c r="AA282" s="36"/>
      <c r="AB282" s="81"/>
      <c r="AC282" s="81"/>
      <c r="AD282" s="170"/>
      <c r="AE282" s="36"/>
      <c r="AF282" s="36"/>
      <c r="AG282" s="36"/>
      <c r="AH282" s="36"/>
      <c r="AI282" s="81"/>
      <c r="AJ282" s="36"/>
      <c r="AK282" s="36"/>
      <c r="AL282" s="36"/>
      <c r="AX282" s="14"/>
      <c r="AY282" s="14"/>
    </row>
    <row r="283" spans="1:51" ht="15">
      <c r="B283" s="36"/>
      <c r="C283" s="36"/>
      <c r="D283" s="36"/>
      <c r="E283" s="380"/>
      <c r="F283" s="36"/>
      <c r="G283" s="380"/>
      <c r="H283" s="364"/>
      <c r="I283" s="170"/>
      <c r="J283" s="170"/>
      <c r="K283" s="170"/>
      <c r="L283" s="170"/>
      <c r="M283" s="170"/>
      <c r="N283" s="170"/>
      <c r="O283" s="170"/>
      <c r="P283" s="170"/>
      <c r="Q283" s="170"/>
      <c r="R283" s="36"/>
      <c r="S283" s="36"/>
      <c r="T283" s="36"/>
      <c r="U283" s="36"/>
      <c r="V283" s="170"/>
      <c r="W283" s="170"/>
      <c r="X283" s="81"/>
      <c r="Y283" s="81"/>
      <c r="Z283" s="36"/>
      <c r="AA283" s="36"/>
      <c r="AB283" s="81"/>
      <c r="AC283" s="81"/>
      <c r="AD283" s="170"/>
      <c r="AE283" s="36"/>
      <c r="AF283" s="36"/>
      <c r="AG283" s="36"/>
      <c r="AH283" s="36"/>
      <c r="AI283" s="81"/>
      <c r="AJ283" s="36"/>
      <c r="AK283" s="36"/>
      <c r="AL283" s="36"/>
      <c r="AX283" s="14"/>
    </row>
    <row r="284" spans="1:51" ht="15">
      <c r="A284" s="174"/>
      <c r="B284" s="36"/>
      <c r="C284" s="36"/>
      <c r="D284" s="36"/>
      <c r="E284" s="380"/>
      <c r="F284" s="36"/>
      <c r="G284" s="380"/>
      <c r="H284" s="364"/>
      <c r="I284" s="170"/>
      <c r="J284" s="170"/>
      <c r="K284" s="170"/>
      <c r="L284" s="170"/>
      <c r="M284" s="170"/>
      <c r="N284" s="170"/>
      <c r="O284" s="170"/>
      <c r="P284" s="170"/>
      <c r="Q284" s="170"/>
      <c r="R284" s="36"/>
      <c r="S284" s="36"/>
      <c r="T284" s="36"/>
      <c r="U284" s="36"/>
      <c r="V284" s="170"/>
      <c r="W284" s="170"/>
      <c r="X284" s="81"/>
      <c r="Y284" s="81"/>
      <c r="Z284" s="36"/>
      <c r="AA284" s="36"/>
      <c r="AB284" s="81"/>
      <c r="AC284" s="81"/>
      <c r="AD284" s="170"/>
      <c r="AE284" s="36"/>
      <c r="AF284" s="36"/>
      <c r="AG284" s="36"/>
      <c r="AH284" s="36"/>
      <c r="AI284" s="81"/>
      <c r="AJ284" s="36"/>
      <c r="AK284" s="36"/>
      <c r="AL284" s="36"/>
    </row>
    <row r="285" spans="1:51" ht="15">
      <c r="A285" s="175"/>
      <c r="B285" s="36"/>
      <c r="C285" s="36"/>
      <c r="D285" s="36"/>
      <c r="E285" s="380"/>
      <c r="F285" s="36"/>
      <c r="G285" s="380"/>
      <c r="H285" s="364"/>
      <c r="I285" s="170"/>
      <c r="J285" s="170"/>
      <c r="K285" s="170"/>
      <c r="L285" s="170"/>
      <c r="M285" s="170"/>
      <c r="N285" s="170"/>
      <c r="O285" s="170"/>
      <c r="P285" s="170"/>
      <c r="Q285" s="170"/>
      <c r="R285" s="36"/>
      <c r="S285" s="36"/>
      <c r="T285" s="36"/>
      <c r="U285" s="36"/>
      <c r="V285" s="170"/>
      <c r="W285" s="170"/>
      <c r="X285" s="81"/>
      <c r="Y285" s="81"/>
      <c r="Z285" s="36"/>
      <c r="AA285" s="36"/>
      <c r="AB285" s="81"/>
      <c r="AC285" s="81"/>
      <c r="AD285" s="170"/>
      <c r="AE285" s="36"/>
      <c r="AF285" s="36"/>
      <c r="AG285" s="36"/>
      <c r="AH285" s="36"/>
      <c r="AI285" s="81"/>
      <c r="AJ285" s="36"/>
      <c r="AK285" s="36"/>
      <c r="AL285" s="36"/>
    </row>
    <row r="286" spans="1:51" ht="15">
      <c r="A286" s="175"/>
      <c r="B286" s="36"/>
      <c r="C286" s="36"/>
      <c r="D286" s="36"/>
      <c r="E286" s="380"/>
      <c r="F286" s="36"/>
      <c r="G286" s="380"/>
      <c r="H286" s="364"/>
      <c r="I286" s="170"/>
      <c r="J286" s="170"/>
      <c r="K286" s="170"/>
      <c r="L286" s="170"/>
      <c r="M286" s="170"/>
      <c r="N286" s="170"/>
      <c r="O286" s="170"/>
      <c r="P286" s="170"/>
      <c r="Q286" s="170"/>
      <c r="R286" s="36"/>
      <c r="S286" s="36"/>
      <c r="T286" s="36"/>
      <c r="U286" s="36"/>
      <c r="V286" s="170"/>
      <c r="W286" s="170"/>
      <c r="X286" s="81"/>
      <c r="Y286" s="81"/>
      <c r="Z286" s="36"/>
      <c r="AA286" s="36"/>
      <c r="AB286" s="81"/>
      <c r="AC286" s="81"/>
      <c r="AD286" s="170"/>
      <c r="AE286" s="36"/>
      <c r="AF286" s="36"/>
      <c r="AG286" s="36"/>
      <c r="AH286" s="36"/>
      <c r="AI286" s="81"/>
      <c r="AJ286" s="36"/>
      <c r="AK286" s="36"/>
      <c r="AL286" s="36"/>
    </row>
    <row r="287" spans="1:51" ht="15">
      <c r="A287" s="175"/>
      <c r="B287" s="36"/>
      <c r="C287" s="36"/>
      <c r="D287" s="36"/>
      <c r="E287" s="380"/>
      <c r="F287" s="36"/>
      <c r="G287" s="380"/>
      <c r="H287" s="364"/>
      <c r="I287" s="170"/>
      <c r="J287" s="170"/>
      <c r="K287" s="170"/>
      <c r="L287" s="170"/>
      <c r="M287" s="170"/>
      <c r="N287" s="170"/>
      <c r="O287" s="170"/>
      <c r="P287" s="170"/>
      <c r="Q287" s="170"/>
      <c r="R287" s="36"/>
      <c r="S287" s="36"/>
      <c r="T287" s="36"/>
      <c r="U287" s="36"/>
      <c r="V287" s="170"/>
      <c r="W287" s="170"/>
      <c r="X287" s="81"/>
      <c r="Y287" s="81"/>
      <c r="Z287" s="36"/>
      <c r="AA287" s="36"/>
      <c r="AB287" s="81"/>
      <c r="AC287" s="81"/>
      <c r="AD287" s="170"/>
      <c r="AE287" s="36"/>
      <c r="AF287" s="36"/>
      <c r="AG287" s="36"/>
      <c r="AH287" s="36"/>
      <c r="AI287" s="81"/>
      <c r="AJ287" s="36"/>
      <c r="AK287" s="36"/>
      <c r="AL287" s="36"/>
    </row>
    <row r="288" spans="1:51" ht="15">
      <c r="A288" s="175"/>
      <c r="B288" s="36"/>
      <c r="C288" s="36"/>
      <c r="D288" s="36"/>
      <c r="E288" s="380"/>
      <c r="F288" s="36"/>
      <c r="G288" s="380"/>
      <c r="H288" s="364"/>
      <c r="I288" s="170"/>
      <c r="J288" s="170"/>
      <c r="K288" s="170"/>
      <c r="L288" s="170"/>
      <c r="M288" s="170"/>
      <c r="N288" s="170"/>
      <c r="O288" s="170"/>
      <c r="P288" s="170"/>
      <c r="Q288" s="170"/>
      <c r="R288" s="36"/>
      <c r="S288" s="36"/>
      <c r="T288" s="36"/>
      <c r="U288" s="36"/>
      <c r="V288" s="170"/>
      <c r="W288" s="170"/>
      <c r="X288" s="81"/>
      <c r="Y288" s="81"/>
      <c r="Z288" s="36"/>
      <c r="AA288" s="36"/>
      <c r="AB288" s="81"/>
      <c r="AC288" s="81"/>
      <c r="AD288" s="170"/>
      <c r="AE288" s="36"/>
      <c r="AF288" s="36"/>
      <c r="AG288" s="36"/>
      <c r="AH288" s="36"/>
      <c r="AI288" s="81"/>
      <c r="AJ288" s="36"/>
      <c r="AK288" s="36"/>
      <c r="AL288" s="36"/>
    </row>
    <row r="289" spans="1:38" ht="15">
      <c r="A289" s="175"/>
      <c r="B289" s="36"/>
      <c r="C289" s="36"/>
      <c r="D289" s="36"/>
      <c r="E289" s="380"/>
      <c r="F289" s="36"/>
      <c r="G289" s="380"/>
      <c r="H289" s="364"/>
      <c r="I289" s="170"/>
      <c r="J289" s="170"/>
      <c r="K289" s="170"/>
      <c r="L289" s="170"/>
      <c r="M289" s="170"/>
      <c r="N289" s="170"/>
      <c r="O289" s="170"/>
      <c r="P289" s="170"/>
      <c r="Q289" s="170"/>
      <c r="R289" s="36"/>
      <c r="S289" s="36"/>
      <c r="T289" s="36"/>
      <c r="U289" s="36"/>
      <c r="V289" s="170"/>
      <c r="W289" s="170"/>
      <c r="X289" s="81"/>
      <c r="Y289" s="81"/>
      <c r="Z289" s="36"/>
      <c r="AA289" s="36"/>
      <c r="AB289" s="81"/>
      <c r="AC289" s="81"/>
      <c r="AD289" s="170"/>
      <c r="AE289" s="36"/>
      <c r="AF289" s="36"/>
      <c r="AG289" s="36"/>
      <c r="AH289" s="36"/>
      <c r="AI289" s="81"/>
      <c r="AJ289" s="36"/>
      <c r="AK289" s="36"/>
      <c r="AL289" s="36"/>
    </row>
    <row r="290" spans="1:38" ht="15">
      <c r="A290" s="175"/>
      <c r="B290" s="36"/>
      <c r="C290" s="36"/>
      <c r="D290" s="36"/>
      <c r="E290" s="380"/>
      <c r="F290" s="36"/>
      <c r="G290" s="380"/>
      <c r="H290" s="364"/>
      <c r="I290" s="170"/>
      <c r="J290" s="170"/>
      <c r="K290" s="170"/>
      <c r="L290" s="170"/>
      <c r="M290" s="170"/>
      <c r="N290" s="170"/>
      <c r="O290" s="170"/>
      <c r="P290" s="170"/>
      <c r="Q290" s="170"/>
      <c r="R290" s="36"/>
      <c r="S290" s="36"/>
      <c r="T290" s="36"/>
      <c r="U290" s="36"/>
      <c r="V290" s="170"/>
      <c r="W290" s="170"/>
      <c r="X290" s="81"/>
      <c r="Y290" s="81"/>
      <c r="Z290" s="36"/>
      <c r="AA290" s="36"/>
      <c r="AB290" s="81"/>
      <c r="AC290" s="81"/>
      <c r="AD290" s="170"/>
      <c r="AE290" s="36"/>
      <c r="AF290" s="36"/>
      <c r="AG290" s="36"/>
      <c r="AH290" s="36"/>
      <c r="AI290" s="81"/>
      <c r="AJ290" s="36"/>
      <c r="AK290" s="36"/>
      <c r="AL290" s="36"/>
    </row>
    <row r="291" spans="1:38" ht="15">
      <c r="A291" s="175"/>
      <c r="B291" s="36"/>
      <c r="C291" s="36"/>
      <c r="D291" s="36"/>
      <c r="E291" s="380"/>
      <c r="F291" s="36"/>
      <c r="G291" s="380"/>
      <c r="H291" s="364"/>
      <c r="I291" s="170"/>
      <c r="J291" s="170"/>
      <c r="K291" s="170"/>
      <c r="L291" s="170"/>
      <c r="M291" s="170"/>
      <c r="N291" s="170"/>
      <c r="O291" s="170"/>
      <c r="P291" s="170"/>
      <c r="Q291" s="170"/>
      <c r="R291" s="36"/>
      <c r="S291" s="36"/>
      <c r="T291" s="36"/>
      <c r="U291" s="36"/>
      <c r="V291" s="170"/>
      <c r="W291" s="170"/>
      <c r="X291" s="81"/>
      <c r="Y291" s="81"/>
      <c r="Z291" s="36"/>
      <c r="AA291" s="36"/>
      <c r="AB291" s="81"/>
      <c r="AC291" s="81"/>
      <c r="AD291" s="170"/>
      <c r="AE291" s="36"/>
      <c r="AF291" s="36"/>
      <c r="AG291" s="36"/>
      <c r="AH291" s="36"/>
      <c r="AI291" s="81"/>
      <c r="AJ291" s="36"/>
      <c r="AK291" s="36"/>
      <c r="AL291" s="36"/>
    </row>
    <row r="292" spans="1:38" ht="15">
      <c r="A292" s="175"/>
      <c r="B292" s="36"/>
      <c r="C292" s="36"/>
      <c r="D292" s="36"/>
      <c r="E292" s="380"/>
      <c r="F292" s="36"/>
      <c r="G292" s="380"/>
      <c r="H292" s="364"/>
      <c r="I292" s="170"/>
      <c r="J292" s="170"/>
      <c r="K292" s="170"/>
      <c r="L292" s="170"/>
      <c r="M292" s="170"/>
      <c r="N292" s="170"/>
      <c r="O292" s="170"/>
      <c r="P292" s="170"/>
      <c r="Q292" s="170"/>
      <c r="R292" s="36"/>
      <c r="S292" s="36"/>
      <c r="T292" s="36"/>
      <c r="U292" s="36"/>
      <c r="V292" s="170"/>
      <c r="W292" s="170"/>
      <c r="X292" s="81"/>
      <c r="Y292" s="81"/>
      <c r="Z292" s="36"/>
      <c r="AA292" s="36"/>
      <c r="AB292" s="81"/>
      <c r="AC292" s="81"/>
      <c r="AD292" s="170"/>
      <c r="AE292" s="36"/>
      <c r="AF292" s="36"/>
      <c r="AG292" s="36"/>
      <c r="AH292" s="36"/>
      <c r="AI292" s="81"/>
      <c r="AJ292" s="36"/>
      <c r="AK292" s="36"/>
      <c r="AL292" s="36"/>
    </row>
    <row r="293" spans="1:38" ht="15">
      <c r="A293" s="175"/>
      <c r="B293" s="36"/>
      <c r="C293" s="36"/>
      <c r="D293" s="36"/>
      <c r="E293" s="380"/>
      <c r="F293" s="36"/>
      <c r="G293" s="380"/>
      <c r="H293" s="364"/>
      <c r="I293" s="170"/>
      <c r="J293" s="170"/>
      <c r="K293" s="170"/>
      <c r="L293" s="170"/>
      <c r="M293" s="170"/>
      <c r="N293" s="170"/>
      <c r="O293" s="170"/>
      <c r="P293" s="170"/>
      <c r="Q293" s="170"/>
      <c r="R293" s="36"/>
      <c r="S293" s="36"/>
      <c r="T293" s="36"/>
      <c r="U293" s="36"/>
      <c r="V293" s="170"/>
      <c r="W293" s="170"/>
      <c r="X293" s="81"/>
      <c r="Y293" s="81"/>
      <c r="Z293" s="36"/>
      <c r="AA293" s="36"/>
      <c r="AB293" s="81"/>
      <c r="AC293" s="81"/>
      <c r="AD293" s="170"/>
      <c r="AE293" s="36"/>
      <c r="AF293" s="36"/>
      <c r="AG293" s="36"/>
      <c r="AH293" s="36"/>
      <c r="AI293" s="81"/>
      <c r="AJ293" s="36"/>
      <c r="AK293" s="36"/>
      <c r="AL293" s="36"/>
    </row>
    <row r="294" spans="1:38" ht="15">
      <c r="A294" s="175"/>
      <c r="B294" s="36"/>
      <c r="C294" s="36"/>
      <c r="D294" s="36"/>
      <c r="E294" s="380"/>
      <c r="F294" s="36"/>
      <c r="G294" s="380"/>
      <c r="H294" s="364"/>
      <c r="I294" s="170"/>
      <c r="J294" s="170"/>
      <c r="K294" s="170"/>
      <c r="L294" s="170"/>
      <c r="M294" s="170"/>
      <c r="N294" s="170"/>
      <c r="O294" s="170"/>
      <c r="P294" s="170"/>
      <c r="Q294" s="170"/>
      <c r="R294" s="36"/>
      <c r="S294" s="36"/>
      <c r="T294" s="36"/>
      <c r="U294" s="36"/>
      <c r="V294" s="170"/>
      <c r="W294" s="170"/>
      <c r="X294" s="81"/>
      <c r="Y294" s="81"/>
      <c r="Z294" s="36"/>
      <c r="AA294" s="36"/>
      <c r="AB294" s="81"/>
      <c r="AC294" s="81"/>
      <c r="AD294" s="170"/>
      <c r="AE294" s="36"/>
      <c r="AF294" s="36"/>
      <c r="AG294" s="36"/>
      <c r="AH294" s="36"/>
      <c r="AI294" s="81"/>
      <c r="AJ294" s="36"/>
      <c r="AK294" s="36"/>
      <c r="AL294" s="36"/>
    </row>
    <row r="295" spans="1:38" ht="15">
      <c r="A295" s="175"/>
      <c r="B295" s="36"/>
      <c r="C295" s="36"/>
      <c r="D295" s="36"/>
      <c r="E295" s="380"/>
      <c r="F295" s="36"/>
      <c r="G295" s="380"/>
      <c r="H295" s="364"/>
      <c r="I295" s="170"/>
      <c r="J295" s="170"/>
      <c r="K295" s="170"/>
      <c r="L295" s="170"/>
      <c r="M295" s="170"/>
      <c r="N295" s="170"/>
      <c r="O295" s="170"/>
      <c r="P295" s="170"/>
      <c r="Q295" s="170"/>
      <c r="R295" s="36"/>
      <c r="S295" s="36"/>
      <c r="T295" s="36"/>
      <c r="U295" s="36"/>
      <c r="V295" s="170"/>
      <c r="W295" s="170"/>
      <c r="X295" s="81"/>
      <c r="Y295" s="81"/>
      <c r="Z295" s="36"/>
      <c r="AA295" s="36"/>
      <c r="AB295" s="81"/>
      <c r="AC295" s="81"/>
      <c r="AD295" s="170"/>
      <c r="AE295" s="36"/>
      <c r="AF295" s="36"/>
      <c r="AG295" s="36"/>
      <c r="AH295" s="36"/>
      <c r="AI295" s="81"/>
      <c r="AJ295" s="36"/>
      <c r="AK295" s="36"/>
      <c r="AL295" s="36"/>
    </row>
    <row r="296" spans="1:38" ht="15">
      <c r="A296" s="175"/>
      <c r="B296" s="36"/>
      <c r="C296" s="36"/>
      <c r="D296" s="36"/>
      <c r="E296" s="380"/>
      <c r="F296" s="36"/>
      <c r="G296" s="380"/>
      <c r="H296" s="364"/>
      <c r="I296" s="170"/>
      <c r="J296" s="170"/>
      <c r="K296" s="170"/>
      <c r="L296" s="170"/>
      <c r="M296" s="170"/>
      <c r="N296" s="170"/>
      <c r="O296" s="170"/>
      <c r="P296" s="170"/>
      <c r="Q296" s="170"/>
      <c r="R296" s="36"/>
      <c r="S296" s="36"/>
      <c r="T296" s="36"/>
      <c r="U296" s="36"/>
      <c r="V296" s="170"/>
      <c r="W296" s="170"/>
      <c r="X296" s="81"/>
      <c r="Y296" s="81"/>
      <c r="Z296" s="36"/>
      <c r="AA296" s="36"/>
      <c r="AB296" s="81"/>
      <c r="AC296" s="81"/>
      <c r="AD296" s="170"/>
      <c r="AE296" s="36"/>
      <c r="AF296" s="36"/>
      <c r="AG296" s="36"/>
      <c r="AH296" s="36"/>
      <c r="AI296" s="81"/>
      <c r="AJ296" s="36"/>
      <c r="AK296" s="36"/>
      <c r="AL296" s="36"/>
    </row>
    <row r="297" spans="1:38" ht="15">
      <c r="A297" s="175"/>
      <c r="B297" s="36"/>
      <c r="C297" s="36"/>
      <c r="D297" s="36"/>
      <c r="E297" s="380"/>
      <c r="F297" s="36"/>
      <c r="G297" s="380"/>
      <c r="H297" s="364"/>
      <c r="I297" s="170"/>
      <c r="J297" s="170"/>
      <c r="K297" s="170"/>
      <c r="L297" s="170"/>
      <c r="M297" s="170"/>
      <c r="N297" s="170"/>
      <c r="O297" s="170"/>
      <c r="P297" s="170"/>
      <c r="Q297" s="170"/>
      <c r="R297" s="36"/>
      <c r="S297" s="36"/>
      <c r="T297" s="36"/>
      <c r="U297" s="36"/>
      <c r="V297" s="170"/>
      <c r="W297" s="170"/>
      <c r="X297" s="81"/>
      <c r="Y297" s="81"/>
      <c r="Z297" s="36"/>
      <c r="AA297" s="36"/>
      <c r="AB297" s="81"/>
      <c r="AC297" s="81"/>
      <c r="AD297" s="170"/>
      <c r="AE297" s="36"/>
      <c r="AF297" s="36"/>
      <c r="AG297" s="36"/>
      <c r="AJ297" s="36"/>
      <c r="AK297" s="36"/>
      <c r="AL297" s="36"/>
    </row>
    <row r="298" spans="1:38" ht="15">
      <c r="A298" s="175"/>
      <c r="B298" s="36"/>
      <c r="C298" s="36"/>
      <c r="D298" s="36"/>
      <c r="E298" s="380"/>
      <c r="F298" s="36"/>
      <c r="G298" s="380"/>
      <c r="H298" s="364"/>
      <c r="I298" s="170"/>
      <c r="J298" s="170"/>
      <c r="K298" s="170"/>
      <c r="L298" s="170"/>
      <c r="M298" s="170"/>
      <c r="N298" s="170"/>
      <c r="O298" s="170"/>
      <c r="P298" s="170"/>
      <c r="Q298" s="170"/>
      <c r="R298" s="36"/>
      <c r="S298" s="36"/>
      <c r="T298" s="36"/>
      <c r="U298" s="36"/>
      <c r="V298" s="170"/>
      <c r="W298" s="170"/>
      <c r="X298" s="81"/>
      <c r="Y298" s="81"/>
      <c r="Z298" s="36"/>
      <c r="AA298" s="36"/>
      <c r="AB298" s="81"/>
      <c r="AC298" s="81"/>
      <c r="AD298" s="170"/>
      <c r="AE298" s="36"/>
      <c r="AF298" s="36"/>
      <c r="AG298" s="36"/>
      <c r="AJ298" s="36"/>
      <c r="AK298" s="36"/>
      <c r="AL298" s="36"/>
    </row>
    <row r="299" spans="1:38" ht="15">
      <c r="A299" s="175"/>
      <c r="B299" s="36"/>
      <c r="C299" s="36"/>
      <c r="D299" s="36"/>
      <c r="E299" s="380"/>
      <c r="F299" s="36"/>
      <c r="G299" s="380"/>
      <c r="H299" s="364"/>
      <c r="I299" s="170"/>
      <c r="J299" s="170"/>
      <c r="K299" s="170"/>
      <c r="L299" s="170"/>
      <c r="M299" s="170"/>
      <c r="N299" s="170"/>
      <c r="O299" s="170"/>
      <c r="P299" s="170"/>
      <c r="Q299" s="170"/>
      <c r="R299" s="36"/>
      <c r="S299" s="36"/>
      <c r="T299" s="36"/>
      <c r="U299" s="36"/>
      <c r="V299" s="170"/>
      <c r="W299" s="170"/>
      <c r="X299" s="81"/>
      <c r="Y299" s="81"/>
      <c r="Z299" s="36"/>
      <c r="AA299" s="36"/>
      <c r="AB299" s="81"/>
      <c r="AC299" s="81"/>
      <c r="AD299" s="170"/>
      <c r="AE299" s="36"/>
      <c r="AF299" s="36"/>
      <c r="AG299" s="36"/>
      <c r="AJ299" s="36"/>
      <c r="AK299" s="36"/>
      <c r="AL299" s="36"/>
    </row>
    <row r="300" spans="1:38" ht="15">
      <c r="A300" s="175"/>
      <c r="B300" s="36"/>
      <c r="C300" s="36"/>
      <c r="D300" s="36"/>
      <c r="E300" s="380"/>
      <c r="F300" s="36"/>
      <c r="G300" s="380"/>
      <c r="H300" s="364"/>
      <c r="I300" s="170"/>
      <c r="J300" s="170"/>
      <c r="K300" s="170"/>
      <c r="L300" s="170"/>
      <c r="M300" s="170"/>
      <c r="N300" s="170"/>
      <c r="O300" s="170"/>
      <c r="P300" s="170"/>
      <c r="Q300" s="170"/>
      <c r="R300" s="36"/>
      <c r="S300" s="36"/>
      <c r="T300" s="36"/>
      <c r="U300" s="36"/>
      <c r="V300" s="170"/>
      <c r="W300" s="170"/>
      <c r="X300" s="81"/>
      <c r="Y300" s="81"/>
      <c r="Z300" s="36"/>
      <c r="AA300" s="36"/>
      <c r="AB300" s="81"/>
      <c r="AC300" s="81"/>
      <c r="AD300" s="170"/>
      <c r="AE300" s="36"/>
      <c r="AF300" s="36"/>
      <c r="AG300" s="36"/>
      <c r="AJ300" s="36"/>
      <c r="AK300" s="36"/>
      <c r="AL300" s="36"/>
    </row>
    <row r="301" spans="1:38" ht="15">
      <c r="A301" s="175"/>
      <c r="B301" s="36"/>
      <c r="C301" s="36"/>
      <c r="D301" s="36"/>
      <c r="E301" s="380"/>
      <c r="F301" s="36"/>
      <c r="G301" s="380"/>
      <c r="H301" s="364"/>
      <c r="I301" s="170"/>
      <c r="J301" s="170"/>
      <c r="K301" s="170"/>
      <c r="L301" s="170"/>
      <c r="M301" s="170"/>
      <c r="N301" s="170"/>
      <c r="O301" s="170"/>
      <c r="P301" s="170"/>
      <c r="Q301" s="170"/>
      <c r="R301" s="36"/>
      <c r="S301" s="36"/>
      <c r="T301" s="36"/>
      <c r="U301" s="36"/>
      <c r="V301" s="170"/>
      <c r="W301" s="170"/>
      <c r="X301" s="81"/>
      <c r="Y301" s="81"/>
      <c r="Z301" s="36"/>
      <c r="AA301" s="36"/>
      <c r="AB301" s="81"/>
      <c r="AC301" s="81"/>
      <c r="AD301" s="170"/>
      <c r="AE301" s="36"/>
      <c r="AF301" s="36"/>
      <c r="AG301" s="36"/>
      <c r="AJ301" s="36"/>
      <c r="AK301" s="36"/>
      <c r="AL301" s="36"/>
    </row>
    <row r="302" spans="1:38" ht="15">
      <c r="A302" s="175"/>
      <c r="B302" s="36"/>
      <c r="C302" s="36"/>
      <c r="D302" s="36"/>
      <c r="E302" s="380"/>
      <c r="F302" s="36"/>
      <c r="G302" s="380"/>
      <c r="H302" s="364"/>
      <c r="I302" s="170"/>
      <c r="J302" s="170"/>
      <c r="K302" s="170"/>
      <c r="L302" s="170"/>
      <c r="M302" s="170"/>
      <c r="N302" s="170"/>
      <c r="O302" s="170"/>
      <c r="P302" s="170"/>
      <c r="Q302" s="170"/>
      <c r="R302" s="36"/>
      <c r="S302" s="36"/>
      <c r="T302" s="36"/>
      <c r="U302" s="36"/>
      <c r="V302" s="170"/>
      <c r="W302" s="170"/>
      <c r="X302" s="81"/>
      <c r="Y302" s="81"/>
      <c r="Z302" s="36"/>
      <c r="AA302" s="36"/>
      <c r="AB302" s="81"/>
      <c r="AC302" s="81"/>
      <c r="AD302" s="170"/>
      <c r="AE302" s="36"/>
      <c r="AF302" s="36"/>
      <c r="AG302" s="36"/>
      <c r="AJ302" s="36"/>
      <c r="AK302" s="36"/>
      <c r="AL302" s="36"/>
    </row>
    <row r="303" spans="1:38" ht="15">
      <c r="A303" s="175"/>
      <c r="B303" s="36"/>
      <c r="C303" s="36"/>
      <c r="D303" s="36"/>
      <c r="E303" s="380"/>
      <c r="F303" s="36"/>
      <c r="G303" s="380"/>
      <c r="H303" s="364"/>
      <c r="I303" s="170"/>
      <c r="J303" s="170"/>
      <c r="K303" s="170"/>
      <c r="L303" s="170"/>
      <c r="M303" s="170"/>
      <c r="N303" s="170"/>
      <c r="O303" s="170"/>
      <c r="P303" s="170"/>
      <c r="Q303" s="170"/>
      <c r="R303" s="36"/>
      <c r="S303" s="36"/>
      <c r="T303" s="36"/>
      <c r="U303" s="36"/>
      <c r="V303" s="170"/>
      <c r="W303" s="170"/>
      <c r="X303" s="81"/>
      <c r="Y303" s="81"/>
      <c r="Z303" s="36"/>
      <c r="AA303" s="36"/>
      <c r="AB303" s="81"/>
      <c r="AC303" s="81"/>
      <c r="AD303" s="170"/>
      <c r="AE303" s="36"/>
      <c r="AF303" s="36"/>
      <c r="AG303" s="36"/>
      <c r="AJ303" s="36"/>
      <c r="AK303" s="36"/>
      <c r="AL303" s="36"/>
    </row>
    <row r="304" spans="1:38" ht="15">
      <c r="A304" s="175"/>
      <c r="B304" s="36"/>
      <c r="C304" s="36"/>
      <c r="D304" s="36"/>
      <c r="E304" s="380"/>
      <c r="F304" s="36"/>
      <c r="G304" s="380"/>
      <c r="H304" s="364"/>
      <c r="I304" s="170"/>
      <c r="J304" s="170"/>
      <c r="K304" s="170"/>
      <c r="L304" s="170"/>
      <c r="M304" s="170"/>
      <c r="N304" s="170"/>
      <c r="O304" s="170"/>
      <c r="P304" s="170"/>
      <c r="Q304" s="170"/>
      <c r="R304" s="36"/>
      <c r="S304" s="36"/>
      <c r="T304" s="36"/>
      <c r="U304" s="36"/>
      <c r="V304" s="170"/>
      <c r="W304" s="170"/>
      <c r="X304" s="81"/>
      <c r="Y304" s="81"/>
      <c r="Z304" s="36"/>
      <c r="AA304" s="36"/>
      <c r="AB304" s="81"/>
      <c r="AC304" s="81"/>
      <c r="AD304" s="170"/>
      <c r="AE304" s="36"/>
      <c r="AF304" s="36"/>
      <c r="AG304" s="36"/>
      <c r="AJ304" s="36"/>
      <c r="AK304" s="36"/>
      <c r="AL304" s="36"/>
    </row>
    <row r="305" spans="1:38" ht="15">
      <c r="A305" s="175"/>
      <c r="B305" s="36"/>
      <c r="C305" s="36"/>
      <c r="D305" s="36"/>
      <c r="E305" s="380"/>
      <c r="F305" s="36"/>
      <c r="G305" s="380"/>
      <c r="H305" s="364"/>
      <c r="I305" s="170"/>
      <c r="J305" s="170"/>
      <c r="K305" s="170"/>
      <c r="L305" s="170"/>
      <c r="M305" s="170"/>
      <c r="N305" s="170"/>
      <c r="O305" s="170"/>
      <c r="P305" s="170"/>
      <c r="Q305" s="170"/>
      <c r="R305" s="36"/>
      <c r="S305" s="36"/>
      <c r="T305" s="36"/>
      <c r="U305" s="36"/>
      <c r="V305" s="170"/>
      <c r="W305" s="170"/>
      <c r="X305" s="81"/>
      <c r="Y305" s="81"/>
      <c r="Z305" s="36"/>
      <c r="AA305" s="36"/>
      <c r="AB305" s="81"/>
      <c r="AC305" s="81"/>
      <c r="AD305" s="170"/>
      <c r="AE305" s="36"/>
      <c r="AF305" s="36"/>
      <c r="AG305" s="36"/>
      <c r="AJ305" s="36"/>
      <c r="AK305" s="36"/>
      <c r="AL305" s="36"/>
    </row>
    <row r="306" spans="1:38" ht="15">
      <c r="A306" s="175"/>
      <c r="B306" s="36"/>
      <c r="C306" s="36"/>
      <c r="D306" s="36"/>
      <c r="E306" s="380"/>
      <c r="F306" s="36"/>
      <c r="G306" s="380"/>
      <c r="H306" s="364"/>
      <c r="I306" s="170"/>
      <c r="J306" s="170"/>
      <c r="K306" s="170"/>
      <c r="L306" s="170"/>
      <c r="M306" s="170"/>
      <c r="N306" s="170"/>
      <c r="O306" s="170"/>
      <c r="P306" s="170"/>
      <c r="Q306" s="170"/>
      <c r="R306" s="36"/>
      <c r="S306" s="36"/>
      <c r="T306" s="36"/>
      <c r="U306" s="36"/>
      <c r="V306" s="170"/>
      <c r="W306" s="170"/>
      <c r="X306" s="81"/>
      <c r="Y306" s="81"/>
      <c r="Z306" s="36"/>
      <c r="AA306" s="36"/>
      <c r="AB306" s="81"/>
      <c r="AC306" s="81"/>
      <c r="AD306" s="170"/>
      <c r="AE306" s="36"/>
      <c r="AF306" s="36"/>
      <c r="AG306" s="36"/>
      <c r="AJ306" s="36"/>
      <c r="AK306" s="36"/>
      <c r="AL306" s="36"/>
    </row>
    <row r="307" spans="1:38" ht="15">
      <c r="A307" s="175"/>
      <c r="B307" s="36"/>
      <c r="C307" s="36"/>
      <c r="D307" s="36"/>
      <c r="E307" s="380"/>
      <c r="F307" s="36"/>
      <c r="G307" s="380"/>
      <c r="H307" s="364"/>
      <c r="I307" s="170"/>
      <c r="J307" s="170"/>
      <c r="K307" s="170"/>
      <c r="L307" s="170"/>
      <c r="M307" s="170"/>
      <c r="N307" s="170"/>
      <c r="O307" s="170"/>
      <c r="P307" s="170"/>
      <c r="Q307" s="170"/>
      <c r="R307" s="36"/>
      <c r="S307" s="36"/>
      <c r="T307" s="36"/>
      <c r="U307" s="36"/>
      <c r="V307" s="170"/>
      <c r="W307" s="170"/>
      <c r="X307" s="81"/>
      <c r="Y307" s="81"/>
      <c r="Z307" s="36"/>
      <c r="AA307" s="36"/>
      <c r="AB307" s="81"/>
      <c r="AC307" s="81"/>
      <c r="AD307" s="170"/>
      <c r="AE307" s="36"/>
      <c r="AF307" s="36"/>
      <c r="AG307" s="36"/>
    </row>
    <row r="308" spans="1:38" ht="15">
      <c r="A308" s="175"/>
      <c r="B308" s="36"/>
      <c r="C308" s="36"/>
      <c r="D308" s="36"/>
      <c r="E308" s="380"/>
      <c r="F308" s="36"/>
      <c r="G308" s="380"/>
      <c r="H308" s="364"/>
      <c r="I308" s="170"/>
      <c r="J308" s="170"/>
      <c r="K308" s="170"/>
      <c r="L308" s="170"/>
      <c r="M308" s="170"/>
      <c r="N308" s="170"/>
      <c r="O308" s="170"/>
      <c r="P308" s="170"/>
      <c r="Q308" s="170"/>
      <c r="R308" s="36"/>
      <c r="S308" s="36"/>
      <c r="T308" s="36"/>
      <c r="U308" s="36"/>
      <c r="V308" s="170"/>
      <c r="W308" s="170"/>
      <c r="X308" s="81"/>
      <c r="Y308" s="81"/>
      <c r="Z308" s="36"/>
      <c r="AA308" s="36"/>
      <c r="AB308" s="81"/>
      <c r="AC308" s="81"/>
      <c r="AD308" s="170"/>
      <c r="AE308" s="36"/>
      <c r="AF308" s="36"/>
      <c r="AG308" s="36"/>
    </row>
    <row r="309" spans="1:38">
      <c r="A309" s="175"/>
      <c r="M309" s="170"/>
      <c r="N309" s="170"/>
      <c r="O309" s="170"/>
      <c r="P309" s="170"/>
      <c r="Q309" s="170"/>
      <c r="R309" s="36"/>
      <c r="S309" s="36"/>
      <c r="T309" s="36"/>
      <c r="U309" s="36"/>
      <c r="V309" s="170"/>
      <c r="W309" s="170"/>
      <c r="X309" s="81"/>
      <c r="Y309" s="81"/>
      <c r="Z309" s="36"/>
      <c r="AA309" s="36"/>
      <c r="AB309" s="81"/>
      <c r="AC309" s="81"/>
      <c r="AD309" s="170"/>
      <c r="AE309" s="36"/>
      <c r="AF309" s="36"/>
      <c r="AG309" s="36"/>
    </row>
    <row r="310" spans="1:38">
      <c r="A310" s="175"/>
      <c r="M310" s="170"/>
      <c r="N310" s="170"/>
      <c r="O310" s="170"/>
      <c r="P310" s="170"/>
      <c r="Q310" s="170"/>
      <c r="R310" s="36"/>
      <c r="S310" s="36"/>
      <c r="T310" s="36"/>
      <c r="U310" s="36"/>
      <c r="V310" s="170"/>
      <c r="W310" s="170"/>
      <c r="X310" s="81"/>
      <c r="Y310" s="81"/>
      <c r="Z310" s="36"/>
      <c r="AA310" s="36"/>
      <c r="AB310" s="81"/>
      <c r="AC310" s="81"/>
      <c r="AD310" s="170"/>
      <c r="AE310" s="36"/>
      <c r="AF310" s="36"/>
      <c r="AG310" s="36"/>
    </row>
    <row r="311" spans="1:38">
      <c r="A311" s="175"/>
      <c r="M311" s="170"/>
      <c r="N311" s="170"/>
      <c r="O311" s="170"/>
      <c r="P311" s="170"/>
      <c r="Q311" s="170"/>
      <c r="R311" s="36"/>
      <c r="S311" s="36"/>
      <c r="T311" s="36"/>
      <c r="U311" s="36"/>
      <c r="V311" s="170"/>
      <c r="W311" s="170"/>
      <c r="X311" s="81"/>
      <c r="Y311" s="81"/>
      <c r="Z311" s="36"/>
      <c r="AA311" s="36"/>
      <c r="AB311" s="81"/>
      <c r="AC311" s="81"/>
      <c r="AD311" s="170"/>
      <c r="AE311" s="36"/>
      <c r="AF311" s="36"/>
      <c r="AG311" s="36"/>
    </row>
    <row r="312" spans="1:38">
      <c r="A312" s="175"/>
      <c r="M312" s="170"/>
      <c r="N312" s="170"/>
      <c r="O312" s="170"/>
      <c r="P312" s="170"/>
      <c r="Q312" s="170"/>
      <c r="R312" s="36"/>
      <c r="S312" s="36"/>
      <c r="T312" s="36"/>
      <c r="U312" s="36"/>
      <c r="V312" s="170"/>
      <c r="W312" s="170"/>
      <c r="X312" s="81"/>
      <c r="Y312" s="81"/>
      <c r="Z312" s="36"/>
      <c r="AA312" s="36"/>
      <c r="AB312" s="81"/>
      <c r="AC312" s="81"/>
      <c r="AD312" s="170"/>
      <c r="AE312" s="36"/>
      <c r="AF312" s="36"/>
      <c r="AG312" s="36"/>
    </row>
    <row r="313" spans="1:38">
      <c r="A313" s="175"/>
      <c r="M313" s="170"/>
      <c r="N313" s="170"/>
      <c r="O313" s="170"/>
      <c r="P313" s="170"/>
      <c r="Q313" s="170"/>
      <c r="R313" s="36"/>
      <c r="S313" s="36"/>
      <c r="T313" s="36"/>
      <c r="U313" s="36"/>
      <c r="V313" s="170"/>
      <c r="W313" s="170"/>
      <c r="X313" s="81"/>
      <c r="Y313" s="81"/>
      <c r="Z313" s="36"/>
      <c r="AA313" s="36"/>
      <c r="AB313" s="81"/>
      <c r="AC313" s="81"/>
      <c r="AD313" s="170"/>
      <c r="AE313" s="36"/>
      <c r="AF313" s="36"/>
      <c r="AG313" s="36"/>
    </row>
    <row r="314" spans="1:38">
      <c r="A314" s="175"/>
      <c r="M314" s="170"/>
      <c r="N314" s="170"/>
      <c r="O314" s="170"/>
      <c r="P314" s="170"/>
      <c r="Q314" s="170"/>
      <c r="R314" s="36"/>
      <c r="S314" s="36"/>
      <c r="T314" s="36"/>
      <c r="U314" s="36"/>
      <c r="V314" s="170"/>
      <c r="W314" s="170"/>
      <c r="X314" s="81"/>
      <c r="Y314" s="81"/>
      <c r="Z314" s="36"/>
      <c r="AA314" s="36"/>
      <c r="AB314" s="81"/>
      <c r="AC314" s="81"/>
      <c r="AD314" s="170"/>
      <c r="AE314" s="36"/>
      <c r="AF314" s="36"/>
      <c r="AG314" s="36"/>
    </row>
    <row r="315" spans="1:38">
      <c r="A315" s="175"/>
      <c r="M315" s="170"/>
      <c r="N315" s="170"/>
      <c r="O315" s="170"/>
      <c r="P315" s="170"/>
      <c r="Q315" s="170"/>
      <c r="R315" s="36"/>
      <c r="S315" s="36"/>
      <c r="T315" s="36"/>
      <c r="U315" s="36"/>
      <c r="V315" s="170"/>
      <c r="W315" s="170"/>
      <c r="X315" s="81"/>
      <c r="Y315" s="81"/>
      <c r="Z315" s="36"/>
      <c r="AA315" s="36"/>
      <c r="AB315" s="81"/>
      <c r="AC315" s="81"/>
      <c r="AD315" s="170"/>
      <c r="AE315" s="36"/>
      <c r="AF315" s="36"/>
      <c r="AG315" s="36"/>
    </row>
    <row r="316" spans="1:38">
      <c r="A316" s="175"/>
      <c r="M316" s="170"/>
      <c r="N316" s="170"/>
      <c r="O316" s="170"/>
      <c r="P316" s="170"/>
      <c r="Q316" s="170"/>
      <c r="R316" s="36"/>
      <c r="S316" s="36"/>
      <c r="T316" s="36"/>
      <c r="U316" s="36"/>
      <c r="V316" s="170"/>
      <c r="W316" s="170"/>
      <c r="X316" s="81"/>
      <c r="Y316" s="81"/>
      <c r="Z316" s="36"/>
      <c r="AA316" s="36"/>
      <c r="AB316" s="81"/>
      <c r="AC316" s="81"/>
      <c r="AD316" s="170"/>
      <c r="AE316" s="36"/>
      <c r="AF316" s="36"/>
      <c r="AG316" s="36"/>
    </row>
    <row r="317" spans="1:38">
      <c r="A317" s="175"/>
      <c r="M317" s="170"/>
      <c r="N317" s="170"/>
      <c r="O317" s="170"/>
      <c r="P317" s="170"/>
      <c r="Q317" s="170"/>
      <c r="R317" s="36"/>
      <c r="S317" s="36"/>
      <c r="T317" s="36"/>
      <c r="U317" s="36"/>
      <c r="V317" s="170"/>
      <c r="W317" s="170"/>
      <c r="X317" s="81"/>
      <c r="Y317" s="81"/>
      <c r="Z317" s="36"/>
      <c r="AA317" s="36"/>
      <c r="AB317" s="81"/>
      <c r="AC317" s="81"/>
      <c r="AD317" s="170"/>
      <c r="AE317" s="36"/>
      <c r="AF317" s="36"/>
      <c r="AG317" s="36"/>
    </row>
    <row r="318" spans="1:38">
      <c r="A318" s="175"/>
      <c r="M318" s="170"/>
      <c r="N318" s="170"/>
      <c r="O318" s="170"/>
      <c r="P318" s="170"/>
      <c r="Q318" s="170"/>
      <c r="R318" s="36"/>
      <c r="S318" s="36"/>
      <c r="T318" s="36"/>
      <c r="U318" s="36"/>
      <c r="V318" s="170"/>
      <c r="W318" s="170"/>
      <c r="X318" s="81"/>
      <c r="Y318" s="81"/>
      <c r="Z318" s="36"/>
      <c r="AA318" s="36"/>
      <c r="AB318" s="81"/>
      <c r="AC318" s="81"/>
      <c r="AD318" s="170"/>
      <c r="AE318" s="36"/>
      <c r="AF318" s="36"/>
      <c r="AG318" s="36"/>
    </row>
    <row r="319" spans="1:38">
      <c r="M319" s="170"/>
      <c r="N319" s="170"/>
      <c r="O319" s="170"/>
      <c r="P319" s="170"/>
      <c r="Q319" s="170"/>
      <c r="R319" s="36"/>
      <c r="S319" s="36"/>
      <c r="T319" s="36"/>
      <c r="U319" s="36"/>
      <c r="V319" s="170"/>
      <c r="W319" s="170"/>
      <c r="X319" s="81"/>
      <c r="Y319" s="81"/>
      <c r="Z319" s="36"/>
      <c r="AA319" s="36"/>
      <c r="AB319" s="81"/>
      <c r="AC319" s="81"/>
      <c r="AD319" s="170"/>
      <c r="AE319" s="36"/>
      <c r="AF319" s="36"/>
      <c r="AG319" s="36"/>
    </row>
    <row r="320" spans="1:38">
      <c r="M320" s="170"/>
      <c r="N320" s="170"/>
      <c r="O320" s="170"/>
      <c r="P320" s="170"/>
      <c r="Q320" s="170"/>
    </row>
  </sheetData>
  <mergeCells count="2">
    <mergeCell ref="K4:M4"/>
    <mergeCell ref="Z4:AB4"/>
  </mergeCells>
  <conditionalFormatting sqref="BA101:BB101">
    <cfRule type="cellIs" dxfId="92" priority="22" stopIfTrue="1" operator="lessThan">
      <formula>0</formula>
    </cfRule>
  </conditionalFormatting>
  <conditionalFormatting sqref="BA78:BB78">
    <cfRule type="cellIs" dxfId="91" priority="23" stopIfTrue="1" operator="greaterThan">
      <formula>0</formula>
    </cfRule>
  </conditionalFormatting>
  <conditionalFormatting sqref="BA78:BB78">
    <cfRule type="cellIs" dxfId="90" priority="21" operator="lessThan">
      <formula>0</formula>
    </cfRule>
  </conditionalFormatting>
  <conditionalFormatting sqref="F9:F33">
    <cfRule type="cellIs" dxfId="89" priority="19" operator="lessThan">
      <formula>0</formula>
    </cfRule>
    <cfRule type="cellIs" dxfId="88" priority="20" operator="greaterThan">
      <formula>0</formula>
    </cfRule>
  </conditionalFormatting>
  <conditionalFormatting sqref="H9:H33">
    <cfRule type="cellIs" dxfId="87" priority="17" operator="lessThan">
      <formula>0</formula>
    </cfRule>
    <cfRule type="cellIs" dxfId="86" priority="18" operator="greaterThan">
      <formula>0</formula>
    </cfRule>
  </conditionalFormatting>
  <conditionalFormatting sqref="J9:J33">
    <cfRule type="cellIs" dxfId="85" priority="15" operator="lessThan">
      <formula>0</formula>
    </cfRule>
    <cfRule type="cellIs" dxfId="84" priority="16" operator="greaterThan">
      <formula>0</formula>
    </cfRule>
  </conditionalFormatting>
  <conditionalFormatting sqref="S9:S33">
    <cfRule type="cellIs" dxfId="83" priority="11" operator="lessThan">
      <formula>0</formula>
    </cfRule>
    <cfRule type="cellIs" dxfId="82" priority="12" operator="greaterThan">
      <formula>0</formula>
    </cfRule>
  </conditionalFormatting>
  <conditionalFormatting sqref="U9:U33">
    <cfRule type="cellIs" dxfId="81" priority="9" operator="lessThan">
      <formula>0</formula>
    </cfRule>
    <cfRule type="cellIs" dxfId="80" priority="10" operator="greaterThan">
      <formula>0</formula>
    </cfRule>
  </conditionalFormatting>
  <conditionalFormatting sqref="W9:W33">
    <cfRule type="cellIs" dxfId="79" priority="7" operator="lessThan">
      <formula>0</formula>
    </cfRule>
    <cfRule type="cellIs" dxfId="78" priority="8" operator="greaterThan">
      <formula>0</formula>
    </cfRule>
  </conditionalFormatting>
  <conditionalFormatting sqref="R9:R33">
    <cfRule type="top10" dxfId="77" priority="191" percent="1" bottom="1" rank="10"/>
    <cfRule type="top10" dxfId="76" priority="192" percent="1" rank="10"/>
    <cfRule type="top10" dxfId="75" priority="193" percent="1" rank="10"/>
  </conditionalFormatting>
  <conditionalFormatting sqref="V9:V33">
    <cfRule type="top10" dxfId="74" priority="194" percent="1" bottom="1" rank="10"/>
    <cfRule type="top10" dxfId="73" priority="195" percent="1" rank="10"/>
  </conditionalFormatting>
  <conditionalFormatting sqref="G9:G33">
    <cfRule type="top10" dxfId="72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C21" sqref="AC21"/>
    </sheetView>
  </sheetViews>
  <sheetFormatPr baseColWidth="10" defaultRowHeight="15"/>
  <cols>
    <col min="1" max="1" width="2.6328125" style="173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101" customWidth="1"/>
    <col min="10" max="10" width="5.1796875" style="101" customWidth="1"/>
    <col min="11" max="11" width="5.81640625" style="101" customWidth="1"/>
    <col min="12" max="12" width="5.54296875" style="101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101" customWidth="1"/>
    <col min="18" max="18" width="5.6328125" style="101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61"/>
      <c r="AF8" s="61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61"/>
      <c r="AF9" s="61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61"/>
      <c r="AF10" s="61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61"/>
      <c r="AF11" s="61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61"/>
      <c r="AF12" s="61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61"/>
      <c r="AF13" s="61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61"/>
      <c r="AF14" s="61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61"/>
      <c r="AF15" s="61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61"/>
      <c r="AF16" s="61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61"/>
      <c r="AF17" s="61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61"/>
      <c r="AF18" s="61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61"/>
      <c r="AF19" s="61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61"/>
      <c r="AF20" s="61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61"/>
      <c r="AF21" s="61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61"/>
      <c r="AF22" s="61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61"/>
      <c r="AF23" s="61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61"/>
      <c r="AF24" s="61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61"/>
      <c r="AF25" s="61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61"/>
      <c r="AF26" s="61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61"/>
      <c r="AF27" s="61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61"/>
      <c r="AF28" s="61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61"/>
      <c r="AF29" s="61"/>
      <c r="AJ29" s="59"/>
      <c r="AK29" s="59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61"/>
      <c r="AF30" s="61"/>
      <c r="AJ30" s="59"/>
      <c r="AK30" s="59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61"/>
      <c r="AF31" s="61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61"/>
      <c r="AF32" s="61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61"/>
      <c r="AF33" s="61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61"/>
      <c r="AF34" s="61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61"/>
      <c r="AF35" s="61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61"/>
      <c r="AF36" s="61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61"/>
      <c r="AF37" s="61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61"/>
      <c r="AF38" s="61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61"/>
      <c r="AF39" s="61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61"/>
      <c r="AF40" s="61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61"/>
      <c r="AF41" s="61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61"/>
      <c r="AF42" s="61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61"/>
      <c r="AF43" s="61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61"/>
      <c r="AF44" s="61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61"/>
      <c r="AF45" s="61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61"/>
      <c r="AF46" s="61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61"/>
      <c r="AF47" s="61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61"/>
      <c r="AF48" s="61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61"/>
      <c r="AF49" s="61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61"/>
      <c r="AF50" s="61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61"/>
      <c r="AF51" s="61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61"/>
      <c r="AF52" s="61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61"/>
      <c r="AF53" s="61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61"/>
      <c r="AF54" s="61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61"/>
      <c r="AF55" s="61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61"/>
      <c r="AF56" s="61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61"/>
      <c r="AF57" s="61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61"/>
      <c r="AF58" s="61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61"/>
      <c r="AF59" s="61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61"/>
      <c r="AF60" s="61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61"/>
      <c r="AF61" s="61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61"/>
      <c r="AF62" s="61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61"/>
      <c r="AF63" s="61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61"/>
      <c r="AF64" s="61"/>
      <c r="AG64" s="13"/>
      <c r="AH64" s="5"/>
    </row>
    <row r="65" spans="1:49" ht="15.6">
      <c r="A65"/>
      <c r="O65" s="3"/>
      <c r="P65" s="3"/>
      <c r="Q65" s="61"/>
      <c r="R65" s="61"/>
      <c r="S65" s="16"/>
      <c r="T65" s="16"/>
      <c r="U65" s="3"/>
      <c r="V65" s="3"/>
      <c r="W65" s="16"/>
      <c r="Y65" s="3"/>
      <c r="Z65" s="63"/>
      <c r="AA65" s="63"/>
      <c r="AC65" s="1"/>
      <c r="AD65" s="4"/>
      <c r="AE65" s="61"/>
      <c r="AF65" s="61"/>
      <c r="AG65" s="13"/>
      <c r="AH65" s="5"/>
    </row>
    <row r="66" spans="1:49" ht="15.6">
      <c r="A66"/>
      <c r="O66" s="3"/>
      <c r="P66" s="3"/>
      <c r="Q66" s="61"/>
      <c r="R66" s="61"/>
      <c r="S66" s="16"/>
      <c r="T66" s="16"/>
      <c r="U66" s="3"/>
      <c r="V66" s="3"/>
      <c r="W66" s="16"/>
      <c r="Y66" s="3"/>
      <c r="Z66" s="63"/>
      <c r="AA66" s="63"/>
      <c r="AC66" s="1"/>
      <c r="AD66" s="4"/>
      <c r="AE66" s="61"/>
      <c r="AF66" s="61"/>
      <c r="AG66" s="5"/>
      <c r="AH66" s="5"/>
    </row>
    <row r="67" spans="1:49" ht="15.6">
      <c r="A67"/>
      <c r="O67" s="3"/>
      <c r="P67" s="3"/>
      <c r="Q67" s="61"/>
      <c r="R67" s="61"/>
      <c r="S67" s="16"/>
      <c r="T67" s="16"/>
      <c r="U67" s="3"/>
      <c r="V67" s="3"/>
      <c r="W67" s="16"/>
      <c r="Y67" s="3"/>
      <c r="Z67" s="63"/>
      <c r="AA67" s="63"/>
      <c r="AC67" s="1"/>
      <c r="AD67" s="4"/>
      <c r="AE67" s="61"/>
      <c r="AF67" s="61"/>
      <c r="AG67" s="5"/>
      <c r="AH67" s="5"/>
    </row>
    <row r="68" spans="1:49" ht="15.6">
      <c r="A68"/>
      <c r="O68" s="3"/>
      <c r="P68" s="3"/>
      <c r="Q68" s="61"/>
      <c r="R68" s="61"/>
      <c r="S68" s="16"/>
      <c r="T68" s="16"/>
      <c r="U68" s="3"/>
      <c r="V68" s="3"/>
      <c r="W68" s="16"/>
      <c r="Y68" s="3"/>
      <c r="Z68" s="63"/>
      <c r="AA68" s="63"/>
      <c r="AC68" s="1"/>
      <c r="AD68" s="4"/>
      <c r="AE68" s="61"/>
      <c r="AF68" s="61"/>
      <c r="AG68" s="5"/>
      <c r="AH68" s="5"/>
    </row>
    <row r="69" spans="1:49" ht="15.6">
      <c r="A69"/>
      <c r="O69" s="3"/>
      <c r="P69" s="3"/>
      <c r="Q69" s="61"/>
      <c r="R69" s="61"/>
      <c r="S69" s="16"/>
      <c r="T69" s="16"/>
      <c r="U69" s="3"/>
      <c r="V69" s="3"/>
      <c r="W69" s="16"/>
      <c r="Y69" s="3"/>
      <c r="Z69" s="63"/>
      <c r="AA69" s="63"/>
      <c r="AC69" s="1"/>
      <c r="AD69" s="4"/>
      <c r="AE69" s="61"/>
      <c r="AF69" s="61"/>
      <c r="AG69" s="5"/>
      <c r="AH69" s="5"/>
    </row>
    <row r="70" spans="1:49" ht="15.6">
      <c r="A70"/>
      <c r="O70" s="3"/>
      <c r="P70" s="3"/>
      <c r="Q70" s="61"/>
      <c r="R70" s="61"/>
      <c r="S70" s="16"/>
      <c r="T70" s="16"/>
      <c r="U70" s="3"/>
      <c r="V70" s="3"/>
      <c r="W70" s="16"/>
      <c r="Y70" s="3"/>
      <c r="Z70" s="63"/>
      <c r="AA70" s="63"/>
      <c r="AC70" s="1"/>
      <c r="AD70" s="1"/>
      <c r="AE70" s="61"/>
      <c r="AF70" s="61"/>
      <c r="AG70" s="5"/>
      <c r="AH70" s="5"/>
    </row>
    <row r="71" spans="1:49" ht="15.6">
      <c r="O71" s="3"/>
      <c r="P71" s="3"/>
      <c r="Q71" s="61"/>
      <c r="R71" s="61"/>
      <c r="S71" s="16"/>
      <c r="T71" s="16"/>
      <c r="U71" s="3"/>
      <c r="V71" s="3"/>
      <c r="W71" s="16"/>
      <c r="Y71" s="3"/>
      <c r="Z71" s="63"/>
      <c r="AA71" s="63"/>
      <c r="AC71" s="1"/>
      <c r="AD71" s="1"/>
      <c r="AE71" s="61"/>
      <c r="AF71" s="61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61"/>
      <c r="R72" s="61"/>
      <c r="S72" s="16"/>
      <c r="T72" s="16"/>
      <c r="U72" s="3"/>
      <c r="V72" s="3"/>
      <c r="W72" s="16"/>
      <c r="Y72" s="3"/>
      <c r="Z72" s="63"/>
      <c r="AA72" s="63"/>
      <c r="AC72" s="1"/>
      <c r="AD72" s="1"/>
      <c r="AE72" s="61"/>
      <c r="AF72" s="61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61"/>
      <c r="R73" s="61"/>
      <c r="S73" s="16"/>
      <c r="T73" s="16"/>
      <c r="U73" s="3"/>
      <c r="V73" s="3"/>
      <c r="W73" s="16"/>
      <c r="Y73" s="3"/>
      <c r="Z73" s="63"/>
      <c r="AA73" s="63"/>
      <c r="AC73" s="1"/>
      <c r="AD73" s="1"/>
      <c r="AE73" s="61"/>
      <c r="AF73" s="61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61"/>
      <c r="R74" s="61"/>
      <c r="S74" s="16"/>
      <c r="T74" s="16"/>
      <c r="U74" s="3"/>
      <c r="V74" s="3"/>
      <c r="W74" s="16"/>
      <c r="Y74" s="3"/>
      <c r="Z74" s="63"/>
      <c r="AA74" s="63"/>
      <c r="AC74" s="1"/>
      <c r="AD74" s="1"/>
      <c r="AE74" s="61"/>
      <c r="AF74" s="61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61"/>
      <c r="R75" s="61"/>
      <c r="S75" s="16"/>
      <c r="T75" s="16"/>
      <c r="U75" s="3"/>
      <c r="V75" s="3"/>
      <c r="W75" s="16"/>
      <c r="Y75" s="3"/>
      <c r="Z75" s="63"/>
      <c r="AA75" s="63"/>
      <c r="AC75" s="1"/>
      <c r="AD75" s="1"/>
      <c r="AE75" s="61"/>
      <c r="AF75" s="61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61"/>
      <c r="R76" s="61"/>
      <c r="S76" s="16"/>
      <c r="T76" s="16"/>
      <c r="U76" s="3"/>
      <c r="V76" s="3"/>
      <c r="W76" s="16"/>
      <c r="Y76" s="3"/>
      <c r="Z76" s="63"/>
      <c r="AA76" s="63"/>
      <c r="AC76" s="1"/>
      <c r="AD76" s="1"/>
      <c r="AE76" s="61"/>
      <c r="AF76" s="61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61"/>
      <c r="R77" s="61"/>
      <c r="S77" s="16"/>
      <c r="T77" s="16"/>
      <c r="U77" s="3"/>
      <c r="V77" s="3"/>
      <c r="W77" s="16"/>
      <c r="Y77" s="3"/>
      <c r="Z77" s="63"/>
      <c r="AA77" s="63"/>
      <c r="AC77" s="1"/>
      <c r="AD77" s="1"/>
      <c r="AE77" s="61"/>
      <c r="AF77" s="61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61"/>
      <c r="R78" s="61"/>
      <c r="S78" s="16"/>
      <c r="T78" s="16"/>
      <c r="U78" s="3"/>
      <c r="V78" s="3"/>
      <c r="W78" s="16"/>
      <c r="Y78" s="3"/>
      <c r="Z78" s="63"/>
      <c r="AA78" s="63"/>
      <c r="AC78" s="1"/>
      <c r="AD78" s="1"/>
      <c r="AE78" s="61"/>
      <c r="AF78" s="6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61"/>
      <c r="R79" s="61"/>
      <c r="S79" s="16"/>
      <c r="T79" s="16"/>
      <c r="U79" s="3"/>
      <c r="V79" s="3"/>
      <c r="W79" s="16"/>
      <c r="Y79" s="3"/>
      <c r="Z79" s="63"/>
      <c r="AA79" s="63"/>
      <c r="AC79" s="1"/>
      <c r="AD79" s="1"/>
      <c r="AE79" s="61"/>
      <c r="AF79" s="6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61"/>
      <c r="R80" s="61"/>
      <c r="S80" s="16"/>
      <c r="T80" s="16"/>
      <c r="U80" s="3"/>
      <c r="V80" s="3"/>
      <c r="W80" s="16"/>
      <c r="Y80" s="3"/>
      <c r="Z80" s="63"/>
      <c r="AA80" s="63"/>
      <c r="AC80" s="1"/>
      <c r="AD80" s="1"/>
      <c r="AE80" s="61"/>
      <c r="AF80" s="6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61"/>
      <c r="R81" s="61"/>
      <c r="S81" s="16"/>
      <c r="T81" s="16"/>
      <c r="U81" s="3"/>
      <c r="V81" s="3"/>
      <c r="W81" s="16"/>
      <c r="Y81" s="3"/>
      <c r="Z81" s="63"/>
      <c r="AA81" s="63"/>
      <c r="AC81" s="1"/>
      <c r="AD81" s="1"/>
      <c r="AE81" s="61"/>
      <c r="AF81" s="6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61"/>
      <c r="R82" s="61"/>
      <c r="S82" s="16"/>
      <c r="T82" s="16"/>
      <c r="U82" s="3"/>
      <c r="V82" s="3"/>
      <c r="W82" s="16"/>
      <c r="Y82" s="3"/>
      <c r="Z82" s="63"/>
      <c r="AA82" s="63"/>
      <c r="AC82" s="1"/>
      <c r="AD82" s="1"/>
      <c r="AE82" s="61"/>
      <c r="AF82" s="6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61"/>
      <c r="R83" s="61"/>
      <c r="S83" s="16"/>
      <c r="T83" s="16"/>
      <c r="U83" s="3"/>
      <c r="V83" s="3"/>
      <c r="W83" s="16"/>
      <c r="Y83" s="3"/>
      <c r="Z83" s="63"/>
      <c r="AA83" s="63"/>
      <c r="AC83" s="1"/>
      <c r="AD83" s="1"/>
      <c r="AE83" s="61"/>
      <c r="AF83" s="6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61"/>
      <c r="R84" s="61"/>
      <c r="S84" s="16"/>
      <c r="T84" s="16"/>
      <c r="U84" s="3"/>
      <c r="V84" s="3"/>
      <c r="W84" s="16"/>
      <c r="Y84" s="3"/>
      <c r="Z84" s="63"/>
      <c r="AA84" s="63"/>
      <c r="AC84" s="1"/>
      <c r="AD84" s="1"/>
      <c r="AE84" s="61"/>
      <c r="AF84" s="6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61"/>
      <c r="R85" s="61"/>
      <c r="S85" s="16"/>
      <c r="T85" s="16"/>
      <c r="U85" s="3"/>
      <c r="V85" s="3"/>
      <c r="W85" s="16"/>
      <c r="Y85" s="3"/>
      <c r="Z85" s="63"/>
      <c r="AA85" s="63"/>
      <c r="AC85" s="1"/>
      <c r="AD85" s="1"/>
      <c r="AE85" s="61"/>
      <c r="AF85" s="6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61"/>
      <c r="R86" s="61"/>
      <c r="S86" s="16"/>
      <c r="T86" s="16"/>
      <c r="U86" s="3"/>
      <c r="V86" s="3"/>
      <c r="W86" s="16"/>
      <c r="Y86" s="3"/>
      <c r="Z86" s="63"/>
      <c r="AA86" s="63"/>
      <c r="AC86" s="1"/>
      <c r="AD86" s="1"/>
      <c r="AE86" s="61"/>
      <c r="AF86" s="6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61"/>
      <c r="R87" s="61"/>
      <c r="S87" s="16"/>
      <c r="T87" s="16"/>
      <c r="U87" s="3"/>
      <c r="V87" s="3"/>
      <c r="W87" s="16"/>
      <c r="Y87" s="3"/>
      <c r="Z87" s="63"/>
      <c r="AA87" s="63"/>
      <c r="AC87" s="1"/>
      <c r="AD87" s="1"/>
      <c r="AE87" s="61"/>
      <c r="AF87" s="6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61"/>
      <c r="R88" s="61"/>
      <c r="S88" s="16"/>
      <c r="T88" s="16"/>
      <c r="U88" s="3"/>
      <c r="V88" s="3"/>
      <c r="W88" s="16"/>
      <c r="Y88" s="3"/>
      <c r="Z88" s="63"/>
      <c r="AA88" s="63"/>
      <c r="AC88" s="1"/>
      <c r="AD88" s="1"/>
      <c r="AE88" s="61"/>
      <c r="AF88" s="6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61"/>
      <c r="R89" s="61"/>
      <c r="S89" s="16"/>
      <c r="T89" s="16"/>
      <c r="U89" s="3"/>
      <c r="V89" s="3"/>
      <c r="W89" s="16"/>
      <c r="Y89" s="3"/>
      <c r="Z89" s="63"/>
      <c r="AA89" s="63"/>
      <c r="AC89" s="1"/>
      <c r="AD89" s="1"/>
      <c r="AE89" s="61"/>
      <c r="AF89" s="6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61"/>
      <c r="R90" s="61"/>
      <c r="S90" s="16"/>
      <c r="T90" s="16"/>
      <c r="U90" s="3"/>
      <c r="V90" s="3"/>
      <c r="W90" s="16"/>
      <c r="Y90" s="3"/>
      <c r="Z90" s="63"/>
      <c r="AA90" s="63"/>
      <c r="AC90" s="1"/>
      <c r="AD90" s="1"/>
      <c r="AE90" s="61"/>
      <c r="AF90" s="6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61"/>
      <c r="R91" s="61"/>
      <c r="S91" s="16"/>
      <c r="T91" s="16"/>
      <c r="U91" s="3"/>
      <c r="V91" s="3"/>
      <c r="W91" s="16"/>
      <c r="Y91" s="3"/>
      <c r="Z91" s="63"/>
      <c r="AA91" s="63"/>
      <c r="AC91" s="1"/>
      <c r="AD91" s="1"/>
      <c r="AE91" s="61"/>
      <c r="AF91" s="6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61"/>
      <c r="R92" s="61"/>
      <c r="S92" s="16"/>
      <c r="T92" s="16"/>
      <c r="U92" s="3"/>
      <c r="V92" s="3"/>
      <c r="W92" s="16"/>
      <c r="Y92" s="3"/>
      <c r="Z92" s="63"/>
      <c r="AA92" s="63"/>
      <c r="AC92" s="1"/>
      <c r="AD92" s="1"/>
      <c r="AE92" s="61"/>
      <c r="AF92" s="6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61"/>
      <c r="R93" s="61"/>
      <c r="S93" s="16"/>
      <c r="T93" s="16"/>
      <c r="U93" s="3"/>
      <c r="V93" s="3"/>
      <c r="W93" s="16"/>
      <c r="Y93" s="3"/>
      <c r="Z93" s="63"/>
      <c r="AA93" s="63"/>
      <c r="AC93" s="1"/>
      <c r="AD93" s="1"/>
      <c r="AE93" s="61"/>
      <c r="AF93" s="6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61"/>
      <c r="R94" s="61"/>
      <c r="S94" s="16"/>
      <c r="T94" s="16"/>
      <c r="U94" s="3"/>
      <c r="V94" s="3"/>
      <c r="W94" s="16"/>
      <c r="Y94" s="3"/>
      <c r="Z94" s="63"/>
      <c r="AA94" s="63"/>
      <c r="AC94" s="1"/>
      <c r="AD94" s="1"/>
      <c r="AE94" s="61"/>
      <c r="AF94" s="6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61"/>
      <c r="AF95" s="6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61"/>
      <c r="AF96" s="6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61"/>
      <c r="R97" s="61"/>
      <c r="S97" s="16"/>
      <c r="T97" s="16"/>
      <c r="U97" s="3"/>
      <c r="V97" s="3"/>
      <c r="W97" s="16"/>
      <c r="Y97" s="3"/>
      <c r="Z97" s="63"/>
      <c r="AA97" s="63"/>
      <c r="AC97" s="1"/>
      <c r="AD97" s="1"/>
      <c r="AE97" s="61"/>
      <c r="AF97" s="6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61"/>
      <c r="R98" s="61"/>
      <c r="S98" s="16"/>
      <c r="T98" s="16"/>
      <c r="U98" s="3"/>
      <c r="V98" s="3"/>
      <c r="W98" s="16"/>
      <c r="Y98" s="3"/>
      <c r="Z98" s="63"/>
      <c r="AA98" s="63"/>
      <c r="AC98" s="1"/>
      <c r="AD98" s="1"/>
      <c r="AE98" s="61"/>
      <c r="AF98" s="6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61"/>
      <c r="R99" s="61"/>
      <c r="S99" s="16"/>
      <c r="T99" s="16"/>
      <c r="U99" s="3"/>
      <c r="V99" s="3"/>
      <c r="W99" s="16"/>
      <c r="Y99" s="3"/>
      <c r="Z99" s="63"/>
      <c r="AA99" s="63"/>
      <c r="AC99" s="1"/>
      <c r="AD99" s="1"/>
      <c r="AE99" s="61"/>
      <c r="AF99" s="6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61"/>
      <c r="R100" s="61"/>
      <c r="S100" s="16"/>
      <c r="T100" s="16"/>
      <c r="U100" s="3"/>
      <c r="V100" s="3"/>
      <c r="W100" s="16"/>
      <c r="Y100" s="3"/>
      <c r="Z100" s="63"/>
      <c r="AA100" s="63"/>
      <c r="AC100" s="1"/>
      <c r="AD100" s="1"/>
      <c r="AE100" s="61"/>
      <c r="AF100" s="6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61"/>
      <c r="R101" s="61"/>
      <c r="S101" s="16"/>
      <c r="T101" s="16"/>
      <c r="U101" s="3"/>
      <c r="V101" s="3"/>
      <c r="W101" s="16"/>
      <c r="Y101" s="3"/>
      <c r="Z101" s="63"/>
      <c r="AA101" s="63"/>
      <c r="AC101" s="1"/>
      <c r="AD101" s="1"/>
      <c r="AE101" s="61"/>
      <c r="AF101" s="6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61"/>
      <c r="R102" s="61"/>
      <c r="S102" s="16"/>
      <c r="T102" s="16"/>
      <c r="U102" s="3"/>
      <c r="V102" s="3"/>
      <c r="W102" s="16"/>
      <c r="Y102" s="3"/>
      <c r="Z102" s="63"/>
      <c r="AA102" s="63"/>
      <c r="AC102" s="1"/>
      <c r="AD102" s="1"/>
      <c r="AE102" s="61"/>
      <c r="AF102" s="6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61"/>
      <c r="R103" s="61"/>
      <c r="S103" s="16"/>
      <c r="T103" s="16"/>
      <c r="U103" s="3"/>
      <c r="V103" s="3"/>
      <c r="W103" s="16"/>
      <c r="Y103" s="3"/>
      <c r="Z103" s="63"/>
      <c r="AA103" s="63"/>
      <c r="AC103" s="1"/>
      <c r="AD103" s="1"/>
      <c r="AE103" s="61"/>
      <c r="AF103" s="6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61"/>
      <c r="R104" s="61"/>
      <c r="S104" s="16"/>
      <c r="T104" s="16"/>
      <c r="U104" s="3"/>
      <c r="V104" s="3"/>
      <c r="W104" s="16"/>
      <c r="Y104" s="3"/>
      <c r="Z104" s="63"/>
      <c r="AA104" s="63"/>
      <c r="AC104" s="1"/>
      <c r="AD104" s="1"/>
      <c r="AE104" s="61"/>
      <c r="AF104" s="6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61"/>
      <c r="R105" s="61"/>
      <c r="S105" s="16"/>
      <c r="T105" s="16"/>
      <c r="U105" s="3"/>
      <c r="V105" s="3"/>
      <c r="W105" s="16"/>
      <c r="Y105" s="3"/>
      <c r="Z105" s="63"/>
      <c r="AA105" s="63"/>
      <c r="AE105" s="61"/>
      <c r="AF105" s="61"/>
      <c r="AO105" s="1"/>
      <c r="AP105" s="1"/>
      <c r="AQ105" s="1"/>
      <c r="AS105" s="13"/>
      <c r="AT105" s="13"/>
    </row>
    <row r="106" spans="15:49">
      <c r="O106" s="3"/>
      <c r="P106" s="3"/>
      <c r="Q106" s="61"/>
      <c r="R106" s="61"/>
      <c r="S106" s="16"/>
      <c r="T106" s="16"/>
      <c r="U106" s="3"/>
      <c r="V106" s="3"/>
      <c r="W106" s="16"/>
      <c r="Y106" s="3"/>
      <c r="Z106" s="63"/>
      <c r="AA106" s="63"/>
      <c r="AE106" s="61"/>
      <c r="AF106" s="61"/>
      <c r="AO106" s="1"/>
      <c r="AP106" s="1"/>
      <c r="AQ106" s="1"/>
      <c r="AS106" s="13"/>
      <c r="AT106" s="13"/>
    </row>
    <row r="107" spans="15:49">
      <c r="O107" s="3"/>
      <c r="P107" s="3"/>
      <c r="Q107" s="61"/>
      <c r="R107" s="61"/>
      <c r="S107" s="16"/>
      <c r="T107" s="16"/>
      <c r="U107" s="3"/>
      <c r="V107" s="3"/>
      <c r="W107" s="16"/>
      <c r="Y107" s="3"/>
      <c r="Z107" s="63"/>
      <c r="AA107" s="63"/>
      <c r="AC107" s="1"/>
      <c r="AD107" s="1"/>
      <c r="AE107" s="61"/>
      <c r="AF107" s="6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61"/>
      <c r="R108" s="61"/>
      <c r="S108" s="16"/>
      <c r="T108" s="16"/>
      <c r="U108" s="3"/>
      <c r="V108" s="3"/>
      <c r="W108" s="16"/>
      <c r="Y108" s="3"/>
      <c r="Z108" s="63"/>
      <c r="AA108" s="63"/>
      <c r="AB108" s="11">
        <v>5</v>
      </c>
      <c r="AC108" s="63" t="s">
        <v>404</v>
      </c>
      <c r="AD108" s="1"/>
      <c r="AE108" s="61"/>
      <c r="AF108" s="6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61"/>
      <c r="R109" s="61"/>
      <c r="S109" s="16"/>
      <c r="T109" s="16"/>
      <c r="U109" s="3"/>
      <c r="V109" s="3"/>
      <c r="W109" s="16"/>
      <c r="Y109" s="3"/>
      <c r="Z109" s="63"/>
      <c r="AA109" s="63"/>
      <c r="AB109" s="11">
        <v>6</v>
      </c>
      <c r="AC109" s="13" t="s">
        <v>32</v>
      </c>
      <c r="AD109" s="1"/>
      <c r="AE109" s="61"/>
      <c r="AF109" s="6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61"/>
      <c r="R110" s="61"/>
      <c r="S110" s="16"/>
      <c r="T110" s="16"/>
      <c r="U110" s="3"/>
      <c r="V110" s="3"/>
      <c r="W110" s="16"/>
      <c r="Y110" s="3"/>
      <c r="Z110" s="63"/>
      <c r="AA110" s="63"/>
      <c r="AB110" s="11">
        <v>7</v>
      </c>
      <c r="AC110" s="13" t="s">
        <v>33</v>
      </c>
      <c r="AD110" s="1"/>
      <c r="AE110" s="61"/>
      <c r="AF110" s="6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61"/>
      <c r="R111" s="61"/>
      <c r="S111" s="16"/>
      <c r="T111" s="16"/>
      <c r="U111" s="3"/>
      <c r="V111" s="3"/>
      <c r="W111" s="16"/>
      <c r="Y111" s="3"/>
      <c r="Z111" s="63"/>
      <c r="AA111" s="63"/>
      <c r="AB111" s="11">
        <v>8</v>
      </c>
      <c r="AC111" s="63" t="s">
        <v>34</v>
      </c>
      <c r="AD111" s="1"/>
      <c r="AE111" s="61"/>
      <c r="AF111" s="61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61"/>
      <c r="R112" s="61"/>
      <c r="S112" s="16"/>
      <c r="T112" s="16"/>
      <c r="U112" s="3"/>
      <c r="V112" s="3"/>
      <c r="W112" s="16"/>
      <c r="Y112" s="3"/>
      <c r="Z112" s="63"/>
      <c r="AA112" s="63"/>
      <c r="AB112" s="11">
        <v>9</v>
      </c>
      <c r="AC112" s="13" t="s">
        <v>35</v>
      </c>
      <c r="AD112" s="1"/>
      <c r="AE112" s="61"/>
      <c r="AF112" s="61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61"/>
      <c r="R113" s="61"/>
      <c r="S113" s="16"/>
      <c r="T113" s="16"/>
      <c r="U113" s="3"/>
      <c r="V113" s="3"/>
      <c r="W113" s="16"/>
      <c r="Y113" s="3"/>
      <c r="Z113" s="63"/>
      <c r="AA113" s="63"/>
      <c r="AC113" s="1"/>
      <c r="AD113" s="1"/>
      <c r="AE113" s="61"/>
      <c r="AF113" s="6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61"/>
      <c r="R114" s="61"/>
      <c r="S114" s="16"/>
      <c r="T114" s="16"/>
      <c r="U114" s="3"/>
      <c r="V114" s="3"/>
      <c r="W114" s="16"/>
      <c r="Y114" s="3"/>
      <c r="Z114" s="63"/>
      <c r="AA114" s="63"/>
      <c r="AC114" s="1"/>
      <c r="AD114" s="1"/>
      <c r="AE114" s="61"/>
      <c r="AF114" s="61"/>
      <c r="AG114" s="1"/>
      <c r="AH114" s="1"/>
      <c r="AI114" s="1"/>
      <c r="AJ114" s="13" t="s">
        <v>460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61"/>
      <c r="R115" s="61"/>
      <c r="S115" s="16"/>
      <c r="T115" s="16"/>
      <c r="U115" s="3"/>
      <c r="V115" s="3"/>
      <c r="W115" s="16"/>
      <c r="Y115" s="3"/>
      <c r="Z115" s="63"/>
      <c r="AA115" s="63"/>
      <c r="AC115" s="1"/>
      <c r="AD115" s="1"/>
      <c r="AE115" s="61"/>
      <c r="AF115" s="6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61"/>
      <c r="R116" s="61"/>
      <c r="S116" s="16"/>
      <c r="T116" s="16"/>
      <c r="U116" s="3"/>
      <c r="V116" s="3"/>
      <c r="W116" s="16"/>
      <c r="Y116" s="3"/>
      <c r="Z116" s="63"/>
      <c r="AA116" s="63"/>
      <c r="AC116" s="1"/>
      <c r="AD116" s="1"/>
      <c r="AE116" s="61"/>
      <c r="AF116" s="6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61"/>
      <c r="R117" s="61"/>
      <c r="S117" s="16"/>
      <c r="T117" s="16"/>
      <c r="U117" s="3"/>
      <c r="V117" s="3"/>
      <c r="W117" s="16"/>
      <c r="Y117" s="3"/>
      <c r="Z117" s="63"/>
      <c r="AA117" s="63"/>
      <c r="AC117" s="1"/>
      <c r="AD117" s="1"/>
      <c r="AE117" s="61"/>
      <c r="AF117" s="6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61"/>
      <c r="R118" s="61"/>
      <c r="S118" s="16"/>
      <c r="T118" s="16"/>
      <c r="U118" s="3"/>
      <c r="V118" s="3"/>
      <c r="W118" s="16"/>
      <c r="Y118" s="3"/>
      <c r="Z118" s="63"/>
      <c r="AA118" s="63"/>
      <c r="AC118" s="1"/>
      <c r="AD118" s="1"/>
      <c r="AE118" s="61"/>
      <c r="AF118" s="6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61"/>
      <c r="R119" s="61"/>
      <c r="S119" s="16"/>
      <c r="T119" s="16"/>
      <c r="U119" s="3"/>
      <c r="V119" s="3"/>
      <c r="W119" s="16"/>
      <c r="Y119" s="3"/>
      <c r="Z119" s="63"/>
      <c r="AA119" s="63"/>
      <c r="AC119" s="1"/>
      <c r="AD119" s="1"/>
      <c r="AE119" s="61"/>
      <c r="AF119" s="6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61"/>
      <c r="R120" s="61"/>
      <c r="S120" s="16"/>
      <c r="T120" s="16"/>
      <c r="U120" s="3"/>
      <c r="V120" s="3"/>
      <c r="W120" s="16"/>
      <c r="Y120" s="3"/>
      <c r="Z120" s="63"/>
      <c r="AA120" s="63"/>
      <c r="AC120" s="1"/>
      <c r="AD120" s="1"/>
      <c r="AE120" s="61"/>
      <c r="AF120" s="6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61"/>
      <c r="R121" s="61"/>
      <c r="S121" s="16"/>
      <c r="T121" s="16"/>
      <c r="U121" s="3"/>
      <c r="V121" s="3"/>
      <c r="W121" s="16"/>
      <c r="Y121" s="3"/>
      <c r="Z121" s="63"/>
      <c r="AA121" s="63"/>
      <c r="AC121" s="1"/>
      <c r="AD121" s="1"/>
      <c r="AE121" s="61"/>
      <c r="AF121" s="6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61"/>
      <c r="R122" s="61"/>
      <c r="S122" s="16"/>
      <c r="T122" s="16"/>
      <c r="U122" s="3"/>
      <c r="V122" s="3"/>
      <c r="W122" s="16"/>
      <c r="Y122" s="3"/>
      <c r="Z122" s="63"/>
      <c r="AA122" s="63"/>
      <c r="AC122" s="1"/>
      <c r="AD122" s="1"/>
      <c r="AE122" s="61"/>
      <c r="AF122" s="6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61"/>
      <c r="R123" s="61"/>
      <c r="S123" s="16"/>
      <c r="T123" s="16"/>
      <c r="U123" s="3"/>
      <c r="V123" s="3"/>
      <c r="W123" s="16"/>
      <c r="Y123" s="3"/>
      <c r="Z123" s="63"/>
      <c r="AA123" s="63"/>
      <c r="AC123" s="1"/>
      <c r="AD123" s="1"/>
      <c r="AE123" s="61"/>
      <c r="AF123" s="6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61"/>
      <c r="R124" s="61"/>
      <c r="S124" s="16"/>
      <c r="T124" s="16"/>
      <c r="U124" s="3"/>
      <c r="V124" s="3"/>
      <c r="W124" s="16"/>
      <c r="Y124" s="3"/>
      <c r="Z124" s="63"/>
      <c r="AA124" s="63"/>
      <c r="AC124" s="1"/>
      <c r="AD124" s="1"/>
      <c r="AE124" s="61"/>
      <c r="AF124" s="6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61"/>
      <c r="R125" s="61"/>
      <c r="S125" s="16"/>
      <c r="T125" s="16"/>
      <c r="U125" s="3"/>
      <c r="V125" s="3"/>
      <c r="W125" s="16"/>
      <c r="Y125" s="3"/>
      <c r="Z125" s="63"/>
      <c r="AA125" s="63"/>
      <c r="AC125" s="1"/>
      <c r="AD125" s="1"/>
      <c r="AE125" s="61"/>
      <c r="AF125" s="6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61"/>
      <c r="R126" s="61"/>
      <c r="S126" s="16"/>
      <c r="T126" s="16"/>
      <c r="U126" s="3"/>
      <c r="V126" s="3"/>
      <c r="W126" s="16"/>
      <c r="Y126" s="3"/>
      <c r="Z126" s="63"/>
      <c r="AA126" s="63"/>
      <c r="AC126" s="1"/>
      <c r="AD126" s="1"/>
      <c r="AE126" s="61"/>
      <c r="AF126" s="6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61"/>
      <c r="R127" s="61"/>
      <c r="S127" s="16"/>
      <c r="T127" s="16"/>
      <c r="U127" s="3"/>
      <c r="V127" s="3"/>
      <c r="W127" s="16"/>
      <c r="Y127" s="3"/>
      <c r="Z127" s="63"/>
      <c r="AA127" s="63"/>
      <c r="AC127" s="1"/>
      <c r="AD127" s="1"/>
      <c r="AE127" s="61"/>
      <c r="AF127" s="6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61"/>
      <c r="R128" s="61"/>
      <c r="S128" s="16"/>
      <c r="T128" s="16"/>
      <c r="U128" s="3"/>
      <c r="V128" s="3"/>
      <c r="W128" s="16"/>
      <c r="Y128" s="3"/>
      <c r="Z128" s="63"/>
      <c r="AA128" s="63"/>
      <c r="AC128" s="1"/>
      <c r="AD128" s="1"/>
      <c r="AE128" s="61"/>
      <c r="AF128" s="6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61"/>
      <c r="AF129" s="6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61"/>
      <c r="AF130" s="6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61"/>
      <c r="R131" s="61"/>
      <c r="S131" s="16"/>
      <c r="T131" s="16"/>
      <c r="U131" s="3"/>
      <c r="V131" s="3"/>
      <c r="W131" s="16"/>
      <c r="Y131" s="3"/>
      <c r="Z131" s="63"/>
      <c r="AA131" s="63"/>
      <c r="AC131" s="1"/>
      <c r="AD131" s="1"/>
      <c r="AE131" s="61"/>
      <c r="AF131" s="6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61"/>
      <c r="R132" s="61"/>
      <c r="S132" s="16"/>
      <c r="T132" s="16"/>
      <c r="U132" s="3"/>
      <c r="V132" s="3"/>
      <c r="W132" s="16"/>
      <c r="Y132" s="3"/>
      <c r="Z132" s="63"/>
      <c r="AA132" s="63"/>
      <c r="AC132" s="1"/>
      <c r="AD132" s="1"/>
      <c r="AE132" s="61"/>
      <c r="AF132" s="6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61"/>
      <c r="R133" s="61"/>
      <c r="S133" s="16"/>
      <c r="T133" s="16"/>
      <c r="U133" s="3"/>
      <c r="V133" s="3"/>
      <c r="W133" s="16"/>
      <c r="Y133" s="3"/>
      <c r="Z133" s="63"/>
      <c r="AA133" s="63"/>
      <c r="AC133" s="1"/>
      <c r="AD133" s="1"/>
      <c r="AE133" s="61"/>
      <c r="AF133" s="6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61"/>
      <c r="R134" s="61"/>
      <c r="S134" s="16"/>
      <c r="T134" s="16"/>
      <c r="U134" s="3"/>
      <c r="V134" s="3"/>
      <c r="W134" s="16"/>
      <c r="Y134" s="3"/>
      <c r="Z134" s="63"/>
      <c r="AA134" s="63"/>
      <c r="AC134" s="1"/>
      <c r="AD134" s="1"/>
      <c r="AE134" s="61"/>
      <c r="AF134" s="6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61"/>
      <c r="R135" s="61"/>
      <c r="S135" s="16"/>
      <c r="T135" s="16"/>
      <c r="U135" s="3"/>
      <c r="V135" s="3"/>
      <c r="W135" s="16"/>
      <c r="Y135" s="3"/>
      <c r="Z135" s="63"/>
      <c r="AA135" s="63"/>
      <c r="AC135" s="1"/>
      <c r="AD135" s="1"/>
      <c r="AE135" s="61"/>
      <c r="AF135" s="6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61"/>
      <c r="R136" s="61"/>
      <c r="S136" s="16"/>
      <c r="T136" s="16"/>
      <c r="U136" s="3"/>
      <c r="V136" s="3"/>
      <c r="W136" s="16"/>
      <c r="Y136" s="3"/>
      <c r="Z136" s="63"/>
      <c r="AA136" s="63"/>
      <c r="AC136" s="1"/>
      <c r="AD136" s="1"/>
      <c r="AE136" s="61"/>
      <c r="AF136" s="6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61"/>
      <c r="R137" s="61"/>
      <c r="S137" s="16"/>
      <c r="T137" s="16"/>
      <c r="U137" s="3"/>
      <c r="V137" s="3"/>
      <c r="W137" s="16"/>
      <c r="Y137" s="3"/>
      <c r="Z137" s="63"/>
      <c r="AA137" s="63"/>
      <c r="AC137" s="1"/>
      <c r="AD137" s="1"/>
      <c r="AE137" s="61"/>
      <c r="AF137" s="6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61"/>
      <c r="R138" s="61"/>
      <c r="S138" s="16"/>
      <c r="T138" s="16"/>
      <c r="U138" s="3"/>
      <c r="V138" s="3"/>
      <c r="W138" s="16"/>
      <c r="Y138" s="3"/>
      <c r="Z138" s="63"/>
      <c r="AA138" s="63"/>
      <c r="AB138" s="11">
        <v>4</v>
      </c>
      <c r="AC138" s="13" t="s">
        <v>97</v>
      </c>
      <c r="AD138" s="1"/>
      <c r="AE138" s="61"/>
      <c r="AF138" s="6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61"/>
      <c r="R139" s="61"/>
      <c r="S139" s="16"/>
      <c r="T139" s="16"/>
      <c r="U139" s="3"/>
      <c r="V139" s="3"/>
      <c r="W139" s="16"/>
      <c r="Y139" s="3"/>
      <c r="Z139" s="63"/>
      <c r="AA139" s="63"/>
      <c r="AB139" s="11">
        <v>5</v>
      </c>
      <c r="AC139" s="306" t="s">
        <v>98</v>
      </c>
      <c r="AE139" s="61"/>
      <c r="AF139" s="61"/>
      <c r="AO139" s="1"/>
      <c r="AP139" s="1"/>
      <c r="AQ139" s="1"/>
      <c r="AS139" s="13"/>
      <c r="AT139" s="13"/>
    </row>
    <row r="140" spans="15:46">
      <c r="O140" s="3"/>
      <c r="P140" s="3"/>
      <c r="Q140" s="61"/>
      <c r="R140" s="61"/>
      <c r="S140" s="16"/>
      <c r="T140" s="16"/>
      <c r="U140" s="3"/>
      <c r="V140" s="3"/>
      <c r="W140" s="16"/>
      <c r="Y140" s="3"/>
      <c r="Z140" s="63"/>
      <c r="AA140" s="63"/>
      <c r="AB140" s="11">
        <v>6</v>
      </c>
      <c r="AC140" s="3" t="s">
        <v>99</v>
      </c>
      <c r="AE140" s="61"/>
      <c r="AF140" s="61"/>
      <c r="AO140" s="1"/>
      <c r="AP140" s="1"/>
      <c r="AQ140" s="1"/>
      <c r="AS140" s="13"/>
      <c r="AT140" s="13"/>
    </row>
    <row r="141" spans="15:46">
      <c r="O141" s="3"/>
      <c r="P141" s="3"/>
      <c r="Q141" s="61"/>
      <c r="R141" s="61"/>
      <c r="S141" s="16"/>
      <c r="T141" s="16"/>
      <c r="U141" s="3"/>
      <c r="V141" s="3"/>
      <c r="W141" s="16"/>
      <c r="Y141" s="3"/>
      <c r="Z141" s="63"/>
      <c r="AA141" s="63"/>
      <c r="AB141" s="11">
        <v>7</v>
      </c>
      <c r="AC141" s="13" t="s">
        <v>100</v>
      </c>
      <c r="AD141" s="1"/>
      <c r="AE141" s="61"/>
      <c r="AF141" s="6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61"/>
      <c r="R142" s="61"/>
      <c r="S142" s="16"/>
      <c r="T142" s="16"/>
      <c r="U142" s="3"/>
      <c r="V142" s="3"/>
      <c r="W142" s="16"/>
      <c r="Y142" s="3"/>
      <c r="Z142" s="63"/>
      <c r="AA142" s="63"/>
      <c r="AC142" s="1"/>
      <c r="AD142" s="1"/>
      <c r="AE142" s="61"/>
      <c r="AF142" s="6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61"/>
      <c r="R143" s="61"/>
      <c r="S143" s="16"/>
      <c r="T143" s="16"/>
      <c r="U143" s="3"/>
      <c r="V143" s="3"/>
      <c r="W143" s="16"/>
      <c r="Y143" s="3"/>
      <c r="Z143" s="63"/>
      <c r="AA143" s="63"/>
      <c r="AC143" s="1"/>
      <c r="AD143" s="1"/>
      <c r="AE143" s="61"/>
      <c r="AF143" s="6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61"/>
      <c r="R144" s="61"/>
      <c r="S144" s="16"/>
      <c r="T144" s="16"/>
      <c r="U144" s="3"/>
      <c r="V144" s="3"/>
      <c r="W144" s="16"/>
      <c r="Y144" s="3"/>
      <c r="Z144" s="63"/>
      <c r="AA144" s="63"/>
      <c r="AC144" s="1"/>
      <c r="AD144" s="1"/>
      <c r="AE144" s="61"/>
      <c r="AF144" s="6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61"/>
      <c r="R145" s="61"/>
      <c r="S145" s="16"/>
      <c r="T145" s="16"/>
      <c r="U145" s="3"/>
      <c r="V145" s="3"/>
      <c r="W145" s="16"/>
      <c r="Y145" s="3"/>
      <c r="Z145" s="63"/>
      <c r="AA145" s="63"/>
      <c r="AC145" s="1"/>
      <c r="AD145" s="1"/>
      <c r="AE145" s="61"/>
      <c r="AF145" s="61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61"/>
      <c r="R146" s="61"/>
      <c r="S146" s="16"/>
      <c r="T146" s="16"/>
      <c r="U146" s="3"/>
      <c r="V146" s="3"/>
      <c r="W146" s="16"/>
      <c r="Y146" s="3"/>
      <c r="Z146" s="63"/>
      <c r="AA146" s="63"/>
      <c r="AC146" s="1"/>
      <c r="AD146" s="1"/>
      <c r="AE146" s="61"/>
      <c r="AF146" s="61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61"/>
      <c r="R147" s="61"/>
      <c r="S147" s="16"/>
      <c r="T147" s="16"/>
      <c r="U147" s="3"/>
      <c r="V147" s="3"/>
      <c r="W147" s="16"/>
      <c r="Y147" s="3"/>
      <c r="Z147" s="63"/>
      <c r="AA147" s="63"/>
      <c r="AC147" s="1"/>
      <c r="AD147" s="1"/>
      <c r="AE147" s="61"/>
      <c r="AF147" s="6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61"/>
      <c r="R148" s="61"/>
      <c r="S148" s="16"/>
      <c r="T148" s="16"/>
      <c r="U148" s="3"/>
      <c r="V148" s="3"/>
      <c r="W148" s="16"/>
      <c r="Y148" s="3"/>
      <c r="Z148" s="63"/>
      <c r="AA148" s="63"/>
      <c r="AC148" s="1"/>
      <c r="AD148" s="1"/>
      <c r="AE148" s="61"/>
      <c r="AF148" s="6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61"/>
      <c r="R149" s="61"/>
      <c r="S149" s="16"/>
      <c r="T149" s="16"/>
      <c r="U149" s="3"/>
      <c r="V149" s="3"/>
      <c r="W149" s="16"/>
      <c r="Y149" s="3"/>
      <c r="Z149" s="63"/>
      <c r="AA149" s="63"/>
      <c r="AC149" s="1"/>
      <c r="AD149" s="1"/>
      <c r="AE149" s="61"/>
      <c r="AF149" s="6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61"/>
      <c r="R150" s="61"/>
      <c r="S150" s="16"/>
      <c r="T150" s="16"/>
      <c r="U150" s="3"/>
      <c r="V150" s="3"/>
      <c r="W150" s="16"/>
      <c r="Y150" s="3"/>
      <c r="Z150" s="63"/>
      <c r="AA150" s="63"/>
      <c r="AC150" s="1"/>
      <c r="AD150" s="1"/>
      <c r="AE150" s="61"/>
      <c r="AF150" s="6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61"/>
      <c r="R151" s="61"/>
      <c r="S151" s="16"/>
      <c r="T151" s="16"/>
      <c r="U151" s="3"/>
      <c r="V151" s="3"/>
      <c r="W151" s="16"/>
      <c r="Y151" s="3"/>
      <c r="Z151" s="63"/>
      <c r="AA151" s="63"/>
      <c r="AC151" s="1"/>
      <c r="AD151" s="1"/>
      <c r="AE151" s="61"/>
      <c r="AF151" s="6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61"/>
      <c r="R152" s="61"/>
      <c r="S152" s="16"/>
      <c r="T152" s="16"/>
      <c r="U152" s="3"/>
      <c r="V152" s="3"/>
      <c r="W152" s="16"/>
      <c r="Y152" s="3"/>
      <c r="Z152" s="63"/>
      <c r="AA152" s="63"/>
      <c r="AC152" s="1"/>
      <c r="AD152" s="1"/>
      <c r="AE152" s="61"/>
      <c r="AF152" s="6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61"/>
      <c r="R153" s="61"/>
      <c r="S153" s="16"/>
      <c r="T153" s="16"/>
      <c r="U153" s="3"/>
      <c r="V153" s="3"/>
      <c r="W153" s="16"/>
      <c r="Y153" s="3"/>
      <c r="Z153" s="63"/>
      <c r="AA153" s="63"/>
      <c r="AC153" s="1"/>
      <c r="AD153" s="1"/>
      <c r="AE153" s="61"/>
      <c r="AF153" s="6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61"/>
      <c r="R154" s="61"/>
      <c r="S154" s="16"/>
      <c r="T154" s="16"/>
      <c r="U154" s="3"/>
      <c r="V154" s="3"/>
      <c r="W154" s="16"/>
      <c r="Y154" s="3"/>
      <c r="Z154" s="63"/>
      <c r="AA154" s="63"/>
      <c r="AC154" s="1"/>
      <c r="AD154" s="1"/>
      <c r="AE154" s="61"/>
      <c r="AF154" s="6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61"/>
      <c r="R155" s="61"/>
      <c r="S155" s="16"/>
      <c r="T155" s="16"/>
      <c r="U155" s="3"/>
      <c r="V155" s="3"/>
      <c r="W155" s="16"/>
      <c r="Y155" s="3"/>
      <c r="Z155" s="63"/>
      <c r="AA155" s="63"/>
      <c r="AC155" s="1"/>
      <c r="AD155" s="1"/>
      <c r="AE155" s="61"/>
      <c r="AF155" s="6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61"/>
      <c r="R156" s="61"/>
      <c r="S156" s="16"/>
      <c r="T156" s="16"/>
      <c r="U156" s="3"/>
      <c r="V156" s="3"/>
      <c r="W156" s="16"/>
      <c r="Y156" s="3"/>
      <c r="Z156" s="63"/>
      <c r="AA156" s="63"/>
      <c r="AC156" s="1"/>
      <c r="AD156" s="1"/>
      <c r="AE156" s="61"/>
      <c r="AF156" s="6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68"/>
      <c r="O157" s="3"/>
      <c r="P157" s="3"/>
      <c r="Q157" s="61"/>
      <c r="R157" s="61"/>
      <c r="S157" s="16"/>
      <c r="T157" s="16"/>
      <c r="U157" s="3"/>
      <c r="V157" s="3"/>
      <c r="W157" s="16"/>
      <c r="Y157" s="3"/>
      <c r="Z157" s="63"/>
      <c r="AA157" s="63"/>
      <c r="AC157" s="1"/>
      <c r="AD157" s="1"/>
      <c r="AE157" s="61"/>
      <c r="AF157" s="6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68"/>
      <c r="O158" s="3"/>
      <c r="P158" s="3"/>
      <c r="Q158" s="61"/>
      <c r="R158" s="61"/>
      <c r="S158" s="16"/>
      <c r="T158" s="16"/>
      <c r="U158" s="3"/>
      <c r="V158" s="3"/>
      <c r="W158" s="16"/>
      <c r="Y158" s="3"/>
      <c r="Z158" s="63"/>
      <c r="AA158" s="63"/>
      <c r="AC158" s="1"/>
      <c r="AD158" s="1"/>
      <c r="AE158" s="61"/>
      <c r="AF158" s="6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68"/>
      <c r="O159" s="3"/>
      <c r="P159" s="3"/>
      <c r="Q159" s="61"/>
      <c r="R159" s="61"/>
      <c r="S159" s="16"/>
      <c r="T159" s="16"/>
      <c r="U159" s="3"/>
      <c r="V159" s="3"/>
      <c r="W159" s="16"/>
      <c r="Y159" s="3"/>
      <c r="Z159" s="63"/>
      <c r="AA159" s="63"/>
      <c r="AC159" s="1"/>
      <c r="AD159" s="1"/>
      <c r="AE159" s="61"/>
      <c r="AF159" s="6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68"/>
      <c r="O160" s="3"/>
      <c r="P160" s="3"/>
      <c r="Q160" s="61"/>
      <c r="R160" s="61"/>
      <c r="S160" s="16"/>
      <c r="T160" s="16"/>
      <c r="U160" s="3"/>
      <c r="V160" s="3"/>
      <c r="W160" s="16"/>
      <c r="Y160" s="3"/>
      <c r="Z160" s="63"/>
      <c r="AA160" s="63"/>
      <c r="AC160" s="1"/>
      <c r="AD160" s="1"/>
      <c r="AE160" s="61"/>
      <c r="AF160" s="6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68"/>
      <c r="O161" s="3"/>
      <c r="P161" s="3"/>
      <c r="Q161" s="61"/>
      <c r="R161" s="61"/>
      <c r="S161" s="16"/>
      <c r="T161" s="16"/>
      <c r="U161" s="3"/>
      <c r="V161" s="3"/>
      <c r="W161" s="16"/>
      <c r="Y161" s="3"/>
      <c r="Z161" s="63"/>
      <c r="AA161" s="63"/>
      <c r="AC161" s="1"/>
      <c r="AD161" s="1"/>
      <c r="AE161" s="61"/>
      <c r="AF161" s="6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68"/>
      <c r="O162" s="3"/>
      <c r="P162" s="3"/>
      <c r="Q162" s="61"/>
      <c r="R162" s="61"/>
      <c r="S162" s="16"/>
      <c r="T162" s="16"/>
      <c r="U162" s="3"/>
      <c r="V162" s="3"/>
      <c r="W162" s="16"/>
      <c r="Y162" s="3"/>
      <c r="Z162" s="63"/>
      <c r="AA162" s="63"/>
      <c r="AC162" s="1"/>
      <c r="AD162" s="1"/>
      <c r="AE162" s="61"/>
      <c r="AF162" s="6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68"/>
      <c r="O163" s="3"/>
      <c r="P163" s="3"/>
      <c r="Q163" s="61"/>
      <c r="R163" s="61"/>
      <c r="S163" s="16"/>
      <c r="T163" s="16"/>
      <c r="U163" s="3"/>
      <c r="V163" s="3"/>
      <c r="W163" s="16"/>
      <c r="Y163" s="3"/>
      <c r="Z163" s="63"/>
      <c r="AA163" s="63"/>
      <c r="AC163" s="1"/>
      <c r="AD163" s="1"/>
      <c r="AE163" s="61"/>
      <c r="AF163" s="6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68"/>
      <c r="O164" s="3"/>
      <c r="P164" s="3"/>
      <c r="Q164" s="61"/>
      <c r="R164" s="61"/>
      <c r="S164" s="16"/>
      <c r="T164" s="16"/>
      <c r="U164" s="3"/>
      <c r="V164" s="3"/>
      <c r="W164" s="16"/>
      <c r="Y164" s="3"/>
      <c r="Z164" s="63"/>
      <c r="AA164" s="63"/>
      <c r="AC164" s="1"/>
      <c r="AD164" s="1"/>
      <c r="AE164" s="61"/>
      <c r="AF164" s="6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68"/>
      <c r="O165" s="3"/>
      <c r="P165" s="3"/>
      <c r="Q165" s="61"/>
      <c r="R165" s="61"/>
      <c r="S165" s="16"/>
      <c r="T165" s="16"/>
      <c r="U165" s="3"/>
      <c r="V165" s="3"/>
      <c r="W165" s="16"/>
      <c r="Y165" s="3"/>
      <c r="Z165" s="63"/>
      <c r="AA165" s="63"/>
      <c r="AC165" s="1"/>
      <c r="AD165" s="1"/>
      <c r="AE165" s="61"/>
      <c r="AF165" s="6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68"/>
      <c r="O166" s="3"/>
      <c r="P166" s="3"/>
      <c r="Q166" s="61"/>
      <c r="R166" s="61"/>
      <c r="S166" s="16"/>
      <c r="T166" s="16"/>
      <c r="U166" s="3"/>
      <c r="V166" s="3"/>
      <c r="W166" s="16"/>
      <c r="Y166" s="3"/>
      <c r="Z166" s="63"/>
      <c r="AA166" s="63"/>
      <c r="AC166" s="1"/>
      <c r="AD166" s="1"/>
      <c r="AE166" s="61"/>
      <c r="AF166" s="6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68"/>
      <c r="O167" s="3"/>
      <c r="P167" s="3"/>
      <c r="Q167" s="61"/>
      <c r="R167" s="61"/>
      <c r="S167" s="16"/>
      <c r="T167" s="16"/>
      <c r="U167" s="3"/>
      <c r="V167" s="3"/>
      <c r="W167" s="16"/>
      <c r="Y167" s="3"/>
      <c r="Z167" s="63"/>
      <c r="AA167" s="63"/>
      <c r="AC167" s="1"/>
      <c r="AD167" s="1"/>
      <c r="AE167" s="61"/>
      <c r="AF167" s="6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68"/>
      <c r="J168" s="168"/>
      <c r="K168" s="168"/>
      <c r="L168" s="168"/>
      <c r="O168" s="3"/>
      <c r="P168" s="3"/>
      <c r="Q168" s="61"/>
      <c r="R168" s="61"/>
      <c r="S168" s="16"/>
      <c r="T168" s="16"/>
      <c r="U168" s="3"/>
      <c r="V168" s="3"/>
      <c r="W168" s="16"/>
      <c r="Y168" s="3"/>
      <c r="Z168" s="63"/>
      <c r="AA168" s="63"/>
      <c r="AC168" s="1"/>
      <c r="AD168" s="1"/>
      <c r="AE168" s="61"/>
      <c r="AF168" s="6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68"/>
      <c r="J169" s="168"/>
      <c r="K169" s="168"/>
      <c r="L169" s="168"/>
      <c r="O169" s="3"/>
      <c r="P169" s="3"/>
      <c r="Q169" s="61"/>
      <c r="R169" s="61"/>
      <c r="S169" s="16"/>
      <c r="T169" s="16"/>
      <c r="U169" s="3"/>
      <c r="V169" s="3"/>
      <c r="W169" s="16"/>
      <c r="Y169" s="3"/>
      <c r="Z169" s="63"/>
      <c r="AA169" s="63"/>
      <c r="AC169" s="1"/>
      <c r="AD169" s="1"/>
      <c r="AE169" s="61"/>
      <c r="AF169" s="6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68"/>
      <c r="J170" s="168"/>
      <c r="K170" s="168"/>
      <c r="L170" s="168"/>
      <c r="O170" s="3"/>
      <c r="P170" s="3"/>
      <c r="Q170" s="61"/>
      <c r="R170" s="61"/>
      <c r="S170" s="16"/>
      <c r="T170" s="16"/>
      <c r="U170" s="3"/>
      <c r="V170" s="3"/>
      <c r="W170" s="16"/>
      <c r="Y170" s="3"/>
      <c r="Z170" s="63"/>
      <c r="AA170" s="63"/>
      <c r="AC170" s="1"/>
      <c r="AD170" s="1"/>
      <c r="AE170" s="61"/>
      <c r="AF170" s="6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68"/>
      <c r="J171" s="168"/>
      <c r="K171" s="168"/>
      <c r="L171" s="168"/>
      <c r="O171" s="3"/>
      <c r="P171" s="3"/>
      <c r="Q171" s="61"/>
      <c r="R171" s="61"/>
      <c r="S171" s="16"/>
      <c r="T171" s="16"/>
      <c r="U171" s="3"/>
      <c r="V171" s="3"/>
      <c r="W171" s="16"/>
      <c r="Y171" s="3"/>
      <c r="Z171" s="63"/>
      <c r="AA171" s="63"/>
      <c r="AC171" s="1"/>
      <c r="AD171" s="1"/>
      <c r="AE171" s="61"/>
      <c r="AF171" s="6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68"/>
      <c r="J172" s="168"/>
      <c r="K172" s="168"/>
      <c r="L172" s="168"/>
      <c r="O172" s="3"/>
      <c r="P172" s="3"/>
      <c r="Q172" s="61"/>
      <c r="R172" s="61"/>
      <c r="S172" s="16"/>
      <c r="T172" s="16"/>
      <c r="U172" s="3"/>
      <c r="V172" s="3"/>
      <c r="W172" s="16"/>
      <c r="Y172" s="3"/>
      <c r="Z172" s="63"/>
      <c r="AA172" s="63"/>
      <c r="AC172" s="1"/>
      <c r="AD172" s="1"/>
      <c r="AE172" s="61"/>
      <c r="AF172" s="6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68"/>
      <c r="J173" s="168"/>
      <c r="K173" s="168"/>
      <c r="L173" s="168"/>
      <c r="O173" s="3"/>
      <c r="P173" s="3"/>
      <c r="Q173" s="61"/>
      <c r="R173" s="61"/>
      <c r="S173" s="16"/>
      <c r="T173" s="16"/>
      <c r="U173" s="3"/>
      <c r="V173" s="3"/>
      <c r="W173" s="16"/>
      <c r="Y173" s="3"/>
      <c r="Z173" s="63"/>
      <c r="AA173" s="63"/>
      <c r="AC173" s="1"/>
      <c r="AD173" s="1"/>
      <c r="AE173" s="61"/>
      <c r="AF173" s="6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68"/>
      <c r="J174" s="168"/>
      <c r="K174" s="168"/>
      <c r="L174" s="168"/>
      <c r="O174" s="3"/>
      <c r="P174" s="3"/>
      <c r="Q174" s="61"/>
      <c r="R174" s="61"/>
      <c r="S174" s="16"/>
      <c r="T174" s="16"/>
      <c r="U174" s="3"/>
      <c r="V174" s="3"/>
      <c r="W174" s="16"/>
      <c r="Y174" s="3"/>
      <c r="Z174" s="63"/>
      <c r="AA174" s="63"/>
      <c r="AC174" s="1"/>
      <c r="AD174" s="1"/>
      <c r="AE174" s="61"/>
      <c r="AF174" s="6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68"/>
      <c r="J175" s="168"/>
      <c r="K175" s="168"/>
      <c r="L175" s="168"/>
      <c r="O175" s="3"/>
      <c r="P175" s="3"/>
      <c r="Q175" s="61"/>
      <c r="R175" s="61"/>
      <c r="S175" s="16"/>
      <c r="T175" s="16"/>
      <c r="U175" s="3"/>
      <c r="V175" s="3"/>
      <c r="W175" s="16"/>
      <c r="Y175" s="3"/>
      <c r="Z175" s="63"/>
      <c r="AA175" s="63"/>
      <c r="AC175" s="1"/>
      <c r="AD175" s="1"/>
      <c r="AE175" s="61"/>
      <c r="AF175" s="6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68"/>
      <c r="J176" s="168"/>
      <c r="K176" s="168"/>
      <c r="L176" s="168"/>
      <c r="O176" s="3"/>
      <c r="P176" s="3"/>
      <c r="Q176" s="61"/>
      <c r="R176" s="61"/>
      <c r="S176" s="16"/>
      <c r="T176" s="16"/>
      <c r="U176" s="3"/>
      <c r="V176" s="3"/>
      <c r="W176" s="16"/>
      <c r="Y176" s="3"/>
      <c r="Z176" s="63"/>
      <c r="AA176" s="63"/>
      <c r="AC176" s="1"/>
      <c r="AD176" s="1"/>
      <c r="AE176" s="61"/>
      <c r="AF176" s="6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68"/>
      <c r="J177" s="168"/>
      <c r="K177" s="168"/>
      <c r="L177" s="168"/>
      <c r="O177" s="3"/>
      <c r="P177" s="3"/>
      <c r="Q177" s="61"/>
      <c r="R177" s="61"/>
      <c r="S177" s="16"/>
      <c r="T177" s="16"/>
      <c r="U177" s="3"/>
      <c r="V177" s="3"/>
      <c r="W177" s="16"/>
      <c r="Y177" s="3"/>
      <c r="Z177" s="63"/>
      <c r="AA177" s="63"/>
      <c r="AC177" s="1"/>
      <c r="AD177" s="1"/>
      <c r="AE177" s="61"/>
      <c r="AF177" s="6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68"/>
      <c r="J178" s="168"/>
      <c r="K178" s="168"/>
      <c r="L178" s="168"/>
      <c r="O178" s="3"/>
      <c r="P178" s="3"/>
      <c r="Q178" s="61"/>
      <c r="R178" s="61"/>
      <c r="S178" s="16"/>
      <c r="T178" s="16"/>
      <c r="U178" s="3"/>
      <c r="V178" s="3"/>
      <c r="W178" s="16"/>
      <c r="Y178" s="3"/>
      <c r="Z178" s="63"/>
      <c r="AA178" s="63"/>
      <c r="AC178" s="1"/>
      <c r="AD178" s="1"/>
      <c r="AE178" s="61"/>
      <c r="AF178" s="6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68"/>
      <c r="J179" s="168"/>
      <c r="K179" s="168"/>
      <c r="L179" s="168"/>
      <c r="O179" s="3"/>
      <c r="P179" s="3"/>
      <c r="Q179" s="61"/>
      <c r="R179" s="61"/>
      <c r="S179" s="16"/>
      <c r="T179" s="16"/>
      <c r="U179" s="3"/>
      <c r="V179" s="3"/>
      <c r="W179" s="16"/>
      <c r="Y179" s="3"/>
      <c r="Z179" s="63"/>
      <c r="AA179" s="63"/>
      <c r="AC179" s="1"/>
      <c r="AD179" s="1"/>
      <c r="AE179" s="61"/>
      <c r="AF179" s="6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68"/>
      <c r="J180" s="168"/>
      <c r="K180" s="168"/>
      <c r="L180" s="168"/>
      <c r="O180" s="3"/>
      <c r="P180" s="3"/>
      <c r="Q180" s="61"/>
      <c r="R180" s="61"/>
      <c r="S180" s="16"/>
      <c r="T180" s="16"/>
      <c r="U180" s="3"/>
      <c r="V180" s="3"/>
      <c r="W180" s="16"/>
      <c r="Y180" s="3"/>
      <c r="Z180" s="63"/>
      <c r="AA180" s="63"/>
      <c r="AC180" s="1"/>
      <c r="AD180" s="1"/>
      <c r="AE180" s="61"/>
      <c r="AF180" s="6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68"/>
      <c r="J181" s="168"/>
      <c r="K181" s="168"/>
      <c r="L181" s="168"/>
      <c r="O181" s="3"/>
      <c r="P181" s="3"/>
      <c r="Q181" s="61"/>
      <c r="R181" s="61"/>
      <c r="S181" s="16"/>
      <c r="T181" s="16"/>
      <c r="U181" s="3"/>
      <c r="V181" s="3"/>
      <c r="W181" s="16"/>
      <c r="Y181" s="3"/>
      <c r="Z181" s="63"/>
      <c r="AA181" s="63"/>
      <c r="AC181" s="13" t="s">
        <v>660</v>
      </c>
      <c r="AD181" s="1"/>
      <c r="AE181" s="61"/>
      <c r="AF181" s="6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68"/>
      <c r="J182" s="168"/>
      <c r="K182" s="168"/>
      <c r="L182" s="168"/>
      <c r="O182" s="3"/>
      <c r="P182" s="3"/>
      <c r="Q182" s="61"/>
      <c r="R182" s="61"/>
      <c r="S182" s="16"/>
      <c r="T182" s="16"/>
      <c r="U182" s="3"/>
      <c r="V182" s="3"/>
      <c r="W182" s="16"/>
      <c r="Y182" s="3"/>
      <c r="Z182" s="63"/>
      <c r="AA182" s="63"/>
      <c r="AC182" s="1"/>
      <c r="AD182" s="1"/>
      <c r="AE182" s="61"/>
      <c r="AF182" s="6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68"/>
      <c r="J183" s="168"/>
      <c r="K183" s="168"/>
      <c r="L183" s="168"/>
      <c r="O183" s="3"/>
      <c r="P183" s="3"/>
      <c r="Q183" s="61"/>
      <c r="R183" s="61"/>
      <c r="S183" s="16"/>
      <c r="T183" s="16"/>
      <c r="U183" s="3"/>
      <c r="V183" s="3"/>
      <c r="W183" s="16"/>
      <c r="Y183" s="3"/>
      <c r="Z183" s="63"/>
      <c r="AA183" s="63"/>
      <c r="AC183" s="1"/>
      <c r="AD183" s="1"/>
      <c r="AE183" s="61"/>
      <c r="AF183" s="6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68"/>
      <c r="J184" s="168"/>
      <c r="K184" s="168"/>
      <c r="L184" s="168"/>
      <c r="O184" s="3"/>
      <c r="P184" s="3"/>
      <c r="Q184" s="61"/>
      <c r="R184" s="61"/>
      <c r="S184" s="16"/>
      <c r="T184" s="16"/>
      <c r="U184" s="3"/>
      <c r="V184" s="3"/>
      <c r="W184" s="16"/>
      <c r="Y184" s="3"/>
      <c r="Z184" s="63"/>
      <c r="AA184" s="63"/>
      <c r="AC184" s="1"/>
      <c r="AD184" s="1"/>
      <c r="AE184" s="61"/>
      <c r="AF184" s="6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68"/>
      <c r="J185" s="168"/>
      <c r="K185" s="168"/>
      <c r="L185" s="168"/>
      <c r="O185" s="3"/>
      <c r="P185" s="3"/>
      <c r="Q185" s="61"/>
      <c r="R185" s="61"/>
      <c r="S185" s="16"/>
      <c r="T185" s="16"/>
      <c r="U185" s="3"/>
      <c r="V185" s="3"/>
      <c r="W185" s="16"/>
      <c r="Y185" s="3"/>
      <c r="Z185" s="63"/>
      <c r="AA185" s="63"/>
      <c r="AC185" s="1"/>
      <c r="AD185" s="1"/>
      <c r="AE185" s="61"/>
      <c r="AF185" s="6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68"/>
      <c r="J186" s="168"/>
      <c r="K186" s="168"/>
      <c r="L186" s="168"/>
      <c r="O186" s="3"/>
      <c r="P186" s="3"/>
      <c r="Q186" s="61"/>
      <c r="R186" s="61"/>
      <c r="S186" s="16"/>
      <c r="T186" s="16"/>
      <c r="U186" s="3"/>
      <c r="V186" s="3"/>
      <c r="W186" s="16"/>
      <c r="Y186" s="3"/>
      <c r="Z186" s="63"/>
      <c r="AA186" s="63"/>
      <c r="AC186" s="1"/>
      <c r="AD186" s="1"/>
      <c r="AE186" s="61"/>
      <c r="AF186" s="6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68"/>
      <c r="J187" s="168"/>
      <c r="K187" s="168"/>
      <c r="L187" s="168"/>
      <c r="O187" s="3"/>
      <c r="P187" s="3"/>
      <c r="Q187" s="61"/>
      <c r="R187" s="61"/>
      <c r="S187" s="16"/>
      <c r="T187" s="16"/>
      <c r="U187" s="3"/>
      <c r="V187" s="3"/>
      <c r="W187" s="16"/>
      <c r="Y187" s="3"/>
      <c r="Z187" s="63"/>
      <c r="AA187" s="63"/>
      <c r="AC187" s="1"/>
      <c r="AD187" s="1"/>
      <c r="AE187" s="61"/>
      <c r="AF187" s="6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68"/>
      <c r="J188" s="168"/>
      <c r="K188" s="168"/>
      <c r="L188" s="168"/>
      <c r="O188" s="3"/>
      <c r="P188" s="3"/>
      <c r="Q188" s="61"/>
      <c r="R188" s="61"/>
      <c r="S188" s="16"/>
      <c r="T188" s="16"/>
      <c r="U188" s="3"/>
      <c r="V188" s="3"/>
      <c r="W188" s="16"/>
      <c r="Y188" s="3"/>
      <c r="Z188" s="63"/>
      <c r="AA188" s="63"/>
      <c r="AC188" s="1"/>
      <c r="AD188" s="1"/>
      <c r="AE188" s="61"/>
      <c r="AF188" s="6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68"/>
      <c r="J189" s="168"/>
      <c r="K189" s="168"/>
      <c r="L189" s="168"/>
      <c r="O189" s="3"/>
      <c r="P189" s="3"/>
      <c r="Q189" s="61"/>
      <c r="R189" s="61"/>
      <c r="S189" s="16"/>
      <c r="T189" s="16"/>
      <c r="U189" s="3"/>
      <c r="V189" s="3"/>
      <c r="W189" s="16"/>
      <c r="Y189" s="3"/>
      <c r="Z189" s="63"/>
      <c r="AA189" s="63"/>
      <c r="AC189" s="1"/>
      <c r="AD189" s="1"/>
      <c r="AE189" s="61"/>
      <c r="AF189" s="6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68"/>
      <c r="J190" s="168"/>
      <c r="K190" s="168"/>
      <c r="L190" s="168"/>
      <c r="O190" s="3"/>
      <c r="P190" s="3"/>
      <c r="Q190" s="61"/>
      <c r="R190" s="61"/>
      <c r="S190" s="16"/>
      <c r="T190" s="16"/>
      <c r="U190" s="3"/>
      <c r="V190" s="3"/>
      <c r="W190" s="16"/>
      <c r="Y190" s="3"/>
      <c r="Z190" s="63"/>
      <c r="AA190" s="63"/>
      <c r="AC190" s="1"/>
      <c r="AD190" s="1"/>
      <c r="AE190" s="61"/>
      <c r="AF190" s="6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68"/>
      <c r="J191" s="168"/>
      <c r="K191" s="168"/>
      <c r="L191" s="168"/>
      <c r="O191" s="3"/>
      <c r="P191" s="3"/>
      <c r="Q191" s="61"/>
      <c r="R191" s="61"/>
      <c r="S191" s="16"/>
      <c r="T191" s="16"/>
      <c r="U191" s="3"/>
      <c r="V191" s="3"/>
      <c r="W191" s="16"/>
      <c r="Y191" s="3"/>
      <c r="Z191" s="63"/>
      <c r="AA191" s="63"/>
      <c r="AC191" s="1"/>
      <c r="AD191" s="1"/>
      <c r="AE191" s="61"/>
      <c r="AF191" s="6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68"/>
      <c r="J192" s="168"/>
      <c r="K192" s="168"/>
      <c r="L192" s="168"/>
      <c r="M192" s="14"/>
      <c r="N192" s="14"/>
      <c r="O192" s="14"/>
      <c r="P192" s="14"/>
      <c r="Q192" s="168"/>
      <c r="R192" s="168"/>
      <c r="S192" s="79"/>
      <c r="T192" s="79"/>
      <c r="U192" s="14"/>
      <c r="V192" s="14"/>
      <c r="W192" s="79"/>
      <c r="X192" s="14"/>
      <c r="Y192" s="14"/>
      <c r="Z192" s="14"/>
      <c r="AA192" s="14"/>
      <c r="AB192" s="79"/>
      <c r="AC192" s="1"/>
      <c r="AD192" s="1"/>
      <c r="AE192" s="61"/>
      <c r="AF192" s="6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68"/>
      <c r="J193" s="168"/>
      <c r="K193" s="168"/>
      <c r="L193" s="168"/>
      <c r="M193" s="14"/>
      <c r="N193" s="14"/>
      <c r="O193" s="14"/>
      <c r="P193" s="14"/>
      <c r="Q193" s="168"/>
      <c r="R193" s="168"/>
      <c r="S193" s="79"/>
      <c r="T193" s="79"/>
      <c r="U193" s="14"/>
      <c r="V193" s="14"/>
      <c r="W193" s="79"/>
      <c r="X193" s="14"/>
      <c r="Y193" s="14"/>
      <c r="Z193" s="14"/>
      <c r="AA193" s="14"/>
      <c r="AB193" s="79"/>
      <c r="AC193" s="1"/>
      <c r="AD193" s="1"/>
      <c r="AE193" s="61"/>
      <c r="AF193" s="6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68"/>
      <c r="J194" s="168"/>
      <c r="K194" s="168"/>
      <c r="L194" s="168"/>
      <c r="M194" s="14"/>
      <c r="N194" s="14"/>
      <c r="O194" s="14"/>
      <c r="P194" s="14"/>
      <c r="Q194" s="168"/>
      <c r="R194" s="168"/>
      <c r="S194" s="79"/>
      <c r="T194" s="79"/>
      <c r="U194" s="14"/>
      <c r="V194" s="14"/>
      <c r="W194" s="79"/>
      <c r="X194" s="14"/>
      <c r="Y194" s="14"/>
      <c r="Z194" s="14"/>
      <c r="AA194" s="14"/>
      <c r="AB194" s="79"/>
      <c r="AC194" s="1"/>
      <c r="AD194" s="1"/>
      <c r="AE194" s="61"/>
      <c r="AF194" s="6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68"/>
      <c r="J195" s="168"/>
      <c r="K195" s="168"/>
      <c r="L195" s="168"/>
      <c r="M195" s="14"/>
      <c r="N195" s="14"/>
      <c r="O195" s="14"/>
      <c r="P195" s="14"/>
      <c r="Q195" s="168"/>
      <c r="R195" s="168"/>
      <c r="S195" s="79"/>
      <c r="T195" s="79"/>
      <c r="U195" s="14"/>
      <c r="V195" s="14"/>
      <c r="W195" s="79"/>
      <c r="X195" s="14"/>
      <c r="Y195" s="14"/>
      <c r="Z195" s="14"/>
      <c r="AA195" s="14"/>
      <c r="AB195" s="79"/>
      <c r="AC195" s="1"/>
      <c r="AD195" s="1"/>
      <c r="AE195" s="61"/>
      <c r="AF195" s="6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68"/>
      <c r="J196" s="168"/>
      <c r="K196" s="168"/>
      <c r="L196" s="168"/>
      <c r="M196" s="14"/>
      <c r="N196" s="14"/>
      <c r="O196" s="14"/>
      <c r="P196" s="14"/>
      <c r="Q196" s="168"/>
      <c r="R196" s="168"/>
      <c r="S196" s="79"/>
      <c r="T196" s="79"/>
      <c r="U196" s="14"/>
      <c r="V196" s="14"/>
      <c r="W196" s="79"/>
      <c r="X196" s="14"/>
      <c r="Y196" s="14"/>
      <c r="Z196" s="14"/>
      <c r="AA196" s="14"/>
      <c r="AB196" s="79"/>
      <c r="AC196" s="1"/>
      <c r="AD196" s="1"/>
      <c r="AE196" s="61"/>
      <c r="AF196" s="6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68"/>
      <c r="J197" s="168"/>
      <c r="K197" s="168"/>
      <c r="L197" s="168"/>
      <c r="M197" s="14"/>
      <c r="N197" s="14"/>
      <c r="O197" s="14"/>
      <c r="P197" s="14"/>
      <c r="Q197" s="168"/>
      <c r="R197" s="168"/>
      <c r="S197" s="79"/>
      <c r="T197" s="79"/>
      <c r="U197" s="14"/>
      <c r="V197" s="14"/>
      <c r="W197" s="79"/>
      <c r="X197" s="14"/>
      <c r="Y197" s="14"/>
      <c r="Z197" s="14"/>
      <c r="AA197" s="14"/>
      <c r="AB197" s="79"/>
      <c r="AC197" s="1"/>
      <c r="AD197" s="1"/>
      <c r="AE197" s="61"/>
      <c r="AF197" s="6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68"/>
      <c r="J198" s="168"/>
      <c r="K198" s="168"/>
      <c r="L198" s="168"/>
      <c r="M198" s="14"/>
      <c r="N198" s="14"/>
      <c r="O198" s="14"/>
      <c r="P198" s="14"/>
      <c r="Q198" s="168"/>
      <c r="R198" s="168"/>
      <c r="S198" s="79"/>
      <c r="T198" s="79"/>
      <c r="U198" s="14"/>
      <c r="V198" s="14"/>
      <c r="W198" s="79"/>
      <c r="X198" s="14"/>
      <c r="Y198" s="14"/>
      <c r="Z198" s="14"/>
      <c r="AA198" s="14"/>
      <c r="AB198" s="79"/>
      <c r="AC198" s="1"/>
      <c r="AD198" s="1"/>
      <c r="AE198" s="61"/>
      <c r="AF198" s="6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68"/>
      <c r="J199" s="168"/>
      <c r="K199" s="168"/>
      <c r="L199" s="168"/>
      <c r="M199" s="14"/>
      <c r="N199" s="14"/>
      <c r="O199" s="14"/>
      <c r="P199" s="14"/>
      <c r="Q199" s="168"/>
      <c r="R199" s="168"/>
      <c r="S199" s="79"/>
      <c r="T199" s="79"/>
      <c r="U199" s="14"/>
      <c r="V199" s="14"/>
      <c r="W199" s="79"/>
      <c r="X199" s="14"/>
      <c r="Y199" s="14"/>
      <c r="Z199" s="14"/>
      <c r="AA199" s="14"/>
      <c r="AB199" s="79"/>
      <c r="AC199" s="1"/>
      <c r="AD199" s="1"/>
      <c r="AE199" s="61"/>
      <c r="AF199" s="6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68"/>
      <c r="J200" s="168"/>
      <c r="K200" s="168"/>
      <c r="L200" s="168"/>
      <c r="M200" s="14"/>
      <c r="N200" s="14"/>
      <c r="O200" s="14"/>
      <c r="P200" s="14"/>
      <c r="Q200" s="168"/>
      <c r="R200" s="168"/>
      <c r="S200" s="79"/>
      <c r="T200" s="79"/>
      <c r="U200" s="14"/>
      <c r="V200" s="14"/>
      <c r="W200" s="79"/>
      <c r="X200" s="14"/>
      <c r="Y200" s="14"/>
      <c r="Z200" s="14"/>
      <c r="AA200" s="14"/>
      <c r="AB200" s="79"/>
      <c r="AC200" s="1"/>
      <c r="AD200" s="1"/>
      <c r="AE200" s="61"/>
      <c r="AF200" s="6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68"/>
      <c r="J201" s="168"/>
      <c r="K201" s="168"/>
      <c r="L201" s="168"/>
      <c r="M201" s="14"/>
      <c r="N201" s="14"/>
      <c r="O201" s="14"/>
      <c r="P201" s="14"/>
      <c r="Q201" s="168"/>
      <c r="R201" s="168"/>
      <c r="S201" s="79"/>
      <c r="T201" s="79"/>
      <c r="U201" s="14"/>
      <c r="V201" s="14"/>
      <c r="W201" s="79"/>
      <c r="X201" s="14"/>
      <c r="Y201" s="14"/>
      <c r="Z201" s="14"/>
      <c r="AA201" s="14"/>
      <c r="AB201" s="79"/>
      <c r="AC201" s="1"/>
      <c r="AD201" s="1"/>
      <c r="AE201" s="61"/>
      <c r="AF201" s="6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68"/>
      <c r="J202" s="168"/>
      <c r="K202" s="168"/>
      <c r="L202" s="168"/>
      <c r="M202" s="14"/>
      <c r="N202" s="14"/>
      <c r="O202" s="14"/>
      <c r="P202" s="14"/>
      <c r="Q202" s="168"/>
      <c r="R202" s="168"/>
      <c r="S202" s="79"/>
      <c r="T202" s="79"/>
      <c r="U202" s="14"/>
      <c r="V202" s="14"/>
      <c r="W202" s="79"/>
      <c r="X202" s="14"/>
      <c r="Y202" s="14"/>
      <c r="Z202" s="14"/>
      <c r="AA202" s="14"/>
      <c r="AB202" s="79"/>
      <c r="AC202" s="14"/>
      <c r="AD202" s="14"/>
      <c r="AE202" s="61"/>
      <c r="AF202" s="61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68"/>
      <c r="J203" s="168"/>
      <c r="K203" s="168"/>
      <c r="L203" s="168"/>
      <c r="M203" s="14"/>
      <c r="N203" s="14"/>
      <c r="O203" s="14"/>
      <c r="P203" s="14"/>
      <c r="Q203" s="168"/>
      <c r="R203" s="168"/>
      <c r="S203" s="79"/>
      <c r="T203" s="79"/>
      <c r="U203" s="14"/>
      <c r="V203" s="14"/>
      <c r="W203" s="79"/>
      <c r="X203" s="14"/>
      <c r="Y203" s="14"/>
      <c r="Z203" s="14"/>
      <c r="AA203" s="14"/>
      <c r="AB203" s="79"/>
      <c r="AC203" s="14"/>
      <c r="AD203" s="14"/>
      <c r="AE203" s="61"/>
      <c r="AF203" s="61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68"/>
      <c r="J204" s="168"/>
      <c r="K204" s="168"/>
      <c r="L204" s="168"/>
      <c r="M204" s="14"/>
      <c r="N204" s="14"/>
      <c r="O204" s="14"/>
      <c r="P204" s="14"/>
      <c r="Q204" s="168"/>
      <c r="R204" s="168"/>
      <c r="S204" s="79"/>
      <c r="T204" s="79"/>
      <c r="U204" s="14"/>
      <c r="V204" s="14"/>
      <c r="W204" s="79"/>
      <c r="X204" s="14"/>
      <c r="Y204" s="14"/>
      <c r="Z204" s="14"/>
      <c r="AA204" s="14"/>
      <c r="AB204" s="79"/>
      <c r="AC204" s="14"/>
      <c r="AD204" s="14"/>
      <c r="AE204" s="61"/>
      <c r="AF204" s="61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68"/>
      <c r="J205" s="168"/>
      <c r="K205" s="168"/>
      <c r="L205" s="168"/>
      <c r="M205" s="14"/>
      <c r="N205" s="14"/>
      <c r="O205" s="14"/>
      <c r="P205" s="14"/>
      <c r="Q205" s="168"/>
      <c r="R205" s="168"/>
      <c r="S205" s="79"/>
      <c r="T205" s="79"/>
      <c r="U205" s="14"/>
      <c r="V205" s="14"/>
      <c r="W205" s="79"/>
      <c r="X205" s="14"/>
      <c r="Y205" s="14"/>
      <c r="Z205" s="14"/>
      <c r="AA205" s="14"/>
      <c r="AB205" s="79"/>
      <c r="AC205" s="14"/>
      <c r="AD205" s="14"/>
      <c r="AE205" s="61"/>
      <c r="AF205" s="61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68"/>
      <c r="J206" s="168"/>
      <c r="K206" s="168"/>
      <c r="L206" s="168"/>
      <c r="M206" s="14"/>
      <c r="N206" s="14"/>
      <c r="O206" s="14"/>
      <c r="P206" s="14"/>
      <c r="Q206" s="168"/>
      <c r="R206" s="168"/>
      <c r="S206" s="79"/>
      <c r="T206" s="79"/>
      <c r="U206" s="14"/>
      <c r="V206" s="14"/>
      <c r="W206" s="79"/>
      <c r="X206" s="14"/>
      <c r="Y206" s="14"/>
      <c r="Z206" s="14"/>
      <c r="AA206" s="14"/>
      <c r="AB206" s="79"/>
      <c r="AC206" s="14"/>
      <c r="AD206" s="14"/>
      <c r="AE206" s="61"/>
      <c r="AF206" s="61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68"/>
      <c r="J207" s="168"/>
      <c r="K207" s="168"/>
      <c r="L207" s="168"/>
      <c r="M207" s="14"/>
      <c r="N207" s="14"/>
      <c r="O207" s="14"/>
      <c r="P207" s="14"/>
      <c r="Q207" s="168"/>
      <c r="R207" s="168"/>
      <c r="S207" s="79"/>
      <c r="T207" s="79"/>
      <c r="U207" s="14"/>
      <c r="V207" s="14"/>
      <c r="W207" s="79"/>
      <c r="X207" s="14"/>
      <c r="Y207" s="14"/>
      <c r="Z207" s="14"/>
      <c r="AA207" s="14"/>
      <c r="AB207" s="79"/>
      <c r="AC207" s="14"/>
      <c r="AD207" s="14"/>
      <c r="AE207" s="61"/>
      <c r="AF207" s="61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68"/>
      <c r="J208" s="168"/>
      <c r="K208" s="168"/>
      <c r="L208" s="168"/>
      <c r="M208" s="14"/>
      <c r="N208" s="14"/>
      <c r="O208" s="14"/>
      <c r="P208" s="14"/>
      <c r="Q208" s="168"/>
      <c r="R208" s="168"/>
      <c r="S208" s="79"/>
      <c r="T208" s="79"/>
      <c r="U208" s="14"/>
      <c r="V208" s="14"/>
      <c r="W208" s="79"/>
      <c r="X208" s="14"/>
      <c r="Y208" s="14"/>
      <c r="Z208" s="14"/>
      <c r="AA208" s="14"/>
      <c r="AB208" s="79"/>
      <c r="AC208" s="14"/>
      <c r="AD208" s="14"/>
      <c r="AE208" s="61"/>
      <c r="AF208" s="61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68"/>
      <c r="J209" s="168"/>
      <c r="K209" s="168"/>
      <c r="L209" s="168"/>
      <c r="M209" s="14"/>
      <c r="N209" s="14"/>
      <c r="O209" s="14"/>
      <c r="P209" s="14"/>
      <c r="Q209" s="168"/>
      <c r="R209" s="168"/>
      <c r="S209" s="79"/>
      <c r="T209" s="79"/>
      <c r="U209" s="14"/>
      <c r="V209" s="14"/>
      <c r="W209" s="79"/>
      <c r="X209" s="14"/>
      <c r="Y209" s="14"/>
      <c r="Z209" s="14"/>
      <c r="AA209" s="14"/>
      <c r="AB209" s="79"/>
      <c r="AC209" s="14"/>
      <c r="AD209" s="14"/>
      <c r="AE209" s="61"/>
      <c r="AF209" s="61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68"/>
      <c r="J210" s="168"/>
      <c r="K210" s="168"/>
      <c r="L210" s="168"/>
      <c r="M210" s="14"/>
      <c r="N210" s="14"/>
      <c r="O210" s="14"/>
      <c r="P210" s="14"/>
      <c r="Q210" s="168"/>
      <c r="R210" s="168"/>
      <c r="S210" s="79"/>
      <c r="T210" s="79"/>
      <c r="U210" s="14"/>
      <c r="V210" s="14"/>
      <c r="W210" s="79"/>
      <c r="X210" s="14"/>
      <c r="Y210" s="14"/>
      <c r="Z210" s="14"/>
      <c r="AA210" s="14"/>
      <c r="AB210" s="79"/>
      <c r="AC210" s="14"/>
      <c r="AD210" s="14"/>
      <c r="AE210" s="61"/>
      <c r="AF210" s="61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68"/>
      <c r="J211" s="168"/>
      <c r="K211" s="168"/>
      <c r="L211" s="168"/>
      <c r="M211" s="14"/>
      <c r="N211" s="14"/>
      <c r="O211" s="14"/>
      <c r="P211" s="14"/>
      <c r="Q211" s="168"/>
      <c r="R211" s="168"/>
      <c r="S211" s="79"/>
      <c r="T211" s="79"/>
      <c r="U211" s="14"/>
      <c r="V211" s="14"/>
      <c r="W211" s="79"/>
      <c r="X211" s="14"/>
      <c r="Y211" s="14"/>
      <c r="Z211" s="14"/>
      <c r="AA211" s="14"/>
      <c r="AB211" s="79"/>
      <c r="AC211" s="14"/>
      <c r="AD211" s="14"/>
      <c r="AE211" s="61"/>
      <c r="AF211" s="61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68"/>
      <c r="J212" s="168"/>
      <c r="K212" s="168"/>
      <c r="L212" s="168"/>
      <c r="M212" s="14"/>
      <c r="N212" s="14"/>
      <c r="O212" s="14"/>
      <c r="P212" s="14"/>
      <c r="Q212" s="168"/>
      <c r="R212" s="168"/>
      <c r="S212" s="79"/>
      <c r="T212" s="79"/>
      <c r="U212" s="14"/>
      <c r="V212" s="14"/>
      <c r="W212" s="79"/>
      <c r="X212" s="14"/>
      <c r="Y212" s="14"/>
      <c r="Z212" s="14"/>
      <c r="AA212" s="14"/>
      <c r="AB212" s="79"/>
      <c r="AC212" s="14"/>
      <c r="AD212" s="14"/>
      <c r="AE212" s="61"/>
      <c r="AF212" s="61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68"/>
      <c r="J213" s="168"/>
      <c r="K213" s="168"/>
      <c r="L213" s="168"/>
      <c r="M213" s="14"/>
      <c r="N213" s="14"/>
      <c r="O213" s="14"/>
      <c r="P213" s="14"/>
      <c r="Q213" s="168"/>
      <c r="R213" s="168"/>
      <c r="S213" s="79"/>
      <c r="T213" s="79"/>
      <c r="U213" s="14"/>
      <c r="V213" s="14"/>
      <c r="W213" s="79"/>
      <c r="X213" s="14"/>
      <c r="Y213" s="14"/>
      <c r="Z213" s="14"/>
      <c r="AA213" s="14"/>
      <c r="AB213" s="79"/>
      <c r="AC213" s="14"/>
      <c r="AD213" s="14"/>
      <c r="AE213" s="61"/>
      <c r="AF213" s="61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68"/>
      <c r="J214" s="168"/>
      <c r="K214" s="168"/>
      <c r="L214" s="168"/>
      <c r="M214" s="14"/>
      <c r="N214" s="14"/>
      <c r="O214" s="14"/>
      <c r="P214" s="14"/>
      <c r="Q214" s="168"/>
      <c r="R214" s="168"/>
      <c r="S214" s="79"/>
      <c r="T214" s="79"/>
      <c r="U214" s="14"/>
      <c r="V214" s="14"/>
      <c r="W214" s="79"/>
      <c r="X214" s="14"/>
      <c r="Y214" s="14"/>
      <c r="Z214" s="14"/>
      <c r="AA214" s="14"/>
      <c r="AB214" s="79"/>
      <c r="AC214" s="14"/>
      <c r="AD214" s="14"/>
      <c r="AE214" s="61"/>
      <c r="AF214" s="61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68"/>
      <c r="J215" s="168"/>
      <c r="K215" s="168"/>
      <c r="L215" s="168"/>
      <c r="M215" s="14"/>
      <c r="N215" s="14"/>
      <c r="O215" s="14"/>
      <c r="P215" s="14"/>
      <c r="Q215" s="168"/>
      <c r="R215" s="168"/>
      <c r="S215" s="79"/>
      <c r="T215" s="79"/>
      <c r="U215" s="14"/>
      <c r="V215" s="14"/>
      <c r="W215" s="79"/>
      <c r="X215" s="14"/>
      <c r="Y215" s="14"/>
      <c r="Z215" s="14"/>
      <c r="AA215" s="14"/>
      <c r="AB215" s="79"/>
      <c r="AC215" s="14"/>
      <c r="AD215" s="14"/>
      <c r="AE215" s="61"/>
      <c r="AF215" s="61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68"/>
      <c r="J216" s="168"/>
      <c r="K216" s="168"/>
      <c r="L216" s="168"/>
      <c r="M216" s="14"/>
      <c r="N216" s="14"/>
      <c r="O216" s="14"/>
      <c r="P216" s="14"/>
      <c r="Q216" s="168"/>
      <c r="R216" s="168"/>
      <c r="S216" s="79"/>
      <c r="T216" s="79"/>
      <c r="U216" s="14"/>
      <c r="V216" s="14"/>
      <c r="W216" s="79"/>
      <c r="X216" s="14"/>
      <c r="Y216" s="14"/>
      <c r="Z216" s="14"/>
      <c r="AA216" s="14"/>
      <c r="AB216" s="79"/>
      <c r="AC216" s="14"/>
      <c r="AD216" s="14"/>
      <c r="AE216" s="61"/>
      <c r="AF216" s="61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68"/>
      <c r="J217" s="168"/>
      <c r="K217" s="168"/>
      <c r="L217" s="168"/>
      <c r="M217" s="14"/>
      <c r="N217" s="14"/>
      <c r="O217" s="14"/>
      <c r="P217" s="14"/>
      <c r="Q217" s="168"/>
      <c r="R217" s="168"/>
      <c r="S217" s="79"/>
      <c r="T217" s="79"/>
      <c r="U217" s="14"/>
      <c r="V217" s="14"/>
      <c r="W217" s="79"/>
      <c r="X217" s="14"/>
      <c r="Y217" s="14"/>
      <c r="Z217" s="14"/>
      <c r="AA217" s="14"/>
      <c r="AB217" s="79"/>
      <c r="AC217" s="14"/>
      <c r="AD217" s="14"/>
      <c r="AE217" s="61"/>
      <c r="AF217" s="61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68"/>
      <c r="J218" s="168"/>
      <c r="K218" s="168"/>
      <c r="L218" s="168"/>
      <c r="M218" s="14"/>
      <c r="N218" s="14"/>
      <c r="O218" s="14"/>
      <c r="P218" s="14"/>
      <c r="Q218" s="168"/>
      <c r="R218" s="168"/>
      <c r="S218" s="79"/>
      <c r="T218" s="79"/>
      <c r="U218" s="14"/>
      <c r="V218" s="14"/>
      <c r="W218" s="79"/>
      <c r="X218" s="14"/>
      <c r="Y218" s="14"/>
      <c r="Z218" s="14"/>
      <c r="AA218" s="14"/>
      <c r="AB218" s="79"/>
      <c r="AC218" s="14"/>
      <c r="AD218" s="14"/>
      <c r="AE218" s="61"/>
      <c r="AF218" s="61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68"/>
      <c r="J219" s="168"/>
      <c r="K219" s="168"/>
      <c r="L219" s="168"/>
      <c r="M219" s="14"/>
      <c r="N219" s="14"/>
      <c r="O219" s="14"/>
      <c r="P219" s="14"/>
      <c r="Q219" s="168"/>
      <c r="R219" s="168"/>
      <c r="S219" s="79"/>
      <c r="T219" s="79"/>
      <c r="U219" s="14"/>
      <c r="V219" s="14"/>
      <c r="W219" s="79"/>
      <c r="X219" s="14"/>
      <c r="Y219" s="14"/>
      <c r="Z219" s="14"/>
      <c r="AA219" s="14"/>
      <c r="AB219" s="79"/>
      <c r="AC219" s="14"/>
      <c r="AD219" s="14"/>
      <c r="AE219" s="61"/>
      <c r="AF219" s="61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68"/>
      <c r="J220" s="168"/>
      <c r="K220" s="168"/>
      <c r="L220" s="168"/>
      <c r="M220" s="14"/>
      <c r="N220" s="14"/>
      <c r="O220" s="14"/>
      <c r="P220" s="14"/>
      <c r="Q220" s="168"/>
      <c r="R220" s="168"/>
      <c r="S220" s="79"/>
      <c r="T220" s="79"/>
      <c r="U220" s="14"/>
      <c r="V220" s="14"/>
      <c r="W220" s="79"/>
      <c r="X220" s="14"/>
      <c r="Y220" s="14"/>
      <c r="Z220" s="14"/>
      <c r="AA220" s="14"/>
      <c r="AB220" s="79"/>
      <c r="AC220" s="14"/>
      <c r="AD220" s="14"/>
      <c r="AE220" s="61"/>
      <c r="AF220" s="61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68"/>
      <c r="J221" s="168"/>
      <c r="K221" s="168"/>
      <c r="L221" s="168"/>
      <c r="M221" s="14"/>
      <c r="N221" s="14"/>
      <c r="O221" s="14"/>
      <c r="P221" s="14"/>
      <c r="Q221" s="168"/>
      <c r="R221" s="168"/>
      <c r="S221" s="79"/>
      <c r="T221" s="79"/>
      <c r="U221" s="14"/>
      <c r="V221" s="14"/>
      <c r="W221" s="79"/>
      <c r="X221" s="14"/>
      <c r="Y221" s="14"/>
      <c r="Z221" s="14"/>
      <c r="AA221" s="14"/>
      <c r="AB221" s="79"/>
      <c r="AC221" s="14"/>
      <c r="AD221" s="14"/>
      <c r="AE221" s="61"/>
      <c r="AF221" s="61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68"/>
      <c r="J222" s="168"/>
      <c r="K222" s="168"/>
      <c r="L222" s="168"/>
      <c r="M222" s="14"/>
      <c r="N222" s="14"/>
      <c r="O222" s="14"/>
      <c r="P222" s="14"/>
      <c r="Q222" s="168"/>
      <c r="R222" s="168"/>
      <c r="S222" s="79"/>
      <c r="T222" s="79"/>
      <c r="U222" s="14"/>
      <c r="V222" s="14"/>
      <c r="W222" s="79"/>
      <c r="X222" s="14"/>
      <c r="Y222" s="14"/>
      <c r="Z222" s="14"/>
      <c r="AA222" s="14"/>
      <c r="AB222" s="79"/>
      <c r="AC222" s="14"/>
      <c r="AD222" s="14"/>
      <c r="AE222" s="61"/>
      <c r="AF222" s="61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68"/>
      <c r="J223" s="168"/>
      <c r="K223" s="168"/>
      <c r="L223" s="168"/>
      <c r="M223" s="14"/>
      <c r="N223" s="14"/>
      <c r="O223" s="14"/>
      <c r="P223" s="14"/>
      <c r="Q223" s="168"/>
      <c r="R223" s="168"/>
      <c r="S223" s="79"/>
      <c r="T223" s="79"/>
      <c r="U223" s="14"/>
      <c r="V223" s="14"/>
      <c r="W223" s="79"/>
      <c r="X223" s="14"/>
      <c r="Y223" s="14"/>
      <c r="Z223" s="14"/>
      <c r="AA223" s="14"/>
      <c r="AB223" s="79"/>
      <c r="AC223" s="14"/>
      <c r="AD223" s="14"/>
      <c r="AE223" s="61"/>
      <c r="AF223" s="61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68"/>
      <c r="J224" s="168"/>
      <c r="K224" s="168"/>
      <c r="L224" s="168"/>
      <c r="M224" s="14"/>
      <c r="N224" s="14"/>
      <c r="O224" s="14"/>
      <c r="P224" s="14"/>
      <c r="Q224" s="168"/>
      <c r="R224" s="168"/>
      <c r="S224" s="79"/>
      <c r="T224" s="79"/>
      <c r="U224" s="14"/>
      <c r="V224" s="14"/>
      <c r="W224" s="79"/>
      <c r="X224" s="14"/>
      <c r="Y224" s="14"/>
      <c r="Z224" s="14"/>
      <c r="AA224" s="14"/>
      <c r="AB224" s="79"/>
      <c r="AC224" s="14"/>
      <c r="AD224" s="14"/>
      <c r="AE224" s="61"/>
      <c r="AF224" s="61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68"/>
      <c r="J225" s="168"/>
      <c r="K225" s="168"/>
      <c r="L225" s="168"/>
      <c r="M225" s="14"/>
      <c r="N225" s="14"/>
      <c r="O225" s="14"/>
      <c r="P225" s="14"/>
      <c r="Q225" s="168"/>
      <c r="R225" s="168"/>
      <c r="S225" s="79"/>
      <c r="T225" s="79"/>
      <c r="U225" s="14"/>
      <c r="V225" s="14"/>
      <c r="W225" s="79"/>
      <c r="X225" s="14"/>
      <c r="Y225" s="14"/>
      <c r="Z225" s="14"/>
      <c r="AA225" s="14"/>
      <c r="AB225" s="79"/>
      <c r="AC225" s="14"/>
      <c r="AD225" s="14"/>
      <c r="AE225" s="61"/>
      <c r="AF225" s="61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68"/>
      <c r="J226" s="168"/>
      <c r="K226" s="168"/>
      <c r="L226" s="168"/>
      <c r="M226" s="14"/>
      <c r="N226" s="14"/>
      <c r="O226" s="14"/>
      <c r="P226" s="14"/>
      <c r="Q226" s="168"/>
      <c r="R226" s="168"/>
      <c r="S226" s="79"/>
      <c r="T226" s="79"/>
      <c r="U226" s="14"/>
      <c r="V226" s="14"/>
      <c r="W226" s="79"/>
      <c r="X226" s="14"/>
      <c r="Y226" s="14"/>
      <c r="Z226" s="14"/>
      <c r="AA226" s="14"/>
      <c r="AB226" s="79"/>
      <c r="AC226" s="14"/>
      <c r="AD226" s="14"/>
      <c r="AE226" s="61"/>
      <c r="AF226" s="61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68"/>
      <c r="J227" s="168"/>
      <c r="K227" s="168"/>
      <c r="L227" s="168"/>
      <c r="M227" s="14"/>
      <c r="N227" s="14"/>
      <c r="O227" s="14"/>
      <c r="P227" s="14"/>
      <c r="Q227" s="168"/>
      <c r="R227" s="168"/>
      <c r="S227" s="79"/>
      <c r="T227" s="79"/>
      <c r="U227" s="14"/>
      <c r="V227" s="14"/>
      <c r="W227" s="79"/>
      <c r="X227" s="14"/>
      <c r="Y227" s="14"/>
      <c r="Z227" s="14"/>
      <c r="AA227" s="14"/>
      <c r="AB227" s="79"/>
      <c r="AC227" s="14"/>
      <c r="AD227" s="14"/>
      <c r="AE227" s="61"/>
      <c r="AF227" s="61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68"/>
      <c r="J228" s="168"/>
      <c r="K228" s="168"/>
      <c r="L228" s="168"/>
      <c r="M228" s="14"/>
      <c r="N228" s="14"/>
      <c r="O228" s="14"/>
      <c r="P228" s="14"/>
      <c r="Q228" s="168"/>
      <c r="R228" s="168"/>
      <c r="S228" s="79"/>
      <c r="T228" s="79"/>
      <c r="U228" s="14"/>
      <c r="V228" s="14"/>
      <c r="W228" s="79"/>
      <c r="X228" s="14"/>
      <c r="Y228" s="14"/>
      <c r="Z228" s="14"/>
      <c r="AA228" s="14"/>
      <c r="AB228" s="79"/>
      <c r="AC228" s="14"/>
      <c r="AD228" s="14"/>
      <c r="AE228" s="61"/>
      <c r="AF228" s="61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68"/>
      <c r="J229" s="168"/>
      <c r="K229" s="168"/>
      <c r="L229" s="168"/>
      <c r="M229" s="14"/>
      <c r="N229" s="14"/>
      <c r="O229" s="14"/>
      <c r="P229" s="14"/>
      <c r="Q229" s="168"/>
      <c r="R229" s="168"/>
      <c r="S229" s="79"/>
      <c r="T229" s="79"/>
      <c r="U229" s="14"/>
      <c r="V229" s="14"/>
      <c r="W229" s="79"/>
      <c r="X229" s="14"/>
      <c r="Y229" s="14"/>
      <c r="Z229" s="14"/>
      <c r="AA229" s="14"/>
      <c r="AB229" s="79"/>
      <c r="AC229" s="14"/>
      <c r="AD229" s="14"/>
      <c r="AE229" s="61"/>
      <c r="AF229" s="61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68"/>
      <c r="J230" s="168"/>
      <c r="K230" s="168"/>
      <c r="L230" s="168"/>
      <c r="M230" s="14"/>
      <c r="N230" s="14"/>
      <c r="O230" s="14"/>
      <c r="P230" s="14"/>
      <c r="Q230" s="168"/>
      <c r="R230" s="168"/>
      <c r="S230" s="79"/>
      <c r="T230" s="79"/>
      <c r="U230" s="14"/>
      <c r="V230" s="14"/>
      <c r="W230" s="79"/>
      <c r="X230" s="14"/>
      <c r="Y230" s="14"/>
      <c r="Z230" s="14"/>
      <c r="AA230" s="14"/>
      <c r="AB230" s="79"/>
      <c r="AC230" s="14"/>
      <c r="AD230" s="14"/>
      <c r="AE230" s="61"/>
      <c r="AF230" s="61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68"/>
      <c r="J231" s="168"/>
      <c r="K231" s="168"/>
      <c r="L231" s="168"/>
      <c r="M231" s="14"/>
      <c r="N231" s="14"/>
      <c r="O231" s="14"/>
      <c r="P231" s="14"/>
      <c r="Q231" s="168"/>
      <c r="R231" s="168"/>
      <c r="S231" s="79"/>
      <c r="T231" s="79"/>
      <c r="U231" s="14"/>
      <c r="V231" s="14"/>
      <c r="W231" s="79"/>
      <c r="X231" s="14"/>
      <c r="Y231" s="14"/>
      <c r="Z231" s="14"/>
      <c r="AA231" s="14"/>
      <c r="AB231" s="79"/>
      <c r="AC231" s="14"/>
      <c r="AD231" s="14"/>
      <c r="AE231" s="61"/>
      <c r="AF231" s="61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68"/>
      <c r="J232" s="168"/>
      <c r="K232" s="168"/>
      <c r="L232" s="168"/>
      <c r="M232" s="14"/>
      <c r="N232" s="14"/>
      <c r="O232" s="14"/>
      <c r="P232" s="14"/>
      <c r="Q232" s="168"/>
      <c r="R232" s="168"/>
      <c r="S232" s="79"/>
      <c r="T232" s="79"/>
      <c r="U232" s="14"/>
      <c r="V232" s="14"/>
      <c r="W232" s="79"/>
      <c r="X232" s="14"/>
      <c r="Y232" s="14"/>
      <c r="Z232" s="14"/>
      <c r="AA232" s="14"/>
      <c r="AB232" s="79"/>
      <c r="AC232" s="14"/>
      <c r="AD232" s="14"/>
      <c r="AE232" s="61"/>
      <c r="AF232" s="61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68"/>
      <c r="J233" s="168"/>
      <c r="K233" s="168"/>
      <c r="L233" s="168"/>
      <c r="M233" s="14"/>
      <c r="N233" s="14"/>
      <c r="O233" s="14"/>
      <c r="P233" s="14"/>
      <c r="Q233" s="168"/>
      <c r="R233" s="168"/>
      <c r="S233" s="79"/>
      <c r="T233" s="79"/>
      <c r="U233" s="14"/>
      <c r="V233" s="14"/>
      <c r="W233" s="79"/>
      <c r="X233" s="14"/>
      <c r="Y233" s="14"/>
      <c r="Z233" s="14"/>
      <c r="AA233" s="14"/>
      <c r="AB233" s="79"/>
      <c r="AC233" s="14"/>
      <c r="AD233" s="14"/>
      <c r="AE233" s="61"/>
      <c r="AF233" s="61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68"/>
      <c r="J234" s="168"/>
      <c r="K234" s="168"/>
      <c r="L234" s="168"/>
      <c r="M234" s="14"/>
      <c r="N234" s="14"/>
      <c r="O234" s="14"/>
      <c r="P234" s="14"/>
      <c r="Q234" s="168"/>
      <c r="R234" s="168"/>
      <c r="S234" s="79"/>
      <c r="T234" s="79"/>
      <c r="U234" s="14"/>
      <c r="V234" s="14"/>
      <c r="W234" s="79"/>
      <c r="X234" s="14"/>
      <c r="Y234" s="14"/>
      <c r="Z234" s="14"/>
      <c r="AA234" s="14"/>
      <c r="AB234" s="79"/>
      <c r="AC234" s="14"/>
      <c r="AD234" s="14"/>
      <c r="AE234" s="61"/>
      <c r="AF234" s="61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68"/>
      <c r="J235" s="168"/>
      <c r="K235" s="168"/>
      <c r="L235" s="168"/>
      <c r="M235" s="14"/>
      <c r="N235" s="14"/>
      <c r="O235" s="14"/>
      <c r="P235" s="14"/>
      <c r="Q235" s="168"/>
      <c r="R235" s="168"/>
      <c r="S235" s="79"/>
      <c r="T235" s="79"/>
      <c r="U235" s="14"/>
      <c r="V235" s="14"/>
      <c r="W235" s="79"/>
      <c r="X235" s="14"/>
      <c r="Y235" s="14"/>
      <c r="Z235" s="14"/>
      <c r="AA235" s="14"/>
      <c r="AB235" s="79"/>
      <c r="AC235" s="14"/>
      <c r="AD235" s="14"/>
      <c r="AE235" s="61"/>
      <c r="AF235" s="61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68"/>
      <c r="J236" s="168"/>
      <c r="K236" s="168"/>
      <c r="L236" s="168"/>
      <c r="M236" s="14"/>
      <c r="N236" s="14"/>
      <c r="O236" s="14"/>
      <c r="P236" s="14"/>
      <c r="Q236" s="168"/>
      <c r="R236" s="168"/>
      <c r="S236" s="79"/>
      <c r="T236" s="79"/>
      <c r="U236" s="14"/>
      <c r="V236" s="14"/>
      <c r="W236" s="79"/>
      <c r="X236" s="14"/>
      <c r="Y236" s="14"/>
      <c r="Z236" s="14"/>
      <c r="AA236" s="14"/>
      <c r="AB236" s="79"/>
      <c r="AC236" s="14"/>
      <c r="AD236" s="14"/>
      <c r="AE236" s="61"/>
      <c r="AF236" s="61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68"/>
      <c r="J237" s="168"/>
      <c r="K237" s="168"/>
      <c r="L237" s="168"/>
      <c r="M237" s="14"/>
      <c r="N237" s="14"/>
      <c r="O237" s="14"/>
      <c r="P237" s="14"/>
      <c r="Q237" s="168"/>
      <c r="R237" s="168"/>
      <c r="S237" s="79"/>
      <c r="T237" s="79"/>
      <c r="U237" s="14"/>
      <c r="V237" s="14"/>
      <c r="W237" s="79"/>
      <c r="X237" s="14"/>
      <c r="Y237" s="14"/>
      <c r="Z237" s="14"/>
      <c r="AA237" s="14"/>
      <c r="AB237" s="79"/>
      <c r="AC237" s="14"/>
      <c r="AD237" s="14"/>
      <c r="AE237" s="61"/>
      <c r="AF237" s="61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68"/>
      <c r="J238" s="168"/>
      <c r="K238" s="168"/>
      <c r="L238" s="168"/>
      <c r="M238" s="14"/>
      <c r="N238" s="14"/>
      <c r="O238" s="14"/>
      <c r="P238" s="14"/>
      <c r="Q238" s="168"/>
      <c r="R238" s="168"/>
      <c r="S238" s="79"/>
      <c r="T238" s="79"/>
      <c r="U238" s="14"/>
      <c r="V238" s="14"/>
      <c r="W238" s="79"/>
      <c r="X238" s="14"/>
      <c r="Y238" s="14"/>
      <c r="Z238" s="14"/>
      <c r="AA238" s="14"/>
      <c r="AB238" s="79"/>
      <c r="AC238" s="14"/>
      <c r="AD238" s="14"/>
      <c r="AE238" s="61"/>
      <c r="AF238" s="61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68"/>
      <c r="J239" s="168"/>
      <c r="K239" s="168"/>
      <c r="L239" s="168"/>
      <c r="M239" s="14"/>
      <c r="N239" s="14"/>
      <c r="O239" s="14"/>
      <c r="P239" s="14"/>
      <c r="Q239" s="168"/>
      <c r="R239" s="168"/>
      <c r="S239" s="79"/>
      <c r="T239" s="79"/>
      <c r="U239" s="14"/>
      <c r="V239" s="14"/>
      <c r="W239" s="79"/>
      <c r="X239" s="14"/>
      <c r="Y239" s="14"/>
      <c r="Z239" s="14"/>
      <c r="AA239" s="14"/>
      <c r="AB239" s="79"/>
      <c r="AC239" s="14"/>
      <c r="AD239" s="14"/>
      <c r="AE239" s="61"/>
      <c r="AF239" s="61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68"/>
      <c r="J240" s="168"/>
      <c r="K240" s="168"/>
      <c r="L240" s="168"/>
      <c r="M240" s="14"/>
      <c r="N240" s="14"/>
      <c r="O240" s="14"/>
      <c r="P240" s="14"/>
      <c r="Q240" s="168"/>
      <c r="R240" s="168"/>
      <c r="S240" s="79"/>
      <c r="T240" s="79"/>
      <c r="U240" s="14"/>
      <c r="V240" s="14"/>
      <c r="W240" s="79"/>
      <c r="X240" s="14"/>
      <c r="Y240" s="14"/>
      <c r="Z240" s="14"/>
      <c r="AA240" s="14"/>
      <c r="AB240" s="79"/>
      <c r="AC240" s="14"/>
      <c r="AD240" s="14"/>
      <c r="AE240" s="61"/>
      <c r="AF240" s="61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68"/>
      <c r="J241" s="168"/>
      <c r="K241" s="168"/>
      <c r="L241" s="168"/>
      <c r="M241" s="14"/>
      <c r="N241" s="14"/>
      <c r="O241" s="14"/>
      <c r="P241" s="14"/>
      <c r="Q241" s="168"/>
      <c r="R241" s="168"/>
      <c r="S241" s="79"/>
      <c r="T241" s="79"/>
      <c r="U241" s="14"/>
      <c r="V241" s="14"/>
      <c r="W241" s="79"/>
      <c r="X241" s="14"/>
      <c r="Y241" s="14"/>
      <c r="Z241" s="14"/>
      <c r="AA241" s="14"/>
      <c r="AB241" s="79"/>
      <c r="AC241" s="14"/>
      <c r="AD241" s="14"/>
      <c r="AE241" s="61"/>
      <c r="AF241" s="61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68"/>
      <c r="J242" s="168"/>
      <c r="K242" s="168"/>
      <c r="L242" s="168"/>
      <c r="M242" s="14"/>
      <c r="N242" s="14"/>
      <c r="O242" s="14"/>
      <c r="P242" s="14"/>
      <c r="Q242" s="168"/>
      <c r="R242" s="168"/>
      <c r="S242" s="79"/>
      <c r="T242" s="79"/>
      <c r="U242" s="14"/>
      <c r="V242" s="14"/>
      <c r="W242" s="79"/>
      <c r="X242" s="14"/>
      <c r="Y242" s="14"/>
      <c r="Z242" s="14"/>
      <c r="AA242" s="14"/>
      <c r="AB242" s="79"/>
      <c r="AC242" s="14"/>
      <c r="AD242" s="14"/>
      <c r="AE242" s="61"/>
      <c r="AF242" s="61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68"/>
      <c r="J243" s="168"/>
      <c r="K243" s="168"/>
      <c r="L243" s="168"/>
      <c r="M243" s="14"/>
      <c r="N243" s="14"/>
      <c r="O243" s="14"/>
      <c r="P243" s="14"/>
      <c r="Q243" s="168"/>
      <c r="R243" s="168"/>
      <c r="S243" s="79"/>
      <c r="T243" s="79"/>
      <c r="U243" s="14"/>
      <c r="V243" s="14"/>
      <c r="W243" s="79"/>
      <c r="X243" s="14"/>
      <c r="Y243" s="14"/>
      <c r="Z243" s="14"/>
      <c r="AA243" s="14"/>
      <c r="AB243" s="79"/>
      <c r="AC243" s="14"/>
      <c r="AD243" s="14"/>
      <c r="AE243" s="61"/>
      <c r="AF243" s="61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68"/>
      <c r="J244" s="168"/>
      <c r="K244" s="168"/>
      <c r="L244" s="168"/>
      <c r="M244" s="14"/>
      <c r="N244" s="14"/>
      <c r="O244" s="14"/>
      <c r="P244" s="14"/>
      <c r="Q244" s="168"/>
      <c r="R244" s="168"/>
      <c r="S244" s="79"/>
      <c r="T244" s="79"/>
      <c r="U244" s="14"/>
      <c r="V244" s="14"/>
      <c r="W244" s="79"/>
      <c r="X244" s="14"/>
      <c r="Y244" s="14"/>
      <c r="Z244" s="14"/>
      <c r="AA244" s="14"/>
      <c r="AB244" s="79"/>
      <c r="AC244" s="14"/>
      <c r="AD244" s="14"/>
      <c r="AE244" s="61"/>
      <c r="AF244" s="61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68"/>
      <c r="J245" s="168"/>
      <c r="K245" s="168"/>
      <c r="L245" s="168"/>
      <c r="M245" s="14"/>
      <c r="N245" s="14"/>
      <c r="O245" s="14"/>
      <c r="P245" s="14"/>
      <c r="Q245" s="168"/>
      <c r="R245" s="168"/>
      <c r="S245" s="79"/>
      <c r="T245" s="79"/>
      <c r="U245" s="14"/>
      <c r="V245" s="14"/>
      <c r="W245" s="79"/>
      <c r="X245" s="14"/>
      <c r="Y245" s="14"/>
      <c r="Z245" s="14"/>
      <c r="AA245" s="14"/>
      <c r="AB245" s="79"/>
      <c r="AC245" s="14"/>
      <c r="AD245" s="14"/>
      <c r="AE245" s="61"/>
      <c r="AF245" s="61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68"/>
      <c r="J246" s="168"/>
      <c r="K246" s="168"/>
      <c r="L246" s="168"/>
      <c r="M246" s="14"/>
      <c r="N246" s="14"/>
      <c r="O246" s="14"/>
      <c r="P246" s="14"/>
      <c r="Q246" s="168"/>
      <c r="R246" s="168"/>
      <c r="S246" s="79"/>
      <c r="T246" s="79"/>
      <c r="U246" s="14"/>
      <c r="V246" s="14"/>
      <c r="W246" s="79"/>
      <c r="X246" s="14"/>
      <c r="Y246" s="14"/>
      <c r="Z246" s="14"/>
      <c r="AA246" s="14"/>
      <c r="AB246" s="79"/>
      <c r="AC246" s="14"/>
      <c r="AD246" s="14"/>
      <c r="AE246" s="61"/>
      <c r="AF246" s="61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68"/>
      <c r="J247" s="168"/>
      <c r="K247" s="168"/>
      <c r="L247" s="168"/>
      <c r="M247" s="14"/>
      <c r="N247" s="14"/>
      <c r="O247" s="14"/>
      <c r="P247" s="14"/>
      <c r="Q247" s="168"/>
      <c r="R247" s="168"/>
      <c r="S247" s="79"/>
      <c r="T247" s="79"/>
      <c r="U247" s="14"/>
      <c r="V247" s="14"/>
      <c r="W247" s="79"/>
      <c r="X247" s="14"/>
      <c r="Y247" s="14"/>
      <c r="Z247" s="14"/>
      <c r="AA247" s="14"/>
      <c r="AB247" s="79"/>
      <c r="AC247" s="14"/>
      <c r="AD247" s="14"/>
      <c r="AE247" s="61"/>
      <c r="AF247" s="61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68"/>
      <c r="J248" s="168"/>
      <c r="K248" s="168"/>
      <c r="L248" s="168"/>
      <c r="M248" s="14"/>
      <c r="N248" s="14"/>
      <c r="O248" s="14"/>
      <c r="P248" s="14"/>
      <c r="Q248" s="168"/>
      <c r="R248" s="168"/>
      <c r="S248" s="79"/>
      <c r="T248" s="79"/>
      <c r="U248" s="14"/>
      <c r="V248" s="14"/>
      <c r="W248" s="79"/>
      <c r="X248" s="14"/>
      <c r="Y248" s="14"/>
      <c r="Z248" s="14"/>
      <c r="AA248" s="14"/>
      <c r="AB248" s="79"/>
      <c r="AC248" s="14"/>
      <c r="AD248" s="14"/>
      <c r="AE248" s="61"/>
      <c r="AF248" s="61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68"/>
      <c r="J249" s="168"/>
      <c r="K249" s="168"/>
      <c r="L249" s="168"/>
      <c r="M249" s="14"/>
      <c r="N249" s="14"/>
      <c r="O249" s="14"/>
      <c r="P249" s="14"/>
      <c r="Q249" s="168"/>
      <c r="R249" s="168"/>
      <c r="S249" s="79"/>
      <c r="T249" s="79"/>
      <c r="U249" s="14"/>
      <c r="V249" s="14"/>
      <c r="W249" s="79"/>
      <c r="X249" s="14"/>
      <c r="Y249" s="14"/>
      <c r="Z249" s="14"/>
      <c r="AA249" s="14"/>
      <c r="AB249" s="79"/>
      <c r="AC249" s="14"/>
      <c r="AD249" s="14"/>
      <c r="AE249" s="61"/>
      <c r="AF249" s="61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68"/>
      <c r="J250" s="168"/>
      <c r="K250" s="168"/>
      <c r="L250" s="168"/>
      <c r="M250" s="14"/>
      <c r="N250" s="14"/>
      <c r="O250" s="14"/>
      <c r="P250" s="14"/>
      <c r="Q250" s="168"/>
      <c r="R250" s="168"/>
      <c r="S250" s="79"/>
      <c r="T250" s="79"/>
      <c r="U250" s="14"/>
      <c r="V250" s="14"/>
      <c r="W250" s="79"/>
      <c r="X250" s="14"/>
      <c r="Y250" s="14"/>
      <c r="Z250" s="14"/>
      <c r="AA250" s="14"/>
      <c r="AB250" s="79"/>
      <c r="AC250" s="14"/>
      <c r="AD250" s="14"/>
      <c r="AE250" s="61"/>
      <c r="AF250" s="61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68"/>
      <c r="J251" s="168"/>
      <c r="K251" s="168"/>
      <c r="L251" s="168"/>
      <c r="M251" s="14"/>
      <c r="N251" s="14"/>
      <c r="O251" s="14"/>
      <c r="P251" s="14"/>
      <c r="Q251" s="168"/>
      <c r="R251" s="168"/>
      <c r="S251" s="79"/>
      <c r="T251" s="79"/>
      <c r="U251" s="14"/>
      <c r="V251" s="14"/>
      <c r="W251" s="79"/>
      <c r="X251" s="14"/>
      <c r="Y251" s="14"/>
      <c r="Z251" s="14"/>
      <c r="AA251" s="14"/>
      <c r="AB251" s="79"/>
      <c r="AC251" s="14"/>
      <c r="AD251" s="14"/>
      <c r="AE251" s="61"/>
      <c r="AF251" s="61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68"/>
      <c r="J252" s="168"/>
      <c r="K252" s="168"/>
      <c r="L252" s="168"/>
      <c r="M252" s="14"/>
      <c r="N252" s="14"/>
      <c r="O252" s="14"/>
      <c r="P252" s="14"/>
      <c r="Q252" s="168"/>
      <c r="R252" s="168"/>
      <c r="S252" s="79"/>
      <c r="T252" s="79"/>
      <c r="U252" s="14"/>
      <c r="V252" s="14"/>
      <c r="W252" s="79"/>
      <c r="X252" s="14"/>
      <c r="Y252" s="14"/>
      <c r="Z252" s="14"/>
      <c r="AA252" s="14"/>
      <c r="AB252" s="79"/>
      <c r="AC252" s="14"/>
      <c r="AD252" s="14"/>
      <c r="AE252" s="61"/>
      <c r="AF252" s="61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68"/>
      <c r="J253" s="168"/>
      <c r="K253" s="168"/>
      <c r="L253" s="168"/>
      <c r="M253" s="14"/>
      <c r="N253" s="14"/>
      <c r="O253" s="14"/>
      <c r="P253" s="14"/>
      <c r="Q253" s="168"/>
      <c r="R253" s="168"/>
      <c r="S253" s="79"/>
      <c r="T253" s="79"/>
      <c r="U253" s="14"/>
      <c r="V253" s="14"/>
      <c r="W253" s="79"/>
      <c r="X253" s="14"/>
      <c r="Y253" s="14"/>
      <c r="Z253" s="14"/>
      <c r="AA253" s="14"/>
      <c r="AB253" s="79"/>
      <c r="AC253" s="14"/>
      <c r="AD253" s="14"/>
      <c r="AE253" s="61"/>
      <c r="AF253" s="61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68"/>
      <c r="J254" s="168"/>
      <c r="K254" s="168"/>
      <c r="L254" s="168"/>
      <c r="M254" s="14"/>
      <c r="N254" s="14"/>
      <c r="O254" s="14"/>
      <c r="P254" s="14"/>
      <c r="Q254" s="168"/>
      <c r="R254" s="168"/>
      <c r="S254" s="79"/>
      <c r="T254" s="79"/>
      <c r="U254" s="14"/>
      <c r="V254" s="14"/>
      <c r="W254" s="79"/>
      <c r="X254" s="14"/>
      <c r="Y254" s="14"/>
      <c r="Z254" s="14"/>
      <c r="AA254" s="14"/>
      <c r="AB254" s="79"/>
      <c r="AC254" s="14"/>
      <c r="AD254" s="14"/>
      <c r="AE254" s="61"/>
      <c r="AF254" s="61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68"/>
      <c r="J255" s="168"/>
      <c r="K255" s="168"/>
      <c r="L255" s="168"/>
      <c r="M255" s="14"/>
      <c r="N255" s="14"/>
      <c r="O255" s="14"/>
      <c r="P255" s="14"/>
      <c r="Q255" s="168"/>
      <c r="R255" s="168"/>
      <c r="S255" s="79"/>
      <c r="T255" s="79"/>
      <c r="U255" s="14"/>
      <c r="V255" s="14"/>
      <c r="W255" s="79"/>
      <c r="X255" s="14"/>
      <c r="Y255" s="14"/>
      <c r="Z255" s="14"/>
      <c r="AA255" s="14"/>
      <c r="AB255" s="79"/>
      <c r="AC255" s="14"/>
      <c r="AD255" s="14"/>
      <c r="AE255" s="61"/>
      <c r="AF255" s="61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68"/>
      <c r="J256" s="168"/>
      <c r="K256" s="168"/>
      <c r="L256" s="168"/>
      <c r="M256" s="14"/>
      <c r="N256" s="14"/>
      <c r="O256" s="14"/>
      <c r="P256" s="14"/>
      <c r="Q256" s="168"/>
      <c r="R256" s="168"/>
      <c r="S256" s="79"/>
      <c r="T256" s="79"/>
      <c r="U256" s="14"/>
      <c r="V256" s="14"/>
      <c r="W256" s="79"/>
      <c r="X256" s="14"/>
      <c r="Y256" s="14"/>
      <c r="Z256" s="14"/>
      <c r="AA256" s="14"/>
      <c r="AB256" s="79"/>
      <c r="AC256" s="14"/>
      <c r="AD256" s="14"/>
      <c r="AE256" s="61"/>
      <c r="AF256" s="61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68"/>
      <c r="J257" s="168"/>
      <c r="K257" s="168"/>
      <c r="L257" s="168"/>
      <c r="M257" s="14"/>
      <c r="N257" s="14"/>
      <c r="O257" s="14"/>
      <c r="P257" s="14"/>
      <c r="Q257" s="168"/>
      <c r="R257" s="168"/>
      <c r="S257" s="79"/>
      <c r="T257" s="79"/>
      <c r="U257" s="14"/>
      <c r="V257" s="14"/>
      <c r="W257" s="79"/>
      <c r="X257" s="14"/>
      <c r="Y257" s="14"/>
      <c r="Z257" s="14"/>
      <c r="AA257" s="14"/>
      <c r="AB257" s="79"/>
      <c r="AC257" s="14"/>
      <c r="AD257" s="14"/>
      <c r="AE257" s="61"/>
      <c r="AF257" s="61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68"/>
      <c r="J258" s="168"/>
      <c r="K258" s="168"/>
      <c r="L258" s="168"/>
      <c r="M258" s="14"/>
      <c r="N258" s="14"/>
      <c r="O258" s="14"/>
      <c r="P258" s="14"/>
      <c r="Q258" s="168"/>
      <c r="R258" s="168"/>
      <c r="S258" s="79"/>
      <c r="T258" s="79"/>
      <c r="U258" s="14"/>
      <c r="V258" s="14"/>
      <c r="W258" s="79"/>
      <c r="X258" s="14"/>
      <c r="Y258" s="14"/>
      <c r="Z258" s="14"/>
      <c r="AA258" s="14"/>
      <c r="AB258" s="79"/>
      <c r="AC258" s="14"/>
      <c r="AD258" s="14"/>
      <c r="AE258" s="61"/>
      <c r="AF258" s="61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68"/>
      <c r="J259" s="168"/>
      <c r="K259" s="168"/>
      <c r="L259" s="168"/>
      <c r="M259" s="14"/>
      <c r="N259" s="14"/>
      <c r="O259" s="14"/>
      <c r="P259" s="14"/>
      <c r="Q259" s="168"/>
      <c r="R259" s="168"/>
      <c r="S259" s="79"/>
      <c r="T259" s="79"/>
      <c r="U259" s="14"/>
      <c r="V259" s="14"/>
      <c r="W259" s="79"/>
      <c r="X259" s="14"/>
      <c r="Y259" s="14"/>
      <c r="Z259" s="14"/>
      <c r="AA259" s="14"/>
      <c r="AB259" s="79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68"/>
      <c r="J260" s="168"/>
      <c r="K260" s="168"/>
      <c r="L260" s="168"/>
      <c r="M260" s="14"/>
      <c r="N260" s="14"/>
      <c r="O260" s="14"/>
      <c r="P260" s="14"/>
      <c r="Q260" s="168"/>
      <c r="R260" s="168"/>
      <c r="S260" s="79"/>
      <c r="T260" s="79"/>
      <c r="U260" s="14"/>
      <c r="V260" s="14"/>
      <c r="W260" s="79"/>
      <c r="X260" s="14"/>
      <c r="Y260" s="14"/>
      <c r="Z260" s="14"/>
      <c r="AA260" s="14"/>
      <c r="AB260" s="79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68"/>
      <c r="J261" s="168"/>
      <c r="K261" s="168"/>
      <c r="L261" s="168"/>
      <c r="M261" s="14"/>
      <c r="N261" s="14"/>
      <c r="O261" s="14"/>
      <c r="P261" s="14"/>
      <c r="Q261" s="168"/>
      <c r="R261" s="168"/>
      <c r="S261" s="79"/>
      <c r="T261" s="79"/>
      <c r="U261" s="14"/>
      <c r="V261" s="14"/>
      <c r="W261" s="79"/>
      <c r="X261" s="14"/>
      <c r="Y261" s="14"/>
      <c r="Z261" s="14"/>
      <c r="AA261" s="14"/>
      <c r="AB261" s="79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68"/>
      <c r="J262" s="168"/>
      <c r="K262" s="168"/>
      <c r="L262" s="168"/>
      <c r="M262" s="32"/>
      <c r="N262" s="32"/>
      <c r="O262" s="32"/>
      <c r="P262" s="32"/>
      <c r="Q262" s="169"/>
      <c r="R262" s="169"/>
      <c r="S262" s="80"/>
      <c r="T262" s="80"/>
      <c r="U262" s="32"/>
      <c r="V262" s="32"/>
      <c r="W262" s="80"/>
      <c r="X262" s="32"/>
      <c r="Y262" s="32"/>
      <c r="Z262" s="32"/>
      <c r="AA262" s="32"/>
      <c r="AB262" s="80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68"/>
      <c r="J263" s="168"/>
      <c r="K263" s="168"/>
      <c r="L263" s="169"/>
      <c r="M263" s="36"/>
      <c r="N263" s="36"/>
      <c r="O263" s="36"/>
      <c r="P263" s="36"/>
      <c r="Q263" s="170"/>
      <c r="R263" s="170"/>
      <c r="S263" s="81"/>
      <c r="T263" s="81"/>
      <c r="U263" s="36"/>
      <c r="V263" s="36"/>
      <c r="W263" s="81"/>
      <c r="X263" s="36"/>
      <c r="Y263" s="36"/>
      <c r="Z263" s="36"/>
      <c r="AA263" s="36"/>
      <c r="AB263" s="81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68"/>
      <c r="J264" s="168"/>
      <c r="K264" s="168"/>
      <c r="L264" s="170"/>
      <c r="M264" s="36"/>
      <c r="N264" s="36"/>
      <c r="O264" s="36"/>
      <c r="P264" s="36"/>
      <c r="Q264" s="170"/>
      <c r="R264" s="170"/>
      <c r="S264" s="81"/>
      <c r="T264" s="81"/>
      <c r="U264" s="36"/>
      <c r="V264" s="36"/>
      <c r="W264" s="81"/>
      <c r="X264" s="36"/>
      <c r="Y264" s="36"/>
      <c r="Z264" s="36"/>
      <c r="AA264" s="36"/>
      <c r="AB264" s="81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68"/>
      <c r="J265" s="168"/>
      <c r="K265" s="168"/>
      <c r="L265" s="170"/>
      <c r="M265" s="36"/>
      <c r="N265" s="36"/>
      <c r="O265" s="36"/>
      <c r="P265" s="36"/>
      <c r="Q265" s="170"/>
      <c r="R265" s="170"/>
      <c r="S265" s="81"/>
      <c r="T265" s="81"/>
      <c r="U265" s="36"/>
      <c r="V265" s="36"/>
      <c r="W265" s="81"/>
      <c r="X265" s="36"/>
      <c r="Y265" s="36"/>
      <c r="Z265" s="36"/>
      <c r="AA265" s="36"/>
      <c r="AB265" s="81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68"/>
      <c r="J266" s="168"/>
      <c r="K266" s="168"/>
      <c r="L266" s="170"/>
      <c r="M266" s="36"/>
      <c r="N266" s="36"/>
      <c r="O266" s="36"/>
      <c r="P266" s="36"/>
      <c r="Q266" s="170"/>
      <c r="R266" s="170"/>
      <c r="S266" s="81"/>
      <c r="T266" s="81"/>
      <c r="U266" s="36"/>
      <c r="V266" s="36"/>
      <c r="W266" s="81"/>
      <c r="X266" s="36"/>
      <c r="Y266" s="36"/>
      <c r="Z266" s="36"/>
      <c r="AA266" s="36"/>
      <c r="AB266" s="81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68"/>
      <c r="J267" s="168"/>
      <c r="K267" s="168"/>
      <c r="L267" s="170"/>
      <c r="M267" s="36"/>
      <c r="N267" s="36"/>
      <c r="O267" s="36"/>
      <c r="P267" s="36"/>
      <c r="Q267" s="170"/>
      <c r="R267" s="170"/>
      <c r="S267" s="81"/>
      <c r="T267" s="81"/>
      <c r="U267" s="36"/>
      <c r="V267" s="36"/>
      <c r="W267" s="81"/>
      <c r="X267" s="36"/>
      <c r="Y267" s="36"/>
      <c r="Z267" s="36"/>
      <c r="AA267" s="36"/>
      <c r="AB267" s="81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68"/>
      <c r="J268" s="168"/>
      <c r="K268" s="168"/>
      <c r="L268" s="170"/>
      <c r="M268" s="36"/>
      <c r="N268" s="36"/>
      <c r="O268" s="36"/>
      <c r="P268" s="36"/>
      <c r="Q268" s="170"/>
      <c r="R268" s="170"/>
      <c r="S268" s="81"/>
      <c r="T268" s="81"/>
      <c r="U268" s="36"/>
      <c r="V268" s="36"/>
      <c r="W268" s="81"/>
      <c r="X268" s="36"/>
      <c r="Y268" s="36"/>
      <c r="Z268" s="36"/>
      <c r="AA268" s="36"/>
      <c r="AB268" s="81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68"/>
      <c r="J269" s="168"/>
      <c r="K269" s="168"/>
      <c r="L269" s="170"/>
      <c r="M269" s="36"/>
      <c r="N269" s="36"/>
      <c r="O269" s="36"/>
      <c r="P269" s="36"/>
      <c r="Q269" s="170"/>
      <c r="R269" s="170"/>
      <c r="S269" s="81"/>
      <c r="T269" s="81"/>
      <c r="U269" s="36"/>
      <c r="V269" s="36"/>
      <c r="W269" s="81"/>
      <c r="X269" s="36"/>
      <c r="Y269" s="36"/>
      <c r="Z269" s="36"/>
      <c r="AA269" s="36"/>
      <c r="AB269" s="81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68"/>
      <c r="J270" s="168"/>
      <c r="K270" s="168"/>
      <c r="L270" s="170"/>
      <c r="M270" s="36"/>
      <c r="N270" s="36"/>
      <c r="O270" s="36"/>
      <c r="P270" s="36"/>
      <c r="Q270" s="170"/>
      <c r="R270" s="170"/>
      <c r="S270" s="81"/>
      <c r="T270" s="81"/>
      <c r="U270" s="36"/>
      <c r="V270" s="36"/>
      <c r="W270" s="81"/>
      <c r="X270" s="36"/>
      <c r="Y270" s="36"/>
      <c r="Z270" s="36"/>
      <c r="AA270" s="36"/>
      <c r="AB270" s="81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68"/>
      <c r="J271" s="168"/>
      <c r="K271" s="168"/>
      <c r="L271" s="170"/>
      <c r="M271" s="36"/>
      <c r="N271" s="36"/>
      <c r="O271" s="36"/>
      <c r="P271" s="36"/>
      <c r="Q271" s="170"/>
      <c r="R271" s="170"/>
      <c r="S271" s="81"/>
      <c r="T271" s="81"/>
      <c r="U271" s="36"/>
      <c r="V271" s="36"/>
      <c r="W271" s="81"/>
      <c r="X271" s="36"/>
      <c r="Y271" s="36"/>
      <c r="Z271" s="36"/>
      <c r="AA271" s="36"/>
      <c r="AB271" s="81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68"/>
      <c r="J272" s="168"/>
      <c r="K272" s="168"/>
      <c r="L272" s="170"/>
      <c r="M272" s="36"/>
      <c r="N272" s="36"/>
      <c r="O272" s="36"/>
      <c r="P272" s="36"/>
      <c r="Q272" s="170"/>
      <c r="R272" s="170"/>
      <c r="S272" s="81"/>
      <c r="T272" s="81"/>
      <c r="U272" s="36"/>
      <c r="V272" s="36"/>
      <c r="W272" s="81"/>
      <c r="X272" s="36"/>
      <c r="Y272" s="36"/>
      <c r="Z272" s="36"/>
      <c r="AA272" s="36"/>
      <c r="AB272" s="81"/>
      <c r="AC272" s="32"/>
      <c r="AD272" s="32"/>
      <c r="AE272" s="32"/>
      <c r="AO272" s="14"/>
      <c r="AP272" s="14"/>
      <c r="AQ272" s="14"/>
      <c r="AR272" s="14"/>
    </row>
    <row r="273" spans="1:44">
      <c r="G273" s="14"/>
      <c r="H273" s="14"/>
      <c r="I273" s="168"/>
      <c r="J273" s="168"/>
      <c r="K273" s="168"/>
      <c r="L273" s="170"/>
      <c r="M273" s="36"/>
      <c r="N273" s="36"/>
      <c r="O273" s="36"/>
      <c r="P273" s="36"/>
      <c r="Q273" s="170"/>
      <c r="R273" s="170"/>
      <c r="S273" s="81"/>
      <c r="T273" s="81"/>
      <c r="U273" s="36"/>
      <c r="V273" s="36"/>
      <c r="W273" s="81"/>
      <c r="X273" s="36"/>
      <c r="Y273" s="36"/>
      <c r="Z273" s="36"/>
      <c r="AA273" s="36"/>
      <c r="AB273" s="81"/>
      <c r="AC273" s="36"/>
      <c r="AD273" s="36"/>
      <c r="AE273" s="36"/>
      <c r="AO273" s="14"/>
      <c r="AP273" s="14"/>
      <c r="AQ273" s="14"/>
      <c r="AR273" s="14"/>
    </row>
    <row r="274" spans="1:44">
      <c r="B274" s="32"/>
      <c r="C274" s="32"/>
      <c r="D274" s="32"/>
      <c r="E274" s="32"/>
      <c r="F274" s="32"/>
      <c r="G274" s="32"/>
      <c r="H274" s="32"/>
      <c r="I274" s="169"/>
      <c r="J274" s="169"/>
      <c r="K274" s="169"/>
      <c r="L274" s="170"/>
      <c r="M274" s="36"/>
      <c r="N274" s="36"/>
      <c r="O274" s="36"/>
      <c r="P274" s="36"/>
      <c r="Q274" s="170"/>
      <c r="R274" s="170"/>
      <c r="S274" s="81"/>
      <c r="T274" s="81"/>
      <c r="U274" s="36"/>
      <c r="V274" s="36"/>
      <c r="W274" s="81"/>
      <c r="X274" s="36"/>
      <c r="Y274" s="36"/>
      <c r="Z274" s="36"/>
      <c r="AA274" s="36"/>
      <c r="AB274" s="81"/>
      <c r="AC274" s="36"/>
      <c r="AD274" s="36"/>
      <c r="AE274" s="36"/>
      <c r="AO274" s="14"/>
      <c r="AP274" s="14"/>
      <c r="AQ274" s="14"/>
      <c r="AR274" s="14"/>
    </row>
    <row r="275" spans="1:44">
      <c r="B275" s="36"/>
      <c r="C275" s="36"/>
      <c r="D275" s="36"/>
      <c r="E275" s="36"/>
      <c r="F275" s="36"/>
      <c r="G275" s="36"/>
      <c r="H275" s="36"/>
      <c r="I275" s="170"/>
      <c r="J275" s="170"/>
      <c r="K275" s="170"/>
      <c r="L275" s="170"/>
      <c r="M275" s="36"/>
      <c r="N275" s="36"/>
      <c r="O275" s="36"/>
      <c r="P275" s="36"/>
      <c r="Q275" s="170"/>
      <c r="R275" s="170"/>
      <c r="S275" s="81"/>
      <c r="T275" s="81"/>
      <c r="U275" s="36"/>
      <c r="V275" s="36"/>
      <c r="W275" s="81"/>
      <c r="X275" s="36"/>
      <c r="Y275" s="36"/>
      <c r="Z275" s="36"/>
      <c r="AA275" s="36"/>
      <c r="AB275" s="81"/>
      <c r="AC275" s="36"/>
      <c r="AD275" s="36"/>
      <c r="AE275" s="36"/>
      <c r="AO275" s="14"/>
      <c r="AP275" s="14"/>
      <c r="AQ275" s="14"/>
      <c r="AR275" s="14"/>
    </row>
    <row r="276" spans="1:44">
      <c r="B276" s="36"/>
      <c r="C276" s="36"/>
      <c r="D276" s="36"/>
      <c r="E276" s="36"/>
      <c r="F276" s="36"/>
      <c r="G276" s="36"/>
      <c r="H276" s="36"/>
      <c r="I276" s="170"/>
      <c r="J276" s="170"/>
      <c r="K276" s="170"/>
      <c r="L276" s="170"/>
      <c r="M276" s="36"/>
      <c r="N276" s="36"/>
      <c r="O276" s="36"/>
      <c r="P276" s="36"/>
      <c r="Q276" s="170"/>
      <c r="R276" s="170"/>
      <c r="S276" s="81"/>
      <c r="T276" s="81"/>
      <c r="U276" s="36"/>
      <c r="V276" s="36"/>
      <c r="W276" s="81"/>
      <c r="X276" s="36"/>
      <c r="Y276" s="36"/>
      <c r="Z276" s="36"/>
      <c r="AA276" s="36"/>
      <c r="AB276" s="81"/>
      <c r="AC276" s="36"/>
      <c r="AD276" s="36"/>
      <c r="AE276" s="36"/>
      <c r="AO276" s="14"/>
      <c r="AP276" s="14"/>
      <c r="AQ276" s="14"/>
      <c r="AR276" s="14"/>
    </row>
    <row r="277" spans="1:44">
      <c r="B277" s="36"/>
      <c r="C277" s="36"/>
      <c r="D277" s="36"/>
      <c r="E277" s="36"/>
      <c r="F277" s="36"/>
      <c r="G277" s="36"/>
      <c r="H277" s="36"/>
      <c r="I277" s="170"/>
      <c r="J277" s="170"/>
      <c r="K277" s="170"/>
      <c r="L277" s="170"/>
      <c r="M277" s="36"/>
      <c r="N277" s="36"/>
      <c r="O277" s="36"/>
      <c r="P277" s="36"/>
      <c r="Q277" s="170"/>
      <c r="R277" s="170"/>
      <c r="S277" s="81"/>
      <c r="T277" s="81"/>
      <c r="U277" s="36"/>
      <c r="V277" s="36"/>
      <c r="W277" s="81"/>
      <c r="X277" s="36"/>
      <c r="Y277" s="36"/>
      <c r="Z277" s="36"/>
      <c r="AA277" s="36"/>
      <c r="AB277" s="81"/>
      <c r="AC277" s="36"/>
      <c r="AD277" s="36"/>
      <c r="AE277" s="36"/>
      <c r="AO277" s="14"/>
      <c r="AP277" s="14"/>
      <c r="AQ277" s="14"/>
      <c r="AR277" s="14"/>
    </row>
    <row r="278" spans="1:44">
      <c r="B278" s="36"/>
      <c r="C278" s="36"/>
      <c r="D278" s="36"/>
      <c r="E278" s="36"/>
      <c r="F278" s="36"/>
      <c r="G278" s="36"/>
      <c r="H278" s="36"/>
      <c r="I278" s="170"/>
      <c r="J278" s="170"/>
      <c r="K278" s="170"/>
      <c r="L278" s="170"/>
      <c r="M278" s="36"/>
      <c r="N278" s="36"/>
      <c r="O278" s="36"/>
      <c r="P278" s="36"/>
      <c r="Q278" s="170"/>
      <c r="R278" s="170"/>
      <c r="S278" s="81"/>
      <c r="T278" s="81"/>
      <c r="U278" s="36"/>
      <c r="V278" s="36"/>
      <c r="W278" s="81"/>
      <c r="X278" s="36"/>
      <c r="Y278" s="36"/>
      <c r="Z278" s="36"/>
      <c r="AA278" s="36"/>
      <c r="AB278" s="81"/>
      <c r="AC278" s="36"/>
      <c r="AD278" s="36"/>
      <c r="AE278" s="36"/>
      <c r="AQ278" s="14"/>
      <c r="AR278" s="14"/>
    </row>
    <row r="279" spans="1:44">
      <c r="B279" s="36"/>
      <c r="C279" s="36"/>
      <c r="D279" s="36"/>
      <c r="E279" s="36"/>
      <c r="F279" s="36"/>
      <c r="G279" s="36"/>
      <c r="H279" s="36"/>
      <c r="I279" s="170"/>
      <c r="J279" s="170"/>
      <c r="K279" s="170"/>
      <c r="L279" s="170"/>
      <c r="M279" s="36"/>
      <c r="N279" s="36"/>
      <c r="O279" s="36"/>
      <c r="P279" s="36"/>
      <c r="Q279" s="170"/>
      <c r="R279" s="170"/>
      <c r="S279" s="81"/>
      <c r="T279" s="81"/>
      <c r="U279" s="36"/>
      <c r="V279" s="36"/>
      <c r="W279" s="81"/>
      <c r="X279" s="36"/>
      <c r="Y279" s="36"/>
      <c r="Z279" s="36"/>
      <c r="AA279" s="36"/>
      <c r="AB279" s="81"/>
      <c r="AC279" s="36"/>
      <c r="AD279" s="36"/>
      <c r="AE279" s="36"/>
      <c r="AQ279" s="14"/>
      <c r="AR279" s="14"/>
    </row>
    <row r="280" spans="1:44">
      <c r="B280" s="36"/>
      <c r="C280" s="36"/>
      <c r="D280" s="36"/>
      <c r="E280" s="36"/>
      <c r="F280" s="36"/>
      <c r="G280" s="36"/>
      <c r="H280" s="36"/>
      <c r="I280" s="170"/>
      <c r="J280" s="170"/>
      <c r="K280" s="170"/>
      <c r="L280" s="170"/>
      <c r="M280" s="36"/>
      <c r="N280" s="36"/>
      <c r="O280" s="36"/>
      <c r="P280" s="36"/>
      <c r="Q280" s="170"/>
      <c r="R280" s="170"/>
      <c r="S280" s="81"/>
      <c r="T280" s="81"/>
      <c r="U280" s="36"/>
      <c r="V280" s="36"/>
      <c r="W280" s="81"/>
      <c r="X280" s="36"/>
      <c r="Y280" s="36"/>
      <c r="Z280" s="36"/>
      <c r="AA280" s="36"/>
      <c r="AB280" s="81"/>
      <c r="AC280" s="36"/>
      <c r="AD280" s="36"/>
      <c r="AE280" s="36"/>
      <c r="AQ280" s="14"/>
      <c r="AR280" s="14"/>
    </row>
    <row r="281" spans="1:44">
      <c r="B281" s="36"/>
      <c r="C281" s="36"/>
      <c r="D281" s="36"/>
      <c r="E281" s="36"/>
      <c r="F281" s="36"/>
      <c r="G281" s="36"/>
      <c r="H281" s="36"/>
      <c r="I281" s="170"/>
      <c r="J281" s="170"/>
      <c r="K281" s="170"/>
      <c r="L281" s="170"/>
      <c r="M281" s="36"/>
      <c r="N281" s="36"/>
      <c r="O281" s="36"/>
      <c r="P281" s="36"/>
      <c r="Q281" s="170"/>
      <c r="R281" s="170"/>
      <c r="S281" s="81"/>
      <c r="T281" s="81"/>
      <c r="U281" s="36"/>
      <c r="V281" s="36"/>
      <c r="W281" s="81"/>
      <c r="X281" s="36"/>
      <c r="Y281" s="36"/>
      <c r="Z281" s="36"/>
      <c r="AA281" s="36"/>
      <c r="AB281" s="81"/>
      <c r="AC281" s="36"/>
      <c r="AD281" s="36"/>
      <c r="AE281" s="36"/>
      <c r="AQ281" s="14"/>
      <c r="AR281" s="14"/>
    </row>
    <row r="282" spans="1:44">
      <c r="B282" s="36"/>
      <c r="C282" s="36"/>
      <c r="D282" s="36"/>
      <c r="E282" s="36"/>
      <c r="F282" s="36"/>
      <c r="G282" s="36"/>
      <c r="H282" s="36"/>
      <c r="I282" s="170"/>
      <c r="J282" s="170"/>
      <c r="K282" s="170"/>
      <c r="L282" s="170"/>
      <c r="M282" s="36"/>
      <c r="N282" s="36"/>
      <c r="O282" s="36"/>
      <c r="P282" s="36"/>
      <c r="Q282" s="170"/>
      <c r="R282" s="170"/>
      <c r="S282" s="81"/>
      <c r="T282" s="81"/>
      <c r="U282" s="36"/>
      <c r="V282" s="36"/>
      <c r="W282" s="81"/>
      <c r="X282" s="36"/>
      <c r="Y282" s="36"/>
      <c r="Z282" s="36"/>
      <c r="AA282" s="36"/>
      <c r="AB282" s="81"/>
      <c r="AC282" s="36"/>
      <c r="AD282" s="36"/>
      <c r="AE282" s="36"/>
      <c r="AQ282" s="14"/>
      <c r="AR282" s="14"/>
    </row>
    <row r="283" spans="1:44">
      <c r="B283" s="36"/>
      <c r="C283" s="36"/>
      <c r="D283" s="36"/>
      <c r="E283" s="36"/>
      <c r="F283" s="36"/>
      <c r="G283" s="36"/>
      <c r="H283" s="36"/>
      <c r="I283" s="170"/>
      <c r="J283" s="170"/>
      <c r="K283" s="170"/>
      <c r="L283" s="170"/>
      <c r="M283" s="36"/>
      <c r="N283" s="36"/>
      <c r="O283" s="36"/>
      <c r="P283" s="36"/>
      <c r="Q283" s="170"/>
      <c r="R283" s="170"/>
      <c r="S283" s="81"/>
      <c r="T283" s="81"/>
      <c r="U283" s="36"/>
      <c r="V283" s="36"/>
      <c r="W283" s="81"/>
      <c r="X283" s="36"/>
      <c r="Y283" s="36"/>
      <c r="Z283" s="36"/>
      <c r="AA283" s="36"/>
      <c r="AB283" s="81"/>
      <c r="AC283" s="36"/>
      <c r="AD283" s="36"/>
      <c r="AE283" s="36"/>
      <c r="AQ283" s="14"/>
    </row>
    <row r="284" spans="1:44">
      <c r="A284" s="174"/>
      <c r="B284" s="36"/>
      <c r="C284" s="36"/>
      <c r="D284" s="36"/>
      <c r="E284" s="36"/>
      <c r="F284" s="36"/>
      <c r="G284" s="36"/>
      <c r="H284" s="36"/>
      <c r="I284" s="170"/>
      <c r="J284" s="170"/>
      <c r="K284" s="170"/>
      <c r="L284" s="170"/>
      <c r="M284" s="36"/>
      <c r="N284" s="36"/>
      <c r="O284" s="36"/>
      <c r="P284" s="36"/>
      <c r="Q284" s="170"/>
      <c r="R284" s="170"/>
      <c r="S284" s="81"/>
      <c r="T284" s="81"/>
      <c r="U284" s="36"/>
      <c r="V284" s="36"/>
      <c r="W284" s="81"/>
      <c r="X284" s="36"/>
      <c r="Y284" s="36"/>
      <c r="Z284" s="36"/>
      <c r="AA284" s="36"/>
      <c r="AB284" s="81"/>
      <c r="AC284" s="36"/>
      <c r="AD284" s="36"/>
      <c r="AE284" s="36"/>
    </row>
    <row r="285" spans="1:44">
      <c r="A285" s="175"/>
      <c r="B285" s="36"/>
      <c r="C285" s="36"/>
      <c r="D285" s="36"/>
      <c r="E285" s="36"/>
      <c r="F285" s="36"/>
      <c r="G285" s="36"/>
      <c r="H285" s="36"/>
      <c r="I285" s="170"/>
      <c r="J285" s="170"/>
      <c r="K285" s="170"/>
      <c r="L285" s="170"/>
      <c r="M285" s="36"/>
      <c r="N285" s="36"/>
      <c r="O285" s="36"/>
      <c r="P285" s="36"/>
      <c r="Q285" s="170"/>
      <c r="R285" s="170"/>
      <c r="S285" s="81"/>
      <c r="T285" s="81"/>
      <c r="U285" s="36"/>
      <c r="V285" s="36"/>
      <c r="W285" s="81"/>
      <c r="X285" s="36"/>
      <c r="Y285" s="36"/>
      <c r="Z285" s="36"/>
      <c r="AA285" s="36"/>
      <c r="AB285" s="81"/>
      <c r="AC285" s="36"/>
      <c r="AD285" s="36"/>
      <c r="AE285" s="36"/>
    </row>
    <row r="286" spans="1:44">
      <c r="A286" s="175"/>
      <c r="B286" s="36"/>
      <c r="C286" s="36"/>
      <c r="D286" s="36"/>
      <c r="E286" s="36"/>
      <c r="F286" s="36"/>
      <c r="G286" s="36"/>
      <c r="H286" s="36"/>
      <c r="I286" s="170"/>
      <c r="J286" s="170"/>
      <c r="K286" s="170"/>
      <c r="L286" s="170"/>
      <c r="M286" s="36"/>
      <c r="N286" s="36"/>
      <c r="O286" s="36"/>
      <c r="P286" s="36"/>
      <c r="Q286" s="170"/>
      <c r="R286" s="170"/>
      <c r="S286" s="81"/>
      <c r="T286" s="81"/>
      <c r="U286" s="36"/>
      <c r="V286" s="36"/>
      <c r="W286" s="81"/>
      <c r="X286" s="36"/>
      <c r="Y286" s="36"/>
      <c r="Z286" s="36"/>
      <c r="AA286" s="36"/>
      <c r="AB286" s="81"/>
      <c r="AC286" s="36"/>
      <c r="AD286" s="36"/>
      <c r="AE286" s="36"/>
    </row>
    <row r="287" spans="1:44">
      <c r="A287" s="175"/>
      <c r="B287" s="36"/>
      <c r="C287" s="36"/>
      <c r="D287" s="36"/>
      <c r="E287" s="36"/>
      <c r="F287" s="36"/>
      <c r="G287" s="36"/>
      <c r="H287" s="36"/>
      <c r="I287" s="170"/>
      <c r="J287" s="170"/>
      <c r="K287" s="170"/>
      <c r="L287" s="170"/>
      <c r="M287" s="36"/>
      <c r="N287" s="36"/>
      <c r="O287" s="36"/>
      <c r="P287" s="36"/>
      <c r="Q287" s="170"/>
      <c r="R287" s="170"/>
      <c r="S287" s="81"/>
      <c r="T287" s="81"/>
      <c r="U287" s="36"/>
      <c r="V287" s="36"/>
      <c r="W287" s="81"/>
      <c r="X287" s="36"/>
      <c r="Y287" s="36"/>
      <c r="Z287" s="36"/>
      <c r="AA287" s="36"/>
      <c r="AB287" s="81"/>
      <c r="AC287" s="36"/>
      <c r="AD287" s="36"/>
      <c r="AE287" s="36"/>
    </row>
    <row r="288" spans="1:44">
      <c r="A288" s="175"/>
      <c r="B288" s="36"/>
      <c r="C288" s="36"/>
      <c r="D288" s="36"/>
      <c r="E288" s="36"/>
      <c r="F288" s="36"/>
      <c r="G288" s="36"/>
      <c r="H288" s="36"/>
      <c r="I288" s="170"/>
      <c r="J288" s="170"/>
      <c r="K288" s="170"/>
      <c r="L288" s="170"/>
      <c r="M288" s="36"/>
      <c r="N288" s="36"/>
      <c r="O288" s="36"/>
      <c r="P288" s="36"/>
      <c r="Q288" s="170"/>
      <c r="R288" s="170"/>
      <c r="S288" s="81"/>
      <c r="T288" s="81"/>
      <c r="U288" s="36"/>
      <c r="V288" s="36"/>
      <c r="W288" s="81"/>
      <c r="X288" s="36"/>
      <c r="Y288" s="36"/>
      <c r="Z288" s="36"/>
      <c r="AA288" s="36"/>
      <c r="AB288" s="81"/>
      <c r="AC288" s="36"/>
      <c r="AD288" s="36"/>
      <c r="AE288" s="36"/>
    </row>
    <row r="289" spans="1:31">
      <c r="A289" s="175"/>
      <c r="B289" s="36"/>
      <c r="C289" s="36"/>
      <c r="D289" s="36"/>
      <c r="E289" s="36"/>
      <c r="F289" s="36"/>
      <c r="G289" s="36"/>
      <c r="H289" s="36"/>
      <c r="I289" s="170"/>
      <c r="J289" s="170"/>
      <c r="K289" s="170"/>
      <c r="L289" s="170"/>
      <c r="M289" s="36"/>
      <c r="N289" s="36"/>
      <c r="O289" s="36"/>
      <c r="P289" s="36"/>
      <c r="Q289" s="170"/>
      <c r="R289" s="170"/>
      <c r="S289" s="81"/>
      <c r="T289" s="81"/>
      <c r="U289" s="36"/>
      <c r="V289" s="36"/>
      <c r="W289" s="81"/>
      <c r="X289" s="36"/>
      <c r="Y289" s="36"/>
      <c r="Z289" s="36"/>
      <c r="AA289" s="36"/>
      <c r="AB289" s="81"/>
      <c r="AC289" s="36"/>
      <c r="AD289" s="36"/>
      <c r="AE289" s="36"/>
    </row>
    <row r="290" spans="1:31">
      <c r="A290" s="175"/>
      <c r="B290" s="36"/>
      <c r="C290" s="36"/>
      <c r="D290" s="36"/>
      <c r="E290" s="36"/>
      <c r="F290" s="36"/>
      <c r="G290" s="36"/>
      <c r="H290" s="36"/>
      <c r="I290" s="170"/>
      <c r="J290" s="170"/>
      <c r="K290" s="170"/>
      <c r="L290" s="170"/>
      <c r="M290" s="36"/>
      <c r="N290" s="36"/>
      <c r="O290" s="36"/>
      <c r="P290" s="36"/>
      <c r="Q290" s="170"/>
      <c r="R290" s="170"/>
      <c r="S290" s="81"/>
      <c r="T290" s="81"/>
      <c r="U290" s="36"/>
      <c r="V290" s="36"/>
      <c r="W290" s="81"/>
      <c r="X290" s="36"/>
      <c r="Y290" s="36"/>
      <c r="Z290" s="36"/>
      <c r="AA290" s="36"/>
      <c r="AB290" s="81"/>
      <c r="AC290" s="36"/>
      <c r="AD290" s="36"/>
      <c r="AE290" s="36"/>
    </row>
    <row r="291" spans="1:31">
      <c r="A291" s="175"/>
      <c r="B291" s="36"/>
      <c r="C291" s="36"/>
      <c r="D291" s="36"/>
      <c r="E291" s="36"/>
      <c r="F291" s="36"/>
      <c r="G291" s="36"/>
      <c r="H291" s="36"/>
      <c r="I291" s="170"/>
      <c r="J291" s="170"/>
      <c r="K291" s="170"/>
      <c r="L291" s="170"/>
      <c r="M291" s="36"/>
      <c r="N291" s="36"/>
      <c r="O291" s="36"/>
      <c r="P291" s="36"/>
      <c r="Q291" s="170"/>
      <c r="R291" s="170"/>
      <c r="S291" s="81"/>
      <c r="T291" s="81"/>
      <c r="U291" s="36"/>
      <c r="V291" s="36"/>
      <c r="W291" s="81"/>
      <c r="X291" s="36"/>
      <c r="Y291" s="36"/>
      <c r="Z291" s="36"/>
      <c r="AA291" s="36"/>
      <c r="AB291" s="81"/>
      <c r="AC291" s="36"/>
      <c r="AD291" s="36"/>
      <c r="AE291" s="36"/>
    </row>
    <row r="292" spans="1:31">
      <c r="A292" s="175"/>
      <c r="B292" s="36"/>
      <c r="C292" s="36"/>
      <c r="D292" s="36"/>
      <c r="E292" s="36"/>
      <c r="F292" s="36"/>
      <c r="G292" s="36"/>
      <c r="H292" s="36"/>
      <c r="I292" s="170"/>
      <c r="J292" s="170"/>
      <c r="K292" s="170"/>
      <c r="L292" s="170"/>
      <c r="M292" s="36"/>
      <c r="N292" s="36"/>
      <c r="O292" s="36"/>
      <c r="P292" s="36"/>
      <c r="Q292" s="170"/>
      <c r="R292" s="170"/>
      <c r="S292" s="81"/>
      <c r="T292" s="81"/>
      <c r="U292" s="36"/>
      <c r="V292" s="36"/>
      <c r="W292" s="81"/>
      <c r="X292" s="36"/>
      <c r="Y292" s="36"/>
      <c r="Z292" s="36"/>
      <c r="AA292" s="36"/>
      <c r="AB292" s="81"/>
      <c r="AC292" s="36"/>
      <c r="AD292" s="36"/>
      <c r="AE292" s="36"/>
    </row>
    <row r="293" spans="1:31">
      <c r="A293" s="175"/>
      <c r="B293" s="36"/>
      <c r="C293" s="36"/>
      <c r="D293" s="36"/>
      <c r="E293" s="36"/>
      <c r="F293" s="36"/>
      <c r="G293" s="36"/>
      <c r="H293" s="36"/>
      <c r="I293" s="170"/>
      <c r="J293" s="170"/>
      <c r="K293" s="170"/>
      <c r="L293" s="170"/>
      <c r="M293" s="36"/>
      <c r="N293" s="36"/>
      <c r="O293" s="36"/>
      <c r="P293" s="36"/>
      <c r="Q293" s="170"/>
      <c r="R293" s="170"/>
      <c r="S293" s="81"/>
      <c r="T293" s="81"/>
      <c r="U293" s="36"/>
      <c r="V293" s="36"/>
      <c r="W293" s="81"/>
      <c r="X293" s="36"/>
      <c r="Y293" s="36"/>
      <c r="Z293" s="36"/>
      <c r="AA293" s="36"/>
      <c r="AB293" s="81"/>
      <c r="AC293" s="36"/>
      <c r="AD293" s="36"/>
      <c r="AE293" s="36"/>
    </row>
    <row r="294" spans="1:31">
      <c r="A294" s="175"/>
      <c r="B294" s="36"/>
      <c r="C294" s="36"/>
      <c r="D294" s="36"/>
      <c r="E294" s="36"/>
      <c r="F294" s="36"/>
      <c r="G294" s="36"/>
      <c r="H294" s="36"/>
      <c r="I294" s="170"/>
      <c r="J294" s="170"/>
      <c r="K294" s="170"/>
      <c r="L294" s="170"/>
      <c r="M294" s="36"/>
      <c r="N294" s="36"/>
      <c r="O294" s="36"/>
      <c r="P294" s="36"/>
      <c r="Q294" s="170"/>
      <c r="R294" s="170"/>
      <c r="S294" s="81"/>
      <c r="T294" s="81"/>
      <c r="U294" s="36"/>
      <c r="V294" s="36"/>
      <c r="W294" s="81"/>
      <c r="X294" s="36"/>
      <c r="Y294" s="36"/>
      <c r="Z294" s="36"/>
      <c r="AA294" s="36"/>
      <c r="AB294" s="81"/>
      <c r="AC294" s="36"/>
      <c r="AD294" s="36"/>
      <c r="AE294" s="36"/>
    </row>
    <row r="295" spans="1:31">
      <c r="A295" s="175"/>
      <c r="B295" s="36"/>
      <c r="C295" s="36"/>
      <c r="D295" s="36"/>
      <c r="E295" s="36"/>
      <c r="F295" s="36"/>
      <c r="G295" s="36"/>
      <c r="H295" s="36"/>
      <c r="I295" s="170"/>
      <c r="J295" s="170"/>
      <c r="K295" s="170"/>
      <c r="L295" s="170"/>
      <c r="M295" s="36"/>
      <c r="N295" s="36"/>
      <c r="O295" s="36"/>
      <c r="P295" s="36"/>
      <c r="Q295" s="170"/>
      <c r="R295" s="170"/>
      <c r="S295" s="81"/>
      <c r="T295" s="81"/>
      <c r="U295" s="36"/>
      <c r="V295" s="36"/>
      <c r="W295" s="81"/>
      <c r="X295" s="36"/>
      <c r="Y295" s="36"/>
      <c r="Z295" s="36"/>
      <c r="AA295" s="36"/>
      <c r="AB295" s="81"/>
      <c r="AC295" s="36"/>
      <c r="AD295" s="36"/>
      <c r="AE295" s="36"/>
    </row>
    <row r="296" spans="1:31">
      <c r="A296" s="175"/>
      <c r="B296" s="36"/>
      <c r="C296" s="36"/>
      <c r="D296" s="36"/>
      <c r="E296" s="36"/>
      <c r="F296" s="36"/>
      <c r="G296" s="36"/>
      <c r="H296" s="36"/>
      <c r="I296" s="170"/>
      <c r="J296" s="170"/>
      <c r="K296" s="170"/>
      <c r="L296" s="170"/>
      <c r="M296" s="36"/>
      <c r="N296" s="36"/>
      <c r="O296" s="36"/>
      <c r="P296" s="36"/>
      <c r="Q296" s="170"/>
      <c r="R296" s="170"/>
      <c r="S296" s="81"/>
      <c r="T296" s="81"/>
      <c r="U296" s="36"/>
      <c r="V296" s="36"/>
      <c r="W296" s="81"/>
      <c r="X296" s="36"/>
      <c r="Y296" s="36"/>
      <c r="Z296" s="36"/>
      <c r="AA296" s="36"/>
      <c r="AB296" s="81"/>
      <c r="AC296" s="36"/>
      <c r="AD296" s="36"/>
      <c r="AE296" s="36"/>
    </row>
    <row r="297" spans="1:31">
      <c r="A297" s="175"/>
      <c r="B297" s="36"/>
      <c r="C297" s="36"/>
      <c r="D297" s="36"/>
      <c r="E297" s="36"/>
      <c r="F297" s="36"/>
      <c r="G297" s="36"/>
      <c r="H297" s="36"/>
      <c r="I297" s="170"/>
      <c r="J297" s="170"/>
      <c r="K297" s="170"/>
      <c r="L297" s="170"/>
      <c r="M297" s="36"/>
      <c r="N297" s="36"/>
      <c r="O297" s="36"/>
      <c r="P297" s="36"/>
      <c r="Q297" s="170"/>
      <c r="R297" s="170"/>
      <c r="S297" s="81"/>
      <c r="T297" s="81"/>
      <c r="U297" s="36"/>
      <c r="V297" s="36"/>
      <c r="W297" s="81"/>
      <c r="X297" s="36"/>
      <c r="Y297" s="36"/>
      <c r="AC297" s="36"/>
      <c r="AD297" s="36"/>
      <c r="AE297" s="36"/>
    </row>
    <row r="298" spans="1:31">
      <c r="A298" s="175"/>
      <c r="B298" s="36"/>
      <c r="C298" s="36"/>
      <c r="D298" s="36"/>
      <c r="E298" s="36"/>
      <c r="F298" s="36"/>
      <c r="G298" s="36"/>
      <c r="H298" s="36"/>
      <c r="I298" s="170"/>
      <c r="J298" s="170"/>
      <c r="K298" s="170"/>
      <c r="L298" s="170"/>
      <c r="M298" s="36"/>
      <c r="N298" s="36"/>
      <c r="O298" s="36"/>
      <c r="P298" s="36"/>
      <c r="Q298" s="170"/>
      <c r="R298" s="170"/>
      <c r="S298" s="81"/>
      <c r="T298" s="81"/>
      <c r="U298" s="36"/>
      <c r="V298" s="36"/>
      <c r="W298" s="81"/>
      <c r="X298" s="36"/>
      <c r="Y298" s="36"/>
      <c r="AC298" s="36"/>
      <c r="AD298" s="36"/>
      <c r="AE298" s="36"/>
    </row>
    <row r="299" spans="1:31">
      <c r="A299" s="175"/>
      <c r="B299" s="36"/>
      <c r="C299" s="36"/>
      <c r="D299" s="36"/>
      <c r="E299" s="36"/>
      <c r="F299" s="36"/>
      <c r="G299" s="36"/>
      <c r="H299" s="36"/>
      <c r="I299" s="170"/>
      <c r="J299" s="170"/>
      <c r="K299" s="170"/>
      <c r="L299" s="170"/>
      <c r="M299" s="36"/>
      <c r="N299" s="36"/>
      <c r="O299" s="36"/>
      <c r="P299" s="36"/>
      <c r="Q299" s="170"/>
      <c r="R299" s="170"/>
      <c r="S299" s="81"/>
      <c r="T299" s="81"/>
      <c r="U299" s="36"/>
      <c r="V299" s="36"/>
      <c r="W299" s="81"/>
      <c r="X299" s="36"/>
      <c r="Y299" s="36"/>
      <c r="AC299" s="36"/>
      <c r="AD299" s="36"/>
      <c r="AE299" s="36"/>
    </row>
    <row r="300" spans="1:31">
      <c r="A300" s="175"/>
      <c r="B300" s="36"/>
      <c r="C300" s="36"/>
      <c r="D300" s="36"/>
      <c r="E300" s="36"/>
      <c r="F300" s="36"/>
      <c r="G300" s="36"/>
      <c r="H300" s="36"/>
      <c r="I300" s="170"/>
      <c r="J300" s="170"/>
      <c r="K300" s="170"/>
      <c r="L300" s="170"/>
      <c r="M300" s="36"/>
      <c r="N300" s="36"/>
      <c r="O300" s="36"/>
      <c r="P300" s="36"/>
      <c r="Q300" s="170"/>
      <c r="R300" s="170"/>
      <c r="S300" s="81"/>
      <c r="T300" s="81"/>
      <c r="U300" s="36"/>
      <c r="V300" s="36"/>
      <c r="W300" s="81"/>
      <c r="X300" s="36"/>
      <c r="Y300" s="36"/>
      <c r="AC300" s="36"/>
      <c r="AD300" s="36"/>
      <c r="AE300" s="36"/>
    </row>
    <row r="301" spans="1:31">
      <c r="A301" s="175"/>
      <c r="B301" s="36"/>
      <c r="C301" s="36"/>
      <c r="D301" s="36"/>
      <c r="E301" s="36"/>
      <c r="F301" s="36"/>
      <c r="G301" s="36"/>
      <c r="H301" s="36"/>
      <c r="I301" s="170"/>
      <c r="J301" s="170"/>
      <c r="K301" s="170"/>
      <c r="L301" s="170"/>
      <c r="M301" s="36"/>
      <c r="N301" s="36"/>
      <c r="O301" s="36"/>
      <c r="P301" s="36"/>
      <c r="Q301" s="170"/>
      <c r="R301" s="170"/>
      <c r="S301" s="81"/>
      <c r="T301" s="81"/>
      <c r="U301" s="36"/>
      <c r="V301" s="36"/>
      <c r="W301" s="81"/>
      <c r="X301" s="36"/>
      <c r="Y301" s="36"/>
      <c r="AC301" s="36"/>
      <c r="AD301" s="36"/>
      <c r="AE301" s="36"/>
    </row>
    <row r="302" spans="1:31">
      <c r="A302" s="175"/>
      <c r="B302" s="36"/>
      <c r="C302" s="36"/>
      <c r="D302" s="36"/>
      <c r="E302" s="36"/>
      <c r="F302" s="36"/>
      <c r="G302" s="36"/>
      <c r="H302" s="36"/>
      <c r="I302" s="170"/>
      <c r="J302" s="170"/>
      <c r="K302" s="170"/>
      <c r="L302" s="170"/>
      <c r="M302" s="36"/>
      <c r="N302" s="36"/>
      <c r="O302" s="36"/>
      <c r="P302" s="36"/>
      <c r="Q302" s="170"/>
      <c r="R302" s="170"/>
      <c r="S302" s="81"/>
      <c r="T302" s="81"/>
      <c r="U302" s="36"/>
      <c r="V302" s="36"/>
      <c r="W302" s="81"/>
      <c r="X302" s="36"/>
      <c r="Y302" s="36"/>
      <c r="AC302" s="36"/>
      <c r="AD302" s="36"/>
      <c r="AE302" s="36"/>
    </row>
    <row r="303" spans="1:31">
      <c r="A303" s="175"/>
      <c r="B303" s="36"/>
      <c r="C303" s="36"/>
      <c r="D303" s="36"/>
      <c r="E303" s="36"/>
      <c r="F303" s="36"/>
      <c r="G303" s="36"/>
      <c r="H303" s="36"/>
      <c r="I303" s="170"/>
      <c r="J303" s="170"/>
      <c r="K303" s="170"/>
      <c r="L303" s="170"/>
      <c r="M303" s="36"/>
      <c r="N303" s="36"/>
      <c r="O303" s="36"/>
      <c r="P303" s="36"/>
      <c r="Q303" s="170"/>
      <c r="R303" s="170"/>
      <c r="S303" s="81"/>
      <c r="T303" s="81"/>
      <c r="U303" s="36"/>
      <c r="V303" s="36"/>
      <c r="W303" s="81"/>
      <c r="X303" s="36"/>
      <c r="Y303" s="36"/>
      <c r="AC303" s="36"/>
      <c r="AD303" s="36"/>
      <c r="AE303" s="36"/>
    </row>
    <row r="304" spans="1:31">
      <c r="A304" s="175"/>
      <c r="B304" s="36"/>
      <c r="C304" s="36"/>
      <c r="D304" s="36"/>
      <c r="E304" s="36"/>
      <c r="F304" s="36"/>
      <c r="G304" s="36"/>
      <c r="H304" s="36"/>
      <c r="I304" s="170"/>
      <c r="J304" s="170"/>
      <c r="K304" s="170"/>
      <c r="L304" s="170"/>
      <c r="M304" s="36"/>
      <c r="N304" s="36"/>
      <c r="O304" s="36"/>
      <c r="P304" s="36"/>
      <c r="Q304" s="170"/>
      <c r="R304" s="170"/>
      <c r="S304" s="81"/>
      <c r="T304" s="81"/>
      <c r="U304" s="36"/>
      <c r="V304" s="36"/>
      <c r="W304" s="81"/>
      <c r="X304" s="36"/>
      <c r="Y304" s="36"/>
      <c r="AC304" s="36"/>
      <c r="AD304" s="36"/>
      <c r="AE304" s="36"/>
    </row>
    <row r="305" spans="1:31">
      <c r="A305" s="175"/>
      <c r="B305" s="36"/>
      <c r="C305" s="36"/>
      <c r="D305" s="36"/>
      <c r="E305" s="36"/>
      <c r="F305" s="36"/>
      <c r="G305" s="36"/>
      <c r="H305" s="36"/>
      <c r="I305" s="170"/>
      <c r="J305" s="170"/>
      <c r="K305" s="170"/>
      <c r="L305" s="170"/>
      <c r="M305" s="36"/>
      <c r="N305" s="36"/>
      <c r="O305" s="36"/>
      <c r="P305" s="36"/>
      <c r="Q305" s="170"/>
      <c r="R305" s="170"/>
      <c r="S305" s="81"/>
      <c r="T305" s="81"/>
      <c r="U305" s="36"/>
      <c r="V305" s="36"/>
      <c r="W305" s="81"/>
      <c r="X305" s="36"/>
      <c r="Y305" s="36"/>
      <c r="AC305" s="36"/>
      <c r="AD305" s="36"/>
      <c r="AE305" s="36"/>
    </row>
    <row r="306" spans="1:31">
      <c r="A306" s="175"/>
      <c r="B306" s="36"/>
      <c r="C306" s="36"/>
      <c r="D306" s="36"/>
      <c r="E306" s="36"/>
      <c r="F306" s="36"/>
      <c r="G306" s="36"/>
      <c r="H306" s="36"/>
      <c r="I306" s="170"/>
      <c r="J306" s="170"/>
      <c r="K306" s="170"/>
      <c r="L306" s="170"/>
      <c r="M306" s="36"/>
      <c r="N306" s="36"/>
      <c r="O306" s="36"/>
      <c r="P306" s="36"/>
      <c r="Q306" s="170"/>
      <c r="R306" s="170"/>
      <c r="S306" s="81"/>
      <c r="T306" s="81"/>
      <c r="U306" s="36"/>
      <c r="V306" s="36"/>
      <c r="W306" s="81"/>
      <c r="X306" s="36"/>
      <c r="Y306" s="36"/>
      <c r="AC306" s="36"/>
      <c r="AD306" s="36"/>
      <c r="AE306" s="36"/>
    </row>
    <row r="307" spans="1:31">
      <c r="A307" s="175"/>
      <c r="B307" s="36"/>
      <c r="C307" s="36"/>
      <c r="D307" s="36"/>
      <c r="E307" s="36"/>
      <c r="F307" s="36"/>
      <c r="G307" s="36"/>
      <c r="H307" s="36"/>
      <c r="I307" s="170"/>
      <c r="J307" s="170"/>
      <c r="K307" s="170"/>
      <c r="L307" s="170"/>
      <c r="M307" s="36"/>
      <c r="N307" s="36"/>
      <c r="O307" s="36"/>
      <c r="P307" s="36"/>
      <c r="Q307" s="170"/>
      <c r="R307" s="170"/>
      <c r="S307" s="81"/>
      <c r="T307" s="81"/>
      <c r="U307" s="36"/>
      <c r="V307" s="36"/>
      <c r="W307" s="81"/>
      <c r="X307" s="36"/>
      <c r="Y307" s="36"/>
    </row>
    <row r="308" spans="1:31">
      <c r="A308" s="175"/>
      <c r="B308" s="36"/>
      <c r="C308" s="36"/>
      <c r="D308" s="36"/>
      <c r="E308" s="36"/>
      <c r="F308" s="36"/>
      <c r="G308" s="36"/>
      <c r="H308" s="36"/>
      <c r="I308" s="170"/>
      <c r="J308" s="170"/>
      <c r="K308" s="170"/>
      <c r="L308" s="170"/>
      <c r="M308" s="36"/>
      <c r="N308" s="36"/>
      <c r="O308" s="36"/>
      <c r="P308" s="36"/>
      <c r="Q308" s="170"/>
      <c r="R308" s="170"/>
      <c r="S308" s="81"/>
      <c r="T308" s="81"/>
      <c r="U308" s="36"/>
      <c r="V308" s="36"/>
      <c r="W308" s="81"/>
      <c r="X308" s="36"/>
      <c r="Y308" s="36"/>
    </row>
    <row r="309" spans="1:31">
      <c r="A309" s="175"/>
      <c r="L309" s="170"/>
      <c r="M309" s="36"/>
      <c r="N309" s="36"/>
      <c r="O309" s="36"/>
      <c r="P309" s="36"/>
      <c r="Q309" s="170"/>
      <c r="R309" s="170"/>
      <c r="S309" s="81"/>
      <c r="T309" s="81"/>
      <c r="U309" s="36"/>
      <c r="V309" s="36"/>
      <c r="W309" s="81"/>
      <c r="X309" s="36"/>
      <c r="Y309" s="36"/>
    </row>
    <row r="310" spans="1:31">
      <c r="A310" s="175"/>
      <c r="L310" s="170"/>
      <c r="M310" s="36"/>
      <c r="N310" s="36"/>
      <c r="O310" s="36"/>
      <c r="P310" s="36"/>
      <c r="Q310" s="170"/>
      <c r="R310" s="170"/>
      <c r="S310" s="81"/>
      <c r="T310" s="81"/>
      <c r="U310" s="36"/>
      <c r="V310" s="36"/>
      <c r="W310" s="81"/>
      <c r="X310" s="36"/>
      <c r="Y310" s="36"/>
    </row>
    <row r="311" spans="1:31">
      <c r="A311" s="175"/>
      <c r="L311" s="170"/>
      <c r="M311" s="36"/>
      <c r="N311" s="36"/>
      <c r="O311" s="36"/>
      <c r="P311" s="36"/>
      <c r="Q311" s="170"/>
      <c r="R311" s="170"/>
      <c r="S311" s="81"/>
      <c r="T311" s="81"/>
      <c r="U311" s="36"/>
      <c r="V311" s="36"/>
      <c r="W311" s="81"/>
      <c r="X311" s="36"/>
      <c r="Y311" s="36"/>
    </row>
    <row r="312" spans="1:31">
      <c r="A312" s="175"/>
      <c r="L312" s="170"/>
      <c r="M312" s="36"/>
      <c r="N312" s="36"/>
      <c r="O312" s="36"/>
      <c r="P312" s="36"/>
      <c r="Q312" s="170"/>
      <c r="R312" s="170"/>
      <c r="S312" s="81"/>
      <c r="T312" s="81"/>
      <c r="U312" s="36"/>
      <c r="V312" s="36"/>
      <c r="W312" s="81"/>
      <c r="X312" s="36"/>
      <c r="Y312" s="36"/>
    </row>
    <row r="313" spans="1:31">
      <c r="A313" s="175"/>
      <c r="L313" s="170"/>
      <c r="M313" s="36"/>
      <c r="N313" s="36"/>
      <c r="O313" s="36"/>
      <c r="P313" s="36"/>
      <c r="Q313" s="170"/>
      <c r="R313" s="170"/>
      <c r="S313" s="81"/>
      <c r="T313" s="81"/>
      <c r="U313" s="36"/>
      <c r="V313" s="36"/>
      <c r="W313" s="81"/>
      <c r="X313" s="36"/>
      <c r="Y313" s="36"/>
    </row>
    <row r="314" spans="1:31">
      <c r="A314" s="175"/>
      <c r="L314" s="170"/>
      <c r="M314" s="36"/>
      <c r="N314" s="36"/>
      <c r="O314" s="36"/>
      <c r="P314" s="36"/>
      <c r="Q314" s="170"/>
      <c r="R314" s="170"/>
      <c r="S314" s="81"/>
      <c r="T314" s="81"/>
      <c r="U314" s="36"/>
      <c r="V314" s="36"/>
      <c r="W314" s="81"/>
      <c r="X314" s="36"/>
      <c r="Y314" s="36"/>
    </row>
    <row r="315" spans="1:31">
      <c r="A315" s="175"/>
      <c r="L315" s="170"/>
      <c r="M315" s="36"/>
      <c r="N315" s="36"/>
      <c r="O315" s="36"/>
      <c r="P315" s="36"/>
      <c r="Q315" s="170"/>
      <c r="R315" s="170"/>
      <c r="S315" s="81"/>
      <c r="T315" s="81"/>
      <c r="U315" s="36"/>
      <c r="V315" s="36"/>
      <c r="W315" s="81"/>
      <c r="X315" s="36"/>
      <c r="Y315" s="36"/>
    </row>
    <row r="316" spans="1:31">
      <c r="A316" s="175"/>
      <c r="L316" s="170"/>
      <c r="M316" s="36"/>
      <c r="N316" s="36"/>
      <c r="O316" s="36"/>
      <c r="P316" s="36"/>
      <c r="Q316" s="170"/>
      <c r="R316" s="170"/>
      <c r="S316" s="81"/>
      <c r="T316" s="81"/>
      <c r="U316" s="36"/>
      <c r="V316" s="36"/>
      <c r="W316" s="81"/>
      <c r="X316" s="36"/>
      <c r="Y316" s="36"/>
    </row>
    <row r="317" spans="1:31">
      <c r="A317" s="175"/>
      <c r="L317" s="170"/>
      <c r="M317" s="36"/>
      <c r="N317" s="36"/>
      <c r="O317" s="36"/>
      <c r="P317" s="36"/>
      <c r="Q317" s="170"/>
      <c r="R317" s="170"/>
      <c r="S317" s="81"/>
      <c r="T317" s="81"/>
      <c r="U317" s="36"/>
      <c r="V317" s="36"/>
      <c r="W317" s="81"/>
      <c r="X317" s="36"/>
      <c r="Y317" s="36"/>
    </row>
    <row r="318" spans="1:31">
      <c r="A318" s="175"/>
      <c r="L318" s="170"/>
      <c r="M318" s="36"/>
      <c r="N318" s="36"/>
      <c r="O318" s="36"/>
      <c r="P318" s="36"/>
      <c r="Q318" s="170"/>
      <c r="R318" s="170"/>
      <c r="S318" s="81"/>
      <c r="T318" s="81"/>
      <c r="U318" s="36"/>
      <c r="V318" s="36"/>
      <c r="W318" s="81"/>
      <c r="X318" s="36"/>
      <c r="Y318" s="36"/>
    </row>
    <row r="319" spans="1:31">
      <c r="L319" s="170"/>
      <c r="M319" s="36"/>
      <c r="N319" s="36"/>
      <c r="O319" s="36"/>
      <c r="P319" s="36"/>
      <c r="Q319" s="170"/>
      <c r="R319" s="170"/>
      <c r="S319" s="81"/>
      <c r="T319" s="81"/>
      <c r="U319" s="36"/>
      <c r="V319" s="36"/>
      <c r="W319" s="81"/>
      <c r="X319" s="36"/>
      <c r="Y319" s="36"/>
    </row>
    <row r="320" spans="1:31">
      <c r="L320" s="170"/>
    </row>
  </sheetData>
  <conditionalFormatting sqref="AT101:AU101">
    <cfRule type="cellIs" dxfId="71" priority="16" stopIfTrue="1" operator="lessThan">
      <formula>0</formula>
    </cfRule>
  </conditionalFormatting>
  <conditionalFormatting sqref="AT78:AU78">
    <cfRule type="cellIs" dxfId="70" priority="17" stopIfTrue="1" operator="greaterThan">
      <formula>0</formula>
    </cfRule>
  </conditionalFormatting>
  <conditionalFormatting sqref="AT78:AU78">
    <cfRule type="cellIs" dxfId="69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44"/>
  <sheetViews>
    <sheetView tabSelected="1" zoomScale="102" zoomScaleNormal="102" workbookViewId="0">
      <pane xSplit="2" ySplit="7" topLeftCell="C23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1796875" customWidth="1"/>
    <col min="3" max="3" width="7.08984375" style="342" customWidth="1"/>
    <col min="4" max="4" width="1.1796875" customWidth="1"/>
    <col min="5" max="5" width="6" style="342" customWidth="1"/>
    <col min="6" max="6" width="1.7265625" customWidth="1"/>
    <col min="7" max="7" width="7" customWidth="1"/>
    <col min="8" max="8" width="5.54296875" customWidth="1"/>
    <col min="9" max="9" width="7.1796875" customWidth="1"/>
    <col min="10" max="10" width="5.453125" customWidth="1"/>
    <col min="11" max="11" width="0.6328125" customWidth="1"/>
    <col min="12" max="12" width="6.6328125" customWidth="1"/>
    <col min="13" max="13" width="1.90625" customWidth="1"/>
    <col min="14" max="14" width="6.90625" customWidth="1"/>
    <col min="15" max="15" width="1.453125" customWidth="1"/>
    <col min="16" max="16" width="7.6328125" customWidth="1"/>
    <col min="17" max="17" width="5.08984375" customWidth="1"/>
    <col min="18" max="18" width="5.81640625" customWidth="1"/>
    <col min="19" max="19" width="1.36328125" customWidth="1"/>
    <col min="20" max="20" width="5.08984375" style="101" customWidth="1"/>
    <col min="21" max="21" width="1.36328125" customWidth="1"/>
    <col min="22" max="22" width="6.08984375" customWidth="1"/>
    <col min="23" max="23" width="5.54296875" customWidth="1"/>
    <col min="24" max="24" width="5.81640625" customWidth="1"/>
    <col min="25" max="25" width="7.54296875" style="342" customWidth="1"/>
    <col min="26" max="26" width="6.6328125" customWidth="1"/>
    <col min="27" max="27" width="6" style="11" customWidth="1"/>
    <col min="28" max="29" width="10" customWidth="1"/>
    <col min="30" max="30" width="8.08984375" style="342" customWidth="1"/>
    <col min="31" max="31" width="4.36328125" customWidth="1"/>
    <col min="32" max="32" width="7" customWidth="1"/>
    <col min="33" max="34" width="8.08984375" customWidth="1"/>
    <col min="35" max="35" width="8.453125" customWidth="1"/>
    <col min="36" max="36" width="11.08984375" customWidth="1"/>
    <col min="37" max="37" width="9.90625" customWidth="1"/>
    <col min="38" max="38" width="10.36328125" customWidth="1"/>
    <col min="39" max="39" width="9" customWidth="1"/>
    <col min="40" max="40" width="7.36328125" customWidth="1"/>
    <col min="41" max="41" width="9.26953125" customWidth="1"/>
    <col min="42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8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</cols>
  <sheetData>
    <row r="1" spans="1:49" ht="16.5" customHeight="1">
      <c r="A1" s="25"/>
      <c r="B1" s="25"/>
      <c r="C1" s="336"/>
      <c r="D1" s="25"/>
      <c r="E1" s="336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388"/>
      <c r="U1" s="25"/>
      <c r="V1" s="25"/>
      <c r="W1" s="25"/>
      <c r="X1" s="25"/>
      <c r="Y1" s="336"/>
      <c r="Z1" s="25"/>
      <c r="AA1" s="277"/>
      <c r="AB1" s="25"/>
      <c r="AC1" s="25"/>
      <c r="AD1" s="336"/>
      <c r="AE1" s="25"/>
    </row>
    <row r="2" spans="1:49" ht="24.6">
      <c r="A2" s="25"/>
      <c r="B2" s="127" t="s">
        <v>667</v>
      </c>
      <c r="C2" s="336"/>
      <c r="D2" s="25"/>
      <c r="E2" s="336"/>
      <c r="F2" s="25"/>
      <c r="G2" s="489">
        <v>2024</v>
      </c>
      <c r="H2" s="490"/>
      <c r="I2" s="176"/>
      <c r="J2" s="176" t="s">
        <v>92</v>
      </c>
      <c r="K2" s="176"/>
      <c r="L2" s="176"/>
      <c r="M2" s="176"/>
      <c r="N2" s="147">
        <v>52</v>
      </c>
      <c r="O2" s="25"/>
      <c r="P2" s="25"/>
      <c r="Q2" s="25"/>
      <c r="R2" s="388"/>
      <c r="S2" s="25"/>
      <c r="T2" s="176" t="s">
        <v>577</v>
      </c>
      <c r="U2" s="177"/>
      <c r="V2" s="177"/>
      <c r="W2" s="348"/>
      <c r="X2" s="177"/>
      <c r="Y2" s="177"/>
      <c r="Z2" s="491">
        <v>45668</v>
      </c>
      <c r="AA2" s="492"/>
      <c r="AB2" s="493"/>
      <c r="AC2" s="494"/>
      <c r="AD2" s="26"/>
      <c r="AE2" s="26"/>
    </row>
    <row r="3" spans="1:49" ht="16.5" customHeight="1">
      <c r="A3" s="71"/>
      <c r="B3" s="25"/>
      <c r="C3" s="336"/>
      <c r="D3" s="25"/>
      <c r="E3" s="336"/>
      <c r="F3" s="25"/>
      <c r="G3" s="25"/>
      <c r="H3" s="25"/>
      <c r="I3" s="25"/>
      <c r="J3" s="25"/>
      <c r="K3" s="25"/>
      <c r="L3" s="25"/>
      <c r="M3" s="25"/>
      <c r="N3" s="25"/>
      <c r="O3" s="25"/>
      <c r="P3" s="12"/>
      <c r="Q3" s="25"/>
      <c r="R3" s="12"/>
      <c r="S3" s="12"/>
      <c r="T3" s="389"/>
      <c r="U3" s="12"/>
      <c r="V3" s="12"/>
      <c r="W3" s="12"/>
      <c r="X3" s="12"/>
      <c r="Y3" s="349"/>
      <c r="Z3" s="12"/>
      <c r="AA3" s="278"/>
      <c r="AB3" s="12"/>
      <c r="AC3" s="26"/>
      <c r="AD3" s="337"/>
      <c r="AE3" s="26"/>
    </row>
    <row r="4" spans="1:49" ht="15" customHeight="1">
      <c r="A4" s="12"/>
      <c r="B4" s="12"/>
      <c r="C4" s="349"/>
      <c r="D4" s="6"/>
      <c r="E4" s="338"/>
      <c r="F4" s="6"/>
      <c r="G4" s="12"/>
      <c r="H4" s="12"/>
      <c r="I4" s="25"/>
      <c r="J4" s="12"/>
      <c r="K4" s="12"/>
      <c r="L4" s="12"/>
      <c r="M4" s="12"/>
      <c r="N4" s="12"/>
      <c r="O4" s="12"/>
      <c r="P4" s="6"/>
      <c r="Q4" s="12"/>
      <c r="R4" s="6"/>
      <c r="S4" s="6"/>
      <c r="T4" s="390"/>
      <c r="U4" s="6"/>
      <c r="V4" s="6"/>
      <c r="W4" s="6"/>
      <c r="X4" s="6"/>
      <c r="Y4" s="338"/>
      <c r="Z4" s="6"/>
      <c r="AA4" s="279" t="s">
        <v>2</v>
      </c>
      <c r="AB4" s="8" t="s">
        <v>79</v>
      </c>
      <c r="AC4" s="6"/>
      <c r="AD4" s="338"/>
      <c r="AE4" s="6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9" ht="15" customHeight="1">
      <c r="A5" s="12"/>
      <c r="B5" s="12"/>
      <c r="C5" s="349"/>
      <c r="D5" s="6"/>
      <c r="E5" s="338"/>
      <c r="F5" s="6"/>
      <c r="G5" s="7"/>
      <c r="H5" s="7"/>
      <c r="I5" s="6"/>
      <c r="J5" s="7"/>
      <c r="K5" s="7"/>
      <c r="L5" s="7"/>
      <c r="M5" s="7"/>
      <c r="N5" s="7"/>
      <c r="O5" s="7"/>
      <c r="P5" s="8" t="s">
        <v>22</v>
      </c>
      <c r="Q5" s="7"/>
      <c r="R5" s="305" t="s">
        <v>408</v>
      </c>
      <c r="S5" s="6"/>
      <c r="T5" s="391" t="s">
        <v>408</v>
      </c>
      <c r="U5" s="6"/>
      <c r="V5" s="8" t="s">
        <v>602</v>
      </c>
      <c r="W5" s="8"/>
      <c r="X5" s="8"/>
      <c r="Y5" s="339" t="s">
        <v>2</v>
      </c>
      <c r="Z5" s="8"/>
      <c r="AA5" s="279" t="s">
        <v>8</v>
      </c>
      <c r="AB5" s="8" t="s">
        <v>406</v>
      </c>
      <c r="AC5" s="8" t="s">
        <v>77</v>
      </c>
      <c r="AD5" s="339"/>
      <c r="AE5" s="6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22"/>
    </row>
    <row r="6" spans="1:49" ht="15" customHeight="1">
      <c r="A6" s="6"/>
      <c r="B6" s="8" t="s">
        <v>2</v>
      </c>
      <c r="C6" s="385" t="s">
        <v>498</v>
      </c>
      <c r="D6" s="6"/>
      <c r="E6" s="339" t="s">
        <v>2</v>
      </c>
      <c r="F6" s="6"/>
      <c r="G6" s="8" t="s">
        <v>22</v>
      </c>
      <c r="H6" s="120"/>
      <c r="I6" s="8" t="s">
        <v>22</v>
      </c>
      <c r="J6" s="120"/>
      <c r="K6" s="6"/>
      <c r="L6" s="8" t="s">
        <v>22</v>
      </c>
      <c r="M6" s="8"/>
      <c r="N6" s="8" t="s">
        <v>22</v>
      </c>
      <c r="O6" s="305"/>
      <c r="P6" s="8" t="s">
        <v>497</v>
      </c>
      <c r="Q6" s="120"/>
      <c r="R6" s="8" t="s">
        <v>533</v>
      </c>
      <c r="S6" s="8"/>
      <c r="T6" s="392" t="s">
        <v>594</v>
      </c>
      <c r="U6" s="8"/>
      <c r="V6" s="8" t="s">
        <v>547</v>
      </c>
      <c r="W6" s="8" t="s">
        <v>547</v>
      </c>
      <c r="X6" s="8" t="s">
        <v>547</v>
      </c>
      <c r="Y6" s="339" t="s">
        <v>73</v>
      </c>
      <c r="Z6" s="8"/>
      <c r="AA6" s="279" t="s">
        <v>71</v>
      </c>
      <c r="AB6" s="8" t="s">
        <v>407</v>
      </c>
      <c r="AC6" s="8" t="s">
        <v>89</v>
      </c>
      <c r="AD6" s="340"/>
      <c r="AE6" s="6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</row>
    <row r="7" spans="1:49" ht="15" customHeight="1">
      <c r="A7" s="6"/>
      <c r="B7" s="8" t="s">
        <v>8</v>
      </c>
      <c r="C7" s="386" t="s">
        <v>2</v>
      </c>
      <c r="D7" s="6"/>
      <c r="E7" s="339" t="s">
        <v>673</v>
      </c>
      <c r="F7" s="6"/>
      <c r="G7" s="8" t="s">
        <v>1</v>
      </c>
      <c r="H7" s="120" t="s">
        <v>498</v>
      </c>
      <c r="I7" s="8" t="s">
        <v>0</v>
      </c>
      <c r="J7" s="120" t="s">
        <v>498</v>
      </c>
      <c r="K7" s="6"/>
      <c r="L7" s="8" t="s">
        <v>673</v>
      </c>
      <c r="M7" s="8"/>
      <c r="N7" s="8" t="s">
        <v>674</v>
      </c>
      <c r="O7" s="305"/>
      <c r="P7" s="8" t="s">
        <v>419</v>
      </c>
      <c r="Q7" s="120" t="s">
        <v>498</v>
      </c>
      <c r="R7" s="8" t="s">
        <v>500</v>
      </c>
      <c r="S7" s="8"/>
      <c r="T7" s="392" t="s">
        <v>595</v>
      </c>
      <c r="U7" s="8"/>
      <c r="V7" s="8" t="s">
        <v>481</v>
      </c>
      <c r="W7" s="8" t="s">
        <v>74</v>
      </c>
      <c r="X7" s="8" t="s">
        <v>479</v>
      </c>
      <c r="Y7" s="339" t="s">
        <v>72</v>
      </c>
      <c r="Z7" s="120" t="s">
        <v>498</v>
      </c>
      <c r="AA7" s="279" t="s">
        <v>554</v>
      </c>
      <c r="AB7" s="8" t="s">
        <v>43</v>
      </c>
      <c r="AC7" s="8" t="s">
        <v>0</v>
      </c>
      <c r="AD7" s="339" t="s">
        <v>578</v>
      </c>
      <c r="AE7" s="6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pans="1:49">
      <c r="A8" s="8">
        <v>1996</v>
      </c>
      <c r="B8" s="332">
        <f>+'Ark1'!R2</f>
        <v>2014</v>
      </c>
      <c r="C8" s="387"/>
      <c r="D8" s="6"/>
      <c r="E8" s="338"/>
      <c r="F8" s="6"/>
      <c r="G8" s="72">
        <f>+'Ark1'!U2</f>
        <v>14.597964250248245</v>
      </c>
      <c r="H8" s="256"/>
      <c r="I8" s="10">
        <f>+'Ark1'!S2</f>
        <v>4.833167825223434</v>
      </c>
      <c r="J8" s="121"/>
      <c r="K8" s="6"/>
      <c r="L8" s="6"/>
      <c r="M8" s="6"/>
      <c r="N8" s="6"/>
      <c r="O8" s="305"/>
      <c r="P8" s="9">
        <f>+'Ark1'!T2</f>
        <v>6.5139026812313796</v>
      </c>
      <c r="Q8" s="121"/>
      <c r="R8" s="102">
        <f>+'Ark1'!W2</f>
        <v>17.527308838133067</v>
      </c>
      <c r="S8" s="8"/>
      <c r="T8" s="392"/>
      <c r="U8" s="8"/>
      <c r="V8" s="128">
        <f>+'Ark1'!X2</f>
        <v>26.812313803376359</v>
      </c>
      <c r="W8" s="88">
        <f>+'Ark1'!Y2</f>
        <v>0.24826216484607755</v>
      </c>
      <c r="X8" s="128">
        <f>+'Ark1'!Z2</f>
        <v>0</v>
      </c>
      <c r="Y8" s="341">
        <f>+'Ark1'!Q2</f>
        <v>333</v>
      </c>
      <c r="Z8" s="88"/>
      <c r="AA8" s="128">
        <f t="shared" ref="AA8:AA34" si="0">+B8/Y8</f>
        <v>6.0480480480480479</v>
      </c>
      <c r="AB8" s="87">
        <f t="shared" ref="AB8:AB27" si="1">+G8/I8</f>
        <v>3.0203718923361391</v>
      </c>
      <c r="AC8" s="89">
        <f>+'Ark1'!AD2</f>
        <v>42.334409455087275</v>
      </c>
      <c r="AD8" s="341">
        <f t="shared" ref="AD8:AD34" si="2">+(G8*B8)/1000</f>
        <v>29.400299999999962</v>
      </c>
      <c r="AE8" s="6"/>
      <c r="AF8" s="23"/>
      <c r="AG8" s="23"/>
      <c r="AH8" s="23"/>
      <c r="AI8" s="23"/>
      <c r="AJ8" s="23"/>
      <c r="AK8" s="23"/>
      <c r="AL8" s="329">
        <f>+B36</f>
        <v>1903</v>
      </c>
      <c r="AM8" s="23">
        <f>+G36</f>
        <v>15.270204939569082</v>
      </c>
      <c r="AN8" s="23">
        <f>+I36</f>
        <v>9.4781923279033062</v>
      </c>
      <c r="AO8" s="23">
        <f>+P36</f>
        <v>6.9842354177614316</v>
      </c>
      <c r="AP8" s="23"/>
      <c r="AQ8" s="23"/>
      <c r="AR8" s="23"/>
      <c r="AS8" s="23"/>
      <c r="AT8" s="23"/>
      <c r="AU8" s="23"/>
      <c r="AV8" s="23"/>
      <c r="AW8" s="23"/>
    </row>
    <row r="9" spans="1:49">
      <c r="A9" s="8">
        <v>1997</v>
      </c>
      <c r="B9" s="332">
        <f>+'Ark1'!R3</f>
        <v>1917</v>
      </c>
      <c r="C9" s="387">
        <f t="shared" ref="C9:C26" si="3">+B9-B8</f>
        <v>-97</v>
      </c>
      <c r="D9" s="6"/>
      <c r="E9" s="338"/>
      <c r="F9" s="6"/>
      <c r="G9" s="72">
        <f>+'Ark1'!U3</f>
        <v>14.550965049556565</v>
      </c>
      <c r="H9" s="256">
        <f t="shared" ref="H9:Q26" si="4">+G9-G8</f>
        <v>-4.6999200691679732E-2</v>
      </c>
      <c r="I9" s="10">
        <f>+'Ark1'!S3</f>
        <v>5.2149191444966085</v>
      </c>
      <c r="J9" s="122">
        <f t="shared" si="4"/>
        <v>0.38175131927317452</v>
      </c>
      <c r="K9" s="6"/>
      <c r="L9" s="6"/>
      <c r="M9" s="6"/>
      <c r="N9" s="6"/>
      <c r="O9" s="305"/>
      <c r="P9" s="9">
        <f>+'Ark1'!T3</f>
        <v>7.0026082420448637</v>
      </c>
      <c r="Q9" s="122">
        <f t="shared" si="4"/>
        <v>0.48870556081348404</v>
      </c>
      <c r="R9" s="102">
        <f>+'Ark1'!W3</f>
        <v>22.848200312989043</v>
      </c>
      <c r="S9" s="8"/>
      <c r="T9" s="392"/>
      <c r="U9" s="8"/>
      <c r="V9" s="128">
        <f>+'Ark1'!X3</f>
        <v>26.917057902973404</v>
      </c>
      <c r="W9" s="88">
        <f>+'Ark1'!Y3</f>
        <v>0.6259780907668232</v>
      </c>
      <c r="X9" s="128">
        <f>+'Ark1'!Z3</f>
        <v>0</v>
      </c>
      <c r="Y9" s="341">
        <f>+'Ark1'!Q3</f>
        <v>298</v>
      </c>
      <c r="Z9" s="88">
        <f t="shared" ref="Z9:Z26" si="5">+Y9-Y8</f>
        <v>-35</v>
      </c>
      <c r="AA9" s="128">
        <f t="shared" si="0"/>
        <v>6.4328859060402683</v>
      </c>
      <c r="AB9" s="87">
        <f t="shared" si="1"/>
        <v>2.790257077123131</v>
      </c>
      <c r="AC9" s="89">
        <f>+'Ark1'!AD3</f>
        <v>26.874214940481831</v>
      </c>
      <c r="AD9" s="341">
        <f t="shared" si="2"/>
        <v>27.894199999999934</v>
      </c>
      <c r="AE9" s="6"/>
      <c r="AF9" s="23"/>
      <c r="AG9" s="23"/>
      <c r="AH9" s="23"/>
      <c r="AI9" s="23"/>
      <c r="AJ9" s="23"/>
      <c r="AK9" s="23"/>
      <c r="AL9" s="329">
        <f>+AL8</f>
        <v>1903</v>
      </c>
      <c r="AM9" s="23">
        <f>+AM8</f>
        <v>15.270204939569082</v>
      </c>
      <c r="AN9" s="23">
        <f>+AN8</f>
        <v>9.4781923279033062</v>
      </c>
      <c r="AO9" s="23">
        <f>+AO8</f>
        <v>6.9842354177614316</v>
      </c>
      <c r="AP9" s="23"/>
      <c r="AQ9" s="23"/>
      <c r="AR9" s="23"/>
      <c r="AS9" s="23"/>
      <c r="AT9" s="23"/>
      <c r="AU9" s="23"/>
      <c r="AV9" s="23"/>
      <c r="AW9" s="23"/>
    </row>
    <row r="10" spans="1:49">
      <c r="A10" s="8">
        <v>1998</v>
      </c>
      <c r="B10" s="332">
        <f>+'Ark1'!R4</f>
        <v>1547</v>
      </c>
      <c r="C10" s="387">
        <f t="shared" si="3"/>
        <v>-370</v>
      </c>
      <c r="D10" s="6"/>
      <c r="E10" s="338"/>
      <c r="F10" s="6"/>
      <c r="G10" s="72">
        <f>+'Ark1'!U4</f>
        <v>14.648674854557221</v>
      </c>
      <c r="H10" s="256">
        <f t="shared" si="4"/>
        <v>9.7709805000656402E-2</v>
      </c>
      <c r="I10" s="10">
        <f>+'Ark1'!S4</f>
        <v>5.8674854557207503</v>
      </c>
      <c r="J10" s="122">
        <f t="shared" si="4"/>
        <v>0.65256631122414177</v>
      </c>
      <c r="K10" s="6"/>
      <c r="L10" s="6"/>
      <c r="M10" s="6"/>
      <c r="N10" s="6"/>
      <c r="O10" s="305"/>
      <c r="P10" s="9">
        <f>+'Ark1'!T4</f>
        <v>7.1978021978021989</v>
      </c>
      <c r="Q10" s="122">
        <f t="shared" si="4"/>
        <v>0.19519395575733522</v>
      </c>
      <c r="R10" s="102">
        <f>+'Ark1'!W4</f>
        <v>21.719457013574672</v>
      </c>
      <c r="S10" s="8"/>
      <c r="T10" s="392"/>
      <c r="U10" s="8"/>
      <c r="V10" s="128">
        <f>+'Ark1'!X4</f>
        <v>28.571428571428577</v>
      </c>
      <c r="W10" s="88">
        <f>+'Ark1'!Y4</f>
        <v>0.90497737556561053</v>
      </c>
      <c r="X10" s="128">
        <f>+'Ark1'!Z4</f>
        <v>0</v>
      </c>
      <c r="Y10" s="341">
        <f>+'Ark1'!Q4</f>
        <v>253</v>
      </c>
      <c r="Z10" s="88">
        <f t="shared" si="5"/>
        <v>-45</v>
      </c>
      <c r="AA10" s="128">
        <f t="shared" si="0"/>
        <v>6.1146245059288535</v>
      </c>
      <c r="AB10" s="87">
        <f t="shared" si="1"/>
        <v>2.4965847747053012</v>
      </c>
      <c r="AC10" s="89">
        <f>+'Ark1'!AD4</f>
        <v>43.256363869738351</v>
      </c>
      <c r="AD10" s="341">
        <f t="shared" si="2"/>
        <v>22.661500000000022</v>
      </c>
      <c r="AE10" s="6"/>
      <c r="AF10" s="23"/>
      <c r="AG10" s="23"/>
      <c r="AH10" s="23"/>
      <c r="AI10" s="23"/>
      <c r="AJ10" s="23"/>
      <c r="AK10" s="23"/>
      <c r="AL10" s="329">
        <f t="shared" ref="AL10:AO31" si="6">+AL9</f>
        <v>1903</v>
      </c>
      <c r="AM10" s="23">
        <f t="shared" si="6"/>
        <v>15.270204939569082</v>
      </c>
      <c r="AN10" s="23">
        <f t="shared" si="6"/>
        <v>9.4781923279033062</v>
      </c>
      <c r="AO10" s="23">
        <f t="shared" si="6"/>
        <v>6.9842354177614316</v>
      </c>
      <c r="AP10" s="23"/>
      <c r="AQ10" s="23"/>
      <c r="AR10" s="23"/>
      <c r="AS10" s="23"/>
      <c r="AT10" s="23"/>
      <c r="AU10" s="23"/>
      <c r="AV10" s="23"/>
      <c r="AW10" s="23"/>
    </row>
    <row r="11" spans="1:49">
      <c r="A11" s="8">
        <v>1999</v>
      </c>
      <c r="B11" s="332">
        <f>+'Ark1'!R5</f>
        <v>1644</v>
      </c>
      <c r="C11" s="387">
        <f t="shared" si="3"/>
        <v>97</v>
      </c>
      <c r="D11" s="6"/>
      <c r="E11" s="338"/>
      <c r="F11" s="6"/>
      <c r="G11" s="72">
        <f>+'Ark1'!U5</f>
        <v>14.540997566909962</v>
      </c>
      <c r="H11" s="256">
        <f t="shared" si="4"/>
        <v>-0.10767728764725959</v>
      </c>
      <c r="I11" s="10">
        <f>+'Ark1'!S5</f>
        <v>5.5857664233576649</v>
      </c>
      <c r="J11" s="122">
        <f t="shared" si="4"/>
        <v>-0.28171903236308538</v>
      </c>
      <c r="K11" s="6"/>
      <c r="L11" s="6"/>
      <c r="M11" s="6"/>
      <c r="N11" s="6"/>
      <c r="O11" s="305"/>
      <c r="P11" s="9">
        <f>+'Ark1'!T5</f>
        <v>7.2122871046228703</v>
      </c>
      <c r="Q11" s="122">
        <f t="shared" si="4"/>
        <v>1.4484906820671384E-2</v>
      </c>
      <c r="R11" s="102">
        <f>+'Ark1'!W5</f>
        <v>20.1338199513382</v>
      </c>
      <c r="S11" s="8"/>
      <c r="T11" s="392"/>
      <c r="U11" s="8"/>
      <c r="V11" s="128">
        <f>+'Ark1'!X5</f>
        <v>26.642335766423344</v>
      </c>
      <c r="W11" s="88">
        <f>+'Ark1'!Y5</f>
        <v>0.48661800486618007</v>
      </c>
      <c r="X11" s="128">
        <f>+'Ark1'!Z5</f>
        <v>0</v>
      </c>
      <c r="Y11" s="341">
        <f>+'Ark1'!Q5</f>
        <v>262</v>
      </c>
      <c r="Z11" s="88">
        <f t="shared" si="5"/>
        <v>9</v>
      </c>
      <c r="AA11" s="128">
        <f t="shared" si="0"/>
        <v>6.2748091603053435</v>
      </c>
      <c r="AB11" s="87">
        <f t="shared" si="1"/>
        <v>2.6032233474899242</v>
      </c>
      <c r="AC11" s="89">
        <f>+'Ark1'!AD5</f>
        <v>53.84519826492749</v>
      </c>
      <c r="AD11" s="341">
        <f t="shared" si="2"/>
        <v>23.905399999999975</v>
      </c>
      <c r="AE11" s="6"/>
      <c r="AF11" s="23"/>
      <c r="AG11" s="23"/>
      <c r="AH11" s="23"/>
      <c r="AI11" s="23"/>
      <c r="AJ11" s="23"/>
      <c r="AK11" s="23"/>
      <c r="AL11" s="329">
        <f t="shared" si="6"/>
        <v>1903</v>
      </c>
      <c r="AM11" s="23">
        <f t="shared" si="6"/>
        <v>15.270204939569082</v>
      </c>
      <c r="AN11" s="23">
        <f t="shared" si="6"/>
        <v>9.4781923279033062</v>
      </c>
      <c r="AO11" s="23">
        <f t="shared" si="6"/>
        <v>6.9842354177614316</v>
      </c>
      <c r="AP11" s="23"/>
      <c r="AQ11" s="23"/>
      <c r="AR11" s="23"/>
      <c r="AS11" s="23"/>
      <c r="AT11" s="23"/>
      <c r="AU11" s="23"/>
      <c r="AV11" s="23"/>
      <c r="AW11" s="23"/>
    </row>
    <row r="12" spans="1:49">
      <c r="A12" s="8">
        <v>2000</v>
      </c>
      <c r="B12" s="332">
        <f>+'Ark1'!R6</f>
        <v>2095</v>
      </c>
      <c r="C12" s="387">
        <f t="shared" si="3"/>
        <v>451</v>
      </c>
      <c r="D12" s="6"/>
      <c r="E12" s="338"/>
      <c r="F12" s="6"/>
      <c r="G12" s="72">
        <f>+'Ark1'!U6</f>
        <v>14.353508353221949</v>
      </c>
      <c r="H12" s="256">
        <f t="shared" si="4"/>
        <v>-0.18748921368801241</v>
      </c>
      <c r="I12" s="10">
        <f>+'Ark1'!S6</f>
        <v>5.7255369928400972</v>
      </c>
      <c r="J12" s="122">
        <f t="shared" si="4"/>
        <v>0.13977056948243227</v>
      </c>
      <c r="K12" s="6"/>
      <c r="L12" s="6"/>
      <c r="M12" s="6"/>
      <c r="N12" s="6"/>
      <c r="O12" s="305"/>
      <c r="P12" s="9">
        <f>+'Ark1'!T6</f>
        <v>7.1780429594272084</v>
      </c>
      <c r="Q12" s="122">
        <f t="shared" si="4"/>
        <v>-3.4244145195661879E-2</v>
      </c>
      <c r="R12" s="102">
        <f>+'Ark1'!W6</f>
        <v>20.620525059665873</v>
      </c>
      <c r="S12" s="8"/>
      <c r="T12" s="392"/>
      <c r="U12" s="8"/>
      <c r="V12" s="128">
        <f>+'Ark1'!X6</f>
        <v>27.255369928400956</v>
      </c>
      <c r="W12" s="88">
        <f>+'Ark1'!Y6</f>
        <v>0.9069212410501194</v>
      </c>
      <c r="X12" s="128">
        <f>+'Ark1'!Z6</f>
        <v>0</v>
      </c>
      <c r="Y12" s="341">
        <f>+'Ark1'!Q6</f>
        <v>252</v>
      </c>
      <c r="Z12" s="88">
        <f t="shared" si="5"/>
        <v>-10</v>
      </c>
      <c r="AA12" s="128">
        <f t="shared" si="0"/>
        <v>8.3134920634920633</v>
      </c>
      <c r="AB12" s="87">
        <f t="shared" si="1"/>
        <v>2.5069278866194225</v>
      </c>
      <c r="AC12" s="89">
        <f>+'Ark1'!AD6</f>
        <v>62.123098759411434</v>
      </c>
      <c r="AD12" s="341">
        <f t="shared" si="2"/>
        <v>30.070599999999985</v>
      </c>
      <c r="AE12" s="6"/>
      <c r="AF12" s="23"/>
      <c r="AG12" s="23"/>
      <c r="AH12" s="23"/>
      <c r="AI12" s="23"/>
      <c r="AJ12" s="23"/>
      <c r="AK12" s="23"/>
      <c r="AL12" s="329">
        <f t="shared" si="6"/>
        <v>1903</v>
      </c>
      <c r="AM12" s="23">
        <f t="shared" si="6"/>
        <v>15.270204939569082</v>
      </c>
      <c r="AN12" s="23">
        <f t="shared" si="6"/>
        <v>9.4781923279033062</v>
      </c>
      <c r="AO12" s="23">
        <f t="shared" si="6"/>
        <v>6.9842354177614316</v>
      </c>
      <c r="AP12" s="23"/>
      <c r="AQ12" s="23"/>
      <c r="AR12" s="23"/>
      <c r="AS12" s="23"/>
      <c r="AT12" s="23"/>
      <c r="AU12" s="23"/>
      <c r="AV12" s="23"/>
      <c r="AW12" s="23"/>
    </row>
    <row r="13" spans="1:49">
      <c r="A13" s="8">
        <v>2001</v>
      </c>
      <c r="B13" s="332">
        <f>+'Ark1'!R7</f>
        <v>2316</v>
      </c>
      <c r="C13" s="387">
        <f t="shared" si="3"/>
        <v>221</v>
      </c>
      <c r="D13" s="6"/>
      <c r="E13" s="338"/>
      <c r="F13" s="6"/>
      <c r="G13" s="72">
        <f>+'Ark1'!U7</f>
        <v>16.040544041450779</v>
      </c>
      <c r="H13" s="256">
        <f t="shared" si="4"/>
        <v>1.6870356882288302</v>
      </c>
      <c r="I13" s="10">
        <f>+'Ark1'!S7</f>
        <v>6.3989637305699478</v>
      </c>
      <c r="J13" s="122">
        <f t="shared" si="4"/>
        <v>0.67342673772985062</v>
      </c>
      <c r="K13" s="6"/>
      <c r="L13" s="6"/>
      <c r="M13" s="6"/>
      <c r="N13" s="6"/>
      <c r="O13" s="305"/>
      <c r="P13" s="9">
        <f>+'Ark1'!T7</f>
        <v>6.9075993091537127</v>
      </c>
      <c r="Q13" s="122">
        <f t="shared" si="4"/>
        <v>-0.27044365027349571</v>
      </c>
      <c r="R13" s="102">
        <f>+'Ark1'!W7</f>
        <v>14.507772020725389</v>
      </c>
      <c r="S13" s="8"/>
      <c r="T13" s="392"/>
      <c r="U13" s="8"/>
      <c r="V13" s="128">
        <f>+'Ark1'!X7</f>
        <v>45.682210708117438</v>
      </c>
      <c r="W13" s="88">
        <f>+'Ark1'!Y7</f>
        <v>2.0293609671848012</v>
      </c>
      <c r="X13" s="128">
        <f>+'Ark1'!Z7</f>
        <v>0</v>
      </c>
      <c r="Y13" s="341">
        <f>+'Ark1'!Q7</f>
        <v>288</v>
      </c>
      <c r="Z13" s="88">
        <f t="shared" si="5"/>
        <v>36</v>
      </c>
      <c r="AA13" s="128">
        <f t="shared" si="0"/>
        <v>8.0416666666666661</v>
      </c>
      <c r="AB13" s="87">
        <f t="shared" si="1"/>
        <v>2.5067408906882598</v>
      </c>
      <c r="AC13" s="89">
        <f>+'Ark1'!AD7</f>
        <v>51.401874473398657</v>
      </c>
      <c r="AD13" s="341">
        <f t="shared" si="2"/>
        <v>37.149900000000002</v>
      </c>
      <c r="AE13" s="6"/>
      <c r="AF13" s="23"/>
      <c r="AG13" s="23"/>
      <c r="AH13" s="23"/>
      <c r="AI13" s="23"/>
      <c r="AJ13" s="23"/>
      <c r="AK13" s="23"/>
      <c r="AL13" s="329">
        <f t="shared" si="6"/>
        <v>1903</v>
      </c>
      <c r="AM13" s="23">
        <f t="shared" si="6"/>
        <v>15.270204939569082</v>
      </c>
      <c r="AN13" s="23">
        <f t="shared" si="6"/>
        <v>9.4781923279033062</v>
      </c>
      <c r="AO13" s="23">
        <f t="shared" si="6"/>
        <v>6.9842354177614316</v>
      </c>
      <c r="AP13" s="23"/>
      <c r="AQ13" s="23"/>
      <c r="AR13" s="23"/>
      <c r="AS13" s="23"/>
      <c r="AT13" s="23"/>
      <c r="AU13" s="23"/>
      <c r="AV13" s="23"/>
      <c r="AW13" s="23"/>
    </row>
    <row r="14" spans="1:49">
      <c r="A14" s="8">
        <f>1+A13</f>
        <v>2002</v>
      </c>
      <c r="B14" s="332">
        <f>+'Ark1'!R8</f>
        <v>2463</v>
      </c>
      <c r="C14" s="387">
        <f t="shared" si="3"/>
        <v>147</v>
      </c>
      <c r="D14" s="6"/>
      <c r="E14" s="338"/>
      <c r="F14" s="6"/>
      <c r="G14" s="72">
        <f>+'Ark1'!U8</f>
        <v>15.608241981323548</v>
      </c>
      <c r="H14" s="256">
        <f t="shared" si="4"/>
        <v>-0.43230206012723116</v>
      </c>
      <c r="I14" s="10">
        <f>+'Ark1'!S8</f>
        <v>6.2001624035728788</v>
      </c>
      <c r="J14" s="122">
        <f t="shared" si="4"/>
        <v>-0.19880132699706898</v>
      </c>
      <c r="K14" s="6"/>
      <c r="L14" s="6"/>
      <c r="M14" s="6"/>
      <c r="N14" s="6"/>
      <c r="O14" s="305"/>
      <c r="P14" s="9">
        <f>+'Ark1'!T8</f>
        <v>6.6983353633779918</v>
      </c>
      <c r="Q14" s="122">
        <f t="shared" si="4"/>
        <v>-0.20926394577572083</v>
      </c>
      <c r="R14" s="102">
        <f>+'Ark1'!W8</f>
        <v>11.24644742184328</v>
      </c>
      <c r="S14" s="8"/>
      <c r="T14" s="392"/>
      <c r="U14" s="8"/>
      <c r="V14" s="128">
        <f>+'Ark1'!X8</f>
        <v>40.763296792529445</v>
      </c>
      <c r="W14" s="88">
        <f>+'Ark1'!Y8</f>
        <v>2.395452699959399</v>
      </c>
      <c r="X14" s="128">
        <f>+'Ark1'!Z8</f>
        <v>0</v>
      </c>
      <c r="Y14" s="341">
        <f>+'Ark1'!Q8</f>
        <v>270</v>
      </c>
      <c r="Z14" s="88">
        <f t="shared" si="5"/>
        <v>-18</v>
      </c>
      <c r="AA14" s="128">
        <f t="shared" si="0"/>
        <v>9.1222222222222218</v>
      </c>
      <c r="AB14" s="87">
        <f t="shared" si="1"/>
        <v>2.5173924431929735</v>
      </c>
      <c r="AC14" s="89">
        <f>+'Ark1'!AD8</f>
        <v>45.276761646396018</v>
      </c>
      <c r="AD14" s="341">
        <f t="shared" si="2"/>
        <v>38.443099999999895</v>
      </c>
      <c r="AE14" s="6"/>
      <c r="AF14" s="23"/>
      <c r="AG14" s="23"/>
      <c r="AH14" s="23"/>
      <c r="AI14" s="23"/>
      <c r="AJ14" s="23"/>
      <c r="AK14" s="23"/>
      <c r="AL14" s="329">
        <f t="shared" si="6"/>
        <v>1903</v>
      </c>
      <c r="AM14" s="23">
        <f t="shared" si="6"/>
        <v>15.270204939569082</v>
      </c>
      <c r="AN14" s="23">
        <f t="shared" si="6"/>
        <v>9.4781923279033062</v>
      </c>
      <c r="AO14" s="23">
        <f t="shared" si="6"/>
        <v>6.9842354177614316</v>
      </c>
      <c r="AP14" s="23"/>
      <c r="AQ14" s="23"/>
      <c r="AR14" s="23"/>
      <c r="AS14" s="23"/>
      <c r="AT14" s="23"/>
      <c r="AU14" s="23"/>
      <c r="AV14" s="23"/>
      <c r="AW14" s="23"/>
    </row>
    <row r="15" spans="1:49">
      <c r="A15" s="8">
        <f t="shared" ref="A15:A36" si="7">1+A14</f>
        <v>2003</v>
      </c>
      <c r="B15" s="332">
        <f>+'Ark1'!R9</f>
        <v>2208</v>
      </c>
      <c r="C15" s="387">
        <f t="shared" si="3"/>
        <v>-255</v>
      </c>
      <c r="D15" s="6"/>
      <c r="E15" s="338"/>
      <c r="F15" s="6"/>
      <c r="G15" s="72">
        <f>+'Ark1'!U9</f>
        <v>14.42019927536233</v>
      </c>
      <c r="H15" s="256">
        <f t="shared" si="4"/>
        <v>-1.1880427059612177</v>
      </c>
      <c r="I15" s="10">
        <f>+'Ark1'!S9</f>
        <v>6.6675724637681153</v>
      </c>
      <c r="J15" s="122">
        <f t="shared" si="4"/>
        <v>0.46741006019523645</v>
      </c>
      <c r="K15" s="6"/>
      <c r="L15" s="6"/>
      <c r="M15" s="6"/>
      <c r="N15" s="6"/>
      <c r="O15" s="305"/>
      <c r="P15" s="9">
        <f>+'Ark1'!T9</f>
        <v>6.6567028985507246</v>
      </c>
      <c r="Q15" s="122">
        <f t="shared" si="4"/>
        <v>-4.1632464827267235E-2</v>
      </c>
      <c r="R15" s="102">
        <f>+'Ark1'!W9</f>
        <v>10.552536231884062</v>
      </c>
      <c r="S15" s="8"/>
      <c r="T15" s="392"/>
      <c r="U15" s="8"/>
      <c r="V15" s="128">
        <f>+'Ark1'!X9</f>
        <v>25.181159420289845</v>
      </c>
      <c r="W15" s="88">
        <f>+'Ark1'!Y9</f>
        <v>1.2228260869565217</v>
      </c>
      <c r="X15" s="128">
        <f>+'Ark1'!Z9</f>
        <v>0</v>
      </c>
      <c r="Y15" s="341">
        <f>+'Ark1'!Q9</f>
        <v>267</v>
      </c>
      <c r="Z15" s="88">
        <f t="shared" si="5"/>
        <v>-3</v>
      </c>
      <c r="AA15" s="128">
        <f t="shared" si="0"/>
        <v>8.2696629213483153</v>
      </c>
      <c r="AB15" s="87">
        <f t="shared" si="1"/>
        <v>2.1627360412987384</v>
      </c>
      <c r="AC15" s="89">
        <f>+'Ark1'!AD9</f>
        <v>33.996563374154803</v>
      </c>
      <c r="AD15" s="341">
        <f t="shared" si="2"/>
        <v>31.839800000000025</v>
      </c>
      <c r="AE15" s="6"/>
      <c r="AF15" s="23"/>
      <c r="AG15" s="23"/>
      <c r="AH15" s="23"/>
      <c r="AI15" s="23"/>
      <c r="AJ15" s="23"/>
      <c r="AK15" s="23"/>
      <c r="AL15" s="329">
        <f t="shared" si="6"/>
        <v>1903</v>
      </c>
      <c r="AM15" s="23">
        <f t="shared" si="6"/>
        <v>15.270204939569082</v>
      </c>
      <c r="AN15" s="23">
        <f t="shared" si="6"/>
        <v>9.4781923279033062</v>
      </c>
      <c r="AO15" s="23">
        <f t="shared" si="6"/>
        <v>6.9842354177614316</v>
      </c>
      <c r="AP15" s="23"/>
      <c r="AQ15" s="23"/>
      <c r="AR15" s="23"/>
      <c r="AS15" s="23"/>
      <c r="AT15" s="23"/>
      <c r="AU15" s="23"/>
      <c r="AV15" s="23"/>
      <c r="AW15" s="23"/>
    </row>
    <row r="16" spans="1:49">
      <c r="A16" s="8">
        <f t="shared" si="7"/>
        <v>2004</v>
      </c>
      <c r="B16" s="332">
        <f>+'Ark1'!R10</f>
        <v>2395</v>
      </c>
      <c r="C16" s="387">
        <f t="shared" si="3"/>
        <v>187</v>
      </c>
      <c r="D16" s="6"/>
      <c r="E16" s="338"/>
      <c r="F16" s="6"/>
      <c r="G16" s="72">
        <f>+'Ark1'!U10</f>
        <v>14.134864300626305</v>
      </c>
      <c r="H16" s="256">
        <f t="shared" si="4"/>
        <v>-0.28533497473602587</v>
      </c>
      <c r="I16" s="10">
        <f>+'Ark1'!S10</f>
        <v>7.4713987473903956</v>
      </c>
      <c r="J16" s="122">
        <f t="shared" si="4"/>
        <v>0.80382628362228026</v>
      </c>
      <c r="K16" s="6"/>
      <c r="L16" s="6"/>
      <c r="M16" s="6"/>
      <c r="N16" s="6"/>
      <c r="O16" s="305"/>
      <c r="P16" s="9">
        <f>+'Ark1'!T10</f>
        <v>6.2263048016701479</v>
      </c>
      <c r="Q16" s="122">
        <f t="shared" si="4"/>
        <v>-0.43039809688057673</v>
      </c>
      <c r="R16" s="102">
        <f>+'Ark1'!W10</f>
        <v>7.8079331941544883</v>
      </c>
      <c r="S16" s="8"/>
      <c r="T16" s="392"/>
      <c r="U16" s="8"/>
      <c r="V16" s="128">
        <f>+'Ark1'!X10</f>
        <v>21.670146137787064</v>
      </c>
      <c r="W16" s="88">
        <f>+'Ark1'!Y10</f>
        <v>0.58455114822546961</v>
      </c>
      <c r="X16" s="128">
        <f>+'Ark1'!Z10</f>
        <v>0</v>
      </c>
      <c r="Y16" s="341">
        <f>+'Ark1'!Q10</f>
        <v>294</v>
      </c>
      <c r="Z16" s="88">
        <f t="shared" si="5"/>
        <v>27</v>
      </c>
      <c r="AA16" s="128">
        <f t="shared" si="0"/>
        <v>8.146258503401361</v>
      </c>
      <c r="AB16" s="87">
        <f t="shared" si="1"/>
        <v>1.8918631943668272</v>
      </c>
      <c r="AC16" s="89">
        <f>+'Ark1'!AD10</f>
        <v>32.311546783847895</v>
      </c>
      <c r="AD16" s="341">
        <f t="shared" si="2"/>
        <v>33.853000000000002</v>
      </c>
      <c r="AE16" s="6"/>
      <c r="AF16" s="23"/>
      <c r="AG16" s="23"/>
      <c r="AH16" s="23"/>
      <c r="AI16" s="23"/>
      <c r="AJ16" s="23"/>
      <c r="AK16" s="23"/>
      <c r="AL16" s="329">
        <f t="shared" si="6"/>
        <v>1903</v>
      </c>
      <c r="AM16" s="23">
        <f t="shared" si="6"/>
        <v>15.270204939569082</v>
      </c>
      <c r="AN16" s="23">
        <f t="shared" si="6"/>
        <v>9.4781923279033062</v>
      </c>
      <c r="AO16" s="23">
        <f t="shared" si="6"/>
        <v>6.9842354177614316</v>
      </c>
      <c r="AP16" s="23"/>
      <c r="AQ16" s="23"/>
      <c r="AR16" s="23"/>
      <c r="AS16" s="23"/>
      <c r="AT16" s="23"/>
      <c r="AU16" s="23"/>
      <c r="AV16" s="23"/>
      <c r="AW16" s="23"/>
    </row>
    <row r="17" spans="1:49">
      <c r="A17" s="8">
        <f t="shared" si="7"/>
        <v>2005</v>
      </c>
      <c r="B17" s="332">
        <f>+'Ark1'!R11</f>
        <v>5028</v>
      </c>
      <c r="C17" s="387">
        <f t="shared" si="3"/>
        <v>2633</v>
      </c>
      <c r="D17" s="6"/>
      <c r="E17" s="338"/>
      <c r="F17" s="6"/>
      <c r="G17" s="72">
        <f>+'Ark1'!U11</f>
        <v>15.03884248210022</v>
      </c>
      <c r="H17" s="256">
        <f t="shared" si="4"/>
        <v>0.9039781814739154</v>
      </c>
      <c r="I17" s="10">
        <f>+'Ark1'!S11</f>
        <v>7.1099840891010349</v>
      </c>
      <c r="J17" s="122">
        <f t="shared" si="4"/>
        <v>-0.3614146582893607</v>
      </c>
      <c r="K17" s="6"/>
      <c r="L17" s="6"/>
      <c r="M17" s="6"/>
      <c r="N17" s="6"/>
      <c r="O17" s="305"/>
      <c r="P17" s="9">
        <f>+'Ark1'!T11</f>
        <v>6.28321400159109</v>
      </c>
      <c r="Q17" s="122">
        <f t="shared" si="4"/>
        <v>5.6909199920942122E-2</v>
      </c>
      <c r="R17" s="102">
        <f>+'Ark1'!W11</f>
        <v>6.7820206841686552</v>
      </c>
      <c r="S17" s="8"/>
      <c r="T17" s="392"/>
      <c r="U17" s="8"/>
      <c r="V17" s="128">
        <f>+'Ark1'!X11</f>
        <v>33.253778838504374</v>
      </c>
      <c r="W17" s="88">
        <f>+'Ark1'!Y11</f>
        <v>1.1336515513126493</v>
      </c>
      <c r="X17" s="128">
        <f>+'Ark1'!Z11</f>
        <v>0</v>
      </c>
      <c r="Y17" s="341">
        <f>+'Ark1'!Q11</f>
        <v>471</v>
      </c>
      <c r="Z17" s="88">
        <f t="shared" si="5"/>
        <v>177</v>
      </c>
      <c r="AA17" s="128">
        <f t="shared" si="0"/>
        <v>10.67515923566879</v>
      </c>
      <c r="AB17" s="87">
        <f t="shared" si="1"/>
        <v>2.1151724523762874</v>
      </c>
      <c r="AC17" s="89">
        <f>+'Ark1'!AD11</f>
        <v>46.298234214957247</v>
      </c>
      <c r="AD17" s="341">
        <f t="shared" si="2"/>
        <v>75.615299999999905</v>
      </c>
      <c r="AE17" s="6"/>
      <c r="AF17" s="23"/>
      <c r="AG17" s="23"/>
      <c r="AH17" s="23"/>
      <c r="AI17" s="23"/>
      <c r="AJ17" s="23"/>
      <c r="AK17" s="23"/>
      <c r="AL17" s="329">
        <f t="shared" si="6"/>
        <v>1903</v>
      </c>
      <c r="AM17" s="23">
        <f t="shared" si="6"/>
        <v>15.270204939569082</v>
      </c>
      <c r="AN17" s="23">
        <f t="shared" si="6"/>
        <v>9.4781923279033062</v>
      </c>
      <c r="AO17" s="23">
        <f t="shared" si="6"/>
        <v>6.9842354177614316</v>
      </c>
      <c r="AP17" s="23"/>
      <c r="AQ17" s="23"/>
      <c r="AR17" s="23"/>
      <c r="AS17" s="23"/>
      <c r="AT17" s="23"/>
      <c r="AU17" s="23"/>
      <c r="AV17" s="23"/>
      <c r="AW17" s="23"/>
    </row>
    <row r="18" spans="1:49">
      <c r="A18" s="8">
        <f t="shared" si="7"/>
        <v>2006</v>
      </c>
      <c r="B18" s="332">
        <f>+'Ark1'!R12</f>
        <v>6330</v>
      </c>
      <c r="C18" s="387">
        <f t="shared" si="3"/>
        <v>1302</v>
      </c>
      <c r="D18" s="6"/>
      <c r="E18" s="338"/>
      <c r="F18" s="6"/>
      <c r="G18" s="72">
        <f>+'Ark1'!U12</f>
        <v>14.114691943127941</v>
      </c>
      <c r="H18" s="256">
        <f t="shared" si="4"/>
        <v>-0.92415053897227928</v>
      </c>
      <c r="I18" s="10">
        <f>+'Ark1'!S12</f>
        <v>7.2943127962085308</v>
      </c>
      <c r="J18" s="122">
        <f t="shared" si="4"/>
        <v>0.18432870710749594</v>
      </c>
      <c r="K18" s="6"/>
      <c r="L18" s="6"/>
      <c r="M18" s="6"/>
      <c r="N18" s="6"/>
      <c r="O18" s="305"/>
      <c r="P18" s="9">
        <f>+'Ark1'!T12</f>
        <v>6.1860979462875196</v>
      </c>
      <c r="Q18" s="122">
        <f t="shared" si="4"/>
        <v>-9.711605530357037E-2</v>
      </c>
      <c r="R18" s="102">
        <f>+'Ark1'!W12</f>
        <v>7.377567140600318</v>
      </c>
      <c r="S18" s="8"/>
      <c r="T18" s="392"/>
      <c r="U18" s="8"/>
      <c r="V18" s="128">
        <f>+'Ark1'!X12</f>
        <v>18.293838862559245</v>
      </c>
      <c r="W18" s="88">
        <f>+'Ark1'!Y12</f>
        <v>0.52132701421800942</v>
      </c>
      <c r="X18" s="128">
        <f>+'Ark1'!Z12</f>
        <v>0</v>
      </c>
      <c r="Y18" s="341">
        <f>+'Ark1'!Q12</f>
        <v>558</v>
      </c>
      <c r="Z18" s="88">
        <f t="shared" si="5"/>
        <v>87</v>
      </c>
      <c r="AA18" s="128">
        <f t="shared" si="0"/>
        <v>11.344086021505376</v>
      </c>
      <c r="AB18" s="87">
        <f t="shared" si="1"/>
        <v>1.9350269638100159</v>
      </c>
      <c r="AC18" s="89">
        <f>+'Ark1'!AD12</f>
        <v>40.756265628020159</v>
      </c>
      <c r="AD18" s="341">
        <f t="shared" si="2"/>
        <v>89.345999999999876</v>
      </c>
      <c r="AE18" s="6"/>
      <c r="AF18" s="23"/>
      <c r="AG18" s="23"/>
      <c r="AH18" s="23"/>
      <c r="AI18" s="23"/>
      <c r="AJ18" s="23"/>
      <c r="AK18" s="23"/>
      <c r="AL18" s="329">
        <f t="shared" si="6"/>
        <v>1903</v>
      </c>
      <c r="AM18" s="23">
        <f t="shared" si="6"/>
        <v>15.270204939569082</v>
      </c>
      <c r="AN18" s="23">
        <f t="shared" si="6"/>
        <v>9.4781923279033062</v>
      </c>
      <c r="AO18" s="23">
        <f t="shared" si="6"/>
        <v>6.9842354177614316</v>
      </c>
      <c r="AP18" s="23"/>
      <c r="AQ18" s="23"/>
      <c r="AR18" s="23"/>
      <c r="AS18" s="23"/>
      <c r="AT18" s="23"/>
      <c r="AU18" s="23"/>
      <c r="AV18" s="23"/>
      <c r="AW18" s="23"/>
    </row>
    <row r="19" spans="1:49">
      <c r="A19" s="8">
        <f t="shared" si="7"/>
        <v>2007</v>
      </c>
      <c r="B19" s="332">
        <f>+'Ark1'!R13</f>
        <v>3643</v>
      </c>
      <c r="C19" s="387">
        <f t="shared" si="3"/>
        <v>-2687</v>
      </c>
      <c r="D19" s="6"/>
      <c r="E19" s="338"/>
      <c r="F19" s="6"/>
      <c r="G19" s="72">
        <f>+'Ark1'!U13</f>
        <v>13.940021959923136</v>
      </c>
      <c r="H19" s="256">
        <f t="shared" si="4"/>
        <v>-0.17466998320480442</v>
      </c>
      <c r="I19" s="10">
        <f>+'Ark1'!S13</f>
        <v>8.1619544331594813</v>
      </c>
      <c r="J19" s="122">
        <f t="shared" si="4"/>
        <v>0.86764163695095053</v>
      </c>
      <c r="K19" s="6"/>
      <c r="L19" s="6"/>
      <c r="M19" s="6"/>
      <c r="N19" s="6"/>
      <c r="O19" s="305"/>
      <c r="P19" s="9">
        <f>+'Ark1'!T13</f>
        <v>6.4232775185286863</v>
      </c>
      <c r="Q19" s="122">
        <f t="shared" si="4"/>
        <v>0.2371795722411667</v>
      </c>
      <c r="R19" s="102">
        <f>+'Ark1'!W13</f>
        <v>9.6898160856437023</v>
      </c>
      <c r="S19" s="8"/>
      <c r="T19" s="392"/>
      <c r="U19" s="8"/>
      <c r="V19" s="128">
        <f>+'Ark1'!X13</f>
        <v>20.422728520450175</v>
      </c>
      <c r="W19" s="88">
        <f>+'Ark1'!Y13</f>
        <v>0.46664836673071663</v>
      </c>
      <c r="X19" s="128">
        <f>+'Ark1'!Z13</f>
        <v>0</v>
      </c>
      <c r="Y19" s="341">
        <f>+'Ark1'!Q13</f>
        <v>295</v>
      </c>
      <c r="Z19" s="88">
        <f t="shared" si="5"/>
        <v>-263</v>
      </c>
      <c r="AA19" s="128">
        <f t="shared" si="0"/>
        <v>12.349152542372881</v>
      </c>
      <c r="AB19" s="87">
        <f t="shared" si="1"/>
        <v>1.7079269523104863</v>
      </c>
      <c r="AC19" s="89">
        <f>+'Ark1'!AD13</f>
        <v>26.558113260783841</v>
      </c>
      <c r="AD19" s="341">
        <f t="shared" si="2"/>
        <v>50.783499999999982</v>
      </c>
      <c r="AE19" s="6"/>
      <c r="AF19" s="23"/>
      <c r="AG19" s="23"/>
      <c r="AH19" s="23"/>
      <c r="AI19" s="23"/>
      <c r="AJ19" s="23"/>
      <c r="AK19" s="23"/>
      <c r="AL19" s="329">
        <f t="shared" si="6"/>
        <v>1903</v>
      </c>
      <c r="AM19" s="23">
        <f t="shared" si="6"/>
        <v>15.270204939569082</v>
      </c>
      <c r="AN19" s="23">
        <f t="shared" si="6"/>
        <v>9.4781923279033062</v>
      </c>
      <c r="AO19" s="23">
        <f t="shared" si="6"/>
        <v>6.9842354177614316</v>
      </c>
      <c r="AP19" s="23"/>
      <c r="AQ19" s="23"/>
      <c r="AR19" s="23"/>
      <c r="AS19" s="23"/>
      <c r="AT19" s="23"/>
      <c r="AU19" s="23"/>
      <c r="AV19" s="23"/>
      <c r="AW19" s="23"/>
    </row>
    <row r="20" spans="1:49">
      <c r="A20" s="8">
        <f t="shared" si="7"/>
        <v>2008</v>
      </c>
      <c r="B20" s="332">
        <f>+'Ark1'!R14</f>
        <v>6288</v>
      </c>
      <c r="C20" s="387">
        <f t="shared" si="3"/>
        <v>2645</v>
      </c>
      <c r="D20" s="6"/>
      <c r="E20" s="338"/>
      <c r="F20" s="6"/>
      <c r="G20" s="72">
        <f>+'Ark1'!U14</f>
        <v>12.6345578880407</v>
      </c>
      <c r="H20" s="256">
        <f t="shared" si="4"/>
        <v>-1.3054640718824366</v>
      </c>
      <c r="I20" s="10">
        <f>+'Ark1'!S14</f>
        <v>7.8174300254452946</v>
      </c>
      <c r="J20" s="122">
        <f t="shared" si="4"/>
        <v>-0.34452440771418669</v>
      </c>
      <c r="K20" s="6"/>
      <c r="L20" s="6"/>
      <c r="M20" s="6"/>
      <c r="N20" s="6"/>
      <c r="O20" s="305"/>
      <c r="P20" s="9">
        <f>+'Ark1'!T14</f>
        <v>6.0286259541984748</v>
      </c>
      <c r="Q20" s="122">
        <f t="shared" si="4"/>
        <v>-0.39465156433021154</v>
      </c>
      <c r="R20" s="102">
        <f>+'Ark1'!W14</f>
        <v>4.8346055979643756</v>
      </c>
      <c r="S20" s="8"/>
      <c r="T20" s="392"/>
      <c r="U20" s="8"/>
      <c r="V20" s="128">
        <f>+'Ark1'!X14</f>
        <v>13.549618320610691</v>
      </c>
      <c r="W20" s="88">
        <f>+'Ark1'!Y14</f>
        <v>0.44529262086513993</v>
      </c>
      <c r="X20" s="128">
        <f>+'Ark1'!Z14</f>
        <v>0</v>
      </c>
      <c r="Y20" s="341">
        <f>+'Ark1'!Q14</f>
        <v>499</v>
      </c>
      <c r="Z20" s="88">
        <f t="shared" si="5"/>
        <v>204</v>
      </c>
      <c r="AA20" s="128">
        <f t="shared" si="0"/>
        <v>12.601202404809619</v>
      </c>
      <c r="AB20" s="87">
        <f t="shared" si="1"/>
        <v>1.6162035153389189</v>
      </c>
      <c r="AC20" s="89">
        <f>+'Ark1'!AD14</f>
        <v>31.393946239057975</v>
      </c>
      <c r="AD20" s="341">
        <f t="shared" si="2"/>
        <v>79.446099999999916</v>
      </c>
      <c r="AE20" s="6"/>
      <c r="AF20" s="23"/>
      <c r="AG20" s="23"/>
      <c r="AH20" s="23"/>
      <c r="AI20" s="23"/>
      <c r="AJ20" s="23"/>
      <c r="AK20" s="23"/>
      <c r="AL20" s="329">
        <f t="shared" si="6"/>
        <v>1903</v>
      </c>
      <c r="AM20" s="23">
        <f t="shared" si="6"/>
        <v>15.270204939569082</v>
      </c>
      <c r="AN20" s="23">
        <f t="shared" si="6"/>
        <v>9.4781923279033062</v>
      </c>
      <c r="AO20" s="23">
        <f t="shared" si="6"/>
        <v>6.9842354177614316</v>
      </c>
      <c r="AP20" s="23"/>
      <c r="AQ20" s="23"/>
      <c r="AR20" s="23"/>
      <c r="AS20" s="23"/>
      <c r="AT20" s="23"/>
      <c r="AU20" s="23"/>
      <c r="AV20" s="23"/>
      <c r="AW20" s="23"/>
    </row>
    <row r="21" spans="1:49">
      <c r="A21" s="8">
        <f t="shared" si="7"/>
        <v>2009</v>
      </c>
      <c r="B21" s="332">
        <f>+'Ark1'!R15</f>
        <v>2014</v>
      </c>
      <c r="C21" s="387">
        <f t="shared" si="3"/>
        <v>-4274</v>
      </c>
      <c r="D21" s="6"/>
      <c r="E21" s="338"/>
      <c r="F21" s="6"/>
      <c r="G21" s="72">
        <f>+'Ark1'!U15</f>
        <v>15.357994041708045</v>
      </c>
      <c r="H21" s="256">
        <f t="shared" si="4"/>
        <v>2.723436153667345</v>
      </c>
      <c r="I21" s="10">
        <f>+'Ark1'!S15</f>
        <v>8.4553128103277064</v>
      </c>
      <c r="J21" s="122">
        <f t="shared" si="4"/>
        <v>0.63788278488241179</v>
      </c>
      <c r="K21" s="6"/>
      <c r="L21" s="6"/>
      <c r="M21" s="6"/>
      <c r="N21" s="6"/>
      <c r="O21" s="305"/>
      <c r="P21" s="9">
        <f>+'Ark1'!T15</f>
        <v>6.584905660377359</v>
      </c>
      <c r="Q21" s="122">
        <f t="shared" si="4"/>
        <v>0.55627970617888423</v>
      </c>
      <c r="R21" s="102">
        <f>+'Ark1'!W15</f>
        <v>5.5114200595829184</v>
      </c>
      <c r="S21" s="8"/>
      <c r="T21" s="392"/>
      <c r="U21" s="8"/>
      <c r="V21" s="128">
        <f>+'Ark1'!X15</f>
        <v>38.033763654419069</v>
      </c>
      <c r="W21" s="88">
        <f>+'Ark1'!Y15</f>
        <v>1.439920556107249</v>
      </c>
      <c r="X21" s="128">
        <f>+'Ark1'!Z15</f>
        <v>0</v>
      </c>
      <c r="Y21" s="341">
        <f>+'Ark1'!Q15</f>
        <v>167</v>
      </c>
      <c r="Z21" s="88">
        <f t="shared" si="5"/>
        <v>-332</v>
      </c>
      <c r="AA21" s="128">
        <f t="shared" si="0"/>
        <v>12.059880239520957</v>
      </c>
      <c r="AB21" s="87">
        <f t="shared" si="1"/>
        <v>1.8163720711727054</v>
      </c>
      <c r="AC21" s="89">
        <f>+'Ark1'!AD15</f>
        <v>55.210954779208677</v>
      </c>
      <c r="AD21" s="341">
        <f t="shared" si="2"/>
        <v>30.931000000000004</v>
      </c>
      <c r="AE21" s="6"/>
      <c r="AF21" s="23"/>
      <c r="AG21" s="23"/>
      <c r="AH21" s="23"/>
      <c r="AI21" s="23"/>
      <c r="AJ21" s="23"/>
      <c r="AK21" s="23"/>
      <c r="AL21" s="329">
        <f t="shared" si="6"/>
        <v>1903</v>
      </c>
      <c r="AM21" s="23">
        <f t="shared" si="6"/>
        <v>15.270204939569082</v>
      </c>
      <c r="AN21" s="23">
        <f t="shared" si="6"/>
        <v>9.4781923279033062</v>
      </c>
      <c r="AO21" s="23">
        <f t="shared" si="6"/>
        <v>6.9842354177614316</v>
      </c>
      <c r="AP21" s="23"/>
      <c r="AQ21" s="23"/>
      <c r="AR21" s="23"/>
      <c r="AS21" s="23"/>
      <c r="AT21" s="23"/>
      <c r="AU21" s="23"/>
      <c r="AV21" s="23"/>
      <c r="AW21" s="23"/>
    </row>
    <row r="22" spans="1:49">
      <c r="A22" s="8">
        <f t="shared" si="7"/>
        <v>2010</v>
      </c>
      <c r="B22" s="332">
        <f>+'Ark1'!R16</f>
        <v>1863</v>
      </c>
      <c r="C22" s="387">
        <f t="shared" si="3"/>
        <v>-151</v>
      </c>
      <c r="D22" s="6"/>
      <c r="E22" s="338"/>
      <c r="F22" s="6"/>
      <c r="G22" s="72">
        <f>+'Ark1'!U16</f>
        <v>15.67928073000536</v>
      </c>
      <c r="H22" s="256">
        <f t="shared" si="4"/>
        <v>0.32128668829731488</v>
      </c>
      <c r="I22" s="10">
        <f>+'Ark1'!S16</f>
        <v>8.7079978529253896</v>
      </c>
      <c r="J22" s="122">
        <f t="shared" si="4"/>
        <v>0.25268504259768321</v>
      </c>
      <c r="K22" s="6"/>
      <c r="L22" s="6"/>
      <c r="M22" s="6"/>
      <c r="N22" s="6"/>
      <c r="O22" s="305"/>
      <c r="P22" s="9">
        <f>+'Ark1'!T16</f>
        <v>6.5952764358561486</v>
      </c>
      <c r="Q22" s="122">
        <f t="shared" si="4"/>
        <v>1.0370775478789618E-2</v>
      </c>
      <c r="R22" s="102">
        <f>+'Ark1'!W16</f>
        <v>4.8309178743961345</v>
      </c>
      <c r="S22" s="8"/>
      <c r="T22" s="392"/>
      <c r="U22" s="8"/>
      <c r="V22" s="128">
        <f>+'Ark1'!X16</f>
        <v>39.452495974235113</v>
      </c>
      <c r="W22" s="88">
        <f>+'Ark1'!Y16</f>
        <v>2.5764895330112725</v>
      </c>
      <c r="X22" s="128">
        <f>+'Ark1'!Z16</f>
        <v>0</v>
      </c>
      <c r="Y22" s="341">
        <f>+'Ark1'!Q16</f>
        <v>175</v>
      </c>
      <c r="Z22" s="88">
        <f t="shared" si="5"/>
        <v>8</v>
      </c>
      <c r="AA22" s="128">
        <f t="shared" si="0"/>
        <v>10.645714285714286</v>
      </c>
      <c r="AB22" s="87">
        <f t="shared" si="1"/>
        <v>1.8005609320101081</v>
      </c>
      <c r="AC22" s="89">
        <f>+'Ark1'!AD16</f>
        <v>49.466050047584645</v>
      </c>
      <c r="AD22" s="341">
        <f t="shared" si="2"/>
        <v>29.210499999999985</v>
      </c>
      <c r="AE22" s="6"/>
      <c r="AF22" s="23"/>
      <c r="AG22" s="23"/>
      <c r="AH22" s="23"/>
      <c r="AI22" s="23"/>
      <c r="AJ22" s="23"/>
      <c r="AK22" s="23"/>
      <c r="AL22" s="329">
        <f t="shared" si="6"/>
        <v>1903</v>
      </c>
      <c r="AM22" s="23">
        <f t="shared" si="6"/>
        <v>15.270204939569082</v>
      </c>
      <c r="AN22" s="23">
        <f t="shared" si="6"/>
        <v>9.4781923279033062</v>
      </c>
      <c r="AO22" s="23">
        <f t="shared" si="6"/>
        <v>6.9842354177614316</v>
      </c>
      <c r="AP22" s="23"/>
      <c r="AQ22" s="23"/>
      <c r="AR22" s="23"/>
      <c r="AS22" s="23"/>
      <c r="AT22" s="23"/>
      <c r="AU22" s="23"/>
      <c r="AV22" s="23"/>
      <c r="AW22" s="23"/>
    </row>
    <row r="23" spans="1:49">
      <c r="A23" s="8">
        <f t="shared" si="7"/>
        <v>2011</v>
      </c>
      <c r="B23" s="332">
        <f>+'Ark1'!R17</f>
        <v>2078</v>
      </c>
      <c r="C23" s="387">
        <f t="shared" si="3"/>
        <v>215</v>
      </c>
      <c r="D23" s="6"/>
      <c r="E23" s="338"/>
      <c r="F23" s="6"/>
      <c r="G23" s="72">
        <f>+'Ark1'!U17</f>
        <v>15.105630413859494</v>
      </c>
      <c r="H23" s="256">
        <f t="shared" si="4"/>
        <v>-0.5736503161458657</v>
      </c>
      <c r="I23" s="10">
        <f>+'Ark1'!S17</f>
        <v>8.4951876804619815</v>
      </c>
      <c r="J23" s="122">
        <f t="shared" si="4"/>
        <v>-0.21281017246340816</v>
      </c>
      <c r="K23" s="6"/>
      <c r="L23" s="6"/>
      <c r="M23" s="6"/>
      <c r="N23" s="6"/>
      <c r="O23" s="305"/>
      <c r="P23" s="9">
        <f>+'Ark1'!T17</f>
        <v>6.2670837343599599</v>
      </c>
      <c r="Q23" s="122">
        <f t="shared" si="4"/>
        <v>-0.32819270149618873</v>
      </c>
      <c r="R23" s="102">
        <f>+'Ark1'!W17</f>
        <v>7.8922040423484132</v>
      </c>
      <c r="S23" s="8"/>
      <c r="T23" s="392"/>
      <c r="U23" s="8"/>
      <c r="V23" s="128">
        <f>+'Ark1'!X17</f>
        <v>32.050048123195396</v>
      </c>
      <c r="W23" s="88">
        <f>+'Ark1'!Y17</f>
        <v>1.1549566891241581</v>
      </c>
      <c r="X23" s="128">
        <f>+'Ark1'!Z17</f>
        <v>0</v>
      </c>
      <c r="Y23" s="341">
        <f>+'Ark1'!Q17</f>
        <v>189</v>
      </c>
      <c r="Z23" s="88">
        <f t="shared" si="5"/>
        <v>14</v>
      </c>
      <c r="AA23" s="128">
        <f t="shared" si="0"/>
        <v>10.994708994708995</v>
      </c>
      <c r="AB23" s="87">
        <f t="shared" si="1"/>
        <v>1.7781396929700353</v>
      </c>
      <c r="AC23" s="89">
        <f>+'Ark1'!AD17</f>
        <v>45.830250252354126</v>
      </c>
      <c r="AD23" s="341">
        <f t="shared" si="2"/>
        <v>31.38950000000003</v>
      </c>
      <c r="AE23" s="6"/>
      <c r="AF23" s="23"/>
      <c r="AG23" s="23"/>
      <c r="AH23" s="23"/>
      <c r="AI23" s="23"/>
      <c r="AJ23" s="23"/>
      <c r="AK23" s="23"/>
      <c r="AL23" s="329">
        <f t="shared" si="6"/>
        <v>1903</v>
      </c>
      <c r="AM23" s="23">
        <f t="shared" si="6"/>
        <v>15.270204939569082</v>
      </c>
      <c r="AN23" s="23">
        <f t="shared" si="6"/>
        <v>9.4781923279033062</v>
      </c>
      <c r="AO23" s="23">
        <f t="shared" si="6"/>
        <v>6.9842354177614316</v>
      </c>
      <c r="AP23" s="23"/>
      <c r="AQ23" s="23"/>
      <c r="AR23" s="23"/>
      <c r="AS23" s="23"/>
      <c r="AT23" s="23"/>
      <c r="AU23" s="23"/>
      <c r="AV23" s="23"/>
      <c r="AW23" s="23"/>
    </row>
    <row r="24" spans="1:49">
      <c r="A24" s="8">
        <f t="shared" si="7"/>
        <v>2012</v>
      </c>
      <c r="B24" s="332">
        <f>+'Ark1'!R18</f>
        <v>2082</v>
      </c>
      <c r="C24" s="387">
        <f t="shared" si="3"/>
        <v>4</v>
      </c>
      <c r="D24" s="6"/>
      <c r="E24" s="338"/>
      <c r="F24" s="6"/>
      <c r="G24" s="72">
        <f>+'Ark1'!U18</f>
        <v>15.029538904899143</v>
      </c>
      <c r="H24" s="256">
        <f t="shared" si="4"/>
        <v>-7.6091508960351106E-2</v>
      </c>
      <c r="I24" s="10">
        <f>+'Ark1'!S18</f>
        <v>8.4495677233429394</v>
      </c>
      <c r="J24" s="122">
        <f t="shared" si="4"/>
        <v>-4.5619957119042098E-2</v>
      </c>
      <c r="K24" s="6"/>
      <c r="L24" s="6"/>
      <c r="M24" s="6"/>
      <c r="N24" s="6"/>
      <c r="O24" s="305"/>
      <c r="P24" s="9">
        <f>+'Ark1'!T18</f>
        <v>6.5057636887608066</v>
      </c>
      <c r="Q24" s="122">
        <f t="shared" si="4"/>
        <v>0.23867995440084666</v>
      </c>
      <c r="R24" s="102">
        <f>+'Ark1'!W18</f>
        <v>4.6109510086455323</v>
      </c>
      <c r="S24" s="8"/>
      <c r="T24" s="392"/>
      <c r="U24" s="8"/>
      <c r="V24" s="128">
        <f>+'Ark1'!X18</f>
        <v>32.75696445725265</v>
      </c>
      <c r="W24" s="88">
        <f>+'Ark1'!Y18</f>
        <v>0.67243035542747365</v>
      </c>
      <c r="X24" s="128">
        <f>+'Ark1'!Z18</f>
        <v>0</v>
      </c>
      <c r="Y24" s="341">
        <f>+'Ark1'!Q18</f>
        <v>177</v>
      </c>
      <c r="Z24" s="88">
        <f t="shared" si="5"/>
        <v>-12</v>
      </c>
      <c r="AA24" s="128">
        <f t="shared" si="0"/>
        <v>11.76271186440678</v>
      </c>
      <c r="AB24" s="87">
        <f t="shared" si="1"/>
        <v>1.7787346521145984</v>
      </c>
      <c r="AC24" s="89">
        <f>+'Ark1'!AD18</f>
        <v>51.931881223155933</v>
      </c>
      <c r="AD24" s="341">
        <f t="shared" si="2"/>
        <v>31.291500000000013</v>
      </c>
      <c r="AE24" s="6"/>
      <c r="AF24" s="23"/>
      <c r="AG24" s="23"/>
      <c r="AH24" s="23"/>
      <c r="AI24" s="23"/>
      <c r="AJ24" s="23"/>
      <c r="AK24" s="23"/>
      <c r="AL24" s="329">
        <f t="shared" si="6"/>
        <v>1903</v>
      </c>
      <c r="AM24" s="23">
        <f t="shared" si="6"/>
        <v>15.270204939569082</v>
      </c>
      <c r="AN24" s="23">
        <f t="shared" si="6"/>
        <v>9.4781923279033062</v>
      </c>
      <c r="AO24" s="23">
        <f t="shared" si="6"/>
        <v>6.9842354177614316</v>
      </c>
      <c r="AP24" s="23"/>
      <c r="AQ24" s="23"/>
      <c r="AR24" s="23"/>
      <c r="AS24" s="23"/>
      <c r="AT24" s="23"/>
      <c r="AU24" s="23"/>
      <c r="AV24" s="23"/>
      <c r="AW24" s="23"/>
    </row>
    <row r="25" spans="1:49">
      <c r="A25" s="8">
        <f t="shared" si="7"/>
        <v>2013</v>
      </c>
      <c r="B25" s="332">
        <f>+'Ark1'!R19</f>
        <v>3339</v>
      </c>
      <c r="C25" s="387">
        <f t="shared" si="3"/>
        <v>1257</v>
      </c>
      <c r="D25" s="6"/>
      <c r="E25" s="338"/>
      <c r="F25" s="6"/>
      <c r="G25" s="72">
        <f>+'Ark1'!U19</f>
        <v>13.710542078466599</v>
      </c>
      <c r="H25" s="256">
        <f t="shared" si="4"/>
        <v>-1.318996826432544</v>
      </c>
      <c r="I25" s="10">
        <f>+'Ark1'!S19</f>
        <v>8.5741239892183287</v>
      </c>
      <c r="J25" s="122">
        <f t="shared" si="4"/>
        <v>0.12455626587538937</v>
      </c>
      <c r="K25" s="6"/>
      <c r="L25" s="6"/>
      <c r="M25" s="6"/>
      <c r="N25" s="6"/>
      <c r="O25" s="305"/>
      <c r="P25" s="9">
        <f>+'Ark1'!T19</f>
        <v>6.6543875411799922</v>
      </c>
      <c r="Q25" s="122">
        <f t="shared" si="4"/>
        <v>0.14862385241918563</v>
      </c>
      <c r="R25" s="102">
        <f>+'Ark1'!W19</f>
        <v>3.8933812518718192</v>
      </c>
      <c r="S25" s="8"/>
      <c r="T25" s="392"/>
      <c r="U25" s="8"/>
      <c r="V25" s="128">
        <f>+'Ark1'!X19</f>
        <v>16.591793950284515</v>
      </c>
      <c r="W25" s="88">
        <f>+'Ark1'!Y19</f>
        <v>0.44923629829290224</v>
      </c>
      <c r="X25" s="128">
        <f>+'Ark1'!Z19</f>
        <v>0</v>
      </c>
      <c r="Y25" s="341">
        <f>+'Ark1'!Q19</f>
        <v>264</v>
      </c>
      <c r="Z25" s="88">
        <f t="shared" si="5"/>
        <v>87</v>
      </c>
      <c r="AA25" s="128">
        <f t="shared" si="0"/>
        <v>12.647727272727273</v>
      </c>
      <c r="AB25" s="87">
        <f t="shared" si="1"/>
        <v>1.5990603933074845</v>
      </c>
      <c r="AC25" s="89">
        <f>+'Ark1'!AD19</f>
        <v>55.099823198518081</v>
      </c>
      <c r="AD25" s="341">
        <f t="shared" si="2"/>
        <v>45.77949999999997</v>
      </c>
      <c r="AE25" s="6"/>
      <c r="AF25" s="23"/>
      <c r="AG25" s="23"/>
      <c r="AH25" s="23"/>
      <c r="AI25" s="23"/>
      <c r="AJ25" s="23"/>
      <c r="AK25" s="23"/>
      <c r="AL25" s="329">
        <f t="shared" si="6"/>
        <v>1903</v>
      </c>
      <c r="AM25" s="23">
        <f t="shared" si="6"/>
        <v>15.270204939569082</v>
      </c>
      <c r="AN25" s="23">
        <f t="shared" si="6"/>
        <v>9.4781923279033062</v>
      </c>
      <c r="AO25" s="23">
        <f t="shared" si="6"/>
        <v>6.9842354177614316</v>
      </c>
      <c r="AP25" s="23"/>
      <c r="AQ25" s="23"/>
      <c r="AR25" s="23"/>
      <c r="AS25" s="23"/>
      <c r="AT25" s="23"/>
      <c r="AU25" s="23"/>
      <c r="AV25" s="23"/>
      <c r="AW25" s="23"/>
    </row>
    <row r="26" spans="1:49">
      <c r="A26" s="8">
        <f t="shared" si="7"/>
        <v>2014</v>
      </c>
      <c r="B26" s="332">
        <f>+'Ark1'!R20</f>
        <v>4258</v>
      </c>
      <c r="C26" s="387">
        <f t="shared" si="3"/>
        <v>919</v>
      </c>
      <c r="D26" s="6"/>
      <c r="E26" s="338"/>
      <c r="F26" s="6"/>
      <c r="G26" s="72">
        <f>+'Ark1'!U20</f>
        <v>13.49126350399246</v>
      </c>
      <c r="H26" s="256">
        <f t="shared" si="4"/>
        <v>-0.21927857447413857</v>
      </c>
      <c r="I26" s="10">
        <f>+'Ark1'!S20</f>
        <v>8.2874589008924389</v>
      </c>
      <c r="J26" s="122">
        <f t="shared" si="4"/>
        <v>-0.28666508832588988</v>
      </c>
      <c r="K26" s="6"/>
      <c r="L26" s="6"/>
      <c r="M26" s="6"/>
      <c r="N26" s="6"/>
      <c r="O26" s="305"/>
      <c r="P26" s="9">
        <f>+'Ark1'!T20</f>
        <v>6.589713480507279</v>
      </c>
      <c r="Q26" s="122">
        <f t="shared" si="4"/>
        <v>-6.4674060672713196E-2</v>
      </c>
      <c r="R26" s="102">
        <f>+'Ark1'!W20</f>
        <v>6.0591827148896193</v>
      </c>
      <c r="S26" s="8"/>
      <c r="T26" s="392"/>
      <c r="U26" s="8"/>
      <c r="V26" s="128">
        <f>+'Ark1'!X20</f>
        <v>14.114607797087839</v>
      </c>
      <c r="W26" s="88">
        <f>+'Ark1'!Y20</f>
        <v>0.46970408642555195</v>
      </c>
      <c r="X26" s="128">
        <f>+'Ark1'!Z20</f>
        <v>0</v>
      </c>
      <c r="Y26" s="341">
        <f>+'Ark1'!Q20</f>
        <v>270</v>
      </c>
      <c r="Z26" s="88">
        <f t="shared" si="5"/>
        <v>6</v>
      </c>
      <c r="AA26" s="128">
        <f t="shared" si="0"/>
        <v>15.770370370370371</v>
      </c>
      <c r="AB26" s="87">
        <f t="shared" si="1"/>
        <v>1.6279131716164104</v>
      </c>
      <c r="AC26" s="89">
        <f>+'Ark1'!AD20</f>
        <v>56.742392937181009</v>
      </c>
      <c r="AD26" s="341">
        <f t="shared" si="2"/>
        <v>57.445799999999892</v>
      </c>
      <c r="AE26" s="6"/>
      <c r="AL26" s="329">
        <f t="shared" si="6"/>
        <v>1903</v>
      </c>
      <c r="AM26" s="23">
        <f t="shared" si="6"/>
        <v>15.270204939569082</v>
      </c>
      <c r="AN26" s="23">
        <f t="shared" si="6"/>
        <v>9.4781923279033062</v>
      </c>
      <c r="AO26" s="23">
        <f t="shared" si="6"/>
        <v>6.9842354177614316</v>
      </c>
    </row>
    <row r="27" spans="1:49">
      <c r="A27" s="8">
        <f t="shared" si="7"/>
        <v>2015</v>
      </c>
      <c r="B27" s="332">
        <f>+'Ark1'!R21</f>
        <v>3797</v>
      </c>
      <c r="C27" s="387">
        <f t="shared" ref="C27" si="8">+B27-B26</f>
        <v>-461</v>
      </c>
      <c r="D27" s="6"/>
      <c r="E27" s="338"/>
      <c r="F27" s="6"/>
      <c r="G27" s="72">
        <f>+'Ark1'!U21</f>
        <v>13.405504345535965</v>
      </c>
      <c r="H27" s="256">
        <f t="shared" ref="H27" si="9">+G27-G26</f>
        <v>-8.5759158456495399E-2</v>
      </c>
      <c r="I27" s="10">
        <f>+'Ark1'!S21</f>
        <v>8.6054780089544352</v>
      </c>
      <c r="J27" s="122">
        <f t="shared" ref="J27" si="10">+I27-I26</f>
        <v>0.31801910806199629</v>
      </c>
      <c r="K27" s="6"/>
      <c r="L27" s="6"/>
      <c r="M27" s="6"/>
      <c r="N27" s="6"/>
      <c r="O27" s="305"/>
      <c r="P27" s="9">
        <f>+'Ark1'!T21</f>
        <v>6.1840927047669227</v>
      </c>
      <c r="Q27" s="122">
        <f t="shared" ref="Q27" si="11">+P27-P26</f>
        <v>-0.40562077574035627</v>
      </c>
      <c r="R27" s="102">
        <f>+'Ark1'!W21</f>
        <v>2.1332631024493023</v>
      </c>
      <c r="S27" s="8"/>
      <c r="T27" s="392"/>
      <c r="U27" s="8"/>
      <c r="V27" s="128">
        <f>+'Ark1'!X21</f>
        <v>14.14274427179352</v>
      </c>
      <c r="W27" s="88">
        <f>+'Ark1'!Y21</f>
        <v>1.2904924940742697</v>
      </c>
      <c r="X27" s="128">
        <f>+'Ark1'!Z21</f>
        <v>0</v>
      </c>
      <c r="Y27" s="341">
        <f>+'Ark1'!Q21</f>
        <v>308</v>
      </c>
      <c r="Z27" s="88">
        <f>+Y27-Y26</f>
        <v>38</v>
      </c>
      <c r="AA27" s="128">
        <f t="shared" si="0"/>
        <v>12.327922077922079</v>
      </c>
      <c r="AB27" s="87">
        <f t="shared" si="1"/>
        <v>1.5577872991583803</v>
      </c>
      <c r="AC27" s="89">
        <f>+'Ark1'!AD21</f>
        <v>45.166831530220037</v>
      </c>
      <c r="AD27" s="341">
        <f t="shared" si="2"/>
        <v>50.900700000000057</v>
      </c>
      <c r="AE27" s="6"/>
      <c r="AL27" s="329">
        <f t="shared" si="6"/>
        <v>1903</v>
      </c>
      <c r="AM27" s="23">
        <f t="shared" si="6"/>
        <v>15.270204939569082</v>
      </c>
      <c r="AN27" s="23">
        <f t="shared" si="6"/>
        <v>9.4781923279033062</v>
      </c>
      <c r="AO27" s="23">
        <f t="shared" si="6"/>
        <v>6.9842354177614316</v>
      </c>
    </row>
    <row r="28" spans="1:49">
      <c r="A28" s="8">
        <f t="shared" si="7"/>
        <v>2016</v>
      </c>
      <c r="B28" s="332">
        <f>+'Ark1'!R22</f>
        <v>5319</v>
      </c>
      <c r="C28" s="387">
        <f t="shared" ref="C28:C31" si="12">+B28-B27</f>
        <v>1522</v>
      </c>
      <c r="D28" s="6"/>
      <c r="E28" s="338"/>
      <c r="F28" s="6"/>
      <c r="G28" s="72">
        <f>+'Ark1'!U22</f>
        <v>13.42000376010532</v>
      </c>
      <c r="H28" s="256">
        <f t="shared" ref="H28:H31" si="13">+G28-G27</f>
        <v>1.4499414569355551E-2</v>
      </c>
      <c r="I28" s="10">
        <f>+'Ark1'!S22</f>
        <v>8.4980259447264519</v>
      </c>
      <c r="J28" s="122">
        <f t="shared" ref="J28:J31" si="14">+I28-I27</f>
        <v>-0.10745206422798326</v>
      </c>
      <c r="K28" s="6"/>
      <c r="L28" s="6"/>
      <c r="M28" s="6"/>
      <c r="N28" s="6"/>
      <c r="O28" s="305"/>
      <c r="P28" s="9">
        <f>+'Ark1'!T22</f>
        <v>6.1755969167136682</v>
      </c>
      <c r="Q28" s="122">
        <f t="shared" ref="Q28:Q31" si="15">+P28-P27</f>
        <v>-8.4957880532545715E-3</v>
      </c>
      <c r="R28" s="102">
        <f>+'Ark1'!W22</f>
        <v>2.6508742244782848</v>
      </c>
      <c r="S28" s="8"/>
      <c r="T28" s="392"/>
      <c r="U28" s="8"/>
      <c r="V28" s="128">
        <f>+'Ark1'!X22</f>
        <v>15.773641661966534</v>
      </c>
      <c r="W28" s="88">
        <f>+'Ark1'!Y22</f>
        <v>1.5980447452528668</v>
      </c>
      <c r="X28" s="128">
        <f>+'Ark1'!Z22</f>
        <v>0</v>
      </c>
      <c r="Y28" s="341">
        <f>+'Ark1'!Q22</f>
        <v>341</v>
      </c>
      <c r="Z28" s="88">
        <f t="shared" ref="Z28:Z31" si="16">+Y28-Y27</f>
        <v>33</v>
      </c>
      <c r="AA28" s="128">
        <f t="shared" si="0"/>
        <v>15.598240469208211</v>
      </c>
      <c r="AB28" s="87">
        <f t="shared" ref="AB28:AB31" si="17">+G28/I28</f>
        <v>1.5791907258689013</v>
      </c>
      <c r="AC28" s="89">
        <f>+'Ark1'!AD22</f>
        <v>47.112754677199774</v>
      </c>
      <c r="AD28" s="341">
        <f t="shared" si="2"/>
        <v>71.381000000000199</v>
      </c>
      <c r="AE28" s="6"/>
      <c r="AL28" s="329">
        <f t="shared" si="6"/>
        <v>1903</v>
      </c>
      <c r="AM28" s="23">
        <f t="shared" si="6"/>
        <v>15.270204939569082</v>
      </c>
      <c r="AN28" s="23">
        <f t="shared" si="6"/>
        <v>9.4781923279033062</v>
      </c>
      <c r="AO28" s="23">
        <f t="shared" si="6"/>
        <v>6.9842354177614316</v>
      </c>
    </row>
    <row r="29" spans="1:49">
      <c r="A29" s="8">
        <f t="shared" si="7"/>
        <v>2017</v>
      </c>
      <c r="B29" s="332">
        <f>+'Ark1'!R23</f>
        <v>6105</v>
      </c>
      <c r="C29" s="387">
        <f t="shared" si="12"/>
        <v>786</v>
      </c>
      <c r="D29" s="6"/>
      <c r="E29" s="338"/>
      <c r="F29" s="6"/>
      <c r="G29" s="72">
        <f>+'Ark1'!U23</f>
        <v>12.660016380016389</v>
      </c>
      <c r="H29" s="256">
        <f t="shared" si="13"/>
        <v>-0.75998738008893163</v>
      </c>
      <c r="I29" s="10">
        <f>+'Ark1'!S23</f>
        <v>8.1714987714987739</v>
      </c>
      <c r="J29" s="122">
        <f t="shared" si="14"/>
        <v>-0.32652717322767799</v>
      </c>
      <c r="K29" s="6"/>
      <c r="L29" s="6"/>
      <c r="M29" s="6"/>
      <c r="N29" s="6"/>
      <c r="O29" s="305"/>
      <c r="P29" s="9">
        <f>+'Ark1'!T23</f>
        <v>6.0694512694512701</v>
      </c>
      <c r="Q29" s="122">
        <f t="shared" si="15"/>
        <v>-0.10614564726239806</v>
      </c>
      <c r="R29" s="102">
        <f>+'Ark1'!W23</f>
        <v>2.3423423423423433</v>
      </c>
      <c r="S29" s="8"/>
      <c r="T29" s="393">
        <f>+'Ark1'!AI23</f>
        <v>3.2760032760032753E-2</v>
      </c>
      <c r="U29" s="8"/>
      <c r="V29" s="128">
        <f>+'Ark1'!X23</f>
        <v>7.8460278460278445</v>
      </c>
      <c r="W29" s="88">
        <f>+'Ark1'!Y23</f>
        <v>0.4750204750204749</v>
      </c>
      <c r="X29" s="128">
        <f>+'Ark1'!Z23</f>
        <v>0</v>
      </c>
      <c r="Y29" s="341">
        <f>+'Ark1'!Q23</f>
        <v>371</v>
      </c>
      <c r="Z29" s="88">
        <f t="shared" si="16"/>
        <v>30</v>
      </c>
      <c r="AA29" s="128">
        <f t="shared" si="0"/>
        <v>16.455525606469003</v>
      </c>
      <c r="AB29" s="87">
        <f t="shared" si="17"/>
        <v>1.5492893940305095</v>
      </c>
      <c r="AC29" s="89">
        <f>+'Ark1'!AD23</f>
        <v>58.016491528924263</v>
      </c>
      <c r="AD29" s="341">
        <f t="shared" si="2"/>
        <v>77.289400000000057</v>
      </c>
      <c r="AE29" s="6"/>
      <c r="AL29" s="329">
        <f t="shared" si="6"/>
        <v>1903</v>
      </c>
      <c r="AM29" s="23">
        <f t="shared" si="6"/>
        <v>15.270204939569082</v>
      </c>
      <c r="AN29" s="23">
        <f t="shared" si="6"/>
        <v>9.4781923279033062</v>
      </c>
      <c r="AO29" s="23">
        <f t="shared" si="6"/>
        <v>6.9842354177614316</v>
      </c>
    </row>
    <row r="30" spans="1:49">
      <c r="A30" s="8">
        <f t="shared" si="7"/>
        <v>2018</v>
      </c>
      <c r="B30" s="332">
        <f>+'Ark1'!R24</f>
        <v>19411</v>
      </c>
      <c r="C30" s="387">
        <f t="shared" si="12"/>
        <v>13306</v>
      </c>
      <c r="D30" s="6"/>
      <c r="E30" s="338"/>
      <c r="F30" s="6"/>
      <c r="G30" s="72">
        <f>+'Ark1'!U24</f>
        <v>12.86043222914836</v>
      </c>
      <c r="H30" s="256">
        <f t="shared" si="13"/>
        <v>0.20041584913197141</v>
      </c>
      <c r="I30" s="10">
        <f>+'Ark1'!S24</f>
        <v>8.6827571995260406</v>
      </c>
      <c r="J30" s="122">
        <f t="shared" si="14"/>
        <v>0.51125842802726673</v>
      </c>
      <c r="K30" s="6"/>
      <c r="L30" s="6"/>
      <c r="M30" s="6"/>
      <c r="N30" s="6"/>
      <c r="O30" s="305"/>
      <c r="P30" s="9">
        <f>+'Ark1'!T24</f>
        <v>6.2013291432692803</v>
      </c>
      <c r="Q30" s="122">
        <f t="shared" si="15"/>
        <v>0.13187787381801019</v>
      </c>
      <c r="R30" s="102">
        <f>+'Ark1'!W24</f>
        <v>4.8426150121065374</v>
      </c>
      <c r="S30" s="8"/>
      <c r="T30" s="393">
        <f>+'Ark1'!AI24</f>
        <v>5.6668899077842477E-2</v>
      </c>
      <c r="U30" s="8"/>
      <c r="V30" s="128">
        <f>+'Ark1'!X24</f>
        <v>7.39271547060945</v>
      </c>
      <c r="W30" s="88">
        <f>+'Ark1'!Y24</f>
        <v>0.2781927772912266</v>
      </c>
      <c r="X30" s="128">
        <f>+'Ark1'!Z24</f>
        <v>0</v>
      </c>
      <c r="Y30" s="341">
        <f>+'Ark1'!Q24</f>
        <v>1283</v>
      </c>
      <c r="Z30" s="88">
        <f t="shared" si="16"/>
        <v>912</v>
      </c>
      <c r="AA30" s="128">
        <f t="shared" si="0"/>
        <v>15.129384255650818</v>
      </c>
      <c r="AB30" s="87">
        <f t="shared" si="17"/>
        <v>1.4811461306150957</v>
      </c>
      <c r="AC30" s="89">
        <f>+'Ark1'!AD24</f>
        <v>39.71046834174836</v>
      </c>
      <c r="AD30" s="341">
        <f t="shared" si="2"/>
        <v>249.6338499999988</v>
      </c>
      <c r="AE30" s="6"/>
      <c r="AL30" s="329">
        <f t="shared" si="6"/>
        <v>1903</v>
      </c>
      <c r="AM30" s="23">
        <f t="shared" si="6"/>
        <v>15.270204939569082</v>
      </c>
      <c r="AN30" s="23">
        <f t="shared" si="6"/>
        <v>9.4781923279033062</v>
      </c>
      <c r="AO30" s="23">
        <f t="shared" si="6"/>
        <v>6.9842354177614316</v>
      </c>
    </row>
    <row r="31" spans="1:49">
      <c r="A31" s="8">
        <f t="shared" si="7"/>
        <v>2019</v>
      </c>
      <c r="B31" s="332">
        <f>+'Ark1'!R25</f>
        <v>4322</v>
      </c>
      <c r="C31" s="387">
        <f t="shared" si="12"/>
        <v>-15089</v>
      </c>
      <c r="D31" s="6"/>
      <c r="E31" s="338"/>
      <c r="F31" s="6"/>
      <c r="G31" s="72">
        <f>+'Ark1'!U25</f>
        <v>14.558109671448422</v>
      </c>
      <c r="H31" s="256">
        <f t="shared" si="13"/>
        <v>1.697677442300062</v>
      </c>
      <c r="I31" s="10">
        <f>+'Ark1'!S25</f>
        <v>8.7221193891716791</v>
      </c>
      <c r="J31" s="122">
        <f t="shared" si="14"/>
        <v>3.9362189645638423E-2</v>
      </c>
      <c r="K31" s="6"/>
      <c r="L31" s="6"/>
      <c r="M31" s="6"/>
      <c r="N31" s="6"/>
      <c r="O31" s="305"/>
      <c r="P31" s="9">
        <f>+'Ark1'!T25</f>
        <v>6.6332716335030097</v>
      </c>
      <c r="Q31" s="122">
        <f t="shared" si="15"/>
        <v>0.43194249023372944</v>
      </c>
      <c r="R31" s="102">
        <f>+'Ark1'!W25</f>
        <v>10.018509949097639</v>
      </c>
      <c r="S31" s="8"/>
      <c r="T31" s="393">
        <f>+'Ark1'!AI25</f>
        <v>0.13882461823229983</v>
      </c>
      <c r="U31" s="8"/>
      <c r="V31" s="128">
        <f>+'Ark1'!X25</f>
        <v>25.775104118463673</v>
      </c>
      <c r="W31" s="88">
        <f>+'Ark1'!Y25</f>
        <v>1.4345210550670984</v>
      </c>
      <c r="X31" s="128">
        <f>+'Ark1'!Z25</f>
        <v>0</v>
      </c>
      <c r="Y31" s="341">
        <f>+'Ark1'!Q25</f>
        <v>305</v>
      </c>
      <c r="Z31" s="88">
        <f t="shared" si="16"/>
        <v>-978</v>
      </c>
      <c r="AA31" s="128">
        <f t="shared" si="0"/>
        <v>14.170491803278688</v>
      </c>
      <c r="AB31" s="87">
        <f t="shared" si="17"/>
        <v>1.6691023158341536</v>
      </c>
      <c r="AC31" s="89">
        <f>+'Ark1'!AD25</f>
        <v>37.467449874506741</v>
      </c>
      <c r="AD31" s="341">
        <f t="shared" si="2"/>
        <v>62.920150000000085</v>
      </c>
      <c r="AE31" s="6"/>
      <c r="AL31" s="329">
        <f t="shared" si="6"/>
        <v>1903</v>
      </c>
      <c r="AM31" s="23">
        <f t="shared" si="6"/>
        <v>15.270204939569082</v>
      </c>
      <c r="AN31" s="23">
        <f t="shared" si="6"/>
        <v>9.4781923279033062</v>
      </c>
      <c r="AO31" s="23">
        <f t="shared" si="6"/>
        <v>6.9842354177614316</v>
      </c>
    </row>
    <row r="32" spans="1:49">
      <c r="A32" s="8">
        <f t="shared" si="7"/>
        <v>2020</v>
      </c>
      <c r="B32" s="332">
        <f>+'Ark1'!R26</f>
        <v>3255</v>
      </c>
      <c r="C32" s="387">
        <f t="shared" ref="C32" si="18">+B32-B31</f>
        <v>-1067</v>
      </c>
      <c r="D32" s="6"/>
      <c r="E32" s="338"/>
      <c r="F32" s="6"/>
      <c r="G32" s="72">
        <f>+'Ark1'!U26</f>
        <v>14.969235023041485</v>
      </c>
      <c r="H32" s="256">
        <f t="shared" ref="H32" si="19">+G32-G31</f>
        <v>0.4111253515930624</v>
      </c>
      <c r="I32" s="10">
        <f>+'Ark1'!S26</f>
        <v>8.5345622119815641</v>
      </c>
      <c r="J32" s="122">
        <f t="shared" ref="J32" si="20">+I32-I31</f>
        <v>-0.187557177190115</v>
      </c>
      <c r="K32" s="6"/>
      <c r="L32" s="6"/>
      <c r="M32" s="6"/>
      <c r="N32" s="6"/>
      <c r="O32" s="305"/>
      <c r="P32" s="9">
        <f>+'Ark1'!T26</f>
        <v>6.5397849462365594</v>
      </c>
      <c r="Q32" s="122">
        <f t="shared" ref="Q32" si="21">+P32-P31</f>
        <v>-9.3486687266450375E-2</v>
      </c>
      <c r="R32" s="102">
        <f>+'Ark1'!W26</f>
        <v>6.6973886328725039</v>
      </c>
      <c r="S32" s="8"/>
      <c r="T32" s="393">
        <f>+'Ark1'!AI26</f>
        <v>0</v>
      </c>
      <c r="U32" s="8"/>
      <c r="V32" s="128">
        <f>+'Ark1'!X26</f>
        <v>29.86175115207374</v>
      </c>
      <c r="W32" s="88">
        <f>+'Ark1'!Y26</f>
        <v>1.290322580645161</v>
      </c>
      <c r="X32" s="128">
        <f>+'Ark1'!Z26</f>
        <v>0</v>
      </c>
      <c r="Y32" s="341">
        <f>+'Ark1'!Q26</f>
        <v>276</v>
      </c>
      <c r="Z32" s="88">
        <f t="shared" ref="Z32" si="22">+Y32-Y31</f>
        <v>-29</v>
      </c>
      <c r="AA32" s="128">
        <f t="shared" si="0"/>
        <v>11.793478260869565</v>
      </c>
      <c r="AB32" s="87">
        <f t="shared" ref="AB32" si="23">+G32/I32</f>
        <v>1.7539546436285114</v>
      </c>
      <c r="AC32" s="89">
        <f>+'Ark1'!AD26</f>
        <v>44.559450670911367</v>
      </c>
      <c r="AD32" s="341">
        <f t="shared" si="2"/>
        <v>48.724860000000028</v>
      </c>
      <c r="AE32" s="6"/>
      <c r="AL32" s="329">
        <f t="shared" ref="AL32:AO32" si="24">+AL31</f>
        <v>1903</v>
      </c>
      <c r="AM32" s="23">
        <f t="shared" si="24"/>
        <v>15.270204939569082</v>
      </c>
      <c r="AN32" s="23">
        <f t="shared" si="24"/>
        <v>9.4781923279033062</v>
      </c>
      <c r="AO32" s="23">
        <f t="shared" si="24"/>
        <v>6.9842354177614316</v>
      </c>
    </row>
    <row r="33" spans="1:41">
      <c r="A33" s="8">
        <f t="shared" si="7"/>
        <v>2021</v>
      </c>
      <c r="B33" s="332">
        <f>+'Ark1'!R27</f>
        <v>2277</v>
      </c>
      <c r="C33" s="387">
        <f t="shared" ref="C33" si="25">+B33-B32</f>
        <v>-978</v>
      </c>
      <c r="D33" s="6"/>
      <c r="E33" s="338"/>
      <c r="F33" s="6"/>
      <c r="G33" s="72">
        <f>+'Ark1'!U27</f>
        <v>14.783447518664921</v>
      </c>
      <c r="H33" s="256">
        <f t="shared" ref="H33" si="26">+G33-G32</f>
        <v>-0.18578750437656311</v>
      </c>
      <c r="I33" s="10">
        <f>+'Ark1'!S27</f>
        <v>8.59068950373298</v>
      </c>
      <c r="J33" s="122">
        <f t="shared" ref="J33" si="27">+I33-I32</f>
        <v>5.6127291751415953E-2</v>
      </c>
      <c r="K33" s="6"/>
      <c r="L33" s="6"/>
      <c r="M33" s="6"/>
      <c r="N33" s="6"/>
      <c r="O33" s="305"/>
      <c r="P33" s="9">
        <f>+'Ark1'!T27</f>
        <v>6.2301273605621441</v>
      </c>
      <c r="Q33" s="122">
        <f t="shared" ref="Q33" si="28">+P33-P32</f>
        <v>-0.30965758567441526</v>
      </c>
      <c r="R33" s="102">
        <f>+'Ark1'!W27</f>
        <v>5.4018445322793136</v>
      </c>
      <c r="S33" s="8"/>
      <c r="T33" s="393">
        <f>+'Ark1'!AI27</f>
        <v>1.0101010101010102</v>
      </c>
      <c r="U33" s="8"/>
      <c r="V33" s="128">
        <f>+'Ark1'!X27</f>
        <v>27.184892402283705</v>
      </c>
      <c r="W33" s="88">
        <f>+'Ark1'!Y27</f>
        <v>1.6688625384277556</v>
      </c>
      <c r="X33" s="128">
        <f>+'Ark1'!Z27</f>
        <v>0</v>
      </c>
      <c r="Y33" s="341">
        <f>+'Ark1'!Q27</f>
        <v>225</v>
      </c>
      <c r="Z33" s="88">
        <f t="shared" ref="Z33" si="29">+Y33-Y32</f>
        <v>-51</v>
      </c>
      <c r="AA33" s="128">
        <f t="shared" si="0"/>
        <v>10.119999999999999</v>
      </c>
      <c r="AB33" s="87">
        <f t="shared" ref="AB33" si="30">+G33/I33</f>
        <v>1.720868565001791</v>
      </c>
      <c r="AC33" s="89">
        <f>+'Ark1'!AD27</f>
        <v>36.306349114837538</v>
      </c>
      <c r="AD33" s="341">
        <f t="shared" si="2"/>
        <v>33.661910000000027</v>
      </c>
      <c r="AE33" s="6"/>
      <c r="AL33" s="329">
        <f t="shared" ref="AL33:AO34" si="31">+AL32</f>
        <v>1903</v>
      </c>
      <c r="AM33" s="23">
        <f t="shared" si="31"/>
        <v>15.270204939569082</v>
      </c>
      <c r="AN33" s="23">
        <f t="shared" si="31"/>
        <v>9.4781923279033062</v>
      </c>
      <c r="AO33" s="23">
        <f t="shared" si="31"/>
        <v>6.9842354177614316</v>
      </c>
    </row>
    <row r="34" spans="1:41">
      <c r="A34" s="8">
        <f t="shared" si="7"/>
        <v>2022</v>
      </c>
      <c r="B34" s="332">
        <f>+'Ark1'!R28</f>
        <v>2786</v>
      </c>
      <c r="C34" s="387">
        <f t="shared" ref="C34" si="32">+B34-B33</f>
        <v>509</v>
      </c>
      <c r="D34" s="6"/>
      <c r="E34" s="420">
        <f>+'Ark1'!AJ28</f>
        <v>745</v>
      </c>
      <c r="F34" s="6"/>
      <c r="G34" s="72">
        <f>+'Ark1'!U28</f>
        <v>14.754881550610182</v>
      </c>
      <c r="H34" s="256">
        <f t="shared" ref="H34" si="33">+G34-G33</f>
        <v>-2.8565968054738988E-2</v>
      </c>
      <c r="I34" s="10">
        <f>+'Ark1'!S28</f>
        <v>8.623474515434312</v>
      </c>
      <c r="J34" s="122">
        <f t="shared" ref="J34" si="34">+I34-I33</f>
        <v>3.2785011701331968E-2</v>
      </c>
      <c r="K34" s="6"/>
      <c r="L34" s="403">
        <f>+IF(E34=0,"",'Ark1'!AK28)</f>
        <v>87.19114093959719</v>
      </c>
      <c r="M34" s="6"/>
      <c r="N34" s="403">
        <f>+IF(E34=0,"",'Ark1'!AL28)</f>
        <v>23.796702445905513</v>
      </c>
      <c r="O34" s="305"/>
      <c r="P34" s="9">
        <f>+'Ark1'!T28</f>
        <v>6.1514716439339541</v>
      </c>
      <c r="Q34" s="122">
        <f t="shared" ref="Q34" si="35">+P34-P33</f>
        <v>-7.8655716628190042E-2</v>
      </c>
      <c r="R34" s="102">
        <f>+'Ark1'!W28</f>
        <v>5.5994256999282124</v>
      </c>
      <c r="S34" s="8"/>
      <c r="T34" s="393">
        <f>+'Ark1'!AI28</f>
        <v>1.4716439339554919</v>
      </c>
      <c r="U34" s="8"/>
      <c r="V34" s="128">
        <f>+'Ark1'!X28</f>
        <v>32.340272792534101</v>
      </c>
      <c r="W34" s="88">
        <f>+'Ark1'!Y28</f>
        <v>2.3330940416367554</v>
      </c>
      <c r="X34" s="128">
        <f>+'Ark1'!Z28</f>
        <v>0</v>
      </c>
      <c r="Y34" s="341">
        <f>+'Ark1'!Q28</f>
        <v>251</v>
      </c>
      <c r="Z34" s="88">
        <f t="shared" ref="Z34" si="36">+Y34-Y33</f>
        <v>26</v>
      </c>
      <c r="AA34" s="128">
        <f t="shared" si="0"/>
        <v>11.099601593625499</v>
      </c>
      <c r="AB34" s="87">
        <f t="shared" ref="AB34" si="37">+G34/I34</f>
        <v>1.7110135275754415</v>
      </c>
      <c r="AC34" s="89">
        <f>+'Ark1'!AD28</f>
        <v>49.587058654183288</v>
      </c>
      <c r="AD34" s="341">
        <f t="shared" si="2"/>
        <v>41.107099999999967</v>
      </c>
      <c r="AE34" s="6"/>
      <c r="AL34" s="329">
        <f t="shared" si="31"/>
        <v>1903</v>
      </c>
      <c r="AM34" s="23">
        <f t="shared" si="31"/>
        <v>15.270204939569082</v>
      </c>
      <c r="AN34" s="23">
        <f t="shared" si="31"/>
        <v>9.4781923279033062</v>
      </c>
      <c r="AO34" s="23">
        <f t="shared" si="31"/>
        <v>6.9842354177614316</v>
      </c>
    </row>
    <row r="35" spans="1:41" s="455" customFormat="1">
      <c r="A35" s="8">
        <f t="shared" si="7"/>
        <v>2023</v>
      </c>
      <c r="B35" s="332">
        <f>+'Ark1'!R29</f>
        <v>2766</v>
      </c>
      <c r="C35" s="387">
        <f t="shared" ref="C35:C36" si="38">+B35-B34</f>
        <v>-20</v>
      </c>
      <c r="D35" s="6"/>
      <c r="E35" s="420">
        <f>+'Ark1'!AJ29</f>
        <v>1158</v>
      </c>
      <c r="F35" s="6"/>
      <c r="G35" s="72">
        <f>+'Ark1'!U29</f>
        <v>15.192986261749828</v>
      </c>
      <c r="H35" s="256">
        <f t="shared" ref="H35:H36" si="39">+G35-G34</f>
        <v>0.43810471113964589</v>
      </c>
      <c r="I35" s="10">
        <f>+'Ark1'!S29</f>
        <v>8.8626174981923356</v>
      </c>
      <c r="J35" s="122">
        <f t="shared" ref="J35:J36" si="40">+I35-I34</f>
        <v>0.23914298275802359</v>
      </c>
      <c r="K35" s="6"/>
      <c r="L35" s="403">
        <f>+IF(E35=0,"",'Ark1'!AK29)</f>
        <v>86.079620034542387</v>
      </c>
      <c r="M35" s="6"/>
      <c r="N35" s="403">
        <f>+IF(E35=0,"",'Ark1'!AL29)</f>
        <v>23.594143106975075</v>
      </c>
      <c r="O35" s="305"/>
      <c r="P35" s="9">
        <f>+'Ark1'!T29</f>
        <v>6.5469992769342014</v>
      </c>
      <c r="Q35" s="122">
        <f t="shared" ref="Q35:Q36" si="41">+P35-P34</f>
        <v>0.39552763300024729</v>
      </c>
      <c r="R35" s="102">
        <f>+'Ark1'!W29</f>
        <v>9.1829356471438892</v>
      </c>
      <c r="S35" s="8"/>
      <c r="T35" s="393">
        <f>+'Ark1'!AI29</f>
        <v>0.50614605929139556</v>
      </c>
      <c r="U35" s="8"/>
      <c r="V35" s="128">
        <f>+'Ark1'!X29</f>
        <v>34.779464931308745</v>
      </c>
      <c r="W35" s="88">
        <f>+'Ark1'!Y29</f>
        <v>2.2415039768618943</v>
      </c>
      <c r="X35" s="128">
        <f>+'Ark1'!Z29</f>
        <v>0</v>
      </c>
      <c r="Y35" s="341">
        <f>+'Ark1'!Q29</f>
        <v>236</v>
      </c>
      <c r="Z35" s="88">
        <f t="shared" ref="Z35:Z36" si="42">+Y35-Y34</f>
        <v>-15</v>
      </c>
      <c r="AA35" s="128">
        <f t="shared" ref="AA35:AA36" si="43">+B35/Y35</f>
        <v>11.720338983050848</v>
      </c>
      <c r="AB35" s="87">
        <f t="shared" ref="AB35:AB36" si="44">+G35/I35</f>
        <v>1.7142775556824681</v>
      </c>
      <c r="AC35" s="89">
        <f>+'Ark1'!AD29</f>
        <v>42.206290070021197</v>
      </c>
      <c r="AD35" s="341">
        <f t="shared" ref="AD35:AD36" si="45">+(G35*B35)/1000</f>
        <v>42.023800000000023</v>
      </c>
      <c r="AE35" s="6"/>
      <c r="AL35" s="329">
        <f t="shared" ref="AL35:AO35" si="46">+AL34</f>
        <v>1903</v>
      </c>
      <c r="AM35" s="23">
        <f t="shared" si="46"/>
        <v>15.270204939569082</v>
      </c>
      <c r="AN35" s="23">
        <f t="shared" si="46"/>
        <v>9.4781923279033062</v>
      </c>
      <c r="AO35" s="23">
        <f t="shared" si="46"/>
        <v>6.9842354177614316</v>
      </c>
    </row>
    <row r="36" spans="1:41">
      <c r="A36" s="8">
        <f t="shared" si="7"/>
        <v>2024</v>
      </c>
      <c r="B36" s="332">
        <f>+'Ark1'!R30</f>
        <v>1903</v>
      </c>
      <c r="C36" s="387">
        <f t="shared" si="38"/>
        <v>-863</v>
      </c>
      <c r="D36" s="6"/>
      <c r="E36" s="420">
        <f>+'Ark1'!AJ30</f>
        <v>1884</v>
      </c>
      <c r="F36" s="6"/>
      <c r="G36" s="72">
        <f>+'Ark1'!U30</f>
        <v>15.270204939569082</v>
      </c>
      <c r="H36" s="256">
        <f t="shared" si="39"/>
        <v>7.7218677819253401E-2</v>
      </c>
      <c r="I36" s="10">
        <f>+'Ark1'!S30</f>
        <v>9.4781923279033062</v>
      </c>
      <c r="J36" s="122">
        <f t="shared" si="40"/>
        <v>0.61557482971097066</v>
      </c>
      <c r="K36" s="6"/>
      <c r="L36" s="403">
        <f>+IF(E36=0,"",'Ark1'!AK30)</f>
        <v>85.156794055201757</v>
      </c>
      <c r="M36" s="6"/>
      <c r="N36" s="403">
        <f>+IF(E36=0,"",'Ark1'!AL30)</f>
        <v>24.656695586624956</v>
      </c>
      <c r="O36" s="305"/>
      <c r="P36" s="9">
        <f>+'Ark1'!T30</f>
        <v>6.9842354177614316</v>
      </c>
      <c r="Q36" s="122">
        <f t="shared" si="41"/>
        <v>0.43723614082723028</v>
      </c>
      <c r="R36" s="102">
        <f>+'Ark1'!W30</f>
        <v>12.13872832369942</v>
      </c>
      <c r="S36" s="8"/>
      <c r="T36" s="393">
        <f>+'Ark1'!AI30</f>
        <v>0</v>
      </c>
      <c r="U36" s="8"/>
      <c r="V36" s="128">
        <f>+'Ark1'!X30</f>
        <v>35.57540725170783</v>
      </c>
      <c r="W36" s="88">
        <f>+'Ark1'!Y30</f>
        <v>1.2086179716237522</v>
      </c>
      <c r="X36" s="128">
        <f>+'Ark1'!Z30</f>
        <v>0</v>
      </c>
      <c r="Y36" s="341">
        <f>+'Ark1'!Q30</f>
        <v>184</v>
      </c>
      <c r="Z36" s="88">
        <f t="shared" si="42"/>
        <v>-52</v>
      </c>
      <c r="AA36" s="128">
        <f t="shared" si="43"/>
        <v>10.342391304347826</v>
      </c>
      <c r="AB36" s="87">
        <f t="shared" si="44"/>
        <v>1.6110883184565048</v>
      </c>
      <c r="AC36" s="89">
        <f>+'Ark1'!AD30</f>
        <v>44.423544471419291</v>
      </c>
      <c r="AD36" s="341">
        <f t="shared" si="45"/>
        <v>29.059199999999965</v>
      </c>
      <c r="AE36" s="6"/>
      <c r="AL36" s="329">
        <f t="shared" ref="AL36:AO36" si="47">+AL35</f>
        <v>1903</v>
      </c>
      <c r="AM36" s="23">
        <f t="shared" si="47"/>
        <v>15.270204939569082</v>
      </c>
      <c r="AN36" s="23">
        <f t="shared" si="47"/>
        <v>9.4781923279033062</v>
      </c>
      <c r="AO36" s="23">
        <f t="shared" si="47"/>
        <v>6.9842354177614316</v>
      </c>
    </row>
    <row r="37" spans="1:41">
      <c r="A37" s="6"/>
      <c r="B37" s="6"/>
      <c r="C37" s="338"/>
      <c r="D37" s="6"/>
      <c r="E37" s="338"/>
      <c r="F37" s="6"/>
      <c r="G37" s="6"/>
      <c r="H37" s="6"/>
      <c r="I37" s="6"/>
      <c r="J37" s="6"/>
      <c r="K37" s="6"/>
      <c r="L37" s="6"/>
      <c r="M37" s="6"/>
      <c r="N37" s="6"/>
      <c r="O37" s="305"/>
      <c r="P37" s="6"/>
      <c r="Q37" s="6"/>
      <c r="R37" s="6"/>
      <c r="S37" s="8"/>
      <c r="T37" s="392"/>
      <c r="U37" s="8"/>
      <c r="V37" s="6"/>
      <c r="W37" s="6"/>
      <c r="X37" s="6"/>
      <c r="Y37" s="338"/>
      <c r="Z37" s="6"/>
      <c r="AA37" s="280"/>
      <c r="AB37" s="6"/>
      <c r="AC37" s="6"/>
      <c r="AD37" s="338"/>
      <c r="AE37" s="6"/>
    </row>
    <row r="40" spans="1:41">
      <c r="B40" s="3" t="s">
        <v>91</v>
      </c>
    </row>
    <row r="41" spans="1:41" ht="15.6">
      <c r="B41">
        <v>2022</v>
      </c>
      <c r="E41" s="479">
        <f>100*E34/B34</f>
        <v>26.740847092605886</v>
      </c>
      <c r="G41" s="3" t="s">
        <v>675</v>
      </c>
    </row>
    <row r="42" spans="1:41" ht="15.6">
      <c r="B42">
        <v>2023</v>
      </c>
      <c r="E42" s="479">
        <f t="shared" ref="E42:E43" si="48">100*E35/B35</f>
        <v>41.865509761388289</v>
      </c>
      <c r="G42" s="3" t="s">
        <v>675</v>
      </c>
    </row>
    <row r="43" spans="1:41" ht="15.6">
      <c r="B43" s="455">
        <v>2024</v>
      </c>
      <c r="C43" s="456"/>
      <c r="D43" s="455"/>
      <c r="E43" s="479">
        <f t="shared" si="48"/>
        <v>99.001576458223852</v>
      </c>
      <c r="F43" s="455"/>
      <c r="G43" s="3" t="s">
        <v>675</v>
      </c>
      <c r="H43" s="455"/>
      <c r="I43" s="455"/>
      <c r="J43" s="455"/>
    </row>
    <row r="63" spans="27:44" ht="15.6">
      <c r="AA63"/>
      <c r="AP63" s="107" t="s">
        <v>581</v>
      </c>
      <c r="AQ63" s="107" t="s">
        <v>0</v>
      </c>
      <c r="AR63" s="107" t="s">
        <v>579</v>
      </c>
    </row>
    <row r="64" spans="27:44" ht="15.6">
      <c r="AA64"/>
      <c r="AP64" s="264">
        <v>1</v>
      </c>
      <c r="AQ64" s="107" t="s">
        <v>28</v>
      </c>
      <c r="AR64" s="107" t="s">
        <v>94</v>
      </c>
    </row>
    <row r="65" spans="27:44" ht="15.6">
      <c r="AA65"/>
      <c r="AP65" s="264">
        <v>2</v>
      </c>
      <c r="AQ65" s="107" t="s">
        <v>29</v>
      </c>
      <c r="AR65" s="265" t="s">
        <v>95</v>
      </c>
    </row>
    <row r="66" spans="27:44" ht="15.6">
      <c r="AA66"/>
      <c r="AP66" s="264">
        <v>3</v>
      </c>
      <c r="AQ66" s="107" t="s">
        <v>30</v>
      </c>
      <c r="AR66" s="107" t="s">
        <v>96</v>
      </c>
    </row>
    <row r="67" spans="27:44" ht="15.6">
      <c r="AA67"/>
      <c r="AP67" s="266">
        <v>4</v>
      </c>
      <c r="AQ67" s="267" t="s">
        <v>31</v>
      </c>
      <c r="AR67" s="267" t="s">
        <v>97</v>
      </c>
    </row>
    <row r="68" spans="27:44" ht="15.6">
      <c r="AA68"/>
      <c r="AP68" s="266">
        <v>5</v>
      </c>
      <c r="AQ68" s="267" t="s">
        <v>404</v>
      </c>
      <c r="AR68" s="267" t="s">
        <v>580</v>
      </c>
    </row>
    <row r="69" spans="27:44" ht="15.6">
      <c r="AA69"/>
      <c r="AP69" s="266">
        <v>6</v>
      </c>
      <c r="AQ69" s="267" t="s">
        <v>32</v>
      </c>
      <c r="AR69" s="267" t="s">
        <v>99</v>
      </c>
    </row>
    <row r="70" spans="27:44" ht="15.6">
      <c r="AA70"/>
      <c r="AP70" s="264">
        <v>7</v>
      </c>
      <c r="AQ70" s="107" t="s">
        <v>33</v>
      </c>
      <c r="AR70" s="107" t="s">
        <v>100</v>
      </c>
    </row>
    <row r="71" spans="27:44" ht="15.6">
      <c r="AA71"/>
      <c r="AP71" s="264">
        <v>8</v>
      </c>
      <c r="AQ71" s="107" t="s">
        <v>34</v>
      </c>
      <c r="AR71" s="265" t="s">
        <v>101</v>
      </c>
    </row>
    <row r="72" spans="27:44" ht="15.6">
      <c r="AA72"/>
      <c r="AP72" s="264">
        <v>9</v>
      </c>
      <c r="AQ72" s="107" t="s">
        <v>35</v>
      </c>
      <c r="AR72" s="107" t="s">
        <v>102</v>
      </c>
    </row>
    <row r="73" spans="27:44" ht="15.6">
      <c r="AA73"/>
      <c r="AP73" s="266">
        <v>10</v>
      </c>
      <c r="AQ73" s="267" t="s">
        <v>36</v>
      </c>
      <c r="AR73" s="267" t="s">
        <v>103</v>
      </c>
    </row>
    <row r="74" spans="27:44" ht="15.6">
      <c r="AA74"/>
      <c r="AP74" s="266">
        <v>11</v>
      </c>
      <c r="AQ74" s="267" t="s">
        <v>37</v>
      </c>
      <c r="AR74" s="268" t="s">
        <v>104</v>
      </c>
    </row>
    <row r="75" spans="27:44" ht="15.6">
      <c r="AA75"/>
      <c r="AP75" s="266">
        <v>12</v>
      </c>
      <c r="AQ75" s="267" t="s">
        <v>38</v>
      </c>
      <c r="AR75" s="267" t="s">
        <v>105</v>
      </c>
    </row>
    <row r="76" spans="27:44" ht="15.6">
      <c r="AA76"/>
      <c r="AP76" s="264">
        <v>13</v>
      </c>
      <c r="AQ76" s="107" t="s">
        <v>39</v>
      </c>
      <c r="AR76" s="107" t="s">
        <v>106</v>
      </c>
    </row>
    <row r="77" spans="27:44" ht="15.6">
      <c r="AA77"/>
      <c r="AP77" s="264">
        <v>14</v>
      </c>
      <c r="AQ77" s="107" t="s">
        <v>405</v>
      </c>
      <c r="AR77" s="265" t="s">
        <v>107</v>
      </c>
    </row>
    <row r="78" spans="27:44" ht="15.6">
      <c r="AA78"/>
      <c r="AP78" s="264">
        <v>15</v>
      </c>
      <c r="AQ78" s="107" t="s">
        <v>40</v>
      </c>
      <c r="AR78" s="107" t="s">
        <v>108</v>
      </c>
    </row>
    <row r="126" spans="1:33">
      <c r="A126" s="31"/>
      <c r="B126" s="31"/>
      <c r="C126" s="343"/>
      <c r="D126" s="31"/>
      <c r="E126" s="343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</row>
    <row r="127" spans="1:33">
      <c r="A127" s="39"/>
      <c r="B127" s="39"/>
      <c r="C127" s="344"/>
      <c r="D127" s="39"/>
      <c r="E127" s="344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1"/>
      <c r="S127" s="31"/>
      <c r="T127" s="394"/>
      <c r="U127" s="31"/>
      <c r="V127" s="31"/>
      <c r="W127" s="31"/>
      <c r="X127" s="31"/>
      <c r="Y127" s="343"/>
      <c r="Z127" s="31"/>
      <c r="AA127" s="281"/>
      <c r="AB127" s="31"/>
      <c r="AC127" s="31"/>
      <c r="AD127" s="343"/>
      <c r="AE127" s="31"/>
      <c r="AF127" s="31"/>
      <c r="AG127" s="31"/>
    </row>
    <row r="128" spans="1:33">
      <c r="A128" s="39"/>
      <c r="B128" s="39"/>
      <c r="C128" s="344"/>
      <c r="D128" s="39"/>
      <c r="E128" s="344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5"/>
      <c r="U128" s="39"/>
      <c r="V128" s="39"/>
      <c r="W128" s="39"/>
      <c r="X128" s="39"/>
      <c r="Y128" s="344"/>
      <c r="Z128" s="39"/>
      <c r="AA128" s="282"/>
      <c r="AB128" s="39"/>
      <c r="AC128" s="39"/>
      <c r="AD128" s="344"/>
      <c r="AE128" s="39"/>
      <c r="AF128" s="39"/>
      <c r="AG128" s="39"/>
    </row>
    <row r="129" spans="1:33">
      <c r="A129" s="39"/>
      <c r="B129" s="39"/>
      <c r="C129" s="344"/>
      <c r="D129" s="39"/>
      <c r="E129" s="344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5"/>
      <c r="U129" s="39"/>
      <c r="V129" s="39"/>
      <c r="W129" s="39"/>
      <c r="X129" s="39"/>
      <c r="Y129" s="344"/>
      <c r="Z129" s="39"/>
      <c r="AA129" s="282"/>
      <c r="AB129" s="39"/>
      <c r="AC129" s="39"/>
      <c r="AD129" s="344"/>
      <c r="AE129" s="39"/>
      <c r="AF129" s="39"/>
      <c r="AG129" s="39"/>
    </row>
    <row r="130" spans="1:33">
      <c r="A130" s="39"/>
      <c r="B130" s="39"/>
      <c r="C130" s="344"/>
      <c r="D130" s="39"/>
      <c r="E130" s="344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5"/>
      <c r="U130" s="39"/>
      <c r="V130" s="39"/>
      <c r="W130" s="39"/>
      <c r="X130" s="39"/>
      <c r="Y130" s="344"/>
      <c r="Z130" s="39"/>
      <c r="AA130" s="282"/>
      <c r="AB130" s="39"/>
      <c r="AC130" s="39"/>
      <c r="AD130" s="344"/>
      <c r="AE130" s="39"/>
      <c r="AF130" s="39"/>
      <c r="AG130" s="39"/>
    </row>
    <row r="131" spans="1:33">
      <c r="A131" s="39"/>
      <c r="B131" s="39"/>
      <c r="C131" s="344"/>
      <c r="D131" s="39"/>
      <c r="E131" s="344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5"/>
      <c r="U131" s="39"/>
      <c r="V131" s="39"/>
      <c r="W131" s="39"/>
      <c r="X131" s="39"/>
      <c r="Y131" s="344"/>
      <c r="Z131" s="39"/>
      <c r="AA131" s="282"/>
      <c r="AB131" s="39"/>
      <c r="AC131" s="39"/>
      <c r="AD131" s="344"/>
      <c r="AE131" s="39"/>
      <c r="AF131" s="39"/>
      <c r="AG131" s="39"/>
    </row>
    <row r="132" spans="1:33">
      <c r="A132" s="39"/>
      <c r="B132" s="39"/>
      <c r="C132" s="344"/>
      <c r="D132" s="39"/>
      <c r="E132" s="344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5"/>
      <c r="U132" s="39"/>
      <c r="V132" s="39"/>
      <c r="W132" s="39"/>
      <c r="X132" s="39"/>
      <c r="Y132" s="344"/>
      <c r="Z132" s="39"/>
      <c r="AA132" s="282"/>
      <c r="AB132" s="39"/>
      <c r="AC132" s="39"/>
      <c r="AD132" s="344"/>
      <c r="AE132" s="39"/>
      <c r="AF132" s="39"/>
      <c r="AG132" s="39"/>
    </row>
    <row r="133" spans="1:33">
      <c r="A133" s="39"/>
      <c r="B133" s="39"/>
      <c r="C133" s="344"/>
      <c r="D133" s="39"/>
      <c r="E133" s="344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5"/>
      <c r="U133" s="39"/>
      <c r="V133" s="39"/>
      <c r="W133" s="39"/>
      <c r="X133" s="39"/>
      <c r="Y133" s="344"/>
      <c r="Z133" s="39"/>
      <c r="AA133" s="282"/>
      <c r="AB133" s="39"/>
      <c r="AC133" s="39"/>
      <c r="AD133" s="344"/>
      <c r="AE133" s="39"/>
      <c r="AF133" s="39"/>
      <c r="AG133" s="39"/>
    </row>
    <row r="134" spans="1:33">
      <c r="A134" s="39"/>
      <c r="B134" s="39"/>
      <c r="C134" s="344"/>
      <c r="D134" s="39"/>
      <c r="E134" s="344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5"/>
      <c r="U134" s="39"/>
      <c r="V134" s="39"/>
      <c r="W134" s="39"/>
      <c r="X134" s="39"/>
      <c r="Y134" s="344"/>
      <c r="Z134" s="39"/>
      <c r="AA134" s="282"/>
      <c r="AB134" s="39"/>
      <c r="AC134" s="39"/>
      <c r="AD134" s="344"/>
      <c r="AE134" s="39"/>
      <c r="AF134" s="39"/>
      <c r="AG134" s="39"/>
    </row>
    <row r="135" spans="1:33">
      <c r="A135" s="39"/>
      <c r="B135" s="39"/>
      <c r="C135" s="344"/>
      <c r="D135" s="39"/>
      <c r="E135" s="344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5"/>
      <c r="U135" s="39"/>
      <c r="V135" s="39"/>
      <c r="W135" s="39"/>
      <c r="X135" s="39"/>
      <c r="Y135" s="344"/>
      <c r="Z135" s="39"/>
      <c r="AA135" s="282"/>
      <c r="AB135" s="39"/>
      <c r="AC135" s="39"/>
      <c r="AD135" s="344"/>
      <c r="AE135" s="39"/>
      <c r="AF135" s="39"/>
      <c r="AG135" s="39"/>
    </row>
    <row r="136" spans="1:33">
      <c r="A136" s="39"/>
      <c r="B136" s="39"/>
      <c r="C136" s="344"/>
      <c r="D136" s="39"/>
      <c r="E136" s="344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5"/>
      <c r="U136" s="39"/>
      <c r="V136" s="39"/>
      <c r="W136" s="39"/>
      <c r="X136" s="39"/>
      <c r="Y136" s="344"/>
      <c r="Z136" s="39"/>
      <c r="AA136" s="282"/>
      <c r="AB136" s="39"/>
      <c r="AC136" s="39"/>
      <c r="AD136" s="344"/>
      <c r="AE136" s="39"/>
      <c r="AF136" s="39"/>
      <c r="AG136" s="39"/>
    </row>
    <row r="137" spans="1:33">
      <c r="A137" s="39"/>
      <c r="B137" s="39"/>
      <c r="C137" s="344"/>
      <c r="D137" s="39"/>
      <c r="E137" s="344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5"/>
      <c r="U137" s="39"/>
      <c r="V137" s="39"/>
      <c r="W137" s="39"/>
      <c r="X137" s="39"/>
      <c r="Y137" s="344"/>
      <c r="Z137" s="39"/>
      <c r="AA137" s="282"/>
      <c r="AB137" s="39"/>
      <c r="AC137" s="39"/>
      <c r="AD137" s="344"/>
      <c r="AE137" s="39"/>
      <c r="AF137" s="39"/>
      <c r="AG137" s="39"/>
    </row>
    <row r="138" spans="1:33">
      <c r="A138" s="39"/>
      <c r="B138" s="39"/>
      <c r="C138" s="344"/>
      <c r="D138" s="39"/>
      <c r="E138" s="344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5"/>
      <c r="U138" s="39"/>
      <c r="V138" s="39"/>
      <c r="W138" s="39"/>
      <c r="X138" s="39"/>
      <c r="Y138" s="344"/>
      <c r="Z138" s="39"/>
      <c r="AA138" s="282"/>
      <c r="AB138" s="39"/>
      <c r="AC138" s="39"/>
      <c r="AD138" s="344"/>
      <c r="AE138" s="39"/>
      <c r="AF138" s="39"/>
      <c r="AG138" s="39"/>
    </row>
    <row r="139" spans="1:33">
      <c r="A139" s="39"/>
      <c r="B139" s="39"/>
      <c r="C139" s="344"/>
      <c r="D139" s="39"/>
      <c r="E139" s="344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5"/>
      <c r="U139" s="39"/>
      <c r="V139" s="39"/>
      <c r="W139" s="39"/>
      <c r="X139" s="39"/>
      <c r="Y139" s="344"/>
      <c r="Z139" s="39"/>
      <c r="AA139" s="282"/>
      <c r="AB139" s="39"/>
      <c r="AC139" s="39"/>
      <c r="AD139" s="344"/>
      <c r="AE139" s="39"/>
      <c r="AF139" s="39"/>
      <c r="AG139" s="39"/>
    </row>
    <row r="140" spans="1:33">
      <c r="A140" s="39"/>
      <c r="B140" s="39"/>
      <c r="C140" s="344"/>
      <c r="D140" s="39"/>
      <c r="E140" s="344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5"/>
      <c r="U140" s="39"/>
      <c r="V140" s="39"/>
      <c r="W140" s="39"/>
      <c r="X140" s="39"/>
      <c r="Y140" s="344"/>
      <c r="Z140" s="39"/>
      <c r="AA140" s="282"/>
      <c r="AB140" s="39"/>
      <c r="AC140" s="39"/>
      <c r="AD140" s="344"/>
      <c r="AE140" s="39"/>
      <c r="AF140" s="39"/>
      <c r="AG140" s="39"/>
    </row>
    <row r="141" spans="1:33">
      <c r="A141" s="39"/>
      <c r="B141" s="39"/>
      <c r="C141" s="344"/>
      <c r="D141" s="39"/>
      <c r="E141" s="344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5"/>
      <c r="U141" s="39"/>
      <c r="V141" s="39"/>
      <c r="W141" s="39"/>
      <c r="X141" s="39"/>
      <c r="Y141" s="344"/>
      <c r="Z141" s="39"/>
      <c r="AA141" s="282"/>
      <c r="AB141" s="39"/>
      <c r="AC141" s="39"/>
      <c r="AD141" s="344"/>
      <c r="AE141" s="39"/>
      <c r="AF141" s="39"/>
      <c r="AG141" s="39"/>
    </row>
    <row r="142" spans="1:33">
      <c r="A142" s="39"/>
      <c r="B142" s="39"/>
      <c r="C142" s="344"/>
      <c r="D142" s="39"/>
      <c r="E142" s="344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5"/>
      <c r="U142" s="39"/>
      <c r="V142" s="39"/>
      <c r="W142" s="39"/>
      <c r="X142" s="39"/>
      <c r="Y142" s="344"/>
      <c r="Z142" s="39"/>
      <c r="AA142" s="282"/>
      <c r="AB142" s="39"/>
      <c r="AC142" s="39"/>
      <c r="AD142" s="344"/>
      <c r="AE142" s="39"/>
      <c r="AF142" s="39"/>
      <c r="AG142" s="39"/>
    </row>
    <row r="143" spans="1:33">
      <c r="A143" s="39"/>
      <c r="B143" s="39"/>
      <c r="C143" s="344"/>
      <c r="D143" s="39"/>
      <c r="E143" s="344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5"/>
      <c r="U143" s="39"/>
      <c r="V143" s="39"/>
      <c r="W143" s="39"/>
      <c r="X143" s="39"/>
      <c r="Y143" s="344"/>
      <c r="Z143" s="39"/>
      <c r="AA143" s="282"/>
      <c r="AB143" s="39"/>
      <c r="AC143" s="39"/>
      <c r="AD143" s="344"/>
      <c r="AE143" s="39"/>
      <c r="AF143" s="39"/>
      <c r="AG143" s="39"/>
    </row>
    <row r="144" spans="1:33">
      <c r="R144" s="39"/>
      <c r="S144" s="39"/>
      <c r="T144" s="395"/>
      <c r="U144" s="39"/>
      <c r="V144" s="39"/>
      <c r="W144" s="39"/>
      <c r="X144" s="39"/>
      <c r="Y144" s="344"/>
      <c r="Z144" s="39"/>
      <c r="AA144" s="282"/>
      <c r="AB144" s="39"/>
      <c r="AC144" s="39"/>
      <c r="AD144" s="344"/>
      <c r="AE144" s="39"/>
      <c r="AF144" s="39"/>
      <c r="AG144" s="39"/>
    </row>
  </sheetData>
  <mergeCells count="2">
    <mergeCell ref="G2:H2"/>
    <mergeCell ref="Z2:AC2"/>
  </mergeCells>
  <phoneticPr fontId="11" type="noConversion"/>
  <conditionalFormatting sqref="H9:H36">
    <cfRule type="cellIs" dxfId="217" priority="11" operator="lessThan">
      <formula>0</formula>
    </cfRule>
    <cfRule type="cellIs" dxfId="216" priority="12" operator="greaterThan">
      <formula>0</formula>
    </cfRule>
  </conditionalFormatting>
  <conditionalFormatting sqref="J9:J36">
    <cfRule type="cellIs" dxfId="215" priority="9" operator="lessThan">
      <formula>0</formula>
    </cfRule>
    <cfRule type="cellIs" dxfId="214" priority="10" operator="greaterThan">
      <formula>0</formula>
    </cfRule>
  </conditionalFormatting>
  <conditionalFormatting sqref="Q9:Q36">
    <cfRule type="cellIs" dxfId="213" priority="7" operator="lessThan">
      <formula>0</formula>
    </cfRule>
    <cfRule type="cellIs" dxfId="212" priority="8" operator="greaterThan">
      <formula>0</formula>
    </cfRule>
  </conditionalFormatting>
  <conditionalFormatting sqref="C8:C36">
    <cfRule type="cellIs" dxfId="211" priority="5" operator="lessThan">
      <formula>0</formula>
    </cfRule>
    <cfRule type="cellIs" dxfId="210" priority="6" operator="greaterThan">
      <formula>0</formula>
    </cfRule>
  </conditionalFormatting>
  <conditionalFormatting sqref="Z9:Z36">
    <cfRule type="cellIs" dxfId="209" priority="3" operator="lessThan">
      <formula>0</formula>
    </cfRule>
    <cfRule type="cellIs" dxfId="208" priority="4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353"/>
  <sheetViews>
    <sheetView zoomScale="96" zoomScaleNormal="96" workbookViewId="0">
      <pane xSplit="9" ySplit="10" topLeftCell="J52" activePane="bottomRight" state="frozen"/>
      <selection pane="topRight" activeCell="J1" sqref="J1"/>
      <selection pane="bottomLeft" activeCell="A11" sqref="A11"/>
      <selection pane="bottomRight" activeCell="F68" sqref="F68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8.7265625" bestFit="1" customWidth="1"/>
    <col min="5" max="5" width="7.36328125" style="342" customWidth="1"/>
    <col min="6" max="6" width="7.6328125" style="342" customWidth="1"/>
    <col min="7" max="7" width="6.81640625" style="101" customWidth="1"/>
    <col min="8" max="8" width="4.6328125" style="101" customWidth="1"/>
    <col min="9" max="10" width="6.6328125" style="101" customWidth="1"/>
    <col min="11" max="11" width="1.26953125" style="101" customWidth="1"/>
    <col min="12" max="12" width="7.453125" style="101" customWidth="1"/>
    <col min="13" max="14" width="4.6328125" style="101" customWidth="1"/>
    <col min="15" max="16" width="6.7265625" style="101" customWidth="1"/>
    <col min="17" max="17" width="1.90625" style="101" customWidth="1"/>
    <col min="18" max="18" width="7.453125" customWidth="1"/>
    <col min="19" max="19" width="4.6328125" style="101" customWidth="1"/>
    <col min="20" max="20" width="6.6328125" style="101" customWidth="1"/>
    <col min="21" max="21" width="1.81640625" style="101" customWidth="1"/>
    <col min="22" max="22" width="6" style="11" customWidth="1"/>
    <col min="23" max="23" width="5.453125" style="11" customWidth="1"/>
    <col min="24" max="24" width="5.1796875" style="11" customWidth="1"/>
    <col min="25" max="25" width="1.81640625" style="11" customWidth="1"/>
    <col min="26" max="26" width="7.90625" style="101" customWidth="1"/>
    <col min="27" max="27" width="6.36328125" customWidth="1"/>
    <col min="28" max="28" width="6.08984375" style="11" customWidth="1"/>
    <col min="29" max="29" width="7" style="101" customWidth="1"/>
    <col min="42" max="42" width="14" customWidth="1"/>
    <col min="43" max="43" width="12.54296875" customWidth="1"/>
    <col min="44" max="44" width="10.90625" customWidth="1"/>
  </cols>
  <sheetData>
    <row r="1" spans="1:46" ht="15.6">
      <c r="A1" s="47"/>
      <c r="B1" s="47"/>
      <c r="C1" s="47"/>
      <c r="D1" s="47"/>
      <c r="E1" s="345"/>
      <c r="F1" s="345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47"/>
      <c r="S1" s="96"/>
      <c r="T1" s="96"/>
      <c r="U1" s="96"/>
      <c r="V1" s="75"/>
      <c r="W1" s="75"/>
      <c r="X1" s="75"/>
      <c r="Y1" s="75"/>
      <c r="Z1" s="96"/>
      <c r="AA1" s="47"/>
      <c r="AB1" s="75"/>
      <c r="AC1" s="96"/>
      <c r="AD1" s="47"/>
      <c r="AE1" s="2"/>
      <c r="AF1" s="5"/>
      <c r="AG1" s="5"/>
    </row>
    <row r="2" spans="1:46" s="193" customFormat="1" ht="31.8">
      <c r="A2" s="192"/>
      <c r="B2" s="192"/>
      <c r="C2" s="146" t="s">
        <v>27</v>
      </c>
      <c r="D2" s="192"/>
      <c r="E2" s="350"/>
      <c r="F2" s="350"/>
      <c r="G2" s="203"/>
      <c r="H2" s="203"/>
      <c r="I2" s="203"/>
      <c r="J2" s="203"/>
      <c r="K2" s="203"/>
      <c r="L2" s="182" t="str">
        <f>+År!B2</f>
        <v>DIELAM:</v>
      </c>
      <c r="M2" s="203"/>
      <c r="N2" s="203"/>
      <c r="O2" s="203"/>
      <c r="P2" s="203"/>
      <c r="Q2" s="203"/>
      <c r="R2" s="192"/>
      <c r="S2" s="203"/>
      <c r="T2" s="203"/>
      <c r="U2" s="203"/>
      <c r="V2" s="208"/>
      <c r="W2" s="208"/>
      <c r="X2" s="208"/>
      <c r="Y2" s="208"/>
      <c r="Z2" s="203"/>
      <c r="AA2" s="192"/>
      <c r="AB2" s="208"/>
      <c r="AC2" s="203"/>
      <c r="AD2" s="192"/>
      <c r="AE2" s="2"/>
      <c r="AF2" s="5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47"/>
      <c r="B3" s="47"/>
      <c r="C3" s="47"/>
      <c r="D3" s="47"/>
      <c r="E3" s="345"/>
      <c r="F3" s="345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47"/>
      <c r="S3" s="96"/>
      <c r="T3" s="96"/>
      <c r="U3" s="96"/>
      <c r="V3" s="75"/>
      <c r="W3" s="75"/>
      <c r="X3" s="75"/>
      <c r="Y3" s="75"/>
      <c r="Z3" s="96"/>
      <c r="AA3" s="47"/>
      <c r="AB3" s="75"/>
      <c r="AC3" s="96"/>
      <c r="AD3" s="47"/>
      <c r="AE3" s="2"/>
      <c r="AF3" s="5"/>
      <c r="AG3" s="5"/>
    </row>
    <row r="4" spans="1:46" ht="15.6">
      <c r="A4" s="47"/>
      <c r="B4" s="47"/>
      <c r="C4" s="47"/>
      <c r="D4" s="47"/>
      <c r="E4" s="345"/>
      <c r="F4" s="345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47"/>
      <c r="S4" s="96"/>
      <c r="T4" s="96"/>
      <c r="U4" s="96"/>
      <c r="V4" s="75"/>
      <c r="W4" s="75"/>
      <c r="X4" s="75"/>
      <c r="Y4" s="75"/>
      <c r="Z4" s="96"/>
      <c r="AA4" s="47"/>
      <c r="AB4" s="75"/>
      <c r="AC4" s="96"/>
      <c r="AD4" s="47"/>
      <c r="AE4" s="2"/>
      <c r="AF4" s="5"/>
      <c r="AG4" s="5"/>
    </row>
    <row r="5" spans="1:46" s="197" customFormat="1" ht="19.8">
      <c r="A5" s="47"/>
      <c r="B5" s="195"/>
      <c r="C5" s="191" t="s">
        <v>5</v>
      </c>
      <c r="D5" s="191"/>
      <c r="E5" s="369">
        <f>+År!N2</f>
        <v>52</v>
      </c>
      <c r="F5" s="367"/>
      <c r="G5" s="216"/>
      <c r="H5" s="212"/>
      <c r="I5" s="212"/>
      <c r="J5" s="212"/>
      <c r="K5" s="212"/>
      <c r="L5" s="195"/>
      <c r="M5" s="216" t="s">
        <v>431</v>
      </c>
      <c r="N5" s="216"/>
      <c r="O5" s="216"/>
      <c r="P5" s="216"/>
      <c r="Q5" s="216"/>
      <c r="R5" s="212"/>
      <c r="S5" s="495">
        <f>SUM(F11:F27)</f>
        <v>1903</v>
      </c>
      <c r="T5" s="494"/>
      <c r="U5" s="216"/>
      <c r="V5" s="216"/>
      <c r="W5" s="216"/>
      <c r="X5" s="214"/>
      <c r="Y5" s="214"/>
      <c r="Z5" s="195"/>
      <c r="AA5" s="195"/>
      <c r="AB5" s="195"/>
      <c r="AC5" s="195"/>
      <c r="AD5" s="195"/>
      <c r="AE5"/>
      <c r="AF5"/>
      <c r="AG5"/>
      <c r="AH5"/>
      <c r="AI5"/>
      <c r="AJ5"/>
      <c r="AK5"/>
      <c r="AL5"/>
      <c r="AM5"/>
      <c r="AN5"/>
      <c r="AO5"/>
      <c r="AP5"/>
      <c r="AQ5"/>
      <c r="AR5" s="194"/>
      <c r="AS5" s="196"/>
      <c r="AT5" s="196"/>
    </row>
    <row r="6" spans="1:46" ht="15.6">
      <c r="A6" s="54"/>
      <c r="B6" s="54"/>
      <c r="C6" s="54"/>
      <c r="D6" s="54"/>
      <c r="E6" s="351"/>
      <c r="F6" s="351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54"/>
      <c r="S6" s="104"/>
      <c r="T6" s="96"/>
      <c r="U6" s="96"/>
      <c r="V6" s="75"/>
      <c r="W6" s="75"/>
      <c r="X6" s="75"/>
      <c r="Y6" s="75"/>
      <c r="Z6" s="96"/>
      <c r="AA6" s="47"/>
      <c r="AB6" s="75"/>
      <c r="AC6" s="96"/>
      <c r="AD6" s="47"/>
      <c r="AE6" s="2"/>
      <c r="AF6" s="5"/>
      <c r="AG6" s="5"/>
    </row>
    <row r="7" spans="1:46" ht="15.6">
      <c r="A7" s="54"/>
      <c r="B7" s="54"/>
      <c r="C7" s="54"/>
      <c r="D7" s="54"/>
      <c r="E7" s="351"/>
      <c r="F7" s="351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54"/>
      <c r="S7" s="104"/>
      <c r="T7" s="96"/>
      <c r="U7" s="96"/>
      <c r="V7" s="75"/>
      <c r="W7" s="75"/>
      <c r="X7" s="75"/>
      <c r="Y7" s="75"/>
      <c r="Z7" s="96"/>
      <c r="AA7" s="47"/>
      <c r="AB7" s="75"/>
      <c r="AC7" s="104" t="s">
        <v>2</v>
      </c>
      <c r="AD7" s="47"/>
      <c r="AE7" s="2"/>
      <c r="AF7" s="5"/>
      <c r="AG7" s="5"/>
    </row>
    <row r="8" spans="1:46" ht="15.75" customHeight="1">
      <c r="A8" s="64"/>
      <c r="B8" s="47"/>
      <c r="C8" s="47"/>
      <c r="D8" s="47"/>
      <c r="E8" s="351" t="s">
        <v>2</v>
      </c>
      <c r="F8" s="345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54" t="s">
        <v>22</v>
      </c>
      <c r="S8" s="96"/>
      <c r="T8" s="155" t="s">
        <v>408</v>
      </c>
      <c r="U8" s="155"/>
      <c r="V8" s="76" t="s">
        <v>602</v>
      </c>
      <c r="W8" s="75"/>
      <c r="X8" s="75"/>
      <c r="Y8" s="75"/>
      <c r="Z8" s="104" t="s">
        <v>432</v>
      </c>
      <c r="AA8" s="47"/>
      <c r="AB8" s="76" t="s">
        <v>551</v>
      </c>
      <c r="AC8" s="104" t="s">
        <v>8</v>
      </c>
      <c r="AD8" s="47"/>
      <c r="AE8" s="2"/>
      <c r="AF8" s="5"/>
      <c r="AG8" s="5"/>
    </row>
    <row r="9" spans="1:46" ht="15.6">
      <c r="A9" s="47"/>
      <c r="B9" s="47"/>
      <c r="C9" s="47"/>
      <c r="D9" s="47"/>
      <c r="E9" s="351" t="s">
        <v>495</v>
      </c>
      <c r="F9" s="351" t="s">
        <v>2</v>
      </c>
      <c r="G9" s="104" t="s">
        <v>2</v>
      </c>
      <c r="H9" s="222"/>
      <c r="I9" s="104" t="s">
        <v>1</v>
      </c>
      <c r="J9" s="104" t="s">
        <v>47</v>
      </c>
      <c r="K9" s="104"/>
      <c r="L9" s="104" t="s">
        <v>22</v>
      </c>
      <c r="M9" s="222"/>
      <c r="N9" s="222"/>
      <c r="O9" s="222" t="s">
        <v>22</v>
      </c>
      <c r="P9" s="222" t="s">
        <v>22</v>
      </c>
      <c r="Q9" s="222"/>
      <c r="R9" s="54" t="s">
        <v>497</v>
      </c>
      <c r="S9" s="222"/>
      <c r="T9" s="104" t="s">
        <v>533</v>
      </c>
      <c r="U9" s="104"/>
      <c r="V9" s="76" t="s">
        <v>547</v>
      </c>
      <c r="W9" s="76" t="s">
        <v>547</v>
      </c>
      <c r="X9" s="76" t="s">
        <v>547</v>
      </c>
      <c r="Y9" s="75"/>
      <c r="Z9" s="104" t="s">
        <v>420</v>
      </c>
      <c r="AA9" s="54" t="s">
        <v>418</v>
      </c>
      <c r="AB9" s="76" t="s">
        <v>1</v>
      </c>
      <c r="AC9" s="104" t="s">
        <v>71</v>
      </c>
      <c r="AD9" s="47"/>
      <c r="AE9" s="4"/>
      <c r="AF9" s="4"/>
      <c r="AG9" s="4"/>
      <c r="AH9" s="4"/>
      <c r="AI9" s="4"/>
    </row>
    <row r="10" spans="1:46" ht="15.6">
      <c r="A10" s="47"/>
      <c r="B10" s="54" t="s">
        <v>91</v>
      </c>
      <c r="C10" s="54" t="s">
        <v>0</v>
      </c>
      <c r="D10" s="50"/>
      <c r="E10" s="352" t="s">
        <v>496</v>
      </c>
      <c r="F10" s="352" t="s">
        <v>8</v>
      </c>
      <c r="G10" s="105" t="s">
        <v>408</v>
      </c>
      <c r="H10" s="222" t="s">
        <v>498</v>
      </c>
      <c r="I10" s="105" t="s">
        <v>408</v>
      </c>
      <c r="J10" s="105" t="s">
        <v>673</v>
      </c>
      <c r="K10" s="105"/>
      <c r="L10" s="105" t="s">
        <v>44</v>
      </c>
      <c r="M10" s="222" t="s">
        <v>498</v>
      </c>
      <c r="N10" s="222"/>
      <c r="O10" s="222" t="s">
        <v>673</v>
      </c>
      <c r="P10" s="222" t="s">
        <v>674</v>
      </c>
      <c r="Q10" s="222"/>
      <c r="R10" s="55" t="s">
        <v>419</v>
      </c>
      <c r="S10" s="222" t="s">
        <v>498</v>
      </c>
      <c r="T10" s="105" t="s">
        <v>500</v>
      </c>
      <c r="U10" s="105"/>
      <c r="V10" s="77" t="s">
        <v>481</v>
      </c>
      <c r="W10" s="77" t="s">
        <v>74</v>
      </c>
      <c r="X10" s="77" t="s">
        <v>479</v>
      </c>
      <c r="Y10" s="75"/>
      <c r="Z10" s="105" t="s">
        <v>44</v>
      </c>
      <c r="AA10" s="55" t="s">
        <v>528</v>
      </c>
      <c r="AB10" s="77" t="s">
        <v>520</v>
      </c>
      <c r="AC10" s="105" t="s">
        <v>554</v>
      </c>
      <c r="AD10" s="47"/>
      <c r="AE10" s="4"/>
      <c r="AF10" s="61"/>
      <c r="AG10" s="61"/>
      <c r="AH10" s="1"/>
      <c r="AI10" s="5"/>
    </row>
    <row r="11" spans="1:46" ht="15.6">
      <c r="A11" s="47"/>
      <c r="B11" s="69">
        <f>+'Ark1'!C526</f>
        <v>2024</v>
      </c>
      <c r="C11" s="69">
        <f>+'Ark1'!L526</f>
        <v>1</v>
      </c>
      <c r="D11" s="69" t="str">
        <f>VLOOKUP(C11,RNR!$I$16:$J$31,2)</f>
        <v>P-</v>
      </c>
      <c r="E11" s="353">
        <f>+'Ark1'!Q526</f>
        <v>0</v>
      </c>
      <c r="F11" s="353">
        <f>+'Ark1'!R526</f>
        <v>0</v>
      </c>
      <c r="G11" s="206">
        <f>+'Ark1'!AG526</f>
        <v>0</v>
      </c>
      <c r="H11" s="223">
        <f t="shared" ref="H11:H24" si="0">+G11-G29</f>
        <v>0</v>
      </c>
      <c r="I11" s="206">
        <f>+'Ark1'!AH526</f>
        <v>0</v>
      </c>
      <c r="J11" s="402">
        <f>+'Ark1'!AJ526</f>
        <v>0</v>
      </c>
      <c r="K11" s="105"/>
      <c r="L11" s="292">
        <f>+'Ark1'!U526</f>
        <v>0</v>
      </c>
      <c r="M11" s="223">
        <f t="shared" ref="M11:M24" si="1">+L11-L29</f>
        <v>0</v>
      </c>
      <c r="N11" s="222"/>
      <c r="O11" s="156" t="str">
        <f>+IF(J11=0,"",'Ark1'!AK526)</f>
        <v/>
      </c>
      <c r="P11" s="156" t="str">
        <f>+IF(J11=0,"",'Ark1'!AL526)</f>
        <v/>
      </c>
      <c r="Q11" s="222"/>
      <c r="R11" s="70">
        <f>+'Ark1'!T526</f>
        <v>0</v>
      </c>
      <c r="S11" s="119">
        <f t="shared" ref="S11:S24" si="2">+R11-R29</f>
        <v>0</v>
      </c>
      <c r="T11" s="144">
        <f>+'Ark1'!W526</f>
        <v>0</v>
      </c>
      <c r="U11" s="105"/>
      <c r="V11" s="145">
        <f>+'Ark1'!X526</f>
        <v>0</v>
      </c>
      <c r="W11" s="145">
        <f>+'Ark1'!Y526</f>
        <v>0</v>
      </c>
      <c r="X11" s="145">
        <f>+'Ark1'!Z526</f>
        <v>0</v>
      </c>
      <c r="Y11" s="75"/>
      <c r="Z11" s="144">
        <f>+'Ark1'!AA526</f>
        <v>0</v>
      </c>
      <c r="AA11" s="70">
        <f>+'Ark1'!AC526</f>
        <v>0</v>
      </c>
      <c r="AB11" s="145">
        <f>+'Ark1'!AE526</f>
        <v>0</v>
      </c>
      <c r="AC11" s="144" t="e">
        <f t="shared" ref="AC11" si="3">+F11/E11</f>
        <v>#DIV/0!</v>
      </c>
      <c r="AD11" s="47"/>
      <c r="AE11" s="4"/>
      <c r="AF11" s="61"/>
      <c r="AG11" s="61"/>
      <c r="AH11" s="1"/>
      <c r="AI11" s="5"/>
    </row>
    <row r="12" spans="1:46" ht="15.6">
      <c r="A12" s="47"/>
      <c r="B12" s="69">
        <f>+'Ark1'!C527</f>
        <v>2024</v>
      </c>
      <c r="C12" s="69">
        <f>+'Ark1'!L527</f>
        <v>2</v>
      </c>
      <c r="D12" s="69" t="str">
        <f>VLOOKUP(C12,RNR!$I$16:$J$31,2)</f>
        <v>P</v>
      </c>
      <c r="E12" s="353">
        <f>+'Ark1'!Q527</f>
        <v>0</v>
      </c>
      <c r="F12" s="353">
        <f>+'Ark1'!R527</f>
        <v>0</v>
      </c>
      <c r="G12" s="206">
        <f>+'Ark1'!AG527</f>
        <v>0</v>
      </c>
      <c r="H12" s="223">
        <f t="shared" si="0"/>
        <v>0</v>
      </c>
      <c r="I12" s="206">
        <f>+'Ark1'!AH527</f>
        <v>0</v>
      </c>
      <c r="J12" s="402">
        <f>+'Ark1'!AJ527</f>
        <v>0</v>
      </c>
      <c r="K12" s="105"/>
      <c r="L12" s="292">
        <f>+'Ark1'!U527</f>
        <v>0</v>
      </c>
      <c r="M12" s="223">
        <f t="shared" si="1"/>
        <v>0</v>
      </c>
      <c r="N12" s="222"/>
      <c r="O12" s="156" t="str">
        <f>+IF(J12=0,"",'Ark1'!AK527)</f>
        <v/>
      </c>
      <c r="P12" s="156" t="str">
        <f>+IF(J12=0,"",'Ark1'!AL527)</f>
        <v/>
      </c>
      <c r="Q12" s="222"/>
      <c r="R12" s="70">
        <f>+'Ark1'!T527</f>
        <v>0</v>
      </c>
      <c r="S12" s="119">
        <f t="shared" si="2"/>
        <v>0</v>
      </c>
      <c r="T12" s="144">
        <f>+'Ark1'!W527</f>
        <v>0</v>
      </c>
      <c r="U12" s="105"/>
      <c r="V12" s="145">
        <f>+'Ark1'!X527</f>
        <v>0</v>
      </c>
      <c r="W12" s="145">
        <f>+'Ark1'!Y527</f>
        <v>0</v>
      </c>
      <c r="X12" s="145">
        <f>+'Ark1'!Z527</f>
        <v>0</v>
      </c>
      <c r="Y12" s="75"/>
      <c r="Z12" s="144">
        <f>+'Ark1'!AA527</f>
        <v>0</v>
      </c>
      <c r="AA12" s="70">
        <f>+'Ark1'!AC527</f>
        <v>0</v>
      </c>
      <c r="AB12" s="145">
        <f>+'Ark1'!AE527</f>
        <v>0</v>
      </c>
      <c r="AC12" s="144" t="e">
        <f t="shared" ref="AC12:AC29" si="4">+F12/E12</f>
        <v>#DIV/0!</v>
      </c>
      <c r="AD12" s="47"/>
      <c r="AE12" s="4"/>
      <c r="AF12" s="61"/>
      <c r="AG12" s="61"/>
      <c r="AH12" s="1"/>
      <c r="AI12" s="5"/>
    </row>
    <row r="13" spans="1:46" ht="15.6">
      <c r="A13" s="47"/>
      <c r="B13" s="69">
        <f>+'Ark1'!C528</f>
        <v>2024</v>
      </c>
      <c r="C13" s="69">
        <f>+'Ark1'!L528</f>
        <v>3</v>
      </c>
      <c r="D13" s="69" t="str">
        <f>VLOOKUP(C13,RNR!$I$16:$J$31,2)</f>
        <v>P+</v>
      </c>
      <c r="E13" s="353">
        <f>+'Ark1'!Q528</f>
        <v>2</v>
      </c>
      <c r="F13" s="353">
        <f>+'Ark1'!R528</f>
        <v>2</v>
      </c>
      <c r="G13" s="206">
        <f>+'Ark1'!AG528</f>
        <v>0.10509721492380449</v>
      </c>
      <c r="H13" s="223">
        <f t="shared" si="0"/>
        <v>6.8943924974419091E-2</v>
      </c>
      <c r="I13" s="206">
        <f>+'Ark1'!AH528</f>
        <v>8.9816650148661956E-2</v>
      </c>
      <c r="J13" s="402">
        <f>+'Ark1'!AJ528</f>
        <v>2</v>
      </c>
      <c r="K13" s="105"/>
      <c r="L13" s="292">
        <f>+'Ark1'!U528</f>
        <v>13.05</v>
      </c>
      <c r="M13" s="223">
        <f t="shared" si="1"/>
        <v>5.2500000000000009</v>
      </c>
      <c r="N13" s="222"/>
      <c r="O13" s="156">
        <f>+IF(J13=0,"",'Ark1'!AK528)</f>
        <v>90.6</v>
      </c>
      <c r="P13" s="156">
        <f>+IF(J13=0,"",'Ark1'!AL528)</f>
        <v>14.00854888555914</v>
      </c>
      <c r="Q13" s="222"/>
      <c r="R13" s="70">
        <f>+'Ark1'!T528</f>
        <v>3</v>
      </c>
      <c r="S13" s="119">
        <f t="shared" si="2"/>
        <v>0</v>
      </c>
      <c r="T13" s="144">
        <f>+'Ark1'!W528</f>
        <v>0</v>
      </c>
      <c r="U13" s="105"/>
      <c r="V13" s="145">
        <f>+'Ark1'!X528</f>
        <v>50</v>
      </c>
      <c r="W13" s="145">
        <f>+'Ark1'!Y528</f>
        <v>0</v>
      </c>
      <c r="X13" s="145">
        <f>+'Ark1'!Z528</f>
        <v>0</v>
      </c>
      <c r="Y13" s="75"/>
      <c r="Z13" s="144">
        <f>+'Ark1'!AA528</f>
        <v>9.15</v>
      </c>
      <c r="AA13" s="70">
        <f>+'Ark1'!AC528</f>
        <v>1</v>
      </c>
      <c r="AB13" s="145">
        <f>+'Ark1'!AE528</f>
        <v>99.999999999999986</v>
      </c>
      <c r="AC13" s="144">
        <f t="shared" si="4"/>
        <v>1</v>
      </c>
      <c r="AD13" s="47"/>
      <c r="AE13" s="4"/>
      <c r="AF13" s="61"/>
      <c r="AG13" s="61"/>
      <c r="AH13" s="1"/>
      <c r="AI13" s="5"/>
    </row>
    <row r="14" spans="1:46" ht="15.6">
      <c r="A14" s="47"/>
      <c r="B14" s="69">
        <f>+'Ark1'!C529</f>
        <v>2024</v>
      </c>
      <c r="C14" s="69">
        <f>+'Ark1'!L529</f>
        <v>4</v>
      </c>
      <c r="D14" s="69" t="str">
        <f>VLOOKUP(C14,RNR!$I$16:$J$31,2)</f>
        <v>O-</v>
      </c>
      <c r="E14" s="353">
        <f>+'Ark1'!Q529</f>
        <v>4</v>
      </c>
      <c r="F14" s="353">
        <f>+'Ark1'!R529</f>
        <v>5</v>
      </c>
      <c r="G14" s="206">
        <f>+'Ark1'!AG529</f>
        <v>0.26274303730951126</v>
      </c>
      <c r="H14" s="223">
        <f t="shared" si="0"/>
        <v>4.5823297613198949E-2</v>
      </c>
      <c r="I14" s="206">
        <f>+'Ark1'!AH529</f>
        <v>0.1235409095914546</v>
      </c>
      <c r="J14" s="402">
        <f>+'Ark1'!AJ529</f>
        <v>5</v>
      </c>
      <c r="K14" s="105"/>
      <c r="L14" s="292">
        <f>+'Ark1'!U529</f>
        <v>7.1800000000000015</v>
      </c>
      <c r="M14" s="223">
        <f t="shared" si="1"/>
        <v>0.79666666666666597</v>
      </c>
      <c r="N14" s="222"/>
      <c r="O14" s="156">
        <f>+IF(J14=0,"",'Ark1'!AK529)</f>
        <v>80.2</v>
      </c>
      <c r="P14" s="156">
        <f>+IF(J14=0,"",'Ark1'!AL529)</f>
        <v>13.982107815583777</v>
      </c>
      <c r="Q14" s="222"/>
      <c r="R14" s="70">
        <f>+'Ark1'!T529</f>
        <v>3</v>
      </c>
      <c r="S14" s="119">
        <f t="shared" si="2"/>
        <v>0.33333333333333393</v>
      </c>
      <c r="T14" s="144">
        <f>+'Ark1'!W529</f>
        <v>0</v>
      </c>
      <c r="U14" s="105"/>
      <c r="V14" s="145">
        <f>+'Ark1'!X529</f>
        <v>0</v>
      </c>
      <c r="W14" s="145">
        <f>+'Ark1'!Y529</f>
        <v>0</v>
      </c>
      <c r="X14" s="145">
        <f>+'Ark1'!Z529</f>
        <v>0</v>
      </c>
      <c r="Y14" s="75"/>
      <c r="Z14" s="144">
        <f>+'Ark1'!AA529</f>
        <v>0.57061370470747186</v>
      </c>
      <c r="AA14" s="70">
        <f>+'Ark1'!AC529</f>
        <v>0</v>
      </c>
      <c r="AB14" s="145">
        <f>+'Ark1'!AE529</f>
        <v>0</v>
      </c>
      <c r="AC14" s="144">
        <f t="shared" si="4"/>
        <v>1.25</v>
      </c>
      <c r="AD14" s="47"/>
      <c r="AE14" s="4"/>
      <c r="AF14" s="61"/>
      <c r="AG14" s="61"/>
      <c r="AH14" s="1"/>
      <c r="AI14" s="5"/>
    </row>
    <row r="15" spans="1:46" ht="15.6">
      <c r="A15" s="47"/>
      <c r="B15" s="69">
        <f>+'Ark1'!C530</f>
        <v>2024</v>
      </c>
      <c r="C15" s="69">
        <f>+'Ark1'!L530</f>
        <v>5</v>
      </c>
      <c r="D15" s="69" t="str">
        <f>VLOOKUP(C15,RNR!$I$16:$J$31,2)</f>
        <v>O</v>
      </c>
      <c r="E15" s="353">
        <f>+'Ark1'!Q530</f>
        <v>2</v>
      </c>
      <c r="F15" s="353">
        <f>+'Ark1'!R530</f>
        <v>5</v>
      </c>
      <c r="G15" s="206">
        <f>+'Ark1'!AG530</f>
        <v>0.26274303730951126</v>
      </c>
      <c r="H15" s="223">
        <f t="shared" si="0"/>
        <v>-0.56878263152635289</v>
      </c>
      <c r="I15" s="206">
        <f>+'Ark1'!AH530</f>
        <v>0.12939103622949003</v>
      </c>
      <c r="J15" s="402">
        <f>+'Ark1'!AJ530</f>
        <v>5</v>
      </c>
      <c r="K15" s="105"/>
      <c r="L15" s="292">
        <f>+'Ark1'!U530</f>
        <v>7.52</v>
      </c>
      <c r="M15" s="223">
        <f t="shared" si="1"/>
        <v>-1.4930434782608728</v>
      </c>
      <c r="N15" s="222"/>
      <c r="O15" s="156">
        <f>+IF(J15=0,"",'Ark1'!AK530)</f>
        <v>78.500000000000014</v>
      </c>
      <c r="P15" s="156">
        <f>+IF(J15=0,"",'Ark1'!AL530)</f>
        <v>15.531354257817677</v>
      </c>
      <c r="Q15" s="222"/>
      <c r="R15" s="70">
        <f>+'Ark1'!T530</f>
        <v>2.8</v>
      </c>
      <c r="S15" s="119">
        <f t="shared" si="2"/>
        <v>-0.59130434782608754</v>
      </c>
      <c r="T15" s="144">
        <f>+'Ark1'!W530</f>
        <v>0</v>
      </c>
      <c r="U15" s="105"/>
      <c r="V15" s="145">
        <f>+'Ark1'!X530</f>
        <v>0</v>
      </c>
      <c r="W15" s="145">
        <f>+'Ark1'!Y530</f>
        <v>0</v>
      </c>
      <c r="X15" s="145">
        <f>+'Ark1'!Z530</f>
        <v>0</v>
      </c>
      <c r="Y15" s="75"/>
      <c r="Z15" s="144">
        <f>+'Ark1'!AA530</f>
        <v>0.65543878432694413</v>
      </c>
      <c r="AA15" s="70">
        <f>+'Ark1'!AC530</f>
        <v>0.40000000000000119</v>
      </c>
      <c r="AB15" s="145">
        <f>+'Ark1'!AE530</f>
        <v>93.067425148847988</v>
      </c>
      <c r="AC15" s="144">
        <f t="shared" si="4"/>
        <v>2.5</v>
      </c>
      <c r="AD15" s="47"/>
      <c r="AE15" s="4"/>
      <c r="AF15" s="61"/>
      <c r="AG15" s="61"/>
      <c r="AH15" s="1"/>
      <c r="AI15" s="5"/>
      <c r="AK15" s="2"/>
      <c r="AL15" s="2"/>
      <c r="AM15" s="2"/>
    </row>
    <row r="16" spans="1:46" ht="15.6">
      <c r="A16" s="47"/>
      <c r="B16" s="69">
        <f>+'Ark1'!C531</f>
        <v>2024</v>
      </c>
      <c r="C16" s="69">
        <f>+'Ark1'!L531</f>
        <v>6</v>
      </c>
      <c r="D16" s="69" t="str">
        <f>VLOOKUP(C16,RNR!$I$16:$J$31,2)</f>
        <v>O+</v>
      </c>
      <c r="E16" s="353">
        <f>+'Ark1'!Q531</f>
        <v>8</v>
      </c>
      <c r="F16" s="353">
        <f>+'Ark1'!R531</f>
        <v>16</v>
      </c>
      <c r="G16" s="206">
        <f>+'Ark1'!AG531</f>
        <v>0.84077771939043588</v>
      </c>
      <c r="H16" s="223">
        <f t="shared" si="0"/>
        <v>-1.689952577066542</v>
      </c>
      <c r="I16" s="206">
        <f>+'Ark1'!AH531</f>
        <v>0.54337352714458709</v>
      </c>
      <c r="J16" s="402">
        <f>+'Ark1'!AJ531</f>
        <v>16</v>
      </c>
      <c r="K16" s="105"/>
      <c r="L16" s="292">
        <f>+'Ark1'!U531</f>
        <v>9.8687500000000004</v>
      </c>
      <c r="M16" s="223">
        <f t="shared" si="1"/>
        <v>-0.42124999999998991</v>
      </c>
      <c r="N16" s="222"/>
      <c r="O16" s="156">
        <f>+IF(J16=0,"",'Ark1'!AK531)</f>
        <v>83.856250000000003</v>
      </c>
      <c r="P16" s="156">
        <f>+IF(J16=0,"",'Ark1'!AL531)</f>
        <v>16.59565969503662</v>
      </c>
      <c r="Q16" s="222"/>
      <c r="R16" s="70">
        <f>+'Ark1'!T531</f>
        <v>3.625</v>
      </c>
      <c r="S16" s="119">
        <f t="shared" si="2"/>
        <v>-1.0892857142857153</v>
      </c>
      <c r="T16" s="144">
        <f>+'Ark1'!W531</f>
        <v>0</v>
      </c>
      <c r="U16" s="105"/>
      <c r="V16" s="145">
        <f>+'Ark1'!X531</f>
        <v>0</v>
      </c>
      <c r="W16" s="145">
        <f>+'Ark1'!Y531</f>
        <v>0</v>
      </c>
      <c r="X16" s="145">
        <f>+'Ark1'!Z531</f>
        <v>0</v>
      </c>
      <c r="Y16" s="75"/>
      <c r="Z16" s="144">
        <f>+'Ark1'!AA531</f>
        <v>1.802678129201106</v>
      </c>
      <c r="AA16" s="70">
        <f>+'Ark1'!AC531</f>
        <v>0.8569568250501306</v>
      </c>
      <c r="AB16" s="145">
        <f>+'Ark1'!AE531</f>
        <v>21.088658476144811</v>
      </c>
      <c r="AC16" s="144">
        <f t="shared" si="4"/>
        <v>2</v>
      </c>
      <c r="AD16" s="47"/>
      <c r="AE16" s="4"/>
      <c r="AF16" s="61"/>
      <c r="AG16" s="61"/>
      <c r="AH16" s="13"/>
      <c r="AI16" s="5"/>
      <c r="AK16" s="2"/>
      <c r="AL16" s="2"/>
      <c r="AM16" s="4"/>
      <c r="AN16" s="4"/>
      <c r="AO16" s="4"/>
    </row>
    <row r="17" spans="1:41" ht="15.6">
      <c r="A17" s="47"/>
      <c r="B17" s="69">
        <f>+'Ark1'!C532</f>
        <v>2024</v>
      </c>
      <c r="C17" s="69">
        <f>+'Ark1'!L532</f>
        <v>7</v>
      </c>
      <c r="D17" s="69" t="str">
        <f>VLOOKUP(C17,RNR!$I$16:$J$31,2)</f>
        <v>R-</v>
      </c>
      <c r="E17" s="353">
        <f>+'Ark1'!Q532</f>
        <v>26</v>
      </c>
      <c r="F17" s="353">
        <f>+'Ark1'!R532</f>
        <v>61</v>
      </c>
      <c r="G17" s="206">
        <f>+'Ark1'!AG532</f>
        <v>3.2054650551760377</v>
      </c>
      <c r="H17" s="223">
        <f t="shared" si="0"/>
        <v>-0.84370341915512581</v>
      </c>
      <c r="I17" s="206">
        <f>+'Ark1'!AH532</f>
        <v>2.7533448959365701</v>
      </c>
      <c r="J17" s="402">
        <f>+'Ark1'!AJ532</f>
        <v>60</v>
      </c>
      <c r="K17" s="105"/>
      <c r="L17" s="292">
        <f>+'Ark1'!U532</f>
        <v>13.116393442622952</v>
      </c>
      <c r="M17" s="223">
        <f t="shared" si="1"/>
        <v>0.69496487119437234</v>
      </c>
      <c r="N17" s="222"/>
      <c r="O17" s="156">
        <f>+IF(J17=0,"",'Ark1'!AK532)</f>
        <v>88.761666666666642</v>
      </c>
      <c r="P17" s="156">
        <f>+IF(J17=0,"",'Ark1'!AL532)</f>
        <v>18.666087607268967</v>
      </c>
      <c r="Q17" s="222"/>
      <c r="R17" s="70">
        <f>+'Ark1'!T532</f>
        <v>5.2950819672131164</v>
      </c>
      <c r="S17" s="119">
        <f t="shared" si="2"/>
        <v>-0.14241803278688359</v>
      </c>
      <c r="T17" s="144">
        <f>+'Ark1'!W532</f>
        <v>0</v>
      </c>
      <c r="U17" s="105"/>
      <c r="V17" s="145">
        <f>+'Ark1'!X532</f>
        <v>19.672131147540984</v>
      </c>
      <c r="W17" s="145">
        <f>+'Ark1'!Y532</f>
        <v>1.6393442622950822</v>
      </c>
      <c r="X17" s="145">
        <f>+'Ark1'!Z532</f>
        <v>0</v>
      </c>
      <c r="Y17" s="75"/>
      <c r="Z17" s="144">
        <f>+'Ark1'!AA532</f>
        <v>3.2095237544608941</v>
      </c>
      <c r="AA17" s="70">
        <f>+'Ark1'!AC532</f>
        <v>1.2193019004450529</v>
      </c>
      <c r="AB17" s="145">
        <f>+'Ark1'!AE532</f>
        <v>42.521189467557008</v>
      </c>
      <c r="AC17" s="144">
        <f t="shared" si="4"/>
        <v>2.3461538461538463</v>
      </c>
      <c r="AD17" s="47"/>
      <c r="AE17" s="4"/>
      <c r="AF17" s="61"/>
      <c r="AG17" s="61"/>
      <c r="AH17" s="1"/>
      <c r="AI17" s="5"/>
    </row>
    <row r="18" spans="1:41" ht="15.6">
      <c r="A18" s="47"/>
      <c r="B18" s="69">
        <f>+'Ark1'!C533</f>
        <v>2024</v>
      </c>
      <c r="C18" s="69">
        <f>+'Ark1'!L533</f>
        <v>8</v>
      </c>
      <c r="D18" s="69" t="str">
        <f>VLOOKUP(C18,RNR!$I$16:$J$31,2)</f>
        <v>R</v>
      </c>
      <c r="E18" s="353">
        <f>+'Ark1'!Q533</f>
        <v>81</v>
      </c>
      <c r="F18" s="353">
        <f>+'Ark1'!R533</f>
        <v>241</v>
      </c>
      <c r="G18" s="206">
        <f>+'Ark1'!AG533</f>
        <v>12.664214398318444</v>
      </c>
      <c r="H18" s="223">
        <f t="shared" si="0"/>
        <v>-13.655380684834137</v>
      </c>
      <c r="I18" s="206">
        <f>+'Ark1'!AH533</f>
        <v>11.540235106265824</v>
      </c>
      <c r="J18" s="402">
        <f>+'Ark1'!AJ533</f>
        <v>237</v>
      </c>
      <c r="K18" s="105"/>
      <c r="L18" s="292">
        <f>+'Ark1'!U533</f>
        <v>13.914937759336111</v>
      </c>
      <c r="M18" s="223">
        <f t="shared" si="1"/>
        <v>-0.34096883407047684</v>
      </c>
      <c r="N18" s="222"/>
      <c r="O18" s="156">
        <f>+IF(J18=0,"",'Ark1'!AK533)</f>
        <v>86.793670886075986</v>
      </c>
      <c r="P18" s="156">
        <f>+IF(J18=0,"",'Ark1'!AL533)</f>
        <v>21.081723499779162</v>
      </c>
      <c r="Q18" s="222"/>
      <c r="R18" s="70">
        <f>+'Ark1'!T533</f>
        <v>6.1535269709543572</v>
      </c>
      <c r="S18" s="119">
        <f t="shared" si="2"/>
        <v>-7.7242259814873648E-2</v>
      </c>
      <c r="T18" s="144">
        <f>+'Ark1'!W533</f>
        <v>3.7344398340248968</v>
      </c>
      <c r="U18" s="105"/>
      <c r="V18" s="145">
        <f>+'Ark1'!X533</f>
        <v>17.427385892116185</v>
      </c>
      <c r="W18" s="145">
        <f>+'Ark1'!Y533</f>
        <v>1.2448132780082983</v>
      </c>
      <c r="X18" s="145">
        <f>+'Ark1'!Z533</f>
        <v>0</v>
      </c>
      <c r="Y18" s="75"/>
      <c r="Z18" s="144">
        <f>+'Ark1'!AA533</f>
        <v>2.8281969565734757</v>
      </c>
      <c r="AA18" s="70">
        <f>+'Ark1'!AC533</f>
        <v>1.3408975474192852</v>
      </c>
      <c r="AB18" s="145">
        <f>+'Ark1'!AE533</f>
        <v>21.625621759618191</v>
      </c>
      <c r="AC18" s="144">
        <f t="shared" si="4"/>
        <v>2.9753086419753085</v>
      </c>
      <c r="AD18" s="47"/>
      <c r="AE18" s="4"/>
      <c r="AF18" s="61"/>
      <c r="AG18" s="61"/>
      <c r="AH18" s="1"/>
      <c r="AI18" s="5"/>
    </row>
    <row r="19" spans="1:41" ht="15.6">
      <c r="A19" s="47"/>
      <c r="B19" s="69">
        <f>+'Ark1'!C534</f>
        <v>2024</v>
      </c>
      <c r="C19" s="69">
        <f>+'Ark1'!L534</f>
        <v>9</v>
      </c>
      <c r="D19" s="69" t="str">
        <f>VLOOKUP(C19,RNR!$I$16:$J$31,2)</f>
        <v>R+</v>
      </c>
      <c r="E19" s="353">
        <f>+'Ark1'!Q534</f>
        <v>137</v>
      </c>
      <c r="F19" s="353">
        <f>+'Ark1'!R534</f>
        <v>583</v>
      </c>
      <c r="G19" s="206">
        <f>+'Ark1'!AG534</f>
        <v>30.635838150289015</v>
      </c>
      <c r="H19" s="223">
        <f t="shared" si="0"/>
        <v>-10.036613042769577</v>
      </c>
      <c r="I19" s="206">
        <f>+'Ark1'!AH534</f>
        <v>29.328405461953523</v>
      </c>
      <c r="J19" s="402">
        <f>+'Ark1'!AJ534</f>
        <v>574</v>
      </c>
      <c r="K19" s="105"/>
      <c r="L19" s="292">
        <f>+'Ark1'!U534</f>
        <v>14.618524871355076</v>
      </c>
      <c r="M19" s="223">
        <f t="shared" si="1"/>
        <v>-1.2076973508671536</v>
      </c>
      <c r="N19" s="222"/>
      <c r="O19" s="156">
        <f>+IF(J19=0,"",'Ark1'!AK534)</f>
        <v>85.110801393728138</v>
      </c>
      <c r="P19" s="156">
        <f>+IF(J19=0,"",'Ark1'!AL534)</f>
        <v>23.559495424005036</v>
      </c>
      <c r="Q19" s="222"/>
      <c r="R19" s="70">
        <f>+'Ark1'!T534</f>
        <v>6.7684391080617488</v>
      </c>
      <c r="S19" s="119">
        <f t="shared" si="2"/>
        <v>5.11057747284136E-2</v>
      </c>
      <c r="T19" s="144">
        <f>+'Ark1'!W534</f>
        <v>9.0909090909090917</v>
      </c>
      <c r="U19" s="105"/>
      <c r="V19" s="145">
        <f>+'Ark1'!X534</f>
        <v>22.984562607204111</v>
      </c>
      <c r="W19" s="145">
        <f>+'Ark1'!Y534</f>
        <v>0.85763293310463107</v>
      </c>
      <c r="X19" s="145">
        <f>+'Ark1'!Z534</f>
        <v>0</v>
      </c>
      <c r="Y19" s="75"/>
      <c r="Z19" s="144">
        <f>+'Ark1'!AA534</f>
        <v>2.7229662753804784</v>
      </c>
      <c r="AA19" s="70">
        <f>+'Ark1'!AC534</f>
        <v>1.3016280079162399</v>
      </c>
      <c r="AB19" s="145">
        <f>+'Ark1'!AE534</f>
        <v>37.49180369862993</v>
      </c>
      <c r="AC19" s="144">
        <f t="shared" si="4"/>
        <v>4.2554744525547443</v>
      </c>
      <c r="AD19" s="47"/>
      <c r="AE19" s="4"/>
      <c r="AF19" s="61"/>
      <c r="AG19" s="61"/>
      <c r="AH19" s="1"/>
      <c r="AI19" s="5"/>
      <c r="AK19" s="2"/>
      <c r="AL19" s="2"/>
      <c r="AM19" s="2"/>
    </row>
    <row r="20" spans="1:41" ht="15.6">
      <c r="A20" s="47"/>
      <c r="B20" s="69">
        <f>+'Ark1'!C535</f>
        <v>2024</v>
      </c>
      <c r="C20" s="69">
        <f>+'Ark1'!L535</f>
        <v>10</v>
      </c>
      <c r="D20" s="69" t="str">
        <f>VLOOKUP(C20,RNR!$I$16:$J$31,2)</f>
        <v>U-</v>
      </c>
      <c r="E20" s="353">
        <f>+'Ark1'!Q535</f>
        <v>137</v>
      </c>
      <c r="F20" s="353">
        <f>+'Ark1'!R535</f>
        <v>632</v>
      </c>
      <c r="G20" s="206">
        <f>+'Ark1'!AG535</f>
        <v>33.21071991592224</v>
      </c>
      <c r="H20" s="223">
        <f t="shared" si="0"/>
        <v>15.278688101027086</v>
      </c>
      <c r="I20" s="206">
        <f>+'Ark1'!AH535</f>
        <v>34.503014535844102</v>
      </c>
      <c r="J20" s="402">
        <f>+'Ark1'!AJ535</f>
        <v>628</v>
      </c>
      <c r="K20" s="105"/>
      <c r="L20" s="292">
        <f>+'Ark1'!U535</f>
        <v>15.864398734177245</v>
      </c>
      <c r="M20" s="223">
        <f t="shared" si="1"/>
        <v>-0.26664965291952747</v>
      </c>
      <c r="N20" s="222"/>
      <c r="O20" s="156">
        <f>+IF(J20=0,"",'Ark1'!AK535)</f>
        <v>84.906847133758006</v>
      </c>
      <c r="P20" s="156">
        <f>+IF(J20=0,"",'Ark1'!AL535)</f>
        <v>25.822294468493421</v>
      </c>
      <c r="Q20" s="222"/>
      <c r="R20" s="70">
        <f>+'Ark1'!T535</f>
        <v>7.3496835443037982</v>
      </c>
      <c r="S20" s="119">
        <f t="shared" si="2"/>
        <v>0.33355451204572972</v>
      </c>
      <c r="T20" s="144">
        <f>+'Ark1'!W535</f>
        <v>13.60759493670886</v>
      </c>
      <c r="U20" s="105"/>
      <c r="V20" s="145">
        <f>+'Ark1'!X535</f>
        <v>40.031645569620245</v>
      </c>
      <c r="W20" s="145">
        <f>+'Ark1'!Y535</f>
        <v>1.1075949367088602</v>
      </c>
      <c r="X20" s="145">
        <f>+'Ark1'!Z535</f>
        <v>0</v>
      </c>
      <c r="Y20" s="75"/>
      <c r="Z20" s="144">
        <f>+'Ark1'!AA535</f>
        <v>2.4098784607195904</v>
      </c>
      <c r="AA20" s="70">
        <f>+'Ark1'!AC535</f>
        <v>1.0847912480078956</v>
      </c>
      <c r="AB20" s="145">
        <f>+'Ark1'!AE535</f>
        <v>24.886326202725328</v>
      </c>
      <c r="AC20" s="144">
        <f t="shared" si="4"/>
        <v>4.6131386861313866</v>
      </c>
      <c r="AD20" s="47"/>
      <c r="AE20" s="4"/>
      <c r="AF20" s="61"/>
      <c r="AG20" s="61"/>
      <c r="AH20" s="1"/>
      <c r="AI20" s="5"/>
      <c r="AK20" s="2"/>
      <c r="AL20" s="2"/>
      <c r="AM20" s="2"/>
    </row>
    <row r="21" spans="1:41" ht="15.6">
      <c r="A21" s="47"/>
      <c r="B21" s="69">
        <f>+'Ark1'!C536</f>
        <v>2024</v>
      </c>
      <c r="C21" s="69">
        <f>+'Ark1'!L536</f>
        <v>11</v>
      </c>
      <c r="D21" s="69" t="str">
        <f>VLOOKUP(C21,RNR!$I$16:$J$31,2)</f>
        <v>U</v>
      </c>
      <c r="E21" s="353">
        <f>+'Ark1'!Q536</f>
        <v>83</v>
      </c>
      <c r="F21" s="353">
        <f>+'Ark1'!R536</f>
        <v>321</v>
      </c>
      <c r="G21" s="206">
        <f>+'Ark1'!AG536</f>
        <v>16.868102995270625</v>
      </c>
      <c r="H21" s="223">
        <f t="shared" si="0"/>
        <v>10.830503573723263</v>
      </c>
      <c r="I21" s="206">
        <f>+'Ark1'!AH536</f>
        <v>18.711113864111873</v>
      </c>
      <c r="J21" s="402">
        <f>+'Ark1'!AJ536</f>
        <v>320</v>
      </c>
      <c r="K21" s="105"/>
      <c r="L21" s="292">
        <f>+'Ark1'!U536</f>
        <v>16.938629283489099</v>
      </c>
      <c r="M21" s="223">
        <f t="shared" si="1"/>
        <v>4.6413714626829972E-2</v>
      </c>
      <c r="N21" s="222"/>
      <c r="O21" s="156">
        <f>+IF(J21=0,"",'Ark1'!AK536)</f>
        <v>84.182500000000005</v>
      </c>
      <c r="P21" s="156">
        <f>+IF(J21=0,"",'Ark1'!AL536)</f>
        <v>28.265860035611688</v>
      </c>
      <c r="Q21" s="222"/>
      <c r="R21" s="70">
        <f>+'Ark1'!T536</f>
        <v>7.7943925233644844</v>
      </c>
      <c r="S21" s="119">
        <f t="shared" si="2"/>
        <v>0.44708713414292411</v>
      </c>
      <c r="T21" s="144">
        <f>+'Ark1'!W536</f>
        <v>22.429906542056077</v>
      </c>
      <c r="U21" s="105"/>
      <c r="V21" s="145">
        <f>+'Ark1'!X536</f>
        <v>64.485981308411212</v>
      </c>
      <c r="W21" s="145">
        <f>+'Ark1'!Y536</f>
        <v>1.8691588785046724</v>
      </c>
      <c r="X21" s="145">
        <f>+'Ark1'!Z536</f>
        <v>0</v>
      </c>
      <c r="Y21" s="75"/>
      <c r="Z21" s="144">
        <f>+'Ark1'!AA536</f>
        <v>2.3765868592015353</v>
      </c>
      <c r="AA21" s="70">
        <f>+'Ark1'!AC536</f>
        <v>1.1898191000253873</v>
      </c>
      <c r="AB21" s="145">
        <f>+'Ark1'!AE536</f>
        <v>31.965552499524556</v>
      </c>
      <c r="AC21" s="144">
        <f t="shared" si="4"/>
        <v>3.8674698795180724</v>
      </c>
      <c r="AD21" s="47"/>
      <c r="AE21" s="4"/>
      <c r="AF21" s="61"/>
      <c r="AG21" s="61"/>
      <c r="AH21" s="1"/>
      <c r="AI21" s="5"/>
      <c r="AK21" s="2"/>
      <c r="AL21" s="2"/>
      <c r="AM21" s="2"/>
    </row>
    <row r="22" spans="1:41" ht="15.6">
      <c r="A22" s="47"/>
      <c r="B22" s="69">
        <f>+'Ark1'!C537</f>
        <v>2024</v>
      </c>
      <c r="C22" s="69">
        <f>+'Ark1'!L537</f>
        <v>12</v>
      </c>
      <c r="D22" s="69" t="str">
        <f>VLOOKUP(C22,RNR!$I$16:$J$31,2)</f>
        <v>U+</v>
      </c>
      <c r="E22" s="353">
        <f>+'Ark1'!Q537</f>
        <v>19</v>
      </c>
      <c r="F22" s="353">
        <f>+'Ark1'!R537</f>
        <v>32</v>
      </c>
      <c r="G22" s="206">
        <f>+'Ark1'!AG537</f>
        <v>1.6815554387808715</v>
      </c>
      <c r="H22" s="223">
        <f t="shared" si="0"/>
        <v>0.48849687045115364</v>
      </c>
      <c r="I22" s="206">
        <f>+'Ark1'!AH537</f>
        <v>1.9993668098227049</v>
      </c>
      <c r="J22" s="402">
        <f>+'Ark1'!AJ537</f>
        <v>32</v>
      </c>
      <c r="K22" s="105"/>
      <c r="L22" s="292">
        <f>+'Ark1'!U537</f>
        <v>18.15625</v>
      </c>
      <c r="M22" s="223">
        <f t="shared" si="1"/>
        <v>0.90776515151515369</v>
      </c>
      <c r="N22" s="222"/>
      <c r="O22" s="156">
        <f>+IF(J22=0,"",'Ark1'!AK537)</f>
        <v>84.249999999999986</v>
      </c>
      <c r="P22" s="156">
        <f>+IF(J22=0,"",'Ark1'!AL537)</f>
        <v>30.258133017601633</v>
      </c>
      <c r="Q22" s="222"/>
      <c r="R22" s="70">
        <f>+'Ark1'!T537</f>
        <v>8.1875</v>
      </c>
      <c r="S22" s="119">
        <f t="shared" si="2"/>
        <v>0.97537878787878718</v>
      </c>
      <c r="T22" s="144">
        <f>+'Ark1'!W537</f>
        <v>34.375</v>
      </c>
      <c r="U22" s="105"/>
      <c r="V22" s="145">
        <f>+'Ark1'!X537</f>
        <v>75</v>
      </c>
      <c r="W22" s="145">
        <f>+'Ark1'!Y537</f>
        <v>3.125</v>
      </c>
      <c r="X22" s="145">
        <f>+'Ark1'!Z537</f>
        <v>0</v>
      </c>
      <c r="Y22" s="75"/>
      <c r="Z22" s="144">
        <f>+'Ark1'!AA537</f>
        <v>2.4795334112489704</v>
      </c>
      <c r="AA22" s="70">
        <f>+'Ark1'!AC537</f>
        <v>1.2103072956898175</v>
      </c>
      <c r="AB22" s="145">
        <f>+'Ark1'!AE537</f>
        <v>27.868339081495499</v>
      </c>
      <c r="AC22" s="144">
        <f t="shared" si="4"/>
        <v>1.6842105263157894</v>
      </c>
      <c r="AD22" s="47"/>
      <c r="AE22" s="4"/>
      <c r="AF22" s="61"/>
      <c r="AG22" s="61"/>
      <c r="AH22" s="1"/>
      <c r="AI22" s="5"/>
      <c r="AK22" s="2"/>
      <c r="AL22" s="2"/>
      <c r="AM22" s="2"/>
    </row>
    <row r="23" spans="1:41" ht="15.6">
      <c r="A23" s="47"/>
      <c r="B23" s="69">
        <f>+'Ark1'!C538</f>
        <v>2024</v>
      </c>
      <c r="C23" s="69">
        <f>+'Ark1'!L538</f>
        <v>13</v>
      </c>
      <c r="D23" s="69" t="str">
        <f>VLOOKUP(C23,RNR!$I$16:$J$31,2)</f>
        <v>E-</v>
      </c>
      <c r="E23" s="353">
        <f>+'Ark1'!Q538</f>
        <v>3</v>
      </c>
      <c r="F23" s="353">
        <f>+'Ark1'!R538</f>
        <v>3</v>
      </c>
      <c r="G23" s="206">
        <f>+'Ark1'!AG538</f>
        <v>0.15764582238570676</v>
      </c>
      <c r="H23" s="223">
        <f t="shared" si="0"/>
        <v>8.5339242486935959E-2</v>
      </c>
      <c r="I23" s="206">
        <f>+'Ark1'!AH538</f>
        <v>0.18066567558638899</v>
      </c>
      <c r="J23" s="402">
        <f>+'Ark1'!AJ538</f>
        <v>3</v>
      </c>
      <c r="K23" s="105"/>
      <c r="L23" s="292">
        <f>+'Ark1'!U538</f>
        <v>17.5</v>
      </c>
      <c r="M23" s="223">
        <f t="shared" si="1"/>
        <v>-2.75</v>
      </c>
      <c r="N23" s="222"/>
      <c r="O23" s="156">
        <f>+IF(J23=0,"",'Ark1'!AK538)</f>
        <v>83.266666666666652</v>
      </c>
      <c r="P23" s="156">
        <f>+IF(J23=0,"",'Ark1'!AL538)</f>
        <v>30.331530340040139</v>
      </c>
      <c r="Q23" s="222"/>
      <c r="R23" s="70">
        <f>+'Ark1'!T538</f>
        <v>7.6666666666666687</v>
      </c>
      <c r="S23" s="119">
        <f t="shared" si="2"/>
        <v>0.16666666666666874</v>
      </c>
      <c r="T23" s="144">
        <f>+'Ark1'!W538</f>
        <v>0</v>
      </c>
      <c r="U23" s="105"/>
      <c r="V23" s="145">
        <f>+'Ark1'!X538</f>
        <v>100</v>
      </c>
      <c r="W23" s="145">
        <f>+'Ark1'!Y538</f>
        <v>0</v>
      </c>
      <c r="X23" s="145">
        <f>+'Ark1'!Z538</f>
        <v>0</v>
      </c>
      <c r="Y23" s="75"/>
      <c r="Z23" s="144">
        <f>+'Ark1'!AA538</f>
        <v>1.1860297916438169</v>
      </c>
      <c r="AA23" s="70">
        <f>+'Ark1'!AC538</f>
        <v>0.47140452079101841</v>
      </c>
      <c r="AB23" s="145">
        <f>+'Ark1'!AE538</f>
        <v>5.9619647513768497</v>
      </c>
      <c r="AC23" s="144">
        <f t="shared" si="4"/>
        <v>1</v>
      </c>
      <c r="AD23" s="47"/>
      <c r="AE23" s="4"/>
      <c r="AF23" s="61"/>
      <c r="AG23" s="61"/>
      <c r="AH23" s="13"/>
      <c r="AI23" s="5"/>
      <c r="AK23" s="2"/>
      <c r="AL23" s="2"/>
      <c r="AM23" s="4"/>
      <c r="AN23" s="4"/>
      <c r="AO23" s="4"/>
    </row>
    <row r="24" spans="1:41" ht="15.6">
      <c r="A24" s="47"/>
      <c r="B24" s="69">
        <f>+'Ark1'!C539</f>
        <v>2024</v>
      </c>
      <c r="C24" s="69">
        <f>+'Ark1'!L539</f>
        <v>14</v>
      </c>
      <c r="D24" s="69" t="str">
        <f>VLOOKUP(C24,RNR!$I$16:$J$31,2)</f>
        <v>E</v>
      </c>
      <c r="E24" s="353">
        <f>+'Ark1'!Q539</f>
        <v>1</v>
      </c>
      <c r="F24" s="353">
        <f>+'Ark1'!R539</f>
        <v>1</v>
      </c>
      <c r="G24" s="206">
        <f>+'Ark1'!AG539</f>
        <v>5.2548607461902243E-2</v>
      </c>
      <c r="H24" s="223">
        <f t="shared" si="0"/>
        <v>5.2548607461902243E-2</v>
      </c>
      <c r="I24" s="206">
        <f>+'Ark1'!AH539</f>
        <v>5.5404140513159318E-2</v>
      </c>
      <c r="J24" s="402">
        <f>+'Ark1'!AJ539</f>
        <v>1</v>
      </c>
      <c r="K24" s="105"/>
      <c r="L24" s="292">
        <f>+'Ark1'!U539</f>
        <v>16.100000000000001</v>
      </c>
      <c r="M24" s="223">
        <f t="shared" si="1"/>
        <v>16.100000000000001</v>
      </c>
      <c r="N24" s="222"/>
      <c r="O24" s="156">
        <f>+IF(J24=0,"",'Ark1'!AK539)</f>
        <v>81</v>
      </c>
      <c r="P24" s="156">
        <f>+IF(J24=0,"",'Ark1'!AL539)</f>
        <v>30.294990412858631</v>
      </c>
      <c r="Q24" s="222"/>
      <c r="R24" s="70">
        <f>+'Ark1'!T539</f>
        <v>8</v>
      </c>
      <c r="S24" s="119">
        <f t="shared" si="2"/>
        <v>8</v>
      </c>
      <c r="T24" s="144">
        <f>+'Ark1'!W539</f>
        <v>0</v>
      </c>
      <c r="U24" s="105"/>
      <c r="V24" s="145">
        <f>+'Ark1'!X539</f>
        <v>100</v>
      </c>
      <c r="W24" s="145">
        <f>+'Ark1'!Y539</f>
        <v>0</v>
      </c>
      <c r="X24" s="145">
        <f>+'Ark1'!Z539</f>
        <v>0</v>
      </c>
      <c r="Y24" s="75"/>
      <c r="Z24" s="144">
        <f>+'Ark1'!AA539</f>
        <v>0</v>
      </c>
      <c r="AA24" s="70">
        <f>+'Ark1'!AC539</f>
        <v>0</v>
      </c>
      <c r="AB24" s="145">
        <f>+'Ark1'!AE539</f>
        <v>0</v>
      </c>
      <c r="AC24" s="144">
        <f t="shared" si="4"/>
        <v>1</v>
      </c>
      <c r="AD24" s="47"/>
      <c r="AE24" s="4"/>
      <c r="AF24" s="61"/>
      <c r="AG24" s="61"/>
      <c r="AH24" s="13"/>
      <c r="AI24" s="5"/>
      <c r="AK24" s="1"/>
      <c r="AL24" s="1"/>
      <c r="AM24" s="11"/>
      <c r="AN24" s="11"/>
      <c r="AO24" s="11"/>
    </row>
    <row r="25" spans="1:41" s="457" customFormat="1" ht="15.6">
      <c r="A25" s="47"/>
      <c r="B25" s="69">
        <f>+'Ark1'!C540</f>
        <v>2024</v>
      </c>
      <c r="C25" s="69">
        <f>+'Ark1'!L540</f>
        <v>15</v>
      </c>
      <c r="D25" s="69" t="str">
        <f>VLOOKUP(C25,RNR!$I$16:$J$31,2)</f>
        <v>E+</v>
      </c>
      <c r="E25" s="353">
        <f>+'Ark1'!Q540</f>
        <v>0</v>
      </c>
      <c r="F25" s="353">
        <f>+'Ark1'!R540</f>
        <v>0</v>
      </c>
      <c r="G25" s="206">
        <f>+'Ark1'!AG540</f>
        <v>0</v>
      </c>
      <c r="H25" s="223">
        <f>+G25-G45</f>
        <v>-3.6153289949385402E-2</v>
      </c>
      <c r="I25" s="206">
        <f>+'Ark1'!AH540</f>
        <v>0</v>
      </c>
      <c r="J25" s="402">
        <f>+'Ark1'!AJ540</f>
        <v>0</v>
      </c>
      <c r="K25" s="105"/>
      <c r="L25" s="292">
        <f>+'Ark1'!U540</f>
        <v>0</v>
      </c>
      <c r="M25" s="223">
        <f>+L25-L45</f>
        <v>-11.200000000000003</v>
      </c>
      <c r="N25" s="222"/>
      <c r="O25" s="156" t="str">
        <f>+IF(J25=0,"",'Ark1'!AK540)</f>
        <v/>
      </c>
      <c r="P25" s="156" t="str">
        <f>+IF(J25=0,"",'Ark1'!AL540)</f>
        <v/>
      </c>
      <c r="Q25" s="222"/>
      <c r="R25" s="70">
        <f>+'Ark1'!T540</f>
        <v>0</v>
      </c>
      <c r="S25" s="119">
        <f>+R25-R45</f>
        <v>-5</v>
      </c>
      <c r="T25" s="144">
        <f>+'Ark1'!W540</f>
        <v>0</v>
      </c>
      <c r="U25" s="105"/>
      <c r="V25" s="145">
        <f>+'Ark1'!X540</f>
        <v>0</v>
      </c>
      <c r="W25" s="145">
        <f>+'Ark1'!Y540</f>
        <v>0</v>
      </c>
      <c r="X25" s="145">
        <f>+'Ark1'!Z540</f>
        <v>0</v>
      </c>
      <c r="Y25" s="75"/>
      <c r="Z25" s="144">
        <f>+'Ark1'!AA540</f>
        <v>0</v>
      </c>
      <c r="AA25" s="70">
        <f>+'Ark1'!AC540</f>
        <v>0</v>
      </c>
      <c r="AB25" s="145">
        <f>+'Ark1'!AE540</f>
        <v>0</v>
      </c>
      <c r="AC25" s="144" t="e">
        <f t="shared" ref="AC25:AC27" si="5">+F25/E25</f>
        <v>#DIV/0!</v>
      </c>
      <c r="AD25" s="47"/>
      <c r="AE25" s="4"/>
      <c r="AF25" s="61"/>
      <c r="AG25" s="61"/>
      <c r="AH25" s="13"/>
      <c r="AI25" s="5"/>
      <c r="AK25" s="1"/>
      <c r="AL25" s="1"/>
      <c r="AM25" s="460"/>
      <c r="AN25" s="460"/>
      <c r="AO25" s="460"/>
    </row>
    <row r="26" spans="1:41" s="457" customFormat="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61"/>
      <c r="AG26" s="61"/>
      <c r="AH26" s="13"/>
      <c r="AI26" s="5"/>
      <c r="AK26" s="1"/>
      <c r="AL26" s="1"/>
      <c r="AM26" s="460"/>
      <c r="AN26" s="460"/>
      <c r="AO26" s="460"/>
    </row>
    <row r="27" spans="1:41" ht="15.6">
      <c r="A27" s="47"/>
      <c r="B27" s="69">
        <f>+'Ark1'!C541</f>
        <v>2024</v>
      </c>
      <c r="C27" s="69">
        <f>+'Ark1'!L541</f>
        <v>99</v>
      </c>
      <c r="D27" s="69" t="str">
        <f>VLOOKUP(C27,RNR!$I$16:$J$31,2)</f>
        <v>Kasserte</v>
      </c>
      <c r="E27" s="353">
        <f>+'Ark1'!Q541</f>
        <v>1</v>
      </c>
      <c r="F27" s="353">
        <f>+'Ark1'!R541</f>
        <v>1</v>
      </c>
      <c r="G27" s="206">
        <f>+'Ark1'!AG541</f>
        <v>5.2548607461902243E-2</v>
      </c>
      <c r="H27" s="223">
        <f>+G27-G46</f>
        <v>5.2548607461902243E-2</v>
      </c>
      <c r="I27" s="206">
        <f>+'Ark1'!AH541</f>
        <v>4.2327386851668286E-2</v>
      </c>
      <c r="J27" s="402">
        <f>+'Ark1'!AJ541</f>
        <v>1</v>
      </c>
      <c r="K27" s="105"/>
      <c r="L27" s="292">
        <f>+'Ark1'!U541</f>
        <v>12.3</v>
      </c>
      <c r="M27" s="223">
        <f>+L27-L46</f>
        <v>12.3</v>
      </c>
      <c r="N27" s="222"/>
      <c r="O27" s="156">
        <f>+IF(J27=0,"",'Ark1'!AK541)</f>
        <v>82.9</v>
      </c>
      <c r="P27" s="156">
        <f>+IF(J27=0,"",'Ark1'!AL541)</f>
        <v>21.589447074057624</v>
      </c>
      <c r="Q27" s="222"/>
      <c r="R27" s="70">
        <f>+'Ark1'!T541</f>
        <v>6</v>
      </c>
      <c r="S27" s="119">
        <f>+R27-R46</f>
        <v>6</v>
      </c>
      <c r="T27" s="144">
        <f>+'Ark1'!W541</f>
        <v>0</v>
      </c>
      <c r="U27" s="105"/>
      <c r="V27" s="145">
        <f>+'Ark1'!X541</f>
        <v>0</v>
      </c>
      <c r="W27" s="145">
        <f>+'Ark1'!Y541</f>
        <v>0</v>
      </c>
      <c r="X27" s="145">
        <f>+'Ark1'!Z541</f>
        <v>0</v>
      </c>
      <c r="Y27" s="75"/>
      <c r="Z27" s="144">
        <f>+'Ark1'!AA541</f>
        <v>0</v>
      </c>
      <c r="AA27" s="70">
        <f>+'Ark1'!AC541</f>
        <v>0</v>
      </c>
      <c r="AB27" s="145">
        <f>+'Ark1'!AE541</f>
        <v>0</v>
      </c>
      <c r="AC27" s="144">
        <f t="shared" si="5"/>
        <v>1</v>
      </c>
      <c r="AD27" s="47"/>
      <c r="AE27" s="4"/>
      <c r="AF27" s="61"/>
      <c r="AG27" s="61"/>
      <c r="AH27" s="13"/>
      <c r="AI27" s="5"/>
      <c r="AK27" s="1"/>
      <c r="AL27" s="1"/>
      <c r="AM27" s="11"/>
      <c r="AN27" s="11"/>
      <c r="AO27" s="11"/>
    </row>
    <row r="28" spans="1:41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"/>
      <c r="AF28" s="61"/>
      <c r="AG28" s="61"/>
      <c r="AH28" s="13"/>
      <c r="AI28" s="5"/>
      <c r="AK28" s="1"/>
      <c r="AL28" s="1"/>
      <c r="AM28" s="11"/>
      <c r="AN28" s="11"/>
      <c r="AO28" s="11"/>
    </row>
    <row r="29" spans="1:41" ht="15.6">
      <c r="A29" s="47"/>
      <c r="B29">
        <f>+'Ark1'!C542</f>
        <v>2023</v>
      </c>
      <c r="C29">
        <f>+'Ark1'!L542</f>
        <v>1</v>
      </c>
      <c r="D29" s="69" t="str">
        <f>VLOOKUP(C29,RNR!$I$16:$J$31,2)</f>
        <v>P-</v>
      </c>
      <c r="E29" s="342">
        <f>+'Ark1'!Q542</f>
        <v>0</v>
      </c>
      <c r="F29" s="342">
        <f>+'Ark1'!R542</f>
        <v>0</v>
      </c>
      <c r="G29" s="207">
        <f>+'Ark1'!AG542</f>
        <v>0</v>
      </c>
      <c r="H29" s="207">
        <f t="shared" ref="H29:H43" si="6">+G29-G47</f>
        <v>0</v>
      </c>
      <c r="I29" s="207">
        <f>+'Ark1'!AH542</f>
        <v>0</v>
      </c>
      <c r="J29" s="402">
        <f>+'Ark1'!AJ542</f>
        <v>0</v>
      </c>
      <c r="K29" s="105"/>
      <c r="L29" s="101">
        <f>+'Ark1'!U542</f>
        <v>0</v>
      </c>
      <c r="M29" s="207">
        <f t="shared" ref="M29:M43" si="7">+L29-L47</f>
        <v>0</v>
      </c>
      <c r="N29" s="222"/>
      <c r="O29" s="156" t="str">
        <f>+IF(J29=0,"",'Ark1'!AK542)</f>
        <v/>
      </c>
      <c r="P29" s="156" t="str">
        <f>+IF(J29=0,"",'Ark1'!AL542)</f>
        <v/>
      </c>
      <c r="Q29" s="222"/>
      <c r="R29" s="1">
        <f>+'Ark1'!T542</f>
        <v>0</v>
      </c>
      <c r="S29" s="207">
        <f t="shared" ref="S29:S43" si="8">+R29-R47</f>
        <v>0</v>
      </c>
      <c r="T29" s="101">
        <f>+'Ark1'!W542</f>
        <v>0</v>
      </c>
      <c r="U29" s="105"/>
      <c r="V29" s="11">
        <f>+'Ark1'!X542</f>
        <v>0</v>
      </c>
      <c r="W29" s="11">
        <f>+'Ark1'!Y542</f>
        <v>0</v>
      </c>
      <c r="X29" s="11">
        <f>+'Ark1'!Z542</f>
        <v>0</v>
      </c>
      <c r="Y29" s="75"/>
      <c r="Z29" s="101">
        <f>+'Ark1'!AA542</f>
        <v>0</v>
      </c>
      <c r="AA29" s="1">
        <f>+'Ark1'!AC542</f>
        <v>0</v>
      </c>
      <c r="AB29" s="11">
        <f>+'Ark1'!AE542</f>
        <v>0</v>
      </c>
      <c r="AC29" s="101" t="e">
        <f t="shared" si="4"/>
        <v>#DIV/0!</v>
      </c>
      <c r="AD29" s="47"/>
      <c r="AE29" s="4"/>
      <c r="AF29" s="61"/>
      <c r="AG29" s="61"/>
      <c r="AH29" s="13"/>
      <c r="AI29" s="5"/>
      <c r="AK29" s="1"/>
      <c r="AL29" s="1"/>
      <c r="AM29" s="11"/>
      <c r="AN29" s="11"/>
      <c r="AO29" s="11"/>
    </row>
    <row r="30" spans="1:41" ht="15.6">
      <c r="A30" s="47"/>
      <c r="B30">
        <f>+'Ark1'!C543</f>
        <v>2023</v>
      </c>
      <c r="C30">
        <f>+'Ark1'!L543</f>
        <v>2</v>
      </c>
      <c r="D30" s="69" t="str">
        <f>VLOOKUP(C30,RNR!$I$16:$J$31,2)</f>
        <v>P</v>
      </c>
      <c r="E30" s="342">
        <f>+'Ark1'!Q543</f>
        <v>0</v>
      </c>
      <c r="F30" s="342">
        <f>+'Ark1'!R543</f>
        <v>0</v>
      </c>
      <c r="G30" s="207">
        <f>+'Ark1'!AG543</f>
        <v>0</v>
      </c>
      <c r="H30" s="207">
        <f t="shared" si="6"/>
        <v>-0.14357501794687724</v>
      </c>
      <c r="I30" s="207">
        <f>+'Ark1'!AH543</f>
        <v>0</v>
      </c>
      <c r="J30" s="402">
        <f>+'Ark1'!AJ543</f>
        <v>0</v>
      </c>
      <c r="K30" s="105"/>
      <c r="L30" s="101">
        <f>+'Ark1'!U543</f>
        <v>0</v>
      </c>
      <c r="M30" s="207">
        <f t="shared" si="7"/>
        <v>-6.7249999999999996</v>
      </c>
      <c r="N30" s="222"/>
      <c r="O30" s="156" t="str">
        <f>+IF(J30=0,"",'Ark1'!AK543)</f>
        <v/>
      </c>
      <c r="P30" s="156" t="str">
        <f>+IF(J30=0,"",'Ark1'!AL543)</f>
        <v/>
      </c>
      <c r="Q30" s="222"/>
      <c r="R30" s="1">
        <f>+'Ark1'!T543</f>
        <v>0</v>
      </c>
      <c r="S30" s="207">
        <f t="shared" si="8"/>
        <v>-2.25</v>
      </c>
      <c r="T30" s="101">
        <f>+'Ark1'!W543</f>
        <v>0</v>
      </c>
      <c r="U30" s="105"/>
      <c r="V30" s="11">
        <f>+'Ark1'!X543</f>
        <v>0</v>
      </c>
      <c r="W30" s="11">
        <f>+'Ark1'!Y543</f>
        <v>0</v>
      </c>
      <c r="X30" s="11">
        <f>+'Ark1'!Z543</f>
        <v>0</v>
      </c>
      <c r="Y30" s="75"/>
      <c r="Z30" s="101">
        <f>+'Ark1'!AA543</f>
        <v>0</v>
      </c>
      <c r="AA30" s="1">
        <f>+'Ark1'!AC543</f>
        <v>0</v>
      </c>
      <c r="AB30" s="11">
        <f>+'Ark1'!AE543</f>
        <v>0</v>
      </c>
      <c r="AC30" s="101" t="e">
        <f t="shared" ref="AC30:AC96" si="9">+F30/E30</f>
        <v>#DIV/0!</v>
      </c>
      <c r="AD30" s="47"/>
      <c r="AE30" s="4"/>
      <c r="AF30" s="61"/>
      <c r="AG30" s="61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+'Ark1'!C544</f>
        <v>2023</v>
      </c>
      <c r="C31">
        <f>+'Ark1'!L544</f>
        <v>3</v>
      </c>
      <c r="D31" s="69" t="str">
        <f>VLOOKUP(C31,RNR!$I$16:$J$31,2)</f>
        <v>P+</v>
      </c>
      <c r="E31" s="342">
        <f>+'Ark1'!Q544</f>
        <v>1</v>
      </c>
      <c r="F31" s="342">
        <f>+'Ark1'!R544</f>
        <v>1</v>
      </c>
      <c r="G31" s="207">
        <f>+'Ark1'!AG544</f>
        <v>3.6153289949385402E-2</v>
      </c>
      <c r="H31" s="207">
        <f t="shared" si="6"/>
        <v>-0.3586780094045271</v>
      </c>
      <c r="I31" s="207">
        <f>+'Ark1'!AH544</f>
        <v>1.8560910722019437E-2</v>
      </c>
      <c r="J31" s="402">
        <f>+'Ark1'!AJ544</f>
        <v>0</v>
      </c>
      <c r="K31" s="105"/>
      <c r="L31" s="101">
        <f>+'Ark1'!U544</f>
        <v>7.8</v>
      </c>
      <c r="M31" s="207">
        <f t="shared" si="7"/>
        <v>-0.16363636363636136</v>
      </c>
      <c r="N31" s="222"/>
      <c r="O31" s="156" t="str">
        <f>+IF(J31=0,"",'Ark1'!AK544)</f>
        <v/>
      </c>
      <c r="P31" s="156" t="str">
        <f>+IF(J31=0,"",'Ark1'!AL544)</f>
        <v/>
      </c>
      <c r="Q31" s="222"/>
      <c r="R31" s="1">
        <f>+'Ark1'!T544</f>
        <v>3</v>
      </c>
      <c r="S31" s="207">
        <f t="shared" si="8"/>
        <v>0.1818181818181821</v>
      </c>
      <c r="T31" s="101">
        <f>+'Ark1'!W544</f>
        <v>0</v>
      </c>
      <c r="U31" s="105"/>
      <c r="V31" s="11">
        <f>+'Ark1'!X544</f>
        <v>0</v>
      </c>
      <c r="W31" s="11">
        <f>+'Ark1'!Y544</f>
        <v>0</v>
      </c>
      <c r="X31" s="11">
        <f>+'Ark1'!Z544</f>
        <v>0</v>
      </c>
      <c r="Y31" s="75"/>
      <c r="Z31" s="101">
        <f>+'Ark1'!AA544</f>
        <v>0</v>
      </c>
      <c r="AA31" s="1">
        <f>+'Ark1'!AC544</f>
        <v>0</v>
      </c>
      <c r="AB31" s="11">
        <f>+'Ark1'!AE544</f>
        <v>0</v>
      </c>
      <c r="AC31" s="101">
        <f t="shared" si="9"/>
        <v>1</v>
      </c>
      <c r="AD31" s="47"/>
      <c r="AE31" s="4"/>
      <c r="AF31" s="61"/>
      <c r="AG31" s="61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+'Ark1'!C545</f>
        <v>2023</v>
      </c>
      <c r="C32">
        <f>+'Ark1'!L545</f>
        <v>4</v>
      </c>
      <c r="D32" s="69" t="str">
        <f>VLOOKUP(C32,RNR!$I$16:$J$31,2)</f>
        <v>O-</v>
      </c>
      <c r="E32" s="342">
        <f>+'Ark1'!Q545</f>
        <v>4</v>
      </c>
      <c r="F32" s="342">
        <f>+'Ark1'!R545</f>
        <v>6</v>
      </c>
      <c r="G32" s="207">
        <f>+'Ark1'!AG545</f>
        <v>0.21691973969631231</v>
      </c>
      <c r="H32" s="207">
        <f t="shared" si="6"/>
        <v>-0.28559282311775802</v>
      </c>
      <c r="I32" s="207">
        <f>+'Ark1'!AH545</f>
        <v>9.1138830852992833E-2</v>
      </c>
      <c r="J32" s="402">
        <f>+'Ark1'!AJ545</f>
        <v>1</v>
      </c>
      <c r="K32" s="105"/>
      <c r="L32" s="101">
        <f>+'Ark1'!U545</f>
        <v>6.3833333333333355</v>
      </c>
      <c r="M32" s="207">
        <f t="shared" si="7"/>
        <v>-0.35238095238095291</v>
      </c>
      <c r="N32" s="222"/>
      <c r="O32" s="156">
        <f>+IF(J32=0,"",'Ark1'!AK545)</f>
        <v>69.099999999999994</v>
      </c>
      <c r="P32" s="156">
        <f>+IF(J32=0,"",'Ark1'!AL545)</f>
        <v>10.001837580032245</v>
      </c>
      <c r="Q32" s="222"/>
      <c r="R32" s="1">
        <f>+'Ark1'!T545</f>
        <v>2.6666666666666661</v>
      </c>
      <c r="S32" s="207">
        <f t="shared" si="8"/>
        <v>0.16666666666666607</v>
      </c>
      <c r="T32" s="101">
        <f>+'Ark1'!W545</f>
        <v>0</v>
      </c>
      <c r="U32" s="105"/>
      <c r="V32" s="11">
        <f>+'Ark1'!X545</f>
        <v>0</v>
      </c>
      <c r="W32" s="11">
        <f>+'Ark1'!Y545</f>
        <v>0</v>
      </c>
      <c r="X32" s="11">
        <f>+'Ark1'!Z545</f>
        <v>0</v>
      </c>
      <c r="Y32" s="75"/>
      <c r="Z32" s="101">
        <f>+'Ark1'!AA545</f>
        <v>3.1556386921755712</v>
      </c>
      <c r="AA32" s="1">
        <f>+'Ark1'!AC545</f>
        <v>1.1055415967851332</v>
      </c>
      <c r="AB32" s="11">
        <f>+'Ark1'!AE545</f>
        <v>21.338797052188237</v>
      </c>
      <c r="AC32" s="101">
        <f t="shared" si="9"/>
        <v>1.5</v>
      </c>
      <c r="AD32" s="47"/>
      <c r="AE32" s="4"/>
      <c r="AF32" s="61"/>
      <c r="AG32" s="61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+'Ark1'!C546</f>
        <v>2023</v>
      </c>
      <c r="C33">
        <f>+'Ark1'!L546</f>
        <v>5</v>
      </c>
      <c r="D33" s="69" t="str">
        <f>VLOOKUP(C33,RNR!$I$16:$J$31,2)</f>
        <v>O</v>
      </c>
      <c r="E33" s="342">
        <f>+'Ark1'!Q546</f>
        <v>10</v>
      </c>
      <c r="F33" s="342">
        <f>+'Ark1'!R546</f>
        <v>23</v>
      </c>
      <c r="G33" s="207">
        <f>+'Ark1'!AG546</f>
        <v>0.83152566883586421</v>
      </c>
      <c r="H33" s="207">
        <f t="shared" si="6"/>
        <v>-0.24528696576571518</v>
      </c>
      <c r="I33" s="207">
        <f>+'Ark1'!AH546</f>
        <v>0.49329189649674721</v>
      </c>
      <c r="J33" s="402">
        <f>+'Ark1'!AJ546</f>
        <v>6</v>
      </c>
      <c r="K33" s="105"/>
      <c r="L33" s="101">
        <f>+'Ark1'!U546</f>
        <v>9.0130434782608724</v>
      </c>
      <c r="M33" s="207">
        <f t="shared" si="7"/>
        <v>1.1163768115942032</v>
      </c>
      <c r="N33" s="222"/>
      <c r="O33" s="156">
        <f>+IF(J33=0,"",'Ark1'!AK546)</f>
        <v>84.216666666666683</v>
      </c>
      <c r="P33" s="156">
        <f>+IF(J33=0,"",'Ark1'!AL546)</f>
        <v>13.787401527197311</v>
      </c>
      <c r="Q33" s="222"/>
      <c r="R33" s="1">
        <f>+'Ark1'!T546</f>
        <v>3.3913043478260874</v>
      </c>
      <c r="S33" s="207">
        <f t="shared" si="8"/>
        <v>0.29130434782608727</v>
      </c>
      <c r="T33" s="101">
        <f>+'Ark1'!W546</f>
        <v>0</v>
      </c>
      <c r="U33" s="105"/>
      <c r="V33" s="11">
        <f>+'Ark1'!X546</f>
        <v>0</v>
      </c>
      <c r="W33" s="11">
        <f>+'Ark1'!Y546</f>
        <v>0</v>
      </c>
      <c r="X33" s="11">
        <f>+'Ark1'!Z546</f>
        <v>0</v>
      </c>
      <c r="Y33" s="75"/>
      <c r="Z33" s="101">
        <f>+'Ark1'!AA546</f>
        <v>3.003665058011348</v>
      </c>
      <c r="AA33" s="1">
        <f>+'Ark1'!AC546</f>
        <v>1.1698803519194527</v>
      </c>
      <c r="AB33" s="11">
        <f>+'Ark1'!AE546</f>
        <v>32.890979942582135</v>
      </c>
      <c r="AC33" s="101">
        <f t="shared" si="9"/>
        <v>2.2999999999999998</v>
      </c>
      <c r="AD33" s="47"/>
      <c r="AE33" s="4"/>
      <c r="AF33" s="61"/>
      <c r="AG33" s="61"/>
      <c r="AH33" s="5"/>
      <c r="AI33" s="5"/>
      <c r="AK33" s="1"/>
      <c r="AL33" s="1"/>
      <c r="AM33" s="11"/>
      <c r="AN33" s="11"/>
      <c r="AO33" s="11"/>
    </row>
    <row r="34" spans="1:41" ht="15.6">
      <c r="A34" s="47"/>
      <c r="B34">
        <f>+'Ark1'!C547</f>
        <v>2023</v>
      </c>
      <c r="C34">
        <f>+'Ark1'!L547</f>
        <v>6</v>
      </c>
      <c r="D34" s="69" t="str">
        <f>VLOOKUP(C34,RNR!$I$16:$J$31,2)</f>
        <v>O+</v>
      </c>
      <c r="E34" s="342">
        <f>+'Ark1'!Q547</f>
        <v>31</v>
      </c>
      <c r="F34" s="342">
        <f>+'Ark1'!R547</f>
        <v>70</v>
      </c>
      <c r="G34" s="207">
        <f>+'Ark1'!AG547</f>
        <v>2.5307302964569778</v>
      </c>
      <c r="H34" s="207">
        <f t="shared" si="6"/>
        <v>-3.1045891579579536</v>
      </c>
      <c r="I34" s="207">
        <f>+'Ark1'!AH547</f>
        <v>1.7140287170603321</v>
      </c>
      <c r="J34" s="402">
        <f>+'Ark1'!AJ547</f>
        <v>22</v>
      </c>
      <c r="K34" s="105"/>
      <c r="L34" s="101">
        <f>+'Ark1'!U547</f>
        <v>10.28999999999999</v>
      </c>
      <c r="M34" s="207">
        <f t="shared" si="7"/>
        <v>-0.57751592356689407</v>
      </c>
      <c r="N34" s="222"/>
      <c r="O34" s="156">
        <f>+IF(J34=0,"",'Ark1'!AK547)</f>
        <v>86.809090909090912</v>
      </c>
      <c r="P34" s="156">
        <f>+IF(J34=0,"",'Ark1'!AL547)</f>
        <v>15.269662711528438</v>
      </c>
      <c r="Q34" s="222"/>
      <c r="R34" s="1">
        <f>+'Ark1'!T547</f>
        <v>4.7142857142857153</v>
      </c>
      <c r="S34" s="207">
        <f t="shared" si="8"/>
        <v>0.6888080072793441</v>
      </c>
      <c r="T34" s="101">
        <f>+'Ark1'!W547</f>
        <v>1.4285714285714288</v>
      </c>
      <c r="U34" s="105"/>
      <c r="V34" s="11">
        <f>+'Ark1'!X547</f>
        <v>2.8571428571428577</v>
      </c>
      <c r="W34" s="11">
        <f>+'Ark1'!Y547</f>
        <v>1.4285714285714288</v>
      </c>
      <c r="X34" s="11">
        <f>+'Ark1'!Z547</f>
        <v>0</v>
      </c>
      <c r="Y34" s="75"/>
      <c r="Z34" s="101">
        <f>+'Ark1'!AA547</f>
        <v>3.1085665047230155</v>
      </c>
      <c r="AA34" s="1">
        <f>+'Ark1'!AC547</f>
        <v>1.3642670155786649</v>
      </c>
      <c r="AB34" s="11">
        <f>+'Ark1'!AE547</f>
        <v>51.572431587058496</v>
      </c>
      <c r="AC34" s="101">
        <f t="shared" si="9"/>
        <v>2.2580645161290325</v>
      </c>
      <c r="AD34" s="47"/>
      <c r="AE34" s="4"/>
      <c r="AF34" s="61"/>
      <c r="AG34" s="61"/>
      <c r="AH34" s="5"/>
      <c r="AI34" s="5"/>
      <c r="AK34" s="1"/>
      <c r="AL34" s="1"/>
      <c r="AM34" s="11"/>
      <c r="AN34" s="11"/>
      <c r="AO34" s="11"/>
    </row>
    <row r="35" spans="1:41" ht="15.6">
      <c r="A35" s="47"/>
      <c r="B35">
        <f>+'Ark1'!C548</f>
        <v>2023</v>
      </c>
      <c r="C35">
        <f>+'Ark1'!L548</f>
        <v>7</v>
      </c>
      <c r="D35" s="69" t="str">
        <f>VLOOKUP(C35,RNR!$I$16:$J$31,2)</f>
        <v>R-</v>
      </c>
      <c r="E35" s="342">
        <f>+'Ark1'!Q548</f>
        <v>56</v>
      </c>
      <c r="F35" s="342">
        <f>+'Ark1'!R548</f>
        <v>112</v>
      </c>
      <c r="G35" s="207">
        <f>+'Ark1'!AG548</f>
        <v>4.0491684743311636</v>
      </c>
      <c r="H35" s="207">
        <f t="shared" si="6"/>
        <v>-3.8115637582603643</v>
      </c>
      <c r="I35" s="207">
        <f>+'Ark1'!AH548</f>
        <v>3.3105049995478759</v>
      </c>
      <c r="J35" s="402">
        <f>+'Ark1'!AJ548</f>
        <v>35</v>
      </c>
      <c r="K35" s="105"/>
      <c r="L35" s="101">
        <f>+'Ark1'!U548</f>
        <v>12.42142857142858</v>
      </c>
      <c r="M35" s="207">
        <f t="shared" si="7"/>
        <v>-0.34067188519242109</v>
      </c>
      <c r="N35" s="222"/>
      <c r="O35" s="156">
        <f>+IF(J35=0,"",'Ark1'!AK548)</f>
        <v>85.90000000000002</v>
      </c>
      <c r="P35" s="156">
        <f>+IF(J35=0,"",'Ark1'!AL548)</f>
        <v>18.791069572174646</v>
      </c>
      <c r="Q35" s="222"/>
      <c r="R35" s="1">
        <f>+'Ark1'!T548</f>
        <v>5.4375</v>
      </c>
      <c r="S35" s="207">
        <f t="shared" si="8"/>
        <v>0.35987442922374591</v>
      </c>
      <c r="T35" s="101">
        <f>+'Ark1'!W548</f>
        <v>2.6785714285714279</v>
      </c>
      <c r="U35" s="105"/>
      <c r="V35" s="11">
        <f>+'Ark1'!X548</f>
        <v>3.5714285714285721</v>
      </c>
      <c r="W35" s="11">
        <f>+'Ark1'!Y548</f>
        <v>0.89285714285714302</v>
      </c>
      <c r="X35" s="11">
        <f>+'Ark1'!Z548</f>
        <v>0</v>
      </c>
      <c r="Y35" s="75"/>
      <c r="Z35" s="101">
        <f>+'Ark1'!AA548</f>
        <v>2.5921732667585897</v>
      </c>
      <c r="AA35" s="1">
        <f>+'Ark1'!AC548</f>
        <v>1.6408907097758128</v>
      </c>
      <c r="AB35" s="11">
        <f>+'Ark1'!AE548</f>
        <v>47.807571078321565</v>
      </c>
      <c r="AC35" s="101">
        <f t="shared" si="9"/>
        <v>2</v>
      </c>
      <c r="AD35" s="47"/>
      <c r="AE35" s="4"/>
      <c r="AF35" s="61"/>
      <c r="AG35" s="61"/>
      <c r="AH35" s="5"/>
      <c r="AI35" s="5"/>
      <c r="AK35" s="1"/>
      <c r="AL35" s="1"/>
      <c r="AM35" s="11"/>
      <c r="AN35" s="11"/>
      <c r="AO35" s="11"/>
    </row>
    <row r="36" spans="1:41" ht="15.6">
      <c r="A36" s="47"/>
      <c r="B36">
        <f>+'Ark1'!C549</f>
        <v>2023</v>
      </c>
      <c r="C36">
        <f>+'Ark1'!L549</f>
        <v>8</v>
      </c>
      <c r="D36" s="69" t="str">
        <f>VLOOKUP(C36,RNR!$I$16:$J$31,2)</f>
        <v>R</v>
      </c>
      <c r="E36" s="342">
        <f>+'Ark1'!Q549</f>
        <v>155</v>
      </c>
      <c r="F36" s="342">
        <f>+'Ark1'!R549</f>
        <v>728</v>
      </c>
      <c r="G36" s="207">
        <f>+'Ark1'!AG549</f>
        <v>26.319595083152581</v>
      </c>
      <c r="H36" s="207">
        <f t="shared" si="6"/>
        <v>-1.1391270991876929</v>
      </c>
      <c r="I36" s="207">
        <f>+'Ark1'!AH549</f>
        <v>24.696243557222324</v>
      </c>
      <c r="J36" s="402">
        <f>+'Ark1'!AJ549</f>
        <v>242</v>
      </c>
      <c r="K36" s="105"/>
      <c r="L36" s="101">
        <f>+'Ark1'!U549</f>
        <v>14.255906593406587</v>
      </c>
      <c r="M36" s="207">
        <f t="shared" si="7"/>
        <v>-6.7753537312356116E-2</v>
      </c>
      <c r="N36" s="222"/>
      <c r="O36" s="156">
        <f>+IF(J36=0,"",'Ark1'!AK549)</f>
        <v>87.182231404958642</v>
      </c>
      <c r="P36" s="156">
        <f>+IF(J36=0,"",'Ark1'!AL549)</f>
        <v>20.986587115631721</v>
      </c>
      <c r="Q36" s="222"/>
      <c r="R36" s="1">
        <f>+'Ark1'!T549</f>
        <v>6.2307692307692308</v>
      </c>
      <c r="S36" s="207">
        <f t="shared" si="8"/>
        <v>0.28174962292609251</v>
      </c>
      <c r="T36" s="101">
        <f>+'Ark1'!W549</f>
        <v>7.8296703296703294</v>
      </c>
      <c r="U36" s="105"/>
      <c r="V36" s="11">
        <f>+'Ark1'!X549</f>
        <v>21.703296703296704</v>
      </c>
      <c r="W36" s="11">
        <f>+'Ark1'!Y549</f>
        <v>0.54945054945054927</v>
      </c>
      <c r="X36" s="11">
        <f>+'Ark1'!Z549</f>
        <v>0</v>
      </c>
      <c r="Y36" s="75"/>
      <c r="Z36" s="101">
        <f>+'Ark1'!AA549</f>
        <v>2.7206461845681114</v>
      </c>
      <c r="AA36" s="1">
        <f>+'Ark1'!AC549</f>
        <v>1.5929233825860922</v>
      </c>
      <c r="AB36" s="11">
        <f>+'Ark1'!AE549</f>
        <v>39.727754900259264</v>
      </c>
      <c r="AC36" s="101">
        <f t="shared" si="9"/>
        <v>4.6967741935483867</v>
      </c>
      <c r="AD36" s="47"/>
      <c r="AE36" s="4"/>
      <c r="AF36" s="61"/>
      <c r="AG36" s="61"/>
      <c r="AH36" s="5"/>
      <c r="AI36" s="5"/>
      <c r="AK36" s="13"/>
      <c r="AL36" s="13"/>
      <c r="AM36" s="11"/>
      <c r="AN36" s="11"/>
      <c r="AO36" s="11"/>
    </row>
    <row r="37" spans="1:41" ht="16.5" customHeight="1">
      <c r="A37" s="47"/>
      <c r="B37">
        <f>+'Ark1'!C550</f>
        <v>2023</v>
      </c>
      <c r="C37">
        <f>+'Ark1'!L550</f>
        <v>9</v>
      </c>
      <c r="D37" s="69" t="str">
        <f>VLOOKUP(C37,RNR!$I$16:$J$31,2)</f>
        <v>R+</v>
      </c>
      <c r="E37" s="342">
        <f>+'Ark1'!Q550</f>
        <v>161</v>
      </c>
      <c r="F37" s="342">
        <f>+'Ark1'!R550</f>
        <v>1125</v>
      </c>
      <c r="G37" s="207">
        <f>+'Ark1'!AG550</f>
        <v>40.672451193058592</v>
      </c>
      <c r="H37" s="207">
        <f t="shared" si="6"/>
        <v>6.7887469575955635</v>
      </c>
      <c r="I37" s="207">
        <f>+'Ark1'!AH550</f>
        <v>42.367658326948074</v>
      </c>
      <c r="J37" s="402">
        <f>+'Ark1'!AJ550</f>
        <v>414</v>
      </c>
      <c r="K37" s="105"/>
      <c r="L37" s="101">
        <f>+'Ark1'!U550</f>
        <v>15.82622222222223</v>
      </c>
      <c r="M37" s="207">
        <f t="shared" si="7"/>
        <v>0.57505696798494377</v>
      </c>
      <c r="N37" s="222"/>
      <c r="O37" s="156">
        <f>+IF(J37=0,"",'Ark1'!AK550)</f>
        <v>87.499275362318855</v>
      </c>
      <c r="P37" s="156">
        <f>+IF(J37=0,"",'Ark1'!AL550)</f>
        <v>22.752942730398495</v>
      </c>
      <c r="Q37" s="222"/>
      <c r="R37" s="1">
        <f>+'Ark1'!T550</f>
        <v>6.7173333333333352</v>
      </c>
      <c r="S37" s="207">
        <f t="shared" si="8"/>
        <v>0.29996045197740351</v>
      </c>
      <c r="T37" s="101">
        <f>+'Ark1'!W550</f>
        <v>9.5111111111111128</v>
      </c>
      <c r="U37" s="105"/>
      <c r="V37" s="11">
        <f>+'Ark1'!X550</f>
        <v>39.911111111111111</v>
      </c>
      <c r="W37" s="11">
        <f>+'Ark1'!Y550</f>
        <v>3.8222222222222224</v>
      </c>
      <c r="X37" s="11">
        <f>+'Ark1'!Z550</f>
        <v>0</v>
      </c>
      <c r="Y37" s="75"/>
      <c r="Z37" s="101">
        <f>+'Ark1'!AA550</f>
        <v>3.0547356960691756</v>
      </c>
      <c r="AA37" s="1">
        <f>+'Ark1'!AC550</f>
        <v>1.4261407130200496</v>
      </c>
      <c r="AB37" s="11">
        <f>+'Ark1'!AE550</f>
        <v>36.266536605483267</v>
      </c>
      <c r="AC37" s="101">
        <f t="shared" si="9"/>
        <v>6.987577639751553</v>
      </c>
      <c r="AD37" s="47"/>
      <c r="AE37" s="4"/>
      <c r="AF37" s="61"/>
      <c r="AG37" s="61"/>
      <c r="AH37" s="5"/>
      <c r="AI37" s="5"/>
      <c r="AK37" s="13"/>
      <c r="AL37" s="13"/>
      <c r="AM37" s="11"/>
      <c r="AN37" s="11"/>
      <c r="AO37" s="11"/>
    </row>
    <row r="38" spans="1:41" ht="16.5" customHeight="1">
      <c r="A38" s="47"/>
      <c r="B38">
        <f>+'Ark1'!C551</f>
        <v>2023</v>
      </c>
      <c r="C38">
        <f>+'Ark1'!L551</f>
        <v>10</v>
      </c>
      <c r="D38" s="69" t="str">
        <f>VLOOKUP(C38,RNR!$I$16:$J$31,2)</f>
        <v>U-</v>
      </c>
      <c r="E38" s="342">
        <f>+'Ark1'!Q551</f>
        <v>110</v>
      </c>
      <c r="F38" s="342">
        <f>+'Ark1'!R551</f>
        <v>496</v>
      </c>
      <c r="G38" s="207">
        <f>+'Ark1'!AG551</f>
        <v>17.932031814895154</v>
      </c>
      <c r="H38" s="207">
        <f t="shared" si="6"/>
        <v>3.4309550022605571</v>
      </c>
      <c r="I38" s="207">
        <f>+'Ark1'!AH551</f>
        <v>19.039211113702244</v>
      </c>
      <c r="J38" s="402">
        <f>+'Ark1'!AJ551</f>
        <v>303</v>
      </c>
      <c r="K38" s="105"/>
      <c r="L38" s="101">
        <f>+'Ark1'!U551</f>
        <v>16.131048387096772</v>
      </c>
      <c r="M38" s="207">
        <f t="shared" si="7"/>
        <v>-0.3835555732992546</v>
      </c>
      <c r="N38" s="222"/>
      <c r="O38" s="156">
        <f>+IF(J38=0,"",'Ark1'!AK551)</f>
        <v>84.634983498349911</v>
      </c>
      <c r="P38" s="156">
        <f>+IF(J38=0,"",'Ark1'!AL551)</f>
        <v>25.921222109930724</v>
      </c>
      <c r="Q38" s="222"/>
      <c r="R38" s="1">
        <f>+'Ark1'!T551</f>
        <v>7.0161290322580685</v>
      </c>
      <c r="S38" s="207">
        <f t="shared" si="8"/>
        <v>-1.3573938038962119E-2</v>
      </c>
      <c r="T38" s="101">
        <f>+'Ark1'!W551</f>
        <v>11.693548387096778</v>
      </c>
      <c r="U38" s="105"/>
      <c r="V38" s="11">
        <f>+'Ark1'!X551</f>
        <v>45.161290322580641</v>
      </c>
      <c r="W38" s="11">
        <f>+'Ark1'!Y551</f>
        <v>1.8145161290322576</v>
      </c>
      <c r="X38" s="11">
        <f>+'Ark1'!Z551</f>
        <v>0</v>
      </c>
      <c r="Y38" s="75"/>
      <c r="Z38" s="101">
        <f>+'Ark1'!AA551</f>
        <v>2.5771960002035601</v>
      </c>
      <c r="AA38" s="1">
        <f>+'Ark1'!AC551</f>
        <v>1.3012640936470909</v>
      </c>
      <c r="AB38" s="11">
        <f>+'Ark1'!AE551</f>
        <v>38.64102194148569</v>
      </c>
      <c r="AC38" s="101">
        <f t="shared" si="9"/>
        <v>4.5090909090909088</v>
      </c>
      <c r="AD38" s="47"/>
      <c r="AE38" s="4"/>
      <c r="AF38" s="61"/>
      <c r="AG38" s="60"/>
      <c r="AH38" s="5"/>
      <c r="AI38" s="5"/>
      <c r="AK38" s="13"/>
      <c r="AL38" s="13"/>
      <c r="AM38" s="11"/>
      <c r="AN38" s="11"/>
      <c r="AO38" s="11"/>
    </row>
    <row r="39" spans="1:41" ht="15.6">
      <c r="A39" s="47"/>
      <c r="B39">
        <f>+'Ark1'!C552</f>
        <v>2023</v>
      </c>
      <c r="C39">
        <f>+'Ark1'!L552</f>
        <v>11</v>
      </c>
      <c r="D39" s="69" t="str">
        <f>VLOOKUP(C39,RNR!$I$16:$J$31,2)</f>
        <v>U</v>
      </c>
      <c r="E39" s="342">
        <f>+'Ark1'!Q552</f>
        <v>59</v>
      </c>
      <c r="F39" s="342">
        <f>+'Ark1'!R552</f>
        <v>167</v>
      </c>
      <c r="G39" s="207">
        <f>+'Ark1'!AG552</f>
        <v>6.0375994215473616</v>
      </c>
      <c r="H39" s="207">
        <f t="shared" si="6"/>
        <v>-1.0693639668230626</v>
      </c>
      <c r="I39" s="207">
        <f>+'Ark1'!AH552</f>
        <v>6.7128627111303567</v>
      </c>
      <c r="J39" s="402">
        <f>+'Ark1'!AJ552</f>
        <v>110</v>
      </c>
      <c r="K39" s="105"/>
      <c r="L39" s="101">
        <f>+'Ark1'!U552</f>
        <v>16.892215568862269</v>
      </c>
      <c r="M39" s="207">
        <f t="shared" si="7"/>
        <v>-0.30273392608722105</v>
      </c>
      <c r="N39" s="222"/>
      <c r="O39" s="156">
        <f>+IF(J39=0,"",'Ark1'!AK552)</f>
        <v>83.57</v>
      </c>
      <c r="P39" s="156">
        <f>+IF(J39=0,"",'Ark1'!AL552)</f>
        <v>28.149532787972099</v>
      </c>
      <c r="Q39" s="222"/>
      <c r="R39" s="1">
        <f>+'Ark1'!T552</f>
        <v>7.3473053892215603</v>
      </c>
      <c r="S39" s="207">
        <f t="shared" si="8"/>
        <v>-5.6735014818844576E-2</v>
      </c>
      <c r="T39" s="101">
        <f>+'Ark1'!W552</f>
        <v>14.37125748502994</v>
      </c>
      <c r="U39" s="105"/>
      <c r="V39" s="11">
        <f>+'Ark1'!X552</f>
        <v>61.676646706586837</v>
      </c>
      <c r="W39" s="11">
        <f>+'Ark1'!Y552</f>
        <v>1.1976047904191618</v>
      </c>
      <c r="X39" s="11">
        <f>+'Ark1'!Z552</f>
        <v>0</v>
      </c>
      <c r="Y39" s="75"/>
      <c r="Z39" s="101">
        <f>+'Ark1'!AA552</f>
        <v>2.1847044227099248</v>
      </c>
      <c r="AA39" s="1">
        <f>+'Ark1'!AC552</f>
        <v>1.2329223533912923</v>
      </c>
      <c r="AB39" s="11">
        <f>+'Ark1'!AE552</f>
        <v>37.448117366462192</v>
      </c>
      <c r="AC39" s="101">
        <f t="shared" si="9"/>
        <v>2.8305084745762712</v>
      </c>
      <c r="AD39" s="47"/>
      <c r="AF39" s="61"/>
      <c r="AK39" s="13"/>
      <c r="AL39" s="13"/>
      <c r="AM39" s="11"/>
      <c r="AN39" s="11"/>
      <c r="AO39" s="11"/>
    </row>
    <row r="40" spans="1:41" ht="17.25" customHeight="1">
      <c r="A40" s="47"/>
      <c r="B40">
        <f>+'Ark1'!C553</f>
        <v>2023</v>
      </c>
      <c r="C40">
        <f>+'Ark1'!L553</f>
        <v>12</v>
      </c>
      <c r="D40" s="69" t="str">
        <f>VLOOKUP(C40,RNR!$I$16:$J$31,2)</f>
        <v>U+</v>
      </c>
      <c r="E40" s="342">
        <f>+'Ark1'!Q553</f>
        <v>19</v>
      </c>
      <c r="F40" s="342">
        <f>+'Ark1'!R553</f>
        <v>33</v>
      </c>
      <c r="G40" s="207">
        <f>+'Ark1'!AG553</f>
        <v>1.1930585683297179</v>
      </c>
      <c r="H40" s="207">
        <f t="shared" si="6"/>
        <v>-0.17090410216561591</v>
      </c>
      <c r="I40" s="207">
        <f>+'Ark1'!AH553</f>
        <v>1.3544705619196742</v>
      </c>
      <c r="J40" s="402">
        <f>+'Ark1'!AJ553</f>
        <v>22</v>
      </c>
      <c r="K40" s="105"/>
      <c r="L40" s="101">
        <f>+'Ark1'!U553</f>
        <v>17.248484848484846</v>
      </c>
      <c r="M40" s="207">
        <f t="shared" si="7"/>
        <v>-1.2488835725677774</v>
      </c>
      <c r="N40" s="222"/>
      <c r="O40" s="156">
        <f>+IF(J40=0,"",'Ark1'!AK553)</f>
        <v>80.886363636363654</v>
      </c>
      <c r="P40" s="156">
        <f>+IF(J40=0,"",'Ark1'!AL553)</f>
        <v>31.809104622208277</v>
      </c>
      <c r="Q40" s="222"/>
      <c r="R40" s="1">
        <f>+'Ark1'!T553</f>
        <v>7.2121212121212128</v>
      </c>
      <c r="S40" s="207">
        <f t="shared" si="8"/>
        <v>-0.73524720893141726</v>
      </c>
      <c r="T40" s="101">
        <f>+'Ark1'!W553</f>
        <v>12.121212121212123</v>
      </c>
      <c r="U40" s="105"/>
      <c r="V40" s="11">
        <f>+'Ark1'!X553</f>
        <v>60.606060606060609</v>
      </c>
      <c r="W40" s="11">
        <f>+'Ark1'!Y553</f>
        <v>3.0303030303030303</v>
      </c>
      <c r="X40" s="11">
        <f>+'Ark1'!Z553</f>
        <v>0</v>
      </c>
      <c r="Y40" s="75"/>
      <c r="Z40" s="101">
        <f>+'Ark1'!AA553</f>
        <v>2.4060682390536297</v>
      </c>
      <c r="AA40" s="1">
        <f>+'Ark1'!AC553</f>
        <v>1.2249322988731961</v>
      </c>
      <c r="AB40" s="11">
        <f>+'Ark1'!AE553</f>
        <v>52.704751523844152</v>
      </c>
      <c r="AC40" s="101">
        <f t="shared" si="9"/>
        <v>1.736842105263158</v>
      </c>
      <c r="AD40" s="47"/>
      <c r="AE40" s="2"/>
      <c r="AF40" s="61"/>
      <c r="AG40" s="60"/>
      <c r="AI40" s="5"/>
      <c r="AK40" s="13"/>
      <c r="AL40" s="13"/>
      <c r="AM40" s="11"/>
      <c r="AN40" s="11"/>
      <c r="AO40" s="11"/>
    </row>
    <row r="41" spans="1:41" ht="15.6">
      <c r="A41" s="47"/>
      <c r="B41">
        <f>+'Ark1'!C554</f>
        <v>2023</v>
      </c>
      <c r="C41">
        <f>+'Ark1'!L554</f>
        <v>13</v>
      </c>
      <c r="D41" s="69" t="str">
        <f>VLOOKUP(C41,RNR!$I$16:$J$31,2)</f>
        <v>E-</v>
      </c>
      <c r="E41" s="342">
        <f>+'Ark1'!Q554</f>
        <v>2</v>
      </c>
      <c r="F41" s="342">
        <f>+'Ark1'!R554</f>
        <v>2</v>
      </c>
      <c r="G41" s="207">
        <f>+'Ark1'!AG554</f>
        <v>7.2306579898770804E-2</v>
      </c>
      <c r="H41" s="207">
        <f t="shared" si="6"/>
        <v>3.6412825412051493E-2</v>
      </c>
      <c r="I41" s="207">
        <f>+'Ark1'!AH554</f>
        <v>9.6373959518177787E-2</v>
      </c>
      <c r="J41" s="402">
        <f>+'Ark1'!AJ554</f>
        <v>2</v>
      </c>
      <c r="K41" s="105"/>
      <c r="L41" s="101">
        <f>+'Ark1'!U554</f>
        <v>20.25</v>
      </c>
      <c r="M41" s="207">
        <f t="shared" si="7"/>
        <v>1.4499999999999993</v>
      </c>
      <c r="N41" s="222"/>
      <c r="O41" s="156">
        <f>+IF(J41=0,"",'Ark1'!AK554)</f>
        <v>84.85</v>
      </c>
      <c r="P41" s="156">
        <f>+IF(J41=0,"",'Ark1'!AL554)</f>
        <v>32.634873650955072</v>
      </c>
      <c r="Q41" s="222"/>
      <c r="R41" s="1">
        <f>+'Ark1'!T554</f>
        <v>7.5</v>
      </c>
      <c r="S41" s="207">
        <f t="shared" si="8"/>
        <v>2.5</v>
      </c>
      <c r="T41" s="101">
        <f>+'Ark1'!W554</f>
        <v>0</v>
      </c>
      <c r="U41" s="105"/>
      <c r="V41" s="11">
        <f>+'Ark1'!X554</f>
        <v>50</v>
      </c>
      <c r="W41" s="11">
        <f>+'Ark1'!Y554</f>
        <v>50</v>
      </c>
      <c r="X41" s="11">
        <f>+'Ark1'!Z554</f>
        <v>0</v>
      </c>
      <c r="Y41" s="75"/>
      <c r="Z41" s="101">
        <f>+'Ark1'!AA554</f>
        <v>4.95</v>
      </c>
      <c r="AA41" s="1">
        <f>+'Ark1'!AC554</f>
        <v>0.5</v>
      </c>
      <c r="AB41" s="11">
        <f>+'Ark1'!AE554</f>
        <v>99.999999999999758</v>
      </c>
      <c r="AC41" s="101">
        <f t="shared" si="9"/>
        <v>1</v>
      </c>
      <c r="AD41" s="47"/>
      <c r="AE41" s="2"/>
      <c r="AF41" s="61"/>
      <c r="AG41" s="60"/>
      <c r="AK41" s="13"/>
      <c r="AL41" s="13"/>
      <c r="AM41" s="11"/>
      <c r="AN41" s="11"/>
      <c r="AO41" s="11"/>
    </row>
    <row r="42" spans="1:41" ht="15.6">
      <c r="A42" s="47"/>
      <c r="B42">
        <f>+'Ark1'!C555</f>
        <v>2023</v>
      </c>
      <c r="C42">
        <f>+'Ark1'!L555</f>
        <v>14</v>
      </c>
      <c r="D42" s="69" t="str">
        <f>VLOOKUP(C42,RNR!$I$16:$J$31,2)</f>
        <v>E</v>
      </c>
      <c r="E42" s="342">
        <f>+'Ark1'!Q555</f>
        <v>0</v>
      </c>
      <c r="F42" s="342">
        <f>+'Ark1'!R555</f>
        <v>0</v>
      </c>
      <c r="G42" s="207">
        <f>+'Ark1'!AG555</f>
        <v>0</v>
      </c>
      <c r="H42" s="207">
        <f t="shared" si="6"/>
        <v>0</v>
      </c>
      <c r="I42" s="207">
        <f>+'Ark1'!AH555</f>
        <v>0</v>
      </c>
      <c r="J42" s="402">
        <f>+'Ark1'!AJ555</f>
        <v>0</v>
      </c>
      <c r="K42" s="105"/>
      <c r="L42" s="101">
        <f>+'Ark1'!U555</f>
        <v>0</v>
      </c>
      <c r="M42" s="207">
        <f t="shared" si="7"/>
        <v>0</v>
      </c>
      <c r="N42" s="222"/>
      <c r="O42" s="156" t="str">
        <f>+IF(J42=0,"",'Ark1'!AK555)</f>
        <v/>
      </c>
      <c r="P42" s="156" t="str">
        <f>+IF(J42=0,"",'Ark1'!AL555)</f>
        <v/>
      </c>
      <c r="Q42" s="222"/>
      <c r="R42" s="1">
        <f>+'Ark1'!T555</f>
        <v>0</v>
      </c>
      <c r="S42" s="207">
        <f t="shared" si="8"/>
        <v>0</v>
      </c>
      <c r="T42" s="101">
        <f>+'Ark1'!W555</f>
        <v>0</v>
      </c>
      <c r="U42" s="105"/>
      <c r="V42" s="11">
        <f>+'Ark1'!X555</f>
        <v>0</v>
      </c>
      <c r="W42" s="11">
        <f>+'Ark1'!Y555</f>
        <v>0</v>
      </c>
      <c r="X42" s="11">
        <f>+'Ark1'!Z555</f>
        <v>0</v>
      </c>
      <c r="Y42" s="75"/>
      <c r="Z42" s="101">
        <f>+'Ark1'!AA555</f>
        <v>0</v>
      </c>
      <c r="AA42" s="1">
        <f>+'Ark1'!AC555</f>
        <v>0</v>
      </c>
      <c r="AB42" s="11">
        <f>+'Ark1'!AE555</f>
        <v>0</v>
      </c>
      <c r="AC42" s="101" t="e">
        <f t="shared" si="9"/>
        <v>#DIV/0!</v>
      </c>
      <c r="AD42" s="47"/>
      <c r="AE42" s="14"/>
      <c r="AF42" s="61"/>
      <c r="AG42" s="13"/>
      <c r="AK42" s="13"/>
      <c r="AL42" s="13"/>
      <c r="AM42" s="11"/>
      <c r="AN42" s="11"/>
      <c r="AO42" s="11"/>
    </row>
    <row r="43" spans="1:41" s="457" customFormat="1" ht="15.6">
      <c r="A43" s="47"/>
      <c r="B43" s="457">
        <f>+'Ark1'!C556</f>
        <v>2023</v>
      </c>
      <c r="C43" s="457">
        <f>+'Ark1'!L556</f>
        <v>15</v>
      </c>
      <c r="D43" s="69" t="str">
        <f>VLOOKUP(C43,RNR!$I$16:$J$31,2)</f>
        <v>E+</v>
      </c>
      <c r="E43" s="458">
        <f>+'Ark1'!Q556</f>
        <v>0</v>
      </c>
      <c r="F43" s="458">
        <f>+'Ark1'!R556</f>
        <v>0</v>
      </c>
      <c r="G43" s="207">
        <f>+'Ark1'!AG556</f>
        <v>0</v>
      </c>
      <c r="H43" s="207">
        <f t="shared" si="6"/>
        <v>0</v>
      </c>
      <c r="I43" s="207">
        <f>+'Ark1'!AH556</f>
        <v>0</v>
      </c>
      <c r="J43" s="402">
        <f>+'Ark1'!AJ556</f>
        <v>0</v>
      </c>
      <c r="K43" s="105"/>
      <c r="L43" s="101">
        <f>+'Ark1'!U556</f>
        <v>0</v>
      </c>
      <c r="M43" s="207">
        <f t="shared" si="7"/>
        <v>0</v>
      </c>
      <c r="N43" s="222"/>
      <c r="O43" s="156" t="str">
        <f>+IF(J43=0,"",'Ark1'!AK556)</f>
        <v/>
      </c>
      <c r="P43" s="156" t="str">
        <f>+IF(J43=0,"",'Ark1'!AL556)</f>
        <v/>
      </c>
      <c r="Q43" s="222"/>
      <c r="R43" s="1">
        <f>+'Ark1'!T556</f>
        <v>0</v>
      </c>
      <c r="S43" s="207">
        <f t="shared" si="8"/>
        <v>0</v>
      </c>
      <c r="T43" s="101">
        <f>+'Ark1'!W556</f>
        <v>0</v>
      </c>
      <c r="U43" s="105"/>
      <c r="V43" s="460">
        <f>+'Ark1'!X556</f>
        <v>0</v>
      </c>
      <c r="W43" s="460">
        <f>+'Ark1'!Y556</f>
        <v>0</v>
      </c>
      <c r="X43" s="460">
        <f>+'Ark1'!Z556</f>
        <v>0</v>
      </c>
      <c r="Y43" s="75"/>
      <c r="Z43" s="101">
        <f>+'Ark1'!AA556</f>
        <v>0</v>
      </c>
      <c r="AA43" s="1">
        <f>+'Ark1'!AC556</f>
        <v>0</v>
      </c>
      <c r="AB43" s="460">
        <f>+'Ark1'!AE556</f>
        <v>0</v>
      </c>
      <c r="AC43" s="101" t="e">
        <f t="shared" ref="AC43:AC45" si="10">+F43/E43</f>
        <v>#DIV/0!</v>
      </c>
      <c r="AD43" s="47"/>
      <c r="AE43" s="14"/>
      <c r="AF43" s="61"/>
      <c r="AG43" s="13"/>
      <c r="AK43" s="13"/>
      <c r="AL43" s="13"/>
      <c r="AM43" s="460"/>
      <c r="AN43" s="460"/>
      <c r="AO43" s="460"/>
    </row>
    <row r="44" spans="1:41" s="457" customForma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14"/>
      <c r="AF44" s="61"/>
      <c r="AG44" s="13"/>
      <c r="AK44" s="13"/>
      <c r="AL44" s="13"/>
      <c r="AM44" s="460"/>
      <c r="AN44" s="460"/>
      <c r="AO44" s="460"/>
    </row>
    <row r="45" spans="1:41" ht="21">
      <c r="A45" s="47"/>
      <c r="B45" s="457">
        <f>+'Ark1'!C557</f>
        <v>2023</v>
      </c>
      <c r="C45" s="457">
        <f>+'Ark1'!L557</f>
        <v>99</v>
      </c>
      <c r="D45" s="69" t="str">
        <f>VLOOKUP(C45,RNR!$I$16:$J$31,2)</f>
        <v>Kasserte</v>
      </c>
      <c r="E45" s="458">
        <f>+'Ark1'!Q557</f>
        <v>1</v>
      </c>
      <c r="F45" s="458">
        <f>+'Ark1'!R557</f>
        <v>1</v>
      </c>
      <c r="G45" s="207">
        <f>+'Ark1'!AG557</f>
        <v>3.6153289949385402E-2</v>
      </c>
      <c r="H45" s="207">
        <f t="shared" ref="H45" si="11">+G45-G62</f>
        <v>3.6153289949385402E-2</v>
      </c>
      <c r="I45" s="207">
        <f>+'Ark1'!AH557</f>
        <v>2.6651564113668914E-2</v>
      </c>
      <c r="J45" s="402">
        <f>+'Ark1'!AJ557</f>
        <v>1</v>
      </c>
      <c r="K45" s="105"/>
      <c r="L45" s="101">
        <f>+'Ark1'!U557</f>
        <v>11.200000000000003</v>
      </c>
      <c r="M45" s="207">
        <f t="shared" ref="M45" si="12">+L45-L62</f>
        <v>11.200000000000003</v>
      </c>
      <c r="N45" s="222"/>
      <c r="O45" s="156">
        <f>+IF(J45=0,"",'Ark1'!AK557)</f>
        <v>80.400000000000006</v>
      </c>
      <c r="P45" s="156">
        <f>+IF(J45=0,"",'Ark1'!AL557)</f>
        <v>21.550129109902088</v>
      </c>
      <c r="Q45" s="222"/>
      <c r="R45" s="1">
        <f>+'Ark1'!T557</f>
        <v>5</v>
      </c>
      <c r="S45" s="207">
        <f t="shared" ref="S45" si="13">+R45-R62</f>
        <v>5</v>
      </c>
      <c r="T45" s="101">
        <f>+'Ark1'!W557</f>
        <v>0</v>
      </c>
      <c r="U45" s="105"/>
      <c r="V45" s="460">
        <f>+'Ark1'!X557</f>
        <v>0</v>
      </c>
      <c r="W45" s="460">
        <f>+'Ark1'!Y557</f>
        <v>0</v>
      </c>
      <c r="X45" s="460">
        <f>+'Ark1'!Z557</f>
        <v>0</v>
      </c>
      <c r="Y45" s="75"/>
      <c r="Z45" s="101">
        <f>+'Ark1'!AA557</f>
        <v>0</v>
      </c>
      <c r="AA45" s="1">
        <f>+'Ark1'!AC557</f>
        <v>0</v>
      </c>
      <c r="AB45" s="460">
        <f>+'Ark1'!AE557</f>
        <v>0</v>
      </c>
      <c r="AC45" s="101">
        <f t="shared" si="10"/>
        <v>1</v>
      </c>
      <c r="AD45" s="47"/>
      <c r="AE45" s="2"/>
      <c r="AF45" s="61"/>
      <c r="AG45" s="5"/>
      <c r="AK45" s="59"/>
      <c r="AL45" s="59"/>
      <c r="AM45" s="11"/>
      <c r="AN45" s="11"/>
      <c r="AO45" s="11"/>
    </row>
    <row r="46" spans="1:41" ht="18.600000000000001" customHeight="1">
      <c r="A46" s="47"/>
      <c r="B46" s="47"/>
      <c r="C46" s="47"/>
      <c r="D46" s="47"/>
      <c r="E46" s="345"/>
      <c r="F46" s="345"/>
      <c r="G46" s="47"/>
      <c r="H46" s="47"/>
      <c r="I46" s="47"/>
      <c r="J46" s="47"/>
      <c r="K46" s="47"/>
      <c r="L46" s="47"/>
      <c r="M46" s="47"/>
      <c r="N46" s="222"/>
      <c r="O46" s="47"/>
      <c r="P46" s="47"/>
      <c r="Q46" s="47"/>
      <c r="R46" s="47"/>
      <c r="S46" s="47"/>
      <c r="T46" s="47"/>
      <c r="U46" s="105"/>
      <c r="V46" s="47"/>
      <c r="W46" s="47"/>
      <c r="X46" s="47"/>
      <c r="Y46" s="75"/>
      <c r="Z46" s="47"/>
      <c r="AA46" s="47"/>
      <c r="AB46" s="47"/>
      <c r="AC46" s="47"/>
      <c r="AD46" s="47"/>
      <c r="AE46" s="2"/>
      <c r="AF46" s="61"/>
      <c r="AG46" s="5"/>
      <c r="AK46" s="59"/>
      <c r="AL46" s="59"/>
      <c r="AM46" s="11"/>
      <c r="AN46" s="11"/>
      <c r="AO46" s="11"/>
    </row>
    <row r="47" spans="1:41" ht="15.6">
      <c r="A47" s="47"/>
      <c r="B47" s="56">
        <f>+'Ark1'!C558</f>
        <v>2022</v>
      </c>
      <c r="C47" s="56">
        <f>+'Ark1'!L558</f>
        <v>1</v>
      </c>
      <c r="D47" s="69" t="s">
        <v>28</v>
      </c>
      <c r="E47" s="354">
        <f>+'Ark1'!Q558</f>
        <v>0</v>
      </c>
      <c r="F47" s="354">
        <f>+'Ark1'!R558</f>
        <v>0</v>
      </c>
      <c r="G47" s="189">
        <f>+'Ark1'!AG558</f>
        <v>0</v>
      </c>
      <c r="H47" s="189">
        <f t="shared" ref="H47:H81" si="14">+G47-G62</f>
        <v>0</v>
      </c>
      <c r="I47" s="189">
        <f>+'Ark1'!AH558</f>
        <v>0</v>
      </c>
      <c r="J47" s="189"/>
      <c r="K47" s="189"/>
      <c r="L47" s="166">
        <f>+'Ark1'!U558</f>
        <v>0</v>
      </c>
      <c r="M47" s="189">
        <f t="shared" ref="M47:M81" si="15">+L47-L62</f>
        <v>0</v>
      </c>
      <c r="N47" s="189"/>
      <c r="O47" s="189"/>
      <c r="P47" s="189"/>
      <c r="Q47" s="189"/>
      <c r="R47" s="58">
        <f>+'Ark1'!T558</f>
        <v>0</v>
      </c>
      <c r="S47" s="189">
        <f t="shared" ref="S47:S81" si="16">+R47-R62</f>
        <v>0</v>
      </c>
      <c r="T47" s="166">
        <f>+'Ark1'!W558</f>
        <v>0</v>
      </c>
      <c r="U47" s="105"/>
      <c r="V47" s="78">
        <f>+'Ark1'!X558</f>
        <v>0</v>
      </c>
      <c r="W47" s="78">
        <f>+'Ark1'!Y558</f>
        <v>0</v>
      </c>
      <c r="X47" s="78">
        <f>+'Ark1'!Z558</f>
        <v>0</v>
      </c>
      <c r="Y47" s="75"/>
      <c r="Z47" s="166">
        <f>+'Ark1'!AA558</f>
        <v>0</v>
      </c>
      <c r="AA47" s="58">
        <f>+'Ark1'!AC558</f>
        <v>0</v>
      </c>
      <c r="AB47" s="78">
        <f>+'Ark1'!AE558</f>
        <v>0</v>
      </c>
      <c r="AC47" s="166" t="e">
        <f t="shared" si="9"/>
        <v>#DIV/0!</v>
      </c>
      <c r="AD47" s="47"/>
      <c r="AE47" s="4"/>
      <c r="AF47" s="61"/>
      <c r="AG47" s="4"/>
      <c r="AH47" s="4"/>
      <c r="AI47" s="4"/>
    </row>
    <row r="48" spans="1:41" ht="15.6">
      <c r="A48" s="47"/>
      <c r="B48" s="56">
        <f>+'Ark1'!C559</f>
        <v>2022</v>
      </c>
      <c r="C48" s="56">
        <f>+'Ark1'!L559</f>
        <v>2</v>
      </c>
      <c r="D48" s="69" t="s">
        <v>29</v>
      </c>
      <c r="E48" s="354">
        <f>+'Ark1'!Q559</f>
        <v>3</v>
      </c>
      <c r="F48" s="354">
        <f>+'Ark1'!R559</f>
        <v>4</v>
      </c>
      <c r="G48" s="189">
        <f>+'Ark1'!AG559</f>
        <v>0.14357501794687724</v>
      </c>
      <c r="H48" s="189">
        <f t="shared" si="14"/>
        <v>0.14357501794687724</v>
      </c>
      <c r="I48" s="189">
        <f>+'Ark1'!AH559</f>
        <v>6.5438817138645161E-2</v>
      </c>
      <c r="J48" s="189"/>
      <c r="K48" s="189"/>
      <c r="L48" s="166">
        <f>+'Ark1'!U559</f>
        <v>6.7249999999999996</v>
      </c>
      <c r="M48" s="189">
        <f t="shared" si="15"/>
        <v>6.7249999999999996</v>
      </c>
      <c r="N48" s="189"/>
      <c r="O48" s="189"/>
      <c r="P48" s="189"/>
      <c r="Q48" s="189"/>
      <c r="R48" s="58">
        <f>+'Ark1'!T559</f>
        <v>2.25</v>
      </c>
      <c r="S48" s="189">
        <f t="shared" si="16"/>
        <v>2.25</v>
      </c>
      <c r="T48" s="166">
        <f>+'Ark1'!W559</f>
        <v>0</v>
      </c>
      <c r="U48" s="105"/>
      <c r="V48" s="78">
        <f>+'Ark1'!X559</f>
        <v>0</v>
      </c>
      <c r="W48" s="78">
        <f>+'Ark1'!Y559</f>
        <v>0</v>
      </c>
      <c r="X48" s="78">
        <f>+'Ark1'!Z559</f>
        <v>0</v>
      </c>
      <c r="Y48" s="75"/>
      <c r="Z48" s="166">
        <f>+'Ark1'!AA559</f>
        <v>2.1729875747458864</v>
      </c>
      <c r="AA48" s="58">
        <f>+'Ark1'!AC559</f>
        <v>0.4330127018922193</v>
      </c>
      <c r="AB48" s="78">
        <f>+'Ark1'!AE559</f>
        <v>79.044034618559579</v>
      </c>
      <c r="AC48" s="166">
        <f t="shared" si="9"/>
        <v>1.3333333333333333</v>
      </c>
      <c r="AD48" s="47"/>
      <c r="AE48" s="4"/>
      <c r="AF48" s="61"/>
      <c r="AG48" s="16"/>
      <c r="AH48" s="1"/>
      <c r="AI48" s="18"/>
      <c r="AK48" s="1"/>
      <c r="AL48" s="5"/>
    </row>
    <row r="49" spans="1:35" ht="15.6">
      <c r="A49" s="47"/>
      <c r="B49" s="56">
        <f>+'Ark1'!C560</f>
        <v>2022</v>
      </c>
      <c r="C49" s="56">
        <f>+'Ark1'!L560</f>
        <v>3</v>
      </c>
      <c r="D49" s="69" t="s">
        <v>30</v>
      </c>
      <c r="E49" s="354">
        <f>+'Ark1'!Q560</f>
        <v>7</v>
      </c>
      <c r="F49" s="354">
        <f>+'Ark1'!R560</f>
        <v>11</v>
      </c>
      <c r="G49" s="189">
        <f>+'Ark1'!AG560</f>
        <v>0.39483129935391248</v>
      </c>
      <c r="H49" s="189">
        <f t="shared" si="14"/>
        <v>0.17524412324499719</v>
      </c>
      <c r="I49" s="189">
        <f>+'Ark1'!AH560</f>
        <v>0.21310187291246527</v>
      </c>
      <c r="J49" s="189"/>
      <c r="K49" s="189"/>
      <c r="L49" s="166">
        <f>+'Ark1'!U560</f>
        <v>7.9636363636363612</v>
      </c>
      <c r="M49" s="189">
        <f t="shared" si="15"/>
        <v>-2.0563636363636366</v>
      </c>
      <c r="N49" s="189"/>
      <c r="O49" s="189"/>
      <c r="P49" s="189"/>
      <c r="Q49" s="189"/>
      <c r="R49" s="58">
        <f>+'Ark1'!T560</f>
        <v>2.8181818181818179</v>
      </c>
      <c r="S49" s="189">
        <f t="shared" si="16"/>
        <v>0.21818181818181781</v>
      </c>
      <c r="T49" s="166">
        <f>+'Ark1'!W560</f>
        <v>0</v>
      </c>
      <c r="U49" s="105"/>
      <c r="V49" s="78">
        <f>+'Ark1'!X560</f>
        <v>9.0909090909090917</v>
      </c>
      <c r="W49" s="78">
        <f>+'Ark1'!Y560</f>
        <v>0</v>
      </c>
      <c r="X49" s="78">
        <f>+'Ark1'!Z560</f>
        <v>0</v>
      </c>
      <c r="Y49" s="75"/>
      <c r="Z49" s="166">
        <f>+'Ark1'!AA560</f>
        <v>3.7678720127058791</v>
      </c>
      <c r="AA49" s="58">
        <f>+'Ark1'!AC560</f>
        <v>1.1134044285378077</v>
      </c>
      <c r="AB49" s="78">
        <f>+'Ark1'!AE560</f>
        <v>86.522263913564117</v>
      </c>
      <c r="AC49" s="166">
        <f t="shared" si="9"/>
        <v>1.5714285714285714</v>
      </c>
      <c r="AD49" s="47"/>
      <c r="AE49" s="4"/>
      <c r="AF49" s="61"/>
      <c r="AG49" s="16"/>
      <c r="AH49" s="1"/>
      <c r="AI49" s="18"/>
    </row>
    <row r="50" spans="1:35" ht="15.6">
      <c r="A50" s="47"/>
      <c r="B50" s="56">
        <f>+'Ark1'!C561</f>
        <v>2022</v>
      </c>
      <c r="C50" s="56">
        <f>+'Ark1'!L561</f>
        <v>4</v>
      </c>
      <c r="D50" s="69" t="s">
        <v>31</v>
      </c>
      <c r="E50" s="354">
        <f>+'Ark1'!Q561</f>
        <v>5</v>
      </c>
      <c r="F50" s="354">
        <f>+'Ark1'!R561</f>
        <v>14</v>
      </c>
      <c r="G50" s="189">
        <f>+'Ark1'!AG561</f>
        <v>0.50251256281407031</v>
      </c>
      <c r="H50" s="189">
        <f t="shared" si="14"/>
        <v>0.32684282192693809</v>
      </c>
      <c r="I50" s="189">
        <f>+'Ark1'!AH561</f>
        <v>0.22940076045257393</v>
      </c>
      <c r="J50" s="189"/>
      <c r="K50" s="189"/>
      <c r="L50" s="166">
        <f>+'Ark1'!U561</f>
        <v>6.7357142857142884</v>
      </c>
      <c r="M50" s="189">
        <f t="shared" si="15"/>
        <v>-4.114285714285713</v>
      </c>
      <c r="N50" s="189"/>
      <c r="O50" s="189"/>
      <c r="P50" s="189"/>
      <c r="Q50" s="189"/>
      <c r="R50" s="58">
        <f>+'Ark1'!T561</f>
        <v>2.5</v>
      </c>
      <c r="S50" s="189">
        <f t="shared" si="16"/>
        <v>-1.75</v>
      </c>
      <c r="T50" s="166">
        <f>+'Ark1'!W561</f>
        <v>0</v>
      </c>
      <c r="U50" s="105"/>
      <c r="V50" s="78">
        <f>+'Ark1'!X561</f>
        <v>0</v>
      </c>
      <c r="W50" s="78">
        <f>+'Ark1'!Y561</f>
        <v>0</v>
      </c>
      <c r="X50" s="78">
        <f>+'Ark1'!Z561</f>
        <v>0</v>
      </c>
      <c r="Y50" s="75"/>
      <c r="Z50" s="166">
        <f>+'Ark1'!AA561</f>
        <v>3.345915877786604</v>
      </c>
      <c r="AA50" s="58">
        <f>+'Ark1'!AC561</f>
        <v>1.4015297764534702</v>
      </c>
      <c r="AB50" s="78">
        <f>+'Ark1'!AE561</f>
        <v>94.666375679480126</v>
      </c>
      <c r="AC50" s="166">
        <f t="shared" si="9"/>
        <v>2.8</v>
      </c>
      <c r="AD50" s="47"/>
      <c r="AE50" s="4"/>
      <c r="AF50" s="61"/>
      <c r="AG50" s="16"/>
      <c r="AH50" s="1"/>
      <c r="AI50" s="18"/>
    </row>
    <row r="51" spans="1:35" ht="15.6">
      <c r="A51" s="47"/>
      <c r="B51" s="56">
        <f>+'Ark1'!C562</f>
        <v>2022</v>
      </c>
      <c r="C51" s="56">
        <f>+'Ark1'!L562</f>
        <v>5</v>
      </c>
      <c r="D51" s="69" t="s">
        <v>404</v>
      </c>
      <c r="E51" s="354">
        <f>+'Ark1'!Q562</f>
        <v>14</v>
      </c>
      <c r="F51" s="354">
        <f>+'Ark1'!R562</f>
        <v>30</v>
      </c>
      <c r="G51" s="189">
        <f>+'Ark1'!AG562</f>
        <v>1.0768126346015794</v>
      </c>
      <c r="H51" s="189">
        <f t="shared" si="14"/>
        <v>0.15454649494413553</v>
      </c>
      <c r="I51" s="189">
        <f>+'Ark1'!AH562</f>
        <v>0.57629947138085669</v>
      </c>
      <c r="J51" s="189"/>
      <c r="K51" s="189"/>
      <c r="L51" s="166">
        <f>+'Ark1'!U562</f>
        <v>7.8966666666666692</v>
      </c>
      <c r="M51" s="189">
        <f t="shared" si="15"/>
        <v>-2.4399999999999951</v>
      </c>
      <c r="N51" s="189"/>
      <c r="O51" s="189"/>
      <c r="P51" s="189"/>
      <c r="Q51" s="189"/>
      <c r="R51" s="58">
        <f>+'Ark1'!T562</f>
        <v>3.1</v>
      </c>
      <c r="S51" s="189">
        <f t="shared" si="16"/>
        <v>-0.709523809523811</v>
      </c>
      <c r="T51" s="166">
        <f>+'Ark1'!W562</f>
        <v>0</v>
      </c>
      <c r="U51" s="105"/>
      <c r="V51" s="78">
        <f>+'Ark1'!X562</f>
        <v>0</v>
      </c>
      <c r="W51" s="78">
        <f>+'Ark1'!Y562</f>
        <v>0</v>
      </c>
      <c r="X51" s="78">
        <f>+'Ark1'!Z562</f>
        <v>0</v>
      </c>
      <c r="Y51" s="75"/>
      <c r="Z51" s="166">
        <f>+'Ark1'!AA562</f>
        <v>2.6612632756310002</v>
      </c>
      <c r="AA51" s="58">
        <f>+'Ark1'!AC562</f>
        <v>1.1647603473104098</v>
      </c>
      <c r="AB51" s="78">
        <f>+'Ark1'!AE562</f>
        <v>68.511256439616403</v>
      </c>
      <c r="AC51" s="166">
        <f t="shared" si="9"/>
        <v>2.1428571428571428</v>
      </c>
      <c r="AD51" s="47"/>
      <c r="AE51" s="4"/>
      <c r="AF51" s="61"/>
      <c r="AG51" s="16"/>
      <c r="AH51" s="1"/>
      <c r="AI51" s="18"/>
    </row>
    <row r="52" spans="1:35" ht="15.6">
      <c r="A52" s="47"/>
      <c r="B52" s="56">
        <f>+'Ark1'!C563</f>
        <v>2022</v>
      </c>
      <c r="C52" s="56">
        <f>+'Ark1'!L563</f>
        <v>6</v>
      </c>
      <c r="D52" s="69" t="s">
        <v>32</v>
      </c>
      <c r="E52" s="354">
        <f>+'Ark1'!Q563</f>
        <v>48</v>
      </c>
      <c r="F52" s="354">
        <f>+'Ark1'!R563</f>
        <v>157</v>
      </c>
      <c r="G52" s="189">
        <f>+'Ark1'!AG563</f>
        <v>5.6353194544149314</v>
      </c>
      <c r="H52" s="189">
        <f t="shared" si="14"/>
        <v>1.8145025901198064</v>
      </c>
      <c r="I52" s="189">
        <f>+'Ark1'!AH563</f>
        <v>4.1506211822288632</v>
      </c>
      <c r="J52" s="189"/>
      <c r="K52" s="189"/>
      <c r="L52" s="166">
        <f>+'Ark1'!U563</f>
        <v>10.867515923566884</v>
      </c>
      <c r="M52" s="189">
        <f t="shared" si="15"/>
        <v>-1.3389208580423055</v>
      </c>
      <c r="N52" s="189"/>
      <c r="O52" s="189"/>
      <c r="P52" s="189"/>
      <c r="Q52" s="189"/>
      <c r="R52" s="58">
        <f>+'Ark1'!T563</f>
        <v>4.0254777070063712</v>
      </c>
      <c r="S52" s="189">
        <f t="shared" si="16"/>
        <v>-0.37682114356834173</v>
      </c>
      <c r="T52" s="166">
        <f>+'Ark1'!W563</f>
        <v>0</v>
      </c>
      <c r="U52" s="105"/>
      <c r="V52" s="78">
        <f>+'Ark1'!X563</f>
        <v>2.5477707006369421</v>
      </c>
      <c r="W52" s="78">
        <f>+'Ark1'!Y563</f>
        <v>0</v>
      </c>
      <c r="X52" s="78">
        <f>+'Ark1'!Z563</f>
        <v>0</v>
      </c>
      <c r="Y52" s="75"/>
      <c r="Z52" s="166">
        <f>+'Ark1'!AA563</f>
        <v>2.9103858951457879</v>
      </c>
      <c r="AA52" s="58">
        <f>+'Ark1'!AC563</f>
        <v>1.2205723027818989</v>
      </c>
      <c r="AB52" s="78">
        <f>+'Ark1'!AE563</f>
        <v>46.83917148315868</v>
      </c>
      <c r="AC52" s="166">
        <f t="shared" si="9"/>
        <v>3.2708333333333335</v>
      </c>
      <c r="AD52" s="47"/>
      <c r="AE52" s="4"/>
      <c r="AF52" s="61"/>
      <c r="AG52" s="16"/>
      <c r="AH52" s="13"/>
      <c r="AI52" s="18"/>
    </row>
    <row r="53" spans="1:35" ht="15.6">
      <c r="A53" s="47"/>
      <c r="B53" s="56">
        <f>+'Ark1'!C564</f>
        <v>2022</v>
      </c>
      <c r="C53" s="56">
        <f>+'Ark1'!L564</f>
        <v>7</v>
      </c>
      <c r="D53" s="69" t="s">
        <v>33</v>
      </c>
      <c r="E53" s="354">
        <f>+'Ark1'!Q564</f>
        <v>100</v>
      </c>
      <c r="F53" s="354">
        <f>+'Ark1'!R564</f>
        <v>219</v>
      </c>
      <c r="G53" s="189">
        <f>+'Ark1'!AG564</f>
        <v>7.8607322325915279</v>
      </c>
      <c r="H53" s="189">
        <f t="shared" si="14"/>
        <v>-0.3957455891036874</v>
      </c>
      <c r="I53" s="189">
        <f>+'Ark1'!AH564</f>
        <v>6.7990687740074112</v>
      </c>
      <c r="J53" s="189"/>
      <c r="K53" s="189"/>
      <c r="L53" s="166">
        <f>+'Ark1'!U564</f>
        <v>12.762100456621001</v>
      </c>
      <c r="M53" s="189">
        <f t="shared" si="15"/>
        <v>-0.2321548625279295</v>
      </c>
      <c r="N53" s="189"/>
      <c r="O53" s="189"/>
      <c r="P53" s="189"/>
      <c r="Q53" s="189"/>
      <c r="R53" s="58">
        <f>+'Ark1'!T564</f>
        <v>5.0776255707762541</v>
      </c>
      <c r="S53" s="189">
        <f t="shared" si="16"/>
        <v>-0.18833187603225454</v>
      </c>
      <c r="T53" s="166">
        <f>+'Ark1'!W564</f>
        <v>0.45662100456621008</v>
      </c>
      <c r="U53" s="105"/>
      <c r="V53" s="78">
        <f>+'Ark1'!X564</f>
        <v>11.415525114155251</v>
      </c>
      <c r="W53" s="78">
        <f>+'Ark1'!Y564</f>
        <v>0.45662100456621008</v>
      </c>
      <c r="X53" s="78">
        <f>+'Ark1'!Z564</f>
        <v>0</v>
      </c>
      <c r="Y53" s="75"/>
      <c r="Z53" s="166">
        <f>+'Ark1'!AA564</f>
        <v>3.014406378773876</v>
      </c>
      <c r="AA53" s="58">
        <f>+'Ark1'!AC564</f>
        <v>1.4582161575314763</v>
      </c>
      <c r="AB53" s="78">
        <f>+'Ark1'!AE564</f>
        <v>32.103538672568789</v>
      </c>
      <c r="AC53" s="166">
        <f t="shared" si="9"/>
        <v>2.19</v>
      </c>
      <c r="AD53" s="47"/>
      <c r="AE53" s="4"/>
      <c r="AF53" s="61"/>
      <c r="AG53" s="16"/>
      <c r="AH53" s="13"/>
      <c r="AI53" s="18"/>
    </row>
    <row r="54" spans="1:35" ht="15.6">
      <c r="A54" s="47"/>
      <c r="B54" s="56">
        <f>+'Ark1'!C565</f>
        <v>2022</v>
      </c>
      <c r="C54" s="56">
        <f>+'Ark1'!L565</f>
        <v>8</v>
      </c>
      <c r="D54" s="69" t="s">
        <v>34</v>
      </c>
      <c r="E54" s="354">
        <f>+'Ark1'!Q565</f>
        <v>181</v>
      </c>
      <c r="F54" s="354">
        <f>+'Ark1'!R565</f>
        <v>765</v>
      </c>
      <c r="G54" s="189">
        <f>+'Ark1'!AG565</f>
        <v>27.458722182340274</v>
      </c>
      <c r="H54" s="189">
        <f t="shared" si="14"/>
        <v>-2.7125558150246789</v>
      </c>
      <c r="I54" s="189">
        <f>+'Ark1'!AH565</f>
        <v>26.656222404402158</v>
      </c>
      <c r="J54" s="189"/>
      <c r="K54" s="189"/>
      <c r="L54" s="166">
        <f>+'Ark1'!U565</f>
        <v>14.323660130718944</v>
      </c>
      <c r="M54" s="189">
        <f t="shared" si="15"/>
        <v>-1.0401004652246471E-2</v>
      </c>
      <c r="N54" s="189"/>
      <c r="O54" s="189"/>
      <c r="P54" s="189"/>
      <c r="Q54" s="189"/>
      <c r="R54" s="58">
        <f>+'Ark1'!T565</f>
        <v>5.9490196078431383</v>
      </c>
      <c r="S54" s="189">
        <f t="shared" si="16"/>
        <v>-0.18780717527185331</v>
      </c>
      <c r="T54" s="166">
        <f>+'Ark1'!W565</f>
        <v>2.4836601307189539</v>
      </c>
      <c r="U54" s="105"/>
      <c r="V54" s="78">
        <f>+'Ark1'!X565</f>
        <v>21.830065359477121</v>
      </c>
      <c r="W54" s="78">
        <f>+'Ark1'!Y565</f>
        <v>2.2222222222222223</v>
      </c>
      <c r="X54" s="78">
        <f>+'Ark1'!Z565</f>
        <v>0</v>
      </c>
      <c r="Y54" s="75"/>
      <c r="Z54" s="166">
        <f>+'Ark1'!AA565</f>
        <v>3.2212046120143945</v>
      </c>
      <c r="AA54" s="58">
        <f>+'Ark1'!AC565</f>
        <v>1.3406718463574647</v>
      </c>
      <c r="AB54" s="78">
        <f>+'Ark1'!AE565</f>
        <v>33.608335167086345</v>
      </c>
      <c r="AC54" s="166">
        <f t="shared" si="9"/>
        <v>4.2265193370165743</v>
      </c>
      <c r="AD54" s="47"/>
      <c r="AE54" s="4"/>
      <c r="AF54" s="61"/>
      <c r="AG54" s="16"/>
      <c r="AH54" s="13"/>
      <c r="AI54" s="18"/>
    </row>
    <row r="55" spans="1:35" ht="15.6">
      <c r="A55" s="47"/>
      <c r="B55" s="56">
        <f>+'Ark1'!C566</f>
        <v>2022</v>
      </c>
      <c r="C55" s="56">
        <f>+'Ark1'!L566</f>
        <v>9</v>
      </c>
      <c r="D55" s="69" t="s">
        <v>35</v>
      </c>
      <c r="E55" s="354">
        <f>+'Ark1'!Q566</f>
        <v>179</v>
      </c>
      <c r="F55" s="354">
        <f>+'Ark1'!R566</f>
        <v>944</v>
      </c>
      <c r="G55" s="189">
        <f>+'Ark1'!AG566</f>
        <v>33.883704235463028</v>
      </c>
      <c r="H55" s="189">
        <f t="shared" si="14"/>
        <v>-4.5879690188189244</v>
      </c>
      <c r="I55" s="189">
        <f>+'Ark1'!AH566</f>
        <v>35.023390119954946</v>
      </c>
      <c r="J55" s="189"/>
      <c r="K55" s="189"/>
      <c r="L55" s="166">
        <f>+'Ark1'!U566</f>
        <v>15.251165254237286</v>
      </c>
      <c r="M55" s="189">
        <f t="shared" si="15"/>
        <v>-2.961100147049045E-2</v>
      </c>
      <c r="N55" s="189"/>
      <c r="O55" s="189"/>
      <c r="P55" s="189"/>
      <c r="Q55" s="189"/>
      <c r="R55" s="58">
        <f>+'Ark1'!T566</f>
        <v>6.4173728813559316</v>
      </c>
      <c r="S55" s="189">
        <f t="shared" si="16"/>
        <v>-0.10317506384954811</v>
      </c>
      <c r="T55" s="166">
        <f>+'Ark1'!W566</f>
        <v>4.4491525423728815</v>
      </c>
      <c r="U55" s="105"/>
      <c r="V55" s="78">
        <f>+'Ark1'!X566</f>
        <v>34.004237288135599</v>
      </c>
      <c r="W55" s="78">
        <f>+'Ark1'!Y566</f>
        <v>2.6483050847457625</v>
      </c>
      <c r="X55" s="78">
        <f>+'Ark1'!Z566</f>
        <v>0</v>
      </c>
      <c r="Y55" s="75"/>
      <c r="Z55" s="166">
        <f>+'Ark1'!AA566</f>
        <v>3.2969552463477543</v>
      </c>
      <c r="AA55" s="58">
        <f>+'Ark1'!AC566</f>
        <v>1.3378276902337229</v>
      </c>
      <c r="AB55" s="78">
        <f>+'Ark1'!AE566</f>
        <v>34.068783938710055</v>
      </c>
      <c r="AC55" s="166">
        <f t="shared" si="9"/>
        <v>5.2737430167597763</v>
      </c>
      <c r="AD55" s="47"/>
      <c r="AE55" s="4"/>
      <c r="AF55" s="61"/>
      <c r="AG55" s="16"/>
      <c r="AH55" s="13"/>
      <c r="AI55" s="18"/>
    </row>
    <row r="56" spans="1:35" ht="15.6">
      <c r="A56" s="47"/>
      <c r="B56" s="56">
        <f>+'Ark1'!C567</f>
        <v>2022</v>
      </c>
      <c r="C56" s="56">
        <f>+'Ark1'!L567</f>
        <v>10</v>
      </c>
      <c r="D56" s="69" t="s">
        <v>36</v>
      </c>
      <c r="E56" s="354">
        <f>+'Ark1'!Q567</f>
        <v>106</v>
      </c>
      <c r="F56" s="354">
        <f>+'Ark1'!R567</f>
        <v>404</v>
      </c>
      <c r="G56" s="189">
        <f>+'Ark1'!AG567</f>
        <v>14.501076812634597</v>
      </c>
      <c r="H56" s="189">
        <f t="shared" si="14"/>
        <v>1.1940939404343336</v>
      </c>
      <c r="I56" s="189">
        <f>+'Ark1'!AH567</f>
        <v>16.230529519231467</v>
      </c>
      <c r="J56" s="189"/>
      <c r="K56" s="189"/>
      <c r="L56" s="166">
        <f>+'Ark1'!U567</f>
        <v>16.514603960396027</v>
      </c>
      <c r="M56" s="189">
        <f t="shared" si="15"/>
        <v>0.43516501650163519</v>
      </c>
      <c r="N56" s="189"/>
      <c r="O56" s="189"/>
      <c r="P56" s="189"/>
      <c r="Q56" s="189"/>
      <c r="R56" s="58">
        <f>+'Ark1'!T567</f>
        <v>7.0297029702970306</v>
      </c>
      <c r="S56" s="189">
        <f t="shared" si="16"/>
        <v>0.29372937293729517</v>
      </c>
      <c r="T56" s="166">
        <f>+'Ark1'!W567</f>
        <v>10.396039603960395</v>
      </c>
      <c r="U56" s="105"/>
      <c r="V56" s="78">
        <f>+'Ark1'!X567</f>
        <v>53.46534653465347</v>
      </c>
      <c r="W56" s="78">
        <f>+'Ark1'!Y567</f>
        <v>3.4653465346534662</v>
      </c>
      <c r="X56" s="78">
        <f>+'Ark1'!Z567</f>
        <v>0</v>
      </c>
      <c r="Y56" s="75"/>
      <c r="Z56" s="166">
        <f>+'Ark1'!AA567</f>
        <v>3.1454366744310454</v>
      </c>
      <c r="AA56" s="58">
        <f>+'Ark1'!AC567</f>
        <v>1.2739231176931951</v>
      </c>
      <c r="AB56" s="78">
        <f>+'Ark1'!AE567</f>
        <v>39.183761884654693</v>
      </c>
      <c r="AC56" s="166">
        <f t="shared" si="9"/>
        <v>3.8113207547169812</v>
      </c>
      <c r="AD56" s="47"/>
      <c r="AE56" s="4"/>
      <c r="AF56" s="61"/>
      <c r="AG56" s="16"/>
      <c r="AH56" s="5"/>
      <c r="AI56" s="18"/>
    </row>
    <row r="57" spans="1:35" ht="15.6">
      <c r="A57" s="47"/>
      <c r="B57" s="56">
        <f>+'Ark1'!C568</f>
        <v>2022</v>
      </c>
      <c r="C57" s="56">
        <f>+'Ark1'!L568</f>
        <v>11</v>
      </c>
      <c r="D57" s="69" t="s">
        <v>37</v>
      </c>
      <c r="E57" s="354">
        <f>+'Ark1'!Q568</f>
        <v>65</v>
      </c>
      <c r="F57" s="354">
        <f>+'Ark1'!R568</f>
        <v>198</v>
      </c>
      <c r="G57" s="189">
        <f>+'Ark1'!AG568</f>
        <v>7.1069633883704242</v>
      </c>
      <c r="H57" s="189">
        <f t="shared" si="14"/>
        <v>2.9348070423010357</v>
      </c>
      <c r="I57" s="189">
        <f>+'Ark1'!AH568</f>
        <v>8.2822675401572976</v>
      </c>
      <c r="J57" s="189"/>
      <c r="K57" s="189"/>
      <c r="L57" s="166">
        <f>+'Ark1'!U568</f>
        <v>17.194949494949491</v>
      </c>
      <c r="M57" s="189">
        <f t="shared" si="15"/>
        <v>0.9243179160021171</v>
      </c>
      <c r="N57" s="189"/>
      <c r="O57" s="189"/>
      <c r="P57" s="189"/>
      <c r="Q57" s="189"/>
      <c r="R57" s="58">
        <f>+'Ark1'!T568</f>
        <v>7.4040404040404049</v>
      </c>
      <c r="S57" s="189">
        <f t="shared" si="16"/>
        <v>0.48825093035619549</v>
      </c>
      <c r="T57" s="166">
        <f>+'Ark1'!W568</f>
        <v>19.696969696969695</v>
      </c>
      <c r="U57" s="105"/>
      <c r="V57" s="78">
        <f>+'Ark1'!X568</f>
        <v>66.666666666666686</v>
      </c>
      <c r="W57" s="78">
        <f>+'Ark1'!Y568</f>
        <v>3.0303030303030303</v>
      </c>
      <c r="X57" s="78">
        <f>+'Ark1'!Z568</f>
        <v>0</v>
      </c>
      <c r="Y57" s="75"/>
      <c r="Z57" s="166">
        <f>+'Ark1'!AA568</f>
        <v>2.8556473814437262</v>
      </c>
      <c r="AA57" s="58">
        <f>+'Ark1'!AC568</f>
        <v>1.3020511550967273</v>
      </c>
      <c r="AB57" s="78">
        <f>+'Ark1'!AE568</f>
        <v>27.126204713147889</v>
      </c>
      <c r="AC57" s="166">
        <f t="shared" si="9"/>
        <v>3.046153846153846</v>
      </c>
      <c r="AD57" s="47"/>
      <c r="AE57" s="4"/>
      <c r="AF57" s="61"/>
      <c r="AG57" s="16"/>
      <c r="AH57" s="5"/>
      <c r="AI57" s="18"/>
    </row>
    <row r="58" spans="1:35" ht="15.6">
      <c r="A58" s="47"/>
      <c r="B58" s="56">
        <f>+'Ark1'!C569</f>
        <v>2022</v>
      </c>
      <c r="C58" s="56">
        <f>+'Ark1'!L569</f>
        <v>12</v>
      </c>
      <c r="D58" s="69" t="s">
        <v>38</v>
      </c>
      <c r="E58" s="354">
        <f>+'Ark1'!Q569</f>
        <v>16</v>
      </c>
      <c r="F58" s="354">
        <f>+'Ark1'!R569</f>
        <v>38</v>
      </c>
      <c r="G58" s="189">
        <f>+'Ark1'!AG569</f>
        <v>1.3639626704953338</v>
      </c>
      <c r="H58" s="189">
        <f t="shared" si="14"/>
        <v>0.88087088305572037</v>
      </c>
      <c r="I58" s="189">
        <f>+'Ark1'!AH569</f>
        <v>1.7099235898421441</v>
      </c>
      <c r="J58" s="189"/>
      <c r="K58" s="189"/>
      <c r="L58" s="166">
        <f>+'Ark1'!U569</f>
        <v>18.497368421052624</v>
      </c>
      <c r="M58" s="189">
        <f t="shared" si="15"/>
        <v>0.75009569377989394</v>
      </c>
      <c r="N58" s="189"/>
      <c r="O58" s="189"/>
      <c r="P58" s="189"/>
      <c r="Q58" s="189"/>
      <c r="R58" s="58">
        <f>+'Ark1'!T569</f>
        <v>7.9473684210526301</v>
      </c>
      <c r="S58" s="189">
        <f t="shared" si="16"/>
        <v>0.94736842105263008</v>
      </c>
      <c r="T58" s="166">
        <f>+'Ark1'!W569</f>
        <v>34.21052631578948</v>
      </c>
      <c r="U58" s="105"/>
      <c r="V58" s="78">
        <f>+'Ark1'!X569</f>
        <v>89.473684210526301</v>
      </c>
      <c r="W58" s="78">
        <f>+'Ark1'!Y569</f>
        <v>5.2631578947368443</v>
      </c>
      <c r="X58" s="78">
        <f>+'Ark1'!Z569</f>
        <v>0</v>
      </c>
      <c r="Y58" s="75"/>
      <c r="Z58" s="166">
        <f>+'Ark1'!AA569</f>
        <v>2.7080277191018203</v>
      </c>
      <c r="AA58" s="58">
        <f>+'Ark1'!AC569</f>
        <v>1.2343199367956361</v>
      </c>
      <c r="AB58" s="78">
        <f>+'Ark1'!AE569</f>
        <v>17.158810726872051</v>
      </c>
      <c r="AC58" s="166">
        <f t="shared" si="9"/>
        <v>2.375</v>
      </c>
      <c r="AD58" s="47"/>
      <c r="AE58" s="4"/>
      <c r="AF58" s="61"/>
      <c r="AG58" s="16"/>
      <c r="AH58" s="5"/>
      <c r="AI58" s="18"/>
    </row>
    <row r="59" spans="1:35" ht="15.6">
      <c r="A59" s="47"/>
      <c r="B59" s="56">
        <f>+'Ark1'!C570</f>
        <v>2022</v>
      </c>
      <c r="C59" s="56">
        <f>+'Ark1'!L570</f>
        <v>13</v>
      </c>
      <c r="D59" s="69" t="s">
        <v>39</v>
      </c>
      <c r="E59" s="354">
        <f>+'Ark1'!Q570</f>
        <v>1</v>
      </c>
      <c r="F59" s="354">
        <f>+'Ark1'!R570</f>
        <v>1</v>
      </c>
      <c r="G59" s="189">
        <f>+'Ark1'!AG570</f>
        <v>3.5893754486719311E-2</v>
      </c>
      <c r="H59" s="189">
        <f t="shared" si="14"/>
        <v>3.5893754486719311E-2</v>
      </c>
      <c r="I59" s="189">
        <f>+'Ark1'!AH570</f>
        <v>4.5734191903588441E-2</v>
      </c>
      <c r="J59" s="189"/>
      <c r="K59" s="189"/>
      <c r="L59" s="166">
        <f>+'Ark1'!U570</f>
        <v>18.8</v>
      </c>
      <c r="M59" s="189">
        <f t="shared" si="15"/>
        <v>18.8</v>
      </c>
      <c r="N59" s="189"/>
      <c r="O59" s="189"/>
      <c r="P59" s="189"/>
      <c r="Q59" s="189"/>
      <c r="R59" s="58">
        <f>+'Ark1'!T570</f>
        <v>5</v>
      </c>
      <c r="S59" s="189">
        <f t="shared" si="16"/>
        <v>5</v>
      </c>
      <c r="T59" s="166">
        <f>+'Ark1'!W570</f>
        <v>0</v>
      </c>
      <c r="U59" s="105"/>
      <c r="V59" s="78">
        <f>+'Ark1'!X570</f>
        <v>100</v>
      </c>
      <c r="W59" s="78">
        <f>+'Ark1'!Y570</f>
        <v>0</v>
      </c>
      <c r="X59" s="78">
        <f>+'Ark1'!Z570</f>
        <v>0</v>
      </c>
      <c r="Y59" s="75"/>
      <c r="Z59" s="166">
        <f>+'Ark1'!AA570</f>
        <v>0</v>
      </c>
      <c r="AA59" s="58">
        <f>+'Ark1'!AC570</f>
        <v>0</v>
      </c>
      <c r="AB59" s="78">
        <f>+'Ark1'!AE570</f>
        <v>0</v>
      </c>
      <c r="AC59" s="166">
        <f t="shared" si="9"/>
        <v>1</v>
      </c>
      <c r="AD59" s="47"/>
      <c r="AE59" s="4"/>
      <c r="AF59" s="61"/>
      <c r="AG59" s="16"/>
      <c r="AH59" s="5"/>
      <c r="AI59" s="18"/>
    </row>
    <row r="60" spans="1:35" ht="15.6">
      <c r="A60" s="47"/>
      <c r="B60" s="56">
        <f>+'Ark1'!C571</f>
        <v>2022</v>
      </c>
      <c r="C60" s="56">
        <f>+'Ark1'!L571</f>
        <v>14</v>
      </c>
      <c r="D60" s="69" t="s">
        <v>405</v>
      </c>
      <c r="E60" s="354">
        <f>+'Ark1'!Q571</f>
        <v>0</v>
      </c>
      <c r="F60" s="354">
        <f>+'Ark1'!R571</f>
        <v>0</v>
      </c>
      <c r="G60" s="189">
        <f>+'Ark1'!AG571</f>
        <v>0</v>
      </c>
      <c r="H60" s="189">
        <f t="shared" si="14"/>
        <v>0</v>
      </c>
      <c r="I60" s="189">
        <f>+'Ark1'!AH571</f>
        <v>0</v>
      </c>
      <c r="J60" s="189"/>
      <c r="K60" s="189"/>
      <c r="L60" s="166">
        <f>+'Ark1'!U571</f>
        <v>0</v>
      </c>
      <c r="M60" s="189">
        <f t="shared" si="15"/>
        <v>0</v>
      </c>
      <c r="N60" s="189"/>
      <c r="O60" s="189"/>
      <c r="P60" s="189"/>
      <c r="Q60" s="189"/>
      <c r="R60" s="58">
        <f>+'Ark1'!T571</f>
        <v>0</v>
      </c>
      <c r="S60" s="189">
        <f t="shared" si="16"/>
        <v>0</v>
      </c>
      <c r="T60" s="166">
        <f>+'Ark1'!W571</f>
        <v>0</v>
      </c>
      <c r="U60" s="105"/>
      <c r="V60" s="78">
        <f>+'Ark1'!X571</f>
        <v>0</v>
      </c>
      <c r="W60" s="78">
        <f>+'Ark1'!Y571</f>
        <v>0</v>
      </c>
      <c r="X60" s="78">
        <f>+'Ark1'!Z571</f>
        <v>0</v>
      </c>
      <c r="Y60" s="75"/>
      <c r="Z60" s="166">
        <f>+'Ark1'!AA571</f>
        <v>0</v>
      </c>
      <c r="AA60" s="58">
        <f>+'Ark1'!AC571</f>
        <v>0</v>
      </c>
      <c r="AB60" s="78">
        <f>+'Ark1'!AE571</f>
        <v>0</v>
      </c>
      <c r="AC60" s="166" t="e">
        <f t="shared" si="9"/>
        <v>#DIV/0!</v>
      </c>
      <c r="AD60" s="47"/>
      <c r="AE60" s="4"/>
      <c r="AF60" s="61"/>
      <c r="AG60" s="16"/>
      <c r="AH60" s="5"/>
      <c r="AI60" s="18"/>
    </row>
    <row r="61" spans="1:35" ht="15.6">
      <c r="A61" s="47"/>
      <c r="B61" s="56">
        <f>+'Ark1'!C572</f>
        <v>2022</v>
      </c>
      <c r="C61" s="56">
        <f>+'Ark1'!L572</f>
        <v>15</v>
      </c>
      <c r="D61" s="69" t="s">
        <v>40</v>
      </c>
      <c r="E61" s="354">
        <f>+'Ark1'!Q572</f>
        <v>0</v>
      </c>
      <c r="F61" s="354">
        <f>+'Ark1'!R572</f>
        <v>0</v>
      </c>
      <c r="G61" s="189">
        <f>+'Ark1'!AG572</f>
        <v>0</v>
      </c>
      <c r="H61" s="189">
        <f t="shared" si="14"/>
        <v>0</v>
      </c>
      <c r="I61" s="189">
        <f>+'Ark1'!AH572</f>
        <v>0</v>
      </c>
      <c r="J61" s="189"/>
      <c r="K61" s="189"/>
      <c r="L61" s="166">
        <f>+'Ark1'!U572</f>
        <v>0</v>
      </c>
      <c r="M61" s="189">
        <f t="shared" si="15"/>
        <v>0</v>
      </c>
      <c r="N61" s="189"/>
      <c r="O61" s="189"/>
      <c r="P61" s="189"/>
      <c r="Q61" s="189"/>
      <c r="R61" s="58">
        <f>+'Ark1'!T572</f>
        <v>0</v>
      </c>
      <c r="S61" s="189">
        <f t="shared" si="16"/>
        <v>0</v>
      </c>
      <c r="T61" s="166">
        <f>+'Ark1'!W572</f>
        <v>0</v>
      </c>
      <c r="U61" s="105"/>
      <c r="V61" s="78">
        <f>+'Ark1'!X572</f>
        <v>0</v>
      </c>
      <c r="W61" s="78">
        <f>+'Ark1'!Y572</f>
        <v>0</v>
      </c>
      <c r="X61" s="78">
        <f>+'Ark1'!Z572</f>
        <v>0</v>
      </c>
      <c r="Y61" s="75"/>
      <c r="Z61" s="166">
        <f>+'Ark1'!AA572</f>
        <v>0</v>
      </c>
      <c r="AA61" s="58">
        <f>+'Ark1'!AC572</f>
        <v>0</v>
      </c>
      <c r="AB61" s="78">
        <f>+'Ark1'!AE572</f>
        <v>0</v>
      </c>
      <c r="AC61" s="166" t="e">
        <f t="shared" si="9"/>
        <v>#DIV/0!</v>
      </c>
      <c r="AD61" s="47"/>
      <c r="AE61" s="4"/>
      <c r="AF61" s="61"/>
      <c r="AG61" s="16"/>
      <c r="AH61" s="5"/>
      <c r="AI61" s="18"/>
    </row>
    <row r="62" spans="1:35" ht="15.6">
      <c r="A62" s="47"/>
      <c r="B62">
        <f>+'Ark1'!C574</f>
        <v>2021</v>
      </c>
      <c r="C62">
        <f>+'Ark1'!L574</f>
        <v>1</v>
      </c>
      <c r="D62" s="3" t="str">
        <f t="shared" ref="D62:D125" si="17">+D47</f>
        <v>P-</v>
      </c>
      <c r="E62" s="342">
        <f>+'Ark1'!Q574</f>
        <v>0</v>
      </c>
      <c r="F62" s="342">
        <f>+'Ark1'!R574</f>
        <v>0</v>
      </c>
      <c r="G62" s="207">
        <f>+'Ark1'!AG574</f>
        <v>0</v>
      </c>
      <c r="H62" s="207">
        <f t="shared" si="14"/>
        <v>0</v>
      </c>
      <c r="I62" s="207">
        <f>+'Ark1'!AH574</f>
        <v>0</v>
      </c>
      <c r="J62" s="207"/>
      <c r="K62" s="207"/>
      <c r="L62" s="101">
        <f>+'Ark1'!U574</f>
        <v>0</v>
      </c>
      <c r="M62" s="207">
        <f t="shared" si="15"/>
        <v>0</v>
      </c>
      <c r="N62" s="207"/>
      <c r="O62" s="207"/>
      <c r="P62" s="207"/>
      <c r="Q62" s="207"/>
      <c r="R62" s="1">
        <f>+'Ark1'!T574</f>
        <v>0</v>
      </c>
      <c r="S62" s="207">
        <f t="shared" si="16"/>
        <v>0</v>
      </c>
      <c r="T62" s="101">
        <f>+'Ark1'!W574</f>
        <v>0</v>
      </c>
      <c r="U62" s="105"/>
      <c r="V62" s="11">
        <f>+'Ark1'!X574</f>
        <v>0</v>
      </c>
      <c r="W62" s="11">
        <f>+'Ark1'!Y574</f>
        <v>0</v>
      </c>
      <c r="X62" s="11">
        <f>+'Ark1'!Z574</f>
        <v>0</v>
      </c>
      <c r="Y62" s="75"/>
      <c r="Z62" s="101">
        <f>+'Ark1'!AA574</f>
        <v>0</v>
      </c>
      <c r="AA62" s="1">
        <f>+'Ark1'!AC574</f>
        <v>0</v>
      </c>
      <c r="AB62" s="11">
        <f>+'Ark1'!AE574</f>
        <v>0</v>
      </c>
      <c r="AC62" s="101" t="e">
        <f t="shared" si="9"/>
        <v>#DIV/0!</v>
      </c>
      <c r="AD62" s="47"/>
      <c r="AE62" s="4"/>
      <c r="AF62" s="61"/>
      <c r="AG62" s="16"/>
      <c r="AH62" s="5"/>
      <c r="AI62" s="18"/>
    </row>
    <row r="63" spans="1:35" ht="15.6">
      <c r="A63" s="47"/>
      <c r="B63">
        <f>+'Ark1'!C575</f>
        <v>2021</v>
      </c>
      <c r="C63">
        <f>+'Ark1'!L575</f>
        <v>2</v>
      </c>
      <c r="D63" s="3" t="str">
        <f t="shared" si="17"/>
        <v>P</v>
      </c>
      <c r="E63" s="342">
        <f>+'Ark1'!Q575</f>
        <v>0</v>
      </c>
      <c r="F63" s="342">
        <f>+'Ark1'!R575</f>
        <v>0</v>
      </c>
      <c r="G63" s="207">
        <f>+'Ark1'!AG575</f>
        <v>0</v>
      </c>
      <c r="H63" s="207">
        <f t="shared" si="14"/>
        <v>-3.0721966205837177E-2</v>
      </c>
      <c r="I63" s="207">
        <f>+'Ark1'!AH575</f>
        <v>0</v>
      </c>
      <c r="J63" s="207"/>
      <c r="K63" s="207"/>
      <c r="L63" s="101">
        <f>+'Ark1'!U575</f>
        <v>0</v>
      </c>
      <c r="M63" s="207">
        <f t="shared" si="15"/>
        <v>-7.64</v>
      </c>
      <c r="N63" s="207"/>
      <c r="O63" s="207"/>
      <c r="P63" s="207"/>
      <c r="Q63" s="207"/>
      <c r="R63" s="1">
        <f>+'Ark1'!T575</f>
        <v>0</v>
      </c>
      <c r="S63" s="207">
        <f t="shared" si="16"/>
        <v>-3</v>
      </c>
      <c r="T63" s="101">
        <f>+'Ark1'!W575</f>
        <v>0</v>
      </c>
      <c r="U63" s="105"/>
      <c r="V63" s="11">
        <f>+'Ark1'!X575</f>
        <v>0</v>
      </c>
      <c r="W63" s="11">
        <f>+'Ark1'!Y575</f>
        <v>0</v>
      </c>
      <c r="X63" s="11">
        <f>+'Ark1'!Z575</f>
        <v>0</v>
      </c>
      <c r="Y63" s="75"/>
      <c r="Z63" s="101">
        <f>+'Ark1'!AA575</f>
        <v>0</v>
      </c>
      <c r="AA63" s="1">
        <f>+'Ark1'!AC575</f>
        <v>0</v>
      </c>
      <c r="AB63" s="11">
        <f>+'Ark1'!AE575</f>
        <v>0</v>
      </c>
      <c r="AC63" s="101" t="e">
        <f t="shared" si="9"/>
        <v>#DIV/0!</v>
      </c>
      <c r="AD63" s="47"/>
      <c r="AE63" s="4"/>
      <c r="AF63" s="61"/>
      <c r="AG63" s="16"/>
      <c r="AH63" s="5"/>
      <c r="AI63" s="18"/>
    </row>
    <row r="64" spans="1:35" ht="15.6">
      <c r="A64" s="47"/>
      <c r="B64">
        <f>+'Ark1'!C576</f>
        <v>2021</v>
      </c>
      <c r="C64">
        <f>+'Ark1'!L576</f>
        <v>3</v>
      </c>
      <c r="D64" s="3" t="str">
        <f t="shared" si="17"/>
        <v>P+</v>
      </c>
      <c r="E64" s="342">
        <f>+'Ark1'!Q576</f>
        <v>4</v>
      </c>
      <c r="F64" s="342">
        <f>+'Ark1'!R576</f>
        <v>5</v>
      </c>
      <c r="G64" s="207">
        <f>+'Ark1'!AG576</f>
        <v>0.21958717610891529</v>
      </c>
      <c r="H64" s="207">
        <f t="shared" si="14"/>
        <v>-5.6910519743619409E-2</v>
      </c>
      <c r="I64" s="207">
        <f>+'Ark1'!AH576</f>
        <v>0.14883290936254051</v>
      </c>
      <c r="J64" s="207"/>
      <c r="K64" s="207"/>
      <c r="L64" s="101">
        <f>+'Ark1'!U576</f>
        <v>10.019999999999998</v>
      </c>
      <c r="M64" s="207">
        <f t="shared" si="15"/>
        <v>1.1199999999999974</v>
      </c>
      <c r="N64" s="207"/>
      <c r="O64" s="207"/>
      <c r="P64" s="207"/>
      <c r="Q64" s="207"/>
      <c r="R64" s="1">
        <f>+'Ark1'!T576</f>
        <v>2.6</v>
      </c>
      <c r="S64" s="207">
        <f t="shared" si="16"/>
        <v>-6.6666666666665986E-2</v>
      </c>
      <c r="T64" s="101">
        <f>+'Ark1'!W576</f>
        <v>0</v>
      </c>
      <c r="U64" s="105"/>
      <c r="V64" s="11">
        <f>+'Ark1'!X576</f>
        <v>20</v>
      </c>
      <c r="W64" s="11">
        <f>+'Ark1'!Y576</f>
        <v>0</v>
      </c>
      <c r="X64" s="11">
        <f>+'Ark1'!Z576</f>
        <v>0</v>
      </c>
      <c r="Y64" s="75"/>
      <c r="Z64" s="101">
        <f>+'Ark1'!AA576</f>
        <v>6.4663436345434047</v>
      </c>
      <c r="AA64" s="1">
        <f>+'Ark1'!AC576</f>
        <v>0.48989794855663488</v>
      </c>
      <c r="AB64" s="11">
        <f>+'Ark1'!AE576</f>
        <v>64.64955669874719</v>
      </c>
      <c r="AC64" s="101">
        <f t="shared" si="9"/>
        <v>1.25</v>
      </c>
      <c r="AD64" s="47"/>
      <c r="AE64" s="4"/>
      <c r="AF64" s="61"/>
      <c r="AG64" s="18"/>
      <c r="AH64" s="5"/>
      <c r="AI64" s="18"/>
    </row>
    <row r="65" spans="1:35" ht="15.6">
      <c r="A65" s="47"/>
      <c r="B65">
        <f>+'Ark1'!C577</f>
        <v>2021</v>
      </c>
      <c r="C65">
        <f>+'Ark1'!L577</f>
        <v>4</v>
      </c>
      <c r="D65" s="3" t="str">
        <f t="shared" si="17"/>
        <v>O-</v>
      </c>
      <c r="E65" s="342">
        <f>+'Ark1'!Q577</f>
        <v>3</v>
      </c>
      <c r="F65" s="342">
        <f>+'Ark1'!R577</f>
        <v>4</v>
      </c>
      <c r="G65" s="207">
        <f>+'Ark1'!AG577</f>
        <v>0.17566974088713222</v>
      </c>
      <c r="H65" s="207">
        <f t="shared" si="14"/>
        <v>-0.31588171840626267</v>
      </c>
      <c r="I65" s="207">
        <f>+'Ark1'!AH577</f>
        <v>0.12892910711246033</v>
      </c>
      <c r="J65" s="207"/>
      <c r="K65" s="207"/>
      <c r="L65" s="101">
        <f>+'Ark1'!U577</f>
        <v>10.850000000000001</v>
      </c>
      <c r="M65" s="207">
        <f t="shared" si="15"/>
        <v>1.2618750000000016</v>
      </c>
      <c r="N65" s="207"/>
      <c r="O65" s="207"/>
      <c r="P65" s="207"/>
      <c r="Q65" s="207"/>
      <c r="R65" s="1">
        <f>+'Ark1'!T577</f>
        <v>4.25</v>
      </c>
      <c r="S65" s="207">
        <f t="shared" si="16"/>
        <v>0.8125</v>
      </c>
      <c r="T65" s="101">
        <f>+'Ark1'!W577</f>
        <v>0</v>
      </c>
      <c r="U65" s="105"/>
      <c r="V65" s="11">
        <f>+'Ark1'!X577</f>
        <v>25</v>
      </c>
      <c r="W65" s="11">
        <f>+'Ark1'!Y577</f>
        <v>0</v>
      </c>
      <c r="X65" s="11">
        <f>+'Ark1'!Z577</f>
        <v>0</v>
      </c>
      <c r="Y65" s="75"/>
      <c r="Z65" s="101">
        <f>+'Ark1'!AA577</f>
        <v>4.2287705068967725</v>
      </c>
      <c r="AA65" s="1">
        <f>+'Ark1'!AC577</f>
        <v>1.0897247358851685</v>
      </c>
      <c r="AB65" s="11">
        <f>+'Ark1'!AE577</f>
        <v>86.530610948682067</v>
      </c>
      <c r="AC65" s="101">
        <f t="shared" si="9"/>
        <v>1.3333333333333333</v>
      </c>
      <c r="AD65" s="47"/>
      <c r="AE65" s="13"/>
      <c r="AF65" s="61"/>
    </row>
    <row r="66" spans="1:35" ht="15.6">
      <c r="A66" s="47"/>
      <c r="B66">
        <f>+'Ark1'!C578</f>
        <v>2021</v>
      </c>
      <c r="C66">
        <f>+'Ark1'!L578</f>
        <v>5</v>
      </c>
      <c r="D66" s="3" t="str">
        <f t="shared" si="17"/>
        <v>O</v>
      </c>
      <c r="E66" s="342">
        <f>+'Ark1'!Q578</f>
        <v>14</v>
      </c>
      <c r="F66" s="342">
        <f>+'Ark1'!R578</f>
        <v>21</v>
      </c>
      <c r="G66" s="207">
        <f>+'Ark1'!AG578</f>
        <v>0.92226613965744386</v>
      </c>
      <c r="H66" s="207">
        <f t="shared" si="14"/>
        <v>-0.33733447478187983</v>
      </c>
      <c r="I66" s="207">
        <f>+'Ark1'!AH578</f>
        <v>0.64485348573506351</v>
      </c>
      <c r="J66" s="207"/>
      <c r="K66" s="207"/>
      <c r="L66" s="101">
        <f>+'Ark1'!U578</f>
        <v>10.336666666666664</v>
      </c>
      <c r="M66" s="207">
        <f t="shared" si="15"/>
        <v>-1.5272357723577255</v>
      </c>
      <c r="N66" s="207"/>
      <c r="O66" s="207"/>
      <c r="P66" s="207"/>
      <c r="Q66" s="207"/>
      <c r="R66" s="1">
        <f>+'Ark1'!T578</f>
        <v>3.8095238095238111</v>
      </c>
      <c r="S66" s="207">
        <f t="shared" si="16"/>
        <v>-0.58072009291521365</v>
      </c>
      <c r="T66" s="101">
        <f>+'Ark1'!W578</f>
        <v>0</v>
      </c>
      <c r="U66" s="105"/>
      <c r="V66" s="11">
        <f>+'Ark1'!X578</f>
        <v>14.285714285714288</v>
      </c>
      <c r="W66" s="11">
        <f>+'Ark1'!Y578</f>
        <v>0</v>
      </c>
      <c r="X66" s="11">
        <f>+'Ark1'!Z578</f>
        <v>0</v>
      </c>
      <c r="Y66" s="75"/>
      <c r="Z66" s="101">
        <f>+'Ark1'!AA578</f>
        <v>4.3399882963780474</v>
      </c>
      <c r="AA66" s="1">
        <f>+'Ark1'!AC578</f>
        <v>1.0519391444940247</v>
      </c>
      <c r="AB66" s="11">
        <f>+'Ark1'!AE578</f>
        <v>36.42995795730576</v>
      </c>
      <c r="AC66" s="101">
        <f t="shared" si="9"/>
        <v>1.5</v>
      </c>
      <c r="AD66" s="47"/>
      <c r="AE66" s="5"/>
      <c r="AF66" s="61"/>
      <c r="AG66" s="18"/>
      <c r="AI66" s="18"/>
    </row>
    <row r="67" spans="1:35" ht="15.6">
      <c r="A67" s="47"/>
      <c r="B67">
        <f>+'Ark1'!C579</f>
        <v>2021</v>
      </c>
      <c r="C67">
        <f>+'Ark1'!L579</f>
        <v>6</v>
      </c>
      <c r="D67" s="3" t="str">
        <f t="shared" si="17"/>
        <v>O+</v>
      </c>
      <c r="E67" s="342">
        <f>+'Ark1'!Q579</f>
        <v>40</v>
      </c>
      <c r="F67" s="342">
        <f>+'Ark1'!R579</f>
        <v>87</v>
      </c>
      <c r="G67" s="207">
        <f>+'Ark1'!AG579</f>
        <v>3.820816864295125</v>
      </c>
      <c r="H67" s="207">
        <f t="shared" si="14"/>
        <v>0.31851271682968685</v>
      </c>
      <c r="I67" s="207">
        <f>+'Ark1'!AH579</f>
        <v>3.1547823638052597</v>
      </c>
      <c r="J67" s="207"/>
      <c r="K67" s="207"/>
      <c r="L67" s="101">
        <f>+'Ark1'!U579</f>
        <v>12.20643678160919</v>
      </c>
      <c r="M67" s="207">
        <f t="shared" si="15"/>
        <v>9.7928009679366212E-2</v>
      </c>
      <c r="N67" s="207"/>
      <c r="O67" s="207"/>
      <c r="P67" s="207"/>
      <c r="Q67" s="207"/>
      <c r="R67" s="1">
        <f>+'Ark1'!T579</f>
        <v>4.4022988505747129</v>
      </c>
      <c r="S67" s="207">
        <f t="shared" si="16"/>
        <v>-0.69419237749546259</v>
      </c>
      <c r="T67" s="101">
        <f>+'Ark1'!W579</f>
        <v>0</v>
      </c>
      <c r="U67" s="105"/>
      <c r="V67" s="11">
        <f>+'Ark1'!X579</f>
        <v>11.494252873563219</v>
      </c>
      <c r="W67" s="11">
        <f>+'Ark1'!Y579</f>
        <v>1.149425287356322</v>
      </c>
      <c r="X67" s="11">
        <f>+'Ark1'!Z579</f>
        <v>0</v>
      </c>
      <c r="Y67" s="75"/>
      <c r="Z67" s="101">
        <f>+'Ark1'!AA579</f>
        <v>3.3089488475781335</v>
      </c>
      <c r="AA67" s="1">
        <f>+'Ark1'!AC579</f>
        <v>1.317082897529307</v>
      </c>
      <c r="AB67" s="11">
        <f>+'Ark1'!AE579</f>
        <v>59.329771973268507</v>
      </c>
      <c r="AC67" s="101">
        <f t="shared" si="9"/>
        <v>2.1749999999999998</v>
      </c>
      <c r="AD67" s="47"/>
      <c r="AE67" s="13"/>
      <c r="AF67" s="61"/>
    </row>
    <row r="68" spans="1:35" ht="15.6">
      <c r="A68" s="47"/>
      <c r="B68">
        <f>+'Ark1'!C580</f>
        <v>2021</v>
      </c>
      <c r="C68">
        <f>+'Ark1'!L580</f>
        <v>7</v>
      </c>
      <c r="D68" s="3" t="str">
        <f t="shared" si="17"/>
        <v>R-</v>
      </c>
      <c r="E68" s="342">
        <f>+'Ark1'!Q580</f>
        <v>69</v>
      </c>
      <c r="F68" s="342">
        <f>+'Ark1'!R580</f>
        <v>188</v>
      </c>
      <c r="G68" s="207">
        <f>+'Ark1'!AG580</f>
        <v>8.2564778216952153</v>
      </c>
      <c r="H68" s="207">
        <f t="shared" si="14"/>
        <v>0.63743020264759309</v>
      </c>
      <c r="I68" s="207">
        <f>+'Ark1'!AH580</f>
        <v>7.2572233720546384</v>
      </c>
      <c r="J68" s="207"/>
      <c r="K68" s="207"/>
      <c r="L68" s="101">
        <f>+'Ark1'!U580</f>
        <v>12.99425531914893</v>
      </c>
      <c r="M68" s="207">
        <f t="shared" si="15"/>
        <v>1.5537062457067208E-3</v>
      </c>
      <c r="N68" s="207"/>
      <c r="O68" s="207"/>
      <c r="P68" s="207"/>
      <c r="Q68" s="207"/>
      <c r="R68" s="1">
        <f>+'Ark1'!T580</f>
        <v>5.2659574468085086</v>
      </c>
      <c r="S68" s="207">
        <f t="shared" si="16"/>
        <v>-0.36710706932052251</v>
      </c>
      <c r="T68" s="101">
        <f>+'Ark1'!W580</f>
        <v>1.0638297872340428</v>
      </c>
      <c r="U68" s="105"/>
      <c r="V68" s="11">
        <f>+'Ark1'!X580</f>
        <v>13.82978723404255</v>
      </c>
      <c r="W68" s="11">
        <f>+'Ark1'!Y580</f>
        <v>0.53191489361702149</v>
      </c>
      <c r="X68" s="11">
        <f>+'Ark1'!Z580</f>
        <v>0</v>
      </c>
      <c r="Y68" s="75"/>
      <c r="Z68" s="101">
        <f>+'Ark1'!AA580</f>
        <v>2.7928965705806661</v>
      </c>
      <c r="AA68" s="1">
        <f>+'Ark1'!AC580</f>
        <v>1.4959202100329339</v>
      </c>
      <c r="AB68" s="11">
        <f>+'Ark1'!AE580</f>
        <v>34.093276280568602</v>
      </c>
      <c r="AC68" s="101">
        <f t="shared" si="9"/>
        <v>2.7246376811594204</v>
      </c>
      <c r="AD68" s="47"/>
      <c r="AE68" s="13"/>
      <c r="AF68" s="61"/>
    </row>
    <row r="69" spans="1:35" ht="15.6">
      <c r="A69" s="47"/>
      <c r="B69">
        <f>+'Ark1'!C581</f>
        <v>2021</v>
      </c>
      <c r="C69">
        <f>+'Ark1'!L581</f>
        <v>8</v>
      </c>
      <c r="D69" s="3" t="str">
        <f t="shared" si="17"/>
        <v>R</v>
      </c>
      <c r="E69" s="342">
        <f>+'Ark1'!Q581</f>
        <v>162</v>
      </c>
      <c r="F69" s="342">
        <f>+'Ark1'!R581</f>
        <v>687</v>
      </c>
      <c r="G69" s="207">
        <f>+'Ark1'!AG581</f>
        <v>30.171277997364953</v>
      </c>
      <c r="H69" s="207">
        <f t="shared" si="14"/>
        <v>-1.1036836001772876</v>
      </c>
      <c r="I69" s="207">
        <f>+'Ark1'!AH581</f>
        <v>29.254133232487401</v>
      </c>
      <c r="J69" s="207"/>
      <c r="K69" s="207"/>
      <c r="L69" s="101">
        <f>+'Ark1'!U581</f>
        <v>14.33406113537119</v>
      </c>
      <c r="M69" s="207">
        <f t="shared" si="15"/>
        <v>-5.2058707457886655E-2</v>
      </c>
      <c r="N69" s="207"/>
      <c r="O69" s="207"/>
      <c r="P69" s="207"/>
      <c r="Q69" s="207"/>
      <c r="R69" s="1">
        <f>+'Ark1'!T581</f>
        <v>6.1368267831149916</v>
      </c>
      <c r="S69" s="207">
        <f t="shared" si="16"/>
        <v>-0.22663097719934822</v>
      </c>
      <c r="T69" s="101">
        <f>+'Ark1'!W581</f>
        <v>3.3478893740902476</v>
      </c>
      <c r="U69" s="105"/>
      <c r="V69" s="11">
        <f>+'Ark1'!X581</f>
        <v>18.777292576419217</v>
      </c>
      <c r="W69" s="11">
        <f>+'Ark1'!Y581</f>
        <v>0.72780203784570596</v>
      </c>
      <c r="X69" s="11">
        <f>+'Ark1'!Z581</f>
        <v>0</v>
      </c>
      <c r="Y69" s="75"/>
      <c r="Z69" s="101">
        <f>+'Ark1'!AA581</f>
        <v>2.4524954968768498</v>
      </c>
      <c r="AA69" s="1">
        <f>+'Ark1'!AC581</f>
        <v>1.3825373180457801</v>
      </c>
      <c r="AB69" s="11">
        <f>+'Ark1'!AE581</f>
        <v>30.913625327253591</v>
      </c>
      <c r="AC69" s="101">
        <f t="shared" si="9"/>
        <v>4.2407407407407405</v>
      </c>
      <c r="AD69" s="47"/>
      <c r="AE69" s="2"/>
      <c r="AF69" s="61"/>
      <c r="AG69" s="5"/>
    </row>
    <row r="70" spans="1:35" ht="15.6">
      <c r="A70" s="47"/>
      <c r="B70">
        <f>+'Ark1'!C582</f>
        <v>2021</v>
      </c>
      <c r="C70">
        <f>+'Ark1'!L582</f>
        <v>9</v>
      </c>
      <c r="D70" s="3" t="str">
        <f t="shared" si="17"/>
        <v>R+</v>
      </c>
      <c r="E70" s="342">
        <f>+'Ark1'!Q582</f>
        <v>159</v>
      </c>
      <c r="F70" s="342">
        <f>+'Ark1'!R582</f>
        <v>876</v>
      </c>
      <c r="G70" s="207">
        <f>+'Ark1'!AG582</f>
        <v>38.471673254281953</v>
      </c>
      <c r="H70" s="207">
        <f t="shared" si="14"/>
        <v>-1.5590487119238858</v>
      </c>
      <c r="I70" s="207">
        <f>+'Ark1'!AH582</f>
        <v>39.765895636938033</v>
      </c>
      <c r="J70" s="207"/>
      <c r="K70" s="207"/>
      <c r="L70" s="101">
        <f>+'Ark1'!U582</f>
        <v>15.280776255707776</v>
      </c>
      <c r="M70" s="207">
        <f t="shared" si="15"/>
        <v>-0.30068959233518733</v>
      </c>
      <c r="N70" s="207"/>
      <c r="O70" s="207"/>
      <c r="P70" s="207"/>
      <c r="Q70" s="207"/>
      <c r="R70" s="1">
        <f>+'Ark1'!T582</f>
        <v>6.5205479452054798</v>
      </c>
      <c r="S70" s="207">
        <f t="shared" si="16"/>
        <v>-0.27914507091117535</v>
      </c>
      <c r="T70" s="101">
        <f>+'Ark1'!W582</f>
        <v>6.5068493150684947</v>
      </c>
      <c r="U70" s="105"/>
      <c r="V70" s="11">
        <f>+'Ark1'!X582</f>
        <v>32.077625570776256</v>
      </c>
      <c r="W70" s="11">
        <f>+'Ark1'!Y582</f>
        <v>2.2831050228310503</v>
      </c>
      <c r="X70" s="11">
        <f>+'Ark1'!Z582</f>
        <v>0</v>
      </c>
      <c r="Y70" s="75"/>
      <c r="Z70" s="101">
        <f>+'Ark1'!AA582</f>
        <v>2.9406291207388078</v>
      </c>
      <c r="AA70" s="1">
        <f>+'Ark1'!AC582</f>
        <v>1.3584801039789776</v>
      </c>
      <c r="AB70" s="11">
        <f>+'Ark1'!AE582</f>
        <v>28.693108909337639</v>
      </c>
      <c r="AC70" s="101">
        <f t="shared" si="9"/>
        <v>5.5094339622641506</v>
      </c>
      <c r="AD70" s="47"/>
      <c r="AE70" s="4"/>
      <c r="AF70" s="61"/>
      <c r="AG70" s="4"/>
      <c r="AH70" s="4"/>
      <c r="AI70" s="4"/>
    </row>
    <row r="71" spans="1:35" ht="15.6">
      <c r="A71" s="47"/>
      <c r="B71">
        <f>+'Ark1'!C583</f>
        <v>2021</v>
      </c>
      <c r="C71">
        <f>+'Ark1'!L583</f>
        <v>10</v>
      </c>
      <c r="D71" s="3" t="str">
        <f t="shared" si="17"/>
        <v>U-</v>
      </c>
      <c r="E71" s="342">
        <f>+'Ark1'!Q583</f>
        <v>89</v>
      </c>
      <c r="F71" s="342">
        <f>+'Ark1'!R583</f>
        <v>303</v>
      </c>
      <c r="G71" s="207">
        <f>+'Ark1'!AG583</f>
        <v>13.306982872200264</v>
      </c>
      <c r="H71" s="207">
        <f t="shared" si="14"/>
        <v>1.663357680187973</v>
      </c>
      <c r="I71" s="207">
        <f>+'Ark1'!AH583</f>
        <v>14.473539974410237</v>
      </c>
      <c r="J71" s="207"/>
      <c r="K71" s="207"/>
      <c r="L71" s="101">
        <f>+'Ark1'!U583</f>
        <v>16.079438943894392</v>
      </c>
      <c r="M71" s="207">
        <f t="shared" si="15"/>
        <v>-0.47699905082855665</v>
      </c>
      <c r="N71" s="207"/>
      <c r="O71" s="207"/>
      <c r="P71" s="207"/>
      <c r="Q71" s="207"/>
      <c r="R71" s="1">
        <f>+'Ark1'!T583</f>
        <v>6.7359735973597354</v>
      </c>
      <c r="S71" s="207">
        <f t="shared" si="16"/>
        <v>-0.51468603324712525</v>
      </c>
      <c r="T71" s="101">
        <f>+'Ark1'!W583</f>
        <v>9.5709570957095718</v>
      </c>
      <c r="U71" s="105"/>
      <c r="V71" s="11">
        <f>+'Ark1'!X583</f>
        <v>39.603960396039597</v>
      </c>
      <c r="W71" s="11">
        <f>+'Ark1'!Y583</f>
        <v>2.9702970297029703</v>
      </c>
      <c r="X71" s="11">
        <f>+'Ark1'!Z583</f>
        <v>0</v>
      </c>
      <c r="Y71" s="75"/>
      <c r="Z71" s="101">
        <f>+'Ark1'!AA583</f>
        <v>3.1355179193411638</v>
      </c>
      <c r="AA71" s="1">
        <f>+'Ark1'!AC583</f>
        <v>1.3774203274159991</v>
      </c>
      <c r="AB71" s="11">
        <f>+'Ark1'!AE583</f>
        <v>28.146520927106209</v>
      </c>
      <c r="AC71" s="101">
        <f t="shared" si="9"/>
        <v>3.404494382022472</v>
      </c>
      <c r="AD71" s="47"/>
      <c r="AE71" s="4"/>
      <c r="AF71" s="61"/>
      <c r="AG71" s="13"/>
      <c r="AH71" s="1"/>
      <c r="AI71" s="5"/>
    </row>
    <row r="72" spans="1:35" ht="15.6">
      <c r="A72" s="47"/>
      <c r="B72">
        <f>+'Ark1'!C584</f>
        <v>2021</v>
      </c>
      <c r="C72">
        <f>+'Ark1'!L584</f>
        <v>11</v>
      </c>
      <c r="D72" s="3" t="str">
        <f t="shared" si="17"/>
        <v>U</v>
      </c>
      <c r="E72" s="342">
        <f>+'Ark1'!Q584</f>
        <v>38</v>
      </c>
      <c r="F72" s="342">
        <f>+'Ark1'!R584</f>
        <v>95</v>
      </c>
      <c r="G72" s="207">
        <f>+'Ark1'!AG584</f>
        <v>4.1721563460693885</v>
      </c>
      <c r="H72" s="207">
        <f t="shared" si="14"/>
        <v>0.76201809722146274</v>
      </c>
      <c r="I72" s="207">
        <f>+'Ark1'!AH584</f>
        <v>4.5918665934285938</v>
      </c>
      <c r="J72" s="207"/>
      <c r="K72" s="207"/>
      <c r="L72" s="101">
        <f>+'Ark1'!U584</f>
        <v>16.270631578947373</v>
      </c>
      <c r="M72" s="207">
        <f t="shared" si="15"/>
        <v>-0.7151341868183998</v>
      </c>
      <c r="N72" s="207"/>
      <c r="O72" s="207"/>
      <c r="P72" s="207"/>
      <c r="Q72" s="207"/>
      <c r="R72" s="1">
        <f>+'Ark1'!T584</f>
        <v>6.9157894736842094</v>
      </c>
      <c r="S72" s="207">
        <f t="shared" si="16"/>
        <v>-0.669796111901376</v>
      </c>
      <c r="T72" s="101">
        <f>+'Ark1'!W584</f>
        <v>11.578947368421057</v>
      </c>
      <c r="U72" s="105"/>
      <c r="V72" s="11">
        <f>+'Ark1'!X584</f>
        <v>43.157894736842096</v>
      </c>
      <c r="W72" s="11">
        <f>+'Ark1'!Y584</f>
        <v>2.1052631578947363</v>
      </c>
      <c r="X72" s="11">
        <f>+'Ark1'!Z584</f>
        <v>0</v>
      </c>
      <c r="Y72" s="75"/>
      <c r="Z72" s="101">
        <f>+'Ark1'!AA584</f>
        <v>2.5203290555950346</v>
      </c>
      <c r="AA72" s="1">
        <f>+'Ark1'!AC584</f>
        <v>1.3967116109275102</v>
      </c>
      <c r="AB72" s="11">
        <f>+'Ark1'!AE584</f>
        <v>5.6950111959670116</v>
      </c>
      <c r="AC72" s="101">
        <f t="shared" si="9"/>
        <v>2.5</v>
      </c>
      <c r="AD72" s="47"/>
      <c r="AE72" s="4"/>
      <c r="AF72" s="61"/>
      <c r="AG72" s="13"/>
      <c r="AH72" s="1"/>
      <c r="AI72" s="5"/>
    </row>
    <row r="73" spans="1:35" ht="15.6">
      <c r="A73" s="47"/>
      <c r="B73">
        <f>+'Ark1'!C585</f>
        <v>2021</v>
      </c>
      <c r="C73">
        <f>+'Ark1'!L585</f>
        <v>12</v>
      </c>
      <c r="D73" s="3" t="str">
        <f t="shared" si="17"/>
        <v>U+</v>
      </c>
      <c r="E73" s="342">
        <f>+'Ark1'!Q585</f>
        <v>6</v>
      </c>
      <c r="F73" s="342">
        <f>+'Ark1'!R585</f>
        <v>11</v>
      </c>
      <c r="G73" s="207">
        <f>+'Ark1'!AG585</f>
        <v>0.48309178743961345</v>
      </c>
      <c r="H73" s="207">
        <f t="shared" si="14"/>
        <v>2.2262294352055845E-2</v>
      </c>
      <c r="I73" s="207">
        <f>+'Ark1'!AH585</f>
        <v>0.57994332466577148</v>
      </c>
      <c r="J73" s="207"/>
      <c r="K73" s="207"/>
      <c r="L73" s="101">
        <f>+'Ark1'!U585</f>
        <v>17.74727272727273</v>
      </c>
      <c r="M73" s="207">
        <f t="shared" si="15"/>
        <v>-1.3660606060606</v>
      </c>
      <c r="N73" s="207"/>
      <c r="O73" s="207"/>
      <c r="P73" s="207"/>
      <c r="Q73" s="207"/>
      <c r="R73" s="1">
        <f>+'Ark1'!T585</f>
        <v>7</v>
      </c>
      <c r="S73" s="207">
        <f t="shared" si="16"/>
        <v>-0.93333333333333446</v>
      </c>
      <c r="T73" s="101">
        <f>+'Ark1'!W585</f>
        <v>9.0909090909090917</v>
      </c>
      <c r="U73" s="105"/>
      <c r="V73" s="11">
        <f>+'Ark1'!X585</f>
        <v>63.636363636363633</v>
      </c>
      <c r="W73" s="11">
        <f>+'Ark1'!Y585</f>
        <v>0</v>
      </c>
      <c r="X73" s="11">
        <f>+'Ark1'!Z585</f>
        <v>0</v>
      </c>
      <c r="Y73" s="75"/>
      <c r="Z73" s="101">
        <f>+'Ark1'!AA585</f>
        <v>2.5308571703138405</v>
      </c>
      <c r="AA73" s="1">
        <f>+'Ark1'!AC585</f>
        <v>1.4142135623730951</v>
      </c>
      <c r="AB73" s="11">
        <f>+'Ark1'!AE585</f>
        <v>34.263887099002176</v>
      </c>
      <c r="AC73" s="101">
        <f t="shared" si="9"/>
        <v>1.8333333333333333</v>
      </c>
      <c r="AD73" s="47"/>
      <c r="AE73" s="4"/>
      <c r="AF73" s="61"/>
      <c r="AG73" s="13"/>
      <c r="AH73" s="1"/>
      <c r="AI73" s="5"/>
    </row>
    <row r="74" spans="1:35" ht="15.6">
      <c r="A74" s="47"/>
      <c r="B74">
        <f>+'Ark1'!C586</f>
        <v>2021</v>
      </c>
      <c r="C74">
        <f>+'Ark1'!L586</f>
        <v>13</v>
      </c>
      <c r="D74" s="3" t="str">
        <f t="shared" si="17"/>
        <v>E-</v>
      </c>
      <c r="E74" s="342">
        <f>+'Ark1'!Q586</f>
        <v>0</v>
      </c>
      <c r="F74" s="342">
        <f>+'Ark1'!R586</f>
        <v>0</v>
      </c>
      <c r="G74" s="207">
        <f>+'Ark1'!AG586</f>
        <v>0</v>
      </c>
      <c r="H74" s="207">
        <f t="shared" si="14"/>
        <v>0</v>
      </c>
      <c r="I74" s="207">
        <f>+'Ark1'!AH586</f>
        <v>0</v>
      </c>
      <c r="J74" s="207"/>
      <c r="K74" s="207"/>
      <c r="L74" s="101">
        <f>+'Ark1'!U586</f>
        <v>0</v>
      </c>
      <c r="M74" s="207">
        <f t="shared" si="15"/>
        <v>0</v>
      </c>
      <c r="N74" s="207"/>
      <c r="O74" s="207"/>
      <c r="P74" s="207"/>
      <c r="Q74" s="207"/>
      <c r="R74" s="1">
        <f>+'Ark1'!T586</f>
        <v>0</v>
      </c>
      <c r="S74" s="207">
        <f t="shared" si="16"/>
        <v>0</v>
      </c>
      <c r="T74" s="101">
        <f>+'Ark1'!W586</f>
        <v>0</v>
      </c>
      <c r="U74" s="105"/>
      <c r="V74" s="11">
        <f>+'Ark1'!X586</f>
        <v>0</v>
      </c>
      <c r="W74" s="11">
        <f>+'Ark1'!Y586</f>
        <v>0</v>
      </c>
      <c r="X74" s="11">
        <f>+'Ark1'!Z586</f>
        <v>0</v>
      </c>
      <c r="Y74" s="75"/>
      <c r="Z74" s="101">
        <f>+'Ark1'!AA586</f>
        <v>0</v>
      </c>
      <c r="AA74" s="1">
        <f>+'Ark1'!AC586</f>
        <v>0</v>
      </c>
      <c r="AB74" s="11">
        <f>+'Ark1'!AE586</f>
        <v>0</v>
      </c>
      <c r="AC74" s="101" t="e">
        <f t="shared" si="9"/>
        <v>#DIV/0!</v>
      </c>
      <c r="AD74" s="47"/>
      <c r="AE74" s="4"/>
      <c r="AF74" s="61"/>
      <c r="AG74" s="13"/>
      <c r="AH74" s="1"/>
      <c r="AI74" s="5"/>
    </row>
    <row r="75" spans="1:35" ht="15.6">
      <c r="A75" s="47"/>
      <c r="B75">
        <f>+'Ark1'!C587</f>
        <v>2021</v>
      </c>
      <c r="C75">
        <f>+'Ark1'!L587</f>
        <v>14</v>
      </c>
      <c r="D75" s="3" t="str">
        <f t="shared" si="17"/>
        <v>E</v>
      </c>
      <c r="E75" s="342">
        <f>+'Ark1'!Q587</f>
        <v>0</v>
      </c>
      <c r="F75" s="342">
        <f>+'Ark1'!R587</f>
        <v>0</v>
      </c>
      <c r="G75" s="207">
        <f>+'Ark1'!AG587</f>
        <v>0</v>
      </c>
      <c r="H75" s="207">
        <f t="shared" si="14"/>
        <v>0</v>
      </c>
      <c r="I75" s="207">
        <f>+'Ark1'!AH587</f>
        <v>0</v>
      </c>
      <c r="J75" s="207"/>
      <c r="K75" s="207"/>
      <c r="L75" s="101">
        <f>+'Ark1'!U587</f>
        <v>0</v>
      </c>
      <c r="M75" s="207">
        <f t="shared" si="15"/>
        <v>0</v>
      </c>
      <c r="N75" s="207"/>
      <c r="O75" s="207"/>
      <c r="P75" s="207"/>
      <c r="Q75" s="207"/>
      <c r="R75" s="1">
        <f>+'Ark1'!T587</f>
        <v>0</v>
      </c>
      <c r="S75" s="207">
        <f t="shared" si="16"/>
        <v>0</v>
      </c>
      <c r="T75" s="101">
        <f>+'Ark1'!W587</f>
        <v>0</v>
      </c>
      <c r="U75" s="105"/>
      <c r="V75" s="11">
        <f>+'Ark1'!X587</f>
        <v>0</v>
      </c>
      <c r="W75" s="11">
        <f>+'Ark1'!Y587</f>
        <v>0</v>
      </c>
      <c r="X75" s="11">
        <f>+'Ark1'!Z587</f>
        <v>0</v>
      </c>
      <c r="Y75" s="75"/>
      <c r="Z75" s="101">
        <f>+'Ark1'!AA587</f>
        <v>0</v>
      </c>
      <c r="AA75" s="1">
        <f>+'Ark1'!AC587</f>
        <v>0</v>
      </c>
      <c r="AB75" s="11">
        <f>+'Ark1'!AE587</f>
        <v>0</v>
      </c>
      <c r="AC75" s="101" t="e">
        <f t="shared" si="9"/>
        <v>#DIV/0!</v>
      </c>
      <c r="AD75" s="47"/>
      <c r="AE75" s="4"/>
      <c r="AF75" s="61"/>
      <c r="AG75" s="13"/>
      <c r="AH75" s="13"/>
      <c r="AI75" s="5"/>
    </row>
    <row r="76" spans="1:35" ht="15.6">
      <c r="A76" s="47"/>
      <c r="B76">
        <f>+'Ark1'!C588</f>
        <v>2021</v>
      </c>
      <c r="C76">
        <f>+'Ark1'!L588</f>
        <v>15</v>
      </c>
      <c r="D76" s="3" t="str">
        <f t="shared" si="17"/>
        <v>E+</v>
      </c>
      <c r="E76" s="342">
        <f>+'Ark1'!Q588</f>
        <v>0</v>
      </c>
      <c r="F76" s="342">
        <f>+'Ark1'!R588</f>
        <v>0</v>
      </c>
      <c r="G76" s="207">
        <f>+'Ark1'!AG588</f>
        <v>0</v>
      </c>
      <c r="H76" s="207">
        <f t="shared" si="14"/>
        <v>0</v>
      </c>
      <c r="I76" s="207">
        <f>+'Ark1'!AH588</f>
        <v>0</v>
      </c>
      <c r="J76" s="207"/>
      <c r="K76" s="207"/>
      <c r="L76" s="101">
        <f>+'Ark1'!U588</f>
        <v>0</v>
      </c>
      <c r="M76" s="207">
        <f t="shared" si="15"/>
        <v>0</v>
      </c>
      <c r="N76" s="207"/>
      <c r="O76" s="207"/>
      <c r="P76" s="207"/>
      <c r="Q76" s="207"/>
      <c r="R76" s="1">
        <f>+'Ark1'!T588</f>
        <v>0</v>
      </c>
      <c r="S76" s="207">
        <f t="shared" si="16"/>
        <v>0</v>
      </c>
      <c r="T76" s="101">
        <f>+'Ark1'!W588</f>
        <v>0</v>
      </c>
      <c r="U76" s="105"/>
      <c r="V76" s="11">
        <f>+'Ark1'!X588</f>
        <v>0</v>
      </c>
      <c r="W76" s="11">
        <f>+'Ark1'!Y588</f>
        <v>0</v>
      </c>
      <c r="X76" s="11">
        <f>+'Ark1'!Z588</f>
        <v>0</v>
      </c>
      <c r="Y76" s="75"/>
      <c r="Z76" s="101">
        <f>+'Ark1'!AA588</f>
        <v>0</v>
      </c>
      <c r="AA76" s="1">
        <f>+'Ark1'!AC588</f>
        <v>0</v>
      </c>
      <c r="AB76" s="11">
        <f>+'Ark1'!AE588</f>
        <v>0</v>
      </c>
      <c r="AC76" s="101" t="e">
        <f t="shared" si="9"/>
        <v>#DIV/0!</v>
      </c>
      <c r="AD76" s="47"/>
      <c r="AE76" s="4"/>
      <c r="AF76" s="61"/>
      <c r="AG76" s="13"/>
      <c r="AH76" s="13"/>
      <c r="AI76" s="5"/>
    </row>
    <row r="77" spans="1:35" ht="15.6">
      <c r="A77" s="47"/>
      <c r="B77" s="56">
        <f>+'Ark1'!C589</f>
        <v>2020</v>
      </c>
      <c r="C77" s="56">
        <f>+'Ark1'!L589</f>
        <v>1</v>
      </c>
      <c r="D77" s="69" t="s">
        <v>28</v>
      </c>
      <c r="E77" s="354">
        <f>+'Ark1'!Q589</f>
        <v>0</v>
      </c>
      <c r="F77" s="354">
        <f>+'Ark1'!R589</f>
        <v>0</v>
      </c>
      <c r="G77" s="189">
        <f>+'Ark1'!AG589</f>
        <v>0</v>
      </c>
      <c r="H77" s="189">
        <f t="shared" si="14"/>
        <v>-6.9412309116149915E-2</v>
      </c>
      <c r="I77" s="189">
        <f>+'Ark1'!AH589</f>
        <v>0</v>
      </c>
      <c r="J77" s="189"/>
      <c r="K77" s="189"/>
      <c r="L77" s="166">
        <f>+'Ark1'!U589</f>
        <v>0</v>
      </c>
      <c r="M77" s="189">
        <f t="shared" si="15"/>
        <v>-4.1333333333333346</v>
      </c>
      <c r="N77" s="189"/>
      <c r="O77" s="189"/>
      <c r="P77" s="189"/>
      <c r="Q77" s="189"/>
      <c r="R77" s="58">
        <f>+'Ark1'!T589</f>
        <v>0</v>
      </c>
      <c r="S77" s="189">
        <f t="shared" si="16"/>
        <v>-1</v>
      </c>
      <c r="T77" s="166">
        <f>+'Ark1'!W589</f>
        <v>0</v>
      </c>
      <c r="U77" s="105"/>
      <c r="V77" s="78">
        <f>+'Ark1'!X589</f>
        <v>0</v>
      </c>
      <c r="W77" s="78">
        <f>+'Ark1'!Y589</f>
        <v>0</v>
      </c>
      <c r="X77" s="78">
        <f>+'Ark1'!Z589</f>
        <v>0</v>
      </c>
      <c r="Y77" s="75"/>
      <c r="Z77" s="166">
        <f>+'Ark1'!AA589</f>
        <v>0</v>
      </c>
      <c r="AA77" s="58">
        <f>+'Ark1'!AC589</f>
        <v>0</v>
      </c>
      <c r="AB77" s="78">
        <f>+'Ark1'!AE589</f>
        <v>0</v>
      </c>
      <c r="AC77" s="166" t="e">
        <f t="shared" si="9"/>
        <v>#DIV/0!</v>
      </c>
      <c r="AD77" s="47"/>
      <c r="AE77" s="4"/>
      <c r="AF77" s="61"/>
      <c r="AG77" s="13"/>
      <c r="AH77" s="13"/>
      <c r="AI77" s="5"/>
    </row>
    <row r="78" spans="1:35" ht="15.6">
      <c r="A78" s="47"/>
      <c r="B78" s="56">
        <f>+'Ark1'!C590</f>
        <v>2020</v>
      </c>
      <c r="C78" s="56">
        <f>+'Ark1'!L590</f>
        <v>2</v>
      </c>
      <c r="D78" s="69" t="s">
        <v>29</v>
      </c>
      <c r="E78" s="354">
        <f>+'Ark1'!Q590</f>
        <v>1</v>
      </c>
      <c r="F78" s="354">
        <f>+'Ark1'!R590</f>
        <v>1</v>
      </c>
      <c r="G78" s="189">
        <f>+'Ark1'!AG590</f>
        <v>3.0721966205837177E-2</v>
      </c>
      <c r="H78" s="189">
        <f t="shared" si="14"/>
        <v>-8.4965215654412674E-2</v>
      </c>
      <c r="I78" s="189">
        <f>+'Ark1'!AH590</f>
        <v>1.5679880865742873E-2</v>
      </c>
      <c r="J78" s="189"/>
      <c r="K78" s="189"/>
      <c r="L78" s="166">
        <f>+'Ark1'!U590</f>
        <v>7.64</v>
      </c>
      <c r="M78" s="189">
        <f t="shared" si="15"/>
        <v>0.71999999999999975</v>
      </c>
      <c r="N78" s="189"/>
      <c r="O78" s="189"/>
      <c r="P78" s="189"/>
      <c r="Q78" s="189"/>
      <c r="R78" s="58">
        <f>+'Ark1'!T590</f>
        <v>3</v>
      </c>
      <c r="S78" s="189">
        <f t="shared" si="16"/>
        <v>0.60000000000000009</v>
      </c>
      <c r="T78" s="166">
        <f>+'Ark1'!W590</f>
        <v>0</v>
      </c>
      <c r="U78" s="105"/>
      <c r="V78" s="78">
        <f>+'Ark1'!X590</f>
        <v>0</v>
      </c>
      <c r="W78" s="78">
        <f>+'Ark1'!Y590</f>
        <v>0</v>
      </c>
      <c r="X78" s="78">
        <f>+'Ark1'!Z590</f>
        <v>0</v>
      </c>
      <c r="Y78" s="75"/>
      <c r="Z78" s="166">
        <f>+'Ark1'!AA590</f>
        <v>0</v>
      </c>
      <c r="AA78" s="58">
        <f>+'Ark1'!AC590</f>
        <v>0</v>
      </c>
      <c r="AB78" s="78">
        <f>+'Ark1'!AE590</f>
        <v>0</v>
      </c>
      <c r="AC78" s="166">
        <f t="shared" si="9"/>
        <v>1</v>
      </c>
      <c r="AD78" s="47"/>
      <c r="AE78" s="4"/>
      <c r="AF78" s="61"/>
      <c r="AG78" s="13"/>
      <c r="AH78" s="13"/>
      <c r="AI78" s="5"/>
    </row>
    <row r="79" spans="1:35" ht="15.6">
      <c r="A79" s="47"/>
      <c r="B79" s="56">
        <f>+'Ark1'!C591</f>
        <v>2020</v>
      </c>
      <c r="C79" s="56">
        <f>+'Ark1'!L591</f>
        <v>3</v>
      </c>
      <c r="D79" s="69" t="s">
        <v>30</v>
      </c>
      <c r="E79" s="354">
        <f>+'Ark1'!Q591</f>
        <v>5</v>
      </c>
      <c r="F79" s="354">
        <f>+'Ark1'!R591</f>
        <v>9</v>
      </c>
      <c r="G79" s="189">
        <f>+'Ark1'!AG591</f>
        <v>0.2764976958525347</v>
      </c>
      <c r="H79" s="189">
        <f t="shared" si="14"/>
        <v>0.13767307762023487</v>
      </c>
      <c r="I79" s="189">
        <f>+'Ark1'!AH591</f>
        <v>0.16439246823900583</v>
      </c>
      <c r="J79" s="189"/>
      <c r="K79" s="189"/>
      <c r="L79" s="166">
        <f>+'Ark1'!U591</f>
        <v>8.9</v>
      </c>
      <c r="M79" s="189">
        <f t="shared" si="15"/>
        <v>-0.59500000000000064</v>
      </c>
      <c r="N79" s="189"/>
      <c r="O79" s="189"/>
      <c r="P79" s="189"/>
      <c r="Q79" s="189"/>
      <c r="R79" s="58">
        <f>+'Ark1'!T591</f>
        <v>2.6666666666666661</v>
      </c>
      <c r="S79" s="189">
        <f t="shared" si="16"/>
        <v>0</v>
      </c>
      <c r="T79" s="166">
        <f>+'Ark1'!W591</f>
        <v>0</v>
      </c>
      <c r="U79" s="105"/>
      <c r="V79" s="78">
        <f>+'Ark1'!X591</f>
        <v>0</v>
      </c>
      <c r="W79" s="78">
        <f>+'Ark1'!Y591</f>
        <v>0</v>
      </c>
      <c r="X79" s="78">
        <f>+'Ark1'!Z591</f>
        <v>0</v>
      </c>
      <c r="Y79" s="75"/>
      <c r="Z79" s="166">
        <f>+'Ark1'!AA591</f>
        <v>1.6302760502442533</v>
      </c>
      <c r="AA79" s="58">
        <f>+'Ark1'!AC591</f>
        <v>0.47140452079103162</v>
      </c>
      <c r="AB79" s="78">
        <f>+'Ark1'!AE591</f>
        <v>-14.457812856920899</v>
      </c>
      <c r="AC79" s="166">
        <f t="shared" si="9"/>
        <v>1.8</v>
      </c>
      <c r="AD79" s="47"/>
      <c r="AE79" s="4"/>
      <c r="AF79" s="61"/>
      <c r="AG79" s="13"/>
      <c r="AH79" s="5"/>
      <c r="AI79" s="5"/>
    </row>
    <row r="80" spans="1:35" ht="15.6">
      <c r="A80" s="47"/>
      <c r="B80" s="56">
        <f>+'Ark1'!C592</f>
        <v>2020</v>
      </c>
      <c r="C80" s="56">
        <f>+'Ark1'!L592</f>
        <v>4</v>
      </c>
      <c r="D80" s="69" t="s">
        <v>31</v>
      </c>
      <c r="E80" s="354">
        <f>+'Ark1'!Q592</f>
        <v>8</v>
      </c>
      <c r="F80" s="354">
        <f>+'Ark1'!R592</f>
        <v>16</v>
      </c>
      <c r="G80" s="189">
        <f>+'Ark1'!AG592</f>
        <v>0.49155145929339489</v>
      </c>
      <c r="H80" s="189">
        <f t="shared" si="14"/>
        <v>0.19076478645674511</v>
      </c>
      <c r="I80" s="189">
        <f>+'Ark1'!AH592</f>
        <v>0.31484954497560397</v>
      </c>
      <c r="J80" s="189"/>
      <c r="K80" s="189"/>
      <c r="L80" s="166">
        <f>+'Ark1'!U592</f>
        <v>9.5881249999999998</v>
      </c>
      <c r="M80" s="189">
        <f t="shared" si="15"/>
        <v>-2.181105769230772</v>
      </c>
      <c r="N80" s="189"/>
      <c r="O80" s="189"/>
      <c r="P80" s="189"/>
      <c r="Q80" s="189"/>
      <c r="R80" s="58">
        <f>+'Ark1'!T592</f>
        <v>3.4375</v>
      </c>
      <c r="S80" s="189">
        <f t="shared" si="16"/>
        <v>-0.63942307692307576</v>
      </c>
      <c r="T80" s="166">
        <f>+'Ark1'!W592</f>
        <v>0</v>
      </c>
      <c r="U80" s="105"/>
      <c r="V80" s="78">
        <f>+'Ark1'!X592</f>
        <v>0</v>
      </c>
      <c r="W80" s="78">
        <f>+'Ark1'!Y592</f>
        <v>0</v>
      </c>
      <c r="X80" s="78">
        <f>+'Ark1'!Z592</f>
        <v>0</v>
      </c>
      <c r="Y80" s="75"/>
      <c r="Z80" s="166">
        <f>+'Ark1'!AA592</f>
        <v>2.6002625318177044</v>
      </c>
      <c r="AA80" s="58">
        <f>+'Ark1'!AC592</f>
        <v>1.223149111923808</v>
      </c>
      <c r="AB80" s="78">
        <f>+'Ark1'!AE592</f>
        <v>57.563755482233262</v>
      </c>
      <c r="AC80" s="166">
        <f t="shared" si="9"/>
        <v>2</v>
      </c>
      <c r="AD80" s="47"/>
      <c r="AE80" s="4"/>
      <c r="AF80" s="61"/>
      <c r="AG80" s="13"/>
      <c r="AH80" s="5"/>
      <c r="AI80" s="5"/>
    </row>
    <row r="81" spans="1:35" ht="15.6">
      <c r="A81" s="47"/>
      <c r="B81" s="56">
        <f>+'Ark1'!C593</f>
        <v>2020</v>
      </c>
      <c r="C81" s="56">
        <f>+'Ark1'!L593</f>
        <v>5</v>
      </c>
      <c r="D81" s="69" t="s">
        <v>404</v>
      </c>
      <c r="E81" s="354">
        <f>+'Ark1'!Q593</f>
        <v>20</v>
      </c>
      <c r="F81" s="354">
        <f>+'Ark1'!R593</f>
        <v>41</v>
      </c>
      <c r="G81" s="189">
        <f>+'Ark1'!AG593</f>
        <v>1.2596006144393237</v>
      </c>
      <c r="H81" s="189">
        <f t="shared" si="14"/>
        <v>0.65802726876602413</v>
      </c>
      <c r="I81" s="189">
        <f>+'Ark1'!AH593</f>
        <v>0.9982994307218126</v>
      </c>
      <c r="J81" s="189"/>
      <c r="K81" s="189"/>
      <c r="L81" s="166">
        <f>+'Ark1'!U593</f>
        <v>11.86390243902439</v>
      </c>
      <c r="M81" s="189">
        <f t="shared" si="15"/>
        <v>0.96005628517823816</v>
      </c>
      <c r="N81" s="189"/>
      <c r="O81" s="189"/>
      <c r="P81" s="189"/>
      <c r="Q81" s="189"/>
      <c r="R81" s="58">
        <f>+'Ark1'!T593</f>
        <v>4.3902439024390247</v>
      </c>
      <c r="S81" s="189">
        <f t="shared" si="16"/>
        <v>-0.26360225140713034</v>
      </c>
      <c r="T81" s="166">
        <f>+'Ark1'!W593</f>
        <v>0</v>
      </c>
      <c r="U81" s="105"/>
      <c r="V81" s="78">
        <f>+'Ark1'!X593</f>
        <v>14.634146341463419</v>
      </c>
      <c r="W81" s="78">
        <f>+'Ark1'!Y593</f>
        <v>2.4390243902439024</v>
      </c>
      <c r="X81" s="78">
        <f>+'Ark1'!Z593</f>
        <v>0</v>
      </c>
      <c r="Y81" s="75"/>
      <c r="Z81" s="166">
        <f>+'Ark1'!AA593</f>
        <v>4.1068478672962847</v>
      </c>
      <c r="AA81" s="58">
        <f>+'Ark1'!AC593</f>
        <v>1.3229318655922544</v>
      </c>
      <c r="AB81" s="78">
        <f>+'Ark1'!AE593</f>
        <v>51.283655325655936</v>
      </c>
      <c r="AC81" s="166">
        <f t="shared" si="9"/>
        <v>2.0499999999999998</v>
      </c>
      <c r="AD81" s="47"/>
      <c r="AE81" s="4"/>
      <c r="AF81" s="61"/>
      <c r="AG81" s="13"/>
      <c r="AH81" s="5"/>
      <c r="AI81" s="5"/>
    </row>
    <row r="82" spans="1:35" ht="15.6">
      <c r="A82" s="47"/>
      <c r="B82" s="56">
        <f>+'Ark1'!C594</f>
        <v>2020</v>
      </c>
      <c r="C82" s="56">
        <f>+'Ark1'!L594</f>
        <v>6</v>
      </c>
      <c r="D82" s="69" t="s">
        <v>32</v>
      </c>
      <c r="E82" s="354">
        <f>+'Ark1'!Q594</f>
        <v>49</v>
      </c>
      <c r="F82" s="354">
        <f>+'Ark1'!R594</f>
        <v>114</v>
      </c>
      <c r="G82" s="189">
        <f>+'Ark1'!AG594</f>
        <v>3.5023041474654382</v>
      </c>
      <c r="H82" s="189">
        <f t="shared" ref="H82:H145" si="18">+G82-G97</f>
        <v>0.26306305537844166</v>
      </c>
      <c r="I82" s="189">
        <f>+'Ark1'!AH594</f>
        <v>2.8329891558436513</v>
      </c>
      <c r="J82" s="189"/>
      <c r="K82" s="189"/>
      <c r="L82" s="166">
        <f>+'Ark1'!U594</f>
        <v>12.108508771929824</v>
      </c>
      <c r="M82" s="189">
        <f t="shared" ref="M82:M145" si="19">+L82-L97</f>
        <v>-0.29491979949874114</v>
      </c>
      <c r="N82" s="189"/>
      <c r="O82" s="189"/>
      <c r="P82" s="189"/>
      <c r="Q82" s="189"/>
      <c r="R82" s="58">
        <f>+'Ark1'!T594</f>
        <v>5.0964912280701755</v>
      </c>
      <c r="S82" s="189">
        <f t="shared" ref="S82:S145" si="20">+R82-R97</f>
        <v>-0.33208020050125509</v>
      </c>
      <c r="T82" s="166">
        <f>+'Ark1'!W594</f>
        <v>1.7543859649122804</v>
      </c>
      <c r="U82" s="105"/>
      <c r="V82" s="78">
        <f>+'Ark1'!X594</f>
        <v>7.8947368421052637</v>
      </c>
      <c r="W82" s="78">
        <f>+'Ark1'!Y594</f>
        <v>0.87719298245614019</v>
      </c>
      <c r="X82" s="78">
        <f>+'Ark1'!Z594</f>
        <v>0</v>
      </c>
      <c r="Y82" s="75"/>
      <c r="Z82" s="166">
        <f>+'Ark1'!AA594</f>
        <v>3.119097438181508</v>
      </c>
      <c r="AA82" s="58">
        <f>+'Ark1'!AC594</f>
        <v>1.4687941004688765</v>
      </c>
      <c r="AB82" s="78">
        <f>+'Ark1'!AE594</f>
        <v>52.119906113398677</v>
      </c>
      <c r="AC82" s="166">
        <f t="shared" si="9"/>
        <v>2.3265306122448979</v>
      </c>
      <c r="AD82" s="47"/>
      <c r="AE82" s="4"/>
      <c r="AF82" s="61"/>
      <c r="AG82" s="13"/>
      <c r="AH82" s="5"/>
      <c r="AI82" s="5"/>
    </row>
    <row r="83" spans="1:35" ht="15.6">
      <c r="A83" s="47"/>
      <c r="B83" s="56">
        <f>+'Ark1'!C595</f>
        <v>2020</v>
      </c>
      <c r="C83" s="56">
        <f>+'Ark1'!L595</f>
        <v>7</v>
      </c>
      <c r="D83" s="69" t="s">
        <v>33</v>
      </c>
      <c r="E83" s="354">
        <f>+'Ark1'!Q595</f>
        <v>109</v>
      </c>
      <c r="F83" s="354">
        <f>+'Ark1'!R595</f>
        <v>248</v>
      </c>
      <c r="G83" s="189">
        <f>+'Ark1'!AG595</f>
        <v>7.6190476190476222</v>
      </c>
      <c r="H83" s="189">
        <f t="shared" si="18"/>
        <v>-0.108856129217072</v>
      </c>
      <c r="I83" s="189">
        <f>+'Ark1'!AH595</f>
        <v>6.6130308019356052</v>
      </c>
      <c r="J83" s="189"/>
      <c r="K83" s="189"/>
      <c r="L83" s="166">
        <f>+'Ark1'!U595</f>
        <v>12.992701612903224</v>
      </c>
      <c r="M83" s="189">
        <f t="shared" si="19"/>
        <v>0.12264173266370193</v>
      </c>
      <c r="N83" s="189"/>
      <c r="O83" s="189"/>
      <c r="P83" s="189"/>
      <c r="Q83" s="189"/>
      <c r="R83" s="58">
        <f>+'Ark1'!T595</f>
        <v>5.6330645161290311</v>
      </c>
      <c r="S83" s="189">
        <f t="shared" si="20"/>
        <v>-2.8612130577559292E-2</v>
      </c>
      <c r="T83" s="166">
        <f>+'Ark1'!W595</f>
        <v>0.80645161290322565</v>
      </c>
      <c r="U83" s="105"/>
      <c r="V83" s="78">
        <f>+'Ark1'!X595</f>
        <v>10.08064516129032</v>
      </c>
      <c r="W83" s="78">
        <f>+'Ark1'!Y595</f>
        <v>0</v>
      </c>
      <c r="X83" s="78">
        <f>+'Ark1'!Z595</f>
        <v>0</v>
      </c>
      <c r="Y83" s="75"/>
      <c r="Z83" s="166">
        <f>+'Ark1'!AA595</f>
        <v>2.4407001655389786</v>
      </c>
      <c r="AA83" s="58">
        <f>+'Ark1'!AC595</f>
        <v>1.4165053416540461</v>
      </c>
      <c r="AB83" s="78">
        <f>+'Ark1'!AE595</f>
        <v>42.420706307297976</v>
      </c>
      <c r="AC83" s="166">
        <f t="shared" si="9"/>
        <v>2.2752293577981653</v>
      </c>
      <c r="AD83" s="47"/>
      <c r="AE83" s="4"/>
      <c r="AF83" s="61"/>
      <c r="AG83" s="13"/>
      <c r="AH83" s="5"/>
      <c r="AI83" s="5"/>
    </row>
    <row r="84" spans="1:35" ht="15.6">
      <c r="A84" s="47"/>
      <c r="B84" s="56">
        <f>+'Ark1'!C596</f>
        <v>2020</v>
      </c>
      <c r="C84" s="56">
        <f>+'Ark1'!L596</f>
        <v>8</v>
      </c>
      <c r="D84" s="69" t="s">
        <v>34</v>
      </c>
      <c r="E84" s="354">
        <f>+'Ark1'!Q596</f>
        <v>209</v>
      </c>
      <c r="F84" s="354">
        <f>+'Ark1'!R596</f>
        <v>1018</v>
      </c>
      <c r="G84" s="189">
        <f>+'Ark1'!AG596</f>
        <v>31.274961597542241</v>
      </c>
      <c r="H84" s="189">
        <f t="shared" si="18"/>
        <v>4.2504359149878717</v>
      </c>
      <c r="I84" s="189">
        <f>+'Ark1'!AH596</f>
        <v>30.05666922388286</v>
      </c>
      <c r="J84" s="189"/>
      <c r="K84" s="189"/>
      <c r="L84" s="166">
        <f>+'Ark1'!U596</f>
        <v>14.386119842829077</v>
      </c>
      <c r="M84" s="189">
        <f t="shared" si="19"/>
        <v>0.47019518529482518</v>
      </c>
      <c r="N84" s="189"/>
      <c r="O84" s="189"/>
      <c r="P84" s="189"/>
      <c r="Q84" s="189"/>
      <c r="R84" s="58">
        <f>+'Ark1'!T596</f>
        <v>6.3634577603143399</v>
      </c>
      <c r="S84" s="189">
        <f t="shared" si="20"/>
        <v>-0.11599429448018039</v>
      </c>
      <c r="T84" s="166">
        <f>+'Ark1'!W596</f>
        <v>4.9115913555992119</v>
      </c>
      <c r="U84" s="105"/>
      <c r="V84" s="78">
        <f>+'Ark1'!X596</f>
        <v>20.333988212180746</v>
      </c>
      <c r="W84" s="78">
        <f>+'Ark1'!Y596</f>
        <v>1.1787819253438112</v>
      </c>
      <c r="X84" s="78">
        <f>+'Ark1'!Z596</f>
        <v>0</v>
      </c>
      <c r="Y84" s="75"/>
      <c r="Z84" s="166">
        <f>+'Ark1'!AA596</f>
        <v>2.7591786051339362</v>
      </c>
      <c r="AA84" s="58">
        <f>+'Ark1'!AC596</f>
        <v>1.4278731861205789</v>
      </c>
      <c r="AB84" s="78">
        <f>+'Ark1'!AE596</f>
        <v>41.206444679634096</v>
      </c>
      <c r="AC84" s="166">
        <f t="shared" si="9"/>
        <v>4.8708133971291865</v>
      </c>
      <c r="AD84" s="47"/>
      <c r="AE84" s="4"/>
      <c r="AF84" s="61"/>
      <c r="AG84" s="13"/>
      <c r="AH84" s="5"/>
      <c r="AI84" s="5"/>
    </row>
    <row r="85" spans="1:35" ht="15.6">
      <c r="A85" s="47"/>
      <c r="B85" s="56">
        <f>+'Ark1'!C597</f>
        <v>2020</v>
      </c>
      <c r="C85" s="56">
        <f>+'Ark1'!L597</f>
        <v>9</v>
      </c>
      <c r="D85" s="69" t="s">
        <v>35</v>
      </c>
      <c r="E85" s="354">
        <f>+'Ark1'!Q597</f>
        <v>214</v>
      </c>
      <c r="F85" s="354">
        <f>+'Ark1'!R597</f>
        <v>1303</v>
      </c>
      <c r="G85" s="189">
        <f>+'Ark1'!AG597</f>
        <v>40.030721966205839</v>
      </c>
      <c r="H85" s="189">
        <f t="shared" si="18"/>
        <v>2.2472883706482278</v>
      </c>
      <c r="I85" s="189">
        <f>+'Ark1'!AH597</f>
        <v>41.667949379433807</v>
      </c>
      <c r="J85" s="189"/>
      <c r="K85" s="189"/>
      <c r="L85" s="166">
        <f>+'Ark1'!U597</f>
        <v>15.581465848042964</v>
      </c>
      <c r="M85" s="189">
        <f t="shared" si="19"/>
        <v>0.79653014687944967</v>
      </c>
      <c r="N85" s="189"/>
      <c r="O85" s="189"/>
      <c r="P85" s="189"/>
      <c r="Q85" s="189"/>
      <c r="R85" s="58">
        <f>+'Ark1'!T597</f>
        <v>6.7996930161166551</v>
      </c>
      <c r="S85" s="189">
        <f t="shared" si="20"/>
        <v>-4.7214516032761722E-2</v>
      </c>
      <c r="T85" s="166">
        <f>+'Ark1'!W597</f>
        <v>7.8280890253261699</v>
      </c>
      <c r="U85" s="105"/>
      <c r="V85" s="78">
        <f>+'Ark1'!X597</f>
        <v>34.228702993092874</v>
      </c>
      <c r="W85" s="78">
        <f>+'Ark1'!Y597</f>
        <v>1.2279355333844972</v>
      </c>
      <c r="X85" s="78">
        <f>+'Ark1'!Z597</f>
        <v>0</v>
      </c>
      <c r="Y85" s="75"/>
      <c r="Z85" s="166">
        <f>+'Ark1'!AA597</f>
        <v>2.4742773854959199</v>
      </c>
      <c r="AA85" s="58">
        <f>+'Ark1'!AC597</f>
        <v>1.3669489408577329</v>
      </c>
      <c r="AB85" s="78">
        <f>+'Ark1'!AE597</f>
        <v>40.132613184443578</v>
      </c>
      <c r="AC85" s="166">
        <f t="shared" si="9"/>
        <v>6.0887850467289724</v>
      </c>
      <c r="AD85" s="47"/>
      <c r="AE85" s="4"/>
      <c r="AF85" s="61"/>
      <c r="AG85" s="13"/>
      <c r="AH85" s="5"/>
      <c r="AI85" s="5"/>
    </row>
    <row r="86" spans="1:35" ht="15.6">
      <c r="A86" s="47"/>
      <c r="B86" s="56">
        <f>+'Ark1'!C598</f>
        <v>2020</v>
      </c>
      <c r="C86" s="56">
        <f>+'Ark1'!L598</f>
        <v>10</v>
      </c>
      <c r="D86" s="69" t="s">
        <v>36</v>
      </c>
      <c r="E86" s="354">
        <f>+'Ark1'!Q598</f>
        <v>121</v>
      </c>
      <c r="F86" s="354">
        <f>+'Ark1'!R598</f>
        <v>379</v>
      </c>
      <c r="G86" s="189">
        <f>+'Ark1'!AG598</f>
        <v>11.643625192012291</v>
      </c>
      <c r="H86" s="189">
        <f t="shared" si="18"/>
        <v>-4.8070920685152494</v>
      </c>
      <c r="I86" s="189">
        <f>+'Ark1'!AH598</f>
        <v>12.878210424822164</v>
      </c>
      <c r="J86" s="189"/>
      <c r="K86" s="189"/>
      <c r="L86" s="166">
        <f>+'Ark1'!U598</f>
        <v>16.556437994722948</v>
      </c>
      <c r="M86" s="189">
        <f t="shared" si="19"/>
        <v>0.86121999191001386</v>
      </c>
      <c r="N86" s="189"/>
      <c r="O86" s="189"/>
      <c r="P86" s="189"/>
      <c r="Q86" s="189"/>
      <c r="R86" s="58">
        <f>+'Ark1'!T598</f>
        <v>7.2506596306068607</v>
      </c>
      <c r="S86" s="189">
        <f t="shared" si="20"/>
        <v>0.22253023538885941</v>
      </c>
      <c r="T86" s="166">
        <f>+'Ark1'!W598</f>
        <v>8.9709762532981507</v>
      </c>
      <c r="U86" s="105"/>
      <c r="V86" s="78">
        <f>+'Ark1'!X598</f>
        <v>52.506596306068602</v>
      </c>
      <c r="W86" s="78">
        <f>+'Ark1'!Y598</f>
        <v>1.5831134564643803</v>
      </c>
      <c r="X86" s="78">
        <f>+'Ark1'!Z598</f>
        <v>0</v>
      </c>
      <c r="Y86" s="75"/>
      <c r="Z86" s="166">
        <f>+'Ark1'!AA598</f>
        <v>2.3943535663666582</v>
      </c>
      <c r="AA86" s="58">
        <f>+'Ark1'!AC598</f>
        <v>1.005509014157691</v>
      </c>
      <c r="AB86" s="78">
        <f>+'Ark1'!AE598</f>
        <v>28.051488464736277</v>
      </c>
      <c r="AC86" s="166">
        <f t="shared" si="9"/>
        <v>3.1322314049586777</v>
      </c>
      <c r="AD86" s="47"/>
      <c r="AE86" s="4"/>
      <c r="AF86" s="61"/>
      <c r="AG86" s="13"/>
      <c r="AH86" s="5"/>
      <c r="AI86" s="5"/>
    </row>
    <row r="87" spans="1:35" ht="15.6">
      <c r="A87" s="47"/>
      <c r="B87" s="56">
        <f>+'Ark1'!C599</f>
        <v>2020</v>
      </c>
      <c r="C87" s="56">
        <f>+'Ark1'!L599</f>
        <v>11</v>
      </c>
      <c r="D87" s="69" t="s">
        <v>37</v>
      </c>
      <c r="E87" s="354">
        <f>+'Ark1'!Q599</f>
        <v>54</v>
      </c>
      <c r="F87" s="354">
        <f>+'Ark1'!R599</f>
        <v>111</v>
      </c>
      <c r="G87" s="189">
        <f>+'Ark1'!AG599</f>
        <v>3.4101382488479257</v>
      </c>
      <c r="H87" s="189">
        <f t="shared" si="18"/>
        <v>-2.2816710986763664</v>
      </c>
      <c r="I87" s="189">
        <f>+'Ark1'!AH599</f>
        <v>3.8695236887289202</v>
      </c>
      <c r="J87" s="189"/>
      <c r="K87" s="189"/>
      <c r="L87" s="166">
        <f>+'Ark1'!U599</f>
        <v>16.985765765765773</v>
      </c>
      <c r="M87" s="189">
        <f t="shared" si="19"/>
        <v>0.17479015600968495</v>
      </c>
      <c r="N87" s="189"/>
      <c r="O87" s="189"/>
      <c r="P87" s="189"/>
      <c r="Q87" s="189"/>
      <c r="R87" s="58">
        <f>+'Ark1'!T599</f>
        <v>7.5855855855855854</v>
      </c>
      <c r="S87" s="189">
        <f t="shared" si="20"/>
        <v>0.27664249615469139</v>
      </c>
      <c r="T87" s="166">
        <f>+'Ark1'!W599</f>
        <v>21.621621621621625</v>
      </c>
      <c r="U87" s="105"/>
      <c r="V87" s="78">
        <f>+'Ark1'!X599</f>
        <v>59.459459459459438</v>
      </c>
      <c r="W87" s="78">
        <f>+'Ark1'!Y599</f>
        <v>3.6036036036036023</v>
      </c>
      <c r="X87" s="78">
        <f>+'Ark1'!Z599</f>
        <v>0</v>
      </c>
      <c r="Y87" s="75"/>
      <c r="Z87" s="166">
        <f>+'Ark1'!AA599</f>
        <v>2.6834039662404447</v>
      </c>
      <c r="AA87" s="58">
        <f>+'Ark1'!AC599</f>
        <v>1.2189825063483133</v>
      </c>
      <c r="AB87" s="78">
        <f>+'Ark1'!AE599</f>
        <v>28.507278954054527</v>
      </c>
      <c r="AC87" s="166">
        <f t="shared" si="9"/>
        <v>2.0555555555555554</v>
      </c>
      <c r="AD87" s="47"/>
      <c r="AE87" s="4"/>
      <c r="AF87" s="61"/>
      <c r="AG87" s="5"/>
      <c r="AH87" s="5"/>
      <c r="AI87" s="5"/>
    </row>
    <row r="88" spans="1:35" ht="15.6">
      <c r="A88" s="47"/>
      <c r="B88" s="56">
        <f>+'Ark1'!C600</f>
        <v>2020</v>
      </c>
      <c r="C88" s="56">
        <f>+'Ark1'!L600</f>
        <v>12</v>
      </c>
      <c r="D88" s="69" t="s">
        <v>38</v>
      </c>
      <c r="E88" s="354">
        <f>+'Ark1'!Q600</f>
        <v>14</v>
      </c>
      <c r="F88" s="354">
        <f>+'Ark1'!R600</f>
        <v>15</v>
      </c>
      <c r="G88" s="189">
        <f>+'Ark1'!AG600</f>
        <v>0.46082949308755761</v>
      </c>
      <c r="H88" s="189">
        <f t="shared" si="18"/>
        <v>-0.30270590719009138</v>
      </c>
      <c r="I88" s="189">
        <f>+'Ark1'!AH600</f>
        <v>0.58840600055084846</v>
      </c>
      <c r="J88" s="189"/>
      <c r="K88" s="189"/>
      <c r="L88" s="166">
        <f>+'Ark1'!U600</f>
        <v>19.11333333333333</v>
      </c>
      <c r="M88" s="189">
        <f t="shared" si="19"/>
        <v>1.4830303030303007</v>
      </c>
      <c r="N88" s="189"/>
      <c r="O88" s="189"/>
      <c r="P88" s="189"/>
      <c r="Q88" s="189"/>
      <c r="R88" s="58">
        <f>+'Ark1'!T600</f>
        <v>7.9333333333333345</v>
      </c>
      <c r="S88" s="189">
        <f t="shared" si="20"/>
        <v>0.75151515151515369</v>
      </c>
      <c r="T88" s="166">
        <f>+'Ark1'!W600</f>
        <v>26.666666666666675</v>
      </c>
      <c r="U88" s="105"/>
      <c r="V88" s="78">
        <f>+'Ark1'!X600</f>
        <v>93.333333333333314</v>
      </c>
      <c r="W88" s="78">
        <f>+'Ark1'!Y600</f>
        <v>13.333333333333337</v>
      </c>
      <c r="X88" s="78">
        <f>+'Ark1'!Z600</f>
        <v>0</v>
      </c>
      <c r="Y88" s="75"/>
      <c r="Z88" s="166">
        <f>+'Ark1'!AA600</f>
        <v>2.4160206032970271</v>
      </c>
      <c r="AA88" s="58">
        <f>+'Ark1'!AC600</f>
        <v>1.1234866364235132</v>
      </c>
      <c r="AB88" s="78">
        <f>+'Ark1'!AE600</f>
        <v>20.663709718877897</v>
      </c>
      <c r="AC88" s="166">
        <f t="shared" si="9"/>
        <v>1.0714285714285714</v>
      </c>
      <c r="AD88" s="47"/>
      <c r="AE88" s="13"/>
      <c r="AF88" s="61"/>
    </row>
    <row r="89" spans="1:35" ht="15.6">
      <c r="A89" s="47"/>
      <c r="B89" s="56">
        <f>+'Ark1'!C601</f>
        <v>2020</v>
      </c>
      <c r="C89" s="56">
        <f>+'Ark1'!L601</f>
        <v>13</v>
      </c>
      <c r="D89" s="69" t="s">
        <v>39</v>
      </c>
      <c r="E89" s="354">
        <f>+'Ark1'!Q601</f>
        <v>0</v>
      </c>
      <c r="F89" s="354">
        <f>+'Ark1'!R601</f>
        <v>0</v>
      </c>
      <c r="G89" s="189">
        <f>+'Ark1'!AG601</f>
        <v>0</v>
      </c>
      <c r="H89" s="189">
        <f t="shared" si="18"/>
        <v>-6.9412309116149915E-2</v>
      </c>
      <c r="I89" s="189">
        <f>+'Ark1'!AH601</f>
        <v>0</v>
      </c>
      <c r="J89" s="189"/>
      <c r="K89" s="189"/>
      <c r="L89" s="166">
        <f>+'Ark1'!U601</f>
        <v>0</v>
      </c>
      <c r="M89" s="189">
        <f t="shared" si="19"/>
        <v>-16.400000000000006</v>
      </c>
      <c r="N89" s="189"/>
      <c r="O89" s="189"/>
      <c r="P89" s="189"/>
      <c r="Q89" s="189"/>
      <c r="R89" s="58">
        <f>+'Ark1'!T601</f>
        <v>0</v>
      </c>
      <c r="S89" s="189">
        <f t="shared" si="20"/>
        <v>-8</v>
      </c>
      <c r="T89" s="166">
        <f>+'Ark1'!W601</f>
        <v>0</v>
      </c>
      <c r="U89" s="105"/>
      <c r="V89" s="78">
        <f>+'Ark1'!X601</f>
        <v>0</v>
      </c>
      <c r="W89" s="78">
        <f>+'Ark1'!Y601</f>
        <v>0</v>
      </c>
      <c r="X89" s="78">
        <f>+'Ark1'!Z601</f>
        <v>0</v>
      </c>
      <c r="Y89" s="75"/>
      <c r="Z89" s="166">
        <f>+'Ark1'!AA601</f>
        <v>0</v>
      </c>
      <c r="AA89" s="58">
        <f>+'Ark1'!AC601</f>
        <v>0</v>
      </c>
      <c r="AB89" s="78">
        <f>+'Ark1'!AE601</f>
        <v>0</v>
      </c>
      <c r="AC89" s="166" t="e">
        <f t="shared" si="9"/>
        <v>#DIV/0!</v>
      </c>
      <c r="AD89" s="47"/>
      <c r="AE89" s="5"/>
      <c r="AF89" s="61"/>
      <c r="AG89" s="5"/>
      <c r="AI89" s="5"/>
    </row>
    <row r="90" spans="1:35" ht="15.6">
      <c r="A90" s="47"/>
      <c r="B90" s="56">
        <f>+'Ark1'!C602</f>
        <v>2020</v>
      </c>
      <c r="C90" s="56">
        <f>+'Ark1'!L602</f>
        <v>14</v>
      </c>
      <c r="D90" s="69" t="s">
        <v>405</v>
      </c>
      <c r="E90" s="354">
        <f>+'Ark1'!Q602</f>
        <v>0</v>
      </c>
      <c r="F90" s="354">
        <f>+'Ark1'!R602</f>
        <v>0</v>
      </c>
      <c r="G90" s="189">
        <f>+'Ark1'!AG602</f>
        <v>0</v>
      </c>
      <c r="H90" s="189">
        <f t="shared" si="18"/>
        <v>-2.3137436372049968E-2</v>
      </c>
      <c r="I90" s="189">
        <f>+'Ark1'!AH602</f>
        <v>0</v>
      </c>
      <c r="J90" s="189"/>
      <c r="K90" s="189"/>
      <c r="L90" s="166">
        <f>+'Ark1'!U602</f>
        <v>0</v>
      </c>
      <c r="M90" s="189">
        <f t="shared" si="19"/>
        <v>-21.2</v>
      </c>
      <c r="N90" s="189"/>
      <c r="O90" s="189"/>
      <c r="P90" s="189"/>
      <c r="Q90" s="189"/>
      <c r="R90" s="58">
        <f>+'Ark1'!T602</f>
        <v>0</v>
      </c>
      <c r="S90" s="189">
        <f t="shared" si="20"/>
        <v>-8</v>
      </c>
      <c r="T90" s="166">
        <f>+'Ark1'!W602</f>
        <v>0</v>
      </c>
      <c r="U90" s="105"/>
      <c r="V90" s="78">
        <f>+'Ark1'!X602</f>
        <v>0</v>
      </c>
      <c r="W90" s="78">
        <f>+'Ark1'!Y602</f>
        <v>0</v>
      </c>
      <c r="X90" s="78">
        <f>+'Ark1'!Z602</f>
        <v>0</v>
      </c>
      <c r="Y90" s="75"/>
      <c r="Z90" s="166">
        <f>+'Ark1'!AA602</f>
        <v>0</v>
      </c>
      <c r="AA90" s="58">
        <f>+'Ark1'!AC602</f>
        <v>0</v>
      </c>
      <c r="AB90" s="78">
        <f>+'Ark1'!AE602</f>
        <v>0</v>
      </c>
      <c r="AC90" s="166" t="e">
        <f t="shared" si="9"/>
        <v>#DIV/0!</v>
      </c>
      <c r="AD90" s="47"/>
      <c r="AE90" s="13"/>
      <c r="AF90" s="61"/>
    </row>
    <row r="91" spans="1:35" ht="15.6">
      <c r="A91" s="47"/>
      <c r="B91" s="56">
        <f>+'Ark1'!C603</f>
        <v>2020</v>
      </c>
      <c r="C91" s="56">
        <f>+'Ark1'!L603</f>
        <v>15</v>
      </c>
      <c r="D91" s="69" t="s">
        <v>40</v>
      </c>
      <c r="E91" s="354">
        <f>+'Ark1'!Q603</f>
        <v>0</v>
      </c>
      <c r="F91" s="354">
        <f>+'Ark1'!R603</f>
        <v>0</v>
      </c>
      <c r="G91" s="189">
        <f>+'Ark1'!AG603</f>
        <v>0</v>
      </c>
      <c r="H91" s="189">
        <f t="shared" si="18"/>
        <v>0</v>
      </c>
      <c r="I91" s="189">
        <f>+'Ark1'!AH603</f>
        <v>0</v>
      </c>
      <c r="J91" s="189"/>
      <c r="K91" s="189"/>
      <c r="L91" s="166">
        <f>+'Ark1'!U603</f>
        <v>0</v>
      </c>
      <c r="M91" s="189">
        <f t="shared" si="19"/>
        <v>0</v>
      </c>
      <c r="N91" s="189"/>
      <c r="O91" s="189"/>
      <c r="P91" s="189"/>
      <c r="Q91" s="189"/>
      <c r="R91" s="58">
        <f>+'Ark1'!T603</f>
        <v>0</v>
      </c>
      <c r="S91" s="189">
        <f t="shared" si="20"/>
        <v>0</v>
      </c>
      <c r="T91" s="166">
        <f>+'Ark1'!W603</f>
        <v>0</v>
      </c>
      <c r="U91" s="105"/>
      <c r="V91" s="78">
        <f>+'Ark1'!X603</f>
        <v>0</v>
      </c>
      <c r="W91" s="78">
        <f>+'Ark1'!Y603</f>
        <v>0</v>
      </c>
      <c r="X91" s="78">
        <f>+'Ark1'!Z603</f>
        <v>0</v>
      </c>
      <c r="Y91" s="75"/>
      <c r="Z91" s="166">
        <f>+'Ark1'!AA603</f>
        <v>0</v>
      </c>
      <c r="AA91" s="58">
        <f>+'Ark1'!AC603</f>
        <v>0</v>
      </c>
      <c r="AB91" s="78">
        <f>+'Ark1'!AE603</f>
        <v>0</v>
      </c>
      <c r="AC91" s="166" t="e">
        <f t="shared" si="9"/>
        <v>#DIV/0!</v>
      </c>
      <c r="AD91" s="47"/>
      <c r="AE91" s="13"/>
      <c r="AF91" s="61"/>
    </row>
    <row r="92" spans="1:35" ht="15.6">
      <c r="A92" s="47"/>
      <c r="B92">
        <f>+'Ark1'!C604</f>
        <v>2019</v>
      </c>
      <c r="C92">
        <f>+'Ark1'!L604</f>
        <v>1</v>
      </c>
      <c r="D92" s="3" t="str">
        <f t="shared" ref="D92" si="21">+D77</f>
        <v>P-</v>
      </c>
      <c r="E92" s="342">
        <f>+'Ark1'!Q604</f>
        <v>2</v>
      </c>
      <c r="F92" s="342">
        <f>+'Ark1'!R604</f>
        <v>3</v>
      </c>
      <c r="G92" s="207">
        <f>+'Ark1'!AG604</f>
        <v>6.9412309116149915E-2</v>
      </c>
      <c r="H92" s="207">
        <f t="shared" si="18"/>
        <v>6.426059101816424E-2</v>
      </c>
      <c r="I92" s="207">
        <f>+'Ark1'!AH604</f>
        <v>1.9707518179788185E-2</v>
      </c>
      <c r="J92" s="207"/>
      <c r="K92" s="207"/>
      <c r="L92" s="101">
        <f>+'Ark1'!U604</f>
        <v>4.1333333333333346</v>
      </c>
      <c r="M92" s="207">
        <f t="shared" si="19"/>
        <v>-0.26666666666666572</v>
      </c>
      <c r="N92" s="207"/>
      <c r="O92" s="207"/>
      <c r="P92" s="207"/>
      <c r="Q92" s="207"/>
      <c r="R92" s="1">
        <f>+'Ark1'!T604</f>
        <v>1</v>
      </c>
      <c r="S92" s="207">
        <f t="shared" si="20"/>
        <v>-1</v>
      </c>
      <c r="T92" s="101">
        <f>+'Ark1'!W604</f>
        <v>0</v>
      </c>
      <c r="U92" s="105"/>
      <c r="V92" s="11">
        <f>+'Ark1'!X604</f>
        <v>0</v>
      </c>
      <c r="W92" s="11">
        <f>+'Ark1'!Y604</f>
        <v>0</v>
      </c>
      <c r="X92" s="11">
        <f>+'Ark1'!Z604</f>
        <v>0</v>
      </c>
      <c r="Y92" s="75"/>
      <c r="Z92" s="101">
        <f>+'Ark1'!AA604</f>
        <v>0.97410927974682882</v>
      </c>
      <c r="AA92" s="1">
        <f>+'Ark1'!AC604</f>
        <v>0</v>
      </c>
      <c r="AB92" s="11">
        <f>+'Ark1'!AE604</f>
        <v>0</v>
      </c>
      <c r="AC92" s="101">
        <f t="shared" si="9"/>
        <v>1.5</v>
      </c>
      <c r="AD92" s="47"/>
      <c r="AE92" s="2"/>
      <c r="AF92" s="61"/>
      <c r="AG92" s="5"/>
      <c r="AI92" s="2"/>
    </row>
    <row r="93" spans="1:35" ht="15.6">
      <c r="A93" s="47"/>
      <c r="B93">
        <f>+'Ark1'!C605</f>
        <v>2019</v>
      </c>
      <c r="C93">
        <f>+'Ark1'!L605</f>
        <v>2</v>
      </c>
      <c r="D93" s="3" t="str">
        <f t="shared" si="17"/>
        <v>P</v>
      </c>
      <c r="E93" s="342">
        <f>+'Ark1'!Q605</f>
        <v>2</v>
      </c>
      <c r="F93" s="342">
        <f>+'Ark1'!R605</f>
        <v>5</v>
      </c>
      <c r="G93" s="207">
        <f>+'Ark1'!AG605</f>
        <v>0.11568718186024984</v>
      </c>
      <c r="H93" s="207">
        <f t="shared" si="18"/>
        <v>6.9321718978378744E-2</v>
      </c>
      <c r="I93" s="207">
        <f>+'Ark1'!AH605</f>
        <v>5.4990332985538008E-2</v>
      </c>
      <c r="J93" s="207"/>
      <c r="K93" s="207"/>
      <c r="L93" s="101">
        <f>+'Ark1'!U605</f>
        <v>6.92</v>
      </c>
      <c r="M93" s="207">
        <f t="shared" si="19"/>
        <v>2.3755555555555556</v>
      </c>
      <c r="N93" s="207"/>
      <c r="O93" s="207"/>
      <c r="P93" s="207"/>
      <c r="Q93" s="207"/>
      <c r="R93" s="1">
        <f>+'Ark1'!T605</f>
        <v>2.4</v>
      </c>
      <c r="S93" s="207">
        <f t="shared" si="20"/>
        <v>0.17777777777777759</v>
      </c>
      <c r="T93" s="101">
        <f>+'Ark1'!W605</f>
        <v>0</v>
      </c>
      <c r="U93" s="105"/>
      <c r="V93" s="11">
        <f>+'Ark1'!X605</f>
        <v>0</v>
      </c>
      <c r="W93" s="11">
        <f>+'Ark1'!Y605</f>
        <v>0</v>
      </c>
      <c r="X93" s="11">
        <f>+'Ark1'!Z605</f>
        <v>0</v>
      </c>
      <c r="Y93" s="75"/>
      <c r="Z93" s="101">
        <f>+'Ark1'!AA605</f>
        <v>2.0740298937093482</v>
      </c>
      <c r="AA93" s="1">
        <f>+'Ark1'!AC605</f>
        <v>0.80000000000000016</v>
      </c>
      <c r="AB93" s="11">
        <f>+'Ark1'!AE605</f>
        <v>6.7501437864819884</v>
      </c>
      <c r="AC93" s="101">
        <f t="shared" si="9"/>
        <v>2.5</v>
      </c>
      <c r="AD93" s="47"/>
      <c r="AE93" s="4"/>
      <c r="AF93" s="61"/>
      <c r="AG93" s="4"/>
      <c r="AH93" s="4"/>
      <c r="AI93" s="4"/>
    </row>
    <row r="94" spans="1:35" ht="15.6">
      <c r="A94" s="47"/>
      <c r="B94">
        <f>+'Ark1'!C606</f>
        <v>2019</v>
      </c>
      <c r="C94">
        <f>+'Ark1'!L606</f>
        <v>3</v>
      </c>
      <c r="D94" s="3" t="str">
        <f t="shared" si="17"/>
        <v>P+</v>
      </c>
      <c r="E94" s="342">
        <f>+'Ark1'!Q606</f>
        <v>3</v>
      </c>
      <c r="F94" s="342">
        <f>+'Ark1'!R606</f>
        <v>6</v>
      </c>
      <c r="G94" s="207">
        <f>+'Ark1'!AG606</f>
        <v>0.13882461823229983</v>
      </c>
      <c r="H94" s="207">
        <f t="shared" si="18"/>
        <v>4.6093692468557615E-2</v>
      </c>
      <c r="I94" s="207">
        <f>+'Ark1'!AH606</f>
        <v>9.0543331508268821E-2</v>
      </c>
      <c r="J94" s="207"/>
      <c r="K94" s="207"/>
      <c r="L94" s="101">
        <f>+'Ark1'!U606</f>
        <v>9.495000000000001</v>
      </c>
      <c r="M94" s="207">
        <f t="shared" si="19"/>
        <v>2.7783333333333324</v>
      </c>
      <c r="N94" s="207"/>
      <c r="O94" s="207"/>
      <c r="P94" s="207"/>
      <c r="Q94" s="207"/>
      <c r="R94" s="1">
        <f>+'Ark1'!T606</f>
        <v>2.6666666666666661</v>
      </c>
      <c r="S94" s="207">
        <f t="shared" si="20"/>
        <v>5.5555555555554914E-2</v>
      </c>
      <c r="T94" s="101">
        <f>+'Ark1'!W606</f>
        <v>0</v>
      </c>
      <c r="U94" s="105"/>
      <c r="V94" s="11">
        <f>+'Ark1'!X606</f>
        <v>16.666666666666671</v>
      </c>
      <c r="W94" s="11">
        <f>+'Ark1'!Y606</f>
        <v>0</v>
      </c>
      <c r="X94" s="11">
        <f>+'Ark1'!Z606</f>
        <v>0</v>
      </c>
      <c r="Y94" s="75"/>
      <c r="Z94" s="101">
        <f>+'Ark1'!AA606</f>
        <v>5.3009236616524333</v>
      </c>
      <c r="AA94" s="1">
        <f>+'Ark1'!AC606</f>
        <v>0.7453559924999299</v>
      </c>
      <c r="AB94" s="11">
        <f>+'Ark1'!AE606</f>
        <v>-33.239897020523607</v>
      </c>
      <c r="AC94" s="101">
        <f t="shared" si="9"/>
        <v>2</v>
      </c>
      <c r="AD94" s="47"/>
      <c r="AE94" s="4"/>
      <c r="AF94" s="61"/>
      <c r="AG94" s="13"/>
      <c r="AH94" s="1"/>
      <c r="AI94" s="5"/>
    </row>
    <row r="95" spans="1:35" ht="15.6">
      <c r="A95" s="47"/>
      <c r="B95">
        <f>+'Ark1'!C607</f>
        <v>2019</v>
      </c>
      <c r="C95">
        <f>+'Ark1'!L607</f>
        <v>4</v>
      </c>
      <c r="D95" s="3" t="str">
        <f t="shared" si="17"/>
        <v>O-</v>
      </c>
      <c r="E95" s="342">
        <f>+'Ark1'!Q607</f>
        <v>9</v>
      </c>
      <c r="F95" s="342">
        <f>+'Ark1'!R607</f>
        <v>13</v>
      </c>
      <c r="G95" s="207">
        <f>+'Ark1'!AG607</f>
        <v>0.30078667283664978</v>
      </c>
      <c r="H95" s="207">
        <f t="shared" si="18"/>
        <v>-8.3164130424909222E-3</v>
      </c>
      <c r="I95" s="207">
        <f>+'Ark1'!AH607</f>
        <v>0.2431653452828704</v>
      </c>
      <c r="J95" s="207"/>
      <c r="K95" s="207"/>
      <c r="L95" s="101">
        <f>+'Ark1'!U607</f>
        <v>11.769230769230772</v>
      </c>
      <c r="M95" s="207">
        <f t="shared" si="19"/>
        <v>3.1092307692307717</v>
      </c>
      <c r="N95" s="207"/>
      <c r="O95" s="207"/>
      <c r="P95" s="207"/>
      <c r="Q95" s="207"/>
      <c r="R95" s="1">
        <f>+'Ark1'!T607</f>
        <v>4.0769230769230758</v>
      </c>
      <c r="S95" s="207">
        <f t="shared" si="20"/>
        <v>0.87692307692307558</v>
      </c>
      <c r="T95" s="101">
        <f>+'Ark1'!W607</f>
        <v>0</v>
      </c>
      <c r="U95" s="105"/>
      <c r="V95" s="11">
        <f>+'Ark1'!X607</f>
        <v>7.6923076923076898</v>
      </c>
      <c r="W95" s="11">
        <f>+'Ark1'!Y607</f>
        <v>0</v>
      </c>
      <c r="X95" s="11">
        <f>+'Ark1'!Z607</f>
        <v>0</v>
      </c>
      <c r="Y95" s="75"/>
      <c r="Z95" s="101">
        <f>+'Ark1'!AA607</f>
        <v>3.6699160785593774</v>
      </c>
      <c r="AA95" s="1">
        <f>+'Ark1'!AC607</f>
        <v>0.99703703052428772</v>
      </c>
      <c r="AB95" s="11">
        <f>+'Ark1'!AE607</f>
        <v>62.502209737973395</v>
      </c>
      <c r="AC95" s="101">
        <f t="shared" si="9"/>
        <v>1.4444444444444444</v>
      </c>
      <c r="AD95" s="47"/>
      <c r="AE95" s="4"/>
      <c r="AF95" s="61"/>
      <c r="AG95" s="13"/>
      <c r="AH95" s="1"/>
      <c r="AI95" s="5"/>
    </row>
    <row r="96" spans="1:35" ht="15.6">
      <c r="A96" s="47"/>
      <c r="B96">
        <f>+'Ark1'!C608</f>
        <v>2019</v>
      </c>
      <c r="C96">
        <f>+'Ark1'!L608</f>
        <v>5</v>
      </c>
      <c r="D96" s="3" t="str">
        <f t="shared" si="17"/>
        <v>O</v>
      </c>
      <c r="E96" s="342">
        <f>+'Ark1'!Q608</f>
        <v>15</v>
      </c>
      <c r="F96" s="342">
        <f>+'Ark1'!R608</f>
        <v>26</v>
      </c>
      <c r="G96" s="207">
        <f>+'Ark1'!AG608</f>
        <v>0.60157334567329956</v>
      </c>
      <c r="H96" s="207">
        <f t="shared" si="18"/>
        <v>-0.51119776349160684</v>
      </c>
      <c r="I96" s="207">
        <f>+'Ark1'!AH608</f>
        <v>0.45057108096531873</v>
      </c>
      <c r="J96" s="207"/>
      <c r="K96" s="207"/>
      <c r="L96" s="101">
        <f>+'Ark1'!U608</f>
        <v>10.903846153846152</v>
      </c>
      <c r="M96" s="207">
        <f t="shared" si="19"/>
        <v>1.257549857549856</v>
      </c>
      <c r="N96" s="207"/>
      <c r="O96" s="207"/>
      <c r="P96" s="207"/>
      <c r="Q96" s="207"/>
      <c r="R96" s="1">
        <f>+'Ark1'!T608</f>
        <v>4.6538461538461551</v>
      </c>
      <c r="S96" s="207">
        <f t="shared" si="20"/>
        <v>0.3760683760683774</v>
      </c>
      <c r="T96" s="101">
        <f>+'Ark1'!W608</f>
        <v>0</v>
      </c>
      <c r="U96" s="105"/>
      <c r="V96" s="11">
        <f>+'Ark1'!X608</f>
        <v>3.8461538461538449</v>
      </c>
      <c r="W96" s="11">
        <f>+'Ark1'!Y608</f>
        <v>0</v>
      </c>
      <c r="X96" s="11">
        <f>+'Ark1'!Z608</f>
        <v>0</v>
      </c>
      <c r="Y96" s="75"/>
      <c r="Z96" s="101">
        <f>+'Ark1'!AA608</f>
        <v>2.9527667298563829</v>
      </c>
      <c r="AA96" s="1">
        <f>+'Ark1'!AC608</f>
        <v>0.9977785977748318</v>
      </c>
      <c r="AB96" s="11">
        <f>+'Ark1'!AE608</f>
        <v>64.795969150322478</v>
      </c>
      <c r="AC96" s="101">
        <f t="shared" si="9"/>
        <v>1.7333333333333334</v>
      </c>
      <c r="AD96" s="47"/>
      <c r="AE96" s="4"/>
      <c r="AF96" s="61"/>
      <c r="AG96" s="13"/>
      <c r="AH96" s="1"/>
      <c r="AI96" s="5"/>
    </row>
    <row r="97" spans="1:35" ht="15.6">
      <c r="A97" s="47"/>
      <c r="B97">
        <f>+'Ark1'!C609</f>
        <v>2019</v>
      </c>
      <c r="C97">
        <f>+'Ark1'!L609</f>
        <v>6</v>
      </c>
      <c r="D97" s="3" t="str">
        <f t="shared" si="17"/>
        <v>O+</v>
      </c>
      <c r="E97" s="342">
        <f>+'Ark1'!Q609</f>
        <v>68</v>
      </c>
      <c r="F97" s="342">
        <f>+'Ark1'!R609</f>
        <v>140</v>
      </c>
      <c r="G97" s="207">
        <f>+'Ark1'!AG609</f>
        <v>3.2392410920869965</v>
      </c>
      <c r="H97" s="207">
        <f t="shared" si="18"/>
        <v>-0.92849884918341452</v>
      </c>
      <c r="I97" s="207">
        <f>+'Ark1'!AH609</f>
        <v>2.7598154168418203</v>
      </c>
      <c r="J97" s="207"/>
      <c r="K97" s="207"/>
      <c r="L97" s="101">
        <f>+'Ark1'!U609</f>
        <v>12.403428571428565</v>
      </c>
      <c r="M97" s="207">
        <f t="shared" si="19"/>
        <v>1.5160367296485884</v>
      </c>
      <c r="N97" s="207"/>
      <c r="O97" s="207"/>
      <c r="P97" s="207"/>
      <c r="Q97" s="207"/>
      <c r="R97" s="1">
        <f>+'Ark1'!T609</f>
        <v>5.4285714285714306</v>
      </c>
      <c r="S97" s="207">
        <f t="shared" si="20"/>
        <v>0.54352816528342185</v>
      </c>
      <c r="T97" s="101">
        <f>+'Ark1'!W609</f>
        <v>2.8571428571428577</v>
      </c>
      <c r="U97" s="105"/>
      <c r="V97" s="11">
        <f>+'Ark1'!X609</f>
        <v>7.1428571428571441</v>
      </c>
      <c r="W97" s="11">
        <f>+'Ark1'!Y609</f>
        <v>0.71428571428571441</v>
      </c>
      <c r="X97" s="11">
        <f>+'Ark1'!Z609</f>
        <v>0</v>
      </c>
      <c r="Y97" s="75"/>
      <c r="Z97" s="101">
        <f>+'Ark1'!AA609</f>
        <v>2.7412103091853162</v>
      </c>
      <c r="AA97" s="1">
        <f>+'Ark1'!AC609</f>
        <v>1.6437885558448588</v>
      </c>
      <c r="AB97" s="11">
        <f>+'Ark1'!AE609</f>
        <v>39.048874257300049</v>
      </c>
      <c r="AC97" s="101">
        <f t="shared" ref="AC97:AC160" si="22">+F97/E97</f>
        <v>2.0588235294117645</v>
      </c>
      <c r="AD97" s="47"/>
      <c r="AE97" s="4"/>
      <c r="AF97" s="61"/>
      <c r="AG97" s="13"/>
      <c r="AH97" s="1"/>
      <c r="AI97" s="5"/>
    </row>
    <row r="98" spans="1:35" ht="15.6">
      <c r="A98" s="47"/>
      <c r="B98">
        <f>+'Ark1'!C610</f>
        <v>2019</v>
      </c>
      <c r="C98">
        <f>+'Ark1'!L610</f>
        <v>7</v>
      </c>
      <c r="D98" s="3" t="str">
        <f t="shared" si="17"/>
        <v>R-</v>
      </c>
      <c r="E98" s="342">
        <f>+'Ark1'!Q610</f>
        <v>142</v>
      </c>
      <c r="F98" s="342">
        <f>+'Ark1'!R610</f>
        <v>334</v>
      </c>
      <c r="G98" s="207">
        <f>+'Ark1'!AG610</f>
        <v>7.7279037482646942</v>
      </c>
      <c r="H98" s="207">
        <f t="shared" si="18"/>
        <v>-1.1948719974465014</v>
      </c>
      <c r="I98" s="207">
        <f>+'Ark1'!AH610</f>
        <v>6.8318336812610916</v>
      </c>
      <c r="J98" s="207"/>
      <c r="K98" s="207"/>
      <c r="L98" s="101">
        <f>+'Ark1'!U610</f>
        <v>12.870059880239522</v>
      </c>
      <c r="M98" s="207">
        <f t="shared" si="19"/>
        <v>1.0688474091078817</v>
      </c>
      <c r="N98" s="207"/>
      <c r="O98" s="207"/>
      <c r="P98" s="207"/>
      <c r="Q98" s="207"/>
      <c r="R98" s="1">
        <f>+'Ark1'!T610</f>
        <v>5.6616766467065904</v>
      </c>
      <c r="S98" s="207">
        <f t="shared" si="20"/>
        <v>0.17149188920081482</v>
      </c>
      <c r="T98" s="101">
        <f>+'Ark1'!W610</f>
        <v>2.3952095808383236</v>
      </c>
      <c r="U98" s="105"/>
      <c r="V98" s="11">
        <f>+'Ark1'!X610</f>
        <v>9.2814371257485018</v>
      </c>
      <c r="W98" s="11">
        <f>+'Ark1'!Y610</f>
        <v>0.2994011976047905</v>
      </c>
      <c r="X98" s="11">
        <f>+'Ark1'!Z610</f>
        <v>0</v>
      </c>
      <c r="Y98" s="75"/>
      <c r="Z98" s="101">
        <f>+'Ark1'!AA610</f>
        <v>2.5806399190169702</v>
      </c>
      <c r="AA98" s="1">
        <f>+'Ark1'!AC610</f>
        <v>1.5347954876320875</v>
      </c>
      <c r="AB98" s="11">
        <f>+'Ark1'!AE610</f>
        <v>32.44533682101774</v>
      </c>
      <c r="AC98" s="101">
        <f t="shared" si="22"/>
        <v>2.352112676056338</v>
      </c>
      <c r="AD98" s="47"/>
      <c r="AE98" s="4"/>
      <c r="AF98" s="61"/>
      <c r="AG98" s="13"/>
      <c r="AH98" s="13"/>
      <c r="AI98" s="5"/>
    </row>
    <row r="99" spans="1:35" ht="15.6">
      <c r="A99" s="47"/>
      <c r="B99">
        <f>+'Ark1'!C611</f>
        <v>2019</v>
      </c>
      <c r="C99">
        <f>+'Ark1'!L611</f>
        <v>8</v>
      </c>
      <c r="D99" s="3" t="str">
        <f t="shared" si="17"/>
        <v>R</v>
      </c>
      <c r="E99" s="342">
        <f>+'Ark1'!Q611</f>
        <v>218</v>
      </c>
      <c r="F99" s="342">
        <f>+'Ark1'!R611</f>
        <v>1168</v>
      </c>
      <c r="G99" s="207">
        <f>+'Ark1'!AG611</f>
        <v>27.024525682554369</v>
      </c>
      <c r="H99" s="207">
        <f t="shared" si="18"/>
        <v>0.43135686075229884</v>
      </c>
      <c r="I99" s="207">
        <f>+'Ark1'!AH611</f>
        <v>25.832424112148495</v>
      </c>
      <c r="J99" s="207"/>
      <c r="K99" s="207"/>
      <c r="L99" s="101">
        <f>+'Ark1'!U611</f>
        <v>13.915924657534251</v>
      </c>
      <c r="M99" s="207">
        <f t="shared" si="19"/>
        <v>1.4690532898472988</v>
      </c>
      <c r="N99" s="207"/>
      <c r="O99" s="207"/>
      <c r="P99" s="207"/>
      <c r="Q99" s="207"/>
      <c r="R99" s="1">
        <f>+'Ark1'!T611</f>
        <v>6.4794520547945202</v>
      </c>
      <c r="S99" s="207">
        <f t="shared" si="20"/>
        <v>0.47112195018390501</v>
      </c>
      <c r="T99" s="101">
        <f>+'Ark1'!W611</f>
        <v>7.1061643835616435</v>
      </c>
      <c r="U99" s="105"/>
      <c r="V99" s="11">
        <f>+'Ark1'!X611</f>
        <v>16.609589041095887</v>
      </c>
      <c r="W99" s="11">
        <f>+'Ark1'!Y611</f>
        <v>1.1130136986301369</v>
      </c>
      <c r="X99" s="11">
        <f>+'Ark1'!Z611</f>
        <v>0</v>
      </c>
      <c r="Y99" s="75"/>
      <c r="Z99" s="101">
        <f>+'Ark1'!AA611</f>
        <v>2.819605377969391</v>
      </c>
      <c r="AA99" s="1">
        <f>+'Ark1'!AC611</f>
        <v>1.5442965241657995</v>
      </c>
      <c r="AB99" s="11">
        <f>+'Ark1'!AE611</f>
        <v>42.867772864083008</v>
      </c>
      <c r="AC99" s="101">
        <f t="shared" si="22"/>
        <v>5.3577981651376145</v>
      </c>
      <c r="AD99" s="47"/>
      <c r="AE99" s="4"/>
      <c r="AF99" s="61"/>
      <c r="AG99" s="13"/>
      <c r="AH99" s="13"/>
      <c r="AI99" s="5"/>
    </row>
    <row r="100" spans="1:35" ht="15.6">
      <c r="A100" s="47"/>
      <c r="B100">
        <f>+'Ark1'!C612</f>
        <v>2019</v>
      </c>
      <c r="C100">
        <f>+'Ark1'!L612</f>
        <v>9</v>
      </c>
      <c r="D100" s="3" t="str">
        <f t="shared" si="17"/>
        <v>R+</v>
      </c>
      <c r="E100" s="342">
        <f>+'Ark1'!Q612</f>
        <v>246</v>
      </c>
      <c r="F100" s="342">
        <f>+'Ark1'!R612</f>
        <v>1633</v>
      </c>
      <c r="G100" s="207">
        <f>+'Ark1'!AG612</f>
        <v>37.783433595557611</v>
      </c>
      <c r="H100" s="207">
        <f t="shared" si="18"/>
        <v>2.2983993366322579</v>
      </c>
      <c r="I100" s="207">
        <f>+'Ark1'!AH612</f>
        <v>38.372127212029874</v>
      </c>
      <c r="J100" s="207"/>
      <c r="K100" s="207"/>
      <c r="L100" s="101">
        <f>+'Ark1'!U612</f>
        <v>14.784935701163514</v>
      </c>
      <c r="M100" s="207">
        <f t="shared" si="19"/>
        <v>1.6249618335677027</v>
      </c>
      <c r="N100" s="207"/>
      <c r="O100" s="207"/>
      <c r="P100" s="207"/>
      <c r="Q100" s="207"/>
      <c r="R100" s="1">
        <f>+'Ark1'!T612</f>
        <v>6.8469075321494168</v>
      </c>
      <c r="S100" s="207">
        <f t="shared" si="20"/>
        <v>0.47335933238170647</v>
      </c>
      <c r="T100" s="101">
        <f>+'Ark1'!W612</f>
        <v>12.614819350887938</v>
      </c>
      <c r="U100" s="105"/>
      <c r="V100" s="11">
        <f>+'Ark1'!X612</f>
        <v>26.699326393141455</v>
      </c>
      <c r="W100" s="11">
        <f>+'Ark1'!Y612</f>
        <v>1.5309246785058177</v>
      </c>
      <c r="X100" s="11">
        <f>+'Ark1'!Z612</f>
        <v>0</v>
      </c>
      <c r="Y100" s="75"/>
      <c r="Z100" s="101">
        <f>+'Ark1'!AA612</f>
        <v>2.922840079857902</v>
      </c>
      <c r="AA100" s="1">
        <f>+'Ark1'!AC612</f>
        <v>1.5124968069254885</v>
      </c>
      <c r="AB100" s="11">
        <f>+'Ark1'!AE612</f>
        <v>46.019776326878045</v>
      </c>
      <c r="AC100" s="101">
        <f t="shared" si="22"/>
        <v>6.6382113821138216</v>
      </c>
      <c r="AD100" s="47"/>
      <c r="AE100" s="4"/>
      <c r="AF100" s="61"/>
      <c r="AG100" s="13"/>
      <c r="AH100" s="13"/>
      <c r="AI100" s="5"/>
    </row>
    <row r="101" spans="1:35" ht="15.6">
      <c r="A101" s="47"/>
      <c r="B101">
        <f>+'Ark1'!C613</f>
        <v>2019</v>
      </c>
      <c r="C101">
        <f>+'Ark1'!L613</f>
        <v>10</v>
      </c>
      <c r="D101" s="3" t="str">
        <f t="shared" si="17"/>
        <v>U-</v>
      </c>
      <c r="E101" s="342">
        <f>+'Ark1'!Q613</f>
        <v>169</v>
      </c>
      <c r="F101" s="342">
        <f>+'Ark1'!R613</f>
        <v>711</v>
      </c>
      <c r="G101" s="207">
        <f>+'Ark1'!AG613</f>
        <v>16.45071726052754</v>
      </c>
      <c r="H101" s="207">
        <f t="shared" si="18"/>
        <v>0.70706675308330347</v>
      </c>
      <c r="I101" s="207">
        <f>+'Ark1'!AH613</f>
        <v>17.735653840621787</v>
      </c>
      <c r="J101" s="207"/>
      <c r="K101" s="207"/>
      <c r="L101" s="101">
        <f>+'Ark1'!U613</f>
        <v>15.695218002812934</v>
      </c>
      <c r="M101" s="207">
        <f t="shared" si="19"/>
        <v>2.0186473221846448</v>
      </c>
      <c r="N101" s="207"/>
      <c r="O101" s="207"/>
      <c r="P101" s="207"/>
      <c r="Q101" s="207"/>
      <c r="R101" s="1">
        <f>+'Ark1'!T613</f>
        <v>7.0281293952180013</v>
      </c>
      <c r="S101" s="207">
        <f t="shared" si="20"/>
        <v>0.33768436903999355</v>
      </c>
      <c r="T101" s="101">
        <f>+'Ark1'!W613</f>
        <v>11.954992967651195</v>
      </c>
      <c r="U101" s="105"/>
      <c r="V101" s="11">
        <f>+'Ark1'!X613</f>
        <v>37.974683544303808</v>
      </c>
      <c r="W101" s="11">
        <f>+'Ark1'!Y613</f>
        <v>1.8284106891701819</v>
      </c>
      <c r="X101" s="11">
        <f>+'Ark1'!Z613</f>
        <v>0</v>
      </c>
      <c r="Y101" s="75"/>
      <c r="Z101" s="101">
        <f>+'Ark1'!AA613</f>
        <v>2.9080284961589609</v>
      </c>
      <c r="AA101" s="1">
        <f>+'Ark1'!AC613</f>
        <v>1.3776584897353379</v>
      </c>
      <c r="AB101" s="11">
        <f>+'Ark1'!AE613</f>
        <v>43.040677030823133</v>
      </c>
      <c r="AC101" s="101">
        <f t="shared" si="22"/>
        <v>4.2071005917159763</v>
      </c>
      <c r="AD101" s="47"/>
      <c r="AE101" s="4"/>
      <c r="AF101" s="61"/>
      <c r="AG101" s="13"/>
      <c r="AH101" s="13"/>
      <c r="AI101" s="5"/>
    </row>
    <row r="102" spans="1:35" ht="15.6">
      <c r="A102" s="47"/>
      <c r="B102">
        <f>+'Ark1'!C614</f>
        <v>2019</v>
      </c>
      <c r="C102">
        <f>+'Ark1'!L614</f>
        <v>11</v>
      </c>
      <c r="D102" s="3" t="str">
        <f t="shared" si="17"/>
        <v>U</v>
      </c>
      <c r="E102" s="342">
        <f>+'Ark1'!Q614</f>
        <v>106</v>
      </c>
      <c r="F102" s="342">
        <f>+'Ark1'!R614</f>
        <v>246</v>
      </c>
      <c r="G102" s="207">
        <f>+'Ark1'!AG614</f>
        <v>5.6918093475242921</v>
      </c>
      <c r="H102" s="207">
        <f t="shared" si="18"/>
        <v>-0.74268655685982043</v>
      </c>
      <c r="I102" s="207">
        <f>+'Ark1'!AH614</f>
        <v>6.5726162445575822</v>
      </c>
      <c r="J102" s="207"/>
      <c r="K102" s="207"/>
      <c r="L102" s="101">
        <f>+'Ark1'!U614</f>
        <v>16.810975609756088</v>
      </c>
      <c r="M102" s="207">
        <f t="shared" si="19"/>
        <v>2.6029692046319983</v>
      </c>
      <c r="N102" s="207"/>
      <c r="O102" s="207"/>
      <c r="P102" s="207"/>
      <c r="Q102" s="207"/>
      <c r="R102" s="1">
        <f>+'Ark1'!T614</f>
        <v>7.308943089430894</v>
      </c>
      <c r="S102" s="207">
        <f t="shared" si="20"/>
        <v>0.22647711665267156</v>
      </c>
      <c r="T102" s="101">
        <f>+'Ark1'!W614</f>
        <v>15.04065040650406</v>
      </c>
      <c r="U102" s="105"/>
      <c r="V102" s="11">
        <f>+'Ark1'!X614</f>
        <v>60.569105691056912</v>
      </c>
      <c r="W102" s="11">
        <f>+'Ark1'!Y614</f>
        <v>3.2520325203252023</v>
      </c>
      <c r="X102" s="11">
        <f>+'Ark1'!Z614</f>
        <v>0</v>
      </c>
      <c r="Y102" s="75"/>
      <c r="Z102" s="101">
        <f>+'Ark1'!AA614</f>
        <v>2.7875743206058807</v>
      </c>
      <c r="AA102" s="1">
        <f>+'Ark1'!AC614</f>
        <v>1.3136561113453604</v>
      </c>
      <c r="AB102" s="11">
        <f>+'Ark1'!AE614</f>
        <v>44.988007648642757</v>
      </c>
      <c r="AC102" s="101">
        <f t="shared" si="22"/>
        <v>2.3207547169811322</v>
      </c>
      <c r="AD102" s="47"/>
      <c r="AE102" s="4"/>
      <c r="AF102" s="61"/>
      <c r="AG102" s="13"/>
      <c r="AH102" s="5"/>
      <c r="AI102" s="5"/>
    </row>
    <row r="103" spans="1:35" ht="15.6">
      <c r="A103" s="47"/>
      <c r="B103">
        <f>+'Ark1'!C615</f>
        <v>2019</v>
      </c>
      <c r="C103">
        <f>+'Ark1'!L615</f>
        <v>12</v>
      </c>
      <c r="D103" s="3" t="str">
        <f t="shared" si="17"/>
        <v>U+</v>
      </c>
      <c r="E103" s="342">
        <f>+'Ark1'!Q615</f>
        <v>21</v>
      </c>
      <c r="F103" s="342">
        <f>+'Ark1'!R615</f>
        <v>33</v>
      </c>
      <c r="G103" s="207">
        <f>+'Ark1'!AG615</f>
        <v>0.76353540027764899</v>
      </c>
      <c r="H103" s="207">
        <f t="shared" si="18"/>
        <v>-0.13801526686984478</v>
      </c>
      <c r="I103" s="207">
        <f>+'Ark1'!AH615</f>
        <v>0.92466403846780387</v>
      </c>
      <c r="J103" s="207"/>
      <c r="K103" s="207"/>
      <c r="L103" s="101">
        <f>+'Ark1'!U615</f>
        <v>17.630303030303029</v>
      </c>
      <c r="M103" s="207">
        <f t="shared" si="19"/>
        <v>2.545160173160177</v>
      </c>
      <c r="N103" s="207"/>
      <c r="O103" s="207"/>
      <c r="P103" s="207"/>
      <c r="Q103" s="207"/>
      <c r="R103" s="1">
        <f>+'Ark1'!T615</f>
        <v>7.1818181818181808</v>
      </c>
      <c r="S103" s="207">
        <f t="shared" si="20"/>
        <v>-2.3896103896100307E-2</v>
      </c>
      <c r="T103" s="101">
        <f>+'Ark1'!W615</f>
        <v>27.272727272727277</v>
      </c>
      <c r="U103" s="105"/>
      <c r="V103" s="11">
        <f>+'Ark1'!X615</f>
        <v>57.575757575757585</v>
      </c>
      <c r="W103" s="11">
        <f>+'Ark1'!Y615</f>
        <v>3.0303030303030303</v>
      </c>
      <c r="X103" s="11">
        <f>+'Ark1'!Z615</f>
        <v>0</v>
      </c>
      <c r="Y103" s="75"/>
      <c r="Z103" s="101">
        <f>+'Ark1'!AA615</f>
        <v>3.1820981117842839</v>
      </c>
      <c r="AA103" s="1">
        <f>+'Ark1'!AC615</f>
        <v>1.765915428404057</v>
      </c>
      <c r="AB103" s="11">
        <f>+'Ark1'!AE615</f>
        <v>34.145307561460079</v>
      </c>
      <c r="AC103" s="101">
        <f t="shared" si="22"/>
        <v>1.5714285714285714</v>
      </c>
      <c r="AD103" s="47"/>
      <c r="AE103" s="4"/>
      <c r="AF103" s="61"/>
      <c r="AG103" s="13"/>
      <c r="AH103" s="5"/>
      <c r="AI103" s="5"/>
    </row>
    <row r="104" spans="1:35" ht="15.6">
      <c r="A104" s="47"/>
      <c r="B104">
        <f>+'Ark1'!C616</f>
        <v>2019</v>
      </c>
      <c r="C104">
        <f>+'Ark1'!L616</f>
        <v>13</v>
      </c>
      <c r="D104" s="3" t="str">
        <f t="shared" si="17"/>
        <v>E-</v>
      </c>
      <c r="E104" s="342">
        <f>+'Ark1'!Q616</f>
        <v>3</v>
      </c>
      <c r="F104" s="342">
        <f>+'Ark1'!R616</f>
        <v>3</v>
      </c>
      <c r="G104" s="207">
        <f>+'Ark1'!AG616</f>
        <v>6.9412309116149915E-2</v>
      </c>
      <c r="H104" s="207">
        <f t="shared" si="18"/>
        <v>-3.877377094154931E-2</v>
      </c>
      <c r="I104" s="207">
        <f>+'Ark1'!AH616</f>
        <v>7.8194346326256353E-2</v>
      </c>
      <c r="J104" s="207"/>
      <c r="K104" s="207"/>
      <c r="L104" s="101">
        <f>+'Ark1'!U616</f>
        <v>16.400000000000006</v>
      </c>
      <c r="M104" s="207">
        <f t="shared" si="19"/>
        <v>1.728571428571442</v>
      </c>
      <c r="N104" s="207"/>
      <c r="O104" s="207"/>
      <c r="P104" s="207"/>
      <c r="Q104" s="207"/>
      <c r="R104" s="1">
        <f>+'Ark1'!T616</f>
        <v>8</v>
      </c>
      <c r="S104" s="207">
        <f t="shared" si="20"/>
        <v>0.66666666666666874</v>
      </c>
      <c r="T104" s="101">
        <f>+'Ark1'!W616</f>
        <v>33.333333333333343</v>
      </c>
      <c r="U104" s="105"/>
      <c r="V104" s="11">
        <f>+'Ark1'!X616</f>
        <v>33.333333333333343</v>
      </c>
      <c r="W104" s="11">
        <f>+'Ark1'!Y616</f>
        <v>0</v>
      </c>
      <c r="X104" s="11">
        <f>+'Ark1'!Z616</f>
        <v>0</v>
      </c>
      <c r="Y104" s="75"/>
      <c r="Z104" s="101">
        <f>+'Ark1'!AA616</f>
        <v>2.2449944320643476</v>
      </c>
      <c r="AA104" s="1">
        <f>+'Ark1'!AC616</f>
        <v>1.6329931618554523</v>
      </c>
      <c r="AB104" s="11">
        <f>+'Ark1'!AE616</f>
        <v>65.465367070798095</v>
      </c>
      <c r="AC104" s="101">
        <f t="shared" si="22"/>
        <v>1</v>
      </c>
      <c r="AD104" s="47"/>
      <c r="AE104" s="4"/>
      <c r="AF104" s="61"/>
      <c r="AG104" s="13"/>
      <c r="AH104" s="5"/>
      <c r="AI104" s="5"/>
    </row>
    <row r="105" spans="1:35" ht="15.6">
      <c r="A105" s="47"/>
      <c r="B105">
        <f>+'Ark1'!C617</f>
        <v>2019</v>
      </c>
      <c r="C105">
        <f>+'Ark1'!L617</f>
        <v>14</v>
      </c>
      <c r="D105" s="3" t="str">
        <f t="shared" si="17"/>
        <v>E</v>
      </c>
      <c r="E105" s="342">
        <f>+'Ark1'!Q617</f>
        <v>1</v>
      </c>
      <c r="F105" s="342">
        <f>+'Ark1'!R617</f>
        <v>1</v>
      </c>
      <c r="G105" s="207">
        <f>+'Ark1'!AG617</f>
        <v>2.3137436372049968E-2</v>
      </c>
      <c r="H105" s="207">
        <f t="shared" si="18"/>
        <v>-5.4138335097735218E-2</v>
      </c>
      <c r="I105" s="207">
        <f>+'Ark1'!AH617</f>
        <v>3.3693498823508847E-2</v>
      </c>
      <c r="J105" s="207"/>
      <c r="K105" s="207"/>
      <c r="L105" s="101">
        <f>+'Ark1'!U617</f>
        <v>21.2</v>
      </c>
      <c r="M105" s="207">
        <f t="shared" si="19"/>
        <v>5.8133333333333308</v>
      </c>
      <c r="N105" s="207"/>
      <c r="O105" s="207"/>
      <c r="P105" s="207"/>
      <c r="Q105" s="207"/>
      <c r="R105" s="1">
        <f>+'Ark1'!T617</f>
        <v>8</v>
      </c>
      <c r="S105" s="207">
        <f t="shared" si="20"/>
        <v>1</v>
      </c>
      <c r="T105" s="101">
        <f>+'Ark1'!W617</f>
        <v>0</v>
      </c>
      <c r="U105" s="105"/>
      <c r="V105" s="11">
        <f>+'Ark1'!X617</f>
        <v>100</v>
      </c>
      <c r="W105" s="11">
        <f>+'Ark1'!Y617</f>
        <v>0</v>
      </c>
      <c r="X105" s="11">
        <f>+'Ark1'!Z617</f>
        <v>0</v>
      </c>
      <c r="Y105" s="75"/>
      <c r="Z105" s="101">
        <f>+'Ark1'!AA617</f>
        <v>0</v>
      </c>
      <c r="AA105" s="1">
        <f>+'Ark1'!AC617</f>
        <v>0</v>
      </c>
      <c r="AB105" s="11">
        <f>+'Ark1'!AE617</f>
        <v>0</v>
      </c>
      <c r="AC105" s="101">
        <f t="shared" si="22"/>
        <v>1</v>
      </c>
      <c r="AD105" s="47"/>
      <c r="AE105" s="4"/>
      <c r="AF105" s="61"/>
      <c r="AG105" s="13"/>
      <c r="AH105" s="5"/>
      <c r="AI105" s="5"/>
    </row>
    <row r="106" spans="1:35" ht="15.6">
      <c r="A106" s="47"/>
      <c r="B106">
        <f>+'Ark1'!C618</f>
        <v>2019</v>
      </c>
      <c r="C106">
        <f>+'Ark1'!L618</f>
        <v>15</v>
      </c>
      <c r="D106" s="3" t="str">
        <f t="shared" si="17"/>
        <v>E+</v>
      </c>
      <c r="E106" s="342">
        <f>+'Ark1'!Q618</f>
        <v>0</v>
      </c>
      <c r="F106" s="342">
        <f>+'Ark1'!R618</f>
        <v>0</v>
      </c>
      <c r="G106" s="207">
        <f>+'Ark1'!AG618</f>
        <v>0</v>
      </c>
      <c r="H106" s="207">
        <f t="shared" si="18"/>
        <v>0</v>
      </c>
      <c r="I106" s="207">
        <f>+'Ark1'!AH618</f>
        <v>0</v>
      </c>
      <c r="J106" s="207"/>
      <c r="K106" s="207"/>
      <c r="L106" s="101">
        <f>+'Ark1'!U618</f>
        <v>0</v>
      </c>
      <c r="M106" s="207">
        <f t="shared" si="19"/>
        <v>0</v>
      </c>
      <c r="N106" s="207"/>
      <c r="O106" s="207"/>
      <c r="P106" s="207"/>
      <c r="Q106" s="207"/>
      <c r="R106" s="1">
        <f>+'Ark1'!T618</f>
        <v>0</v>
      </c>
      <c r="S106" s="207">
        <f t="shared" si="20"/>
        <v>0</v>
      </c>
      <c r="T106" s="101">
        <f>+'Ark1'!W618</f>
        <v>0</v>
      </c>
      <c r="U106" s="105"/>
      <c r="V106" s="11">
        <f>+'Ark1'!X618</f>
        <v>0</v>
      </c>
      <c r="W106" s="11">
        <f>+'Ark1'!Y618</f>
        <v>0</v>
      </c>
      <c r="X106" s="11">
        <f>+'Ark1'!Z618</f>
        <v>0</v>
      </c>
      <c r="Y106" s="75"/>
      <c r="Z106" s="101">
        <f>+'Ark1'!AA618</f>
        <v>0</v>
      </c>
      <c r="AA106" s="1">
        <f>+'Ark1'!AC618</f>
        <v>0</v>
      </c>
      <c r="AB106" s="11">
        <f>+'Ark1'!AE618</f>
        <v>0</v>
      </c>
      <c r="AC106" s="101" t="e">
        <f t="shared" si="22"/>
        <v>#DIV/0!</v>
      </c>
      <c r="AD106" s="47"/>
      <c r="AE106" s="4"/>
      <c r="AF106" s="61"/>
      <c r="AG106" s="13"/>
      <c r="AH106" s="5"/>
      <c r="AI106" s="5"/>
    </row>
    <row r="107" spans="1:35" ht="15.6">
      <c r="A107" s="47"/>
      <c r="B107" s="56">
        <f>+'Ark1'!C619</f>
        <v>2018</v>
      </c>
      <c r="C107" s="56">
        <f>+'Ark1'!L619</f>
        <v>1</v>
      </c>
      <c r="D107" s="69" t="s">
        <v>28</v>
      </c>
      <c r="E107" s="354">
        <f>+'Ark1'!Q619</f>
        <v>1</v>
      </c>
      <c r="F107" s="354">
        <f>+'Ark1'!R619</f>
        <v>1</v>
      </c>
      <c r="G107" s="189">
        <f>+'Ark1'!AG619</f>
        <v>5.1517180979856782E-3</v>
      </c>
      <c r="H107" s="189">
        <f t="shared" si="18"/>
        <v>5.1517180979856782E-3</v>
      </c>
      <c r="I107" s="189">
        <f>+'Ark1'!AH619</f>
        <v>1.7625814768309669E-3</v>
      </c>
      <c r="J107" s="189"/>
      <c r="K107" s="189"/>
      <c r="L107" s="166">
        <f>+'Ark1'!U619</f>
        <v>4.4000000000000004</v>
      </c>
      <c r="M107" s="189">
        <f t="shared" si="19"/>
        <v>4.4000000000000004</v>
      </c>
      <c r="N107" s="189"/>
      <c r="O107" s="189"/>
      <c r="P107" s="189"/>
      <c r="Q107" s="189"/>
      <c r="R107" s="58">
        <f>+'Ark1'!T619</f>
        <v>2</v>
      </c>
      <c r="S107" s="189">
        <f t="shared" si="20"/>
        <v>2</v>
      </c>
      <c r="T107" s="166">
        <f>+'Ark1'!W619</f>
        <v>0</v>
      </c>
      <c r="U107" s="105"/>
      <c r="V107" s="78">
        <f>+'Ark1'!X619</f>
        <v>0</v>
      </c>
      <c r="W107" s="78">
        <f>+'Ark1'!Y619</f>
        <v>0</v>
      </c>
      <c r="X107" s="78">
        <f>+'Ark1'!Z619</f>
        <v>0</v>
      </c>
      <c r="Y107" s="75"/>
      <c r="Z107" s="166">
        <f>+'Ark1'!AA619</f>
        <v>0</v>
      </c>
      <c r="AA107" s="58">
        <f>+'Ark1'!AC619</f>
        <v>0</v>
      </c>
      <c r="AB107" s="78">
        <f>+'Ark1'!AE619</f>
        <v>0</v>
      </c>
      <c r="AC107" s="166">
        <f t="shared" si="22"/>
        <v>1</v>
      </c>
      <c r="AD107" s="47"/>
      <c r="AE107" s="4"/>
      <c r="AF107" s="61"/>
      <c r="AG107" s="13"/>
      <c r="AH107" s="5"/>
      <c r="AI107" s="5"/>
    </row>
    <row r="108" spans="1:35" ht="15.6">
      <c r="A108" s="47"/>
      <c r="B108" s="56">
        <f>+'Ark1'!C620</f>
        <v>2018</v>
      </c>
      <c r="C108" s="56">
        <f>+'Ark1'!L620</f>
        <v>2</v>
      </c>
      <c r="D108" s="69" t="s">
        <v>29</v>
      </c>
      <c r="E108" s="354">
        <f>+'Ark1'!Q620</f>
        <v>7</v>
      </c>
      <c r="F108" s="354">
        <f>+'Ark1'!R620</f>
        <v>9</v>
      </c>
      <c r="G108" s="189">
        <f>+'Ark1'!AG620</f>
        <v>4.6365462881871107E-2</v>
      </c>
      <c r="H108" s="189">
        <f t="shared" si="18"/>
        <v>1.3605430121838354E-2</v>
      </c>
      <c r="I108" s="189">
        <f>+'Ark1'!AH620</f>
        <v>1.638399600054238E-2</v>
      </c>
      <c r="J108" s="189"/>
      <c r="K108" s="189"/>
      <c r="L108" s="166">
        <f>+'Ark1'!U620</f>
        <v>4.5444444444444443</v>
      </c>
      <c r="M108" s="189">
        <f t="shared" si="19"/>
        <v>1.2444444444444445</v>
      </c>
      <c r="N108" s="189"/>
      <c r="O108" s="189"/>
      <c r="P108" s="189"/>
      <c r="Q108" s="189"/>
      <c r="R108" s="58">
        <f>+'Ark1'!T620</f>
        <v>2.2222222222222223</v>
      </c>
      <c r="S108" s="189">
        <f t="shared" si="20"/>
        <v>0.22222222222222232</v>
      </c>
      <c r="T108" s="166">
        <f>+'Ark1'!W620</f>
        <v>0</v>
      </c>
      <c r="U108" s="105"/>
      <c r="V108" s="78">
        <f>+'Ark1'!X620</f>
        <v>0</v>
      </c>
      <c r="W108" s="78">
        <f>+'Ark1'!Y620</f>
        <v>0</v>
      </c>
      <c r="X108" s="78">
        <f>+'Ark1'!Z620</f>
        <v>0</v>
      </c>
      <c r="Y108" s="75"/>
      <c r="Z108" s="166">
        <f>+'Ark1'!AA620</f>
        <v>1.8744546532027899</v>
      </c>
      <c r="AA108" s="58">
        <f>+'Ark1'!AC620</f>
        <v>0.41573970964154838</v>
      </c>
      <c r="AB108" s="78">
        <f>+'Ark1'!AE620</f>
        <v>58.61655064944695</v>
      </c>
      <c r="AC108" s="166">
        <f t="shared" si="22"/>
        <v>1.2857142857142858</v>
      </c>
      <c r="AD108" s="47"/>
      <c r="AE108" s="4"/>
      <c r="AF108" s="61"/>
      <c r="AG108" s="13"/>
      <c r="AH108" s="5"/>
      <c r="AI108" s="5"/>
    </row>
    <row r="109" spans="1:35" ht="15.6">
      <c r="A109" s="47"/>
      <c r="B109" s="56">
        <f>+'Ark1'!C621</f>
        <v>2018</v>
      </c>
      <c r="C109" s="56">
        <f>+'Ark1'!L621</f>
        <v>3</v>
      </c>
      <c r="D109" s="69" t="s">
        <v>30</v>
      </c>
      <c r="E109" s="354">
        <f>+'Ark1'!Q621</f>
        <v>13</v>
      </c>
      <c r="F109" s="354">
        <f>+'Ark1'!R621</f>
        <v>18</v>
      </c>
      <c r="G109" s="189">
        <f>+'Ark1'!AG621</f>
        <v>9.2730925763742214E-2</v>
      </c>
      <c r="H109" s="189">
        <f t="shared" si="18"/>
        <v>-2.1929188896372423E-2</v>
      </c>
      <c r="I109" s="189">
        <f>+'Ark1'!AH621</f>
        <v>4.843093194292359E-2</v>
      </c>
      <c r="J109" s="189"/>
      <c r="K109" s="189"/>
      <c r="L109" s="166">
        <f>+'Ark1'!U621</f>
        <v>6.7166666666666686</v>
      </c>
      <c r="M109" s="189">
        <f t="shared" si="19"/>
        <v>-1.6547619047619051</v>
      </c>
      <c r="N109" s="189"/>
      <c r="O109" s="189"/>
      <c r="P109" s="189"/>
      <c r="Q109" s="189"/>
      <c r="R109" s="58">
        <f>+'Ark1'!T621</f>
        <v>2.6111111111111112</v>
      </c>
      <c r="S109" s="189">
        <f t="shared" si="20"/>
        <v>0.18253968253968322</v>
      </c>
      <c r="T109" s="166">
        <f>+'Ark1'!W621</f>
        <v>0</v>
      </c>
      <c r="U109" s="105"/>
      <c r="V109" s="78">
        <f>+'Ark1'!X621</f>
        <v>0</v>
      </c>
      <c r="W109" s="78">
        <f>+'Ark1'!Y621</f>
        <v>0</v>
      </c>
      <c r="X109" s="78">
        <f>+'Ark1'!Z621</f>
        <v>0</v>
      </c>
      <c r="Y109" s="75"/>
      <c r="Z109" s="166">
        <f>+'Ark1'!AA621</f>
        <v>1.8496996753226924</v>
      </c>
      <c r="AA109" s="58">
        <f>+'Ark1'!AC621</f>
        <v>0.82589270818436145</v>
      </c>
      <c r="AB109" s="78">
        <f>+'Ark1'!AE621</f>
        <v>36.063540275169437</v>
      </c>
      <c r="AC109" s="166">
        <f t="shared" si="22"/>
        <v>1.3846153846153846</v>
      </c>
      <c r="AD109" s="47"/>
      <c r="AE109" s="4"/>
      <c r="AF109" s="61"/>
      <c r="AG109" s="13"/>
      <c r="AH109" s="5"/>
      <c r="AI109" s="5"/>
    </row>
    <row r="110" spans="1:35" ht="15.6">
      <c r="A110" s="47"/>
      <c r="B110" s="56">
        <f>+'Ark1'!C622</f>
        <v>2018</v>
      </c>
      <c r="C110" s="56">
        <f>+'Ark1'!L622</f>
        <v>4</v>
      </c>
      <c r="D110" s="69" t="s">
        <v>31</v>
      </c>
      <c r="E110" s="354">
        <f>+'Ark1'!Q622</f>
        <v>36</v>
      </c>
      <c r="F110" s="354">
        <f>+'Ark1'!R622</f>
        <v>60</v>
      </c>
      <c r="G110" s="189">
        <f>+'Ark1'!AG622</f>
        <v>0.3091030858791407</v>
      </c>
      <c r="H110" s="189">
        <f t="shared" si="18"/>
        <v>-6.7637290861235988E-2</v>
      </c>
      <c r="I110" s="189">
        <f>+'Ark1'!AH622</f>
        <v>0.20814484894576596</v>
      </c>
      <c r="J110" s="189"/>
      <c r="K110" s="189"/>
      <c r="L110" s="166">
        <f>+'Ark1'!U622</f>
        <v>8.66</v>
      </c>
      <c r="M110" s="189">
        <f t="shared" si="19"/>
        <v>0.66434782608695819</v>
      </c>
      <c r="N110" s="189"/>
      <c r="O110" s="189"/>
      <c r="P110" s="189"/>
      <c r="Q110" s="189"/>
      <c r="R110" s="58">
        <f>+'Ark1'!T622</f>
        <v>3.2</v>
      </c>
      <c r="S110" s="189">
        <f t="shared" si="20"/>
        <v>-0.27826086956521712</v>
      </c>
      <c r="T110" s="166">
        <f>+'Ark1'!W622</f>
        <v>0</v>
      </c>
      <c r="U110" s="105"/>
      <c r="V110" s="78">
        <f>+'Ark1'!X622</f>
        <v>0</v>
      </c>
      <c r="W110" s="78">
        <f>+'Ark1'!Y622</f>
        <v>0</v>
      </c>
      <c r="X110" s="78">
        <f>+'Ark1'!Z622</f>
        <v>0</v>
      </c>
      <c r="Y110" s="75"/>
      <c r="Z110" s="166">
        <f>+'Ark1'!AA622</f>
        <v>2.2790495094812409</v>
      </c>
      <c r="AA110" s="58">
        <f>+'Ark1'!AC622</f>
        <v>1.1075498483890762</v>
      </c>
      <c r="AB110" s="78">
        <f>+'Ark1'!AE622</f>
        <v>35.576178453323969</v>
      </c>
      <c r="AC110" s="166">
        <f t="shared" si="22"/>
        <v>1.6666666666666667</v>
      </c>
      <c r="AD110" s="47"/>
      <c r="AE110" s="4"/>
      <c r="AF110" s="61"/>
      <c r="AG110" s="5"/>
      <c r="AH110" s="5"/>
      <c r="AI110" s="5"/>
    </row>
    <row r="111" spans="1:35" ht="15.6">
      <c r="A111" s="47"/>
      <c r="B111" s="56">
        <f>+'Ark1'!C623</f>
        <v>2018</v>
      </c>
      <c r="C111" s="56">
        <f>+'Ark1'!L623</f>
        <v>5</v>
      </c>
      <c r="D111" s="69" t="s">
        <v>404</v>
      </c>
      <c r="E111" s="354">
        <f>+'Ark1'!Q623</f>
        <v>122</v>
      </c>
      <c r="F111" s="354">
        <f>+'Ark1'!R623</f>
        <v>216</v>
      </c>
      <c r="G111" s="189">
        <f>+'Ark1'!AG623</f>
        <v>1.1127711091649064</v>
      </c>
      <c r="H111" s="189">
        <f t="shared" si="18"/>
        <v>-3.7357137393199422</v>
      </c>
      <c r="I111" s="189">
        <f>+'Ark1'!AH623</f>
        <v>0.83466244661931854</v>
      </c>
      <c r="J111" s="189"/>
      <c r="K111" s="189"/>
      <c r="L111" s="166">
        <f>+'Ark1'!U623</f>
        <v>9.6462962962962955</v>
      </c>
      <c r="M111" s="189">
        <f t="shared" si="19"/>
        <v>0.10980980980980348</v>
      </c>
      <c r="N111" s="189"/>
      <c r="O111" s="189"/>
      <c r="P111" s="189"/>
      <c r="Q111" s="189"/>
      <c r="R111" s="58">
        <f>+'Ark1'!T623</f>
        <v>4.2777777777777777</v>
      </c>
      <c r="S111" s="189">
        <f t="shared" si="20"/>
        <v>0.13926426426426453</v>
      </c>
      <c r="T111" s="166">
        <f>+'Ark1'!W623</f>
        <v>0</v>
      </c>
      <c r="U111" s="105"/>
      <c r="V111" s="78">
        <f>+'Ark1'!X623</f>
        <v>1.3888888888888891</v>
      </c>
      <c r="W111" s="78">
        <f>+'Ark1'!Y623</f>
        <v>0</v>
      </c>
      <c r="X111" s="78">
        <f>+'Ark1'!Z623</f>
        <v>0</v>
      </c>
      <c r="Y111" s="75"/>
      <c r="Z111" s="166">
        <f>+'Ark1'!AA623</f>
        <v>2.5444356838492781</v>
      </c>
      <c r="AA111" s="58">
        <f>+'Ark1'!AC623</f>
        <v>1.4326441064697362</v>
      </c>
      <c r="AB111" s="78">
        <f>+'Ark1'!AE623</f>
        <v>45.95276945524887</v>
      </c>
      <c r="AC111" s="166">
        <f t="shared" si="22"/>
        <v>1.7704918032786885</v>
      </c>
      <c r="AD111" s="47"/>
      <c r="AE111" s="13"/>
      <c r="AF111" s="61"/>
    </row>
    <row r="112" spans="1:35" ht="15.6">
      <c r="A112" s="47"/>
      <c r="B112" s="56">
        <f>+'Ark1'!C624</f>
        <v>2018</v>
      </c>
      <c r="C112" s="56">
        <f>+'Ark1'!L624</f>
        <v>6</v>
      </c>
      <c r="D112" s="69" t="s">
        <v>32</v>
      </c>
      <c r="E112" s="354">
        <f>+'Ark1'!Q624</f>
        <v>349</v>
      </c>
      <c r="F112" s="354">
        <f>+'Ark1'!R624</f>
        <v>809</v>
      </c>
      <c r="G112" s="189">
        <f>+'Ark1'!AG624</f>
        <v>4.167739941270411</v>
      </c>
      <c r="H112" s="189">
        <f t="shared" si="18"/>
        <v>-5.676649903119432</v>
      </c>
      <c r="I112" s="189">
        <f>+'Ark1'!AH624</f>
        <v>3.5283275885862424</v>
      </c>
      <c r="J112" s="189"/>
      <c r="K112" s="189"/>
      <c r="L112" s="166">
        <f>+'Ark1'!U624</f>
        <v>10.887391841779976</v>
      </c>
      <c r="M112" s="189">
        <f t="shared" si="19"/>
        <v>0.18905573529080399</v>
      </c>
      <c r="N112" s="189"/>
      <c r="O112" s="189"/>
      <c r="P112" s="189"/>
      <c r="Q112" s="189"/>
      <c r="R112" s="58">
        <f>+'Ark1'!T624</f>
        <v>4.8850432632880088</v>
      </c>
      <c r="S112" s="189">
        <f t="shared" si="20"/>
        <v>-0.26637104619618324</v>
      </c>
      <c r="T112" s="166">
        <f>+'Ark1'!W624</f>
        <v>0.37082818294190362</v>
      </c>
      <c r="U112" s="105"/>
      <c r="V112" s="78">
        <f>+'Ark1'!X624</f>
        <v>1.2360939431396789</v>
      </c>
      <c r="W112" s="78">
        <f>+'Ark1'!Y624</f>
        <v>0.12360939431396788</v>
      </c>
      <c r="X112" s="78">
        <f>+'Ark1'!Z624</f>
        <v>0</v>
      </c>
      <c r="Y112" s="75"/>
      <c r="Z112" s="166">
        <f>+'Ark1'!AA624</f>
        <v>2.1909949980129846</v>
      </c>
      <c r="AA112" s="58">
        <f>+'Ark1'!AC624</f>
        <v>1.5438818298148249</v>
      </c>
      <c r="AB112" s="78">
        <f>+'Ark1'!AE624</f>
        <v>45.466948932382898</v>
      </c>
      <c r="AC112" s="166">
        <f t="shared" si="22"/>
        <v>2.3180515759312321</v>
      </c>
      <c r="AD112" s="47"/>
      <c r="AE112" s="5"/>
      <c r="AF112" s="61"/>
      <c r="AG112" s="5"/>
      <c r="AI112" s="5"/>
    </row>
    <row r="113" spans="1:32" ht="15.6">
      <c r="A113" s="47"/>
      <c r="B113" s="56">
        <f>+'Ark1'!C625</f>
        <v>2018</v>
      </c>
      <c r="C113" s="56">
        <f>+'Ark1'!L625</f>
        <v>7</v>
      </c>
      <c r="D113" s="69" t="s">
        <v>33</v>
      </c>
      <c r="E113" s="354">
        <f>+'Ark1'!Q625</f>
        <v>638</v>
      </c>
      <c r="F113" s="354">
        <f>+'Ark1'!R625</f>
        <v>1732</v>
      </c>
      <c r="G113" s="189">
        <f>+'Ark1'!AG625</f>
        <v>8.9227757457111956</v>
      </c>
      <c r="H113" s="189">
        <f t="shared" si="18"/>
        <v>-5.8683790454436</v>
      </c>
      <c r="I113" s="189">
        <f>+'Ark1'!AH625</f>
        <v>8.1878719572686141</v>
      </c>
      <c r="J113" s="189"/>
      <c r="K113" s="189"/>
      <c r="L113" s="166">
        <f>+'Ark1'!U625</f>
        <v>11.80121247113164</v>
      </c>
      <c r="M113" s="189">
        <f t="shared" si="19"/>
        <v>0.21948489638080027</v>
      </c>
      <c r="N113" s="189"/>
      <c r="O113" s="189"/>
      <c r="P113" s="189"/>
      <c r="Q113" s="189"/>
      <c r="R113" s="58">
        <f>+'Ark1'!T625</f>
        <v>5.4901847575057756</v>
      </c>
      <c r="S113" s="189">
        <f t="shared" si="20"/>
        <v>-0.16097803319189996</v>
      </c>
      <c r="T113" s="166">
        <f>+'Ark1'!W625</f>
        <v>1.1547344110854503</v>
      </c>
      <c r="U113" s="105"/>
      <c r="V113" s="78">
        <f>+'Ark1'!X625</f>
        <v>3.464203233256351</v>
      </c>
      <c r="W113" s="78">
        <f>+'Ark1'!Y625</f>
        <v>0</v>
      </c>
      <c r="X113" s="78">
        <f>+'Ark1'!Z625</f>
        <v>0</v>
      </c>
      <c r="Y113" s="75"/>
      <c r="Z113" s="166">
        <f>+'Ark1'!AA625</f>
        <v>2.0594214660233265</v>
      </c>
      <c r="AA113" s="58">
        <f>+'Ark1'!AC625</f>
        <v>1.5137615729743747</v>
      </c>
      <c r="AB113" s="78">
        <f>+'Ark1'!AE625</f>
        <v>39.705253370287359</v>
      </c>
      <c r="AC113" s="166">
        <f t="shared" si="22"/>
        <v>2.7147335423197494</v>
      </c>
      <c r="AD113" s="47"/>
      <c r="AE113" s="13"/>
      <c r="AF113" s="61"/>
    </row>
    <row r="114" spans="1:32" ht="15.6">
      <c r="A114" s="47"/>
      <c r="B114" s="56">
        <f>+'Ark1'!C626</f>
        <v>2018</v>
      </c>
      <c r="C114" s="56">
        <f>+'Ark1'!L626</f>
        <v>8</v>
      </c>
      <c r="D114" s="69" t="s">
        <v>34</v>
      </c>
      <c r="E114" s="354">
        <f>+'Ark1'!Q626</f>
        <v>1020</v>
      </c>
      <c r="F114" s="354">
        <f>+'Ark1'!R626</f>
        <v>5162</v>
      </c>
      <c r="G114" s="189">
        <f>+'Ark1'!AG626</f>
        <v>26.59316882180207</v>
      </c>
      <c r="H114" s="189">
        <f t="shared" si="18"/>
        <v>0.23772246635570937</v>
      </c>
      <c r="I114" s="189">
        <f>+'Ark1'!AH626</f>
        <v>25.73799586874939</v>
      </c>
      <c r="J114" s="189"/>
      <c r="K114" s="189"/>
      <c r="L114" s="166">
        <f>+'Ark1'!U626</f>
        <v>12.446871367686953</v>
      </c>
      <c r="M114" s="189">
        <f t="shared" si="19"/>
        <v>-5.0242196343841528E-3</v>
      </c>
      <c r="N114" s="189"/>
      <c r="O114" s="189"/>
      <c r="P114" s="189"/>
      <c r="Q114" s="189"/>
      <c r="R114" s="58">
        <f>+'Ark1'!T626</f>
        <v>6.0083301046106152</v>
      </c>
      <c r="S114" s="189">
        <f t="shared" si="20"/>
        <v>-0.18868667599845867</v>
      </c>
      <c r="T114" s="166">
        <f>+'Ark1'!W626</f>
        <v>2.2859356838434719</v>
      </c>
      <c r="U114" s="105"/>
      <c r="V114" s="78">
        <f>+'Ark1'!X626</f>
        <v>4.5718713676869438</v>
      </c>
      <c r="W114" s="78">
        <f>+'Ark1'!Y626</f>
        <v>0.21309569934134059</v>
      </c>
      <c r="X114" s="78">
        <f>+'Ark1'!Z626</f>
        <v>0</v>
      </c>
      <c r="Y114" s="75"/>
      <c r="Z114" s="166">
        <f>+'Ark1'!AA626</f>
        <v>2.0490943545585401</v>
      </c>
      <c r="AA114" s="58">
        <f>+'Ark1'!AC626</f>
        <v>1.399662452077731</v>
      </c>
      <c r="AB114" s="78">
        <f>+'Ark1'!AE626</f>
        <v>41.423891589946507</v>
      </c>
      <c r="AC114" s="166">
        <f t="shared" si="22"/>
        <v>5.06078431372549</v>
      </c>
      <c r="AD114" s="47"/>
      <c r="AE114" s="13"/>
      <c r="AF114" s="61"/>
    </row>
    <row r="115" spans="1:32" ht="15.6">
      <c r="A115" s="47"/>
      <c r="B115" s="56">
        <f>+'Ark1'!C627</f>
        <v>2018</v>
      </c>
      <c r="C115" s="56">
        <f>+'Ark1'!L627</f>
        <v>9</v>
      </c>
      <c r="D115" s="69" t="s">
        <v>35</v>
      </c>
      <c r="E115" s="354">
        <f>+'Ark1'!Q627</f>
        <v>1064</v>
      </c>
      <c r="F115" s="354">
        <f>+'Ark1'!R627</f>
        <v>6888</v>
      </c>
      <c r="G115" s="189">
        <f>+'Ark1'!AG627</f>
        <v>35.485034258925353</v>
      </c>
      <c r="H115" s="189">
        <f t="shared" si="18"/>
        <v>9.5390883129793984</v>
      </c>
      <c r="I115" s="189">
        <f>+'Ark1'!AH627</f>
        <v>36.311541884243638</v>
      </c>
      <c r="J115" s="189"/>
      <c r="K115" s="189"/>
      <c r="L115" s="166">
        <f>+'Ark1'!U627</f>
        <v>13.159973867595811</v>
      </c>
      <c r="M115" s="189">
        <f t="shared" si="19"/>
        <v>-0.32253875866680737</v>
      </c>
      <c r="N115" s="189"/>
      <c r="O115" s="189"/>
      <c r="P115" s="189"/>
      <c r="Q115" s="189"/>
      <c r="R115" s="58">
        <f>+'Ark1'!T627</f>
        <v>6.3735481997677104</v>
      </c>
      <c r="S115" s="189">
        <f t="shared" si="20"/>
        <v>-0.15612351740400765</v>
      </c>
      <c r="T115" s="166">
        <f>+'Ark1'!W627</f>
        <v>5.1538908246225317</v>
      </c>
      <c r="U115" s="105"/>
      <c r="V115" s="78">
        <f>+'Ark1'!X627</f>
        <v>7.7235772357723587</v>
      </c>
      <c r="W115" s="78">
        <f>+'Ark1'!Y627</f>
        <v>0.33391405342624841</v>
      </c>
      <c r="X115" s="78">
        <f>+'Ark1'!Z627</f>
        <v>0</v>
      </c>
      <c r="Y115" s="75"/>
      <c r="Z115" s="166">
        <f>+'Ark1'!AA627</f>
        <v>2.068833447717088</v>
      </c>
      <c r="AA115" s="58">
        <f>+'Ark1'!AC627</f>
        <v>1.3456095252645996</v>
      </c>
      <c r="AB115" s="78">
        <f>+'Ark1'!AE627</f>
        <v>37.468309791302623</v>
      </c>
      <c r="AC115" s="166">
        <f t="shared" si="22"/>
        <v>6.4736842105263159</v>
      </c>
      <c r="AD115" s="47"/>
      <c r="AE115" s="13"/>
      <c r="AF115" s="61"/>
    </row>
    <row r="116" spans="1:32" ht="15.6">
      <c r="A116" s="47"/>
      <c r="B116" s="56">
        <f>+'Ark1'!C628</f>
        <v>2018</v>
      </c>
      <c r="C116" s="56">
        <f>+'Ark1'!L628</f>
        <v>10</v>
      </c>
      <c r="D116" s="69" t="s">
        <v>36</v>
      </c>
      <c r="E116" s="354">
        <f>+'Ark1'!Q628</f>
        <v>796</v>
      </c>
      <c r="F116" s="354">
        <f>+'Ark1'!R628</f>
        <v>3056</v>
      </c>
      <c r="G116" s="189">
        <f>+'Ark1'!AG628</f>
        <v>15.743650507444237</v>
      </c>
      <c r="H116" s="189">
        <f t="shared" si="18"/>
        <v>3.6388184026121291</v>
      </c>
      <c r="I116" s="189">
        <f>+'Ark1'!AH628</f>
        <v>16.742761448417365</v>
      </c>
      <c r="J116" s="189"/>
      <c r="K116" s="189"/>
      <c r="L116" s="166">
        <f>+'Ark1'!U628</f>
        <v>13.67657068062829</v>
      </c>
      <c r="M116" s="189">
        <f t="shared" si="19"/>
        <v>-0.7212642314150326</v>
      </c>
      <c r="N116" s="189"/>
      <c r="O116" s="189"/>
      <c r="P116" s="189"/>
      <c r="Q116" s="189"/>
      <c r="R116" s="58">
        <f>+'Ark1'!T628</f>
        <v>6.6904450261780077</v>
      </c>
      <c r="S116" s="189">
        <f t="shared" si="20"/>
        <v>6.3922698708456238E-2</v>
      </c>
      <c r="T116" s="166">
        <f>+'Ark1'!W628</f>
        <v>7.2643979057591617</v>
      </c>
      <c r="U116" s="105"/>
      <c r="V116" s="78">
        <f>+'Ark1'!X628</f>
        <v>11.387434554973824</v>
      </c>
      <c r="W116" s="78">
        <f>+'Ark1'!Y628</f>
        <v>0.26178010471204194</v>
      </c>
      <c r="X116" s="78">
        <f>+'Ark1'!Z628</f>
        <v>0</v>
      </c>
      <c r="Y116" s="75"/>
      <c r="Z116" s="166">
        <f>+'Ark1'!AA628</f>
        <v>2.0190326772516833</v>
      </c>
      <c r="AA116" s="58">
        <f>+'Ark1'!AC628</f>
        <v>1.280793606591121</v>
      </c>
      <c r="AB116" s="78">
        <f>+'Ark1'!AE628</f>
        <v>31.255569052310424</v>
      </c>
      <c r="AC116" s="166">
        <f t="shared" si="22"/>
        <v>3.8391959798994977</v>
      </c>
      <c r="AD116" s="47"/>
      <c r="AE116" s="13"/>
      <c r="AF116" s="61"/>
    </row>
    <row r="117" spans="1:32" ht="15.6">
      <c r="A117" s="47"/>
      <c r="B117" s="56">
        <f>+'Ark1'!C629</f>
        <v>2018</v>
      </c>
      <c r="C117" s="56">
        <f>+'Ark1'!L629</f>
        <v>11</v>
      </c>
      <c r="D117" s="69" t="s">
        <v>37</v>
      </c>
      <c r="E117" s="354">
        <f>+'Ark1'!Q629</f>
        <v>471</v>
      </c>
      <c r="F117" s="354">
        <f>+'Ark1'!R629</f>
        <v>1249</v>
      </c>
      <c r="G117" s="189">
        <f>+'Ark1'!AG629</f>
        <v>6.4344959043841126</v>
      </c>
      <c r="H117" s="189">
        <f t="shared" si="18"/>
        <v>2.1429316128198197</v>
      </c>
      <c r="I117" s="189">
        <f>+'Ark1'!AH629</f>
        <v>7.1087314480788484</v>
      </c>
      <c r="J117" s="189"/>
      <c r="K117" s="189"/>
      <c r="L117" s="166">
        <f>+'Ark1'!U629</f>
        <v>14.20800640512409</v>
      </c>
      <c r="M117" s="189">
        <f t="shared" si="19"/>
        <v>-1.0385584803720818</v>
      </c>
      <c r="N117" s="189"/>
      <c r="O117" s="189"/>
      <c r="P117" s="189"/>
      <c r="Q117" s="189"/>
      <c r="R117" s="58">
        <f>+'Ark1'!T629</f>
        <v>7.0824659727782224</v>
      </c>
      <c r="S117" s="189">
        <f t="shared" si="20"/>
        <v>0.37254230865608307</v>
      </c>
      <c r="T117" s="166">
        <f>+'Ark1'!W629</f>
        <v>14.491593274619699</v>
      </c>
      <c r="U117" s="105"/>
      <c r="V117" s="78">
        <f>+'Ark1'!X629</f>
        <v>15.532425940752603</v>
      </c>
      <c r="W117" s="78">
        <f>+'Ark1'!Y629</f>
        <v>0.64051240992794223</v>
      </c>
      <c r="X117" s="78">
        <f>+'Ark1'!Z629</f>
        <v>0</v>
      </c>
      <c r="Y117" s="75"/>
      <c r="Z117" s="166">
        <f>+'Ark1'!AA629</f>
        <v>2.1717378075732765</v>
      </c>
      <c r="AA117" s="58">
        <f>+'Ark1'!AC629</f>
        <v>1.3677358534947539</v>
      </c>
      <c r="AB117" s="78">
        <f>+'Ark1'!AE629</f>
        <v>21.190800134981277</v>
      </c>
      <c r="AC117" s="166">
        <f t="shared" si="22"/>
        <v>2.6518046709129512</v>
      </c>
      <c r="AD117" s="47"/>
      <c r="AE117" s="13"/>
      <c r="AF117" s="61"/>
    </row>
    <row r="118" spans="1:32" ht="15.6">
      <c r="A118" s="47"/>
      <c r="B118" s="56">
        <f>+'Ark1'!C630</f>
        <v>2018</v>
      </c>
      <c r="C118" s="56">
        <f>+'Ark1'!L630</f>
        <v>12</v>
      </c>
      <c r="D118" s="69" t="s">
        <v>38</v>
      </c>
      <c r="E118" s="354">
        <f>+'Ark1'!Q630</f>
        <v>101</v>
      </c>
      <c r="F118" s="354">
        <f>+'Ark1'!R630</f>
        <v>175</v>
      </c>
      <c r="G118" s="189">
        <f>+'Ark1'!AG630</f>
        <v>0.90155066714749377</v>
      </c>
      <c r="H118" s="189">
        <f t="shared" si="18"/>
        <v>-0.2286704630736367</v>
      </c>
      <c r="I118" s="189">
        <f>+'Ark1'!AH630</f>
        <v>1.0575088274286522</v>
      </c>
      <c r="J118" s="189"/>
      <c r="K118" s="189"/>
      <c r="L118" s="166">
        <f>+'Ark1'!U630</f>
        <v>15.085142857142852</v>
      </c>
      <c r="M118" s="189">
        <f t="shared" si="19"/>
        <v>-1.3496397515528002</v>
      </c>
      <c r="N118" s="189"/>
      <c r="O118" s="189"/>
      <c r="P118" s="189"/>
      <c r="Q118" s="189"/>
      <c r="R118" s="58">
        <f>+'Ark1'!T630</f>
        <v>7.2057142857142811</v>
      </c>
      <c r="S118" s="189">
        <f t="shared" si="20"/>
        <v>6.0786749482396374E-2</v>
      </c>
      <c r="T118" s="166">
        <f>+'Ark1'!W630</f>
        <v>18.857142857142861</v>
      </c>
      <c r="U118" s="105"/>
      <c r="V118" s="78">
        <f>+'Ark1'!X630</f>
        <v>25.142857142857139</v>
      </c>
      <c r="W118" s="78">
        <f>+'Ark1'!Y630</f>
        <v>1.714285714285714</v>
      </c>
      <c r="X118" s="78">
        <f>+'Ark1'!Z630</f>
        <v>0</v>
      </c>
      <c r="Y118" s="75"/>
      <c r="Z118" s="166">
        <f>+'Ark1'!AA630</f>
        <v>3.3637405806449485</v>
      </c>
      <c r="AA118" s="58">
        <f>+'Ark1'!AC630</f>
        <v>1.3950817399795925</v>
      </c>
      <c r="AB118" s="78">
        <f>+'Ark1'!AE630</f>
        <v>32.16366425093598</v>
      </c>
      <c r="AC118" s="166">
        <f t="shared" si="22"/>
        <v>1.7326732673267327</v>
      </c>
      <c r="AD118" s="47"/>
      <c r="AE118" s="13"/>
      <c r="AF118" s="61"/>
    </row>
    <row r="119" spans="1:32" ht="15.6">
      <c r="A119" s="47"/>
      <c r="B119" s="56">
        <f>+'Ark1'!C631</f>
        <v>2018</v>
      </c>
      <c r="C119" s="56">
        <f>+'Ark1'!L631</f>
        <v>13</v>
      </c>
      <c r="D119" s="69" t="s">
        <v>39</v>
      </c>
      <c r="E119" s="354">
        <f>+'Ark1'!Q631</f>
        <v>15</v>
      </c>
      <c r="F119" s="354">
        <f>+'Ark1'!R631</f>
        <v>21</v>
      </c>
      <c r="G119" s="189">
        <f>+'Ark1'!AG631</f>
        <v>0.10818608005769922</v>
      </c>
      <c r="H119" s="189">
        <f t="shared" si="18"/>
        <v>9.9059817776009501E-3</v>
      </c>
      <c r="I119" s="189">
        <f>+'Ark1'!AH631</f>
        <v>0.12342076204809561</v>
      </c>
      <c r="J119" s="189"/>
      <c r="K119" s="189"/>
      <c r="L119" s="166">
        <f>+'Ark1'!U631</f>
        <v>14.671428571428564</v>
      </c>
      <c r="M119" s="189">
        <f t="shared" si="19"/>
        <v>-2.3452380952380985</v>
      </c>
      <c r="N119" s="189"/>
      <c r="O119" s="189"/>
      <c r="P119" s="189"/>
      <c r="Q119" s="189"/>
      <c r="R119" s="58">
        <f>+'Ark1'!T631</f>
        <v>7.3333333333333313</v>
      </c>
      <c r="S119" s="189">
        <f t="shared" si="20"/>
        <v>0.16666666666666252</v>
      </c>
      <c r="T119" s="166">
        <f>+'Ark1'!W631</f>
        <v>23.809523809523821</v>
      </c>
      <c r="U119" s="105"/>
      <c r="V119" s="78">
        <f>+'Ark1'!X631</f>
        <v>14.285714285714288</v>
      </c>
      <c r="W119" s="78">
        <f>+'Ark1'!Y631</f>
        <v>0</v>
      </c>
      <c r="X119" s="78">
        <f>+'Ark1'!Z631</f>
        <v>0</v>
      </c>
      <c r="Y119" s="75"/>
      <c r="Z119" s="166">
        <f>+'Ark1'!AA631</f>
        <v>1.4316633207376779</v>
      </c>
      <c r="AA119" s="58">
        <f>+'Ark1'!AC631</f>
        <v>1.7548119783512659</v>
      </c>
      <c r="AB119" s="78">
        <f>+'Ark1'!AE631</f>
        <v>45.300929959587265</v>
      </c>
      <c r="AC119" s="166">
        <f t="shared" si="22"/>
        <v>1.4</v>
      </c>
      <c r="AD119" s="47"/>
      <c r="AE119" s="13"/>
      <c r="AF119" s="61"/>
    </row>
    <row r="120" spans="1:32" ht="15.6">
      <c r="A120" s="47"/>
      <c r="B120" s="56">
        <f>+'Ark1'!C632</f>
        <v>2018</v>
      </c>
      <c r="C120" s="56">
        <f>+'Ark1'!L632</f>
        <v>14</v>
      </c>
      <c r="D120" s="69" t="s">
        <v>405</v>
      </c>
      <c r="E120" s="354">
        <f>+'Ark1'!Q632</f>
        <v>8</v>
      </c>
      <c r="F120" s="354">
        <f>+'Ark1'!R632</f>
        <v>15</v>
      </c>
      <c r="G120" s="189">
        <f>+'Ark1'!AG632</f>
        <v>7.727577146978519E-2</v>
      </c>
      <c r="H120" s="189">
        <f t="shared" si="18"/>
        <v>2.8135722329736053E-2</v>
      </c>
      <c r="I120" s="189">
        <f>+'Ark1'!AH632</f>
        <v>9.2455410193769821E-2</v>
      </c>
      <c r="J120" s="189"/>
      <c r="K120" s="189"/>
      <c r="L120" s="166">
        <f>+'Ark1'!U632</f>
        <v>15.386666666666668</v>
      </c>
      <c r="M120" s="189">
        <f t="shared" si="19"/>
        <v>-2.6466666666666594</v>
      </c>
      <c r="N120" s="189"/>
      <c r="O120" s="189"/>
      <c r="P120" s="189"/>
      <c r="Q120" s="189"/>
      <c r="R120" s="58">
        <f>+'Ark1'!T632</f>
        <v>7</v>
      </c>
      <c r="S120" s="189">
        <f t="shared" si="20"/>
        <v>0.66666666666666696</v>
      </c>
      <c r="T120" s="166">
        <f>+'Ark1'!W632</f>
        <v>20</v>
      </c>
      <c r="U120" s="105"/>
      <c r="V120" s="78">
        <f>+'Ark1'!X632</f>
        <v>33.333333333333343</v>
      </c>
      <c r="W120" s="78">
        <f>+'Ark1'!Y632</f>
        <v>0</v>
      </c>
      <c r="X120" s="78">
        <f>+'Ark1'!Z632</f>
        <v>0</v>
      </c>
      <c r="Y120" s="75"/>
      <c r="Z120" s="166">
        <f>+'Ark1'!AA632</f>
        <v>2.7803756740571632</v>
      </c>
      <c r="AA120" s="58">
        <f>+'Ark1'!AC632</f>
        <v>1.9663841605003505</v>
      </c>
      <c r="AB120" s="78">
        <f>+'Ark1'!AE632</f>
        <v>12.681488518719055</v>
      </c>
      <c r="AC120" s="166">
        <f t="shared" si="22"/>
        <v>1.875</v>
      </c>
      <c r="AD120" s="47"/>
      <c r="AE120" s="13"/>
      <c r="AF120" s="61"/>
    </row>
    <row r="121" spans="1:32" ht="15.6">
      <c r="A121" s="47"/>
      <c r="B121" s="56">
        <f>+'Ark1'!C633</f>
        <v>2018</v>
      </c>
      <c r="C121" s="56">
        <f>+'Ark1'!L633</f>
        <v>15</v>
      </c>
      <c r="D121" s="69" t="s">
        <v>40</v>
      </c>
      <c r="E121" s="354">
        <f>+'Ark1'!Q633</f>
        <v>0</v>
      </c>
      <c r="F121" s="354">
        <f>+'Ark1'!R633</f>
        <v>0</v>
      </c>
      <c r="G121" s="189">
        <f>+'Ark1'!AG633</f>
        <v>0</v>
      </c>
      <c r="H121" s="189">
        <f t="shared" si="18"/>
        <v>-1.6380016380016377E-2</v>
      </c>
      <c r="I121" s="189">
        <f>+'Ark1'!AH633</f>
        <v>0</v>
      </c>
      <c r="J121" s="189"/>
      <c r="K121" s="189"/>
      <c r="L121" s="166">
        <f>+'Ark1'!U633</f>
        <v>0</v>
      </c>
      <c r="M121" s="189">
        <f t="shared" si="19"/>
        <v>-13.3</v>
      </c>
      <c r="N121" s="189"/>
      <c r="O121" s="189"/>
      <c r="P121" s="189"/>
      <c r="Q121" s="189"/>
      <c r="R121" s="58">
        <f>+'Ark1'!T633</f>
        <v>0</v>
      </c>
      <c r="S121" s="189">
        <f t="shared" si="20"/>
        <v>-5</v>
      </c>
      <c r="T121" s="166">
        <f>+'Ark1'!W633</f>
        <v>0</v>
      </c>
      <c r="U121" s="105"/>
      <c r="V121" s="78">
        <f>+'Ark1'!X633</f>
        <v>0</v>
      </c>
      <c r="W121" s="78">
        <f>+'Ark1'!Y633</f>
        <v>0</v>
      </c>
      <c r="X121" s="78">
        <f>+'Ark1'!Z633</f>
        <v>0</v>
      </c>
      <c r="Y121" s="75"/>
      <c r="Z121" s="166">
        <f>+'Ark1'!AA633</f>
        <v>0</v>
      </c>
      <c r="AA121" s="58">
        <f>+'Ark1'!AC633</f>
        <v>0</v>
      </c>
      <c r="AB121" s="78">
        <f>+'Ark1'!AE633</f>
        <v>0</v>
      </c>
      <c r="AC121" s="166" t="e">
        <f t="shared" si="22"/>
        <v>#DIV/0!</v>
      </c>
      <c r="AD121" s="47"/>
      <c r="AE121" s="13"/>
      <c r="AF121" s="61"/>
    </row>
    <row r="122" spans="1:32" ht="15.6">
      <c r="A122" s="47"/>
      <c r="B122">
        <f>+'Ark1'!C634</f>
        <v>2017</v>
      </c>
      <c r="C122">
        <f>+'Ark1'!L634</f>
        <v>1</v>
      </c>
      <c r="D122" s="3" t="str">
        <f t="shared" ref="D122" si="23">+D107</f>
        <v>P-</v>
      </c>
      <c r="E122" s="342">
        <f>+'Ark1'!Q634</f>
        <v>0</v>
      </c>
      <c r="F122" s="342">
        <f>+'Ark1'!R634</f>
        <v>0</v>
      </c>
      <c r="G122" s="207">
        <f>+'Ark1'!AG634</f>
        <v>0</v>
      </c>
      <c r="H122" s="207">
        <f t="shared" si="18"/>
        <v>0</v>
      </c>
      <c r="I122" s="207">
        <f>+'Ark1'!AH634</f>
        <v>0</v>
      </c>
      <c r="J122" s="207"/>
      <c r="K122" s="207"/>
      <c r="L122" s="101">
        <f>+'Ark1'!U634</f>
        <v>0</v>
      </c>
      <c r="M122" s="207">
        <f t="shared" si="19"/>
        <v>0</v>
      </c>
      <c r="N122" s="207"/>
      <c r="O122" s="207"/>
      <c r="P122" s="207"/>
      <c r="Q122" s="207"/>
      <c r="R122" s="1">
        <f>+'Ark1'!T634</f>
        <v>0</v>
      </c>
      <c r="S122" s="207">
        <f t="shared" si="20"/>
        <v>0</v>
      </c>
      <c r="T122" s="101">
        <f>+'Ark1'!W634</f>
        <v>0</v>
      </c>
      <c r="U122" s="105"/>
      <c r="V122" s="11">
        <f>+'Ark1'!X634</f>
        <v>0</v>
      </c>
      <c r="W122" s="11">
        <f>+'Ark1'!Y634</f>
        <v>0</v>
      </c>
      <c r="X122" s="11">
        <f>+'Ark1'!Z634</f>
        <v>0</v>
      </c>
      <c r="Y122" s="75"/>
      <c r="Z122" s="101">
        <f>+'Ark1'!AA634</f>
        <v>0</v>
      </c>
      <c r="AA122" s="1">
        <f>+'Ark1'!AC634</f>
        <v>0</v>
      </c>
      <c r="AB122" s="11">
        <f>+'Ark1'!AE634</f>
        <v>0</v>
      </c>
      <c r="AC122" s="101" t="e">
        <f t="shared" si="22"/>
        <v>#DIV/0!</v>
      </c>
      <c r="AD122" s="47"/>
      <c r="AE122" s="13"/>
      <c r="AF122" s="61"/>
    </row>
    <row r="123" spans="1:32" ht="15.6">
      <c r="A123" s="47"/>
      <c r="B123">
        <f>+'Ark1'!C635</f>
        <v>2017</v>
      </c>
      <c r="C123">
        <f>+'Ark1'!L635</f>
        <v>2</v>
      </c>
      <c r="D123" s="3" t="str">
        <f t="shared" si="17"/>
        <v>P</v>
      </c>
      <c r="E123" s="342">
        <f>+'Ark1'!Q635</f>
        <v>2</v>
      </c>
      <c r="F123" s="342">
        <f>+'Ark1'!R635</f>
        <v>2</v>
      </c>
      <c r="G123" s="207">
        <f>+'Ark1'!AG635</f>
        <v>3.2760032760032753E-2</v>
      </c>
      <c r="H123" s="207">
        <f t="shared" si="18"/>
        <v>1.3959506345293145E-2</v>
      </c>
      <c r="I123" s="207">
        <f>+'Ark1'!AH635</f>
        <v>8.5393339837028081E-3</v>
      </c>
      <c r="J123" s="207"/>
      <c r="K123" s="207"/>
      <c r="L123" s="101">
        <f>+'Ark1'!U635</f>
        <v>3.3</v>
      </c>
      <c r="M123" s="207">
        <f t="shared" si="19"/>
        <v>-1.6000000000000005</v>
      </c>
      <c r="N123" s="207"/>
      <c r="O123" s="207"/>
      <c r="P123" s="207"/>
      <c r="Q123" s="207"/>
      <c r="R123" s="1">
        <f>+'Ark1'!T635</f>
        <v>2</v>
      </c>
      <c r="S123" s="207">
        <f t="shared" si="20"/>
        <v>0</v>
      </c>
      <c r="T123" s="101">
        <f>+'Ark1'!W635</f>
        <v>0</v>
      </c>
      <c r="U123" s="105"/>
      <c r="V123" s="11">
        <f>+'Ark1'!X635</f>
        <v>0</v>
      </c>
      <c r="W123" s="11">
        <f>+'Ark1'!Y635</f>
        <v>0</v>
      </c>
      <c r="X123" s="11">
        <f>+'Ark1'!Z635</f>
        <v>0</v>
      </c>
      <c r="Y123" s="75"/>
      <c r="Z123" s="101">
        <f>+'Ark1'!AA635</f>
        <v>0.7000000000000014</v>
      </c>
      <c r="AA123" s="1">
        <f>+'Ark1'!AC635</f>
        <v>0</v>
      </c>
      <c r="AB123" s="11">
        <f>+'Ark1'!AE635</f>
        <v>0</v>
      </c>
      <c r="AC123" s="101">
        <f t="shared" si="22"/>
        <v>1</v>
      </c>
      <c r="AD123" s="47"/>
      <c r="AE123" s="13"/>
      <c r="AF123" s="61"/>
    </row>
    <row r="124" spans="1:32" ht="15.6">
      <c r="A124" s="47"/>
      <c r="B124">
        <f>+'Ark1'!C636</f>
        <v>2017</v>
      </c>
      <c r="C124">
        <f>+'Ark1'!L636</f>
        <v>3</v>
      </c>
      <c r="D124" s="3" t="str">
        <f t="shared" si="17"/>
        <v>P+</v>
      </c>
      <c r="E124" s="342">
        <f>+'Ark1'!Q636</f>
        <v>7</v>
      </c>
      <c r="F124" s="342">
        <f>+'Ark1'!R636</f>
        <v>7</v>
      </c>
      <c r="G124" s="207">
        <f>+'Ark1'!AG636</f>
        <v>0.11466011466011464</v>
      </c>
      <c r="H124" s="207">
        <f t="shared" si="18"/>
        <v>-0.11094620231676072</v>
      </c>
      <c r="I124" s="207">
        <f>+'Ark1'!AH636</f>
        <v>7.5818935067421891E-2</v>
      </c>
      <c r="J124" s="207"/>
      <c r="K124" s="207"/>
      <c r="L124" s="101">
        <f>+'Ark1'!U636</f>
        <v>8.3714285714285737</v>
      </c>
      <c r="M124" s="207">
        <f t="shared" si="19"/>
        <v>1.5797619047619049</v>
      </c>
      <c r="N124" s="207"/>
      <c r="O124" s="207"/>
      <c r="P124" s="207"/>
      <c r="Q124" s="207"/>
      <c r="R124" s="1">
        <f>+'Ark1'!T636</f>
        <v>2.4285714285714279</v>
      </c>
      <c r="S124" s="207">
        <f t="shared" si="20"/>
        <v>0.34523809523809401</v>
      </c>
      <c r="T124" s="101">
        <f>+'Ark1'!W636</f>
        <v>0</v>
      </c>
      <c r="U124" s="105"/>
      <c r="V124" s="11">
        <f>+'Ark1'!X636</f>
        <v>0</v>
      </c>
      <c r="W124" s="11">
        <f>+'Ark1'!Y636</f>
        <v>0</v>
      </c>
      <c r="X124" s="11">
        <f>+'Ark1'!Z636</f>
        <v>0</v>
      </c>
      <c r="Y124" s="75"/>
      <c r="Z124" s="101">
        <f>+'Ark1'!AA636</f>
        <v>2.1150577740939185</v>
      </c>
      <c r="AA124" s="1">
        <f>+'Ark1'!AC636</f>
        <v>0.72843135908468448</v>
      </c>
      <c r="AB124" s="11">
        <f>+'Ark1'!AE636</f>
        <v>29.539144557714696</v>
      </c>
      <c r="AC124" s="101">
        <f t="shared" si="22"/>
        <v>1</v>
      </c>
      <c r="AD124" s="47"/>
      <c r="AE124" s="13"/>
      <c r="AF124" s="61"/>
    </row>
    <row r="125" spans="1:32" ht="15.6">
      <c r="A125" s="47"/>
      <c r="B125">
        <f>+'Ark1'!C637</f>
        <v>2017</v>
      </c>
      <c r="C125">
        <f>+'Ark1'!L637</f>
        <v>4</v>
      </c>
      <c r="D125" s="3" t="str">
        <f t="shared" si="17"/>
        <v>O-</v>
      </c>
      <c r="E125" s="342">
        <f>+'Ark1'!Q637</f>
        <v>18</v>
      </c>
      <c r="F125" s="342">
        <f>+'Ark1'!R637</f>
        <v>23</v>
      </c>
      <c r="G125" s="207">
        <f>+'Ark1'!AG637</f>
        <v>0.37674037674037669</v>
      </c>
      <c r="H125" s="207">
        <f t="shared" si="18"/>
        <v>-0.35648015343446809</v>
      </c>
      <c r="I125" s="207">
        <f>+'Ark1'!AH637</f>
        <v>0.23793689690953729</v>
      </c>
      <c r="J125" s="207"/>
      <c r="K125" s="207"/>
      <c r="L125" s="101">
        <f>+'Ark1'!U637</f>
        <v>7.9956521739130419</v>
      </c>
      <c r="M125" s="207">
        <f t="shared" si="19"/>
        <v>-1.176142697881831</v>
      </c>
      <c r="N125" s="207"/>
      <c r="O125" s="207"/>
      <c r="P125" s="207"/>
      <c r="Q125" s="207"/>
      <c r="R125" s="1">
        <f>+'Ark1'!T637</f>
        <v>3.4782608695652173</v>
      </c>
      <c r="S125" s="207">
        <f t="shared" si="20"/>
        <v>6.8004459308807608E-2</v>
      </c>
      <c r="T125" s="101">
        <f>+'Ark1'!W637</f>
        <v>0</v>
      </c>
      <c r="U125" s="105"/>
      <c r="V125" s="11">
        <f>+'Ark1'!X637</f>
        <v>0</v>
      </c>
      <c r="W125" s="11">
        <f>+'Ark1'!Y637</f>
        <v>0</v>
      </c>
      <c r="X125" s="11">
        <f>+'Ark1'!Z637</f>
        <v>0</v>
      </c>
      <c r="Y125" s="75"/>
      <c r="Z125" s="101">
        <f>+'Ark1'!AA637</f>
        <v>1.7228586610553804</v>
      </c>
      <c r="AA125" s="1">
        <f>+'Ark1'!AC637</f>
        <v>1.1371040722280021</v>
      </c>
      <c r="AB125" s="11">
        <f>+'Ark1'!AE637</f>
        <v>28.957459529510302</v>
      </c>
      <c r="AC125" s="101">
        <f t="shared" si="22"/>
        <v>1.2777777777777777</v>
      </c>
      <c r="AD125" s="47"/>
      <c r="AE125" s="13"/>
      <c r="AF125" s="61"/>
    </row>
    <row r="126" spans="1:32" ht="15.6">
      <c r="A126" s="47"/>
      <c r="B126">
        <f>+'Ark1'!C638</f>
        <v>2017</v>
      </c>
      <c r="C126">
        <f>+'Ark1'!L638</f>
        <v>5</v>
      </c>
      <c r="D126" s="3" t="str">
        <f t="shared" ref="D126:D189" si="24">+D111</f>
        <v>O</v>
      </c>
      <c r="E126" s="342">
        <f>+'Ark1'!Q638</f>
        <v>117</v>
      </c>
      <c r="F126" s="342">
        <f>+'Ark1'!R638</f>
        <v>296</v>
      </c>
      <c r="G126" s="207">
        <f>+'Ark1'!AG638</f>
        <v>4.8484848484848486</v>
      </c>
      <c r="H126" s="207">
        <f t="shared" si="18"/>
        <v>2.3292143089097399</v>
      </c>
      <c r="I126" s="207">
        <f>+'Ark1'!AH638</f>
        <v>3.6522472680600431</v>
      </c>
      <c r="J126" s="207"/>
      <c r="K126" s="207"/>
      <c r="L126" s="101">
        <f>+'Ark1'!U638</f>
        <v>9.536486486486492</v>
      </c>
      <c r="M126" s="207">
        <f t="shared" si="19"/>
        <v>-0.11873739411052497</v>
      </c>
      <c r="N126" s="207"/>
      <c r="O126" s="207"/>
      <c r="P126" s="207"/>
      <c r="Q126" s="207"/>
      <c r="R126" s="1">
        <f>+'Ark1'!T638</f>
        <v>4.1385135135135132</v>
      </c>
      <c r="S126" s="207">
        <f t="shared" si="20"/>
        <v>0.13851351351351315</v>
      </c>
      <c r="T126" s="101">
        <f>+'Ark1'!W638</f>
        <v>0.67567567567567588</v>
      </c>
      <c r="U126" s="105"/>
      <c r="V126" s="11">
        <f>+'Ark1'!X638</f>
        <v>0.67567567567567588</v>
      </c>
      <c r="W126" s="11">
        <f>+'Ark1'!Y638</f>
        <v>0</v>
      </c>
      <c r="X126" s="11">
        <f>+'Ark1'!Z638</f>
        <v>0</v>
      </c>
      <c r="Y126" s="75"/>
      <c r="Z126" s="101">
        <f>+'Ark1'!AA638</f>
        <v>1.7414520443555974</v>
      </c>
      <c r="AA126" s="1">
        <f>+'Ark1'!AC638</f>
        <v>1.432396576552768</v>
      </c>
      <c r="AB126" s="11">
        <f>+'Ark1'!AE638</f>
        <v>41.186577522145576</v>
      </c>
      <c r="AC126" s="101">
        <f t="shared" si="22"/>
        <v>2.5299145299145298</v>
      </c>
      <c r="AD126" s="47"/>
      <c r="AE126" s="13"/>
      <c r="AF126" s="61"/>
    </row>
    <row r="127" spans="1:32" ht="15.6">
      <c r="A127" s="47"/>
      <c r="B127">
        <f>+'Ark1'!C639</f>
        <v>2017</v>
      </c>
      <c r="C127">
        <f>+'Ark1'!L639</f>
        <v>6</v>
      </c>
      <c r="D127" s="3" t="str">
        <f t="shared" si="24"/>
        <v>O+</v>
      </c>
      <c r="E127" s="342">
        <f>+'Ark1'!Q639</f>
        <v>202</v>
      </c>
      <c r="F127" s="342">
        <f>+'Ark1'!R639</f>
        <v>601</v>
      </c>
      <c r="G127" s="207">
        <f>+'Ark1'!AG639</f>
        <v>9.844389844389843</v>
      </c>
      <c r="H127" s="207">
        <f t="shared" si="18"/>
        <v>4.4862398161890527</v>
      </c>
      <c r="I127" s="207">
        <f>+'Ark1'!AH639</f>
        <v>8.3189932901536139</v>
      </c>
      <c r="J127" s="207"/>
      <c r="K127" s="207"/>
      <c r="L127" s="101">
        <f>+'Ark1'!U639</f>
        <v>10.698336106489172</v>
      </c>
      <c r="M127" s="207">
        <f t="shared" si="19"/>
        <v>-6.6927051405560434E-2</v>
      </c>
      <c r="N127" s="207"/>
      <c r="O127" s="207"/>
      <c r="P127" s="207"/>
      <c r="Q127" s="207"/>
      <c r="R127" s="1">
        <f>+'Ark1'!T639</f>
        <v>5.151414309484192</v>
      </c>
      <c r="S127" s="207">
        <f t="shared" si="20"/>
        <v>0.28825641474734809</v>
      </c>
      <c r="T127" s="101">
        <f>+'Ark1'!W639</f>
        <v>0.16638935108153077</v>
      </c>
      <c r="U127" s="105"/>
      <c r="V127" s="11">
        <f>+'Ark1'!X639</f>
        <v>0.4991680532445924</v>
      </c>
      <c r="W127" s="11">
        <f>+'Ark1'!Y639</f>
        <v>0</v>
      </c>
      <c r="X127" s="11">
        <f>+'Ark1'!Z639</f>
        <v>0</v>
      </c>
      <c r="Y127" s="75"/>
      <c r="Z127" s="101">
        <f>+'Ark1'!AA639</f>
        <v>1.6575739223327617</v>
      </c>
      <c r="AA127" s="1">
        <f>+'Ark1'!AC639</f>
        <v>1.3313206995510671</v>
      </c>
      <c r="AB127" s="11">
        <f>+'Ark1'!AE639</f>
        <v>37.741454278524344</v>
      </c>
      <c r="AC127" s="101">
        <f t="shared" si="22"/>
        <v>2.9752475247524752</v>
      </c>
      <c r="AD127" s="47"/>
      <c r="AE127" s="13"/>
      <c r="AF127" s="61"/>
    </row>
    <row r="128" spans="1:32" ht="15.6">
      <c r="A128" s="47"/>
      <c r="B128">
        <f>+'Ark1'!C640</f>
        <v>2017</v>
      </c>
      <c r="C128">
        <f>+'Ark1'!L640</f>
        <v>7</v>
      </c>
      <c r="D128" s="3" t="str">
        <f t="shared" si="24"/>
        <v>R-</v>
      </c>
      <c r="E128" s="342">
        <f>+'Ark1'!Q640</f>
        <v>249</v>
      </c>
      <c r="F128" s="342">
        <f>+'Ark1'!R640</f>
        <v>903</v>
      </c>
      <c r="G128" s="207">
        <f>+'Ark1'!AG640</f>
        <v>14.791154791154796</v>
      </c>
      <c r="H128" s="207">
        <f t="shared" si="18"/>
        <v>5.0148810554901964</v>
      </c>
      <c r="I128" s="207">
        <f>+'Ark1'!AH640</f>
        <v>13.531351000266543</v>
      </c>
      <c r="J128" s="207"/>
      <c r="K128" s="207"/>
      <c r="L128" s="101">
        <f>+'Ark1'!U640</f>
        <v>11.58172757475084</v>
      </c>
      <c r="M128" s="207">
        <f t="shared" si="19"/>
        <v>-8.0772425249158175E-2</v>
      </c>
      <c r="N128" s="207"/>
      <c r="O128" s="207"/>
      <c r="P128" s="207"/>
      <c r="Q128" s="207"/>
      <c r="R128" s="1">
        <f>+'Ark1'!T640</f>
        <v>5.6511627906976756</v>
      </c>
      <c r="S128" s="207">
        <f t="shared" si="20"/>
        <v>0.12231663685152316</v>
      </c>
      <c r="T128" s="101">
        <f>+'Ark1'!W640</f>
        <v>0.55370985603543754</v>
      </c>
      <c r="U128" s="105"/>
      <c r="V128" s="11">
        <f>+'Ark1'!X640</f>
        <v>1.5503875968992249</v>
      </c>
      <c r="W128" s="11">
        <f>+'Ark1'!Y640</f>
        <v>0</v>
      </c>
      <c r="X128" s="11">
        <f>+'Ark1'!Z640</f>
        <v>0</v>
      </c>
      <c r="Y128" s="75"/>
      <c r="Z128" s="101">
        <f>+'Ark1'!AA640</f>
        <v>1.809758372112122</v>
      </c>
      <c r="AA128" s="1">
        <f>+'Ark1'!AC640</f>
        <v>1.2936150720647352</v>
      </c>
      <c r="AB128" s="11">
        <f>+'Ark1'!AE640</f>
        <v>30.498186997776909</v>
      </c>
      <c r="AC128" s="101">
        <f t="shared" si="22"/>
        <v>3.6265060240963853</v>
      </c>
      <c r="AD128" s="47"/>
      <c r="AE128" s="13"/>
      <c r="AF128" s="61"/>
    </row>
    <row r="129" spans="1:32" ht="15.6">
      <c r="A129" s="47"/>
      <c r="B129">
        <f>+'Ark1'!C641</f>
        <v>2017</v>
      </c>
      <c r="C129">
        <f>+'Ark1'!L641</f>
        <v>8</v>
      </c>
      <c r="D129" s="3" t="str">
        <f t="shared" si="24"/>
        <v>R</v>
      </c>
      <c r="E129" s="342">
        <f>+'Ark1'!Q641</f>
        <v>293</v>
      </c>
      <c r="F129" s="342">
        <f>+'Ark1'!R641</f>
        <v>1609</v>
      </c>
      <c r="G129" s="207">
        <f>+'Ark1'!AG641</f>
        <v>26.355446355446361</v>
      </c>
      <c r="H129" s="207">
        <f t="shared" si="18"/>
        <v>-4.3270127534086917</v>
      </c>
      <c r="I129" s="207">
        <f>+'Ark1'!AH641</f>
        <v>25.922183378315808</v>
      </c>
      <c r="J129" s="207"/>
      <c r="K129" s="207"/>
      <c r="L129" s="101">
        <f>+'Ark1'!U641</f>
        <v>12.451895587321337</v>
      </c>
      <c r="M129" s="207">
        <f t="shared" si="19"/>
        <v>-0.40686666758060142</v>
      </c>
      <c r="N129" s="207"/>
      <c r="O129" s="207"/>
      <c r="P129" s="207"/>
      <c r="Q129" s="207"/>
      <c r="R129" s="1">
        <f>+'Ark1'!T641</f>
        <v>6.1970167806090739</v>
      </c>
      <c r="S129" s="207">
        <f t="shared" si="20"/>
        <v>5.2275649228006316E-3</v>
      </c>
      <c r="T129" s="101">
        <f>+'Ark1'!W641</f>
        <v>1.9266625233064012</v>
      </c>
      <c r="U129" s="105"/>
      <c r="V129" s="11">
        <f>+'Ark1'!X641</f>
        <v>5.1584835301429468</v>
      </c>
      <c r="W129" s="11">
        <f>+'Ark1'!Y641</f>
        <v>0.37290242386575512</v>
      </c>
      <c r="X129" s="11">
        <f>+'Ark1'!Z641</f>
        <v>0</v>
      </c>
      <c r="Y129" s="75"/>
      <c r="Z129" s="101">
        <f>+'Ark1'!AA641</f>
        <v>2.1456558101135448</v>
      </c>
      <c r="AA129" s="1">
        <f>+'Ark1'!AC641</f>
        <v>1.2644554294117596</v>
      </c>
      <c r="AB129" s="11">
        <f>+'Ark1'!AE641</f>
        <v>28.770831398289403</v>
      </c>
      <c r="AC129" s="101">
        <f t="shared" si="22"/>
        <v>5.4914675767918091</v>
      </c>
      <c r="AD129" s="47"/>
      <c r="AE129" s="13"/>
      <c r="AF129" s="61"/>
    </row>
    <row r="130" spans="1:32" ht="15.6">
      <c r="A130" s="47"/>
      <c r="B130">
        <f>+'Ark1'!C642</f>
        <v>2017</v>
      </c>
      <c r="C130">
        <f>+'Ark1'!L642</f>
        <v>9</v>
      </c>
      <c r="D130" s="3" t="str">
        <f t="shared" si="24"/>
        <v>R+</v>
      </c>
      <c r="E130" s="342">
        <f>+'Ark1'!Q642</f>
        <v>281</v>
      </c>
      <c r="F130" s="342">
        <f>+'Ark1'!R642</f>
        <v>1584</v>
      </c>
      <c r="G130" s="207">
        <f>+'Ark1'!AG642</f>
        <v>25.945945945945954</v>
      </c>
      <c r="H130" s="207">
        <f t="shared" si="18"/>
        <v>-2.2736442025781969</v>
      </c>
      <c r="I130" s="207">
        <f>+'Ark1'!AH642</f>
        <v>27.631602781235159</v>
      </c>
      <c r="J130" s="207"/>
      <c r="K130" s="207"/>
      <c r="L130" s="101">
        <f>+'Ark1'!U642</f>
        <v>13.482512626262618</v>
      </c>
      <c r="M130" s="207">
        <f t="shared" si="19"/>
        <v>-0.67391642103916105</v>
      </c>
      <c r="N130" s="207"/>
      <c r="O130" s="207"/>
      <c r="P130" s="207"/>
      <c r="Q130" s="207"/>
      <c r="R130" s="1">
        <f>+'Ark1'!T642</f>
        <v>6.529671717171718</v>
      </c>
      <c r="S130" s="207">
        <f t="shared" si="20"/>
        <v>-5.1274318804297003E-2</v>
      </c>
      <c r="T130" s="101">
        <f>+'Ark1'!W642</f>
        <v>3.2828282828282829</v>
      </c>
      <c r="U130" s="105"/>
      <c r="V130" s="11">
        <f>+'Ark1'!X642</f>
        <v>9.0909090909090917</v>
      </c>
      <c r="W130" s="11">
        <f>+'Ark1'!Y642</f>
        <v>0.37878787878787878</v>
      </c>
      <c r="X130" s="11">
        <f>+'Ark1'!Z642</f>
        <v>0</v>
      </c>
      <c r="Y130" s="75"/>
      <c r="Z130" s="101">
        <f>+'Ark1'!AA642</f>
        <v>2.0709062086665071</v>
      </c>
      <c r="AA130" s="1">
        <f>+'Ark1'!AC642</f>
        <v>1.2279894026572329</v>
      </c>
      <c r="AB130" s="11">
        <f>+'Ark1'!AE642</f>
        <v>29.632940322684576</v>
      </c>
      <c r="AC130" s="101">
        <f t="shared" si="22"/>
        <v>5.6370106761565832</v>
      </c>
      <c r="AD130" s="47"/>
      <c r="AE130" s="13"/>
      <c r="AF130" s="61"/>
    </row>
    <row r="131" spans="1:32" ht="15.6">
      <c r="A131" s="47"/>
      <c r="B131">
        <f>+'Ark1'!C643</f>
        <v>2017</v>
      </c>
      <c r="C131">
        <f>+'Ark1'!L643</f>
        <v>10</v>
      </c>
      <c r="D131" s="3" t="str">
        <f t="shared" si="24"/>
        <v>U-</v>
      </c>
      <c r="E131" s="342">
        <f>+'Ark1'!Q643</f>
        <v>210</v>
      </c>
      <c r="F131" s="342">
        <f>+'Ark1'!R643</f>
        <v>739</v>
      </c>
      <c r="G131" s="207">
        <f>+'Ark1'!AG643</f>
        <v>12.104832104832107</v>
      </c>
      <c r="H131" s="207">
        <f t="shared" si="18"/>
        <v>-2.7287832363974438</v>
      </c>
      <c r="I131" s="207">
        <f>+'Ark1'!AH643</f>
        <v>13.766441452514844</v>
      </c>
      <c r="J131" s="207"/>
      <c r="K131" s="207"/>
      <c r="L131" s="101">
        <f>+'Ark1'!U643</f>
        <v>14.397834912043322</v>
      </c>
      <c r="M131" s="207">
        <f t="shared" si="19"/>
        <v>-0.4898710448641399</v>
      </c>
      <c r="N131" s="207"/>
      <c r="O131" s="207"/>
      <c r="P131" s="207"/>
      <c r="Q131" s="207"/>
      <c r="R131" s="1">
        <f>+'Ark1'!T643</f>
        <v>6.6265223274695515</v>
      </c>
      <c r="S131" s="207">
        <f t="shared" si="20"/>
        <v>3.2099006810487829E-2</v>
      </c>
      <c r="T131" s="101">
        <f>+'Ark1'!W643</f>
        <v>3.2476319350473606</v>
      </c>
      <c r="U131" s="105"/>
      <c r="V131" s="11">
        <f>+'Ark1'!X643</f>
        <v>16.238159675236805</v>
      </c>
      <c r="W131" s="11">
        <f>+'Ark1'!Y643</f>
        <v>0.81190798376184015</v>
      </c>
      <c r="X131" s="11">
        <f>+'Ark1'!Z643</f>
        <v>0</v>
      </c>
      <c r="Y131" s="75"/>
      <c r="Z131" s="101">
        <f>+'Ark1'!AA643</f>
        <v>2.2052700244480818</v>
      </c>
      <c r="AA131" s="1">
        <f>+'Ark1'!AC643</f>
        <v>1.2183309877225159</v>
      </c>
      <c r="AB131" s="11">
        <f>+'Ark1'!AE643</f>
        <v>20.312311207499089</v>
      </c>
      <c r="AC131" s="101">
        <f t="shared" si="22"/>
        <v>3.519047619047619</v>
      </c>
      <c r="AD131" s="47"/>
      <c r="AE131" s="13"/>
      <c r="AF131" s="61"/>
    </row>
    <row r="132" spans="1:32" ht="15.6">
      <c r="A132" s="47"/>
      <c r="B132">
        <f>+'Ark1'!C644</f>
        <v>2017</v>
      </c>
      <c r="C132">
        <f>+'Ark1'!L644</f>
        <v>11</v>
      </c>
      <c r="D132" s="3" t="str">
        <f t="shared" si="24"/>
        <v>U</v>
      </c>
      <c r="E132" s="342">
        <f>+'Ark1'!Q644</f>
        <v>119</v>
      </c>
      <c r="F132" s="342">
        <f>+'Ark1'!R644</f>
        <v>262</v>
      </c>
      <c r="G132" s="207">
        <f>+'Ark1'!AG644</f>
        <v>4.2915642915642929</v>
      </c>
      <c r="H132" s="207">
        <f t="shared" si="18"/>
        <v>-2.1946173215208722</v>
      </c>
      <c r="I132" s="207">
        <f>+'Ark1'!AH644</f>
        <v>5.1683672017119999</v>
      </c>
      <c r="J132" s="207"/>
      <c r="K132" s="207"/>
      <c r="L132" s="101">
        <f>+'Ark1'!U644</f>
        <v>15.246564885496172</v>
      </c>
      <c r="M132" s="207">
        <f t="shared" si="19"/>
        <v>-0.83778294059080061</v>
      </c>
      <c r="N132" s="207"/>
      <c r="O132" s="207"/>
      <c r="P132" s="207"/>
      <c r="Q132" s="207"/>
      <c r="R132" s="1">
        <f>+'Ark1'!T644</f>
        <v>6.7099236641221394</v>
      </c>
      <c r="S132" s="207">
        <f t="shared" si="20"/>
        <v>5.4851200354024243E-2</v>
      </c>
      <c r="T132" s="101">
        <f>+'Ark1'!W644</f>
        <v>5.7251908396946556</v>
      </c>
      <c r="U132" s="105"/>
      <c r="V132" s="11">
        <f>+'Ark1'!X644</f>
        <v>28.625954198473281</v>
      </c>
      <c r="W132" s="11">
        <f>+'Ark1'!Y644</f>
        <v>2.2900763358778624</v>
      </c>
      <c r="X132" s="11">
        <f>+'Ark1'!Z644</f>
        <v>0</v>
      </c>
      <c r="Y132" s="75"/>
      <c r="Z132" s="101">
        <f>+'Ark1'!AA644</f>
        <v>2.6171424808126695</v>
      </c>
      <c r="AA132" s="1">
        <f>+'Ark1'!AC644</f>
        <v>1.1882924410558804</v>
      </c>
      <c r="AB132" s="11">
        <f>+'Ark1'!AE644</f>
        <v>20.966930387466501</v>
      </c>
      <c r="AC132" s="101">
        <f t="shared" si="22"/>
        <v>2.2016806722689077</v>
      </c>
      <c r="AD132" s="47"/>
      <c r="AE132" s="13"/>
      <c r="AF132" s="61"/>
    </row>
    <row r="133" spans="1:32" ht="15.6">
      <c r="A133" s="47"/>
      <c r="B133">
        <f>+'Ark1'!C645</f>
        <v>2017</v>
      </c>
      <c r="C133">
        <f>+'Ark1'!L645</f>
        <v>12</v>
      </c>
      <c r="D133" s="3" t="str">
        <f t="shared" si="24"/>
        <v>U+</v>
      </c>
      <c r="E133" s="342">
        <f>+'Ark1'!Q645</f>
        <v>36</v>
      </c>
      <c r="F133" s="342">
        <f>+'Ark1'!R645</f>
        <v>69</v>
      </c>
      <c r="G133" s="207">
        <f>+'Ark1'!AG645</f>
        <v>1.1302211302211305</v>
      </c>
      <c r="H133" s="207">
        <f t="shared" si="18"/>
        <v>5.8591124580972487E-2</v>
      </c>
      <c r="I133" s="207">
        <f>+'Ark1'!AH645</f>
        <v>1.4672128390180277</v>
      </c>
      <c r="J133" s="207"/>
      <c r="K133" s="207"/>
      <c r="L133" s="101">
        <f>+'Ark1'!U645</f>
        <v>16.434782608695652</v>
      </c>
      <c r="M133" s="207">
        <f t="shared" si="19"/>
        <v>0.11899313501144704</v>
      </c>
      <c r="N133" s="207"/>
      <c r="O133" s="207"/>
      <c r="P133" s="207"/>
      <c r="Q133" s="207"/>
      <c r="R133" s="1">
        <f>+'Ark1'!T645</f>
        <v>7.1449275362318847</v>
      </c>
      <c r="S133" s="207">
        <f t="shared" si="20"/>
        <v>0.33790999237223485</v>
      </c>
      <c r="T133" s="101">
        <f>+'Ark1'!W645</f>
        <v>17.391304347826086</v>
      </c>
      <c r="U133" s="105"/>
      <c r="V133" s="11">
        <f>+'Ark1'!X645</f>
        <v>46.376811594202891</v>
      </c>
      <c r="W133" s="11">
        <f>+'Ark1'!Y645</f>
        <v>5.7971014492753614</v>
      </c>
      <c r="X133" s="11">
        <f>+'Ark1'!Z645</f>
        <v>0</v>
      </c>
      <c r="Y133" s="75"/>
      <c r="Z133" s="101">
        <f>+'Ark1'!AA645</f>
        <v>3.3487971488350259</v>
      </c>
      <c r="AA133" s="1">
        <f>+'Ark1'!AC645</f>
        <v>1.4869028439049972</v>
      </c>
      <c r="AB133" s="11">
        <f>+'Ark1'!AE645</f>
        <v>34.767505643194525</v>
      </c>
      <c r="AC133" s="101">
        <f t="shared" si="22"/>
        <v>1.9166666666666667</v>
      </c>
      <c r="AD133" s="47"/>
      <c r="AE133" s="13"/>
      <c r="AF133" s="61"/>
    </row>
    <row r="134" spans="1:32" ht="15.6">
      <c r="A134" s="47"/>
      <c r="B134">
        <f>+'Ark1'!C646</f>
        <v>2017</v>
      </c>
      <c r="C134">
        <f>+'Ark1'!L646</f>
        <v>13</v>
      </c>
      <c r="D134" s="3" t="str">
        <f t="shared" si="24"/>
        <v>E-</v>
      </c>
      <c r="E134" s="342">
        <f>+'Ark1'!Q646</f>
        <v>5</v>
      </c>
      <c r="F134" s="342">
        <f>+'Ark1'!R646</f>
        <v>6</v>
      </c>
      <c r="G134" s="207">
        <f>+'Ark1'!AG646</f>
        <v>9.8280098280098274E-2</v>
      </c>
      <c r="H134" s="207">
        <f t="shared" si="18"/>
        <v>4.1878519035879434E-2</v>
      </c>
      <c r="I134" s="207">
        <f>+'Ark1'!AH646</f>
        <v>0.13210090905091762</v>
      </c>
      <c r="J134" s="207"/>
      <c r="K134" s="207"/>
      <c r="L134" s="101">
        <f>+'Ark1'!U646</f>
        <v>17.016666666666662</v>
      </c>
      <c r="M134" s="207">
        <f t="shared" si="19"/>
        <v>4.2166666666666597</v>
      </c>
      <c r="N134" s="207"/>
      <c r="O134" s="207"/>
      <c r="P134" s="207"/>
      <c r="Q134" s="207"/>
      <c r="R134" s="1">
        <f>+'Ark1'!T646</f>
        <v>7.1666666666666687</v>
      </c>
      <c r="S134" s="207">
        <f t="shared" si="20"/>
        <v>2.1666666666666687</v>
      </c>
      <c r="T134" s="101">
        <f>+'Ark1'!W646</f>
        <v>16.666666666666671</v>
      </c>
      <c r="U134" s="105"/>
      <c r="V134" s="11">
        <f>+'Ark1'!X646</f>
        <v>50</v>
      </c>
      <c r="W134" s="11">
        <f>+'Ark1'!Y646</f>
        <v>16.666666666666671</v>
      </c>
      <c r="X134" s="11">
        <f>+'Ark1'!Z646</f>
        <v>0</v>
      </c>
      <c r="Y134" s="75"/>
      <c r="Z134" s="101">
        <f>+'Ark1'!AA646</f>
        <v>3.8098191849774543</v>
      </c>
      <c r="AA134" s="1">
        <f>+'Ark1'!AC646</f>
        <v>1.3437096247164235</v>
      </c>
      <c r="AB134" s="11">
        <f>+'Ark1'!AE646</f>
        <v>-29.355195157010606</v>
      </c>
      <c r="AC134" s="101">
        <f t="shared" si="22"/>
        <v>1.2</v>
      </c>
      <c r="AD134" s="47"/>
      <c r="AE134" s="13"/>
      <c r="AF134" s="61"/>
    </row>
    <row r="135" spans="1:32" ht="15.6">
      <c r="A135" s="47"/>
      <c r="B135">
        <f>+'Ark1'!C647</f>
        <v>2017</v>
      </c>
      <c r="C135">
        <f>+'Ark1'!L647</f>
        <v>14</v>
      </c>
      <c r="D135" s="3" t="str">
        <f t="shared" si="24"/>
        <v>E</v>
      </c>
      <c r="E135" s="342">
        <f>+'Ark1'!Q647</f>
        <v>3</v>
      </c>
      <c r="F135" s="342">
        <f>+'Ark1'!R647</f>
        <v>3</v>
      </c>
      <c r="G135" s="207">
        <f>+'Ark1'!AG647</f>
        <v>4.9140049140049137E-2</v>
      </c>
      <c r="H135" s="207">
        <f t="shared" si="18"/>
        <v>3.0339522725309528E-2</v>
      </c>
      <c r="I135" s="207">
        <f>+'Ark1'!AH647</f>
        <v>6.9996661896715412E-2</v>
      </c>
      <c r="J135" s="207"/>
      <c r="K135" s="207"/>
      <c r="L135" s="101">
        <f>+'Ark1'!U647</f>
        <v>18.033333333333328</v>
      </c>
      <c r="M135" s="207">
        <f t="shared" si="19"/>
        <v>5.7333333333333272</v>
      </c>
      <c r="N135" s="207"/>
      <c r="O135" s="207"/>
      <c r="P135" s="207"/>
      <c r="Q135" s="207"/>
      <c r="R135" s="1">
        <f>+'Ark1'!T647</f>
        <v>6.333333333333333</v>
      </c>
      <c r="S135" s="207">
        <f t="shared" si="20"/>
        <v>0.33333333333333304</v>
      </c>
      <c r="T135" s="101">
        <f>+'Ark1'!W647</f>
        <v>0</v>
      </c>
      <c r="U135" s="105"/>
      <c r="V135" s="11">
        <f>+'Ark1'!X647</f>
        <v>100</v>
      </c>
      <c r="W135" s="11">
        <f>+'Ark1'!Y647</f>
        <v>0</v>
      </c>
      <c r="X135" s="11">
        <f>+'Ark1'!Z647</f>
        <v>0</v>
      </c>
      <c r="Y135" s="75"/>
      <c r="Z135" s="101">
        <f>+'Ark1'!AA647</f>
        <v>1.6048537489614438</v>
      </c>
      <c r="AA135" s="1">
        <f>+'Ark1'!AC647</f>
        <v>1.2472191289246499</v>
      </c>
      <c r="AB135" s="11">
        <f>+'Ark1'!AE647</f>
        <v>-72.164335786772895</v>
      </c>
      <c r="AC135" s="101">
        <f t="shared" si="22"/>
        <v>1</v>
      </c>
      <c r="AD135" s="47"/>
      <c r="AE135" s="13"/>
      <c r="AF135" s="61"/>
    </row>
    <row r="136" spans="1:32" ht="15.6">
      <c r="A136" s="47"/>
      <c r="B136">
        <f>+'Ark1'!C648</f>
        <v>2017</v>
      </c>
      <c r="C136">
        <f>+'Ark1'!L648</f>
        <v>15</v>
      </c>
      <c r="D136" s="3" t="str">
        <f t="shared" si="24"/>
        <v>E+</v>
      </c>
      <c r="E136" s="342">
        <f>+'Ark1'!Q648</f>
        <v>1</v>
      </c>
      <c r="F136" s="342">
        <f>+'Ark1'!R648</f>
        <v>1</v>
      </c>
      <c r="G136" s="207">
        <f>+'Ark1'!AG648</f>
        <v>1.6380016380016377E-2</v>
      </c>
      <c r="H136" s="207">
        <f t="shared" si="18"/>
        <v>1.6380016380016377E-2</v>
      </c>
      <c r="I136" s="207">
        <f>+'Ark1'!AH648</f>
        <v>1.720805181564353E-2</v>
      </c>
      <c r="J136" s="207"/>
      <c r="K136" s="207"/>
      <c r="L136" s="101">
        <f>+'Ark1'!U648</f>
        <v>13.3</v>
      </c>
      <c r="M136" s="207">
        <f t="shared" si="19"/>
        <v>13.3</v>
      </c>
      <c r="N136" s="207"/>
      <c r="O136" s="207"/>
      <c r="P136" s="207"/>
      <c r="Q136" s="207"/>
      <c r="R136" s="1">
        <f>+'Ark1'!T648</f>
        <v>5</v>
      </c>
      <c r="S136" s="207">
        <f t="shared" si="20"/>
        <v>5</v>
      </c>
      <c r="T136" s="101">
        <f>+'Ark1'!W648</f>
        <v>0</v>
      </c>
      <c r="U136" s="105"/>
      <c r="V136" s="11">
        <f>+'Ark1'!X648</f>
        <v>0</v>
      </c>
      <c r="W136" s="11">
        <f>+'Ark1'!Y648</f>
        <v>0</v>
      </c>
      <c r="X136" s="11">
        <f>+'Ark1'!Z648</f>
        <v>0</v>
      </c>
      <c r="Y136" s="75"/>
      <c r="Z136" s="101">
        <f>+'Ark1'!AA648</f>
        <v>0</v>
      </c>
      <c r="AA136" s="1">
        <f>+'Ark1'!AC648</f>
        <v>0</v>
      </c>
      <c r="AB136" s="11">
        <f>+'Ark1'!AE648</f>
        <v>0</v>
      </c>
      <c r="AC136" s="101">
        <f t="shared" si="22"/>
        <v>1</v>
      </c>
      <c r="AD136" s="47"/>
      <c r="AE136" s="13"/>
      <c r="AF136" s="61"/>
    </row>
    <row r="137" spans="1:32" ht="15.6">
      <c r="A137" s="47"/>
      <c r="B137" s="56">
        <f>+'Ark1'!C649</f>
        <v>2016</v>
      </c>
      <c r="C137" s="56">
        <f>+'Ark1'!L649</f>
        <v>1</v>
      </c>
      <c r="D137" s="69" t="s">
        <v>28</v>
      </c>
      <c r="E137" s="354">
        <f>+'Ark1'!Q649</f>
        <v>0</v>
      </c>
      <c r="F137" s="354">
        <f>+'Ark1'!R649</f>
        <v>0</v>
      </c>
      <c r="G137" s="189">
        <f>+'Ark1'!AG649</f>
        <v>0</v>
      </c>
      <c r="H137" s="189">
        <f t="shared" si="18"/>
        <v>-5.2673163023439558E-2</v>
      </c>
      <c r="I137" s="189">
        <f>+'Ark1'!AH649</f>
        <v>0</v>
      </c>
      <c r="J137" s="189"/>
      <c r="K137" s="189"/>
      <c r="L137" s="166">
        <f>+'Ark1'!U649</f>
        <v>0</v>
      </c>
      <c r="M137" s="189">
        <f t="shared" si="19"/>
        <v>-7.65</v>
      </c>
      <c r="N137" s="189"/>
      <c r="O137" s="189"/>
      <c r="P137" s="189"/>
      <c r="Q137" s="189"/>
      <c r="R137" s="58">
        <f>+'Ark1'!T649</f>
        <v>0</v>
      </c>
      <c r="S137" s="189">
        <f t="shared" si="20"/>
        <v>-3.5</v>
      </c>
      <c r="T137" s="166">
        <f>+'Ark1'!W649</f>
        <v>0</v>
      </c>
      <c r="U137" s="105"/>
      <c r="V137" s="78">
        <f>+'Ark1'!X649</f>
        <v>0</v>
      </c>
      <c r="W137" s="78">
        <f>+'Ark1'!Y649</f>
        <v>0</v>
      </c>
      <c r="X137" s="78">
        <f>+'Ark1'!Z649</f>
        <v>0</v>
      </c>
      <c r="Y137" s="75"/>
      <c r="Z137" s="166">
        <f>+'Ark1'!AA649</f>
        <v>0</v>
      </c>
      <c r="AA137" s="58">
        <f>+'Ark1'!AC649</f>
        <v>0</v>
      </c>
      <c r="AB137" s="78">
        <f>+'Ark1'!AE649</f>
        <v>0</v>
      </c>
      <c r="AC137" s="166" t="e">
        <f t="shared" si="22"/>
        <v>#DIV/0!</v>
      </c>
      <c r="AD137" s="47"/>
      <c r="AE137" s="13"/>
      <c r="AF137" s="61"/>
    </row>
    <row r="138" spans="1:32" ht="15.6">
      <c r="A138" s="47"/>
      <c r="B138" s="56">
        <f>+'Ark1'!C650</f>
        <v>2016</v>
      </c>
      <c r="C138" s="56">
        <f>+'Ark1'!L650</f>
        <v>2</v>
      </c>
      <c r="D138" s="69" t="s">
        <v>29</v>
      </c>
      <c r="E138" s="354">
        <f>+'Ark1'!Q650</f>
        <v>1</v>
      </c>
      <c r="F138" s="354">
        <f>+'Ark1'!R650</f>
        <v>1</v>
      </c>
      <c r="G138" s="189">
        <f>+'Ark1'!AG650</f>
        <v>1.8800526414739609E-2</v>
      </c>
      <c r="H138" s="189">
        <f t="shared" si="18"/>
        <v>1.8800526414739609E-2</v>
      </c>
      <c r="I138" s="189">
        <f>+'Ark1'!AH650</f>
        <v>6.8645718048220162E-3</v>
      </c>
      <c r="J138" s="189"/>
      <c r="K138" s="189"/>
      <c r="L138" s="166">
        <f>+'Ark1'!U650</f>
        <v>4.9000000000000004</v>
      </c>
      <c r="M138" s="189">
        <f t="shared" si="19"/>
        <v>4.9000000000000004</v>
      </c>
      <c r="N138" s="189"/>
      <c r="O138" s="189"/>
      <c r="P138" s="189"/>
      <c r="Q138" s="189"/>
      <c r="R138" s="58">
        <f>+'Ark1'!T650</f>
        <v>2</v>
      </c>
      <c r="S138" s="189">
        <f t="shared" si="20"/>
        <v>2</v>
      </c>
      <c r="T138" s="166">
        <f>+'Ark1'!W650</f>
        <v>0</v>
      </c>
      <c r="U138" s="105"/>
      <c r="V138" s="78">
        <f>+'Ark1'!X650</f>
        <v>0</v>
      </c>
      <c r="W138" s="78">
        <f>+'Ark1'!Y650</f>
        <v>0</v>
      </c>
      <c r="X138" s="78">
        <f>+'Ark1'!Z650</f>
        <v>0</v>
      </c>
      <c r="Y138" s="75"/>
      <c r="Z138" s="166">
        <f>+'Ark1'!AA650</f>
        <v>0</v>
      </c>
      <c r="AA138" s="58">
        <f>+'Ark1'!AC650</f>
        <v>0</v>
      </c>
      <c r="AB138" s="78">
        <f>+'Ark1'!AE650</f>
        <v>0</v>
      </c>
      <c r="AC138" s="166">
        <f t="shared" si="22"/>
        <v>1</v>
      </c>
      <c r="AD138" s="47"/>
      <c r="AE138" s="13"/>
      <c r="AF138" s="61"/>
    </row>
    <row r="139" spans="1:32" ht="15.6">
      <c r="A139" s="47"/>
      <c r="B139" s="56">
        <f>+'Ark1'!C651</f>
        <v>2016</v>
      </c>
      <c r="C139" s="56">
        <f>+'Ark1'!L651</f>
        <v>3</v>
      </c>
      <c r="D139" s="69" t="s">
        <v>30</v>
      </c>
      <c r="E139" s="354">
        <f>+'Ark1'!Q651</f>
        <v>4</v>
      </c>
      <c r="F139" s="354">
        <f>+'Ark1'!R651</f>
        <v>12</v>
      </c>
      <c r="G139" s="189">
        <f>+'Ark1'!AG651</f>
        <v>0.22560631697687536</v>
      </c>
      <c r="H139" s="189">
        <f t="shared" si="18"/>
        <v>9.3923409418276455E-2</v>
      </c>
      <c r="I139" s="189">
        <f>+'Ark1'!AH651</f>
        <v>0.11417604124346828</v>
      </c>
      <c r="J139" s="189"/>
      <c r="K139" s="189"/>
      <c r="L139" s="166">
        <f>+'Ark1'!U651</f>
        <v>6.7916666666666687</v>
      </c>
      <c r="M139" s="189">
        <f t="shared" si="19"/>
        <v>1.031666666666669</v>
      </c>
      <c r="N139" s="189"/>
      <c r="O139" s="189"/>
      <c r="P139" s="189"/>
      <c r="Q139" s="189"/>
      <c r="R139" s="58">
        <f>+'Ark1'!T651</f>
        <v>2.0833333333333339</v>
      </c>
      <c r="S139" s="189">
        <f t="shared" si="20"/>
        <v>-0.7166666666666659</v>
      </c>
      <c r="T139" s="166">
        <f>+'Ark1'!W651</f>
        <v>0</v>
      </c>
      <c r="U139" s="105"/>
      <c r="V139" s="78">
        <f>+'Ark1'!X651</f>
        <v>0</v>
      </c>
      <c r="W139" s="78">
        <f>+'Ark1'!Y651</f>
        <v>0</v>
      </c>
      <c r="X139" s="78">
        <f>+'Ark1'!Z651</f>
        <v>0</v>
      </c>
      <c r="Y139" s="75"/>
      <c r="Z139" s="166">
        <f>+'Ark1'!AA651</f>
        <v>1.1842426084023303</v>
      </c>
      <c r="AA139" s="58">
        <f>+'Ark1'!AC651</f>
        <v>0.27638539919628202</v>
      </c>
      <c r="AB139" s="78">
        <f>+'Ark1'!AE651</f>
        <v>7.8502493705146499</v>
      </c>
      <c r="AC139" s="166">
        <f t="shared" si="22"/>
        <v>3</v>
      </c>
      <c r="AD139" s="47"/>
      <c r="AE139" s="13"/>
      <c r="AF139" s="61"/>
    </row>
    <row r="140" spans="1:32" ht="15.6">
      <c r="A140" s="47"/>
      <c r="B140" s="56">
        <f>+'Ark1'!C652</f>
        <v>2016</v>
      </c>
      <c r="C140" s="56">
        <f>+'Ark1'!L652</f>
        <v>4</v>
      </c>
      <c r="D140" s="69" t="s">
        <v>31</v>
      </c>
      <c r="E140" s="354">
        <f>+'Ark1'!Q652</f>
        <v>29</v>
      </c>
      <c r="F140" s="354">
        <f>+'Ark1'!R652</f>
        <v>39</v>
      </c>
      <c r="G140" s="189">
        <f>+'Ark1'!AG652</f>
        <v>0.73322053017484479</v>
      </c>
      <c r="H140" s="189">
        <f t="shared" si="18"/>
        <v>0.18015231842872925</v>
      </c>
      <c r="I140" s="189">
        <f>+'Ark1'!AH652</f>
        <v>0.50111374175200762</v>
      </c>
      <c r="J140" s="189"/>
      <c r="K140" s="189"/>
      <c r="L140" s="166">
        <f>+'Ark1'!U652</f>
        <v>9.171794871794873</v>
      </c>
      <c r="M140" s="189">
        <f t="shared" si="19"/>
        <v>1.3336996336996378</v>
      </c>
      <c r="N140" s="189"/>
      <c r="O140" s="189"/>
      <c r="P140" s="189"/>
      <c r="Q140" s="189"/>
      <c r="R140" s="58">
        <f>+'Ark1'!T652</f>
        <v>3.4102564102564097</v>
      </c>
      <c r="S140" s="189">
        <f t="shared" si="20"/>
        <v>0.21978021978021856</v>
      </c>
      <c r="T140" s="166">
        <f>+'Ark1'!W652</f>
        <v>0</v>
      </c>
      <c r="U140" s="105"/>
      <c r="V140" s="78">
        <f>+'Ark1'!X652</f>
        <v>0</v>
      </c>
      <c r="W140" s="78">
        <f>+'Ark1'!Y652</f>
        <v>0</v>
      </c>
      <c r="X140" s="78">
        <f>+'Ark1'!Z652</f>
        <v>0</v>
      </c>
      <c r="Y140" s="75"/>
      <c r="Z140" s="166">
        <f>+'Ark1'!AA652</f>
        <v>1.696746315890088</v>
      </c>
      <c r="AA140" s="58">
        <f>+'Ark1'!AC652</f>
        <v>1.4090904270804199</v>
      </c>
      <c r="AB140" s="78">
        <f>+'Ark1'!AE652</f>
        <v>33.622880635202634</v>
      </c>
      <c r="AC140" s="166">
        <f t="shared" si="22"/>
        <v>1.3448275862068966</v>
      </c>
      <c r="AD140" s="47"/>
      <c r="AE140" s="13"/>
      <c r="AF140" s="61"/>
    </row>
    <row r="141" spans="1:32" ht="15.6">
      <c r="A141" s="47"/>
      <c r="B141" s="56">
        <f>+'Ark1'!C653</f>
        <v>2016</v>
      </c>
      <c r="C141" s="56">
        <f>+'Ark1'!L653</f>
        <v>5</v>
      </c>
      <c r="D141" s="69" t="s">
        <v>404</v>
      </c>
      <c r="E141" s="354">
        <f>+'Ark1'!Q653</f>
        <v>69</v>
      </c>
      <c r="F141" s="354">
        <f>+'Ark1'!R653</f>
        <v>134</v>
      </c>
      <c r="G141" s="189">
        <f>+'Ark1'!AG653</f>
        <v>2.5192705395751087</v>
      </c>
      <c r="H141" s="189">
        <f t="shared" si="18"/>
        <v>0.28066111107892722</v>
      </c>
      <c r="I141" s="189">
        <f>+'Ark1'!AH653</f>
        <v>1.8125271430772911</v>
      </c>
      <c r="J141" s="189"/>
      <c r="K141" s="189"/>
      <c r="L141" s="166">
        <f>+'Ark1'!U653</f>
        <v>9.655223880597017</v>
      </c>
      <c r="M141" s="189">
        <f t="shared" si="19"/>
        <v>7.6400351185254678E-2</v>
      </c>
      <c r="N141" s="189"/>
      <c r="O141" s="189"/>
      <c r="P141" s="189"/>
      <c r="Q141" s="189"/>
      <c r="R141" s="58">
        <f>+'Ark1'!T653</f>
        <v>4</v>
      </c>
      <c r="S141" s="189">
        <f t="shared" si="20"/>
        <v>1.1764705882352899E-2</v>
      </c>
      <c r="T141" s="166">
        <f>+'Ark1'!W653</f>
        <v>0</v>
      </c>
      <c r="U141" s="105"/>
      <c r="V141" s="78">
        <f>+'Ark1'!X653</f>
        <v>0</v>
      </c>
      <c r="W141" s="78">
        <f>+'Ark1'!Y653</f>
        <v>0</v>
      </c>
      <c r="X141" s="78">
        <f>+'Ark1'!Z653</f>
        <v>0</v>
      </c>
      <c r="Y141" s="75"/>
      <c r="Z141" s="166">
        <f>+'Ark1'!AA653</f>
        <v>1.7271133350957328</v>
      </c>
      <c r="AA141" s="58">
        <f>+'Ark1'!AC653</f>
        <v>1.3382992102364117</v>
      </c>
      <c r="AB141" s="78">
        <f>+'Ark1'!AE653</f>
        <v>14.884082478890731</v>
      </c>
      <c r="AC141" s="166">
        <f t="shared" si="22"/>
        <v>1.9420289855072463</v>
      </c>
      <c r="AD141" s="47"/>
      <c r="AE141" s="13"/>
      <c r="AF141" s="61"/>
    </row>
    <row r="142" spans="1:32" ht="15.6">
      <c r="A142" s="47"/>
      <c r="B142" s="56">
        <f>+'Ark1'!C654</f>
        <v>2016</v>
      </c>
      <c r="C142" s="56">
        <f>+'Ark1'!L654</f>
        <v>6</v>
      </c>
      <c r="D142" s="69" t="s">
        <v>32</v>
      </c>
      <c r="E142" s="354">
        <f>+'Ark1'!Q654</f>
        <v>127</v>
      </c>
      <c r="F142" s="354">
        <f>+'Ark1'!R654</f>
        <v>285</v>
      </c>
      <c r="G142" s="189">
        <f>+'Ark1'!AG654</f>
        <v>5.3581500282007903</v>
      </c>
      <c r="H142" s="189">
        <f t="shared" si="18"/>
        <v>-0.17253208926036478</v>
      </c>
      <c r="I142" s="189">
        <f>+'Ark1'!AH654</f>
        <v>4.2982026029335563</v>
      </c>
      <c r="J142" s="189"/>
      <c r="K142" s="189"/>
      <c r="L142" s="166">
        <f>+'Ark1'!U654</f>
        <v>10.765263157894733</v>
      </c>
      <c r="M142" s="189">
        <f t="shared" si="19"/>
        <v>-0.24283208020050395</v>
      </c>
      <c r="N142" s="189"/>
      <c r="O142" s="189"/>
      <c r="P142" s="189"/>
      <c r="Q142" s="189"/>
      <c r="R142" s="58">
        <f>+'Ark1'!T654</f>
        <v>4.8631578947368439</v>
      </c>
      <c r="S142" s="189">
        <f t="shared" si="20"/>
        <v>-4.1604010025062088E-2</v>
      </c>
      <c r="T142" s="166">
        <f>+'Ark1'!W654</f>
        <v>0.35087719298245607</v>
      </c>
      <c r="U142" s="105"/>
      <c r="V142" s="78">
        <f>+'Ark1'!X654</f>
        <v>2.4561403508771935</v>
      </c>
      <c r="W142" s="78">
        <f>+'Ark1'!Y654</f>
        <v>0</v>
      </c>
      <c r="X142" s="78">
        <f>+'Ark1'!Z654</f>
        <v>0</v>
      </c>
      <c r="Y142" s="75"/>
      <c r="Z142" s="166">
        <f>+'Ark1'!AA654</f>
        <v>2.0515856984577776</v>
      </c>
      <c r="AA142" s="58">
        <f>+'Ark1'!AC654</f>
        <v>1.4013316447501016</v>
      </c>
      <c r="AB142" s="78">
        <f>+'Ark1'!AE654</f>
        <v>25.952563397827543</v>
      </c>
      <c r="AC142" s="166">
        <f t="shared" si="22"/>
        <v>2.2440944881889764</v>
      </c>
      <c r="AD142" s="47"/>
      <c r="AE142" s="13"/>
      <c r="AF142" s="61"/>
    </row>
    <row r="143" spans="1:32" ht="15.6">
      <c r="A143" s="47"/>
      <c r="B143" s="56">
        <f>+'Ark1'!C655</f>
        <v>2016</v>
      </c>
      <c r="C143" s="56">
        <f>+'Ark1'!L655</f>
        <v>7</v>
      </c>
      <c r="D143" s="69" t="s">
        <v>33</v>
      </c>
      <c r="E143" s="354">
        <f>+'Ark1'!Q655</f>
        <v>177</v>
      </c>
      <c r="F143" s="354">
        <f>+'Ark1'!R655</f>
        <v>520</v>
      </c>
      <c r="G143" s="189">
        <f>+'Ark1'!AG655</f>
        <v>9.7762737356645992</v>
      </c>
      <c r="H143" s="189">
        <f t="shared" si="18"/>
        <v>0.21609464691031732</v>
      </c>
      <c r="I143" s="189">
        <f>+'Ark1'!AH655</f>
        <v>8.4959583082332895</v>
      </c>
      <c r="J143" s="189"/>
      <c r="K143" s="189"/>
      <c r="L143" s="166">
        <f>+'Ark1'!U655</f>
        <v>11.662499999999998</v>
      </c>
      <c r="M143" s="189">
        <f t="shared" si="19"/>
        <v>-0.17331267217631208</v>
      </c>
      <c r="N143" s="189"/>
      <c r="O143" s="189"/>
      <c r="P143" s="189"/>
      <c r="Q143" s="189"/>
      <c r="R143" s="58">
        <f>+'Ark1'!T655</f>
        <v>5.5288461538461524</v>
      </c>
      <c r="S143" s="189">
        <f t="shared" si="20"/>
        <v>4.9507310870945176E-2</v>
      </c>
      <c r="T143" s="166">
        <f>+'Ark1'!W655</f>
        <v>0.38461538461538447</v>
      </c>
      <c r="U143" s="105"/>
      <c r="V143" s="78">
        <f>+'Ark1'!X655</f>
        <v>4.6153846153846141</v>
      </c>
      <c r="W143" s="78">
        <f>+'Ark1'!Y655</f>
        <v>0.76923076923076894</v>
      </c>
      <c r="X143" s="78">
        <f>+'Ark1'!Z655</f>
        <v>0</v>
      </c>
      <c r="Y143" s="75"/>
      <c r="Z143" s="166">
        <f>+'Ark1'!AA655</f>
        <v>2.6447403355164703</v>
      </c>
      <c r="AA143" s="58">
        <f>+'Ark1'!AC655</f>
        <v>1.420703582257413</v>
      </c>
      <c r="AB143" s="78">
        <f>+'Ark1'!AE655</f>
        <v>37.3065887727996</v>
      </c>
      <c r="AC143" s="166">
        <f t="shared" si="22"/>
        <v>2.9378531073446328</v>
      </c>
      <c r="AD143" s="47"/>
      <c r="AE143" s="13"/>
      <c r="AF143" s="61"/>
    </row>
    <row r="144" spans="1:32" ht="15.6">
      <c r="A144" s="47"/>
      <c r="B144" s="56">
        <f>+'Ark1'!C656</f>
        <v>2016</v>
      </c>
      <c r="C144" s="56">
        <f>+'Ark1'!L656</f>
        <v>8</v>
      </c>
      <c r="D144" s="69" t="s">
        <v>34</v>
      </c>
      <c r="E144" s="354">
        <f>+'Ark1'!Q656</f>
        <v>290</v>
      </c>
      <c r="F144" s="354">
        <f>+'Ark1'!R656</f>
        <v>1632</v>
      </c>
      <c r="G144" s="189">
        <f>+'Ark1'!AG656</f>
        <v>30.682459108855053</v>
      </c>
      <c r="H144" s="189">
        <f t="shared" si="18"/>
        <v>2.1072681686390951</v>
      </c>
      <c r="I144" s="189">
        <f>+'Ark1'!AH656</f>
        <v>29.399279920426995</v>
      </c>
      <c r="J144" s="189"/>
      <c r="K144" s="189"/>
      <c r="L144" s="166">
        <f>+'Ark1'!U656</f>
        <v>12.858762254901938</v>
      </c>
      <c r="M144" s="189">
        <f t="shared" si="19"/>
        <v>-9.4601800397601465E-2</v>
      </c>
      <c r="N144" s="189"/>
      <c r="O144" s="189"/>
      <c r="P144" s="189"/>
      <c r="Q144" s="189"/>
      <c r="R144" s="58">
        <f>+'Ark1'!T656</f>
        <v>6.1917892156862733</v>
      </c>
      <c r="S144" s="189">
        <f t="shared" si="20"/>
        <v>6.6443593566456904E-2</v>
      </c>
      <c r="T144" s="166">
        <f>+'Ark1'!W656</f>
        <v>1.041666666666667</v>
      </c>
      <c r="U144" s="105"/>
      <c r="V144" s="78">
        <f>+'Ark1'!X656</f>
        <v>9.1299019607843128</v>
      </c>
      <c r="W144" s="78">
        <f>+'Ark1'!Y656</f>
        <v>0.85784313725490224</v>
      </c>
      <c r="X144" s="78">
        <f>+'Ark1'!Z656</f>
        <v>0</v>
      </c>
      <c r="Y144" s="75"/>
      <c r="Z144" s="166">
        <f>+'Ark1'!AA656</f>
        <v>2.6884437125294021</v>
      </c>
      <c r="AA144" s="58">
        <f>+'Ark1'!AC656</f>
        <v>1.3030342548434664</v>
      </c>
      <c r="AB144" s="78">
        <f>+'Ark1'!AE656</f>
        <v>38.542295850948314</v>
      </c>
      <c r="AC144" s="166">
        <f t="shared" si="22"/>
        <v>5.6275862068965514</v>
      </c>
      <c r="AD144" s="47"/>
      <c r="AE144" s="13"/>
      <c r="AF144" s="61"/>
    </row>
    <row r="145" spans="1:32" ht="15.6">
      <c r="A145" s="47"/>
      <c r="B145" s="56">
        <f>+'Ark1'!C657</f>
        <v>2016</v>
      </c>
      <c r="C145" s="56">
        <f>+'Ark1'!L657</f>
        <v>9</v>
      </c>
      <c r="D145" s="69" t="s">
        <v>35</v>
      </c>
      <c r="E145" s="354">
        <f>+'Ark1'!Q657</f>
        <v>271</v>
      </c>
      <c r="F145" s="354">
        <f>+'Ark1'!R657</f>
        <v>1501</v>
      </c>
      <c r="G145" s="189">
        <f>+'Ark1'!AG657</f>
        <v>28.219590148524151</v>
      </c>
      <c r="H145" s="189">
        <f t="shared" si="18"/>
        <v>0.32915032761290419</v>
      </c>
      <c r="I145" s="189">
        <f>+'Ark1'!AH657</f>
        <v>29.768145584959566</v>
      </c>
      <c r="J145" s="189"/>
      <c r="K145" s="189"/>
      <c r="L145" s="166">
        <f>+'Ark1'!U657</f>
        <v>14.15642904730178</v>
      </c>
      <c r="M145" s="189">
        <f t="shared" si="19"/>
        <v>0.14660846184381526</v>
      </c>
      <c r="N145" s="189"/>
      <c r="O145" s="189"/>
      <c r="P145" s="189"/>
      <c r="Q145" s="189"/>
      <c r="R145" s="58">
        <f>+'Ark1'!T657</f>
        <v>6.580946035976015</v>
      </c>
      <c r="S145" s="189">
        <f t="shared" si="20"/>
        <v>7.1031021811710282E-2</v>
      </c>
      <c r="T145" s="166">
        <f>+'Ark1'!W657</f>
        <v>3.064623584277149</v>
      </c>
      <c r="U145" s="105"/>
      <c r="V145" s="78">
        <f>+'Ark1'!X657</f>
        <v>17.788141239173889</v>
      </c>
      <c r="W145" s="78">
        <f>+'Ark1'!Y657</f>
        <v>2.3984010659560298</v>
      </c>
      <c r="X145" s="78">
        <f>+'Ark1'!Z657</f>
        <v>0</v>
      </c>
      <c r="Y145" s="75"/>
      <c r="Z145" s="166">
        <f>+'Ark1'!AA657</f>
        <v>3.1719635461289863</v>
      </c>
      <c r="AA145" s="58">
        <f>+'Ark1'!AC657</f>
        <v>1.3250557934852056</v>
      </c>
      <c r="AB145" s="78">
        <f>+'Ark1'!AE657</f>
        <v>37.733233451678529</v>
      </c>
      <c r="AC145" s="166">
        <f t="shared" si="22"/>
        <v>5.5387453874538748</v>
      </c>
      <c r="AD145" s="47"/>
      <c r="AE145" s="13"/>
      <c r="AF145" s="61"/>
    </row>
    <row r="146" spans="1:32" ht="15.6">
      <c r="A146" s="47"/>
      <c r="B146" s="56">
        <f>+'Ark1'!C658</f>
        <v>2016</v>
      </c>
      <c r="C146" s="56">
        <f>+'Ark1'!L658</f>
        <v>10</v>
      </c>
      <c r="D146" s="69" t="s">
        <v>36</v>
      </c>
      <c r="E146" s="354">
        <f>+'Ark1'!Q658</f>
        <v>204</v>
      </c>
      <c r="F146" s="354">
        <f>+'Ark1'!R658</f>
        <v>789</v>
      </c>
      <c r="G146" s="189">
        <f>+'Ark1'!AG658</f>
        <v>14.833615341229551</v>
      </c>
      <c r="H146" s="189">
        <f t="shared" ref="H146:H209" si="25">+G146-G161</f>
        <v>-0.65229458766167703</v>
      </c>
      <c r="I146" s="189">
        <f>+'Ark1'!AH658</f>
        <v>16.455919642481899</v>
      </c>
      <c r="J146" s="189"/>
      <c r="K146" s="189"/>
      <c r="L146" s="166">
        <f>+'Ark1'!U658</f>
        <v>14.887705956907462</v>
      </c>
      <c r="M146" s="189">
        <f t="shared" ref="M146:M209" si="26">+L146-L161</f>
        <v>0.27188963037685099</v>
      </c>
      <c r="N146" s="189"/>
      <c r="O146" s="189"/>
      <c r="P146" s="189"/>
      <c r="Q146" s="189"/>
      <c r="R146" s="58">
        <f>+'Ark1'!T658</f>
        <v>6.5944233206590637</v>
      </c>
      <c r="S146" s="189">
        <f t="shared" ref="S146:S209" si="27">+R146-R161</f>
        <v>-9.4352189545017673E-2</v>
      </c>
      <c r="T146" s="166">
        <f>+'Ark1'!W658</f>
        <v>5.9569074778200237</v>
      </c>
      <c r="U146" s="105"/>
      <c r="V146" s="78">
        <f>+'Ark1'!X658</f>
        <v>27.629911280101393</v>
      </c>
      <c r="W146" s="78">
        <f>+'Ark1'!Y658</f>
        <v>1.6476552598225596</v>
      </c>
      <c r="X146" s="78">
        <f>+'Ark1'!Z658</f>
        <v>0</v>
      </c>
      <c r="Y146" s="75"/>
      <c r="Z146" s="166">
        <f>+'Ark1'!AA658</f>
        <v>2.9131733375354956</v>
      </c>
      <c r="AA146" s="58">
        <f>+'Ark1'!AC658</f>
        <v>1.4241335891908911</v>
      </c>
      <c r="AB146" s="78">
        <f>+'Ark1'!AE658</f>
        <v>29.271612965652182</v>
      </c>
      <c r="AC146" s="166">
        <f t="shared" si="22"/>
        <v>3.8676470588235294</v>
      </c>
      <c r="AD146" s="47"/>
      <c r="AE146" s="13"/>
      <c r="AF146" s="61"/>
    </row>
    <row r="147" spans="1:32" ht="15.6">
      <c r="A147" s="47"/>
      <c r="B147" s="56">
        <f>+'Ark1'!C659</f>
        <v>2016</v>
      </c>
      <c r="C147" s="56">
        <f>+'Ark1'!L659</f>
        <v>11</v>
      </c>
      <c r="D147" s="69" t="s">
        <v>37</v>
      </c>
      <c r="E147" s="354">
        <f>+'Ark1'!Q659</f>
        <v>131</v>
      </c>
      <c r="F147" s="354">
        <f>+'Ark1'!R659</f>
        <v>345</v>
      </c>
      <c r="G147" s="189">
        <f>+'Ark1'!AG659</f>
        <v>6.4861816130851651</v>
      </c>
      <c r="H147" s="189">
        <f t="shared" si="25"/>
        <v>-1.5464757479893656</v>
      </c>
      <c r="I147" s="189">
        <f>+'Ark1'!AH659</f>
        <v>7.7739174290077342</v>
      </c>
      <c r="J147" s="189"/>
      <c r="K147" s="189"/>
      <c r="L147" s="166">
        <f>+'Ark1'!U659</f>
        <v>16.084347826086972</v>
      </c>
      <c r="M147" s="189">
        <f t="shared" si="26"/>
        <v>0.91811831789025256</v>
      </c>
      <c r="N147" s="189"/>
      <c r="O147" s="189"/>
      <c r="P147" s="189"/>
      <c r="Q147" s="189"/>
      <c r="R147" s="58">
        <f>+'Ark1'!T659</f>
        <v>6.6550724637681151</v>
      </c>
      <c r="S147" s="189">
        <f t="shared" si="27"/>
        <v>-0.12525540508434396</v>
      </c>
      <c r="T147" s="166">
        <f>+'Ark1'!W659</f>
        <v>6.6666666666666687</v>
      </c>
      <c r="U147" s="105"/>
      <c r="V147" s="78">
        <f>+'Ark1'!X659</f>
        <v>43.188405797101439</v>
      </c>
      <c r="W147" s="78">
        <f>+'Ark1'!Y659</f>
        <v>3.7681159420289849</v>
      </c>
      <c r="X147" s="78">
        <f>+'Ark1'!Z659</f>
        <v>0</v>
      </c>
      <c r="Y147" s="75"/>
      <c r="Z147" s="166">
        <f>+'Ark1'!AA659</f>
        <v>3.384292565496013</v>
      </c>
      <c r="AA147" s="58">
        <f>+'Ark1'!AC659</f>
        <v>1.4763386194862891</v>
      </c>
      <c r="AB147" s="78">
        <f>+'Ark1'!AE659</f>
        <v>28.567882201420975</v>
      </c>
      <c r="AC147" s="166">
        <f t="shared" si="22"/>
        <v>2.6335877862595418</v>
      </c>
      <c r="AD147" s="47"/>
      <c r="AE147" s="13"/>
      <c r="AF147" s="61"/>
    </row>
    <row r="148" spans="1:32" ht="15.6">
      <c r="A148" s="47"/>
      <c r="B148" s="56">
        <f>+'Ark1'!C660</f>
        <v>2016</v>
      </c>
      <c r="C148" s="56">
        <f>+'Ark1'!L660</f>
        <v>12</v>
      </c>
      <c r="D148" s="69" t="s">
        <v>38</v>
      </c>
      <c r="E148" s="354">
        <f>+'Ark1'!Q660</f>
        <v>36</v>
      </c>
      <c r="F148" s="354">
        <f>+'Ark1'!R660</f>
        <v>57</v>
      </c>
      <c r="G148" s="189">
        <f>+'Ark1'!AG660</f>
        <v>1.071630005640158</v>
      </c>
      <c r="H148" s="189">
        <f t="shared" si="25"/>
        <v>-0.56123804808646827</v>
      </c>
      <c r="I148" s="189">
        <f>+'Ark1'!AH660</f>
        <v>1.3028677098947909</v>
      </c>
      <c r="J148" s="189"/>
      <c r="K148" s="189"/>
      <c r="L148" s="166">
        <f>+'Ark1'!U660</f>
        <v>16.315789473684205</v>
      </c>
      <c r="M148" s="189">
        <f t="shared" si="26"/>
        <v>0.78353140916808073</v>
      </c>
      <c r="N148" s="189"/>
      <c r="O148" s="189"/>
      <c r="P148" s="189"/>
      <c r="Q148" s="189"/>
      <c r="R148" s="58">
        <f>+'Ark1'!T660</f>
        <v>6.8070175438596499</v>
      </c>
      <c r="S148" s="189">
        <f t="shared" si="27"/>
        <v>-6.3950198075836795E-2</v>
      </c>
      <c r="T148" s="166">
        <f>+'Ark1'!W660</f>
        <v>8.7719298245614024</v>
      </c>
      <c r="U148" s="105"/>
      <c r="V148" s="78">
        <f>+'Ark1'!X660</f>
        <v>42.105263157894754</v>
      </c>
      <c r="W148" s="78">
        <f>+'Ark1'!Y660</f>
        <v>8.7719298245614024</v>
      </c>
      <c r="X148" s="78">
        <f>+'Ark1'!Z660</f>
        <v>0</v>
      </c>
      <c r="Y148" s="75"/>
      <c r="Z148" s="166">
        <f>+'Ark1'!AA660</f>
        <v>3.1380958285818696</v>
      </c>
      <c r="AA148" s="58">
        <f>+'Ark1'!AC660</f>
        <v>1.82033924437301</v>
      </c>
      <c r="AB148" s="78">
        <f>+'Ark1'!AE660</f>
        <v>34.11283298184162</v>
      </c>
      <c r="AC148" s="166">
        <f t="shared" si="22"/>
        <v>1.5833333333333333</v>
      </c>
      <c r="AD148" s="47"/>
      <c r="AE148" s="13"/>
      <c r="AF148" s="61"/>
    </row>
    <row r="149" spans="1:32" ht="15.6">
      <c r="A149" s="47"/>
      <c r="B149" s="56">
        <f>+'Ark1'!C661</f>
        <v>2016</v>
      </c>
      <c r="C149" s="56">
        <f>+'Ark1'!L661</f>
        <v>13</v>
      </c>
      <c r="D149" s="69" t="s">
        <v>39</v>
      </c>
      <c r="E149" s="354">
        <f>+'Ark1'!Q661</f>
        <v>4</v>
      </c>
      <c r="F149" s="354">
        <f>+'Ark1'!R661</f>
        <v>3</v>
      </c>
      <c r="G149" s="189">
        <f>+'Ark1'!AG661</f>
        <v>5.640157924421884E-2</v>
      </c>
      <c r="H149" s="189">
        <f t="shared" si="25"/>
        <v>-0.20696423587297896</v>
      </c>
      <c r="I149" s="189">
        <f>+'Ark1'!AH661</f>
        <v>5.3795828021462336E-2</v>
      </c>
      <c r="J149" s="189"/>
      <c r="K149" s="189"/>
      <c r="L149" s="166">
        <f>+'Ark1'!U661</f>
        <v>12.800000000000002</v>
      </c>
      <c r="M149" s="189">
        <f t="shared" si="26"/>
        <v>-3.5999999999999961</v>
      </c>
      <c r="N149" s="189"/>
      <c r="O149" s="189"/>
      <c r="P149" s="189"/>
      <c r="Q149" s="189"/>
      <c r="R149" s="58">
        <f>+'Ark1'!T661</f>
        <v>5</v>
      </c>
      <c r="S149" s="189">
        <f t="shared" si="27"/>
        <v>-0.59999999999999964</v>
      </c>
      <c r="T149" s="166">
        <f>+'Ark1'!W661</f>
        <v>0</v>
      </c>
      <c r="U149" s="105"/>
      <c r="V149" s="78">
        <f>+'Ark1'!X661</f>
        <v>33.333333333333343</v>
      </c>
      <c r="W149" s="78">
        <f>+'Ark1'!Y661</f>
        <v>0</v>
      </c>
      <c r="X149" s="78">
        <f>+'Ark1'!Z661</f>
        <v>0</v>
      </c>
      <c r="Y149" s="75"/>
      <c r="Z149" s="166">
        <f>+'Ark1'!AA661</f>
        <v>2.5806975801127781</v>
      </c>
      <c r="AA149" s="58">
        <f>+'Ark1'!AC661</f>
        <v>0.81649658092772603</v>
      </c>
      <c r="AB149" s="78">
        <f>+'Ark1'!AE661</f>
        <v>56.94947974514961</v>
      </c>
      <c r="AC149" s="166">
        <f t="shared" si="22"/>
        <v>0.75</v>
      </c>
      <c r="AD149" s="47"/>
      <c r="AE149" s="13"/>
      <c r="AF149" s="61"/>
    </row>
    <row r="150" spans="1:32" ht="15.6">
      <c r="A150" s="47"/>
      <c r="B150" s="56">
        <f>+'Ark1'!C662</f>
        <v>2016</v>
      </c>
      <c r="C150" s="56">
        <f>+'Ark1'!L662</f>
        <v>14</v>
      </c>
      <c r="D150" s="69" t="s">
        <v>405</v>
      </c>
      <c r="E150" s="354">
        <f>+'Ark1'!Q662</f>
        <v>1</v>
      </c>
      <c r="F150" s="354">
        <f>+'Ark1'!R662</f>
        <v>1</v>
      </c>
      <c r="G150" s="189">
        <f>+'Ark1'!AG662</f>
        <v>1.8800526414739609E-2</v>
      </c>
      <c r="H150" s="189">
        <f t="shared" si="25"/>
        <v>-3.3872636608699949E-2</v>
      </c>
      <c r="I150" s="189">
        <f>+'Ark1'!AH662</f>
        <v>1.7231476163124659E-2</v>
      </c>
      <c r="J150" s="189"/>
      <c r="K150" s="189"/>
      <c r="L150" s="166">
        <f>+'Ark1'!U662</f>
        <v>12.3</v>
      </c>
      <c r="M150" s="189">
        <f t="shared" si="26"/>
        <v>-3.75</v>
      </c>
      <c r="N150" s="189"/>
      <c r="O150" s="189"/>
      <c r="P150" s="189"/>
      <c r="Q150" s="189"/>
      <c r="R150" s="58">
        <f>+'Ark1'!T662</f>
        <v>6</v>
      </c>
      <c r="S150" s="189">
        <f t="shared" si="27"/>
        <v>0</v>
      </c>
      <c r="T150" s="166">
        <f>+'Ark1'!W662</f>
        <v>0</v>
      </c>
      <c r="U150" s="105"/>
      <c r="V150" s="78">
        <f>+'Ark1'!X662</f>
        <v>0</v>
      </c>
      <c r="W150" s="78">
        <f>+'Ark1'!Y662</f>
        <v>0</v>
      </c>
      <c r="X150" s="78">
        <f>+'Ark1'!Z662</f>
        <v>0</v>
      </c>
      <c r="Y150" s="75"/>
      <c r="Z150" s="166">
        <f>+'Ark1'!AA662</f>
        <v>0</v>
      </c>
      <c r="AA150" s="58">
        <f>+'Ark1'!AC662</f>
        <v>0</v>
      </c>
      <c r="AB150" s="78">
        <f>+'Ark1'!AE662</f>
        <v>0</v>
      </c>
      <c r="AC150" s="166">
        <f t="shared" si="22"/>
        <v>1</v>
      </c>
      <c r="AD150" s="47"/>
      <c r="AE150" s="13"/>
      <c r="AF150" s="61"/>
    </row>
    <row r="151" spans="1:32" ht="15.6">
      <c r="A151" s="47"/>
      <c r="B151" s="56">
        <f>+'Ark1'!C663</f>
        <v>2016</v>
      </c>
      <c r="C151" s="56">
        <f>+'Ark1'!L663</f>
        <v>15</v>
      </c>
      <c r="D151" s="69" t="s">
        <v>40</v>
      </c>
      <c r="E151" s="354">
        <f>+'Ark1'!Q663</f>
        <v>0</v>
      </c>
      <c r="F151" s="354">
        <f>+'Ark1'!R663</f>
        <v>0</v>
      </c>
      <c r="G151" s="189">
        <f>+'Ark1'!AG663</f>
        <v>0</v>
      </c>
      <c r="H151" s="189">
        <f t="shared" si="25"/>
        <v>0</v>
      </c>
      <c r="I151" s="189">
        <f>+'Ark1'!AH663</f>
        <v>0</v>
      </c>
      <c r="J151" s="189"/>
      <c r="K151" s="189"/>
      <c r="L151" s="166">
        <f>+'Ark1'!U663</f>
        <v>0</v>
      </c>
      <c r="M151" s="189">
        <f t="shared" si="26"/>
        <v>0</v>
      </c>
      <c r="N151" s="189"/>
      <c r="O151" s="189"/>
      <c r="P151" s="189"/>
      <c r="Q151" s="189"/>
      <c r="R151" s="58">
        <f>+'Ark1'!T663</f>
        <v>0</v>
      </c>
      <c r="S151" s="189">
        <f t="shared" si="27"/>
        <v>0</v>
      </c>
      <c r="T151" s="166">
        <f>+'Ark1'!W663</f>
        <v>0</v>
      </c>
      <c r="U151" s="105"/>
      <c r="V151" s="78">
        <f>+'Ark1'!X663</f>
        <v>0</v>
      </c>
      <c r="W151" s="78">
        <f>+'Ark1'!Y663</f>
        <v>0</v>
      </c>
      <c r="X151" s="78">
        <f>+'Ark1'!Z663</f>
        <v>0</v>
      </c>
      <c r="Y151" s="75"/>
      <c r="Z151" s="166">
        <f>+'Ark1'!AA663</f>
        <v>0</v>
      </c>
      <c r="AA151" s="58">
        <f>+'Ark1'!AC663</f>
        <v>0</v>
      </c>
      <c r="AB151" s="78">
        <f>+'Ark1'!AE663</f>
        <v>0</v>
      </c>
      <c r="AC151" s="166" t="e">
        <f t="shared" si="22"/>
        <v>#DIV/0!</v>
      </c>
      <c r="AD151" s="47"/>
      <c r="AE151" s="13"/>
      <c r="AF151" s="61"/>
    </row>
    <row r="152" spans="1:32" ht="15.6">
      <c r="A152" s="47"/>
      <c r="B152">
        <f>+'Ark1'!C664</f>
        <v>2015</v>
      </c>
      <c r="C152">
        <f>+'Ark1'!L664</f>
        <v>1</v>
      </c>
      <c r="D152" s="3" t="str">
        <f t="shared" ref="D152" si="28">+D137</f>
        <v>P-</v>
      </c>
      <c r="E152" s="342">
        <f>+'Ark1'!Q664</f>
        <v>2</v>
      </c>
      <c r="F152" s="342">
        <f>+'Ark1'!R664</f>
        <v>2</v>
      </c>
      <c r="G152" s="207">
        <f>+'Ark1'!AG664</f>
        <v>5.2673163023439558E-2</v>
      </c>
      <c r="H152" s="207">
        <f t="shared" si="25"/>
        <v>5.2673163023439558E-2</v>
      </c>
      <c r="I152" s="207">
        <f>+'Ark1'!AH664</f>
        <v>3.0058525717720993E-2</v>
      </c>
      <c r="J152" s="207"/>
      <c r="K152" s="207"/>
      <c r="L152" s="101">
        <f>+'Ark1'!U664</f>
        <v>7.65</v>
      </c>
      <c r="M152" s="207">
        <f t="shared" si="26"/>
        <v>7.65</v>
      </c>
      <c r="N152" s="207"/>
      <c r="O152" s="207"/>
      <c r="P152" s="207"/>
      <c r="Q152" s="207"/>
      <c r="R152" s="1">
        <f>+'Ark1'!T664</f>
        <v>3.5</v>
      </c>
      <c r="S152" s="207">
        <f t="shared" si="27"/>
        <v>3.5</v>
      </c>
      <c r="T152" s="101">
        <f>+'Ark1'!W664</f>
        <v>0</v>
      </c>
      <c r="U152" s="105"/>
      <c r="V152" s="11">
        <f>+'Ark1'!X664</f>
        <v>0</v>
      </c>
      <c r="W152" s="11">
        <f>+'Ark1'!Y664</f>
        <v>0</v>
      </c>
      <c r="X152" s="11">
        <f>+'Ark1'!Z664</f>
        <v>0</v>
      </c>
      <c r="Y152" s="75"/>
      <c r="Z152" s="101">
        <f>+'Ark1'!AA664</f>
        <v>4.1499999999999995</v>
      </c>
      <c r="AA152" s="1">
        <f>+'Ark1'!AC664</f>
        <v>0.5</v>
      </c>
      <c r="AB152" s="11">
        <f>+'Ark1'!AE664</f>
        <v>99.999999999999986</v>
      </c>
      <c r="AC152" s="101">
        <f t="shared" si="22"/>
        <v>1</v>
      </c>
      <c r="AD152" s="47"/>
      <c r="AE152" s="13"/>
      <c r="AF152" s="61"/>
    </row>
    <row r="153" spans="1:32" ht="15.6">
      <c r="A153" s="47"/>
      <c r="B153">
        <f>+'Ark1'!C665</f>
        <v>2015</v>
      </c>
      <c r="C153">
        <f>+'Ark1'!L665</f>
        <v>2</v>
      </c>
      <c r="D153" s="3" t="str">
        <f t="shared" si="24"/>
        <v>P</v>
      </c>
      <c r="E153" s="342">
        <f>+'Ark1'!Q665</f>
        <v>0</v>
      </c>
      <c r="F153" s="342">
        <f>+'Ark1'!R665</f>
        <v>0</v>
      </c>
      <c r="G153" s="207">
        <f>+'Ark1'!AG665</f>
        <v>0</v>
      </c>
      <c r="H153" s="207">
        <f t="shared" si="25"/>
        <v>-7.0455612963832806E-2</v>
      </c>
      <c r="I153" s="207">
        <f>+'Ark1'!AH665</f>
        <v>0</v>
      </c>
      <c r="J153" s="207"/>
      <c r="K153" s="207"/>
      <c r="L153" s="101">
        <f>+'Ark1'!U665</f>
        <v>0</v>
      </c>
      <c r="M153" s="207">
        <f t="shared" si="26"/>
        <v>-5.7333333333333352</v>
      </c>
      <c r="N153" s="207"/>
      <c r="O153" s="207"/>
      <c r="P153" s="207"/>
      <c r="Q153" s="207"/>
      <c r="R153" s="1">
        <f>+'Ark1'!T665</f>
        <v>0</v>
      </c>
      <c r="S153" s="207">
        <f t="shared" si="27"/>
        <v>-2</v>
      </c>
      <c r="T153" s="101">
        <f>+'Ark1'!W665</f>
        <v>0</v>
      </c>
      <c r="U153" s="105"/>
      <c r="V153" s="11">
        <f>+'Ark1'!X665</f>
        <v>0</v>
      </c>
      <c r="W153" s="11">
        <f>+'Ark1'!Y665</f>
        <v>0</v>
      </c>
      <c r="X153" s="11">
        <f>+'Ark1'!Z665</f>
        <v>0</v>
      </c>
      <c r="Y153" s="75"/>
      <c r="Z153" s="101">
        <f>+'Ark1'!AA665</f>
        <v>0</v>
      </c>
      <c r="AA153" s="1">
        <f>+'Ark1'!AC665</f>
        <v>0</v>
      </c>
      <c r="AB153" s="11">
        <f>+'Ark1'!AE665</f>
        <v>0</v>
      </c>
      <c r="AC153" s="101" t="e">
        <f t="shared" si="22"/>
        <v>#DIV/0!</v>
      </c>
      <c r="AD153" s="47"/>
      <c r="AE153" s="13"/>
      <c r="AF153" s="61"/>
    </row>
    <row r="154" spans="1:32" ht="15.6">
      <c r="A154" s="47"/>
      <c r="B154">
        <f>+'Ark1'!C666</f>
        <v>2015</v>
      </c>
      <c r="C154">
        <f>+'Ark1'!L666</f>
        <v>3</v>
      </c>
      <c r="D154" s="3" t="str">
        <f t="shared" si="24"/>
        <v>P+</v>
      </c>
      <c r="E154" s="342">
        <f>+'Ark1'!Q666</f>
        <v>4</v>
      </c>
      <c r="F154" s="342">
        <f>+'Ark1'!R666</f>
        <v>5</v>
      </c>
      <c r="G154" s="207">
        <f>+'Ark1'!AG666</f>
        <v>0.13168290755859891</v>
      </c>
      <c r="H154" s="207">
        <f t="shared" si="25"/>
        <v>-3.2713522690344249E-2</v>
      </c>
      <c r="I154" s="207">
        <f>+'Ark1'!AH666</f>
        <v>5.6580754292180679E-2</v>
      </c>
      <c r="J154" s="207"/>
      <c r="K154" s="207"/>
      <c r="L154" s="101">
        <f>+'Ark1'!U666</f>
        <v>5.76</v>
      </c>
      <c r="M154" s="207">
        <f t="shared" si="26"/>
        <v>-1.8114285714285696</v>
      </c>
      <c r="N154" s="207"/>
      <c r="O154" s="207"/>
      <c r="P154" s="207"/>
      <c r="Q154" s="207"/>
      <c r="R154" s="1">
        <f>+'Ark1'!T666</f>
        <v>2.8</v>
      </c>
      <c r="S154" s="207">
        <f t="shared" si="27"/>
        <v>0.79999999999999982</v>
      </c>
      <c r="T154" s="101">
        <f>+'Ark1'!W666</f>
        <v>0</v>
      </c>
      <c r="U154" s="105"/>
      <c r="V154" s="11">
        <f>+'Ark1'!X666</f>
        <v>0</v>
      </c>
      <c r="W154" s="11">
        <f>+'Ark1'!Y666</f>
        <v>0</v>
      </c>
      <c r="X154" s="11">
        <f>+'Ark1'!Z666</f>
        <v>0</v>
      </c>
      <c r="Y154" s="75"/>
      <c r="Z154" s="101">
        <f>+'Ark1'!AA666</f>
        <v>1.8810635289644004</v>
      </c>
      <c r="AA154" s="1">
        <f>+'Ark1'!AC666</f>
        <v>0.74833147735478878</v>
      </c>
      <c r="AB154" s="11">
        <f>+'Ark1'!AE666</f>
        <v>-21.880298363539431</v>
      </c>
      <c r="AC154" s="101">
        <f t="shared" si="22"/>
        <v>1.25</v>
      </c>
      <c r="AD154" s="47"/>
      <c r="AE154" s="13"/>
      <c r="AF154" s="61"/>
    </row>
    <row r="155" spans="1:32" ht="15.6">
      <c r="A155" s="47"/>
      <c r="B155">
        <f>+'Ark1'!C667</f>
        <v>2015</v>
      </c>
      <c r="C155">
        <f>+'Ark1'!L667</f>
        <v>4</v>
      </c>
      <c r="D155" s="3" t="str">
        <f t="shared" si="24"/>
        <v>O-</v>
      </c>
      <c r="E155" s="342">
        <f>+'Ark1'!Q667</f>
        <v>17</v>
      </c>
      <c r="F155" s="342">
        <f>+'Ark1'!R667</f>
        <v>21</v>
      </c>
      <c r="G155" s="207">
        <f>+'Ark1'!AG667</f>
        <v>0.55306821174611553</v>
      </c>
      <c r="H155" s="207">
        <f t="shared" si="25"/>
        <v>-0.55073639135393126</v>
      </c>
      <c r="I155" s="207">
        <f>+'Ark1'!AH667</f>
        <v>0.32337472765600472</v>
      </c>
      <c r="J155" s="207"/>
      <c r="K155" s="207"/>
      <c r="L155" s="101">
        <f>+'Ark1'!U667</f>
        <v>7.8380952380952351</v>
      </c>
      <c r="M155" s="207">
        <f t="shared" si="26"/>
        <v>-0.21722391084093395</v>
      </c>
      <c r="N155" s="207"/>
      <c r="O155" s="207"/>
      <c r="P155" s="207"/>
      <c r="Q155" s="207"/>
      <c r="R155" s="1">
        <f>+'Ark1'!T667</f>
        <v>3.1904761904761911</v>
      </c>
      <c r="S155" s="207">
        <f t="shared" si="27"/>
        <v>-0.68186423505572424</v>
      </c>
      <c r="T155" s="101">
        <f>+'Ark1'!W667</f>
        <v>0</v>
      </c>
      <c r="U155" s="105"/>
      <c r="V155" s="11">
        <f>+'Ark1'!X667</f>
        <v>0</v>
      </c>
      <c r="W155" s="11">
        <f>+'Ark1'!Y667</f>
        <v>0</v>
      </c>
      <c r="X155" s="11">
        <f>+'Ark1'!Z667</f>
        <v>0</v>
      </c>
      <c r="Y155" s="75"/>
      <c r="Z155" s="101">
        <f>+'Ark1'!AA667</f>
        <v>1.9747154564105835</v>
      </c>
      <c r="AA155" s="1">
        <f>+'Ark1'!AC667</f>
        <v>1.2196427118919699</v>
      </c>
      <c r="AB155" s="11">
        <f>+'Ark1'!AE667</f>
        <v>9.9799904422703847</v>
      </c>
      <c r="AC155" s="101">
        <f t="shared" si="22"/>
        <v>1.2352941176470589</v>
      </c>
      <c r="AD155" s="47"/>
      <c r="AE155" s="13"/>
      <c r="AF155" s="61"/>
    </row>
    <row r="156" spans="1:32" ht="15.6">
      <c r="A156" s="47"/>
      <c r="B156">
        <f>+'Ark1'!C668</f>
        <v>2015</v>
      </c>
      <c r="C156">
        <f>+'Ark1'!L668</f>
        <v>5</v>
      </c>
      <c r="D156" s="3" t="str">
        <f t="shared" si="24"/>
        <v>O</v>
      </c>
      <c r="E156" s="342">
        <f>+'Ark1'!Q668</f>
        <v>53</v>
      </c>
      <c r="F156" s="342">
        <f>+'Ark1'!R668</f>
        <v>85</v>
      </c>
      <c r="G156" s="207">
        <f>+'Ark1'!AG668</f>
        <v>2.2386094284961815</v>
      </c>
      <c r="H156" s="207">
        <f t="shared" si="25"/>
        <v>-0.41521865980818573</v>
      </c>
      <c r="I156" s="207">
        <f>+'Ark1'!AH668</f>
        <v>1.5995850744685252</v>
      </c>
      <c r="J156" s="207"/>
      <c r="K156" s="207"/>
      <c r="L156" s="101">
        <f>+'Ark1'!U668</f>
        <v>9.5788235294117623</v>
      </c>
      <c r="M156" s="207">
        <f t="shared" si="26"/>
        <v>-0.34861009890682304</v>
      </c>
      <c r="N156" s="207"/>
      <c r="O156" s="207"/>
      <c r="P156" s="207"/>
      <c r="Q156" s="207"/>
      <c r="R156" s="1">
        <f>+'Ark1'!T668</f>
        <v>3.9882352941176471</v>
      </c>
      <c r="S156" s="207">
        <f t="shared" si="27"/>
        <v>-0.27725143154607057</v>
      </c>
      <c r="T156" s="101">
        <f>+'Ark1'!W668</f>
        <v>0</v>
      </c>
      <c r="U156" s="105"/>
      <c r="V156" s="11">
        <f>+'Ark1'!X668</f>
        <v>1.1764705882352939</v>
      </c>
      <c r="W156" s="11">
        <f>+'Ark1'!Y668</f>
        <v>0</v>
      </c>
      <c r="X156" s="11">
        <f>+'Ark1'!Z668</f>
        <v>0</v>
      </c>
      <c r="Y156" s="75"/>
      <c r="Z156" s="101">
        <f>+'Ark1'!AA668</f>
        <v>1.7990908892220188</v>
      </c>
      <c r="AA156" s="1">
        <f>+'Ark1'!AC668</f>
        <v>1.3676438962645281</v>
      </c>
      <c r="AB156" s="11">
        <f>+'Ark1'!AE668</f>
        <v>40.536133731226592</v>
      </c>
      <c r="AC156" s="101">
        <f t="shared" si="22"/>
        <v>1.6037735849056605</v>
      </c>
      <c r="AD156" s="47"/>
      <c r="AE156" s="13"/>
      <c r="AF156" s="61"/>
    </row>
    <row r="157" spans="1:32" ht="15.6">
      <c r="A157" s="47"/>
      <c r="B157">
        <f>+'Ark1'!C669</f>
        <v>2015</v>
      </c>
      <c r="C157">
        <f>+'Ark1'!L669</f>
        <v>6</v>
      </c>
      <c r="D157" s="3" t="str">
        <f t="shared" si="24"/>
        <v>O+</v>
      </c>
      <c r="E157" s="342">
        <f>+'Ark1'!Q669</f>
        <v>101</v>
      </c>
      <c r="F157" s="342">
        <f>+'Ark1'!R669</f>
        <v>210</v>
      </c>
      <c r="G157" s="207">
        <f>+'Ark1'!AG669</f>
        <v>5.5306821174611551</v>
      </c>
      <c r="H157" s="207">
        <f t="shared" si="25"/>
        <v>5.8629510603473989E-2</v>
      </c>
      <c r="I157" s="207">
        <f>+'Ark1'!AH669</f>
        <v>4.5415878367095148</v>
      </c>
      <c r="J157" s="207"/>
      <c r="K157" s="207"/>
      <c r="L157" s="101">
        <f>+'Ark1'!U669</f>
        <v>11.008095238095237</v>
      </c>
      <c r="M157" s="207">
        <f t="shared" si="26"/>
        <v>-5.8857551604335256E-2</v>
      </c>
      <c r="N157" s="207"/>
      <c r="O157" s="207"/>
      <c r="P157" s="207"/>
      <c r="Q157" s="207"/>
      <c r="R157" s="1">
        <f>+'Ark1'!T669</f>
        <v>4.904761904761906</v>
      </c>
      <c r="S157" s="207">
        <f t="shared" si="27"/>
        <v>-0.36133251583895287</v>
      </c>
      <c r="T157" s="101">
        <f>+'Ark1'!W669</f>
        <v>0</v>
      </c>
      <c r="U157" s="105"/>
      <c r="V157" s="11">
        <f>+'Ark1'!X669</f>
        <v>2.3809523809523818</v>
      </c>
      <c r="W157" s="11">
        <f>+'Ark1'!Y669</f>
        <v>0</v>
      </c>
      <c r="X157" s="11">
        <f>+'Ark1'!Z669</f>
        <v>0</v>
      </c>
      <c r="Y157" s="75"/>
      <c r="Z157" s="101">
        <f>+'Ark1'!AA669</f>
        <v>2.0669004146942167</v>
      </c>
      <c r="AA157" s="1">
        <f>+'Ark1'!AC669</f>
        <v>1.2190848208609228</v>
      </c>
      <c r="AB157" s="11">
        <f>+'Ark1'!AE669</f>
        <v>45.462580484996963</v>
      </c>
      <c r="AC157" s="101">
        <f t="shared" si="22"/>
        <v>2.0792079207920793</v>
      </c>
      <c r="AD157" s="47"/>
      <c r="AE157" s="13"/>
      <c r="AF157" s="61"/>
    </row>
    <row r="158" spans="1:32" ht="15.6">
      <c r="A158" s="47"/>
      <c r="B158">
        <f>+'Ark1'!C670</f>
        <v>2015</v>
      </c>
      <c r="C158">
        <f>+'Ark1'!L670</f>
        <v>7</v>
      </c>
      <c r="D158" s="3" t="str">
        <f t="shared" si="24"/>
        <v>R-</v>
      </c>
      <c r="E158" s="342">
        <f>+'Ark1'!Q670</f>
        <v>146</v>
      </c>
      <c r="F158" s="342">
        <f>+'Ark1'!R670</f>
        <v>363</v>
      </c>
      <c r="G158" s="207">
        <f>+'Ark1'!AG670</f>
        <v>9.5601790887542819</v>
      </c>
      <c r="H158" s="207">
        <f t="shared" si="25"/>
        <v>-2.2998490934909057</v>
      </c>
      <c r="I158" s="207">
        <f>+'Ark1'!AH670</f>
        <v>8.4407483590599011</v>
      </c>
      <c r="J158" s="207"/>
      <c r="K158" s="207"/>
      <c r="L158" s="101">
        <f>+'Ark1'!U670</f>
        <v>11.83581267217631</v>
      </c>
      <c r="M158" s="207">
        <f t="shared" si="26"/>
        <v>2.7297820691162045E-2</v>
      </c>
      <c r="N158" s="207"/>
      <c r="O158" s="207"/>
      <c r="P158" s="207"/>
      <c r="Q158" s="207"/>
      <c r="R158" s="1">
        <f>+'Ark1'!T670</f>
        <v>5.4793388429752072</v>
      </c>
      <c r="S158" s="207">
        <f t="shared" si="27"/>
        <v>-0.33254234514360448</v>
      </c>
      <c r="T158" s="101">
        <f>+'Ark1'!W670</f>
        <v>0.27548209366391191</v>
      </c>
      <c r="U158" s="105"/>
      <c r="V158" s="11">
        <f>+'Ark1'!X670</f>
        <v>5.5096418732782384</v>
      </c>
      <c r="W158" s="11">
        <f>+'Ark1'!Y670</f>
        <v>0.55096418732782382</v>
      </c>
      <c r="X158" s="11">
        <f>+'Ark1'!Z670</f>
        <v>0</v>
      </c>
      <c r="Y158" s="75"/>
      <c r="Z158" s="101">
        <f>+'Ark1'!AA670</f>
        <v>2.4359534001419219</v>
      </c>
      <c r="AA158" s="1">
        <f>+'Ark1'!AC670</f>
        <v>1.3692762574467867</v>
      </c>
      <c r="AB158" s="11">
        <f>+'Ark1'!AE670</f>
        <v>36.833042839232874</v>
      </c>
      <c r="AC158" s="101">
        <f t="shared" si="22"/>
        <v>2.4863013698630136</v>
      </c>
      <c r="AD158" s="47"/>
      <c r="AE158" s="13"/>
      <c r="AF158" s="61"/>
    </row>
    <row r="159" spans="1:32" ht="15.6">
      <c r="A159" s="47"/>
      <c r="B159">
        <f>+'Ark1'!C671</f>
        <v>2015</v>
      </c>
      <c r="C159">
        <f>+'Ark1'!L671</f>
        <v>8</v>
      </c>
      <c r="D159" s="3" t="str">
        <f t="shared" si="24"/>
        <v>R</v>
      </c>
      <c r="E159" s="342">
        <f>+'Ark1'!Q671</f>
        <v>257</v>
      </c>
      <c r="F159" s="342">
        <f>+'Ark1'!R671</f>
        <v>1085</v>
      </c>
      <c r="G159" s="207">
        <f>+'Ark1'!AG671</f>
        <v>28.575190940215958</v>
      </c>
      <c r="H159" s="207">
        <f t="shared" si="25"/>
        <v>-6.2298818639174449</v>
      </c>
      <c r="I159" s="207">
        <f>+'Ark1'!AH671</f>
        <v>27.611408094584167</v>
      </c>
      <c r="J159" s="207"/>
      <c r="K159" s="207"/>
      <c r="L159" s="101">
        <f>+'Ark1'!U671</f>
        <v>12.95336405529954</v>
      </c>
      <c r="M159" s="207">
        <f t="shared" si="26"/>
        <v>-0.24589370448454417</v>
      </c>
      <c r="N159" s="207"/>
      <c r="O159" s="207"/>
      <c r="P159" s="207"/>
      <c r="Q159" s="207"/>
      <c r="R159" s="1">
        <f>+'Ark1'!T671</f>
        <v>6.1253456221198164</v>
      </c>
      <c r="S159" s="207">
        <f t="shared" si="27"/>
        <v>-0.46709702295440803</v>
      </c>
      <c r="T159" s="101">
        <f>+'Ark1'!W671</f>
        <v>1.0138248847926268</v>
      </c>
      <c r="U159" s="105"/>
      <c r="V159" s="11">
        <f>+'Ark1'!X671</f>
        <v>9.4930875576036886</v>
      </c>
      <c r="W159" s="11">
        <f>+'Ark1'!Y671</f>
        <v>0.46082949308755761</v>
      </c>
      <c r="X159" s="11">
        <f>+'Ark1'!Z671</f>
        <v>0</v>
      </c>
      <c r="Y159" s="75"/>
      <c r="Z159" s="101">
        <f>+'Ark1'!AA671</f>
        <v>2.5466957395896754</v>
      </c>
      <c r="AA159" s="1">
        <f>+'Ark1'!AC671</f>
        <v>1.2630710125917284</v>
      </c>
      <c r="AB159" s="11">
        <f>+'Ark1'!AE671</f>
        <v>38.900112107849907</v>
      </c>
      <c r="AC159" s="101">
        <f t="shared" si="22"/>
        <v>4.2217898832684826</v>
      </c>
      <c r="AD159" s="47"/>
      <c r="AE159" s="13"/>
      <c r="AF159" s="61"/>
    </row>
    <row r="160" spans="1:32" ht="15.6">
      <c r="A160" s="47"/>
      <c r="B160">
        <f>+'Ark1'!C672</f>
        <v>2015</v>
      </c>
      <c r="C160">
        <f>+'Ark1'!L672</f>
        <v>9</v>
      </c>
      <c r="D160" s="3" t="str">
        <f t="shared" si="24"/>
        <v>R+</v>
      </c>
      <c r="E160" s="342">
        <f>+'Ark1'!Q672</f>
        <v>250</v>
      </c>
      <c r="F160" s="342">
        <f>+'Ark1'!R672</f>
        <v>1059</v>
      </c>
      <c r="G160" s="207">
        <f>+'Ark1'!AG672</f>
        <v>27.890439820911247</v>
      </c>
      <c r="H160" s="207">
        <f t="shared" si="25"/>
        <v>-0.36226097758570575</v>
      </c>
      <c r="I160" s="207">
        <f>+'Ark1'!AH672</f>
        <v>29.147732742378764</v>
      </c>
      <c r="J160" s="207"/>
      <c r="K160" s="207"/>
      <c r="L160" s="101">
        <f>+'Ark1'!U672</f>
        <v>14.009820585457964</v>
      </c>
      <c r="M160" s="207">
        <f t="shared" si="26"/>
        <v>-0.50988016267173641</v>
      </c>
      <c r="N160" s="207"/>
      <c r="O160" s="207"/>
      <c r="P160" s="207"/>
      <c r="Q160" s="207"/>
      <c r="R160" s="1">
        <f>+'Ark1'!T672</f>
        <v>6.5099150141643047</v>
      </c>
      <c r="S160" s="207">
        <f t="shared" si="27"/>
        <v>-0.56656046380743064</v>
      </c>
      <c r="T160" s="101">
        <f>+'Ark1'!W672</f>
        <v>3.3050047214353175</v>
      </c>
      <c r="U160" s="105"/>
      <c r="V160" s="11">
        <f>+'Ark1'!X672</f>
        <v>16.997167138810202</v>
      </c>
      <c r="W160" s="11">
        <f>+'Ark1'!Y672</f>
        <v>1.7941454202077436</v>
      </c>
      <c r="X160" s="11">
        <f>+'Ark1'!Z672</f>
        <v>0</v>
      </c>
      <c r="Y160" s="75"/>
      <c r="Z160" s="101">
        <f>+'Ark1'!AA672</f>
        <v>2.8322635095031461</v>
      </c>
      <c r="AA160" s="1">
        <f>+'Ark1'!AC672</f>
        <v>1.2849994919776055</v>
      </c>
      <c r="AB160" s="11">
        <f>+'Ark1'!AE672</f>
        <v>41.81420517348959</v>
      </c>
      <c r="AC160" s="101">
        <f t="shared" si="22"/>
        <v>4.2359999999999998</v>
      </c>
      <c r="AD160" s="47"/>
      <c r="AE160" s="13"/>
      <c r="AF160" s="61"/>
    </row>
    <row r="161" spans="1:32" ht="15.6">
      <c r="A161" s="47"/>
      <c r="B161">
        <f>+'Ark1'!C673</f>
        <v>2015</v>
      </c>
      <c r="C161">
        <f>+'Ark1'!L673</f>
        <v>10</v>
      </c>
      <c r="D161" s="3" t="str">
        <f t="shared" si="24"/>
        <v>U-</v>
      </c>
      <c r="E161" s="342">
        <f>+'Ark1'!Q673</f>
        <v>191</v>
      </c>
      <c r="F161" s="342">
        <f>+'Ark1'!R673</f>
        <v>588</v>
      </c>
      <c r="G161" s="207">
        <f>+'Ark1'!AG673</f>
        <v>15.485909928891228</v>
      </c>
      <c r="H161" s="207">
        <f t="shared" si="25"/>
        <v>4.6122603281397048</v>
      </c>
      <c r="I161" s="207">
        <f>+'Ark1'!AH673</f>
        <v>16.884050710501036</v>
      </c>
      <c r="J161" s="207"/>
      <c r="K161" s="207"/>
      <c r="L161" s="101">
        <f>+'Ark1'!U673</f>
        <v>14.615816326530611</v>
      </c>
      <c r="M161" s="207">
        <f t="shared" si="26"/>
        <v>-0.66107352228147853</v>
      </c>
      <c r="N161" s="207"/>
      <c r="O161" s="207"/>
      <c r="P161" s="207"/>
      <c r="Q161" s="207"/>
      <c r="R161" s="1">
        <f>+'Ark1'!T673</f>
        <v>6.6887755102040813</v>
      </c>
      <c r="S161" s="207">
        <f t="shared" si="27"/>
        <v>-0.6783951161458095</v>
      </c>
      <c r="T161" s="101">
        <f>+'Ark1'!W673</f>
        <v>3.0612244897959182</v>
      </c>
      <c r="U161" s="105"/>
      <c r="V161" s="11">
        <f>+'Ark1'!X673</f>
        <v>19.387755102040817</v>
      </c>
      <c r="W161" s="11">
        <f>+'Ark1'!Y673</f>
        <v>2.0408163265306123</v>
      </c>
      <c r="X161" s="11">
        <f>+'Ark1'!Z673</f>
        <v>0</v>
      </c>
      <c r="Y161" s="75"/>
      <c r="Z161" s="101">
        <f>+'Ark1'!AA673</f>
        <v>2.7600413176449945</v>
      </c>
      <c r="AA161" s="1">
        <f>+'Ark1'!AC673</f>
        <v>1.205180088137217</v>
      </c>
      <c r="AB161" s="11">
        <f>+'Ark1'!AE673</f>
        <v>34.183605634569012</v>
      </c>
      <c r="AC161" s="101">
        <f t="shared" ref="AC161:AC224" si="29">+F161/E161</f>
        <v>3.0785340314136125</v>
      </c>
      <c r="AD161" s="47"/>
      <c r="AE161" s="13"/>
      <c r="AF161" s="61"/>
    </row>
    <row r="162" spans="1:32" ht="15.6">
      <c r="A162" s="47"/>
      <c r="B162">
        <f>+'Ark1'!C674</f>
        <v>2015</v>
      </c>
      <c r="C162">
        <f>+'Ark1'!L674</f>
        <v>11</v>
      </c>
      <c r="D162" s="3" t="str">
        <f t="shared" si="24"/>
        <v>U</v>
      </c>
      <c r="E162" s="342">
        <f>+'Ark1'!Q674</f>
        <v>118</v>
      </c>
      <c r="F162" s="342">
        <f>+'Ark1'!R674</f>
        <v>305</v>
      </c>
      <c r="G162" s="207">
        <f>+'Ark1'!AG674</f>
        <v>8.0326573610745307</v>
      </c>
      <c r="H162" s="207">
        <f t="shared" si="25"/>
        <v>4.13411344374245</v>
      </c>
      <c r="I162" s="207">
        <f>+'Ark1'!AH674</f>
        <v>9.08769427532431</v>
      </c>
      <c r="J162" s="207"/>
      <c r="K162" s="207"/>
      <c r="L162" s="101">
        <f>+'Ark1'!U674</f>
        <v>15.16622950819672</v>
      </c>
      <c r="M162" s="207">
        <f t="shared" si="26"/>
        <v>-0.6337704918032756</v>
      </c>
      <c r="N162" s="207"/>
      <c r="O162" s="207"/>
      <c r="P162" s="207"/>
      <c r="Q162" s="207"/>
      <c r="R162" s="1">
        <f>+'Ark1'!T674</f>
        <v>6.7803278688524591</v>
      </c>
      <c r="S162" s="207">
        <f t="shared" si="27"/>
        <v>-0.75581670946079171</v>
      </c>
      <c r="T162" s="101">
        <f>+'Ark1'!W674</f>
        <v>4.2622950819672125</v>
      </c>
      <c r="U162" s="105"/>
      <c r="V162" s="11">
        <f>+'Ark1'!X674</f>
        <v>27.540983606557369</v>
      </c>
      <c r="W162" s="11">
        <f>+'Ark1'!Y674</f>
        <v>2.6229508196721314</v>
      </c>
      <c r="X162" s="11">
        <f>+'Ark1'!Z674</f>
        <v>0</v>
      </c>
      <c r="Y162" s="75"/>
      <c r="Z162" s="101">
        <f>+'Ark1'!AA674</f>
        <v>2.7794457307666112</v>
      </c>
      <c r="AA162" s="1">
        <f>+'Ark1'!AC674</f>
        <v>1.2548685088363765</v>
      </c>
      <c r="AB162" s="11">
        <f>+'Ark1'!AE674</f>
        <v>38.084306633684754</v>
      </c>
      <c r="AC162" s="101">
        <f t="shared" si="29"/>
        <v>2.5847457627118646</v>
      </c>
      <c r="AD162" s="47"/>
      <c r="AE162" s="13"/>
      <c r="AF162" s="61"/>
    </row>
    <row r="163" spans="1:32" ht="15.6">
      <c r="A163" s="47"/>
      <c r="B163">
        <f>+'Ark1'!C675</f>
        <v>2015</v>
      </c>
      <c r="C163">
        <f>+'Ark1'!L675</f>
        <v>12</v>
      </c>
      <c r="D163" s="3" t="str">
        <f t="shared" si="24"/>
        <v>U+</v>
      </c>
      <c r="E163" s="342">
        <f>+'Ark1'!Q675</f>
        <v>37</v>
      </c>
      <c r="F163" s="342">
        <f>+'Ark1'!R675</f>
        <v>62</v>
      </c>
      <c r="G163" s="207">
        <f>+'Ark1'!AG675</f>
        <v>1.6328680537266262</v>
      </c>
      <c r="H163" s="207">
        <f t="shared" si="25"/>
        <v>0.88134151544574324</v>
      </c>
      <c r="I163" s="207">
        <f>+'Ark1'!AH675</f>
        <v>1.8919189716447904</v>
      </c>
      <c r="J163" s="207"/>
      <c r="K163" s="207"/>
      <c r="L163" s="101">
        <f>+'Ark1'!U675</f>
        <v>15.532258064516125</v>
      </c>
      <c r="M163" s="207">
        <f t="shared" si="26"/>
        <v>-1.4052419354838754</v>
      </c>
      <c r="N163" s="207"/>
      <c r="O163" s="207"/>
      <c r="P163" s="207"/>
      <c r="Q163" s="207"/>
      <c r="R163" s="1">
        <f>+'Ark1'!T675</f>
        <v>6.8709677419354867</v>
      </c>
      <c r="S163" s="207">
        <f t="shared" si="27"/>
        <v>-0.59778225806451335</v>
      </c>
      <c r="T163" s="101">
        <f>+'Ark1'!W675</f>
        <v>4.8387096774193559</v>
      </c>
      <c r="U163" s="105"/>
      <c r="V163" s="11">
        <f>+'Ark1'!X675</f>
        <v>37.096774193548391</v>
      </c>
      <c r="W163" s="11">
        <f>+'Ark1'!Y675</f>
        <v>3.2258064516129026</v>
      </c>
      <c r="X163" s="11">
        <f>+'Ark1'!Z675</f>
        <v>0</v>
      </c>
      <c r="Y163" s="75"/>
      <c r="Z163" s="101">
        <f>+'Ark1'!AA675</f>
        <v>2.6029000075937958</v>
      </c>
      <c r="AA163" s="1">
        <f>+'Ark1'!AC675</f>
        <v>1.1843586935926305</v>
      </c>
      <c r="AB163" s="11">
        <f>+'Ark1'!AE675</f>
        <v>31.160767749014056</v>
      </c>
      <c r="AC163" s="101">
        <f t="shared" si="29"/>
        <v>1.6756756756756757</v>
      </c>
      <c r="AD163" s="47"/>
      <c r="AE163" s="13"/>
      <c r="AF163" s="61"/>
    </row>
    <row r="164" spans="1:32" ht="15.6">
      <c r="A164" s="47"/>
      <c r="B164">
        <f>+'Ark1'!C676</f>
        <v>2015</v>
      </c>
      <c r="C164">
        <f>+'Ark1'!L676</f>
        <v>13</v>
      </c>
      <c r="D164" s="3" t="str">
        <f t="shared" si="24"/>
        <v>E-</v>
      </c>
      <c r="E164" s="342">
        <f>+'Ark1'!Q676</f>
        <v>5</v>
      </c>
      <c r="F164" s="342">
        <f>+'Ark1'!R676</f>
        <v>10</v>
      </c>
      <c r="G164" s="207">
        <f>+'Ark1'!AG676</f>
        <v>0.26336581511719781</v>
      </c>
      <c r="H164" s="207">
        <f t="shared" si="25"/>
        <v>0.16942499783208742</v>
      </c>
      <c r="I164" s="207">
        <f>+'Ark1'!AH676</f>
        <v>0.32219596194158445</v>
      </c>
      <c r="J164" s="207"/>
      <c r="K164" s="207"/>
      <c r="L164" s="101">
        <f>+'Ark1'!U676</f>
        <v>16.399999999999999</v>
      </c>
      <c r="M164" s="207">
        <f t="shared" si="26"/>
        <v>-0.30000000000000071</v>
      </c>
      <c r="N164" s="207"/>
      <c r="O164" s="207"/>
      <c r="P164" s="207"/>
      <c r="Q164" s="207"/>
      <c r="R164" s="1">
        <f>+'Ark1'!T676</f>
        <v>5.6</v>
      </c>
      <c r="S164" s="207">
        <f t="shared" si="27"/>
        <v>-1.6500000000000004</v>
      </c>
      <c r="T164" s="101">
        <f>+'Ark1'!W676</f>
        <v>0</v>
      </c>
      <c r="U164" s="105"/>
      <c r="V164" s="11">
        <f>+'Ark1'!X676</f>
        <v>60</v>
      </c>
      <c r="W164" s="11">
        <f>+'Ark1'!Y676</f>
        <v>10</v>
      </c>
      <c r="X164" s="11">
        <f>+'Ark1'!Z676</f>
        <v>0</v>
      </c>
      <c r="Y164" s="75"/>
      <c r="Z164" s="101">
        <f>+'Ark1'!AA676</f>
        <v>3.8923000912057182</v>
      </c>
      <c r="AA164" s="1">
        <f>+'Ark1'!AC676</f>
        <v>1.3564659966250543</v>
      </c>
      <c r="AB164" s="11">
        <f>+'Ark1'!AE676</f>
        <v>65.911928088271054</v>
      </c>
      <c r="AC164" s="101">
        <f t="shared" si="29"/>
        <v>2</v>
      </c>
      <c r="AD164" s="47"/>
      <c r="AE164" s="13"/>
      <c r="AF164" s="61"/>
    </row>
    <row r="165" spans="1:32" ht="15.6">
      <c r="A165" s="47"/>
      <c r="B165">
        <f>+'Ark1'!C677</f>
        <v>2015</v>
      </c>
      <c r="C165">
        <f>+'Ark1'!L677</f>
        <v>14</v>
      </c>
      <c r="D165" s="3" t="str">
        <f t="shared" si="24"/>
        <v>E</v>
      </c>
      <c r="E165" s="342">
        <f>+'Ark1'!Q677</f>
        <v>1</v>
      </c>
      <c r="F165" s="342">
        <f>+'Ark1'!R677</f>
        <v>2</v>
      </c>
      <c r="G165" s="207">
        <f>+'Ark1'!AG677</f>
        <v>5.2673163023439558E-2</v>
      </c>
      <c r="H165" s="207">
        <f t="shared" si="25"/>
        <v>5.2673163023439558E-2</v>
      </c>
      <c r="I165" s="207">
        <f>+'Ark1'!AH677</f>
        <v>6.3063965721493018E-2</v>
      </c>
      <c r="J165" s="207"/>
      <c r="K165" s="207"/>
      <c r="L165" s="101">
        <f>+'Ark1'!U677</f>
        <v>16.05</v>
      </c>
      <c r="M165" s="207">
        <f t="shared" si="26"/>
        <v>16.05</v>
      </c>
      <c r="N165" s="207"/>
      <c r="O165" s="207"/>
      <c r="P165" s="207"/>
      <c r="Q165" s="207"/>
      <c r="R165" s="1">
        <f>+'Ark1'!T677</f>
        <v>6</v>
      </c>
      <c r="S165" s="207">
        <f t="shared" si="27"/>
        <v>6</v>
      </c>
      <c r="T165" s="101">
        <f>+'Ark1'!W677</f>
        <v>0</v>
      </c>
      <c r="U165" s="105"/>
      <c r="V165" s="11">
        <f>+'Ark1'!X677</f>
        <v>50</v>
      </c>
      <c r="W165" s="11">
        <f>+'Ark1'!Y677</f>
        <v>0</v>
      </c>
      <c r="X165" s="11">
        <f>+'Ark1'!Z677</f>
        <v>0</v>
      </c>
      <c r="Y165" s="75"/>
      <c r="Z165" s="101">
        <f>+'Ark1'!AA677</f>
        <v>1.1499999999999957</v>
      </c>
      <c r="AA165" s="1">
        <f>+'Ark1'!AC677</f>
        <v>1</v>
      </c>
      <c r="AB165" s="11">
        <f>+'Ark1'!AE677</f>
        <v>-100.00000000000082</v>
      </c>
      <c r="AC165" s="101">
        <f t="shared" si="29"/>
        <v>2</v>
      </c>
      <c r="AD165" s="47"/>
      <c r="AE165" s="13"/>
      <c r="AF165" s="61"/>
    </row>
    <row r="166" spans="1:32" ht="15.6">
      <c r="A166" s="47"/>
      <c r="B166">
        <f>+'Ark1'!C678</f>
        <v>2015</v>
      </c>
      <c r="C166">
        <f>+'Ark1'!L678</f>
        <v>15</v>
      </c>
      <c r="D166" s="3" t="str">
        <f t="shared" si="24"/>
        <v>E+</v>
      </c>
      <c r="E166" s="342">
        <f>+'Ark1'!Q678</f>
        <v>0</v>
      </c>
      <c r="F166" s="342">
        <f>+'Ark1'!R678</f>
        <v>0</v>
      </c>
      <c r="G166" s="207">
        <f>+'Ark1'!AG678</f>
        <v>0</v>
      </c>
      <c r="H166" s="207">
        <f t="shared" si="25"/>
        <v>0</v>
      </c>
      <c r="I166" s="207">
        <f>+'Ark1'!AH678</f>
        <v>0</v>
      </c>
      <c r="J166" s="207"/>
      <c r="K166" s="207"/>
      <c r="L166" s="101">
        <f>+'Ark1'!U678</f>
        <v>0</v>
      </c>
      <c r="M166" s="207">
        <f t="shared" si="26"/>
        <v>0</v>
      </c>
      <c r="N166" s="207"/>
      <c r="O166" s="207"/>
      <c r="P166" s="207"/>
      <c r="Q166" s="207"/>
      <c r="R166" s="1">
        <f>+'Ark1'!T678</f>
        <v>0</v>
      </c>
      <c r="S166" s="207">
        <f t="shared" si="27"/>
        <v>0</v>
      </c>
      <c r="T166" s="101">
        <f>+'Ark1'!W678</f>
        <v>0</v>
      </c>
      <c r="U166" s="105"/>
      <c r="V166" s="11">
        <f>+'Ark1'!X678</f>
        <v>0</v>
      </c>
      <c r="W166" s="11">
        <f>+'Ark1'!Y678</f>
        <v>0</v>
      </c>
      <c r="X166" s="11">
        <f>+'Ark1'!Z678</f>
        <v>0</v>
      </c>
      <c r="Y166" s="75"/>
      <c r="Z166" s="101">
        <f>+'Ark1'!AA678</f>
        <v>0</v>
      </c>
      <c r="AA166" s="1">
        <f>+'Ark1'!AC678</f>
        <v>0</v>
      </c>
      <c r="AB166" s="11">
        <f>+'Ark1'!AE678</f>
        <v>0</v>
      </c>
      <c r="AC166" s="101" t="e">
        <f t="shared" si="29"/>
        <v>#DIV/0!</v>
      </c>
      <c r="AD166" s="47"/>
      <c r="AE166" s="13"/>
      <c r="AF166" s="61"/>
    </row>
    <row r="167" spans="1:32" ht="15.6">
      <c r="A167" s="47"/>
      <c r="B167" s="56">
        <f>+'Ark1'!C679</f>
        <v>2014</v>
      </c>
      <c r="C167" s="56">
        <f>+'Ark1'!L679</f>
        <v>1</v>
      </c>
      <c r="D167" s="69" t="s">
        <v>28</v>
      </c>
      <c r="E167" s="354">
        <f>+'Ark1'!Q679</f>
        <v>0</v>
      </c>
      <c r="F167" s="354">
        <f>+'Ark1'!R679</f>
        <v>0</v>
      </c>
      <c r="G167" s="189">
        <f>+'Ark1'!AG679</f>
        <v>0</v>
      </c>
      <c r="H167" s="189">
        <f t="shared" si="25"/>
        <v>-2.9949086552860139E-2</v>
      </c>
      <c r="I167" s="189">
        <f>+'Ark1'!AH679</f>
        <v>0</v>
      </c>
      <c r="J167" s="189"/>
      <c r="K167" s="189"/>
      <c r="L167" s="166">
        <f>+'Ark1'!U679</f>
        <v>0</v>
      </c>
      <c r="M167" s="189">
        <f t="shared" si="26"/>
        <v>-4.2</v>
      </c>
      <c r="N167" s="189"/>
      <c r="O167" s="189"/>
      <c r="P167" s="189"/>
      <c r="Q167" s="189"/>
      <c r="R167" s="58">
        <f>+'Ark1'!T679</f>
        <v>0</v>
      </c>
      <c r="S167" s="189">
        <f t="shared" si="27"/>
        <v>-2</v>
      </c>
      <c r="T167" s="166">
        <f>+'Ark1'!W679</f>
        <v>0</v>
      </c>
      <c r="U167" s="105"/>
      <c r="V167" s="78">
        <f>+'Ark1'!X679</f>
        <v>0</v>
      </c>
      <c r="W167" s="78">
        <f>+'Ark1'!Y679</f>
        <v>0</v>
      </c>
      <c r="X167" s="78">
        <f>+'Ark1'!Z679</f>
        <v>0</v>
      </c>
      <c r="Y167" s="75"/>
      <c r="Z167" s="166">
        <f>+'Ark1'!AA679</f>
        <v>0</v>
      </c>
      <c r="AA167" s="58">
        <f>+'Ark1'!AC679</f>
        <v>0</v>
      </c>
      <c r="AB167" s="78">
        <f>+'Ark1'!AE679</f>
        <v>0</v>
      </c>
      <c r="AC167" s="166" t="e">
        <f t="shared" si="29"/>
        <v>#DIV/0!</v>
      </c>
      <c r="AD167" s="47"/>
      <c r="AE167" s="13"/>
      <c r="AF167" s="61"/>
    </row>
    <row r="168" spans="1:32" ht="15.6">
      <c r="A168" s="47"/>
      <c r="B168" s="56">
        <f>+'Ark1'!C680</f>
        <v>2014</v>
      </c>
      <c r="C168" s="56">
        <f>+'Ark1'!L680</f>
        <v>2</v>
      </c>
      <c r="D168" s="69" t="s">
        <v>29</v>
      </c>
      <c r="E168" s="354">
        <f>+'Ark1'!Q680</f>
        <v>2</v>
      </c>
      <c r="F168" s="354">
        <f>+'Ark1'!R680</f>
        <v>3</v>
      </c>
      <c r="G168" s="189">
        <f>+'Ark1'!AG680</f>
        <v>7.0455612963832806E-2</v>
      </c>
      <c r="H168" s="189">
        <f t="shared" si="25"/>
        <v>7.0455612963832806E-2</v>
      </c>
      <c r="I168" s="189">
        <f>+'Ark1'!AH680</f>
        <v>2.9941266376306005E-2</v>
      </c>
      <c r="J168" s="189"/>
      <c r="K168" s="189"/>
      <c r="L168" s="166">
        <f>+'Ark1'!U680</f>
        <v>5.7333333333333352</v>
      </c>
      <c r="M168" s="189">
        <f t="shared" si="26"/>
        <v>5.7333333333333352</v>
      </c>
      <c r="N168" s="189"/>
      <c r="O168" s="189"/>
      <c r="P168" s="189"/>
      <c r="Q168" s="189"/>
      <c r="R168" s="58">
        <f>+'Ark1'!T680</f>
        <v>2</v>
      </c>
      <c r="S168" s="189">
        <f t="shared" si="27"/>
        <v>2</v>
      </c>
      <c r="T168" s="166">
        <f>+'Ark1'!W680</f>
        <v>0</v>
      </c>
      <c r="U168" s="105"/>
      <c r="V168" s="78">
        <f>+'Ark1'!X680</f>
        <v>0</v>
      </c>
      <c r="W168" s="78">
        <f>+'Ark1'!Y680</f>
        <v>0</v>
      </c>
      <c r="X168" s="78">
        <f>+'Ark1'!Z680</f>
        <v>0</v>
      </c>
      <c r="Y168" s="75"/>
      <c r="Z168" s="166">
        <f>+'Ark1'!AA680</f>
        <v>0.37712361663282351</v>
      </c>
      <c r="AA168" s="58">
        <f>+'Ark1'!AC680</f>
        <v>0</v>
      </c>
      <c r="AB168" s="78">
        <f>+'Ark1'!AE680</f>
        <v>0</v>
      </c>
      <c r="AC168" s="166">
        <f t="shared" si="29"/>
        <v>1.5</v>
      </c>
      <c r="AD168" s="47"/>
      <c r="AF168" s="61"/>
    </row>
    <row r="169" spans="1:32" ht="15.6">
      <c r="A169" s="47"/>
      <c r="B169" s="56">
        <f>+'Ark1'!C681</f>
        <v>2014</v>
      </c>
      <c r="C169" s="56">
        <f>+'Ark1'!L681</f>
        <v>3</v>
      </c>
      <c r="D169" s="69" t="s">
        <v>30</v>
      </c>
      <c r="E169" s="354">
        <f>+'Ark1'!Q681</f>
        <v>2</v>
      </c>
      <c r="F169" s="354">
        <f>+'Ark1'!R681</f>
        <v>7</v>
      </c>
      <c r="G169" s="189">
        <f>+'Ark1'!AG681</f>
        <v>0.16439643024894315</v>
      </c>
      <c r="H169" s="189">
        <f t="shared" si="25"/>
        <v>-0.10514534872679807</v>
      </c>
      <c r="I169" s="189">
        <f>+'Ark1'!AH681</f>
        <v>9.2260878950245248E-2</v>
      </c>
      <c r="J169" s="189"/>
      <c r="K169" s="189"/>
      <c r="L169" s="166">
        <f>+'Ark1'!U681</f>
        <v>7.5714285714285694</v>
      </c>
      <c r="M169" s="189">
        <f t="shared" si="26"/>
        <v>-0.23968253968254061</v>
      </c>
      <c r="N169" s="189"/>
      <c r="O169" s="189"/>
      <c r="P169" s="189"/>
      <c r="Q169" s="189"/>
      <c r="R169" s="58">
        <f>+'Ark1'!T681</f>
        <v>2</v>
      </c>
      <c r="S169" s="189">
        <f t="shared" si="27"/>
        <v>-0.4444444444444442</v>
      </c>
      <c r="T169" s="166">
        <f>+'Ark1'!W681</f>
        <v>0</v>
      </c>
      <c r="U169" s="105"/>
      <c r="V169" s="78">
        <f>+'Ark1'!X681</f>
        <v>0</v>
      </c>
      <c r="W169" s="78">
        <f>+'Ark1'!Y681</f>
        <v>0</v>
      </c>
      <c r="X169" s="78">
        <f>+'Ark1'!Z681</f>
        <v>0</v>
      </c>
      <c r="Y169" s="75"/>
      <c r="Z169" s="166">
        <f>+'Ark1'!AA681</f>
        <v>0.59693092616503829</v>
      </c>
      <c r="AA169" s="58">
        <f>+'Ark1'!AC681</f>
        <v>0</v>
      </c>
      <c r="AB169" s="78">
        <f>+'Ark1'!AE681</f>
        <v>0</v>
      </c>
      <c r="AC169" s="166">
        <f t="shared" si="29"/>
        <v>3.5</v>
      </c>
      <c r="AD169" s="47"/>
      <c r="AF169" s="61"/>
    </row>
    <row r="170" spans="1:32" ht="15.6">
      <c r="A170" s="47"/>
      <c r="B170" s="56">
        <f>+'Ark1'!C682</f>
        <v>2014</v>
      </c>
      <c r="C170" s="56">
        <f>+'Ark1'!L682</f>
        <v>4</v>
      </c>
      <c r="D170" s="69" t="s">
        <v>31</v>
      </c>
      <c r="E170" s="354">
        <f>+'Ark1'!Q682</f>
        <v>25</v>
      </c>
      <c r="F170" s="354">
        <f>+'Ark1'!R682</f>
        <v>47</v>
      </c>
      <c r="G170" s="189">
        <f>+'Ark1'!AG682</f>
        <v>1.1038046031000468</v>
      </c>
      <c r="H170" s="189">
        <f t="shared" si="25"/>
        <v>0.47487378548998427</v>
      </c>
      <c r="I170" s="189">
        <f>+'Ark1'!AH682</f>
        <v>0.65905601453892149</v>
      </c>
      <c r="J170" s="189"/>
      <c r="K170" s="189"/>
      <c r="L170" s="166">
        <f>+'Ark1'!U682</f>
        <v>8.0553191489361691</v>
      </c>
      <c r="M170" s="189">
        <f t="shared" si="26"/>
        <v>-2.0684903748733596</v>
      </c>
      <c r="N170" s="189"/>
      <c r="O170" s="189"/>
      <c r="P170" s="189"/>
      <c r="Q170" s="189"/>
      <c r="R170" s="58">
        <f>+'Ark1'!T682</f>
        <v>3.8723404255319154</v>
      </c>
      <c r="S170" s="189">
        <f t="shared" si="27"/>
        <v>-0.12765957446808462</v>
      </c>
      <c r="T170" s="166">
        <f>+'Ark1'!W682</f>
        <v>0</v>
      </c>
      <c r="U170" s="105"/>
      <c r="V170" s="78">
        <f>+'Ark1'!X682</f>
        <v>0</v>
      </c>
      <c r="W170" s="78">
        <f>+'Ark1'!Y682</f>
        <v>0</v>
      </c>
      <c r="X170" s="78">
        <f>+'Ark1'!Z682</f>
        <v>0</v>
      </c>
      <c r="Y170" s="75"/>
      <c r="Z170" s="166">
        <f>+'Ark1'!AA682</f>
        <v>1.9737434473650035</v>
      </c>
      <c r="AA170" s="58">
        <f>+'Ark1'!AC682</f>
        <v>1.1414254111490771</v>
      </c>
      <c r="AB170" s="78">
        <f>+'Ark1'!AE682</f>
        <v>-1.4809266001610362</v>
      </c>
      <c r="AC170" s="166">
        <f t="shared" si="29"/>
        <v>1.88</v>
      </c>
      <c r="AD170" s="47"/>
      <c r="AF170" s="61"/>
    </row>
    <row r="171" spans="1:32" ht="15.6">
      <c r="A171" s="47"/>
      <c r="B171" s="56">
        <f>+'Ark1'!C683</f>
        <v>2014</v>
      </c>
      <c r="C171" s="56">
        <f>+'Ark1'!L683</f>
        <v>5</v>
      </c>
      <c r="D171" s="69" t="s">
        <v>404</v>
      </c>
      <c r="E171" s="354">
        <f>+'Ark1'!Q683</f>
        <v>61</v>
      </c>
      <c r="F171" s="354">
        <f>+'Ark1'!R683</f>
        <v>113</v>
      </c>
      <c r="G171" s="189">
        <f>+'Ark1'!AG683</f>
        <v>2.6538280883043672</v>
      </c>
      <c r="H171" s="189">
        <f t="shared" si="25"/>
        <v>4.8257558205535123E-2</v>
      </c>
      <c r="I171" s="189">
        <f>+'Ark1'!AH683</f>
        <v>1.9527972454034923</v>
      </c>
      <c r="J171" s="189"/>
      <c r="K171" s="189"/>
      <c r="L171" s="166">
        <f>+'Ark1'!U683</f>
        <v>9.9274336283185853</v>
      </c>
      <c r="M171" s="189">
        <f t="shared" si="26"/>
        <v>-0.77371579696877468</v>
      </c>
      <c r="N171" s="189"/>
      <c r="O171" s="189"/>
      <c r="P171" s="189"/>
      <c r="Q171" s="189"/>
      <c r="R171" s="58">
        <f>+'Ark1'!T683</f>
        <v>4.2654867256637177</v>
      </c>
      <c r="S171" s="189">
        <f t="shared" si="27"/>
        <v>-0.34370867663513316</v>
      </c>
      <c r="T171" s="166">
        <f>+'Ark1'!W683</f>
        <v>0</v>
      </c>
      <c r="U171" s="105"/>
      <c r="V171" s="78">
        <f>+'Ark1'!X683</f>
        <v>0</v>
      </c>
      <c r="W171" s="78">
        <f>+'Ark1'!Y683</f>
        <v>0</v>
      </c>
      <c r="X171" s="78">
        <f>+'Ark1'!Z683</f>
        <v>0</v>
      </c>
      <c r="Y171" s="75"/>
      <c r="Z171" s="166">
        <f>+'Ark1'!AA683</f>
        <v>1.8886830073445104</v>
      </c>
      <c r="AA171" s="58">
        <f>+'Ark1'!AC683</f>
        <v>1.3036212267837379</v>
      </c>
      <c r="AB171" s="78">
        <f>+'Ark1'!AE683</f>
        <v>1.7888664897893387</v>
      </c>
      <c r="AC171" s="166">
        <f t="shared" si="29"/>
        <v>1.8524590163934427</v>
      </c>
      <c r="AD171" s="47"/>
      <c r="AF171" s="61"/>
    </row>
    <row r="172" spans="1:32" ht="15.6">
      <c r="A172" s="47"/>
      <c r="B172" s="56">
        <f>+'Ark1'!C684</f>
        <v>2014</v>
      </c>
      <c r="C172" s="56">
        <f>+'Ark1'!L684</f>
        <v>6</v>
      </c>
      <c r="D172" s="69" t="s">
        <v>32</v>
      </c>
      <c r="E172" s="354">
        <f>+'Ark1'!Q684</f>
        <v>103</v>
      </c>
      <c r="F172" s="354">
        <f>+'Ark1'!R684</f>
        <v>233</v>
      </c>
      <c r="G172" s="189">
        <f>+'Ark1'!AG684</f>
        <v>5.4720526068576811</v>
      </c>
      <c r="H172" s="189">
        <f t="shared" si="25"/>
        <v>-0.1284265785271641</v>
      </c>
      <c r="I172" s="189">
        <f>+'Ark1'!AH684</f>
        <v>4.4887528766245763</v>
      </c>
      <c r="J172" s="189"/>
      <c r="K172" s="189"/>
      <c r="L172" s="166">
        <f>+'Ark1'!U684</f>
        <v>11.066952789699572</v>
      </c>
      <c r="M172" s="189">
        <f t="shared" si="26"/>
        <v>-0.16031993757315455</v>
      </c>
      <c r="N172" s="189"/>
      <c r="O172" s="189"/>
      <c r="P172" s="189"/>
      <c r="Q172" s="189"/>
      <c r="R172" s="58">
        <f>+'Ark1'!T684</f>
        <v>5.2660944206008589</v>
      </c>
      <c r="S172" s="189">
        <f t="shared" si="27"/>
        <v>-0.26866493768791067</v>
      </c>
      <c r="T172" s="166">
        <f>+'Ark1'!W684</f>
        <v>0.42918454935622319</v>
      </c>
      <c r="U172" s="105"/>
      <c r="V172" s="78">
        <f>+'Ark1'!X684</f>
        <v>1.28755364806867</v>
      </c>
      <c r="W172" s="78">
        <f>+'Ark1'!Y684</f>
        <v>0</v>
      </c>
      <c r="X172" s="78">
        <f>+'Ark1'!Z684</f>
        <v>0</v>
      </c>
      <c r="Y172" s="75"/>
      <c r="Z172" s="166">
        <f>+'Ark1'!AA684</f>
        <v>1.8755434536949953</v>
      </c>
      <c r="AA172" s="58">
        <f>+'Ark1'!AC684</f>
        <v>1.3889541962660616</v>
      </c>
      <c r="AB172" s="78">
        <f>+'Ark1'!AE684</f>
        <v>14.605031825956804</v>
      </c>
      <c r="AC172" s="166">
        <f t="shared" si="29"/>
        <v>2.262135922330097</v>
      </c>
      <c r="AD172" s="47"/>
      <c r="AF172" s="61"/>
    </row>
    <row r="173" spans="1:32" ht="15.6">
      <c r="A173" s="47"/>
      <c r="B173" s="56">
        <f>+'Ark1'!C685</f>
        <v>2014</v>
      </c>
      <c r="C173" s="56">
        <f>+'Ark1'!L685</f>
        <v>7</v>
      </c>
      <c r="D173" s="69" t="s">
        <v>33</v>
      </c>
      <c r="E173" s="354">
        <f>+'Ark1'!Q685</f>
        <v>157</v>
      </c>
      <c r="F173" s="354">
        <f>+'Ark1'!R685</f>
        <v>505</v>
      </c>
      <c r="G173" s="189">
        <f>+'Ark1'!AG685</f>
        <v>11.860028182245188</v>
      </c>
      <c r="H173" s="189">
        <f t="shared" si="25"/>
        <v>-1.647009853094735</v>
      </c>
      <c r="I173" s="189">
        <f>+'Ark1'!AH685</f>
        <v>10.380741498943344</v>
      </c>
      <c r="J173" s="189"/>
      <c r="K173" s="189"/>
      <c r="L173" s="166">
        <f>+'Ark1'!U685</f>
        <v>11.808514851485148</v>
      </c>
      <c r="M173" s="189">
        <f t="shared" si="26"/>
        <v>-0.42851397334855612</v>
      </c>
      <c r="N173" s="189"/>
      <c r="O173" s="189"/>
      <c r="P173" s="189"/>
      <c r="Q173" s="189"/>
      <c r="R173" s="58">
        <f>+'Ark1'!T685</f>
        <v>5.8118811881188117</v>
      </c>
      <c r="S173" s="189">
        <f t="shared" si="27"/>
        <v>-0.13490373427586633</v>
      </c>
      <c r="T173" s="166">
        <f>+'Ark1'!W685</f>
        <v>0.59405940594059403</v>
      </c>
      <c r="U173" s="105"/>
      <c r="V173" s="78">
        <f>+'Ark1'!X685</f>
        <v>1.584158415841584</v>
      </c>
      <c r="W173" s="78">
        <f>+'Ark1'!Y685</f>
        <v>0</v>
      </c>
      <c r="X173" s="78">
        <f>+'Ark1'!Z685</f>
        <v>0</v>
      </c>
      <c r="Y173" s="75"/>
      <c r="Z173" s="166">
        <f>+'Ark1'!AA685</f>
        <v>1.7534765389225868</v>
      </c>
      <c r="AA173" s="58">
        <f>+'Ark1'!AC685</f>
        <v>1.4150035600635948</v>
      </c>
      <c r="AB173" s="78">
        <f>+'Ark1'!AE685</f>
        <v>14.102937461403078</v>
      </c>
      <c r="AC173" s="166">
        <f t="shared" si="29"/>
        <v>3.2165605095541401</v>
      </c>
      <c r="AD173" s="47"/>
      <c r="AF173" s="61"/>
    </row>
    <row r="174" spans="1:32" ht="15.6">
      <c r="A174" s="47"/>
      <c r="B174" s="56">
        <f>+'Ark1'!C686</f>
        <v>2014</v>
      </c>
      <c r="C174" s="56">
        <f>+'Ark1'!L686</f>
        <v>8</v>
      </c>
      <c r="D174" s="69" t="s">
        <v>34</v>
      </c>
      <c r="E174" s="354">
        <f>+'Ark1'!Q686</f>
        <v>227</v>
      </c>
      <c r="F174" s="354">
        <f>+'Ark1'!R686</f>
        <v>1482</v>
      </c>
      <c r="G174" s="189">
        <f>+'Ark1'!AG686</f>
        <v>34.805072804133403</v>
      </c>
      <c r="H174" s="189">
        <f t="shared" si="25"/>
        <v>8.9889601955679588</v>
      </c>
      <c r="I174" s="189">
        <f>+'Ark1'!AH686</f>
        <v>34.051749649234573</v>
      </c>
      <c r="J174" s="189"/>
      <c r="K174" s="189"/>
      <c r="L174" s="166">
        <f>+'Ark1'!U686</f>
        <v>13.199257759784084</v>
      </c>
      <c r="M174" s="189">
        <f t="shared" si="26"/>
        <v>3.0928293426779163E-2</v>
      </c>
      <c r="N174" s="189"/>
      <c r="O174" s="189"/>
      <c r="P174" s="189"/>
      <c r="Q174" s="189"/>
      <c r="R174" s="58">
        <f>+'Ark1'!T686</f>
        <v>6.5924426450742244</v>
      </c>
      <c r="S174" s="189">
        <f t="shared" si="27"/>
        <v>-7.3253363642908909E-3</v>
      </c>
      <c r="T174" s="166">
        <f>+'Ark1'!W686</f>
        <v>3.3738191632928474</v>
      </c>
      <c r="U174" s="105"/>
      <c r="V174" s="78">
        <f>+'Ark1'!X686</f>
        <v>8.2321187584345488</v>
      </c>
      <c r="W174" s="78">
        <f>+'Ark1'!Y686</f>
        <v>6.7476383265856948E-2</v>
      </c>
      <c r="X174" s="78">
        <f>+'Ark1'!Z686</f>
        <v>0</v>
      </c>
      <c r="Y174" s="75"/>
      <c r="Z174" s="166">
        <f>+'Ark1'!AA686</f>
        <v>2.089290406297299</v>
      </c>
      <c r="AA174" s="58">
        <f>+'Ark1'!AC686</f>
        <v>1.2511358827272872</v>
      </c>
      <c r="AB174" s="78">
        <f>+'Ark1'!AE686</f>
        <v>19.601597561247299</v>
      </c>
      <c r="AC174" s="166">
        <f t="shared" si="29"/>
        <v>6.5286343612334798</v>
      </c>
      <c r="AD174" s="47"/>
      <c r="AF174" s="61"/>
    </row>
    <row r="175" spans="1:32" ht="15.6">
      <c r="A175" s="47"/>
      <c r="B175" s="56">
        <f>+'Ark1'!C687</f>
        <v>2014</v>
      </c>
      <c r="C175" s="56">
        <f>+'Ark1'!L687</f>
        <v>9</v>
      </c>
      <c r="D175" s="69" t="s">
        <v>35</v>
      </c>
      <c r="E175" s="354">
        <f>+'Ark1'!Q687</f>
        <v>214</v>
      </c>
      <c r="F175" s="354">
        <f>+'Ark1'!R687</f>
        <v>1203</v>
      </c>
      <c r="G175" s="189">
        <f>+'Ark1'!AG687</f>
        <v>28.252700798496953</v>
      </c>
      <c r="H175" s="189">
        <f t="shared" si="25"/>
        <v>1.7777082857685933</v>
      </c>
      <c r="I175" s="189">
        <f>+'Ark1'!AH687</f>
        <v>30.406400467919351</v>
      </c>
      <c r="J175" s="189"/>
      <c r="K175" s="189"/>
      <c r="L175" s="166">
        <f>+'Ark1'!U687</f>
        <v>14.519700748129701</v>
      </c>
      <c r="M175" s="189">
        <f t="shared" si="26"/>
        <v>0.17354690197585043</v>
      </c>
      <c r="N175" s="189"/>
      <c r="O175" s="189"/>
      <c r="P175" s="189"/>
      <c r="Q175" s="189"/>
      <c r="R175" s="58">
        <f>+'Ark1'!T687</f>
        <v>7.0764754779717354</v>
      </c>
      <c r="S175" s="189">
        <f t="shared" si="27"/>
        <v>-2.8728141937766516E-2</v>
      </c>
      <c r="T175" s="166">
        <f>+'Ark1'!W687</f>
        <v>8.7281795511221958</v>
      </c>
      <c r="U175" s="105"/>
      <c r="V175" s="78">
        <f>+'Ark1'!X687</f>
        <v>20.698254364089777</v>
      </c>
      <c r="W175" s="78">
        <f>+'Ark1'!Y687</f>
        <v>0.91438071487946804</v>
      </c>
      <c r="X175" s="78">
        <f>+'Ark1'!Z687</f>
        <v>0</v>
      </c>
      <c r="Y175" s="75"/>
      <c r="Z175" s="166">
        <f>+'Ark1'!AA687</f>
        <v>2.5131082932608559</v>
      </c>
      <c r="AA175" s="58">
        <f>+'Ark1'!AC687</f>
        <v>1.2702112508559344</v>
      </c>
      <c r="AB175" s="78">
        <f>+'Ark1'!AE687</f>
        <v>24.196390646191077</v>
      </c>
      <c r="AC175" s="166">
        <f t="shared" si="29"/>
        <v>5.6214953271028039</v>
      </c>
      <c r="AD175" s="47"/>
      <c r="AF175" s="61"/>
    </row>
    <row r="176" spans="1:32" ht="15.6">
      <c r="A176" s="47"/>
      <c r="B176" s="56">
        <f>+'Ark1'!C688</f>
        <v>2014</v>
      </c>
      <c r="C176" s="56">
        <f>+'Ark1'!L688</f>
        <v>10</v>
      </c>
      <c r="D176" s="69" t="s">
        <v>36</v>
      </c>
      <c r="E176" s="354">
        <f>+'Ark1'!Q688</f>
        <v>151</v>
      </c>
      <c r="F176" s="354">
        <f>+'Ark1'!R688</f>
        <v>463</v>
      </c>
      <c r="G176" s="189">
        <f>+'Ark1'!AG688</f>
        <v>10.873649600751524</v>
      </c>
      <c r="H176" s="189">
        <f t="shared" si="25"/>
        <v>-1.6450685783440147</v>
      </c>
      <c r="I176" s="189">
        <f>+'Ark1'!AH688</f>
        <v>12.31282356586555</v>
      </c>
      <c r="J176" s="189"/>
      <c r="K176" s="189"/>
      <c r="L176" s="166">
        <f>+'Ark1'!U688</f>
        <v>15.27688984881209</v>
      </c>
      <c r="M176" s="189">
        <f t="shared" si="26"/>
        <v>0.43430611675466935</v>
      </c>
      <c r="N176" s="189"/>
      <c r="O176" s="189"/>
      <c r="P176" s="189"/>
      <c r="Q176" s="189"/>
      <c r="R176" s="58">
        <f>+'Ark1'!T688</f>
        <v>7.3671706263498908</v>
      </c>
      <c r="S176" s="189">
        <f t="shared" si="27"/>
        <v>0.19970651151735552</v>
      </c>
      <c r="T176" s="166">
        <f>+'Ark1'!W688</f>
        <v>13.822894168466521</v>
      </c>
      <c r="U176" s="105"/>
      <c r="V176" s="78">
        <f>+'Ark1'!X688</f>
        <v>30.453563714902803</v>
      </c>
      <c r="W176" s="78">
        <f>+'Ark1'!Y688</f>
        <v>0.86393088552915742</v>
      </c>
      <c r="X176" s="78">
        <f>+'Ark1'!Z688</f>
        <v>0</v>
      </c>
      <c r="Y176" s="75"/>
      <c r="Z176" s="166">
        <f>+'Ark1'!AA688</f>
        <v>2.3495979718529743</v>
      </c>
      <c r="AA176" s="58">
        <f>+'Ark1'!AC688</f>
        <v>1.206158596752303</v>
      </c>
      <c r="AB176" s="78">
        <f>+'Ark1'!AE688</f>
        <v>22.743728283744279</v>
      </c>
      <c r="AC176" s="166">
        <f t="shared" si="29"/>
        <v>3.0662251655629138</v>
      </c>
      <c r="AD176" s="47"/>
      <c r="AF176" s="61"/>
    </row>
    <row r="177" spans="1:32" ht="15.6">
      <c r="A177" s="47"/>
      <c r="B177" s="56">
        <f>+'Ark1'!C689</f>
        <v>2014</v>
      </c>
      <c r="C177" s="56">
        <f>+'Ark1'!L689</f>
        <v>11</v>
      </c>
      <c r="D177" s="69" t="s">
        <v>37</v>
      </c>
      <c r="E177" s="354">
        <f>+'Ark1'!Q689</f>
        <v>83</v>
      </c>
      <c r="F177" s="354">
        <f>+'Ark1'!R689</f>
        <v>166</v>
      </c>
      <c r="G177" s="189">
        <f>+'Ark1'!AG689</f>
        <v>3.8985439173320802</v>
      </c>
      <c r="H177" s="189">
        <f t="shared" si="25"/>
        <v>-4.7567420964444995</v>
      </c>
      <c r="I177" s="189">
        <f>+'Ark1'!AH689</f>
        <v>4.565694968126472</v>
      </c>
      <c r="J177" s="189"/>
      <c r="K177" s="189"/>
      <c r="L177" s="166">
        <f>+'Ark1'!U689</f>
        <v>15.799999999999995</v>
      </c>
      <c r="M177" s="189">
        <f t="shared" si="26"/>
        <v>0.16747404844290337</v>
      </c>
      <c r="N177" s="189"/>
      <c r="O177" s="189"/>
      <c r="P177" s="189"/>
      <c r="Q177" s="189"/>
      <c r="R177" s="58">
        <f>+'Ark1'!T689</f>
        <v>7.5361445783132508</v>
      </c>
      <c r="S177" s="189">
        <f t="shared" si="27"/>
        <v>0.29046983782882041</v>
      </c>
      <c r="T177" s="166">
        <f>+'Ark1'!W689</f>
        <v>17.46987951807229</v>
      </c>
      <c r="U177" s="105"/>
      <c r="V177" s="78">
        <f>+'Ark1'!X689</f>
        <v>36.746987951807213</v>
      </c>
      <c r="W177" s="78">
        <f>+'Ark1'!Y689</f>
        <v>1.2048192771084336</v>
      </c>
      <c r="X177" s="78">
        <f>+'Ark1'!Z689</f>
        <v>0</v>
      </c>
      <c r="Y177" s="75"/>
      <c r="Z177" s="166">
        <f>+'Ark1'!AA689</f>
        <v>2.3218449249297421</v>
      </c>
      <c r="AA177" s="58">
        <f>+'Ark1'!AC689</f>
        <v>1.1752547340642749</v>
      </c>
      <c r="AB177" s="78">
        <f>+'Ark1'!AE689</f>
        <v>20.398520247159674</v>
      </c>
      <c r="AC177" s="166">
        <f t="shared" si="29"/>
        <v>2</v>
      </c>
      <c r="AD177" s="47"/>
      <c r="AF177" s="61"/>
    </row>
    <row r="178" spans="1:32" ht="15.6">
      <c r="A178" s="47"/>
      <c r="B178" s="56">
        <f>+'Ark1'!C690</f>
        <v>2014</v>
      </c>
      <c r="C178" s="56">
        <f>+'Ark1'!L690</f>
        <v>12</v>
      </c>
      <c r="D178" s="69" t="s">
        <v>38</v>
      </c>
      <c r="E178" s="354">
        <f>+'Ark1'!Q690</f>
        <v>21</v>
      </c>
      <c r="F178" s="354">
        <f>+'Ark1'!R690</f>
        <v>32</v>
      </c>
      <c r="G178" s="189">
        <f>+'Ark1'!AG690</f>
        <v>0.75152653828088301</v>
      </c>
      <c r="H178" s="189">
        <f t="shared" si="25"/>
        <v>-2.3931275497694298</v>
      </c>
      <c r="I178" s="189">
        <f>+'Ark1'!AH690</f>
        <v>0.94349804511382818</v>
      </c>
      <c r="J178" s="189"/>
      <c r="K178" s="189"/>
      <c r="L178" s="166">
        <f>+'Ark1'!U690</f>
        <v>16.9375</v>
      </c>
      <c r="M178" s="189">
        <f t="shared" si="26"/>
        <v>0.30321428571427589</v>
      </c>
      <c r="N178" s="189"/>
      <c r="O178" s="189"/>
      <c r="P178" s="189"/>
      <c r="Q178" s="189"/>
      <c r="R178" s="58">
        <f>+'Ark1'!T690</f>
        <v>7.46875</v>
      </c>
      <c r="S178" s="189">
        <f t="shared" si="27"/>
        <v>0.19255952380952124</v>
      </c>
      <c r="T178" s="166">
        <f>+'Ark1'!W690</f>
        <v>18.75</v>
      </c>
      <c r="U178" s="105"/>
      <c r="V178" s="78">
        <f>+'Ark1'!X690</f>
        <v>46.875</v>
      </c>
      <c r="W178" s="78">
        <f>+'Ark1'!Y690</f>
        <v>6.25</v>
      </c>
      <c r="X178" s="78">
        <f>+'Ark1'!Z690</f>
        <v>0</v>
      </c>
      <c r="Y178" s="75"/>
      <c r="Z178" s="166">
        <f>+'Ark1'!AA690</f>
        <v>3.0347724379267622</v>
      </c>
      <c r="AA178" s="58">
        <f>+'Ark1'!AC690</f>
        <v>1.2243461265099831</v>
      </c>
      <c r="AB178" s="78">
        <f>+'Ark1'!AE690</f>
        <v>14.749841824593355</v>
      </c>
      <c r="AC178" s="166">
        <f t="shared" si="29"/>
        <v>1.5238095238095237</v>
      </c>
      <c r="AD178" s="47"/>
      <c r="AF178" s="61"/>
    </row>
    <row r="179" spans="1:32" ht="15.6">
      <c r="A179" s="47"/>
      <c r="B179" s="56">
        <f>+'Ark1'!C691</f>
        <v>2014</v>
      </c>
      <c r="C179" s="56">
        <f>+'Ark1'!L691</f>
        <v>13</v>
      </c>
      <c r="D179" s="69" t="s">
        <v>39</v>
      </c>
      <c r="E179" s="354">
        <f>+'Ark1'!Q691</f>
        <v>4</v>
      </c>
      <c r="F179" s="354">
        <f>+'Ark1'!R691</f>
        <v>4</v>
      </c>
      <c r="G179" s="189">
        <f>+'Ark1'!AG691</f>
        <v>9.394081728511039E-2</v>
      </c>
      <c r="H179" s="189">
        <f t="shared" si="25"/>
        <v>-0.44514274066637205</v>
      </c>
      <c r="I179" s="189">
        <f>+'Ark1'!AH691</f>
        <v>0.11628352290332795</v>
      </c>
      <c r="J179" s="189"/>
      <c r="K179" s="189"/>
      <c r="L179" s="166">
        <f>+'Ark1'!U691</f>
        <v>16.7</v>
      </c>
      <c r="M179" s="189">
        <f t="shared" si="26"/>
        <v>-0.81666666666666288</v>
      </c>
      <c r="N179" s="189"/>
      <c r="O179" s="189"/>
      <c r="P179" s="189"/>
      <c r="Q179" s="189"/>
      <c r="R179" s="58">
        <f>+'Ark1'!T691</f>
        <v>7.25</v>
      </c>
      <c r="S179" s="189">
        <f t="shared" si="27"/>
        <v>0.25</v>
      </c>
      <c r="T179" s="166">
        <f>+'Ark1'!W691</f>
        <v>0</v>
      </c>
      <c r="U179" s="105"/>
      <c r="V179" s="78">
        <f>+'Ark1'!X691</f>
        <v>50</v>
      </c>
      <c r="W179" s="78">
        <f>+'Ark1'!Y691</f>
        <v>0</v>
      </c>
      <c r="X179" s="78">
        <f>+'Ark1'!Z691</f>
        <v>0</v>
      </c>
      <c r="Y179" s="75"/>
      <c r="Z179" s="166">
        <f>+'Ark1'!AA691</f>
        <v>1.1379806676741111</v>
      </c>
      <c r="AA179" s="58">
        <f>+'Ark1'!AC691</f>
        <v>0.82915619758885006</v>
      </c>
      <c r="AB179" s="78">
        <f>+'Ark1'!AE691</f>
        <v>82.135417124567894</v>
      </c>
      <c r="AC179" s="166">
        <f t="shared" si="29"/>
        <v>1</v>
      </c>
      <c r="AD179" s="47"/>
      <c r="AF179" s="61"/>
    </row>
    <row r="180" spans="1:32" ht="15.6">
      <c r="A180" s="47"/>
      <c r="B180" s="56">
        <f>+'Ark1'!C692</f>
        <v>2014</v>
      </c>
      <c r="C180" s="56">
        <f>+'Ark1'!L692</f>
        <v>14</v>
      </c>
      <c r="D180" s="69" t="s">
        <v>405</v>
      </c>
      <c r="E180" s="354">
        <f>+'Ark1'!Q692</f>
        <v>0</v>
      </c>
      <c r="F180" s="354">
        <f>+'Ark1'!R692</f>
        <v>0</v>
      </c>
      <c r="G180" s="189">
        <f>+'Ark1'!AG692</f>
        <v>0</v>
      </c>
      <c r="H180" s="189">
        <f t="shared" si="25"/>
        <v>-0.20964360587002101</v>
      </c>
      <c r="I180" s="189">
        <f>+'Ark1'!AH692</f>
        <v>0</v>
      </c>
      <c r="J180" s="189"/>
      <c r="K180" s="189"/>
      <c r="L180" s="166">
        <f>+'Ark1'!U692</f>
        <v>0</v>
      </c>
      <c r="M180" s="189">
        <f t="shared" si="26"/>
        <v>-18</v>
      </c>
      <c r="N180" s="189"/>
      <c r="O180" s="189"/>
      <c r="P180" s="189"/>
      <c r="Q180" s="189"/>
      <c r="R180" s="58">
        <f>+'Ark1'!T692</f>
        <v>0</v>
      </c>
      <c r="S180" s="189">
        <f t="shared" si="27"/>
        <v>-6.1428571428571441</v>
      </c>
      <c r="T180" s="166">
        <f>+'Ark1'!W692</f>
        <v>0</v>
      </c>
      <c r="U180" s="105"/>
      <c r="V180" s="78">
        <f>+'Ark1'!X692</f>
        <v>0</v>
      </c>
      <c r="W180" s="78">
        <f>+'Ark1'!Y692</f>
        <v>0</v>
      </c>
      <c r="X180" s="78">
        <f>+'Ark1'!Z692</f>
        <v>0</v>
      </c>
      <c r="Y180" s="75"/>
      <c r="Z180" s="166">
        <f>+'Ark1'!AA692</f>
        <v>0</v>
      </c>
      <c r="AA180" s="58">
        <f>+'Ark1'!AC692</f>
        <v>0</v>
      </c>
      <c r="AB180" s="78">
        <f>+'Ark1'!AE692</f>
        <v>0</v>
      </c>
      <c r="AC180" s="166" t="e">
        <f t="shared" si="29"/>
        <v>#DIV/0!</v>
      </c>
      <c r="AD180" s="47"/>
      <c r="AF180" s="61"/>
    </row>
    <row r="181" spans="1:32" ht="15.6">
      <c r="A181" s="47"/>
      <c r="B181" s="56">
        <f>+'Ark1'!C693</f>
        <v>2014</v>
      </c>
      <c r="C181" s="56">
        <f>+'Ark1'!L693</f>
        <v>15</v>
      </c>
      <c r="D181" s="69" t="s">
        <v>40</v>
      </c>
      <c r="E181" s="354">
        <f>+'Ark1'!Q693</f>
        <v>0</v>
      </c>
      <c r="F181" s="354">
        <f>+'Ark1'!R693</f>
        <v>0</v>
      </c>
      <c r="G181" s="189">
        <f>+'Ark1'!AG693</f>
        <v>0</v>
      </c>
      <c r="H181" s="189">
        <f t="shared" si="25"/>
        <v>0</v>
      </c>
      <c r="I181" s="189">
        <f>+'Ark1'!AH693</f>
        <v>0</v>
      </c>
      <c r="J181" s="189"/>
      <c r="K181" s="189"/>
      <c r="L181" s="166">
        <f>+'Ark1'!U693</f>
        <v>0</v>
      </c>
      <c r="M181" s="189">
        <f t="shared" si="26"/>
        <v>0</v>
      </c>
      <c r="N181" s="189"/>
      <c r="O181" s="189"/>
      <c r="P181" s="189"/>
      <c r="Q181" s="189"/>
      <c r="R181" s="58">
        <f>+'Ark1'!T693</f>
        <v>0</v>
      </c>
      <c r="S181" s="189">
        <f t="shared" si="27"/>
        <v>0</v>
      </c>
      <c r="T181" s="166">
        <f>+'Ark1'!W693</f>
        <v>0</v>
      </c>
      <c r="U181" s="105"/>
      <c r="V181" s="78">
        <f>+'Ark1'!X693</f>
        <v>0</v>
      </c>
      <c r="W181" s="78">
        <f>+'Ark1'!Y693</f>
        <v>0</v>
      </c>
      <c r="X181" s="78">
        <f>+'Ark1'!Z693</f>
        <v>0</v>
      </c>
      <c r="Y181" s="75"/>
      <c r="Z181" s="166">
        <f>+'Ark1'!AA693</f>
        <v>0</v>
      </c>
      <c r="AA181" s="58">
        <f>+'Ark1'!AC693</f>
        <v>0</v>
      </c>
      <c r="AB181" s="78">
        <f>+'Ark1'!AE693</f>
        <v>0</v>
      </c>
      <c r="AC181" s="166" t="e">
        <f t="shared" si="29"/>
        <v>#DIV/0!</v>
      </c>
      <c r="AD181" s="47"/>
      <c r="AF181" s="61"/>
    </row>
    <row r="182" spans="1:32" ht="15.6">
      <c r="A182" s="47"/>
      <c r="B182">
        <f>+'Ark1'!C694</f>
        <v>2013</v>
      </c>
      <c r="C182">
        <f>+'Ark1'!L694</f>
        <v>1</v>
      </c>
      <c r="D182" s="3" t="str">
        <f t="shared" ref="D182" si="30">+D167</f>
        <v>P-</v>
      </c>
      <c r="E182" s="342">
        <f>+'Ark1'!Q694</f>
        <v>1</v>
      </c>
      <c r="F182" s="342">
        <f>+'Ark1'!R694</f>
        <v>1</v>
      </c>
      <c r="G182" s="207">
        <f>+'Ark1'!AG694</f>
        <v>2.9949086552860139E-2</v>
      </c>
      <c r="H182" s="207">
        <f t="shared" si="25"/>
        <v>2.9949086552860139E-2</v>
      </c>
      <c r="I182" s="207">
        <f>+'Ark1'!AH694</f>
        <v>9.1744121276990786E-3</v>
      </c>
      <c r="J182" s="207"/>
      <c r="K182" s="207"/>
      <c r="L182" s="101">
        <f>+'Ark1'!U694</f>
        <v>4.2</v>
      </c>
      <c r="M182" s="207">
        <f t="shared" si="26"/>
        <v>4.2</v>
      </c>
      <c r="N182" s="207"/>
      <c r="O182" s="207"/>
      <c r="P182" s="207"/>
      <c r="Q182" s="207"/>
      <c r="R182" s="1">
        <f>+'Ark1'!T694</f>
        <v>2</v>
      </c>
      <c r="S182" s="207">
        <f t="shared" si="27"/>
        <v>2</v>
      </c>
      <c r="T182" s="101">
        <f>+'Ark1'!W694</f>
        <v>0</v>
      </c>
      <c r="U182" s="105"/>
      <c r="V182" s="11">
        <f>+'Ark1'!X694</f>
        <v>0</v>
      </c>
      <c r="W182" s="11">
        <f>+'Ark1'!Y694</f>
        <v>0</v>
      </c>
      <c r="X182" s="11">
        <f>+'Ark1'!Z694</f>
        <v>0</v>
      </c>
      <c r="Y182" s="75"/>
      <c r="Z182" s="101">
        <f>+'Ark1'!AA694</f>
        <v>0</v>
      </c>
      <c r="AA182" s="1">
        <f>+'Ark1'!AC694</f>
        <v>0</v>
      </c>
      <c r="AB182" s="11">
        <f>+'Ark1'!AE694</f>
        <v>0</v>
      </c>
      <c r="AC182" s="101">
        <f t="shared" si="29"/>
        <v>1</v>
      </c>
      <c r="AD182" s="47"/>
      <c r="AF182" s="61"/>
    </row>
    <row r="183" spans="1:32" ht="15.6">
      <c r="A183" s="47"/>
      <c r="B183">
        <f>+'Ark1'!C695</f>
        <v>2013</v>
      </c>
      <c r="C183">
        <f>+'Ark1'!L695</f>
        <v>2</v>
      </c>
      <c r="D183" s="3" t="str">
        <f t="shared" si="24"/>
        <v>P</v>
      </c>
      <c r="E183" s="342">
        <f>+'Ark1'!Q695</f>
        <v>0</v>
      </c>
      <c r="F183" s="342">
        <f>+'Ark1'!R695</f>
        <v>0</v>
      </c>
      <c r="G183" s="207">
        <f>+'Ark1'!AG695</f>
        <v>0</v>
      </c>
      <c r="H183" s="207">
        <f t="shared" si="25"/>
        <v>-9.6061479346781956E-2</v>
      </c>
      <c r="I183" s="207">
        <f>+'Ark1'!AH695</f>
        <v>0</v>
      </c>
      <c r="J183" s="207"/>
      <c r="K183" s="207"/>
      <c r="L183" s="101">
        <f>+'Ark1'!U695</f>
        <v>0</v>
      </c>
      <c r="M183" s="207">
        <f t="shared" si="26"/>
        <v>-6.3</v>
      </c>
      <c r="N183" s="207"/>
      <c r="O183" s="207"/>
      <c r="P183" s="207"/>
      <c r="Q183" s="207"/>
      <c r="R183" s="1">
        <f>+'Ark1'!T695</f>
        <v>0</v>
      </c>
      <c r="S183" s="207">
        <f t="shared" si="27"/>
        <v>-2.5</v>
      </c>
      <c r="T183" s="101">
        <f>+'Ark1'!W695</f>
        <v>0</v>
      </c>
      <c r="U183" s="105"/>
      <c r="V183" s="11">
        <f>+'Ark1'!X695</f>
        <v>0</v>
      </c>
      <c r="W183" s="11">
        <f>+'Ark1'!Y695</f>
        <v>0</v>
      </c>
      <c r="X183" s="11">
        <f>+'Ark1'!Z695</f>
        <v>0</v>
      </c>
      <c r="Y183" s="75"/>
      <c r="Z183" s="101">
        <f>+'Ark1'!AA695</f>
        <v>0</v>
      </c>
      <c r="AA183" s="1">
        <f>+'Ark1'!AC695</f>
        <v>0</v>
      </c>
      <c r="AB183" s="11">
        <f>+'Ark1'!AE695</f>
        <v>0</v>
      </c>
      <c r="AC183" s="101" t="e">
        <f t="shared" si="29"/>
        <v>#DIV/0!</v>
      </c>
      <c r="AD183" s="47"/>
      <c r="AF183" s="61"/>
    </row>
    <row r="184" spans="1:32" ht="15.6">
      <c r="A184" s="47"/>
      <c r="B184">
        <f>+'Ark1'!C696</f>
        <v>2013</v>
      </c>
      <c r="C184">
        <f>+'Ark1'!L696</f>
        <v>3</v>
      </c>
      <c r="D184" s="3" t="str">
        <f t="shared" si="24"/>
        <v>P+</v>
      </c>
      <c r="E184" s="342">
        <f>+'Ark1'!Q696</f>
        <v>6</v>
      </c>
      <c r="F184" s="342">
        <f>+'Ark1'!R696</f>
        <v>9</v>
      </c>
      <c r="G184" s="207">
        <f>+'Ark1'!AG696</f>
        <v>0.26954177897574122</v>
      </c>
      <c r="H184" s="207">
        <f t="shared" si="25"/>
        <v>-1.864265906460455E-2</v>
      </c>
      <c r="I184" s="207">
        <f>+'Ark1'!AH696</f>
        <v>0.15356218394696319</v>
      </c>
      <c r="J184" s="207"/>
      <c r="K184" s="207"/>
      <c r="L184" s="101">
        <f>+'Ark1'!U696</f>
        <v>7.81111111111111</v>
      </c>
      <c r="M184" s="207">
        <f t="shared" si="26"/>
        <v>-1.3888888888888911</v>
      </c>
      <c r="N184" s="207"/>
      <c r="O184" s="207"/>
      <c r="P184" s="207"/>
      <c r="Q184" s="207"/>
      <c r="R184" s="1">
        <f>+'Ark1'!T696</f>
        <v>2.4444444444444442</v>
      </c>
      <c r="S184" s="207">
        <f t="shared" si="27"/>
        <v>-0.22222222222222188</v>
      </c>
      <c r="T184" s="101">
        <f>+'Ark1'!W696</f>
        <v>0</v>
      </c>
      <c r="U184" s="105"/>
      <c r="V184" s="11">
        <f>+'Ark1'!X696</f>
        <v>0</v>
      </c>
      <c r="W184" s="11">
        <f>+'Ark1'!Y696</f>
        <v>0</v>
      </c>
      <c r="X184" s="11">
        <f>+'Ark1'!Z696</f>
        <v>0</v>
      </c>
      <c r="Y184" s="75"/>
      <c r="Z184" s="101">
        <f>+'Ark1'!AA696</f>
        <v>1.6815630588793429</v>
      </c>
      <c r="AA184" s="1">
        <f>+'Ark1'!AC696</f>
        <v>0.83147941928309743</v>
      </c>
      <c r="AB184" s="11">
        <f>+'Ark1'!AE696</f>
        <v>58.453202285608143</v>
      </c>
      <c r="AC184" s="101">
        <f t="shared" si="29"/>
        <v>1.5</v>
      </c>
      <c r="AD184" s="47"/>
      <c r="AF184" s="61"/>
    </row>
    <row r="185" spans="1:32" ht="15.6">
      <c r="A185" s="47"/>
      <c r="B185">
        <f>+'Ark1'!C697</f>
        <v>2013</v>
      </c>
      <c r="C185">
        <f>+'Ark1'!L697</f>
        <v>4</v>
      </c>
      <c r="D185" s="3" t="str">
        <f t="shared" si="24"/>
        <v>O-</v>
      </c>
      <c r="E185" s="342">
        <f>+'Ark1'!Q697</f>
        <v>16</v>
      </c>
      <c r="F185" s="342">
        <f>+'Ark1'!R697</f>
        <v>21</v>
      </c>
      <c r="G185" s="207">
        <f>+'Ark1'!AG697</f>
        <v>0.62893081761006253</v>
      </c>
      <c r="H185" s="207">
        <f t="shared" si="25"/>
        <v>-0.86002211226505754</v>
      </c>
      <c r="I185" s="207">
        <f>+'Ark1'!AH697</f>
        <v>0.4644000043687676</v>
      </c>
      <c r="J185" s="207"/>
      <c r="K185" s="207"/>
      <c r="L185" s="101">
        <f>+'Ark1'!U697</f>
        <v>10.123809523809529</v>
      </c>
      <c r="M185" s="207">
        <f t="shared" si="26"/>
        <v>-0.58264208909369586</v>
      </c>
      <c r="N185" s="207"/>
      <c r="O185" s="207"/>
      <c r="P185" s="207"/>
      <c r="Q185" s="207"/>
      <c r="R185" s="1">
        <f>+'Ark1'!T697</f>
        <v>4</v>
      </c>
      <c r="S185" s="207">
        <f t="shared" si="27"/>
        <v>0.16129032258064502</v>
      </c>
      <c r="T185" s="101">
        <f>+'Ark1'!W697</f>
        <v>0</v>
      </c>
      <c r="U185" s="105"/>
      <c r="V185" s="11">
        <f>+'Ark1'!X697</f>
        <v>0</v>
      </c>
      <c r="W185" s="11">
        <f>+'Ark1'!Y697</f>
        <v>0</v>
      </c>
      <c r="X185" s="11">
        <f>+'Ark1'!Z697</f>
        <v>0</v>
      </c>
      <c r="Y185" s="75"/>
      <c r="Z185" s="101">
        <f>+'Ark1'!AA697</f>
        <v>2.4264229525519965</v>
      </c>
      <c r="AA185" s="1">
        <f>+'Ark1'!AC697</f>
        <v>1.1952286093343936</v>
      </c>
      <c r="AB185" s="11">
        <f>+'Ark1'!AE697</f>
        <v>34.809603839867421</v>
      </c>
      <c r="AC185" s="101">
        <f t="shared" si="29"/>
        <v>1.3125</v>
      </c>
      <c r="AD185" s="47"/>
      <c r="AF185" s="61"/>
    </row>
    <row r="186" spans="1:32" ht="15.6">
      <c r="A186" s="47"/>
      <c r="B186">
        <f>+'Ark1'!C698</f>
        <v>2013</v>
      </c>
      <c r="C186">
        <f>+'Ark1'!L698</f>
        <v>5</v>
      </c>
      <c r="D186" s="3" t="str">
        <f t="shared" si="24"/>
        <v>O</v>
      </c>
      <c r="E186" s="342">
        <f>+'Ark1'!Q698</f>
        <v>47</v>
      </c>
      <c r="F186" s="342">
        <f>+'Ark1'!R698</f>
        <v>87</v>
      </c>
      <c r="G186" s="207">
        <f>+'Ark1'!AG698</f>
        <v>2.6055705300988321</v>
      </c>
      <c r="H186" s="207">
        <f t="shared" si="25"/>
        <v>-1.1888579040990543</v>
      </c>
      <c r="I186" s="207">
        <f>+'Ark1'!AH698</f>
        <v>2.0336613549732956</v>
      </c>
      <c r="J186" s="207"/>
      <c r="K186" s="207"/>
      <c r="L186" s="101">
        <f>+'Ark1'!U698</f>
        <v>10.70114942528736</v>
      </c>
      <c r="M186" s="207">
        <f t="shared" si="26"/>
        <v>-1.0013822202822524</v>
      </c>
      <c r="N186" s="207"/>
      <c r="O186" s="207"/>
      <c r="P186" s="207"/>
      <c r="Q186" s="207"/>
      <c r="R186" s="1">
        <f>+'Ark1'!T698</f>
        <v>4.6091954022988508</v>
      </c>
      <c r="S186" s="207">
        <f t="shared" si="27"/>
        <v>-0.25156409137203628</v>
      </c>
      <c r="T186" s="101">
        <f>+'Ark1'!W698</f>
        <v>0</v>
      </c>
      <c r="U186" s="105"/>
      <c r="V186" s="11">
        <f>+'Ark1'!X698</f>
        <v>2.298850574712644</v>
      </c>
      <c r="W186" s="11">
        <f>+'Ark1'!Y698</f>
        <v>0</v>
      </c>
      <c r="X186" s="11">
        <f>+'Ark1'!Z698</f>
        <v>0</v>
      </c>
      <c r="Y186" s="75"/>
      <c r="Z186" s="101">
        <f>+'Ark1'!AA698</f>
        <v>2.0715641407319088</v>
      </c>
      <c r="AA186" s="1">
        <f>+'Ark1'!AC698</f>
        <v>1.3335314953814403</v>
      </c>
      <c r="AB186" s="11">
        <f>+'Ark1'!AE698</f>
        <v>18.6567410234465</v>
      </c>
      <c r="AC186" s="101">
        <f t="shared" si="29"/>
        <v>1.8510638297872339</v>
      </c>
      <c r="AD186" s="47"/>
      <c r="AF186" s="61"/>
    </row>
    <row r="187" spans="1:32" ht="15.6">
      <c r="A187" s="47"/>
      <c r="B187">
        <f>+'Ark1'!C699</f>
        <v>2013</v>
      </c>
      <c r="C187">
        <f>+'Ark1'!L699</f>
        <v>6</v>
      </c>
      <c r="D187" s="3" t="str">
        <f t="shared" si="24"/>
        <v>O+</v>
      </c>
      <c r="E187" s="342">
        <f>+'Ark1'!Q699</f>
        <v>74</v>
      </c>
      <c r="F187" s="342">
        <f>+'Ark1'!R699</f>
        <v>187</v>
      </c>
      <c r="G187" s="207">
        <f>+'Ark1'!AG699</f>
        <v>5.6004791853848452</v>
      </c>
      <c r="H187" s="207">
        <f t="shared" si="25"/>
        <v>2.8913383271492066E-2</v>
      </c>
      <c r="I187" s="207">
        <f>+'Ark1'!AH699</f>
        <v>4.586113871929574</v>
      </c>
      <c r="J187" s="207"/>
      <c r="K187" s="207"/>
      <c r="L187" s="101">
        <f>+'Ark1'!U699</f>
        <v>11.227272727272727</v>
      </c>
      <c r="M187" s="207">
        <f t="shared" si="26"/>
        <v>-1.9296238244514132</v>
      </c>
      <c r="N187" s="207"/>
      <c r="O187" s="207"/>
      <c r="P187" s="207"/>
      <c r="Q187" s="207"/>
      <c r="R187" s="1">
        <f>+'Ark1'!T699</f>
        <v>5.5347593582887695</v>
      </c>
      <c r="S187" s="207">
        <f t="shared" si="27"/>
        <v>0.155449013461185</v>
      </c>
      <c r="T187" s="101">
        <f>+'Ark1'!W699</f>
        <v>0</v>
      </c>
      <c r="U187" s="105"/>
      <c r="V187" s="11">
        <f>+'Ark1'!X699</f>
        <v>1.0695187165775402</v>
      </c>
      <c r="W187" s="11">
        <f>+'Ark1'!Y699</f>
        <v>0</v>
      </c>
      <c r="X187" s="11">
        <f>+'Ark1'!Z699</f>
        <v>0</v>
      </c>
      <c r="Y187" s="75"/>
      <c r="Z187" s="101">
        <f>+'Ark1'!AA699</f>
        <v>1.7049015670787004</v>
      </c>
      <c r="AA187" s="1">
        <f>+'Ark1'!AC699</f>
        <v>1.2204234913509728</v>
      </c>
      <c r="AB187" s="11">
        <f>+'Ark1'!AE699</f>
        <v>10.453261611765788</v>
      </c>
      <c r="AC187" s="101">
        <f t="shared" si="29"/>
        <v>2.5270270270270272</v>
      </c>
      <c r="AD187" s="47"/>
      <c r="AF187" s="61"/>
    </row>
    <row r="188" spans="1:32" ht="15.6">
      <c r="A188" s="47"/>
      <c r="B188">
        <f>+'Ark1'!C700</f>
        <v>2013</v>
      </c>
      <c r="C188">
        <f>+'Ark1'!L700</f>
        <v>7</v>
      </c>
      <c r="D188" s="3" t="str">
        <f t="shared" si="24"/>
        <v>R-</v>
      </c>
      <c r="E188" s="342">
        <f>+'Ark1'!Q700</f>
        <v>141</v>
      </c>
      <c r="F188" s="342">
        <f>+'Ark1'!R700</f>
        <v>451</v>
      </c>
      <c r="G188" s="207">
        <f>+'Ark1'!AG700</f>
        <v>13.507038035339923</v>
      </c>
      <c r="H188" s="207">
        <f t="shared" si="25"/>
        <v>3.7087671419681634</v>
      </c>
      <c r="I188" s="207">
        <f>+'Ark1'!AH700</f>
        <v>12.055395974180581</v>
      </c>
      <c r="J188" s="207"/>
      <c r="K188" s="207"/>
      <c r="L188" s="101">
        <f>+'Ark1'!U700</f>
        <v>12.237028824833704</v>
      </c>
      <c r="M188" s="207">
        <f t="shared" si="26"/>
        <v>-1.2958143124212054</v>
      </c>
      <c r="N188" s="207"/>
      <c r="O188" s="207"/>
      <c r="P188" s="207"/>
      <c r="Q188" s="207"/>
      <c r="R188" s="1">
        <f>+'Ark1'!T700</f>
        <v>5.946784922394678</v>
      </c>
      <c r="S188" s="207">
        <f t="shared" si="27"/>
        <v>5.4628059649579619E-2</v>
      </c>
      <c r="T188" s="101">
        <f>+'Ark1'!W700</f>
        <v>0.44345898004434575</v>
      </c>
      <c r="U188" s="105"/>
      <c r="V188" s="11">
        <f>+'Ark1'!X700</f>
        <v>2.8824833702882482</v>
      </c>
      <c r="W188" s="11">
        <f>+'Ark1'!Y700</f>
        <v>0</v>
      </c>
      <c r="X188" s="11">
        <f>+'Ark1'!Z700</f>
        <v>0</v>
      </c>
      <c r="Y188" s="75"/>
      <c r="Z188" s="101">
        <f>+'Ark1'!AA700</f>
        <v>1.898716814111316</v>
      </c>
      <c r="AA188" s="1">
        <f>+'Ark1'!AC700</f>
        <v>1.1366918567689943</v>
      </c>
      <c r="AB188" s="11">
        <f>+'Ark1'!AE700</f>
        <v>12.018891030754416</v>
      </c>
      <c r="AC188" s="101">
        <f t="shared" si="29"/>
        <v>3.1985815602836878</v>
      </c>
      <c r="AD188" s="47"/>
      <c r="AF188" s="61"/>
    </row>
    <row r="189" spans="1:32" ht="15.6">
      <c r="A189" s="47"/>
      <c r="B189">
        <f>+'Ark1'!C701</f>
        <v>2013</v>
      </c>
      <c r="C189">
        <f>+'Ark1'!L701</f>
        <v>8</v>
      </c>
      <c r="D189" s="3" t="str">
        <f t="shared" si="24"/>
        <v>R</v>
      </c>
      <c r="E189" s="342">
        <f>+'Ark1'!Q701</f>
        <v>197</v>
      </c>
      <c r="F189" s="342">
        <f>+'Ark1'!R701</f>
        <v>862</v>
      </c>
      <c r="G189" s="207">
        <f>+'Ark1'!AG701</f>
        <v>25.816112608565444</v>
      </c>
      <c r="H189" s="207">
        <f t="shared" si="25"/>
        <v>-2.1377778813481072</v>
      </c>
      <c r="I189" s="207">
        <f>+'Ark1'!AH701</f>
        <v>24.795159405410704</v>
      </c>
      <c r="J189" s="207"/>
      <c r="K189" s="207"/>
      <c r="L189" s="101">
        <f>+'Ark1'!U701</f>
        <v>13.168329466357305</v>
      </c>
      <c r="M189" s="207">
        <f t="shared" si="26"/>
        <v>-1.3782341075258469</v>
      </c>
      <c r="N189" s="207"/>
      <c r="O189" s="207"/>
      <c r="P189" s="207"/>
      <c r="Q189" s="207"/>
      <c r="R189" s="1">
        <f>+'Ark1'!T701</f>
        <v>6.5997679814385153</v>
      </c>
      <c r="S189" s="207">
        <f t="shared" si="27"/>
        <v>0.14100509484057611</v>
      </c>
      <c r="T189" s="101">
        <f>+'Ark1'!W701</f>
        <v>2.3201856148491879</v>
      </c>
      <c r="U189" s="105"/>
      <c r="V189" s="11">
        <f>+'Ark1'!X701</f>
        <v>9.0487238979118363</v>
      </c>
      <c r="W189" s="11">
        <f>+'Ark1'!Y701</f>
        <v>0.23201856148491881</v>
      </c>
      <c r="X189" s="11">
        <f>+'Ark1'!Z701</f>
        <v>0</v>
      </c>
      <c r="Y189" s="75"/>
      <c r="Z189" s="101">
        <f>+'Ark1'!AA701</f>
        <v>2.076446577201521</v>
      </c>
      <c r="AA189" s="1">
        <f>+'Ark1'!AC701</f>
        <v>1.1605063068173049</v>
      </c>
      <c r="AB189" s="11">
        <f>+'Ark1'!AE701</f>
        <v>22.55327680611715</v>
      </c>
      <c r="AC189" s="101">
        <f t="shared" si="29"/>
        <v>4.375634517766497</v>
      </c>
      <c r="AD189" s="47"/>
      <c r="AF189" s="61"/>
    </row>
    <row r="190" spans="1:32" ht="15.6">
      <c r="A190" s="47"/>
      <c r="B190">
        <f>+'Ark1'!C702</f>
        <v>2013</v>
      </c>
      <c r="C190">
        <f>+'Ark1'!L702</f>
        <v>9</v>
      </c>
      <c r="D190" s="3" t="str">
        <f t="shared" ref="D190:D253" si="31">+D175</f>
        <v>R+</v>
      </c>
      <c r="E190" s="342">
        <f>+'Ark1'!Q702</f>
        <v>198</v>
      </c>
      <c r="F190" s="342">
        <f>+'Ark1'!R702</f>
        <v>884</v>
      </c>
      <c r="G190" s="207">
        <f>+'Ark1'!AG702</f>
        <v>26.47499251272836</v>
      </c>
      <c r="H190" s="207">
        <f t="shared" si="25"/>
        <v>-3.2560353451006456</v>
      </c>
      <c r="I190" s="207">
        <f>+'Ark1'!AH702</f>
        <v>27.702355857971359</v>
      </c>
      <c r="J190" s="207"/>
      <c r="K190" s="207"/>
      <c r="L190" s="101">
        <f>+'Ark1'!U702</f>
        <v>14.34615384615385</v>
      </c>
      <c r="M190" s="207">
        <f t="shared" si="26"/>
        <v>-1.5162047968186929</v>
      </c>
      <c r="N190" s="207"/>
      <c r="O190" s="207"/>
      <c r="P190" s="207"/>
      <c r="Q190" s="207"/>
      <c r="R190" s="1">
        <f>+'Ark1'!T702</f>
        <v>7.1052036199095019</v>
      </c>
      <c r="S190" s="207">
        <f t="shared" si="27"/>
        <v>0.1746705019773529</v>
      </c>
      <c r="T190" s="101">
        <f>+'Ark1'!W702</f>
        <v>5.65610859728507</v>
      </c>
      <c r="U190" s="105"/>
      <c r="V190" s="11">
        <f>+'Ark1'!X702</f>
        <v>19.457013574660639</v>
      </c>
      <c r="W190" s="11">
        <f>+'Ark1'!Y702</f>
        <v>0.33936651583710425</v>
      </c>
      <c r="X190" s="11">
        <f>+'Ark1'!Z702</f>
        <v>0</v>
      </c>
      <c r="Y190" s="75"/>
      <c r="Z190" s="101">
        <f>+'Ark1'!AA702</f>
        <v>2.2300946865935547</v>
      </c>
      <c r="AA190" s="1">
        <f>+'Ark1'!AC702</f>
        <v>1.1332171315049142</v>
      </c>
      <c r="AB190" s="11">
        <f>+'Ark1'!AE702</f>
        <v>21.190763817585953</v>
      </c>
      <c r="AC190" s="101">
        <f t="shared" si="29"/>
        <v>4.4646464646464645</v>
      </c>
      <c r="AD190" s="47"/>
      <c r="AF190" s="61"/>
    </row>
    <row r="191" spans="1:32" ht="15.6">
      <c r="A191" s="47"/>
      <c r="B191">
        <f>+'Ark1'!C703</f>
        <v>2013</v>
      </c>
      <c r="C191">
        <f>+'Ark1'!L703</f>
        <v>10</v>
      </c>
      <c r="D191" s="3" t="str">
        <f t="shared" si="31"/>
        <v>U-</v>
      </c>
      <c r="E191" s="342">
        <f>+'Ark1'!Q703</f>
        <v>140</v>
      </c>
      <c r="F191" s="342">
        <f>+'Ark1'!R703</f>
        <v>418</v>
      </c>
      <c r="G191" s="207">
        <f>+'Ark1'!AG703</f>
        <v>12.518718179095538</v>
      </c>
      <c r="H191" s="207">
        <f t="shared" si="25"/>
        <v>1.1354328765018771</v>
      </c>
      <c r="I191" s="207">
        <f>+'Ark1'!AH703</f>
        <v>13.552354219683483</v>
      </c>
      <c r="J191" s="207"/>
      <c r="K191" s="207"/>
      <c r="L191" s="101">
        <f>+'Ark1'!U703</f>
        <v>14.84258373205742</v>
      </c>
      <c r="M191" s="207">
        <f t="shared" si="26"/>
        <v>-1.773028082288576</v>
      </c>
      <c r="N191" s="207"/>
      <c r="O191" s="207"/>
      <c r="P191" s="207"/>
      <c r="Q191" s="207"/>
      <c r="R191" s="1">
        <f>+'Ark1'!T703</f>
        <v>7.1674641148325353</v>
      </c>
      <c r="S191" s="207">
        <f t="shared" si="27"/>
        <v>0.13792824985363161</v>
      </c>
      <c r="T191" s="101">
        <f>+'Ark1'!W703</f>
        <v>8.3732057416267942</v>
      </c>
      <c r="U191" s="105"/>
      <c r="V191" s="11">
        <f>+'Ark1'!X703</f>
        <v>24.162679425837325</v>
      </c>
      <c r="W191" s="11">
        <f>+'Ark1'!Y703</f>
        <v>0.71770334928229684</v>
      </c>
      <c r="X191" s="11">
        <f>+'Ark1'!Z703</f>
        <v>0</v>
      </c>
      <c r="Y191" s="75"/>
      <c r="Z191" s="101">
        <f>+'Ark1'!AA703</f>
        <v>2.2830150936053544</v>
      </c>
      <c r="AA191" s="1">
        <f>+'Ark1'!AC703</f>
        <v>1.1639290742397401</v>
      </c>
      <c r="AB191" s="11">
        <f>+'Ark1'!AE703</f>
        <v>25.093151583439901</v>
      </c>
      <c r="AC191" s="101">
        <f t="shared" si="29"/>
        <v>2.9857142857142858</v>
      </c>
      <c r="AD191" s="47"/>
      <c r="AF191" s="61"/>
    </row>
    <row r="192" spans="1:32" ht="15.6">
      <c r="A192" s="47"/>
      <c r="B192">
        <f>+'Ark1'!C704</f>
        <v>2013</v>
      </c>
      <c r="C192">
        <f>+'Ark1'!L704</f>
        <v>11</v>
      </c>
      <c r="D192" s="3" t="str">
        <f t="shared" si="31"/>
        <v>U</v>
      </c>
      <c r="E192" s="342">
        <f>+'Ark1'!Q704</f>
        <v>84</v>
      </c>
      <c r="F192" s="342">
        <f>+'Ark1'!R704</f>
        <v>289</v>
      </c>
      <c r="G192" s="207">
        <f>+'Ark1'!AG704</f>
        <v>8.6552860137765801</v>
      </c>
      <c r="H192" s="207">
        <f t="shared" si="25"/>
        <v>1.114459885054198</v>
      </c>
      <c r="I192" s="207">
        <f>+'Ark1'!AH704</f>
        <v>9.8686093120283118</v>
      </c>
      <c r="J192" s="207"/>
      <c r="K192" s="207"/>
      <c r="L192" s="101">
        <f>+'Ark1'!U704</f>
        <v>15.632525951557092</v>
      </c>
      <c r="M192" s="207">
        <f t="shared" si="26"/>
        <v>-1.3681109911180691</v>
      </c>
      <c r="N192" s="207"/>
      <c r="O192" s="207"/>
      <c r="P192" s="207"/>
      <c r="Q192" s="207"/>
      <c r="R192" s="1">
        <f>+'Ark1'!T704</f>
        <v>7.2456747404844304</v>
      </c>
      <c r="S192" s="207">
        <f t="shared" si="27"/>
        <v>-4.7318890088819288E-2</v>
      </c>
      <c r="T192" s="101">
        <f>+'Ark1'!W704</f>
        <v>5.5363321799307963</v>
      </c>
      <c r="U192" s="105"/>
      <c r="V192" s="11">
        <f>+'Ark1'!X704</f>
        <v>41.176470588235304</v>
      </c>
      <c r="W192" s="11">
        <f>+'Ark1'!Y704</f>
        <v>0.69204152249134954</v>
      </c>
      <c r="X192" s="11">
        <f>+'Ark1'!Z704</f>
        <v>0</v>
      </c>
      <c r="Y192" s="75"/>
      <c r="Z192" s="101">
        <f>+'Ark1'!AA704</f>
        <v>2.4244674484298274</v>
      </c>
      <c r="AA192" s="1">
        <f>+'Ark1'!AC704</f>
        <v>1.021494077448128</v>
      </c>
      <c r="AB192" s="11">
        <f>+'Ark1'!AE704</f>
        <v>29.171650957898432</v>
      </c>
      <c r="AC192" s="101">
        <f t="shared" si="29"/>
        <v>3.4404761904761907</v>
      </c>
      <c r="AD192" s="47"/>
      <c r="AF192" s="61"/>
    </row>
    <row r="193" spans="1:32" ht="15.6">
      <c r="A193" s="47"/>
      <c r="B193">
        <f>+'Ark1'!C705</f>
        <v>2013</v>
      </c>
      <c r="C193">
        <f>+'Ark1'!L705</f>
        <v>12</v>
      </c>
      <c r="D193" s="3" t="str">
        <f t="shared" si="31"/>
        <v>U+</v>
      </c>
      <c r="E193" s="342">
        <f>+'Ark1'!Q705</f>
        <v>43</v>
      </c>
      <c r="F193" s="342">
        <f>+'Ark1'!R705</f>
        <v>105</v>
      </c>
      <c r="G193" s="207">
        <f>+'Ark1'!AG705</f>
        <v>3.1446540880503129</v>
      </c>
      <c r="H193" s="207">
        <f t="shared" si="25"/>
        <v>1.3194859804614554</v>
      </c>
      <c r="I193" s="207">
        <f>+'Ark1'!AH705</f>
        <v>3.8152448148188598</v>
      </c>
      <c r="J193" s="207"/>
      <c r="K193" s="207"/>
      <c r="L193" s="101">
        <f>+'Ark1'!U705</f>
        <v>16.634285714285724</v>
      </c>
      <c r="M193" s="207">
        <f t="shared" si="26"/>
        <v>0.46323308270677899</v>
      </c>
      <c r="N193" s="207"/>
      <c r="O193" s="207"/>
      <c r="P193" s="207"/>
      <c r="Q193" s="207"/>
      <c r="R193" s="1">
        <f>+'Ark1'!T705</f>
        <v>7.2761904761904788</v>
      </c>
      <c r="S193" s="207">
        <f t="shared" si="27"/>
        <v>0.46040100250626725</v>
      </c>
      <c r="T193" s="101">
        <f>+'Ark1'!W705</f>
        <v>5.7142857142857153</v>
      </c>
      <c r="U193" s="105"/>
      <c r="V193" s="11">
        <f>+'Ark1'!X705</f>
        <v>49.523809523809511</v>
      </c>
      <c r="W193" s="11">
        <f>+'Ark1'!Y705</f>
        <v>2.8571428571428577</v>
      </c>
      <c r="X193" s="11">
        <f>+'Ark1'!Z705</f>
        <v>0</v>
      </c>
      <c r="Y193" s="75"/>
      <c r="Z193" s="101">
        <f>+'Ark1'!AA705</f>
        <v>2.912528882225156</v>
      </c>
      <c r="AA193" s="1">
        <f>+'Ark1'!AC705</f>
        <v>1.166967891142219</v>
      </c>
      <c r="AB193" s="11">
        <f>+'Ark1'!AE705</f>
        <v>34.607370719527623</v>
      </c>
      <c r="AC193" s="101">
        <f t="shared" si="29"/>
        <v>2.441860465116279</v>
      </c>
      <c r="AD193" s="47"/>
      <c r="AF193" s="61"/>
    </row>
    <row r="194" spans="1:32" ht="15.6">
      <c r="A194" s="47"/>
      <c r="B194">
        <f>+'Ark1'!C706</f>
        <v>2013</v>
      </c>
      <c r="C194">
        <f>+'Ark1'!L706</f>
        <v>13</v>
      </c>
      <c r="D194" s="3" t="str">
        <f t="shared" si="31"/>
        <v>E-</v>
      </c>
      <c r="E194" s="342">
        <f>+'Ark1'!Q706</f>
        <v>16</v>
      </c>
      <c r="F194" s="342">
        <f>+'Ark1'!R706</f>
        <v>18</v>
      </c>
      <c r="G194" s="207">
        <f>+'Ark1'!AG706</f>
        <v>0.53908355795148244</v>
      </c>
      <c r="H194" s="207">
        <f t="shared" si="25"/>
        <v>0.20286838023774562</v>
      </c>
      <c r="I194" s="207">
        <f>+'Ark1'!AH706</f>
        <v>0.6887362247294091</v>
      </c>
      <c r="J194" s="207"/>
      <c r="K194" s="207"/>
      <c r="L194" s="101">
        <f>+'Ark1'!U706</f>
        <v>17.516666666666662</v>
      </c>
      <c r="M194" s="207">
        <f t="shared" si="26"/>
        <v>1.745238095238081</v>
      </c>
      <c r="N194" s="207"/>
      <c r="O194" s="207"/>
      <c r="P194" s="207"/>
      <c r="Q194" s="207"/>
      <c r="R194" s="1">
        <f>+'Ark1'!T706</f>
        <v>7</v>
      </c>
      <c r="S194" s="207">
        <f t="shared" si="27"/>
        <v>0</v>
      </c>
      <c r="T194" s="101">
        <f>+'Ark1'!W706</f>
        <v>5.5555555555555562</v>
      </c>
      <c r="U194" s="105"/>
      <c r="V194" s="11">
        <f>+'Ark1'!X706</f>
        <v>61.111111111111121</v>
      </c>
      <c r="W194" s="11">
        <f>+'Ark1'!Y706</f>
        <v>5.5555555555555562</v>
      </c>
      <c r="X194" s="11">
        <f>+'Ark1'!Z706</f>
        <v>0</v>
      </c>
      <c r="Y194" s="75"/>
      <c r="Z194" s="101">
        <f>+'Ark1'!AA706</f>
        <v>3.3564614303360361</v>
      </c>
      <c r="AA194" s="1">
        <f>+'Ark1'!AC706</f>
        <v>0.94280904158206325</v>
      </c>
      <c r="AB194" s="11">
        <f>+'Ark1'!AE706</f>
        <v>37.218422020454526</v>
      </c>
      <c r="AC194" s="101">
        <f t="shared" si="29"/>
        <v>1.125</v>
      </c>
      <c r="AD194" s="47"/>
      <c r="AF194" s="61"/>
    </row>
    <row r="195" spans="1:32" ht="15.6">
      <c r="A195" s="47"/>
      <c r="B195">
        <f>+'Ark1'!C707</f>
        <v>2013</v>
      </c>
      <c r="C195">
        <f>+'Ark1'!L707</f>
        <v>14</v>
      </c>
      <c r="D195" s="3" t="str">
        <f t="shared" si="31"/>
        <v>E</v>
      </c>
      <c r="E195" s="342">
        <f>+'Ark1'!Q707</f>
        <v>5</v>
      </c>
      <c r="F195" s="342">
        <f>+'Ark1'!R707</f>
        <v>7</v>
      </c>
      <c r="G195" s="207">
        <f>+'Ark1'!AG707</f>
        <v>0.20964360587002101</v>
      </c>
      <c r="H195" s="207">
        <f t="shared" si="25"/>
        <v>1.7520647176457099E-2</v>
      </c>
      <c r="I195" s="207">
        <f>+'Ark1'!AH707</f>
        <v>0.27523236383097222</v>
      </c>
      <c r="J195" s="207"/>
      <c r="K195" s="207"/>
      <c r="L195" s="101">
        <f>+'Ark1'!U707</f>
        <v>18</v>
      </c>
      <c r="M195" s="207">
        <f t="shared" si="26"/>
        <v>2.0999999999999996</v>
      </c>
      <c r="N195" s="207"/>
      <c r="O195" s="207"/>
      <c r="P195" s="207"/>
      <c r="Q195" s="207"/>
      <c r="R195" s="1">
        <f>+'Ark1'!T707</f>
        <v>6.1428571428571441</v>
      </c>
      <c r="S195" s="207">
        <f t="shared" si="27"/>
        <v>-0.60714285714285587</v>
      </c>
      <c r="T195" s="101">
        <f>+'Ark1'!W707</f>
        <v>0</v>
      </c>
      <c r="U195" s="105"/>
      <c r="V195" s="11">
        <f>+'Ark1'!X707</f>
        <v>57.142857142857153</v>
      </c>
      <c r="W195" s="11">
        <f>+'Ark1'!Y707</f>
        <v>14.285714285714288</v>
      </c>
      <c r="X195" s="11">
        <f>+'Ark1'!Z707</f>
        <v>0</v>
      </c>
      <c r="Y195" s="75"/>
      <c r="Z195" s="101">
        <f>+'Ark1'!AA707</f>
        <v>3.9453408326422568</v>
      </c>
      <c r="AA195" s="1">
        <f>+'Ark1'!AC707</f>
        <v>1.4568627181693661</v>
      </c>
      <c r="AB195" s="11">
        <f>+'Ark1'!AE707</f>
        <v>84.007005336865049</v>
      </c>
      <c r="AC195" s="101">
        <f t="shared" si="29"/>
        <v>1.4</v>
      </c>
      <c r="AD195" s="47"/>
      <c r="AF195" s="61"/>
    </row>
    <row r="196" spans="1:32" ht="15.6">
      <c r="A196" s="47"/>
      <c r="B196">
        <f>+'Ark1'!C708</f>
        <v>2013</v>
      </c>
      <c r="C196">
        <f>+'Ark1'!L708</f>
        <v>15</v>
      </c>
      <c r="D196" s="3" t="str">
        <f t="shared" si="31"/>
        <v>E+</v>
      </c>
      <c r="E196" s="342">
        <f>+'Ark1'!Q708</f>
        <v>0</v>
      </c>
      <c r="F196" s="342">
        <f>+'Ark1'!R708</f>
        <v>0</v>
      </c>
      <c r="G196" s="207">
        <f>+'Ark1'!AG708</f>
        <v>0</v>
      </c>
      <c r="H196" s="207">
        <f t="shared" si="25"/>
        <v>0</v>
      </c>
      <c r="I196" s="207">
        <f>+'Ark1'!AH708</f>
        <v>0</v>
      </c>
      <c r="J196" s="207"/>
      <c r="K196" s="207"/>
      <c r="L196" s="101">
        <f>+'Ark1'!U708</f>
        <v>0</v>
      </c>
      <c r="M196" s="207">
        <f t="shared" si="26"/>
        <v>0</v>
      </c>
      <c r="N196" s="207"/>
      <c r="O196" s="207"/>
      <c r="P196" s="207"/>
      <c r="Q196" s="207"/>
      <c r="R196" s="1">
        <f>+'Ark1'!T708</f>
        <v>0</v>
      </c>
      <c r="S196" s="207">
        <f t="shared" si="27"/>
        <v>0</v>
      </c>
      <c r="T196" s="101">
        <f>+'Ark1'!W708</f>
        <v>0</v>
      </c>
      <c r="U196" s="105"/>
      <c r="V196" s="11">
        <f>+'Ark1'!X708</f>
        <v>0</v>
      </c>
      <c r="W196" s="11">
        <f>+'Ark1'!Y708</f>
        <v>0</v>
      </c>
      <c r="X196" s="11">
        <f>+'Ark1'!Z708</f>
        <v>0</v>
      </c>
      <c r="Y196" s="75"/>
      <c r="Z196" s="101">
        <f>+'Ark1'!AA708</f>
        <v>0</v>
      </c>
      <c r="AA196" s="1">
        <f>+'Ark1'!AC708</f>
        <v>0</v>
      </c>
      <c r="AB196" s="11">
        <f>+'Ark1'!AE708</f>
        <v>0</v>
      </c>
      <c r="AC196" s="101" t="e">
        <f t="shared" si="29"/>
        <v>#DIV/0!</v>
      </c>
      <c r="AD196" s="47"/>
      <c r="AF196" s="61"/>
    </row>
    <row r="197" spans="1:32" ht="15.6">
      <c r="A197" s="47"/>
      <c r="B197" s="56">
        <f>+'Ark1'!C709</f>
        <v>2012</v>
      </c>
      <c r="C197" s="56">
        <f>+'Ark1'!L709</f>
        <v>1</v>
      </c>
      <c r="D197" s="69" t="s">
        <v>28</v>
      </c>
      <c r="E197" s="354">
        <f>+'Ark1'!Q709</f>
        <v>0</v>
      </c>
      <c r="F197" s="354">
        <f>+'Ark1'!R709</f>
        <v>0</v>
      </c>
      <c r="G197" s="189">
        <f>+'Ark1'!AG709</f>
        <v>0</v>
      </c>
      <c r="H197" s="189">
        <f t="shared" si="25"/>
        <v>-4.8123195380173248E-2</v>
      </c>
      <c r="I197" s="189">
        <f>+'Ark1'!AH709</f>
        <v>0</v>
      </c>
      <c r="J197" s="189"/>
      <c r="K197" s="189"/>
      <c r="L197" s="166">
        <f>+'Ark1'!U709</f>
        <v>0</v>
      </c>
      <c r="M197" s="189">
        <f t="shared" si="26"/>
        <v>-8.8000000000000007</v>
      </c>
      <c r="N197" s="189"/>
      <c r="O197" s="189"/>
      <c r="P197" s="189"/>
      <c r="Q197" s="189"/>
      <c r="R197" s="58">
        <f>+'Ark1'!T709</f>
        <v>0</v>
      </c>
      <c r="S197" s="189">
        <f t="shared" si="27"/>
        <v>-1</v>
      </c>
      <c r="T197" s="166">
        <f>+'Ark1'!W709</f>
        <v>0</v>
      </c>
      <c r="U197" s="105"/>
      <c r="V197" s="78">
        <f>+'Ark1'!X709</f>
        <v>0</v>
      </c>
      <c r="W197" s="78">
        <f>+'Ark1'!Y709</f>
        <v>0</v>
      </c>
      <c r="X197" s="78">
        <f>+'Ark1'!Z709</f>
        <v>0</v>
      </c>
      <c r="Y197" s="75"/>
      <c r="Z197" s="166">
        <f>+'Ark1'!AA709</f>
        <v>0</v>
      </c>
      <c r="AA197" s="58">
        <f>+'Ark1'!AC709</f>
        <v>0</v>
      </c>
      <c r="AB197" s="78">
        <f>+'Ark1'!AE709</f>
        <v>0</v>
      </c>
      <c r="AC197" s="166" t="e">
        <f t="shared" si="29"/>
        <v>#DIV/0!</v>
      </c>
      <c r="AD197" s="47"/>
      <c r="AF197" s="61"/>
    </row>
    <row r="198" spans="1:32" ht="15.6">
      <c r="A198" s="47"/>
      <c r="B198" s="56">
        <f>+'Ark1'!C710</f>
        <v>2012</v>
      </c>
      <c r="C198" s="56">
        <f>+'Ark1'!L710</f>
        <v>2</v>
      </c>
      <c r="D198" s="69" t="s">
        <v>29</v>
      </c>
      <c r="E198" s="354">
        <f>+'Ark1'!Q710</f>
        <v>2</v>
      </c>
      <c r="F198" s="354">
        <f>+'Ark1'!R710</f>
        <v>2</v>
      </c>
      <c r="G198" s="189">
        <f>+'Ark1'!AG710</f>
        <v>9.6061479346781956E-2</v>
      </c>
      <c r="H198" s="189">
        <f t="shared" si="25"/>
        <v>-9.6431302173911035E-2</v>
      </c>
      <c r="I198" s="189">
        <f>+'Ark1'!AH710</f>
        <v>4.0266526053401072E-2</v>
      </c>
      <c r="J198" s="189"/>
      <c r="K198" s="189"/>
      <c r="L198" s="166">
        <f>+'Ark1'!U710</f>
        <v>6.3</v>
      </c>
      <c r="M198" s="189">
        <f t="shared" si="26"/>
        <v>-3.8999999999999995</v>
      </c>
      <c r="N198" s="189"/>
      <c r="O198" s="189"/>
      <c r="P198" s="189"/>
      <c r="Q198" s="189"/>
      <c r="R198" s="58">
        <f>+'Ark1'!T710</f>
        <v>2.5</v>
      </c>
      <c r="S198" s="189">
        <f t="shared" si="27"/>
        <v>0.5</v>
      </c>
      <c r="T198" s="166">
        <f>+'Ark1'!W710</f>
        <v>0</v>
      </c>
      <c r="U198" s="105"/>
      <c r="V198" s="78">
        <f>+'Ark1'!X710</f>
        <v>0</v>
      </c>
      <c r="W198" s="78">
        <f>+'Ark1'!Y710</f>
        <v>0</v>
      </c>
      <c r="X198" s="78">
        <f>+'Ark1'!Z710</f>
        <v>0</v>
      </c>
      <c r="Y198" s="75"/>
      <c r="Z198" s="166">
        <f>+'Ark1'!AA710</f>
        <v>1.8000000000000005</v>
      </c>
      <c r="AA198" s="58">
        <f>+'Ark1'!AC710</f>
        <v>1.5</v>
      </c>
      <c r="AB198" s="78">
        <f>+'Ark1'!AE710</f>
        <v>99.999999999999986</v>
      </c>
      <c r="AC198" s="166">
        <f t="shared" si="29"/>
        <v>1</v>
      </c>
      <c r="AD198" s="47"/>
      <c r="AF198" s="61"/>
    </row>
    <row r="199" spans="1:32" ht="15.6">
      <c r="A199" s="47"/>
      <c r="B199" s="56">
        <f>+'Ark1'!C711</f>
        <v>2012</v>
      </c>
      <c r="C199" s="56">
        <f>+'Ark1'!L711</f>
        <v>3</v>
      </c>
      <c r="D199" s="69" t="s">
        <v>30</v>
      </c>
      <c r="E199" s="354">
        <f>+'Ark1'!Q711</f>
        <v>5</v>
      </c>
      <c r="F199" s="354">
        <f>+'Ark1'!R711</f>
        <v>6</v>
      </c>
      <c r="G199" s="189">
        <f>+'Ark1'!AG711</f>
        <v>0.28818443804034577</v>
      </c>
      <c r="H199" s="189">
        <f t="shared" si="25"/>
        <v>-0.48178668804242619</v>
      </c>
      <c r="I199" s="189">
        <f>+'Ark1'!AH711</f>
        <v>0.17640573318632843</v>
      </c>
      <c r="J199" s="189"/>
      <c r="K199" s="189"/>
      <c r="L199" s="166">
        <f>+'Ark1'!U711</f>
        <v>9.2000000000000011</v>
      </c>
      <c r="M199" s="189">
        <f t="shared" si="26"/>
        <v>-2.0624999999999982</v>
      </c>
      <c r="N199" s="189"/>
      <c r="O199" s="189"/>
      <c r="P199" s="189"/>
      <c r="Q199" s="189"/>
      <c r="R199" s="58">
        <f>+'Ark1'!T711</f>
        <v>2.6666666666666661</v>
      </c>
      <c r="S199" s="189">
        <f t="shared" si="27"/>
        <v>-8.3333333333333925E-2</v>
      </c>
      <c r="T199" s="166">
        <f>+'Ark1'!W711</f>
        <v>0</v>
      </c>
      <c r="U199" s="105"/>
      <c r="V199" s="78">
        <f>+'Ark1'!X711</f>
        <v>0</v>
      </c>
      <c r="W199" s="78">
        <f>+'Ark1'!Y711</f>
        <v>0</v>
      </c>
      <c r="X199" s="78">
        <f>+'Ark1'!Z711</f>
        <v>0</v>
      </c>
      <c r="Y199" s="75"/>
      <c r="Z199" s="166">
        <f>+'Ark1'!AA711</f>
        <v>1.621727474022687</v>
      </c>
      <c r="AA199" s="58">
        <f>+'Ark1'!AC711</f>
        <v>0.7453559924999299</v>
      </c>
      <c r="AB199" s="78">
        <f>+'Ark1'!AE711</f>
        <v>93.759663633754386</v>
      </c>
      <c r="AC199" s="166">
        <f t="shared" si="29"/>
        <v>1.2</v>
      </c>
      <c r="AD199" s="47"/>
      <c r="AF199" s="61"/>
    </row>
    <row r="200" spans="1:32" ht="15.6">
      <c r="A200" s="47"/>
      <c r="B200" s="56">
        <f>+'Ark1'!C712</f>
        <v>2012</v>
      </c>
      <c r="C200" s="56">
        <f>+'Ark1'!L712</f>
        <v>4</v>
      </c>
      <c r="D200" s="69" t="s">
        <v>31</v>
      </c>
      <c r="E200" s="354">
        <f>+'Ark1'!Q712</f>
        <v>22</v>
      </c>
      <c r="F200" s="354">
        <f>+'Ark1'!R712</f>
        <v>31</v>
      </c>
      <c r="G200" s="189">
        <f>+'Ark1'!AG712</f>
        <v>1.4889529298751201</v>
      </c>
      <c r="H200" s="189">
        <f t="shared" si="25"/>
        <v>0.23774984999061521</v>
      </c>
      <c r="I200" s="189">
        <f>+'Ark1'!AH712</f>
        <v>1.0606714283431602</v>
      </c>
      <c r="J200" s="189"/>
      <c r="K200" s="189"/>
      <c r="L200" s="166">
        <f>+'Ark1'!U712</f>
        <v>10.706451612903225</v>
      </c>
      <c r="M200" s="189">
        <f t="shared" si="26"/>
        <v>-1.3897022332506239</v>
      </c>
      <c r="N200" s="189"/>
      <c r="O200" s="189"/>
      <c r="P200" s="189"/>
      <c r="Q200" s="189"/>
      <c r="R200" s="58">
        <f>+'Ark1'!T712</f>
        <v>3.838709677419355</v>
      </c>
      <c r="S200" s="189">
        <f t="shared" si="27"/>
        <v>0.22332506203474045</v>
      </c>
      <c r="T200" s="166">
        <f>+'Ark1'!W712</f>
        <v>0</v>
      </c>
      <c r="U200" s="105"/>
      <c r="V200" s="78">
        <f>+'Ark1'!X712</f>
        <v>0</v>
      </c>
      <c r="W200" s="78">
        <f>+'Ark1'!Y712</f>
        <v>0</v>
      </c>
      <c r="X200" s="78">
        <f>+'Ark1'!Z712</f>
        <v>0</v>
      </c>
      <c r="Y200" s="75"/>
      <c r="Z200" s="166">
        <f>+'Ark1'!AA712</f>
        <v>1.9986988483431811</v>
      </c>
      <c r="AA200" s="58">
        <f>+'Ark1'!AC712</f>
        <v>1.1386685544982438</v>
      </c>
      <c r="AB200" s="78">
        <f>+'Ark1'!AE712</f>
        <v>-4.9151908668326802</v>
      </c>
      <c r="AC200" s="166">
        <f t="shared" si="29"/>
        <v>1.4090909090909092</v>
      </c>
      <c r="AD200" s="47"/>
      <c r="AF200" s="61"/>
    </row>
    <row r="201" spans="1:32" ht="15.6">
      <c r="A201" s="47"/>
      <c r="B201" s="56">
        <f>+'Ark1'!C713</f>
        <v>2012</v>
      </c>
      <c r="C201" s="56">
        <f>+'Ark1'!L713</f>
        <v>5</v>
      </c>
      <c r="D201" s="69" t="s">
        <v>404</v>
      </c>
      <c r="E201" s="354">
        <f>+'Ark1'!Q713</f>
        <v>34</v>
      </c>
      <c r="F201" s="354">
        <f>+'Ark1'!R713</f>
        <v>79</v>
      </c>
      <c r="G201" s="189">
        <f>+'Ark1'!AG713</f>
        <v>3.7944284341978864</v>
      </c>
      <c r="H201" s="189">
        <f t="shared" si="25"/>
        <v>0.81079032062714385</v>
      </c>
      <c r="I201" s="189">
        <f>+'Ark1'!AH713</f>
        <v>2.9544764552674025</v>
      </c>
      <c r="J201" s="189"/>
      <c r="K201" s="189"/>
      <c r="L201" s="166">
        <f>+'Ark1'!U713</f>
        <v>11.702531645569612</v>
      </c>
      <c r="M201" s="189">
        <f t="shared" si="26"/>
        <v>-0.52004899959167794</v>
      </c>
      <c r="N201" s="189"/>
      <c r="O201" s="189"/>
      <c r="P201" s="189"/>
      <c r="Q201" s="189"/>
      <c r="R201" s="58">
        <f>+'Ark1'!T713</f>
        <v>4.8607594936708871</v>
      </c>
      <c r="S201" s="189">
        <f t="shared" si="27"/>
        <v>0.74785626786443604</v>
      </c>
      <c r="T201" s="166">
        <f>+'Ark1'!W713</f>
        <v>0</v>
      </c>
      <c r="U201" s="105"/>
      <c r="V201" s="78">
        <f>+'Ark1'!X713</f>
        <v>1.2658227848101264</v>
      </c>
      <c r="W201" s="78">
        <f>+'Ark1'!Y713</f>
        <v>0</v>
      </c>
      <c r="X201" s="78">
        <f>+'Ark1'!Z713</f>
        <v>0</v>
      </c>
      <c r="Y201" s="75"/>
      <c r="Z201" s="166">
        <f>+'Ark1'!AA713</f>
        <v>1.7225220458286821</v>
      </c>
      <c r="AA201" s="58">
        <f>+'Ark1'!AC713</f>
        <v>1.1107549857458388</v>
      </c>
      <c r="AB201" s="78">
        <f>+'Ark1'!AE713</f>
        <v>19.800006798613023</v>
      </c>
      <c r="AC201" s="166">
        <f t="shared" si="29"/>
        <v>2.3235294117647061</v>
      </c>
      <c r="AD201" s="47"/>
      <c r="AF201" s="61"/>
    </row>
    <row r="202" spans="1:32" ht="15.6">
      <c r="A202" s="47"/>
      <c r="B202" s="56">
        <f>+'Ark1'!C714</f>
        <v>2012</v>
      </c>
      <c r="C202" s="56">
        <f>+'Ark1'!L714</f>
        <v>6</v>
      </c>
      <c r="D202" s="69" t="s">
        <v>32</v>
      </c>
      <c r="E202" s="354">
        <f>+'Ark1'!Q714</f>
        <v>57</v>
      </c>
      <c r="F202" s="354">
        <f>+'Ark1'!R714</f>
        <v>116</v>
      </c>
      <c r="G202" s="189">
        <f>+'Ark1'!AG714</f>
        <v>5.5715658021133532</v>
      </c>
      <c r="H202" s="189">
        <f t="shared" si="25"/>
        <v>0.61487667795550927</v>
      </c>
      <c r="I202" s="189">
        <f>+'Ark1'!AH714</f>
        <v>4.8773628621191056</v>
      </c>
      <c r="J202" s="189"/>
      <c r="K202" s="189"/>
      <c r="L202" s="166">
        <f>+'Ark1'!U714</f>
        <v>13.15689655172414</v>
      </c>
      <c r="M202" s="189">
        <f t="shared" si="26"/>
        <v>0.52679946434549763</v>
      </c>
      <c r="N202" s="189"/>
      <c r="O202" s="189"/>
      <c r="P202" s="189"/>
      <c r="Q202" s="189"/>
      <c r="R202" s="58">
        <f>+'Ark1'!T714</f>
        <v>5.3793103448275845</v>
      </c>
      <c r="S202" s="189">
        <f t="shared" si="27"/>
        <v>0.22397053900234276</v>
      </c>
      <c r="T202" s="166">
        <f>+'Ark1'!W714</f>
        <v>0</v>
      </c>
      <c r="U202" s="105"/>
      <c r="V202" s="78">
        <f>+'Ark1'!X714</f>
        <v>6.8965517241379306</v>
      </c>
      <c r="W202" s="78">
        <f>+'Ark1'!Y714</f>
        <v>0</v>
      </c>
      <c r="X202" s="78">
        <f>+'Ark1'!Z714</f>
        <v>0</v>
      </c>
      <c r="Y202" s="75"/>
      <c r="Z202" s="166">
        <f>+'Ark1'!AA714</f>
        <v>2.1168138117076754</v>
      </c>
      <c r="AA202" s="58">
        <f>+'Ark1'!AC714</f>
        <v>1.2707259153578119</v>
      </c>
      <c r="AB202" s="78">
        <f>+'Ark1'!AE714</f>
        <v>27.945171152744962</v>
      </c>
      <c r="AC202" s="166">
        <f t="shared" si="29"/>
        <v>2.0350877192982457</v>
      </c>
      <c r="AD202" s="47"/>
      <c r="AF202" s="61"/>
    </row>
    <row r="203" spans="1:32" ht="15.6">
      <c r="A203" s="47"/>
      <c r="B203" s="56">
        <f>+'Ark1'!C715</f>
        <v>2012</v>
      </c>
      <c r="C203" s="56">
        <f>+'Ark1'!L715</f>
        <v>7</v>
      </c>
      <c r="D203" s="69" t="s">
        <v>33</v>
      </c>
      <c r="E203" s="354">
        <f>+'Ark1'!Q715</f>
        <v>94</v>
      </c>
      <c r="F203" s="354">
        <f>+'Ark1'!R715</f>
        <v>204</v>
      </c>
      <c r="G203" s="189">
        <f>+'Ark1'!AG715</f>
        <v>9.7982708933717593</v>
      </c>
      <c r="H203" s="189">
        <f t="shared" si="25"/>
        <v>0.79923335727936085</v>
      </c>
      <c r="I203" s="189">
        <f>+'Ark1'!AH715</f>
        <v>8.8225236885416187</v>
      </c>
      <c r="J203" s="189"/>
      <c r="K203" s="189"/>
      <c r="L203" s="166">
        <f>+'Ark1'!U715</f>
        <v>13.532843137254909</v>
      </c>
      <c r="M203" s="189">
        <f t="shared" si="26"/>
        <v>-0.26715686274509309</v>
      </c>
      <c r="N203" s="189"/>
      <c r="O203" s="189"/>
      <c r="P203" s="189"/>
      <c r="Q203" s="189"/>
      <c r="R203" s="58">
        <f>+'Ark1'!T715</f>
        <v>5.8921568627450984</v>
      </c>
      <c r="S203" s="189">
        <f t="shared" si="27"/>
        <v>0.64616755793226499</v>
      </c>
      <c r="T203" s="166">
        <f>+'Ark1'!W715</f>
        <v>1.4705882352941178</v>
      </c>
      <c r="U203" s="105"/>
      <c r="V203" s="78">
        <f>+'Ark1'!X715</f>
        <v>10.784313725490199</v>
      </c>
      <c r="W203" s="78">
        <f>+'Ark1'!Y715</f>
        <v>0</v>
      </c>
      <c r="X203" s="78">
        <f>+'Ark1'!Z715</f>
        <v>0</v>
      </c>
      <c r="Y203" s="75"/>
      <c r="Z203" s="166">
        <f>+'Ark1'!AA715</f>
        <v>1.9080196475387452</v>
      </c>
      <c r="AA203" s="58">
        <f>+'Ark1'!AC715</f>
        <v>1.3748929565827075</v>
      </c>
      <c r="AB203" s="78">
        <f>+'Ark1'!AE715</f>
        <v>24.838008078839156</v>
      </c>
      <c r="AC203" s="166">
        <f t="shared" si="29"/>
        <v>2.1702127659574466</v>
      </c>
      <c r="AD203" s="47"/>
      <c r="AF203" s="61"/>
    </row>
    <row r="204" spans="1:32" ht="15.6">
      <c r="A204" s="47"/>
      <c r="B204" s="56">
        <f>+'Ark1'!C716</f>
        <v>2012</v>
      </c>
      <c r="C204" s="56">
        <f>+'Ark1'!L716</f>
        <v>8</v>
      </c>
      <c r="D204" s="69" t="s">
        <v>34</v>
      </c>
      <c r="E204" s="354">
        <f>+'Ark1'!Q716</f>
        <v>133</v>
      </c>
      <c r="F204" s="354">
        <f>+'Ark1'!R716</f>
        <v>582</v>
      </c>
      <c r="G204" s="189">
        <f>+'Ark1'!AG716</f>
        <v>27.953890489913551</v>
      </c>
      <c r="H204" s="189">
        <f t="shared" si="25"/>
        <v>-0.24630200286797432</v>
      </c>
      <c r="I204" s="189">
        <f>+'Ark1'!AH716</f>
        <v>27.055590176245939</v>
      </c>
      <c r="J204" s="189"/>
      <c r="K204" s="189"/>
      <c r="L204" s="166">
        <f>+'Ark1'!U716</f>
        <v>14.546563573883152</v>
      </c>
      <c r="M204" s="189">
        <f t="shared" si="26"/>
        <v>-0.10923847389840979</v>
      </c>
      <c r="N204" s="189"/>
      <c r="O204" s="189"/>
      <c r="P204" s="189"/>
      <c r="Q204" s="189"/>
      <c r="R204" s="58">
        <f>+'Ark1'!T716</f>
        <v>6.4587628865979392</v>
      </c>
      <c r="S204" s="189">
        <f t="shared" si="27"/>
        <v>0.30347278420885893</v>
      </c>
      <c r="T204" s="166">
        <f>+'Ark1'!W716</f>
        <v>3.7800687285223376</v>
      </c>
      <c r="U204" s="105"/>
      <c r="V204" s="78">
        <f>+'Ark1'!X716</f>
        <v>21.993127147766323</v>
      </c>
      <c r="W204" s="78">
        <f>+'Ark1'!Y716</f>
        <v>0.17182130584192443</v>
      </c>
      <c r="X204" s="78">
        <f>+'Ark1'!Z716</f>
        <v>0</v>
      </c>
      <c r="Y204" s="75"/>
      <c r="Z204" s="166">
        <f>+'Ark1'!AA716</f>
        <v>2.1618164561979736</v>
      </c>
      <c r="AA204" s="58">
        <f>+'Ark1'!AC716</f>
        <v>1.3675864241889912</v>
      </c>
      <c r="AB204" s="78">
        <f>+'Ark1'!AE716</f>
        <v>28.09769694614512</v>
      </c>
      <c r="AC204" s="166">
        <f t="shared" si="29"/>
        <v>4.3759398496240598</v>
      </c>
      <c r="AD204" s="47"/>
      <c r="AF204" s="61"/>
    </row>
    <row r="205" spans="1:32" ht="15.6">
      <c r="A205" s="47"/>
      <c r="B205" s="56">
        <f>+'Ark1'!C717</f>
        <v>2012</v>
      </c>
      <c r="C205" s="56">
        <f>+'Ark1'!L717</f>
        <v>9</v>
      </c>
      <c r="D205" s="69" t="s">
        <v>35</v>
      </c>
      <c r="E205" s="354">
        <f>+'Ark1'!Q717</f>
        <v>127</v>
      </c>
      <c r="F205" s="354">
        <f>+'Ark1'!R717</f>
        <v>619</v>
      </c>
      <c r="G205" s="189">
        <f>+'Ark1'!AG717</f>
        <v>29.731027857829005</v>
      </c>
      <c r="H205" s="189">
        <f t="shared" si="25"/>
        <v>0.90523382510523831</v>
      </c>
      <c r="I205" s="189">
        <f>+'Ark1'!AH717</f>
        <v>31.378489366121816</v>
      </c>
      <c r="J205" s="189"/>
      <c r="K205" s="189"/>
      <c r="L205" s="166">
        <f>+'Ark1'!U717</f>
        <v>15.862358642972543</v>
      </c>
      <c r="M205" s="189">
        <f t="shared" si="26"/>
        <v>5.9353634625299634E-2</v>
      </c>
      <c r="N205" s="189"/>
      <c r="O205" s="189"/>
      <c r="P205" s="189"/>
      <c r="Q205" s="189"/>
      <c r="R205" s="58">
        <f>+'Ark1'!T717</f>
        <v>6.930533117932149</v>
      </c>
      <c r="S205" s="189">
        <f t="shared" si="27"/>
        <v>0.13921425315752334</v>
      </c>
      <c r="T205" s="166">
        <f>+'Ark1'!W717</f>
        <v>4.846526655896608</v>
      </c>
      <c r="U205" s="105"/>
      <c r="V205" s="78">
        <f>+'Ark1'!X717</f>
        <v>42.487883683360259</v>
      </c>
      <c r="W205" s="78">
        <f>+'Ark1'!Y717</f>
        <v>0.4846526655896608</v>
      </c>
      <c r="X205" s="78">
        <f>+'Ark1'!Z717</f>
        <v>0</v>
      </c>
      <c r="Y205" s="75"/>
      <c r="Z205" s="166">
        <f>+'Ark1'!AA717</f>
        <v>2.1684374772401123</v>
      </c>
      <c r="AA205" s="58">
        <f>+'Ark1'!AC717</f>
        <v>1.1124300809896317</v>
      </c>
      <c r="AB205" s="78">
        <f>+'Ark1'!AE717</f>
        <v>12.120588800021652</v>
      </c>
      <c r="AC205" s="166">
        <f t="shared" si="29"/>
        <v>4.8740157480314963</v>
      </c>
      <c r="AD205" s="47"/>
      <c r="AF205" s="61"/>
    </row>
    <row r="206" spans="1:32" ht="15.6">
      <c r="A206" s="47"/>
      <c r="B206" s="56">
        <f>+'Ark1'!C718</f>
        <v>2012</v>
      </c>
      <c r="C206" s="56">
        <f>+'Ark1'!L718</f>
        <v>10</v>
      </c>
      <c r="D206" s="69" t="s">
        <v>36</v>
      </c>
      <c r="E206" s="354">
        <f>+'Ark1'!Q718</f>
        <v>90</v>
      </c>
      <c r="F206" s="354">
        <f>+'Ark1'!R718</f>
        <v>237</v>
      </c>
      <c r="G206" s="189">
        <f>+'Ark1'!AG718</f>
        <v>11.383285302593661</v>
      </c>
      <c r="H206" s="189">
        <f t="shared" si="25"/>
        <v>-3.6792748514005584</v>
      </c>
      <c r="I206" s="189">
        <f>+'Ark1'!AH718</f>
        <v>12.58456769410223</v>
      </c>
      <c r="J206" s="189"/>
      <c r="K206" s="189"/>
      <c r="L206" s="166">
        <f>+'Ark1'!U718</f>
        <v>16.615611814345996</v>
      </c>
      <c r="M206" s="189">
        <f t="shared" si="26"/>
        <v>0.44436580795623115</v>
      </c>
      <c r="N206" s="189"/>
      <c r="O206" s="189"/>
      <c r="P206" s="189"/>
      <c r="Q206" s="189"/>
      <c r="R206" s="58">
        <f>+'Ark1'!T718</f>
        <v>7.0295358649789037</v>
      </c>
      <c r="S206" s="189">
        <f t="shared" si="27"/>
        <v>6.4679634946954501E-2</v>
      </c>
      <c r="T206" s="166">
        <f>+'Ark1'!W718</f>
        <v>9.7046413502109683</v>
      </c>
      <c r="U206" s="105"/>
      <c r="V206" s="78">
        <f>+'Ark1'!X718</f>
        <v>57.805907172995802</v>
      </c>
      <c r="W206" s="78">
        <f>+'Ark1'!Y718</f>
        <v>1.2658227848101264</v>
      </c>
      <c r="X206" s="78">
        <f>+'Ark1'!Z718</f>
        <v>0</v>
      </c>
      <c r="Y206" s="75"/>
      <c r="Z206" s="166">
        <f>+'Ark1'!AA718</f>
        <v>2.3654797965480463</v>
      </c>
      <c r="AA206" s="58">
        <f>+'Ark1'!AC718</f>
        <v>1.2873831911211249</v>
      </c>
      <c r="AB206" s="78">
        <f>+'Ark1'!AE718</f>
        <v>31.326170559212127</v>
      </c>
      <c r="AC206" s="166">
        <f t="shared" si="29"/>
        <v>2.6333333333333333</v>
      </c>
      <c r="AD206" s="47"/>
      <c r="AF206" s="61"/>
    </row>
    <row r="207" spans="1:32" ht="15.6">
      <c r="A207" s="47"/>
      <c r="B207" s="56">
        <f>+'Ark1'!C719</f>
        <v>2012</v>
      </c>
      <c r="C207" s="56">
        <f>+'Ark1'!L719</f>
        <v>11</v>
      </c>
      <c r="D207" s="69" t="s">
        <v>37</v>
      </c>
      <c r="E207" s="354">
        <f>+'Ark1'!Q719</f>
        <v>56</v>
      </c>
      <c r="F207" s="354">
        <f>+'Ark1'!R719</f>
        <v>157</v>
      </c>
      <c r="G207" s="189">
        <f>+'Ark1'!AG719</f>
        <v>7.5408261287223821</v>
      </c>
      <c r="H207" s="189">
        <f t="shared" si="25"/>
        <v>0.94794836163864904</v>
      </c>
      <c r="I207" s="189">
        <f>+'Ark1'!AH719</f>
        <v>8.5297924356454597</v>
      </c>
      <c r="J207" s="189"/>
      <c r="K207" s="189"/>
      <c r="L207" s="166">
        <f>+'Ark1'!U719</f>
        <v>17.000636942675161</v>
      </c>
      <c r="M207" s="189">
        <f t="shared" si="26"/>
        <v>1.0125993770056851E-2</v>
      </c>
      <c r="N207" s="189"/>
      <c r="O207" s="189"/>
      <c r="P207" s="189"/>
      <c r="Q207" s="189"/>
      <c r="R207" s="58">
        <f>+'Ark1'!T719</f>
        <v>7.2929936305732497</v>
      </c>
      <c r="S207" s="189">
        <f t="shared" si="27"/>
        <v>0.32219071086521911</v>
      </c>
      <c r="T207" s="166">
        <f>+'Ark1'!W719</f>
        <v>7.6433121019108308</v>
      </c>
      <c r="U207" s="105"/>
      <c r="V207" s="78">
        <f>+'Ark1'!X719</f>
        <v>62.420382165605098</v>
      </c>
      <c r="W207" s="78">
        <f>+'Ark1'!Y719</f>
        <v>3.1847133757961794</v>
      </c>
      <c r="X207" s="78">
        <f>+'Ark1'!Z719</f>
        <v>0</v>
      </c>
      <c r="Y207" s="75"/>
      <c r="Z207" s="166">
        <f>+'Ark1'!AA719</f>
        <v>2.91889292370182</v>
      </c>
      <c r="AA207" s="58">
        <f>+'Ark1'!AC719</f>
        <v>1.101597834860047</v>
      </c>
      <c r="AB207" s="78">
        <f>+'Ark1'!AE719</f>
        <v>5.4812456506539151</v>
      </c>
      <c r="AC207" s="166">
        <f t="shared" si="29"/>
        <v>2.8035714285714284</v>
      </c>
      <c r="AD207" s="47"/>
      <c r="AF207" s="61"/>
    </row>
    <row r="208" spans="1:32" ht="15.6">
      <c r="A208" s="47"/>
      <c r="B208" s="56">
        <f>+'Ark1'!C720</f>
        <v>2012</v>
      </c>
      <c r="C208" s="56">
        <f>+'Ark1'!L720</f>
        <v>12</v>
      </c>
      <c r="D208" s="69" t="s">
        <v>38</v>
      </c>
      <c r="E208" s="354">
        <f>+'Ark1'!Q720</f>
        <v>17</v>
      </c>
      <c r="F208" s="354">
        <f>+'Ark1'!R720</f>
        <v>38</v>
      </c>
      <c r="G208" s="189">
        <f>+'Ark1'!AG720</f>
        <v>1.8251681075888575</v>
      </c>
      <c r="H208" s="189">
        <f t="shared" si="25"/>
        <v>0.18897946466296744</v>
      </c>
      <c r="I208" s="189">
        <f>+'Ark1'!AH720</f>
        <v>1.9637920841122984</v>
      </c>
      <c r="J208" s="189"/>
      <c r="K208" s="189"/>
      <c r="L208" s="166">
        <f>+'Ark1'!U720</f>
        <v>16.171052631578945</v>
      </c>
      <c r="M208" s="189">
        <f t="shared" si="26"/>
        <v>-0.65247678018575783</v>
      </c>
      <c r="N208" s="189"/>
      <c r="O208" s="189"/>
      <c r="P208" s="189"/>
      <c r="Q208" s="189"/>
      <c r="R208" s="58">
        <f>+'Ark1'!T720</f>
        <v>6.8157894736842115</v>
      </c>
      <c r="S208" s="189">
        <f t="shared" si="27"/>
        <v>8.0495356037150856E-2</v>
      </c>
      <c r="T208" s="166">
        <f>+'Ark1'!W720</f>
        <v>13.157894736842103</v>
      </c>
      <c r="U208" s="105"/>
      <c r="V208" s="78">
        <f>+'Ark1'!X720</f>
        <v>55.263157894736842</v>
      </c>
      <c r="W208" s="78">
        <f>+'Ark1'!Y720</f>
        <v>2.6315789473684221</v>
      </c>
      <c r="X208" s="78">
        <f>+'Ark1'!Z720</f>
        <v>0</v>
      </c>
      <c r="Y208" s="75"/>
      <c r="Z208" s="166">
        <f>+'Ark1'!AA720</f>
        <v>3.551271669545188</v>
      </c>
      <c r="AA208" s="58">
        <f>+'Ark1'!AC720</f>
        <v>1.3348617739970936</v>
      </c>
      <c r="AB208" s="78">
        <f>+'Ark1'!AE720</f>
        <v>35.804548808564128</v>
      </c>
      <c r="AC208" s="166">
        <f t="shared" si="29"/>
        <v>2.2352941176470589</v>
      </c>
      <c r="AD208" s="47"/>
      <c r="AF208" s="61"/>
    </row>
    <row r="209" spans="1:32" ht="15.6">
      <c r="A209" s="47"/>
      <c r="B209" s="56">
        <f>+'Ark1'!C721</f>
        <v>2012</v>
      </c>
      <c r="C209" s="56">
        <f>+'Ark1'!L721</f>
        <v>13</v>
      </c>
      <c r="D209" s="69" t="s">
        <v>39</v>
      </c>
      <c r="E209" s="354">
        <f>+'Ark1'!Q721</f>
        <v>4</v>
      </c>
      <c r="F209" s="354">
        <f>+'Ark1'!R721</f>
        <v>7</v>
      </c>
      <c r="G209" s="189">
        <f>+'Ark1'!AG721</f>
        <v>0.33621517771373682</v>
      </c>
      <c r="H209" s="189">
        <f t="shared" si="25"/>
        <v>-9.6893580707822446E-2</v>
      </c>
      <c r="I209" s="189">
        <f>+'Ark1'!AH721</f>
        <v>0.35281146637265698</v>
      </c>
      <c r="J209" s="189"/>
      <c r="K209" s="189"/>
      <c r="L209" s="166">
        <f>+'Ark1'!U721</f>
        <v>15.771428571428581</v>
      </c>
      <c r="M209" s="189">
        <f t="shared" si="26"/>
        <v>-2.9174603174603053</v>
      </c>
      <c r="N209" s="189"/>
      <c r="O209" s="189"/>
      <c r="P209" s="189"/>
      <c r="Q209" s="189"/>
      <c r="R209" s="58">
        <f>+'Ark1'!T721</f>
        <v>7</v>
      </c>
      <c r="S209" s="189">
        <f t="shared" si="27"/>
        <v>0.22222222222222232</v>
      </c>
      <c r="T209" s="166">
        <f>+'Ark1'!W721</f>
        <v>14.285714285714288</v>
      </c>
      <c r="U209" s="105"/>
      <c r="V209" s="78">
        <f>+'Ark1'!X721</f>
        <v>42.857142857142847</v>
      </c>
      <c r="W209" s="78">
        <f>+'Ark1'!Y721</f>
        <v>0</v>
      </c>
      <c r="X209" s="78">
        <f>+'Ark1'!Z721</f>
        <v>0</v>
      </c>
      <c r="Y209" s="75"/>
      <c r="Z209" s="166">
        <f>+'Ark1'!AA721</f>
        <v>2.2159901274369171</v>
      </c>
      <c r="AA209" s="58">
        <f>+'Ark1'!AC721</f>
        <v>1.4142135623730951</v>
      </c>
      <c r="AB209" s="78">
        <f>+'Ark1'!AE721</f>
        <v>41.482080816204842</v>
      </c>
      <c r="AC209" s="166">
        <f t="shared" si="29"/>
        <v>1.75</v>
      </c>
      <c r="AD209" s="47"/>
      <c r="AF209" s="61"/>
    </row>
    <row r="210" spans="1:32" ht="15.6">
      <c r="A210" s="47"/>
      <c r="B210" s="56">
        <f>+'Ark1'!C722</f>
        <v>2012</v>
      </c>
      <c r="C210" s="56">
        <f>+'Ark1'!L722</f>
        <v>14</v>
      </c>
      <c r="D210" s="69" t="s">
        <v>405</v>
      </c>
      <c r="E210" s="354">
        <f>+'Ark1'!Q722</f>
        <v>3</v>
      </c>
      <c r="F210" s="354">
        <f>+'Ark1'!R722</f>
        <v>4</v>
      </c>
      <c r="G210" s="189">
        <f>+'Ark1'!AG722</f>
        <v>0.19212295869356391</v>
      </c>
      <c r="H210" s="189">
        <f t="shared" ref="H210:H273" si="32">+G210-G225</f>
        <v>0.14399976331339065</v>
      </c>
      <c r="I210" s="189">
        <f>+'Ark1'!AH722</f>
        <v>0.20325008388859592</v>
      </c>
      <c r="J210" s="189"/>
      <c r="K210" s="189"/>
      <c r="L210" s="166">
        <f>+'Ark1'!U722</f>
        <v>15.9</v>
      </c>
      <c r="M210" s="189">
        <f t="shared" ref="M210:M273" si="33">+L210-L225</f>
        <v>-6.2000000000000011</v>
      </c>
      <c r="N210" s="189"/>
      <c r="O210" s="189"/>
      <c r="P210" s="189"/>
      <c r="Q210" s="189"/>
      <c r="R210" s="58">
        <f>+'Ark1'!T722</f>
        <v>6.75</v>
      </c>
      <c r="S210" s="189">
        <f t="shared" ref="S210:S273" si="34">+R210-R225</f>
        <v>-2.25</v>
      </c>
      <c r="T210" s="166">
        <f>+'Ark1'!W722</f>
        <v>0</v>
      </c>
      <c r="U210" s="105"/>
      <c r="V210" s="78">
        <f>+'Ark1'!X722</f>
        <v>25</v>
      </c>
      <c r="W210" s="78">
        <f>+'Ark1'!Y722</f>
        <v>25</v>
      </c>
      <c r="X210" s="78">
        <f>+'Ark1'!Z722</f>
        <v>0</v>
      </c>
      <c r="Y210" s="75"/>
      <c r="Z210" s="166">
        <f>+'Ark1'!AA722</f>
        <v>4.881085944746312</v>
      </c>
      <c r="AA210" s="58">
        <f>+'Ark1'!AC722</f>
        <v>0.82915619758885006</v>
      </c>
      <c r="AB210" s="78">
        <f>+'Ark1'!AE722</f>
        <v>80.920488978892195</v>
      </c>
      <c r="AC210" s="166">
        <f t="shared" si="29"/>
        <v>1.3333333333333333</v>
      </c>
      <c r="AD210" s="47"/>
      <c r="AF210" s="61"/>
    </row>
    <row r="211" spans="1:32" ht="15.6">
      <c r="A211" s="47"/>
      <c r="B211" s="56">
        <f>+'Ark1'!C723</f>
        <v>2012</v>
      </c>
      <c r="C211" s="56">
        <f>+'Ark1'!L723</f>
        <v>15</v>
      </c>
      <c r="D211" s="69" t="s">
        <v>40</v>
      </c>
      <c r="E211" s="354">
        <f>+'Ark1'!Q723</f>
        <v>0</v>
      </c>
      <c r="F211" s="354">
        <f>+'Ark1'!R723</f>
        <v>0</v>
      </c>
      <c r="G211" s="189">
        <f>+'Ark1'!AG723</f>
        <v>0</v>
      </c>
      <c r="H211" s="189">
        <f t="shared" si="32"/>
        <v>0</v>
      </c>
      <c r="I211" s="189">
        <f>+'Ark1'!AH723</f>
        <v>0</v>
      </c>
      <c r="J211" s="189"/>
      <c r="K211" s="189"/>
      <c r="L211" s="166">
        <f>+'Ark1'!U723</f>
        <v>0</v>
      </c>
      <c r="M211" s="189">
        <f t="shared" si="33"/>
        <v>0</v>
      </c>
      <c r="N211" s="189"/>
      <c r="O211" s="189"/>
      <c r="P211" s="189"/>
      <c r="Q211" s="189"/>
      <c r="R211" s="58">
        <f>+'Ark1'!T723</f>
        <v>0</v>
      </c>
      <c r="S211" s="189">
        <f t="shared" si="34"/>
        <v>0</v>
      </c>
      <c r="T211" s="166">
        <f>+'Ark1'!W723</f>
        <v>0</v>
      </c>
      <c r="U211" s="105"/>
      <c r="V211" s="78">
        <f>+'Ark1'!X723</f>
        <v>0</v>
      </c>
      <c r="W211" s="78">
        <f>+'Ark1'!Y723</f>
        <v>0</v>
      </c>
      <c r="X211" s="78">
        <f>+'Ark1'!Z723</f>
        <v>0</v>
      </c>
      <c r="Y211" s="75"/>
      <c r="Z211" s="166">
        <f>+'Ark1'!AA723</f>
        <v>0</v>
      </c>
      <c r="AA211" s="58">
        <f>+'Ark1'!AC723</f>
        <v>0</v>
      </c>
      <c r="AB211" s="78">
        <f>+'Ark1'!AE723</f>
        <v>0</v>
      </c>
      <c r="AC211" s="166" t="e">
        <f t="shared" si="29"/>
        <v>#DIV/0!</v>
      </c>
      <c r="AD211" s="47"/>
      <c r="AF211" s="61"/>
    </row>
    <row r="212" spans="1:32" ht="15.6">
      <c r="A212" s="47"/>
      <c r="B212">
        <f>+'Ark1'!C724</f>
        <v>2011</v>
      </c>
      <c r="C212">
        <f>+'Ark1'!L724</f>
        <v>1</v>
      </c>
      <c r="D212" s="3" t="str">
        <f t="shared" ref="D212" si="35">+D197</f>
        <v>P-</v>
      </c>
      <c r="E212" s="342">
        <f>+'Ark1'!Q724</f>
        <v>1</v>
      </c>
      <c r="F212" s="342">
        <f>+'Ark1'!R724</f>
        <v>1</v>
      </c>
      <c r="G212" s="207">
        <f>+'Ark1'!AG724</f>
        <v>4.8123195380173248E-2</v>
      </c>
      <c r="H212" s="207">
        <f t="shared" si="32"/>
        <v>4.8123195380173248E-2</v>
      </c>
      <c r="I212" s="207">
        <f>+'Ark1'!AH724</f>
        <v>2.8034852418802495E-2</v>
      </c>
      <c r="J212" s="207"/>
      <c r="K212" s="207"/>
      <c r="L212" s="101">
        <f>+'Ark1'!U724</f>
        <v>8.8000000000000007</v>
      </c>
      <c r="M212" s="207">
        <f t="shared" si="33"/>
        <v>8.8000000000000007</v>
      </c>
      <c r="N212" s="207"/>
      <c r="O212" s="207"/>
      <c r="P212" s="207"/>
      <c r="Q212" s="207"/>
      <c r="R212" s="1">
        <f>+'Ark1'!T724</f>
        <v>1</v>
      </c>
      <c r="S212" s="207">
        <f t="shared" si="34"/>
        <v>1</v>
      </c>
      <c r="T212" s="101">
        <f>+'Ark1'!W724</f>
        <v>0</v>
      </c>
      <c r="U212" s="105"/>
      <c r="V212" s="11">
        <f>+'Ark1'!X724</f>
        <v>0</v>
      </c>
      <c r="W212" s="11">
        <f>+'Ark1'!Y724</f>
        <v>0</v>
      </c>
      <c r="X212" s="11">
        <f>+'Ark1'!Z724</f>
        <v>0</v>
      </c>
      <c r="Y212" s="75"/>
      <c r="Z212" s="101">
        <f>+'Ark1'!AA724</f>
        <v>0</v>
      </c>
      <c r="AA212" s="1">
        <f>+'Ark1'!AC724</f>
        <v>0</v>
      </c>
      <c r="AB212" s="11">
        <f>+'Ark1'!AE724</f>
        <v>0</v>
      </c>
      <c r="AC212" s="101">
        <f t="shared" si="29"/>
        <v>1</v>
      </c>
      <c r="AD212" s="47"/>
      <c r="AF212" s="61"/>
    </row>
    <row r="213" spans="1:32" ht="15.6">
      <c r="A213" s="47"/>
      <c r="B213">
        <f>+'Ark1'!C725</f>
        <v>2011</v>
      </c>
      <c r="C213">
        <f>+'Ark1'!L725</f>
        <v>2</v>
      </c>
      <c r="D213" s="3" t="str">
        <f t="shared" si="31"/>
        <v>P</v>
      </c>
      <c r="E213" s="342">
        <f>+'Ark1'!Q725</f>
        <v>5</v>
      </c>
      <c r="F213" s="342">
        <f>+'Ark1'!R725</f>
        <v>4</v>
      </c>
      <c r="G213" s="207">
        <f>+'Ark1'!AG725</f>
        <v>0.19249278152069299</v>
      </c>
      <c r="H213" s="207">
        <f t="shared" si="32"/>
        <v>0.1388159162496248</v>
      </c>
      <c r="I213" s="207">
        <f>+'Ark1'!AH725</f>
        <v>0.12997977030535696</v>
      </c>
      <c r="J213" s="207"/>
      <c r="K213" s="207"/>
      <c r="L213" s="101">
        <f>+'Ark1'!U725</f>
        <v>10.199999999999999</v>
      </c>
      <c r="M213" s="207">
        <f t="shared" si="33"/>
        <v>0.19999999999999929</v>
      </c>
      <c r="N213" s="207"/>
      <c r="O213" s="207"/>
      <c r="P213" s="207"/>
      <c r="Q213" s="207"/>
      <c r="R213" s="1">
        <f>+'Ark1'!T725</f>
        <v>2</v>
      </c>
      <c r="S213" s="207">
        <f t="shared" si="34"/>
        <v>-1</v>
      </c>
      <c r="T213" s="101">
        <f>+'Ark1'!W725</f>
        <v>0</v>
      </c>
      <c r="U213" s="105"/>
      <c r="V213" s="11">
        <f>+'Ark1'!X725</f>
        <v>0</v>
      </c>
      <c r="W213" s="11">
        <f>+'Ark1'!Y725</f>
        <v>0</v>
      </c>
      <c r="X213" s="11">
        <f>+'Ark1'!Z725</f>
        <v>0</v>
      </c>
      <c r="Y213" s="75"/>
      <c r="Z213" s="101">
        <f>+'Ark1'!AA725</f>
        <v>0.98742088290657948</v>
      </c>
      <c r="AA213" s="1">
        <f>+'Ark1'!AC725</f>
        <v>0</v>
      </c>
      <c r="AB213" s="11">
        <f>+'Ark1'!AE725</f>
        <v>0</v>
      </c>
      <c r="AC213" s="101">
        <f t="shared" si="29"/>
        <v>0.8</v>
      </c>
      <c r="AD213" s="47"/>
      <c r="AF213" s="61"/>
    </row>
    <row r="214" spans="1:32" ht="15.6">
      <c r="A214" s="47"/>
      <c r="B214">
        <f>+'Ark1'!C726</f>
        <v>2011</v>
      </c>
      <c r="C214">
        <f>+'Ark1'!L726</f>
        <v>3</v>
      </c>
      <c r="D214" s="3" t="str">
        <f t="shared" si="31"/>
        <v>P+</v>
      </c>
      <c r="E214" s="342">
        <f>+'Ark1'!Q726</f>
        <v>8</v>
      </c>
      <c r="F214" s="342">
        <f>+'Ark1'!R726</f>
        <v>16</v>
      </c>
      <c r="G214" s="207">
        <f>+'Ark1'!AG726</f>
        <v>0.76997112608277196</v>
      </c>
      <c r="H214" s="207">
        <f t="shared" si="32"/>
        <v>0.55526366499849922</v>
      </c>
      <c r="I214" s="207">
        <f>+'Ark1'!AH726</f>
        <v>0.57407731884865998</v>
      </c>
      <c r="J214" s="207"/>
      <c r="K214" s="207"/>
      <c r="L214" s="101">
        <f>+'Ark1'!U726</f>
        <v>11.262499999999999</v>
      </c>
      <c r="M214" s="207">
        <f t="shared" si="33"/>
        <v>0.46249999999999858</v>
      </c>
      <c r="N214" s="207"/>
      <c r="O214" s="207"/>
      <c r="P214" s="207"/>
      <c r="Q214" s="207"/>
      <c r="R214" s="1">
        <f>+'Ark1'!T726</f>
        <v>2.75</v>
      </c>
      <c r="S214" s="207">
        <f t="shared" si="34"/>
        <v>0</v>
      </c>
      <c r="T214" s="101">
        <f>+'Ark1'!W726</f>
        <v>0</v>
      </c>
      <c r="U214" s="105"/>
      <c r="V214" s="11">
        <f>+'Ark1'!X726</f>
        <v>6.25</v>
      </c>
      <c r="W214" s="11">
        <f>+'Ark1'!Y726</f>
        <v>0</v>
      </c>
      <c r="X214" s="11">
        <f>+'Ark1'!Z726</f>
        <v>0</v>
      </c>
      <c r="Y214" s="75"/>
      <c r="Z214" s="101">
        <f>+'Ark1'!AA726</f>
        <v>2.4967165938488138</v>
      </c>
      <c r="AA214" s="1">
        <f>+'Ark1'!AC726</f>
        <v>0.66143782776614757</v>
      </c>
      <c r="AB214" s="11">
        <f>+'Ark1'!AE726</f>
        <v>-12.67846126088582</v>
      </c>
      <c r="AC214" s="101">
        <f t="shared" si="29"/>
        <v>2</v>
      </c>
      <c r="AD214" s="47"/>
      <c r="AF214" s="61"/>
    </row>
    <row r="215" spans="1:32" ht="15.6">
      <c r="A215" s="47"/>
      <c r="B215">
        <f>+'Ark1'!C727</f>
        <v>2011</v>
      </c>
      <c r="C215">
        <f>+'Ark1'!L727</f>
        <v>4</v>
      </c>
      <c r="D215" s="3" t="str">
        <f t="shared" si="31"/>
        <v>O-</v>
      </c>
      <c r="E215" s="342">
        <f>+'Ark1'!Q727</f>
        <v>13</v>
      </c>
      <c r="F215" s="342">
        <f>+'Ark1'!R727</f>
        <v>26</v>
      </c>
      <c r="G215" s="207">
        <f>+'Ark1'!AG727</f>
        <v>1.2512030798845049</v>
      </c>
      <c r="H215" s="207">
        <f t="shared" si="32"/>
        <v>0.55340383136061866</v>
      </c>
      <c r="I215" s="207">
        <f>+'Ark1'!AH727</f>
        <v>1.0019273961037924</v>
      </c>
      <c r="J215" s="207"/>
      <c r="K215" s="207"/>
      <c r="L215" s="101">
        <f>+'Ark1'!U727</f>
        <v>12.096153846153848</v>
      </c>
      <c r="M215" s="207">
        <f t="shared" si="33"/>
        <v>2.2346153846153882</v>
      </c>
      <c r="N215" s="207"/>
      <c r="O215" s="207"/>
      <c r="P215" s="207"/>
      <c r="Q215" s="207"/>
      <c r="R215" s="1">
        <f>+'Ark1'!T727</f>
        <v>3.6153846153846145</v>
      </c>
      <c r="S215" s="207">
        <f t="shared" si="34"/>
        <v>-0.15384615384615419</v>
      </c>
      <c r="T215" s="101">
        <f>+'Ark1'!W727</f>
        <v>0</v>
      </c>
      <c r="U215" s="105"/>
      <c r="V215" s="11">
        <f>+'Ark1'!X727</f>
        <v>3.8461538461538449</v>
      </c>
      <c r="W215" s="11">
        <f>+'Ark1'!Y727</f>
        <v>0</v>
      </c>
      <c r="X215" s="11">
        <f>+'Ark1'!Z727</f>
        <v>0</v>
      </c>
      <c r="Y215" s="75"/>
      <c r="Z215" s="101">
        <f>+'Ark1'!AA727</f>
        <v>2.4846421765642779</v>
      </c>
      <c r="AA215" s="1">
        <f>+'Ark1'!AC727</f>
        <v>1.0405960968052843</v>
      </c>
      <c r="AB215" s="11">
        <f>+'Ark1'!AE727</f>
        <v>18.091272866366623</v>
      </c>
      <c r="AC215" s="101">
        <f t="shared" si="29"/>
        <v>2</v>
      </c>
      <c r="AD215" s="47"/>
      <c r="AF215" s="61"/>
    </row>
    <row r="216" spans="1:32" ht="15.6">
      <c r="A216" s="47"/>
      <c r="B216">
        <f>+'Ark1'!C728</f>
        <v>2011</v>
      </c>
      <c r="C216">
        <f>+'Ark1'!L728</f>
        <v>5</v>
      </c>
      <c r="D216" s="3" t="str">
        <f t="shared" si="31"/>
        <v>O</v>
      </c>
      <c r="E216" s="342">
        <f>+'Ark1'!Q728</f>
        <v>41</v>
      </c>
      <c r="F216" s="342">
        <f>+'Ark1'!R728</f>
        <v>62</v>
      </c>
      <c r="G216" s="207">
        <f>+'Ark1'!AG728</f>
        <v>2.9836381135707426</v>
      </c>
      <c r="H216" s="207">
        <f t="shared" si="32"/>
        <v>0.67553290691481083</v>
      </c>
      <c r="I216" s="207">
        <f>+'Ark1'!AH728</f>
        <v>2.4141830867009682</v>
      </c>
      <c r="J216" s="207"/>
      <c r="K216" s="207"/>
      <c r="L216" s="101">
        <f>+'Ark1'!U728</f>
        <v>12.22258064516129</v>
      </c>
      <c r="M216" s="207">
        <f t="shared" si="33"/>
        <v>0.25513878469618056</v>
      </c>
      <c r="N216" s="207"/>
      <c r="O216" s="207"/>
      <c r="P216" s="207"/>
      <c r="Q216" s="207"/>
      <c r="R216" s="1">
        <f>+'Ark1'!T728</f>
        <v>4.1129032258064511</v>
      </c>
      <c r="S216" s="207">
        <f t="shared" si="34"/>
        <v>-0.44523630907727085</v>
      </c>
      <c r="T216" s="101">
        <f>+'Ark1'!W728</f>
        <v>1.6129032258064513</v>
      </c>
      <c r="U216" s="105"/>
      <c r="V216" s="11">
        <f>+'Ark1'!X728</f>
        <v>4.8387096774193559</v>
      </c>
      <c r="W216" s="11">
        <f>+'Ark1'!Y728</f>
        <v>0</v>
      </c>
      <c r="X216" s="11">
        <f>+'Ark1'!Z728</f>
        <v>0</v>
      </c>
      <c r="Y216" s="75"/>
      <c r="Z216" s="101">
        <f>+'Ark1'!AA728</f>
        <v>2.5224424514576649</v>
      </c>
      <c r="AA216" s="1">
        <f>+'Ark1'!AC728</f>
        <v>1.4267585494317838</v>
      </c>
      <c r="AB216" s="11">
        <f>+'Ark1'!AE728</f>
        <v>9.8335763455258842</v>
      </c>
      <c r="AC216" s="101">
        <f t="shared" si="29"/>
        <v>1.5121951219512195</v>
      </c>
      <c r="AD216" s="47"/>
      <c r="AF216" s="61"/>
    </row>
    <row r="217" spans="1:32" ht="15.6">
      <c r="A217" s="47"/>
      <c r="B217">
        <f>+'Ark1'!C729</f>
        <v>2011</v>
      </c>
      <c r="C217">
        <f>+'Ark1'!L729</f>
        <v>6</v>
      </c>
      <c r="D217" s="3" t="str">
        <f t="shared" si="31"/>
        <v>O+</v>
      </c>
      <c r="E217" s="342">
        <f>+'Ark1'!Q729</f>
        <v>58</v>
      </c>
      <c r="F217" s="342">
        <f>+'Ark1'!R729</f>
        <v>103</v>
      </c>
      <c r="G217" s="207">
        <f>+'Ark1'!AG729</f>
        <v>4.9566891241578439</v>
      </c>
      <c r="H217" s="207">
        <f t="shared" si="32"/>
        <v>0.28680184557491284</v>
      </c>
      <c r="I217" s="207">
        <f>+'Ark1'!AH729</f>
        <v>4.1443794899568358</v>
      </c>
      <c r="J217" s="207"/>
      <c r="K217" s="207"/>
      <c r="L217" s="101">
        <f>+'Ark1'!U729</f>
        <v>12.630097087378642</v>
      </c>
      <c r="M217" s="207">
        <f t="shared" si="33"/>
        <v>-0.67794888963285338</v>
      </c>
      <c r="N217" s="207"/>
      <c r="O217" s="207"/>
      <c r="P217" s="207"/>
      <c r="Q217" s="207"/>
      <c r="R217" s="1">
        <f>+'Ark1'!T729</f>
        <v>5.1553398058252418</v>
      </c>
      <c r="S217" s="207">
        <f t="shared" si="34"/>
        <v>-0.17799352750809039</v>
      </c>
      <c r="T217" s="101">
        <f>+'Ark1'!W729</f>
        <v>2.912621359223301</v>
      </c>
      <c r="U217" s="105"/>
      <c r="V217" s="11">
        <f>+'Ark1'!X729</f>
        <v>11.650485436893204</v>
      </c>
      <c r="W217" s="11">
        <f>+'Ark1'!Y729</f>
        <v>0</v>
      </c>
      <c r="X217" s="11">
        <f>+'Ark1'!Z729</f>
        <v>0</v>
      </c>
      <c r="Y217" s="75"/>
      <c r="Z217" s="101">
        <f>+'Ark1'!AA729</f>
        <v>2.4720902264402271</v>
      </c>
      <c r="AA217" s="1">
        <f>+'Ark1'!AC729</f>
        <v>1.4927480461190348</v>
      </c>
      <c r="AB217" s="11">
        <f>+'Ark1'!AE729</f>
        <v>3.056750645699041</v>
      </c>
      <c r="AC217" s="101">
        <f t="shared" si="29"/>
        <v>1.7758620689655173</v>
      </c>
      <c r="AD217" s="47"/>
      <c r="AF217" s="61"/>
    </row>
    <row r="218" spans="1:32" ht="15.6">
      <c r="A218" s="47"/>
      <c r="B218">
        <f>+'Ark1'!C730</f>
        <v>2011</v>
      </c>
      <c r="C218">
        <f>+'Ark1'!L730</f>
        <v>7</v>
      </c>
      <c r="D218" s="3" t="str">
        <f t="shared" si="31"/>
        <v>R-</v>
      </c>
      <c r="E218" s="342">
        <f>+'Ark1'!Q730</f>
        <v>81</v>
      </c>
      <c r="F218" s="342">
        <f>+'Ark1'!R730</f>
        <v>187</v>
      </c>
      <c r="G218" s="207">
        <f>+'Ark1'!AG730</f>
        <v>8.9990375360923984</v>
      </c>
      <c r="H218" s="207">
        <f t="shared" si="32"/>
        <v>3.5001035824013371E-2</v>
      </c>
      <c r="I218" s="207">
        <f>+'Ark1'!AH730</f>
        <v>8.2212204718138295</v>
      </c>
      <c r="J218" s="207"/>
      <c r="K218" s="207"/>
      <c r="L218" s="101">
        <f>+'Ark1'!U730</f>
        <v>13.800000000000002</v>
      </c>
      <c r="M218" s="207">
        <f t="shared" si="33"/>
        <v>-1.2574850299399642E-2</v>
      </c>
      <c r="N218" s="207"/>
      <c r="O218" s="207"/>
      <c r="P218" s="207"/>
      <c r="Q218" s="207"/>
      <c r="R218" s="1">
        <f>+'Ark1'!T730</f>
        <v>5.2459893048128334</v>
      </c>
      <c r="S218" s="207">
        <f t="shared" si="34"/>
        <v>-0.43065740177399459</v>
      </c>
      <c r="T218" s="101">
        <f>+'Ark1'!W730</f>
        <v>2.1390374331550803</v>
      </c>
      <c r="U218" s="105"/>
      <c r="V218" s="11">
        <f>+'Ark1'!X730</f>
        <v>14.438502673796789</v>
      </c>
      <c r="W218" s="11">
        <f>+'Ark1'!Y730</f>
        <v>1.0695187165775402</v>
      </c>
      <c r="X218" s="11">
        <f>+'Ark1'!Z730</f>
        <v>0</v>
      </c>
      <c r="Y218" s="75"/>
      <c r="Z218" s="101">
        <f>+'Ark1'!AA730</f>
        <v>2.4632920019013129</v>
      </c>
      <c r="AA218" s="1">
        <f>+'Ark1'!AC730</f>
        <v>1.4601378807844336</v>
      </c>
      <c r="AB218" s="11">
        <f>+'Ark1'!AE730</f>
        <v>18.480757026355263</v>
      </c>
      <c r="AC218" s="101">
        <f t="shared" si="29"/>
        <v>2.308641975308642</v>
      </c>
      <c r="AD218" s="47"/>
      <c r="AF218" s="61"/>
    </row>
    <row r="219" spans="1:32" ht="15.6">
      <c r="A219" s="47"/>
      <c r="B219">
        <f>+'Ark1'!C731</f>
        <v>2011</v>
      </c>
      <c r="C219">
        <f>+'Ark1'!L731</f>
        <v>8</v>
      </c>
      <c r="D219" s="3" t="str">
        <f t="shared" si="31"/>
        <v>R</v>
      </c>
      <c r="E219" s="342">
        <f>+'Ark1'!Q731</f>
        <v>137</v>
      </c>
      <c r="F219" s="342">
        <f>+'Ark1'!R731</f>
        <v>586</v>
      </c>
      <c r="G219" s="207">
        <f>+'Ark1'!AG731</f>
        <v>28.200192492781525</v>
      </c>
      <c r="H219" s="207">
        <f t="shared" si="32"/>
        <v>1.9522053752291839</v>
      </c>
      <c r="I219" s="207">
        <f>+'Ark1'!AH731</f>
        <v>27.360423071409219</v>
      </c>
      <c r="J219" s="207"/>
      <c r="K219" s="207"/>
      <c r="L219" s="101">
        <f>+'Ark1'!U731</f>
        <v>14.655802047781561</v>
      </c>
      <c r="M219" s="207">
        <f t="shared" si="33"/>
        <v>-0.15033292154359579</v>
      </c>
      <c r="N219" s="207"/>
      <c r="O219" s="207"/>
      <c r="P219" s="207"/>
      <c r="Q219" s="207"/>
      <c r="R219" s="1">
        <f>+'Ark1'!T731</f>
        <v>6.1552901023890803</v>
      </c>
      <c r="S219" s="207">
        <f t="shared" si="34"/>
        <v>-0.2332579548706315</v>
      </c>
      <c r="T219" s="101">
        <f>+'Ark1'!W731</f>
        <v>3.2423208191126278</v>
      </c>
      <c r="U219" s="105"/>
      <c r="V219" s="11">
        <f>+'Ark1'!X731</f>
        <v>23.549488054607504</v>
      </c>
      <c r="W219" s="11">
        <f>+'Ark1'!Y731</f>
        <v>1.1945392491467577</v>
      </c>
      <c r="X219" s="11">
        <f>+'Ark1'!Z731</f>
        <v>0</v>
      </c>
      <c r="Y219" s="75"/>
      <c r="Z219" s="101">
        <f>+'Ark1'!AA731</f>
        <v>2.5127406658164975</v>
      </c>
      <c r="AA219" s="1">
        <f>+'Ark1'!AC731</f>
        <v>1.3805502938295362</v>
      </c>
      <c r="AB219" s="11">
        <f>+'Ark1'!AE731</f>
        <v>12.924059447935395</v>
      </c>
      <c r="AC219" s="101">
        <f t="shared" si="29"/>
        <v>4.2773722627737225</v>
      </c>
      <c r="AD219" s="47"/>
      <c r="AF219" s="61"/>
    </row>
    <row r="220" spans="1:32" ht="15.6">
      <c r="A220" s="47"/>
      <c r="B220">
        <f>+'Ark1'!C732</f>
        <v>2011</v>
      </c>
      <c r="C220">
        <f>+'Ark1'!L732</f>
        <v>9</v>
      </c>
      <c r="D220" s="3" t="str">
        <f t="shared" si="31"/>
        <v>R+</v>
      </c>
      <c r="E220" s="342">
        <f>+'Ark1'!Q732</f>
        <v>139</v>
      </c>
      <c r="F220" s="342">
        <f>+'Ark1'!R732</f>
        <v>599</v>
      </c>
      <c r="G220" s="207">
        <f>+'Ark1'!AG732</f>
        <v>28.825794032723767</v>
      </c>
      <c r="H220" s="207">
        <f t="shared" si="32"/>
        <v>-0.48177440527945237</v>
      </c>
      <c r="I220" s="207">
        <f>+'Ark1'!AH732</f>
        <v>30.156581022316377</v>
      </c>
      <c r="J220" s="207"/>
      <c r="K220" s="207"/>
      <c r="L220" s="101">
        <f>+'Ark1'!U732</f>
        <v>15.803005008347244</v>
      </c>
      <c r="M220" s="207">
        <f t="shared" si="33"/>
        <v>-0.3158594605172258</v>
      </c>
      <c r="N220" s="207"/>
      <c r="O220" s="207"/>
      <c r="P220" s="207"/>
      <c r="Q220" s="207"/>
      <c r="R220" s="1">
        <f>+'Ark1'!T732</f>
        <v>6.7913188647746257</v>
      </c>
      <c r="S220" s="207">
        <f t="shared" si="34"/>
        <v>-0.24164816819240542</v>
      </c>
      <c r="T220" s="101">
        <f>+'Ark1'!W732</f>
        <v>9.0150250417362265</v>
      </c>
      <c r="U220" s="105"/>
      <c r="V220" s="11">
        <f>+'Ark1'!X732</f>
        <v>38.063439065108511</v>
      </c>
      <c r="W220" s="11">
        <f>+'Ark1'!Y732</f>
        <v>1.335559265442404</v>
      </c>
      <c r="X220" s="11">
        <f>+'Ark1'!Z732</f>
        <v>0</v>
      </c>
      <c r="Y220" s="75"/>
      <c r="Z220" s="101">
        <f>+'Ark1'!AA732</f>
        <v>2.4701674431038394</v>
      </c>
      <c r="AA220" s="1">
        <f>+'Ark1'!AC732</f>
        <v>1.4894816848971708</v>
      </c>
      <c r="AB220" s="11">
        <f>+'Ark1'!AE732</f>
        <v>11.55123547837194</v>
      </c>
      <c r="AC220" s="101">
        <f t="shared" si="29"/>
        <v>4.3093525179856114</v>
      </c>
      <c r="AD220" s="47"/>
      <c r="AF220" s="61"/>
    </row>
    <row r="221" spans="1:32" ht="15.6">
      <c r="A221" s="47"/>
      <c r="B221">
        <f>+'Ark1'!C733</f>
        <v>2011</v>
      </c>
      <c r="C221">
        <f>+'Ark1'!L733</f>
        <v>10</v>
      </c>
      <c r="D221" s="3" t="str">
        <f t="shared" si="31"/>
        <v>U-</v>
      </c>
      <c r="E221" s="342">
        <f>+'Ark1'!Q733</f>
        <v>100</v>
      </c>
      <c r="F221" s="342">
        <f>+'Ark1'!R733</f>
        <v>313</v>
      </c>
      <c r="G221" s="207">
        <f>+'Ark1'!AG733</f>
        <v>15.06256015399422</v>
      </c>
      <c r="H221" s="207">
        <f t="shared" si="32"/>
        <v>0.24774533917940289</v>
      </c>
      <c r="I221" s="207">
        <f>+'Ark1'!AH733</f>
        <v>16.125137386705738</v>
      </c>
      <c r="J221" s="207"/>
      <c r="K221" s="207"/>
      <c r="L221" s="101">
        <f>+'Ark1'!U733</f>
        <v>16.171246006389765</v>
      </c>
      <c r="M221" s="207">
        <f t="shared" si="33"/>
        <v>-0.80592790665371794</v>
      </c>
      <c r="N221" s="207"/>
      <c r="O221" s="207"/>
      <c r="P221" s="207"/>
      <c r="Q221" s="207"/>
      <c r="R221" s="1">
        <f>+'Ark1'!T733</f>
        <v>6.9648562300319492</v>
      </c>
      <c r="S221" s="207">
        <f t="shared" si="34"/>
        <v>-0.15470898735935723</v>
      </c>
      <c r="T221" s="101">
        <f>+'Ark1'!W733</f>
        <v>17.891373801916931</v>
      </c>
      <c r="U221" s="105"/>
      <c r="V221" s="11">
        <f>+'Ark1'!X733</f>
        <v>45.686900958466438</v>
      </c>
      <c r="W221" s="11">
        <f>+'Ark1'!Y733</f>
        <v>0.63897763578274769</v>
      </c>
      <c r="X221" s="11">
        <f>+'Ark1'!Z733</f>
        <v>0</v>
      </c>
      <c r="Y221" s="75"/>
      <c r="Z221" s="101">
        <f>+'Ark1'!AA733</f>
        <v>2.2790062951810457</v>
      </c>
      <c r="AA221" s="1">
        <f>+'Ark1'!AC733</f>
        <v>1.8198527294718032</v>
      </c>
      <c r="AB221" s="11">
        <f>+'Ark1'!AE733</f>
        <v>23.085379806997807</v>
      </c>
      <c r="AC221" s="101">
        <f t="shared" si="29"/>
        <v>3.13</v>
      </c>
      <c r="AD221" s="47"/>
      <c r="AF221" s="61"/>
    </row>
    <row r="222" spans="1:32" ht="15.6">
      <c r="A222" s="47"/>
      <c r="B222">
        <f>+'Ark1'!C734</f>
        <v>2011</v>
      </c>
      <c r="C222">
        <f>+'Ark1'!L734</f>
        <v>11</v>
      </c>
      <c r="D222" s="3" t="str">
        <f t="shared" si="31"/>
        <v>U</v>
      </c>
      <c r="E222" s="342">
        <f>+'Ark1'!Q734</f>
        <v>60</v>
      </c>
      <c r="F222" s="342">
        <f>+'Ark1'!R734</f>
        <v>137</v>
      </c>
      <c r="G222" s="207">
        <f>+'Ark1'!AG734</f>
        <v>6.5928777670837331</v>
      </c>
      <c r="H222" s="207">
        <f t="shared" si="32"/>
        <v>-3.4983729038770832</v>
      </c>
      <c r="I222" s="207">
        <f>+'Ark1'!AH734</f>
        <v>7.4155370426416498</v>
      </c>
      <c r="J222" s="207"/>
      <c r="K222" s="207"/>
      <c r="L222" s="101">
        <f>+'Ark1'!U734</f>
        <v>16.990510948905104</v>
      </c>
      <c r="M222" s="207">
        <f t="shared" si="33"/>
        <v>-1.1967230936480853</v>
      </c>
      <c r="N222" s="207"/>
      <c r="O222" s="207"/>
      <c r="P222" s="207"/>
      <c r="Q222" s="207"/>
      <c r="R222" s="1">
        <f>+'Ark1'!T734</f>
        <v>6.9708029197080306</v>
      </c>
      <c r="S222" s="207">
        <f t="shared" si="34"/>
        <v>-0.15153750582388348</v>
      </c>
      <c r="T222" s="101">
        <f>+'Ark1'!W734</f>
        <v>13.868613138686133</v>
      </c>
      <c r="U222" s="105"/>
      <c r="V222" s="11">
        <f>+'Ark1'!X734</f>
        <v>62.773722627737214</v>
      </c>
      <c r="W222" s="11">
        <f>+'Ark1'!Y734</f>
        <v>2.1897810218978111</v>
      </c>
      <c r="X222" s="11">
        <f>+'Ark1'!Z734</f>
        <v>0</v>
      </c>
      <c r="Y222" s="75"/>
      <c r="Z222" s="101">
        <f>+'Ark1'!AA734</f>
        <v>2.7130095662961722</v>
      </c>
      <c r="AA222" s="1">
        <f>+'Ark1'!AC734</f>
        <v>1.8000065119079951</v>
      </c>
      <c r="AB222" s="11">
        <f>+'Ark1'!AE734</f>
        <v>25.359385507510101</v>
      </c>
      <c r="AC222" s="101">
        <f t="shared" si="29"/>
        <v>2.2833333333333332</v>
      </c>
      <c r="AD222" s="47"/>
      <c r="AF222" s="61"/>
    </row>
    <row r="223" spans="1:32" ht="15.6">
      <c r="A223" s="47"/>
      <c r="B223">
        <f>+'Ark1'!C735</f>
        <v>2011</v>
      </c>
      <c r="C223">
        <f>+'Ark1'!L735</f>
        <v>12</v>
      </c>
      <c r="D223" s="3" t="str">
        <f t="shared" si="31"/>
        <v>U+</v>
      </c>
      <c r="E223" s="342">
        <f>+'Ark1'!Q735</f>
        <v>22</v>
      </c>
      <c r="F223" s="342">
        <f>+'Ark1'!R735</f>
        <v>34</v>
      </c>
      <c r="G223" s="207">
        <f>+'Ark1'!AG735</f>
        <v>1.6361886429258901</v>
      </c>
      <c r="H223" s="207">
        <f t="shared" si="32"/>
        <v>-0.56456283318790446</v>
      </c>
      <c r="I223" s="207">
        <f>+'Ark1'!AH735</f>
        <v>1.8222654072221605</v>
      </c>
      <c r="J223" s="207"/>
      <c r="K223" s="207"/>
      <c r="L223" s="101">
        <f>+'Ark1'!U735</f>
        <v>16.823529411764703</v>
      </c>
      <c r="M223" s="207">
        <f t="shared" si="33"/>
        <v>-2.1398852223816505</v>
      </c>
      <c r="N223" s="207"/>
      <c r="O223" s="207"/>
      <c r="P223" s="207"/>
      <c r="Q223" s="207"/>
      <c r="R223" s="1">
        <f>+'Ark1'!T735</f>
        <v>6.7352941176470607</v>
      </c>
      <c r="S223" s="207">
        <f t="shared" si="34"/>
        <v>-0.50860832137732803</v>
      </c>
      <c r="T223" s="101">
        <f>+'Ark1'!W735</f>
        <v>14.705882352941178</v>
      </c>
      <c r="U223" s="105"/>
      <c r="V223" s="11">
        <f>+'Ark1'!X735</f>
        <v>52.941176470588239</v>
      </c>
      <c r="W223" s="11">
        <f>+'Ark1'!Y735</f>
        <v>5.882352941176471</v>
      </c>
      <c r="X223" s="11">
        <f>+'Ark1'!Z735</f>
        <v>0</v>
      </c>
      <c r="Y223" s="75"/>
      <c r="Z223" s="101">
        <f>+'Ark1'!AA735</f>
        <v>3.20909175565202</v>
      </c>
      <c r="AA223" s="1">
        <f>+'Ark1'!AC735</f>
        <v>1.819968059341762</v>
      </c>
      <c r="AB223" s="11">
        <f>+'Ark1'!AE735</f>
        <v>17.278985376444101</v>
      </c>
      <c r="AC223" s="101">
        <f t="shared" si="29"/>
        <v>1.5454545454545454</v>
      </c>
      <c r="AD223" s="47"/>
      <c r="AF223" s="61"/>
    </row>
    <row r="224" spans="1:32" ht="15.6">
      <c r="A224" s="47"/>
      <c r="B224">
        <f>+'Ark1'!C736</f>
        <v>2011</v>
      </c>
      <c r="C224">
        <f>+'Ark1'!L736</f>
        <v>13</v>
      </c>
      <c r="D224" s="3" t="str">
        <f t="shared" si="31"/>
        <v>E-</v>
      </c>
      <c r="E224" s="342">
        <f>+'Ark1'!Q736</f>
        <v>8</v>
      </c>
      <c r="F224" s="342">
        <f>+'Ark1'!R736</f>
        <v>9</v>
      </c>
      <c r="G224" s="207">
        <f>+'Ark1'!AG736</f>
        <v>0.43310875842155927</v>
      </c>
      <c r="H224" s="207">
        <f t="shared" si="32"/>
        <v>5.7370701524082135E-2</v>
      </c>
      <c r="I224" s="207">
        <f>+'Ark1'!AH736</f>
        <v>0.53584797464120193</v>
      </c>
      <c r="J224" s="207"/>
      <c r="K224" s="207"/>
      <c r="L224" s="101">
        <f>+'Ark1'!U736</f>
        <v>18.688888888888886</v>
      </c>
      <c r="M224" s="207">
        <f t="shared" si="33"/>
        <v>2.8460317460317377</v>
      </c>
      <c r="N224" s="207"/>
      <c r="O224" s="207"/>
      <c r="P224" s="207"/>
      <c r="Q224" s="207"/>
      <c r="R224" s="1">
        <f>+'Ark1'!T736</f>
        <v>6.7777777777777777</v>
      </c>
      <c r="S224" s="207">
        <f t="shared" si="34"/>
        <v>0.20634920634920828</v>
      </c>
      <c r="T224" s="101">
        <f>+'Ark1'!W736</f>
        <v>22.222222222222225</v>
      </c>
      <c r="U224" s="105"/>
      <c r="V224" s="11">
        <f>+'Ark1'!X736</f>
        <v>88.8888888888889</v>
      </c>
      <c r="W224" s="11">
        <f>+'Ark1'!Y736</f>
        <v>0</v>
      </c>
      <c r="X224" s="11">
        <f>+'Ark1'!Z736</f>
        <v>0</v>
      </c>
      <c r="Y224" s="75"/>
      <c r="Z224" s="101">
        <f>+'Ark1'!AA736</f>
        <v>2.0024676135233719</v>
      </c>
      <c r="AA224" s="1">
        <f>+'Ark1'!AC736</f>
        <v>2.0427529234278037</v>
      </c>
      <c r="AB224" s="11">
        <f>+'Ark1'!AE736</f>
        <v>-3.0482810999037202</v>
      </c>
      <c r="AC224" s="101">
        <f t="shared" si="29"/>
        <v>1.125</v>
      </c>
      <c r="AD224" s="47"/>
      <c r="AF224" s="61"/>
    </row>
    <row r="225" spans="1:32" ht="15.6">
      <c r="A225" s="47"/>
      <c r="B225">
        <f>+'Ark1'!C737</f>
        <v>2011</v>
      </c>
      <c r="C225">
        <f>+'Ark1'!L737</f>
        <v>14</v>
      </c>
      <c r="D225" s="3" t="str">
        <f t="shared" si="31"/>
        <v>E</v>
      </c>
      <c r="E225" s="342">
        <f>+'Ark1'!Q737</f>
        <v>1</v>
      </c>
      <c r="F225" s="342">
        <f>+'Ark1'!R737</f>
        <v>1</v>
      </c>
      <c r="G225" s="207">
        <f>+'Ark1'!AG737</f>
        <v>4.8123195380173248E-2</v>
      </c>
      <c r="H225" s="207">
        <f t="shared" si="32"/>
        <v>-5.5536698908949453E-3</v>
      </c>
      <c r="I225" s="207">
        <f>+'Ark1'!AH737</f>
        <v>7.0405708915401682E-2</v>
      </c>
      <c r="J225" s="207"/>
      <c r="K225" s="207"/>
      <c r="L225" s="101">
        <f>+'Ark1'!U737</f>
        <v>22.1</v>
      </c>
      <c r="M225" s="207">
        <f t="shared" si="33"/>
        <v>6.5000000000000018</v>
      </c>
      <c r="N225" s="207"/>
      <c r="O225" s="207"/>
      <c r="P225" s="207"/>
      <c r="Q225" s="207"/>
      <c r="R225" s="1">
        <f>+'Ark1'!T737</f>
        <v>9</v>
      </c>
      <c r="S225" s="207">
        <f t="shared" si="34"/>
        <v>4</v>
      </c>
      <c r="T225" s="101">
        <f>+'Ark1'!W737</f>
        <v>100</v>
      </c>
      <c r="U225" s="105"/>
      <c r="V225" s="11">
        <f>+'Ark1'!X737</f>
        <v>100</v>
      </c>
      <c r="W225" s="11">
        <f>+'Ark1'!Y737</f>
        <v>0</v>
      </c>
      <c r="X225" s="11">
        <f>+'Ark1'!Z737</f>
        <v>0</v>
      </c>
      <c r="Y225" s="75"/>
      <c r="Z225" s="101">
        <f>+'Ark1'!AA737</f>
        <v>0</v>
      </c>
      <c r="AA225" s="1">
        <f>+'Ark1'!AC737</f>
        <v>0</v>
      </c>
      <c r="AB225" s="11">
        <f>+'Ark1'!AE737</f>
        <v>0</v>
      </c>
      <c r="AC225" s="101">
        <f t="shared" ref="AC225:AC288" si="36">+F225/E225</f>
        <v>1</v>
      </c>
      <c r="AD225" s="47"/>
      <c r="AF225" s="61"/>
    </row>
    <row r="226" spans="1:32" ht="15.6">
      <c r="A226" s="47"/>
      <c r="B226">
        <f>+'Ark1'!C738</f>
        <v>2011</v>
      </c>
      <c r="C226">
        <f>+'Ark1'!L738</f>
        <v>15</v>
      </c>
      <c r="D226" s="3" t="str">
        <f t="shared" si="31"/>
        <v>E+</v>
      </c>
      <c r="E226" s="342">
        <f>+'Ark1'!Q738</f>
        <v>0</v>
      </c>
      <c r="F226" s="342">
        <f>+'Ark1'!R738</f>
        <v>0</v>
      </c>
      <c r="G226" s="207">
        <f>+'Ark1'!AG738</f>
        <v>0</v>
      </c>
      <c r="H226" s="207">
        <f t="shared" si="32"/>
        <v>0</v>
      </c>
      <c r="I226" s="207">
        <f>+'Ark1'!AH738</f>
        <v>0</v>
      </c>
      <c r="J226" s="207"/>
      <c r="K226" s="207"/>
      <c r="L226" s="101">
        <f>+'Ark1'!U738</f>
        <v>0</v>
      </c>
      <c r="M226" s="207">
        <f t="shared" si="33"/>
        <v>0</v>
      </c>
      <c r="N226" s="207"/>
      <c r="O226" s="207"/>
      <c r="P226" s="207"/>
      <c r="Q226" s="207"/>
      <c r="R226" s="1">
        <f>+'Ark1'!T738</f>
        <v>0</v>
      </c>
      <c r="S226" s="207">
        <f t="shared" si="34"/>
        <v>0</v>
      </c>
      <c r="T226" s="101">
        <f>+'Ark1'!W738</f>
        <v>0</v>
      </c>
      <c r="U226" s="105"/>
      <c r="V226" s="11">
        <f>+'Ark1'!X738</f>
        <v>0</v>
      </c>
      <c r="W226" s="11">
        <f>+'Ark1'!Y738</f>
        <v>0</v>
      </c>
      <c r="X226" s="11">
        <f>+'Ark1'!Z738</f>
        <v>0</v>
      </c>
      <c r="Y226" s="75"/>
      <c r="Z226" s="101">
        <f>+'Ark1'!AA738</f>
        <v>0</v>
      </c>
      <c r="AA226" s="1">
        <f>+'Ark1'!AC738</f>
        <v>0</v>
      </c>
      <c r="AB226" s="11">
        <f>+'Ark1'!AE738</f>
        <v>0</v>
      </c>
      <c r="AC226" s="101" t="e">
        <f t="shared" si="36"/>
        <v>#DIV/0!</v>
      </c>
      <c r="AD226" s="47"/>
      <c r="AF226" s="61"/>
    </row>
    <row r="227" spans="1:32" ht="15.6">
      <c r="A227" s="47"/>
      <c r="B227" s="56">
        <f>+'Ark1'!C739</f>
        <v>2010</v>
      </c>
      <c r="C227" s="56">
        <f>+'Ark1'!L739</f>
        <v>1</v>
      </c>
      <c r="D227" s="69" t="s">
        <v>28</v>
      </c>
      <c r="E227" s="354">
        <f>+'Ark1'!Q739</f>
        <v>0</v>
      </c>
      <c r="F227" s="354">
        <f>+'Ark1'!R739</f>
        <v>0</v>
      </c>
      <c r="G227" s="189">
        <f>+'Ark1'!AG739</f>
        <v>0</v>
      </c>
      <c r="H227" s="189">
        <f t="shared" si="32"/>
        <v>0</v>
      </c>
      <c r="I227" s="189">
        <f>+'Ark1'!AH739</f>
        <v>0</v>
      </c>
      <c r="J227" s="189"/>
      <c r="K227" s="189"/>
      <c r="L227" s="166">
        <f>+'Ark1'!U739</f>
        <v>0</v>
      </c>
      <c r="M227" s="189">
        <f t="shared" si="33"/>
        <v>0</v>
      </c>
      <c r="N227" s="189"/>
      <c r="O227" s="189"/>
      <c r="P227" s="189"/>
      <c r="Q227" s="189"/>
      <c r="R227" s="58">
        <f>+'Ark1'!T739</f>
        <v>0</v>
      </c>
      <c r="S227" s="189">
        <f t="shared" si="34"/>
        <v>0</v>
      </c>
      <c r="T227" s="166">
        <f>+'Ark1'!W739</f>
        <v>0</v>
      </c>
      <c r="U227" s="105"/>
      <c r="V227" s="78">
        <f>+'Ark1'!X739</f>
        <v>0</v>
      </c>
      <c r="W227" s="78">
        <f>+'Ark1'!Y739</f>
        <v>0</v>
      </c>
      <c r="X227" s="78">
        <f>+'Ark1'!Z739</f>
        <v>0</v>
      </c>
      <c r="Y227" s="75"/>
      <c r="Z227" s="166">
        <f>+'Ark1'!AA739</f>
        <v>0</v>
      </c>
      <c r="AA227" s="58">
        <f>+'Ark1'!AC739</f>
        <v>0</v>
      </c>
      <c r="AB227" s="78">
        <f>+'Ark1'!AE739</f>
        <v>0</v>
      </c>
      <c r="AC227" s="166" t="e">
        <f t="shared" si="36"/>
        <v>#DIV/0!</v>
      </c>
      <c r="AD227" s="47"/>
      <c r="AF227" s="61"/>
    </row>
    <row r="228" spans="1:32" ht="15.6">
      <c r="A228" s="47"/>
      <c r="B228" s="56">
        <f>+'Ark1'!C740</f>
        <v>2010</v>
      </c>
      <c r="C228" s="56">
        <f>+'Ark1'!L740</f>
        <v>2</v>
      </c>
      <c r="D228" s="69" t="s">
        <v>29</v>
      </c>
      <c r="E228" s="354">
        <f>+'Ark1'!Q740</f>
        <v>1</v>
      </c>
      <c r="F228" s="354">
        <f>+'Ark1'!R740</f>
        <v>1</v>
      </c>
      <c r="G228" s="189">
        <f>+'Ark1'!AG740</f>
        <v>5.3676865271068193E-2</v>
      </c>
      <c r="H228" s="189">
        <f t="shared" si="32"/>
        <v>5.3676865271068193E-2</v>
      </c>
      <c r="I228" s="189">
        <f>+'Ark1'!AH740</f>
        <v>3.4234265075914476E-2</v>
      </c>
      <c r="J228" s="189"/>
      <c r="K228" s="189"/>
      <c r="L228" s="166">
        <f>+'Ark1'!U740</f>
        <v>10</v>
      </c>
      <c r="M228" s="189">
        <f t="shared" si="33"/>
        <v>10</v>
      </c>
      <c r="N228" s="189"/>
      <c r="O228" s="189"/>
      <c r="P228" s="189"/>
      <c r="Q228" s="189"/>
      <c r="R228" s="58">
        <f>+'Ark1'!T740</f>
        <v>3</v>
      </c>
      <c r="S228" s="189">
        <f t="shared" si="34"/>
        <v>3</v>
      </c>
      <c r="T228" s="166">
        <f>+'Ark1'!W740</f>
        <v>0</v>
      </c>
      <c r="U228" s="105"/>
      <c r="V228" s="78">
        <f>+'Ark1'!X740</f>
        <v>0</v>
      </c>
      <c r="W228" s="78">
        <f>+'Ark1'!Y740</f>
        <v>0</v>
      </c>
      <c r="X228" s="78">
        <f>+'Ark1'!Z740</f>
        <v>0</v>
      </c>
      <c r="Y228" s="75"/>
      <c r="Z228" s="166">
        <f>+'Ark1'!AA740</f>
        <v>0</v>
      </c>
      <c r="AA228" s="58">
        <f>+'Ark1'!AC740</f>
        <v>0</v>
      </c>
      <c r="AB228" s="78">
        <f>+'Ark1'!AE740</f>
        <v>0</v>
      </c>
      <c r="AC228" s="166">
        <f t="shared" si="36"/>
        <v>1</v>
      </c>
      <c r="AD228" s="47"/>
      <c r="AF228" s="61"/>
    </row>
    <row r="229" spans="1:32" ht="15.6">
      <c r="A229" s="47"/>
      <c r="B229" s="56">
        <f>+'Ark1'!C741</f>
        <v>2010</v>
      </c>
      <c r="C229" s="56">
        <f>+'Ark1'!L741</f>
        <v>3</v>
      </c>
      <c r="D229" s="69" t="s">
        <v>30</v>
      </c>
      <c r="E229" s="354">
        <f>+'Ark1'!Q741</f>
        <v>5</v>
      </c>
      <c r="F229" s="354">
        <f>+'Ark1'!R741</f>
        <v>4</v>
      </c>
      <c r="G229" s="189">
        <f>+'Ark1'!AG741</f>
        <v>0.21470746108427277</v>
      </c>
      <c r="H229" s="189">
        <f t="shared" si="32"/>
        <v>0.11540259514584175</v>
      </c>
      <c r="I229" s="189">
        <f>+'Ark1'!AH741</f>
        <v>0.14789202512795055</v>
      </c>
      <c r="J229" s="189"/>
      <c r="K229" s="189"/>
      <c r="L229" s="166">
        <f>+'Ark1'!U741</f>
        <v>10.8</v>
      </c>
      <c r="M229" s="189">
        <f t="shared" si="33"/>
        <v>0.35000000000000142</v>
      </c>
      <c r="N229" s="189"/>
      <c r="O229" s="189"/>
      <c r="P229" s="189"/>
      <c r="Q229" s="189"/>
      <c r="R229" s="58">
        <f>+'Ark1'!T741</f>
        <v>2.75</v>
      </c>
      <c r="S229" s="189">
        <f t="shared" si="34"/>
        <v>0.75</v>
      </c>
      <c r="T229" s="166">
        <f>+'Ark1'!W741</f>
        <v>0</v>
      </c>
      <c r="U229" s="105"/>
      <c r="V229" s="78">
        <f>+'Ark1'!X741</f>
        <v>0</v>
      </c>
      <c r="W229" s="78">
        <f>+'Ark1'!Y741</f>
        <v>0</v>
      </c>
      <c r="X229" s="78">
        <f>+'Ark1'!Z741</f>
        <v>0</v>
      </c>
      <c r="Y229" s="75"/>
      <c r="Z229" s="166">
        <f>+'Ark1'!AA741</f>
        <v>0.71763500472034669</v>
      </c>
      <c r="AA229" s="58">
        <f>+'Ark1'!AC741</f>
        <v>0.82915619758885006</v>
      </c>
      <c r="AB229" s="78">
        <f>+'Ark1'!AE741</f>
        <v>-29.410207113111255</v>
      </c>
      <c r="AC229" s="166">
        <f t="shared" si="36"/>
        <v>0.8</v>
      </c>
      <c r="AD229" s="47"/>
      <c r="AF229" s="61"/>
    </row>
    <row r="230" spans="1:32" ht="15.6">
      <c r="A230" s="47"/>
      <c r="B230" s="56">
        <f>+'Ark1'!C742</f>
        <v>2010</v>
      </c>
      <c r="C230" s="56">
        <f>+'Ark1'!L742</f>
        <v>4</v>
      </c>
      <c r="D230" s="69" t="s">
        <v>31</v>
      </c>
      <c r="E230" s="354">
        <f>+'Ark1'!Q742</f>
        <v>10</v>
      </c>
      <c r="F230" s="354">
        <f>+'Ark1'!R742</f>
        <v>13</v>
      </c>
      <c r="G230" s="189">
        <f>+'Ark1'!AG742</f>
        <v>0.6977992485238862</v>
      </c>
      <c r="H230" s="189">
        <f t="shared" si="32"/>
        <v>-0.19594454492199254</v>
      </c>
      <c r="I230" s="189">
        <f>+'Ark1'!AH742</f>
        <v>0.43888327827322376</v>
      </c>
      <c r="J230" s="189"/>
      <c r="K230" s="189"/>
      <c r="L230" s="166">
        <f>+'Ark1'!U742</f>
        <v>9.8615384615384603</v>
      </c>
      <c r="M230" s="189">
        <f t="shared" si="33"/>
        <v>-0.16068376068376189</v>
      </c>
      <c r="N230" s="189"/>
      <c r="O230" s="189"/>
      <c r="P230" s="189"/>
      <c r="Q230" s="189"/>
      <c r="R230" s="58">
        <f>+'Ark1'!T742</f>
        <v>3.7692307692307687</v>
      </c>
      <c r="S230" s="189">
        <f t="shared" si="34"/>
        <v>0.10256410256410309</v>
      </c>
      <c r="T230" s="166">
        <f>+'Ark1'!W742</f>
        <v>0</v>
      </c>
      <c r="U230" s="105"/>
      <c r="V230" s="78">
        <f>+'Ark1'!X742</f>
        <v>0</v>
      </c>
      <c r="W230" s="78">
        <f>+'Ark1'!Y742</f>
        <v>0</v>
      </c>
      <c r="X230" s="78">
        <f>+'Ark1'!Z742</f>
        <v>0</v>
      </c>
      <c r="Y230" s="75"/>
      <c r="Z230" s="166">
        <f>+'Ark1'!AA742</f>
        <v>1.7349522101768813</v>
      </c>
      <c r="AA230" s="58">
        <f>+'Ark1'!AC742</f>
        <v>0.69656808754903299</v>
      </c>
      <c r="AB230" s="78">
        <f>+'Ark1'!AE742</f>
        <v>19.633900131595325</v>
      </c>
      <c r="AC230" s="166">
        <f t="shared" si="36"/>
        <v>1.3</v>
      </c>
      <c r="AD230" s="47"/>
      <c r="AF230" s="61"/>
    </row>
    <row r="231" spans="1:32" ht="15.6">
      <c r="A231" s="47"/>
      <c r="B231" s="56">
        <f>+'Ark1'!C743</f>
        <v>2010</v>
      </c>
      <c r="C231" s="56">
        <f>+'Ark1'!L743</f>
        <v>5</v>
      </c>
      <c r="D231" s="69" t="s">
        <v>404</v>
      </c>
      <c r="E231" s="354">
        <f>+'Ark1'!Q743</f>
        <v>29</v>
      </c>
      <c r="F231" s="354">
        <f>+'Ark1'!R743</f>
        <v>43</v>
      </c>
      <c r="G231" s="189">
        <f>+'Ark1'!AG743</f>
        <v>2.3081052066559318</v>
      </c>
      <c r="H231" s="189">
        <f t="shared" si="32"/>
        <v>-3.0543575540193402</v>
      </c>
      <c r="I231" s="189">
        <f>+'Ark1'!AH743</f>
        <v>1.7616952808065596</v>
      </c>
      <c r="J231" s="189"/>
      <c r="K231" s="189"/>
      <c r="L231" s="166">
        <f>+'Ark1'!U743</f>
        <v>11.96744186046511</v>
      </c>
      <c r="M231" s="189">
        <f t="shared" si="33"/>
        <v>0.53410852713177981</v>
      </c>
      <c r="N231" s="189"/>
      <c r="O231" s="189"/>
      <c r="P231" s="189"/>
      <c r="Q231" s="189"/>
      <c r="R231" s="58">
        <f>+'Ark1'!T743</f>
        <v>4.5581395348837219</v>
      </c>
      <c r="S231" s="189">
        <f t="shared" si="34"/>
        <v>-0.26593453919035159</v>
      </c>
      <c r="T231" s="166">
        <f>+'Ark1'!W743</f>
        <v>0</v>
      </c>
      <c r="U231" s="105"/>
      <c r="V231" s="78">
        <f>+'Ark1'!X743</f>
        <v>2.3255813953488378</v>
      </c>
      <c r="W231" s="78">
        <f>+'Ark1'!Y743</f>
        <v>0</v>
      </c>
      <c r="X231" s="78">
        <f>+'Ark1'!Z743</f>
        <v>0</v>
      </c>
      <c r="Y231" s="75"/>
      <c r="Z231" s="166">
        <f>+'Ark1'!AA743</f>
        <v>2.0453828811107235</v>
      </c>
      <c r="AA231" s="58">
        <f>+'Ark1'!AC743</f>
        <v>1.3347297537006262</v>
      </c>
      <c r="AB231" s="78">
        <f>+'Ark1'!AE743</f>
        <v>7.2248842480837858</v>
      </c>
      <c r="AC231" s="166">
        <f t="shared" si="36"/>
        <v>1.4827586206896552</v>
      </c>
      <c r="AD231" s="47"/>
      <c r="AF231" s="61"/>
    </row>
    <row r="232" spans="1:32" ht="15.6">
      <c r="A232" s="47"/>
      <c r="B232" s="56">
        <f>+'Ark1'!C744</f>
        <v>2010</v>
      </c>
      <c r="C232" s="56">
        <f>+'Ark1'!L744</f>
        <v>6</v>
      </c>
      <c r="D232" s="69" t="s">
        <v>32</v>
      </c>
      <c r="E232" s="354">
        <f>+'Ark1'!Q744</f>
        <v>50</v>
      </c>
      <c r="F232" s="354">
        <f>+'Ark1'!R744</f>
        <v>87</v>
      </c>
      <c r="G232" s="189">
        <f>+'Ark1'!AG744</f>
        <v>4.6698872785829311</v>
      </c>
      <c r="H232" s="189">
        <f t="shared" si="32"/>
        <v>-1.7352765744458676</v>
      </c>
      <c r="I232" s="189">
        <f>+'Ark1'!AH744</f>
        <v>3.96364321048938</v>
      </c>
      <c r="J232" s="189"/>
      <c r="K232" s="189"/>
      <c r="L232" s="166">
        <f>+'Ark1'!U744</f>
        <v>13.308045977011496</v>
      </c>
      <c r="M232" s="189">
        <f t="shared" si="33"/>
        <v>0.13440256615877999</v>
      </c>
      <c r="N232" s="189"/>
      <c r="O232" s="189"/>
      <c r="P232" s="189"/>
      <c r="Q232" s="189"/>
      <c r="R232" s="58">
        <f>+'Ark1'!T744</f>
        <v>5.3333333333333321</v>
      </c>
      <c r="S232" s="189">
        <f t="shared" si="34"/>
        <v>-0.38759689922480423</v>
      </c>
      <c r="T232" s="166">
        <f>+'Ark1'!W744</f>
        <v>1.149425287356322</v>
      </c>
      <c r="U232" s="105"/>
      <c r="V232" s="78">
        <f>+'Ark1'!X744</f>
        <v>6.8965517241379306</v>
      </c>
      <c r="W232" s="78">
        <f>+'Ark1'!Y744</f>
        <v>1.149425287356322</v>
      </c>
      <c r="X232" s="78">
        <f>+'Ark1'!Z744</f>
        <v>0</v>
      </c>
      <c r="Y232" s="75"/>
      <c r="Z232" s="166">
        <f>+'Ark1'!AA744</f>
        <v>2.6400199577269139</v>
      </c>
      <c r="AA232" s="58">
        <f>+'Ark1'!AC744</f>
        <v>1.4752102259433979</v>
      </c>
      <c r="AB232" s="78">
        <f>+'Ark1'!AE744</f>
        <v>16.842328307527467</v>
      </c>
      <c r="AC232" s="166">
        <f t="shared" si="36"/>
        <v>1.74</v>
      </c>
      <c r="AD232" s="47"/>
      <c r="AF232" s="61"/>
    </row>
    <row r="233" spans="1:32" ht="15.6">
      <c r="A233" s="47"/>
      <c r="B233" s="56">
        <f>+'Ark1'!C745</f>
        <v>2010</v>
      </c>
      <c r="C233" s="56">
        <f>+'Ark1'!L745</f>
        <v>7</v>
      </c>
      <c r="D233" s="69" t="s">
        <v>33</v>
      </c>
      <c r="E233" s="354">
        <f>+'Ark1'!Q745</f>
        <v>77</v>
      </c>
      <c r="F233" s="354">
        <f>+'Ark1'!R745</f>
        <v>167</v>
      </c>
      <c r="G233" s="189">
        <f>+'Ark1'!AG745</f>
        <v>8.9640365002683851</v>
      </c>
      <c r="H233" s="189">
        <f t="shared" si="32"/>
        <v>2.6598565809598185E-2</v>
      </c>
      <c r="I233" s="189">
        <f>+'Ark1'!AH745</f>
        <v>7.8968179250611916</v>
      </c>
      <c r="J233" s="189"/>
      <c r="K233" s="189"/>
      <c r="L233" s="166">
        <f>+'Ark1'!U745</f>
        <v>13.812574850299402</v>
      </c>
      <c r="M233" s="189">
        <f t="shared" si="33"/>
        <v>0.18424151696606472</v>
      </c>
      <c r="N233" s="189"/>
      <c r="O233" s="189"/>
      <c r="P233" s="189"/>
      <c r="Q233" s="189"/>
      <c r="R233" s="58">
        <f>+'Ark1'!T745</f>
        <v>5.676646706586828</v>
      </c>
      <c r="S233" s="189">
        <f t="shared" si="34"/>
        <v>-0.15113107119094948</v>
      </c>
      <c r="T233" s="166">
        <f>+'Ark1'!W745</f>
        <v>0.59880239520958101</v>
      </c>
      <c r="U233" s="105"/>
      <c r="V233" s="78">
        <f>+'Ark1'!X745</f>
        <v>13.77245508982036</v>
      </c>
      <c r="W233" s="78">
        <f>+'Ark1'!Y745</f>
        <v>0</v>
      </c>
      <c r="X233" s="78">
        <f>+'Ark1'!Z745</f>
        <v>0</v>
      </c>
      <c r="Y233" s="75"/>
      <c r="Z233" s="166">
        <f>+'Ark1'!AA745</f>
        <v>2.2556961733428404</v>
      </c>
      <c r="AA233" s="58">
        <f>+'Ark1'!AC745</f>
        <v>1.3983286048564598</v>
      </c>
      <c r="AB233" s="78">
        <f>+'Ark1'!AE745</f>
        <v>9.4501829830048507</v>
      </c>
      <c r="AC233" s="166">
        <f t="shared" si="36"/>
        <v>2.168831168831169</v>
      </c>
      <c r="AD233" s="47"/>
      <c r="AF233" s="61"/>
    </row>
    <row r="234" spans="1:32" ht="15.6">
      <c r="A234" s="47"/>
      <c r="B234" s="56">
        <f>+'Ark1'!C746</f>
        <v>2010</v>
      </c>
      <c r="C234" s="56">
        <f>+'Ark1'!L746</f>
        <v>8</v>
      </c>
      <c r="D234" s="69" t="s">
        <v>34</v>
      </c>
      <c r="E234" s="354">
        <f>+'Ark1'!Q746</f>
        <v>124</v>
      </c>
      <c r="F234" s="354">
        <f>+'Ark1'!R746</f>
        <v>489</v>
      </c>
      <c r="G234" s="189">
        <f>+'Ark1'!AG746</f>
        <v>26.247987117552341</v>
      </c>
      <c r="H234" s="189">
        <f t="shared" si="32"/>
        <v>-2.4511191386542137</v>
      </c>
      <c r="I234" s="189">
        <f>+'Ark1'!AH746</f>
        <v>24.786292600263597</v>
      </c>
      <c r="J234" s="189"/>
      <c r="K234" s="189"/>
      <c r="L234" s="166">
        <f>+'Ark1'!U746</f>
        <v>14.806134969325157</v>
      </c>
      <c r="M234" s="189">
        <f t="shared" si="33"/>
        <v>-8.6598594688704011E-2</v>
      </c>
      <c r="N234" s="189"/>
      <c r="O234" s="189"/>
      <c r="P234" s="189"/>
      <c r="Q234" s="189"/>
      <c r="R234" s="58">
        <f>+'Ark1'!T746</f>
        <v>6.3885480572597118</v>
      </c>
      <c r="S234" s="189">
        <f t="shared" si="34"/>
        <v>-0.32944502232506423</v>
      </c>
      <c r="T234" s="166">
        <f>+'Ark1'!W746</f>
        <v>2.4539877300613497</v>
      </c>
      <c r="U234" s="105"/>
      <c r="V234" s="78">
        <f>+'Ark1'!X746</f>
        <v>24.948875255623719</v>
      </c>
      <c r="W234" s="78">
        <f>+'Ark1'!Y746</f>
        <v>0.8179959100204498</v>
      </c>
      <c r="X234" s="78">
        <f>+'Ark1'!Z746</f>
        <v>0</v>
      </c>
      <c r="Y234" s="75"/>
      <c r="Z234" s="166">
        <f>+'Ark1'!AA746</f>
        <v>2.4550609616344494</v>
      </c>
      <c r="AA234" s="58">
        <f>+'Ark1'!AC746</f>
        <v>1.4472142827535397</v>
      </c>
      <c r="AB234" s="78">
        <f>+'Ark1'!AE746</f>
        <v>3.27695465315445</v>
      </c>
      <c r="AC234" s="166">
        <f t="shared" si="36"/>
        <v>3.943548387096774</v>
      </c>
      <c r="AD234" s="47"/>
      <c r="AF234" s="61"/>
    </row>
    <row r="235" spans="1:32" ht="15.6">
      <c r="A235" s="47"/>
      <c r="B235" s="56">
        <f>+'Ark1'!C747</f>
        <v>2010</v>
      </c>
      <c r="C235" s="56">
        <f>+'Ark1'!L747</f>
        <v>9</v>
      </c>
      <c r="D235" s="69" t="s">
        <v>35</v>
      </c>
      <c r="E235" s="354">
        <f>+'Ark1'!Q747</f>
        <v>131</v>
      </c>
      <c r="F235" s="354">
        <f>+'Ark1'!R747</f>
        <v>546</v>
      </c>
      <c r="G235" s="189">
        <f>+'Ark1'!AG747</f>
        <v>29.307568438003219</v>
      </c>
      <c r="H235" s="189">
        <f t="shared" si="32"/>
        <v>3.339345995103514</v>
      </c>
      <c r="I235" s="189">
        <f>+'Ark1'!AH747</f>
        <v>30.12923435066158</v>
      </c>
      <c r="J235" s="189"/>
      <c r="K235" s="189"/>
      <c r="L235" s="166">
        <f>+'Ark1'!U747</f>
        <v>16.118864468864469</v>
      </c>
      <c r="M235" s="189">
        <f t="shared" si="33"/>
        <v>4.1426610355870253E-2</v>
      </c>
      <c r="N235" s="189"/>
      <c r="O235" s="189"/>
      <c r="P235" s="189"/>
      <c r="Q235" s="189"/>
      <c r="R235" s="58">
        <f>+'Ark1'!T747</f>
        <v>7.0329670329670311</v>
      </c>
      <c r="S235" s="189">
        <f t="shared" si="34"/>
        <v>3.2967032967031074E-2</v>
      </c>
      <c r="T235" s="166">
        <f>+'Ark1'!W747</f>
        <v>7.1428571428571441</v>
      </c>
      <c r="U235" s="105"/>
      <c r="V235" s="78">
        <f>+'Ark1'!X747</f>
        <v>45.421245421245409</v>
      </c>
      <c r="W235" s="78">
        <f>+'Ark1'!Y747</f>
        <v>2.5641025641025639</v>
      </c>
      <c r="X235" s="78">
        <f>+'Ark1'!Z747</f>
        <v>0</v>
      </c>
      <c r="Y235" s="75"/>
      <c r="Z235" s="166">
        <f>+'Ark1'!AA747</f>
        <v>2.7640734446234205</v>
      </c>
      <c r="AA235" s="58">
        <f>+'Ark1'!AC747</f>
        <v>1.2502062785156367</v>
      </c>
      <c r="AB235" s="78">
        <f>+'Ark1'!AE747</f>
        <v>21.256214727188464</v>
      </c>
      <c r="AC235" s="166">
        <f t="shared" si="36"/>
        <v>4.1679389312977095</v>
      </c>
      <c r="AD235" s="47"/>
      <c r="AF235" s="61"/>
    </row>
    <row r="236" spans="1:32" ht="15.6">
      <c r="A236" s="47"/>
      <c r="B236" s="56">
        <f>+'Ark1'!C748</f>
        <v>2010</v>
      </c>
      <c r="C236" s="56">
        <f>+'Ark1'!L748</f>
        <v>10</v>
      </c>
      <c r="D236" s="69" t="s">
        <v>36</v>
      </c>
      <c r="E236" s="354">
        <f>+'Ark1'!Q748</f>
        <v>86</v>
      </c>
      <c r="F236" s="354">
        <f>+'Ark1'!R748</f>
        <v>276</v>
      </c>
      <c r="G236" s="189">
        <f>+'Ark1'!AG748</f>
        <v>14.814814814814817</v>
      </c>
      <c r="H236" s="189">
        <f t="shared" si="32"/>
        <v>2.6499687373570193</v>
      </c>
      <c r="I236" s="189">
        <f>+'Ark1'!AH748</f>
        <v>16.041149586621259</v>
      </c>
      <c r="J236" s="189"/>
      <c r="K236" s="189"/>
      <c r="L236" s="166">
        <f>+'Ark1'!U748</f>
        <v>16.977173913043483</v>
      </c>
      <c r="M236" s="189">
        <f t="shared" si="33"/>
        <v>-0.1677240461401972</v>
      </c>
      <c r="N236" s="189"/>
      <c r="O236" s="189"/>
      <c r="P236" s="189"/>
      <c r="Q236" s="189"/>
      <c r="R236" s="58">
        <f>+'Ark1'!T748</f>
        <v>7.1195652173913064</v>
      </c>
      <c r="S236" s="189">
        <f t="shared" si="34"/>
        <v>5.4259094942331387E-2</v>
      </c>
      <c r="T236" s="166">
        <f>+'Ark1'!W748</f>
        <v>5.7971014492753614</v>
      </c>
      <c r="U236" s="105"/>
      <c r="V236" s="78">
        <f>+'Ark1'!X748</f>
        <v>57.246376811594203</v>
      </c>
      <c r="W236" s="78">
        <f>+'Ark1'!Y748</f>
        <v>2.8985507246376807</v>
      </c>
      <c r="X236" s="78">
        <f>+'Ark1'!Z748</f>
        <v>0</v>
      </c>
      <c r="Y236" s="75"/>
      <c r="Z236" s="166">
        <f>+'Ark1'!AA748</f>
        <v>2.9176413665265</v>
      </c>
      <c r="AA236" s="58">
        <f>+'Ark1'!AC748</f>
        <v>1.1626031944630439</v>
      </c>
      <c r="AB236" s="78">
        <f>+'Ark1'!AE748</f>
        <v>14.916900024583205</v>
      </c>
      <c r="AC236" s="166">
        <f t="shared" si="36"/>
        <v>3.2093023255813953</v>
      </c>
      <c r="AD236" s="47"/>
      <c r="AF236" s="61"/>
    </row>
    <row r="237" spans="1:32" ht="15.6">
      <c r="A237" s="47"/>
      <c r="B237" s="56">
        <f>+'Ark1'!C749</f>
        <v>2010</v>
      </c>
      <c r="C237" s="56">
        <f>+'Ark1'!L749</f>
        <v>11</v>
      </c>
      <c r="D237" s="69" t="s">
        <v>37</v>
      </c>
      <c r="E237" s="354">
        <f>+'Ark1'!Q749</f>
        <v>68</v>
      </c>
      <c r="F237" s="354">
        <f>+'Ark1'!R749</f>
        <v>188</v>
      </c>
      <c r="G237" s="189">
        <f>+'Ark1'!AG749</f>
        <v>10.091250670960816</v>
      </c>
      <c r="H237" s="189">
        <f t="shared" si="32"/>
        <v>1.2034651694712455</v>
      </c>
      <c r="I237" s="189">
        <f>+'Ark1'!AH749</f>
        <v>11.705379914756678</v>
      </c>
      <c r="J237" s="189"/>
      <c r="K237" s="189"/>
      <c r="L237" s="166">
        <f>+'Ark1'!U749</f>
        <v>18.18723404255319</v>
      </c>
      <c r="M237" s="189">
        <f t="shared" si="33"/>
        <v>0.38891002020681498</v>
      </c>
      <c r="N237" s="189"/>
      <c r="O237" s="189"/>
      <c r="P237" s="189"/>
      <c r="Q237" s="189"/>
      <c r="R237" s="58">
        <f>+'Ark1'!T749</f>
        <v>7.122340425531914</v>
      </c>
      <c r="S237" s="189">
        <f t="shared" si="34"/>
        <v>0.23965886128610325</v>
      </c>
      <c r="T237" s="166">
        <f>+'Ark1'!W749</f>
        <v>7.4468085106382995</v>
      </c>
      <c r="U237" s="105"/>
      <c r="V237" s="78">
        <f>+'Ark1'!X749</f>
        <v>74.468085106382986</v>
      </c>
      <c r="W237" s="78">
        <f>+'Ark1'!Y749</f>
        <v>7.9787234042553212</v>
      </c>
      <c r="X237" s="78">
        <f>+'Ark1'!Z749</f>
        <v>0</v>
      </c>
      <c r="Y237" s="75"/>
      <c r="Z237" s="166">
        <f>+'Ark1'!AA749</f>
        <v>3.3576915208934444</v>
      </c>
      <c r="AA237" s="58">
        <f>+'Ark1'!AC749</f>
        <v>1.2927501819944289</v>
      </c>
      <c r="AB237" s="78">
        <f>+'Ark1'!AE749</f>
        <v>38.330512962883446</v>
      </c>
      <c r="AC237" s="166">
        <f t="shared" si="36"/>
        <v>2.7647058823529411</v>
      </c>
      <c r="AD237" s="47"/>
      <c r="AF237" s="61"/>
    </row>
    <row r="238" spans="1:32" ht="15.6">
      <c r="A238" s="47"/>
      <c r="B238" s="56">
        <f>+'Ark1'!C750</f>
        <v>2010</v>
      </c>
      <c r="C238" s="56">
        <f>+'Ark1'!L750</f>
        <v>12</v>
      </c>
      <c r="D238" s="69" t="s">
        <v>38</v>
      </c>
      <c r="E238" s="354">
        <f>+'Ark1'!Q750</f>
        <v>21</v>
      </c>
      <c r="F238" s="354">
        <f>+'Ark1'!R750</f>
        <v>41</v>
      </c>
      <c r="G238" s="189">
        <f>+'Ark1'!AG750</f>
        <v>2.2007514761137945</v>
      </c>
      <c r="H238" s="189">
        <f t="shared" si="32"/>
        <v>-0.23221773937776513</v>
      </c>
      <c r="I238" s="189">
        <f>+'Ark1'!AH750</f>
        <v>2.6617141096523516</v>
      </c>
      <c r="J238" s="189"/>
      <c r="K238" s="189"/>
      <c r="L238" s="166">
        <f>+'Ark1'!U750</f>
        <v>18.963414634146353</v>
      </c>
      <c r="M238" s="189">
        <f t="shared" si="33"/>
        <v>0.84504728720757782</v>
      </c>
      <c r="N238" s="189"/>
      <c r="O238" s="189"/>
      <c r="P238" s="189"/>
      <c r="Q238" s="189"/>
      <c r="R238" s="58">
        <f>+'Ark1'!T750</f>
        <v>7.2439024390243887</v>
      </c>
      <c r="S238" s="189">
        <f t="shared" si="34"/>
        <v>-2.1403683424587427E-2</v>
      </c>
      <c r="T238" s="166">
        <f>+'Ark1'!W750</f>
        <v>14.634146341463419</v>
      </c>
      <c r="U238" s="105"/>
      <c r="V238" s="78">
        <f>+'Ark1'!X750</f>
        <v>80.487804878048777</v>
      </c>
      <c r="W238" s="78">
        <f>+'Ark1'!Y750</f>
        <v>14.634146341463419</v>
      </c>
      <c r="X238" s="78">
        <f>+'Ark1'!Z750</f>
        <v>0</v>
      </c>
      <c r="Y238" s="75"/>
      <c r="Z238" s="166">
        <f>+'Ark1'!AA750</f>
        <v>3.7878983230977998</v>
      </c>
      <c r="AA238" s="58">
        <f>+'Ark1'!AC750</f>
        <v>1.3394663627069248</v>
      </c>
      <c r="AB238" s="78">
        <f>+'Ark1'!AE750</f>
        <v>44.353410782767689</v>
      </c>
      <c r="AC238" s="166">
        <f t="shared" si="36"/>
        <v>1.9523809523809523</v>
      </c>
      <c r="AD238" s="47"/>
      <c r="AF238" s="61"/>
    </row>
    <row r="239" spans="1:32" ht="15.6">
      <c r="A239" s="47"/>
      <c r="B239" s="56">
        <f>+'Ark1'!C751</f>
        <v>2010</v>
      </c>
      <c r="C239" s="56">
        <f>+'Ark1'!L751</f>
        <v>13</v>
      </c>
      <c r="D239" s="69" t="s">
        <v>39</v>
      </c>
      <c r="E239" s="354">
        <f>+'Ark1'!Q751</f>
        <v>4</v>
      </c>
      <c r="F239" s="354">
        <f>+'Ark1'!R751</f>
        <v>7</v>
      </c>
      <c r="G239" s="189">
        <f>+'Ark1'!AG751</f>
        <v>0.37573805689747714</v>
      </c>
      <c r="H239" s="189">
        <f t="shared" si="32"/>
        <v>0.22678075798983066</v>
      </c>
      <c r="I239" s="189">
        <f>+'Ark1'!AH751</f>
        <v>0.37965799969189151</v>
      </c>
      <c r="J239" s="189"/>
      <c r="K239" s="189"/>
      <c r="L239" s="166">
        <f>+'Ark1'!U751</f>
        <v>15.842857142857149</v>
      </c>
      <c r="M239" s="189">
        <f t="shared" si="33"/>
        <v>-1.3904761904761891</v>
      </c>
      <c r="N239" s="189"/>
      <c r="O239" s="189"/>
      <c r="P239" s="189"/>
      <c r="Q239" s="189"/>
      <c r="R239" s="58">
        <f>+'Ark1'!T751</f>
        <v>6.5714285714285694</v>
      </c>
      <c r="S239" s="189">
        <f t="shared" si="34"/>
        <v>-0.4285714285714306</v>
      </c>
      <c r="T239" s="166">
        <f>+'Ark1'!W751</f>
        <v>14.285714285714288</v>
      </c>
      <c r="U239" s="105"/>
      <c r="V239" s="78">
        <f>+'Ark1'!X751</f>
        <v>57.142857142857153</v>
      </c>
      <c r="W239" s="78">
        <f>+'Ark1'!Y751</f>
        <v>0</v>
      </c>
      <c r="X239" s="78">
        <f>+'Ark1'!Z751</f>
        <v>0</v>
      </c>
      <c r="Y239" s="75"/>
      <c r="Z239" s="166">
        <f>+'Ark1'!AA751</f>
        <v>3.3534021712954294</v>
      </c>
      <c r="AA239" s="58">
        <f>+'Ark1'!AC751</f>
        <v>1.5907898179514377</v>
      </c>
      <c r="AB239" s="78">
        <f>+'Ark1'!AE751</f>
        <v>36.496721278683872</v>
      </c>
      <c r="AC239" s="166">
        <f t="shared" si="36"/>
        <v>1.75</v>
      </c>
      <c r="AD239" s="47"/>
      <c r="AF239" s="61"/>
    </row>
    <row r="240" spans="1:32" ht="15.6">
      <c r="A240" s="47"/>
      <c r="B240" s="56">
        <f>+'Ark1'!C752</f>
        <v>2010</v>
      </c>
      <c r="C240" s="56">
        <f>+'Ark1'!L752</f>
        <v>14</v>
      </c>
      <c r="D240" s="69" t="s">
        <v>405</v>
      </c>
      <c r="E240" s="354">
        <f>+'Ark1'!Q752</f>
        <v>1</v>
      </c>
      <c r="F240" s="354">
        <f>+'Ark1'!R752</f>
        <v>1</v>
      </c>
      <c r="G240" s="189">
        <f>+'Ark1'!AG752</f>
        <v>5.3676865271068193E-2</v>
      </c>
      <c r="H240" s="189">
        <f t="shared" si="32"/>
        <v>5.3676865271068193E-2</v>
      </c>
      <c r="I240" s="189">
        <f>+'Ark1'!AH752</f>
        <v>5.3405453518426599E-2</v>
      </c>
      <c r="J240" s="189"/>
      <c r="K240" s="189"/>
      <c r="L240" s="166">
        <f>+'Ark1'!U752</f>
        <v>15.6</v>
      </c>
      <c r="M240" s="189">
        <f t="shared" si="33"/>
        <v>15.6</v>
      </c>
      <c r="N240" s="189"/>
      <c r="O240" s="189"/>
      <c r="P240" s="189"/>
      <c r="Q240" s="189"/>
      <c r="R240" s="58">
        <f>+'Ark1'!T752</f>
        <v>5</v>
      </c>
      <c r="S240" s="189">
        <f t="shared" si="34"/>
        <v>5</v>
      </c>
      <c r="T240" s="166">
        <f>+'Ark1'!W752</f>
        <v>0</v>
      </c>
      <c r="U240" s="105"/>
      <c r="V240" s="78">
        <f>+'Ark1'!X752</f>
        <v>0</v>
      </c>
      <c r="W240" s="78">
        <f>+'Ark1'!Y752</f>
        <v>0</v>
      </c>
      <c r="X240" s="78">
        <f>+'Ark1'!Z752</f>
        <v>0</v>
      </c>
      <c r="Y240" s="75"/>
      <c r="Z240" s="166">
        <f>+'Ark1'!AA752</f>
        <v>0</v>
      </c>
      <c r="AA240" s="58">
        <f>+'Ark1'!AC752</f>
        <v>0</v>
      </c>
      <c r="AB240" s="78">
        <f>+'Ark1'!AE752</f>
        <v>0</v>
      </c>
      <c r="AC240" s="166">
        <f t="shared" si="36"/>
        <v>1</v>
      </c>
      <c r="AD240" s="47"/>
      <c r="AF240" s="61"/>
    </row>
    <row r="241" spans="1:32" ht="15.6">
      <c r="A241" s="47"/>
      <c r="B241" s="56">
        <f>+'Ark1'!C753</f>
        <v>2010</v>
      </c>
      <c r="C241" s="56">
        <f>+'Ark1'!L753</f>
        <v>15</v>
      </c>
      <c r="D241" s="69" t="s">
        <v>40</v>
      </c>
      <c r="E241" s="354">
        <f>+'Ark1'!Q753</f>
        <v>0</v>
      </c>
      <c r="F241" s="354">
        <f>+'Ark1'!R753</f>
        <v>0</v>
      </c>
      <c r="G241" s="189">
        <f>+'Ark1'!AG753</f>
        <v>0</v>
      </c>
      <c r="H241" s="189">
        <f t="shared" si="32"/>
        <v>0</v>
      </c>
      <c r="I241" s="189">
        <f>+'Ark1'!AH753</f>
        <v>0</v>
      </c>
      <c r="J241" s="189"/>
      <c r="K241" s="189"/>
      <c r="L241" s="166">
        <f>+'Ark1'!U753</f>
        <v>0</v>
      </c>
      <c r="M241" s="189">
        <f t="shared" si="33"/>
        <v>0</v>
      </c>
      <c r="N241" s="189"/>
      <c r="O241" s="189"/>
      <c r="P241" s="189"/>
      <c r="Q241" s="189"/>
      <c r="R241" s="58">
        <f>+'Ark1'!T753</f>
        <v>0</v>
      </c>
      <c r="S241" s="189">
        <f t="shared" si="34"/>
        <v>0</v>
      </c>
      <c r="T241" s="166">
        <f>+'Ark1'!W753</f>
        <v>0</v>
      </c>
      <c r="U241" s="105"/>
      <c r="V241" s="78">
        <f>+'Ark1'!X753</f>
        <v>0</v>
      </c>
      <c r="W241" s="78">
        <f>+'Ark1'!Y753</f>
        <v>0</v>
      </c>
      <c r="X241" s="78">
        <f>+'Ark1'!Z753</f>
        <v>0</v>
      </c>
      <c r="Y241" s="75"/>
      <c r="Z241" s="166">
        <f>+'Ark1'!AA753</f>
        <v>0</v>
      </c>
      <c r="AA241" s="58">
        <f>+'Ark1'!AC753</f>
        <v>0</v>
      </c>
      <c r="AB241" s="78">
        <f>+'Ark1'!AE753</f>
        <v>0</v>
      </c>
      <c r="AC241" s="166" t="e">
        <f t="shared" si="36"/>
        <v>#DIV/0!</v>
      </c>
      <c r="AD241" s="47"/>
      <c r="AF241" s="61"/>
    </row>
    <row r="242" spans="1:32" ht="15.6">
      <c r="A242" s="47"/>
      <c r="B242">
        <f>+'Ark1'!C754</f>
        <v>2009</v>
      </c>
      <c r="C242">
        <f>+'Ark1'!L754</f>
        <v>1</v>
      </c>
      <c r="D242" s="3" t="str">
        <f t="shared" ref="D242" si="37">+D227</f>
        <v>P-</v>
      </c>
      <c r="E242" s="342">
        <f>+'Ark1'!Q754</f>
        <v>0</v>
      </c>
      <c r="F242" s="342">
        <f>+'Ark1'!R754</f>
        <v>0</v>
      </c>
      <c r="G242" s="207">
        <f>+'Ark1'!AG754</f>
        <v>0</v>
      </c>
      <c r="H242" s="207">
        <f t="shared" si="32"/>
        <v>-6.3613231552162836E-2</v>
      </c>
      <c r="I242" s="207">
        <f>+'Ark1'!AH754</f>
        <v>0</v>
      </c>
      <c r="J242" s="207"/>
      <c r="K242" s="207"/>
      <c r="L242" s="101">
        <f>+'Ark1'!U754</f>
        <v>0</v>
      </c>
      <c r="M242" s="207">
        <f t="shared" si="33"/>
        <v>-6.25</v>
      </c>
      <c r="N242" s="207"/>
      <c r="O242" s="207"/>
      <c r="P242" s="207"/>
      <c r="Q242" s="207"/>
      <c r="R242" s="1">
        <f>+'Ark1'!T754</f>
        <v>0</v>
      </c>
      <c r="S242" s="207">
        <f t="shared" si="34"/>
        <v>-2</v>
      </c>
      <c r="T242" s="101">
        <f>+'Ark1'!W754</f>
        <v>0</v>
      </c>
      <c r="U242" s="105"/>
      <c r="V242" s="11">
        <f>+'Ark1'!X754</f>
        <v>0</v>
      </c>
      <c r="W242" s="11">
        <f>+'Ark1'!Y754</f>
        <v>0</v>
      </c>
      <c r="X242" s="11">
        <f>+'Ark1'!Z754</f>
        <v>0</v>
      </c>
      <c r="Y242" s="75"/>
      <c r="Z242" s="101">
        <f>+'Ark1'!AA754</f>
        <v>0</v>
      </c>
      <c r="AA242" s="1">
        <f>+'Ark1'!AC754</f>
        <v>0</v>
      </c>
      <c r="AB242" s="11">
        <f>+'Ark1'!AE754</f>
        <v>0</v>
      </c>
      <c r="AC242" s="101" t="e">
        <f t="shared" si="36"/>
        <v>#DIV/0!</v>
      </c>
      <c r="AD242" s="47"/>
      <c r="AF242" s="61"/>
    </row>
    <row r="243" spans="1:32" ht="15.6">
      <c r="A243" s="47"/>
      <c r="B243">
        <f>+'Ark1'!C755</f>
        <v>2009</v>
      </c>
      <c r="C243">
        <f>+'Ark1'!L755</f>
        <v>2</v>
      </c>
      <c r="D243" s="3" t="str">
        <f t="shared" si="31"/>
        <v>P</v>
      </c>
      <c r="E243" s="342">
        <f>+'Ark1'!Q755</f>
        <v>0</v>
      </c>
      <c r="F243" s="342">
        <f>+'Ark1'!R755</f>
        <v>0</v>
      </c>
      <c r="G243" s="207">
        <f>+'Ark1'!AG755</f>
        <v>0</v>
      </c>
      <c r="H243" s="207">
        <f t="shared" si="32"/>
        <v>-0.31806615776081421</v>
      </c>
      <c r="I243" s="207">
        <f>+'Ark1'!AH755</f>
        <v>0</v>
      </c>
      <c r="J243" s="207"/>
      <c r="K243" s="207"/>
      <c r="L243" s="101">
        <f>+'Ark1'!U755</f>
        <v>0</v>
      </c>
      <c r="M243" s="207">
        <f t="shared" si="33"/>
        <v>-8.1999999999999993</v>
      </c>
      <c r="N243" s="207"/>
      <c r="O243" s="207"/>
      <c r="P243" s="207"/>
      <c r="Q243" s="207"/>
      <c r="R243" s="1">
        <f>+'Ark1'!T755</f>
        <v>0</v>
      </c>
      <c r="S243" s="207">
        <f t="shared" si="34"/>
        <v>-2.1</v>
      </c>
      <c r="T243" s="101">
        <f>+'Ark1'!W755</f>
        <v>0</v>
      </c>
      <c r="U243" s="105"/>
      <c r="V243" s="11">
        <f>+'Ark1'!X755</f>
        <v>0</v>
      </c>
      <c r="W243" s="11">
        <f>+'Ark1'!Y755</f>
        <v>0</v>
      </c>
      <c r="X243" s="11">
        <f>+'Ark1'!Z755</f>
        <v>0</v>
      </c>
      <c r="Y243" s="75"/>
      <c r="Z243" s="101">
        <f>+'Ark1'!AA755</f>
        <v>0</v>
      </c>
      <c r="AA243" s="1">
        <f>+'Ark1'!AC755</f>
        <v>0</v>
      </c>
      <c r="AB243" s="11">
        <f>+'Ark1'!AE755</f>
        <v>0</v>
      </c>
      <c r="AC243" s="101" t="e">
        <f t="shared" si="36"/>
        <v>#DIV/0!</v>
      </c>
      <c r="AD243" s="47"/>
      <c r="AF243" s="61"/>
    </row>
    <row r="244" spans="1:32" ht="15.6">
      <c r="A244" s="47"/>
      <c r="B244">
        <f>+'Ark1'!C756</f>
        <v>2009</v>
      </c>
      <c r="C244">
        <f>+'Ark1'!L756</f>
        <v>3</v>
      </c>
      <c r="D244" s="3" t="str">
        <f t="shared" si="31"/>
        <v>P+</v>
      </c>
      <c r="E244" s="342">
        <f>+'Ark1'!Q756</f>
        <v>2</v>
      </c>
      <c r="F244" s="342">
        <f>+'Ark1'!R756</f>
        <v>2</v>
      </c>
      <c r="G244" s="207">
        <f>+'Ark1'!AG756</f>
        <v>9.930486593843102E-2</v>
      </c>
      <c r="H244" s="207">
        <f t="shared" si="32"/>
        <v>-0.72766714423968615</v>
      </c>
      <c r="I244" s="207">
        <f>+'Ark1'!AH756</f>
        <v>6.7569752028709018E-2</v>
      </c>
      <c r="J244" s="207"/>
      <c r="K244" s="207"/>
      <c r="L244" s="101">
        <f>+'Ark1'!U756</f>
        <v>10.45</v>
      </c>
      <c r="M244" s="207">
        <f t="shared" si="33"/>
        <v>1.1980769230769202</v>
      </c>
      <c r="N244" s="207"/>
      <c r="O244" s="207"/>
      <c r="P244" s="207"/>
      <c r="Q244" s="207"/>
      <c r="R244" s="1">
        <f>+'Ark1'!T756</f>
        <v>2</v>
      </c>
      <c r="S244" s="207">
        <f t="shared" si="34"/>
        <v>-0.92307692307692379</v>
      </c>
      <c r="T244" s="101">
        <f>+'Ark1'!W756</f>
        <v>0</v>
      </c>
      <c r="U244" s="105"/>
      <c r="V244" s="11">
        <f>+'Ark1'!X756</f>
        <v>0</v>
      </c>
      <c r="W244" s="11">
        <f>+'Ark1'!Y756</f>
        <v>0</v>
      </c>
      <c r="X244" s="11">
        <f>+'Ark1'!Z756</f>
        <v>0</v>
      </c>
      <c r="Y244" s="75"/>
      <c r="Z244" s="101">
        <f>+'Ark1'!AA756</f>
        <v>1.4500000000000075</v>
      </c>
      <c r="AA244" s="1">
        <f>+'Ark1'!AC756</f>
        <v>0</v>
      </c>
      <c r="AB244" s="11">
        <f>+'Ark1'!AE756</f>
        <v>0</v>
      </c>
      <c r="AC244" s="101">
        <f t="shared" si="36"/>
        <v>1</v>
      </c>
      <c r="AD244" s="47"/>
      <c r="AF244" s="61"/>
    </row>
    <row r="245" spans="1:32" ht="15.6">
      <c r="A245" s="47"/>
      <c r="B245">
        <f>+'Ark1'!C757</f>
        <v>2009</v>
      </c>
      <c r="C245">
        <f>+'Ark1'!L757</f>
        <v>4</v>
      </c>
      <c r="D245" s="3" t="str">
        <f t="shared" si="31"/>
        <v>O-</v>
      </c>
      <c r="E245" s="342">
        <f>+'Ark1'!Q757</f>
        <v>14</v>
      </c>
      <c r="F245" s="342">
        <f>+'Ark1'!R757</f>
        <v>18</v>
      </c>
      <c r="G245" s="207">
        <f>+'Ark1'!AG757</f>
        <v>0.89374379344587873</v>
      </c>
      <c r="H245" s="207">
        <f t="shared" si="32"/>
        <v>-0.96694322945488409</v>
      </c>
      <c r="I245" s="207">
        <f>+'Ark1'!AH757</f>
        <v>0.58323364908990949</v>
      </c>
      <c r="J245" s="207"/>
      <c r="K245" s="207"/>
      <c r="L245" s="101">
        <f>+'Ark1'!U757</f>
        <v>10.022222222222222</v>
      </c>
      <c r="M245" s="207">
        <f t="shared" si="33"/>
        <v>-0.61367521367521505</v>
      </c>
      <c r="N245" s="207"/>
      <c r="O245" s="207"/>
      <c r="P245" s="207"/>
      <c r="Q245" s="207"/>
      <c r="R245" s="1">
        <f>+'Ark1'!T757</f>
        <v>3.6666666666666656</v>
      </c>
      <c r="S245" s="207">
        <f t="shared" si="34"/>
        <v>-8.5470085470094048E-3</v>
      </c>
      <c r="T245" s="101">
        <f>+'Ark1'!W757</f>
        <v>0</v>
      </c>
      <c r="U245" s="105"/>
      <c r="V245" s="11">
        <f>+'Ark1'!X757</f>
        <v>0</v>
      </c>
      <c r="W245" s="11">
        <f>+'Ark1'!Y757</f>
        <v>0</v>
      </c>
      <c r="X245" s="11">
        <f>+'Ark1'!Z757</f>
        <v>0</v>
      </c>
      <c r="Y245" s="75"/>
      <c r="Z245" s="101">
        <f>+'Ark1'!AA757</f>
        <v>3.6931702063186176</v>
      </c>
      <c r="AA245" s="1">
        <f>+'Ark1'!AC757</f>
        <v>1.1055415967851339</v>
      </c>
      <c r="AB245" s="11">
        <f>+'Ark1'!AE757</f>
        <v>37.055603054431629</v>
      </c>
      <c r="AC245" s="101">
        <f t="shared" si="36"/>
        <v>1.2857142857142858</v>
      </c>
      <c r="AD245" s="47"/>
      <c r="AF245" s="61"/>
    </row>
    <row r="246" spans="1:32" ht="15.6">
      <c r="A246" s="47"/>
      <c r="B246">
        <f>+'Ark1'!C758</f>
        <v>2009</v>
      </c>
      <c r="C246">
        <f>+'Ark1'!L758</f>
        <v>5</v>
      </c>
      <c r="D246" s="3" t="str">
        <f t="shared" si="31"/>
        <v>O</v>
      </c>
      <c r="E246" s="342">
        <f>+'Ark1'!Q758</f>
        <v>42</v>
      </c>
      <c r="F246" s="342">
        <f>+'Ark1'!R758</f>
        <v>108</v>
      </c>
      <c r="G246" s="207">
        <f>+'Ark1'!AG758</f>
        <v>5.3624627606752719</v>
      </c>
      <c r="H246" s="207">
        <f t="shared" si="32"/>
        <v>0.32111416016636607</v>
      </c>
      <c r="I246" s="207">
        <f>+'Ark1'!AH758</f>
        <v>3.992111473925831</v>
      </c>
      <c r="J246" s="207"/>
      <c r="K246" s="207"/>
      <c r="L246" s="101">
        <f>+'Ark1'!U758</f>
        <v>11.43333333333333</v>
      </c>
      <c r="M246" s="207">
        <f t="shared" si="33"/>
        <v>-0.60767613038906809</v>
      </c>
      <c r="N246" s="207"/>
      <c r="O246" s="207"/>
      <c r="P246" s="207"/>
      <c r="Q246" s="207"/>
      <c r="R246" s="1">
        <f>+'Ark1'!T758</f>
        <v>4.8240740740740735</v>
      </c>
      <c r="S246" s="207">
        <f t="shared" si="34"/>
        <v>0.13322233905830139</v>
      </c>
      <c r="T246" s="101">
        <f>+'Ark1'!W758</f>
        <v>0</v>
      </c>
      <c r="U246" s="105"/>
      <c r="V246" s="11">
        <f>+'Ark1'!X758</f>
        <v>2.7777777777777781</v>
      </c>
      <c r="W246" s="11">
        <f>+'Ark1'!Y758</f>
        <v>0</v>
      </c>
      <c r="X246" s="11">
        <f>+'Ark1'!Z758</f>
        <v>0</v>
      </c>
      <c r="Y246" s="75"/>
      <c r="Z246" s="101">
        <f>+'Ark1'!AA758</f>
        <v>3.1161764320326366</v>
      </c>
      <c r="AA246" s="1">
        <f>+'Ark1'!AC758</f>
        <v>1.3664546156880764</v>
      </c>
      <c r="AB246" s="11">
        <f>+'Ark1'!AE758</f>
        <v>47.86794725207605</v>
      </c>
      <c r="AC246" s="101">
        <f t="shared" si="36"/>
        <v>2.5714285714285716</v>
      </c>
      <c r="AD246" s="47"/>
      <c r="AF246" s="61"/>
    </row>
    <row r="247" spans="1:32" ht="15.6">
      <c r="A247" s="47"/>
      <c r="B247">
        <f>+'Ark1'!C759</f>
        <v>2009</v>
      </c>
      <c r="C247">
        <f>+'Ark1'!L759</f>
        <v>6</v>
      </c>
      <c r="D247" s="3" t="str">
        <f t="shared" si="31"/>
        <v>O+</v>
      </c>
      <c r="E247" s="342">
        <f>+'Ark1'!Q759</f>
        <v>59</v>
      </c>
      <c r="F247" s="342">
        <f>+'Ark1'!R759</f>
        <v>129</v>
      </c>
      <c r="G247" s="207">
        <f>+'Ark1'!AG759</f>
        <v>6.4051638530287986</v>
      </c>
      <c r="H247" s="207">
        <f t="shared" si="32"/>
        <v>-6.0948361469712014</v>
      </c>
      <c r="I247" s="207">
        <f>+'Ark1'!AH759</f>
        <v>5.4941644305066095</v>
      </c>
      <c r="J247" s="207"/>
      <c r="K247" s="207"/>
      <c r="L247" s="101">
        <f>+'Ark1'!U759</f>
        <v>13.173643410852716</v>
      </c>
      <c r="M247" s="207">
        <f t="shared" si="33"/>
        <v>1.5415823421504342</v>
      </c>
      <c r="N247" s="207"/>
      <c r="O247" s="207"/>
      <c r="P247" s="207"/>
      <c r="Q247" s="207"/>
      <c r="R247" s="1">
        <f>+'Ark1'!T759</f>
        <v>5.7209302325581364</v>
      </c>
      <c r="S247" s="207">
        <f t="shared" si="34"/>
        <v>0.31126102136220801</v>
      </c>
      <c r="T247" s="101">
        <f>+'Ark1'!W759</f>
        <v>1.5503875968992249</v>
      </c>
      <c r="U247" s="105"/>
      <c r="V247" s="11">
        <f>+'Ark1'!X759</f>
        <v>12.403100775193797</v>
      </c>
      <c r="W247" s="11">
        <f>+'Ark1'!Y759</f>
        <v>0</v>
      </c>
      <c r="X247" s="11">
        <f>+'Ark1'!Z759</f>
        <v>0</v>
      </c>
      <c r="Y247" s="75"/>
      <c r="Z247" s="101">
        <f>+'Ark1'!AA759</f>
        <v>2.4912099541457442</v>
      </c>
      <c r="AA247" s="1">
        <f>+'Ark1'!AC759</f>
        <v>1.4140860810943947</v>
      </c>
      <c r="AB247" s="11">
        <f>+'Ark1'!AE759</f>
        <v>15.040768221862113</v>
      </c>
      <c r="AC247" s="101">
        <f t="shared" si="36"/>
        <v>2.1864406779661016</v>
      </c>
      <c r="AD247" s="47"/>
      <c r="AF247" s="61"/>
    </row>
    <row r="248" spans="1:32" ht="15.6">
      <c r="A248" s="47"/>
      <c r="B248">
        <f>+'Ark1'!C760</f>
        <v>2009</v>
      </c>
      <c r="C248">
        <f>+'Ark1'!L760</f>
        <v>7</v>
      </c>
      <c r="D248" s="3" t="str">
        <f t="shared" si="31"/>
        <v>R-</v>
      </c>
      <c r="E248" s="342">
        <f>+'Ark1'!Q760</f>
        <v>74</v>
      </c>
      <c r="F248" s="342">
        <f>+'Ark1'!R760</f>
        <v>180</v>
      </c>
      <c r="G248" s="207">
        <f>+'Ark1'!AG760</f>
        <v>8.9374379344587869</v>
      </c>
      <c r="H248" s="207">
        <f t="shared" si="32"/>
        <v>-6.8545467983656412</v>
      </c>
      <c r="I248" s="207">
        <f>+'Ark1'!AH760</f>
        <v>7.9308784067763698</v>
      </c>
      <c r="J248" s="207"/>
      <c r="K248" s="207"/>
      <c r="L248" s="101">
        <f>+'Ark1'!U760</f>
        <v>13.628333333333337</v>
      </c>
      <c r="M248" s="207">
        <f t="shared" si="33"/>
        <v>1.5972155085599287</v>
      </c>
      <c r="N248" s="207"/>
      <c r="O248" s="207"/>
      <c r="P248" s="207"/>
      <c r="Q248" s="207"/>
      <c r="R248" s="1">
        <f>+'Ark1'!T760</f>
        <v>5.8277777777777775</v>
      </c>
      <c r="S248" s="207">
        <f t="shared" si="34"/>
        <v>-9.4679422625040921E-2</v>
      </c>
      <c r="T248" s="101">
        <f>+'Ark1'!W760</f>
        <v>2.2222222222222223</v>
      </c>
      <c r="U248" s="105"/>
      <c r="V248" s="11">
        <f>+'Ark1'!X760</f>
        <v>10</v>
      </c>
      <c r="W248" s="11">
        <f>+'Ark1'!Y760</f>
        <v>0</v>
      </c>
      <c r="X248" s="11">
        <f>+'Ark1'!Z760</f>
        <v>0</v>
      </c>
      <c r="Y248" s="75"/>
      <c r="Z248" s="101">
        <f>+'Ark1'!AA760</f>
        <v>2.137762979274219</v>
      </c>
      <c r="AA248" s="1">
        <f>+'Ark1'!AC760</f>
        <v>1.4174725376746236</v>
      </c>
      <c r="AB248" s="11">
        <f>+'Ark1'!AE760</f>
        <v>24.178354416588579</v>
      </c>
      <c r="AC248" s="101">
        <f t="shared" si="36"/>
        <v>2.4324324324324325</v>
      </c>
      <c r="AD248" s="47"/>
      <c r="AF248" s="61"/>
    </row>
    <row r="249" spans="1:32" ht="15.6">
      <c r="A249" s="47"/>
      <c r="B249">
        <f>+'Ark1'!C761</f>
        <v>2009</v>
      </c>
      <c r="C249">
        <f>+'Ark1'!L761</f>
        <v>8</v>
      </c>
      <c r="D249" s="3" t="str">
        <f t="shared" si="31"/>
        <v>R</v>
      </c>
      <c r="E249" s="342">
        <f>+'Ark1'!Q761</f>
        <v>122</v>
      </c>
      <c r="F249" s="342">
        <f>+'Ark1'!R761</f>
        <v>578</v>
      </c>
      <c r="G249" s="207">
        <f>+'Ark1'!AG761</f>
        <v>28.699106256206555</v>
      </c>
      <c r="H249" s="207">
        <f t="shared" si="32"/>
        <v>-2.1056011229283058</v>
      </c>
      <c r="I249" s="207">
        <f>+'Ark1'!AH761</f>
        <v>27.829685428857807</v>
      </c>
      <c r="J249" s="207"/>
      <c r="K249" s="207"/>
      <c r="L249" s="101">
        <f>+'Ark1'!U761</f>
        <v>14.892733564013861</v>
      </c>
      <c r="M249" s="207">
        <f t="shared" si="33"/>
        <v>2.3587635072250226</v>
      </c>
      <c r="N249" s="207"/>
      <c r="O249" s="207"/>
      <c r="P249" s="207"/>
      <c r="Q249" s="207"/>
      <c r="R249" s="1">
        <f>+'Ark1'!T761</f>
        <v>6.717993079584776</v>
      </c>
      <c r="S249" s="207">
        <f t="shared" si="34"/>
        <v>0.4381789339988158</v>
      </c>
      <c r="T249" s="101">
        <f>+'Ark1'!W761</f>
        <v>5.017301038062282</v>
      </c>
      <c r="U249" s="105"/>
      <c r="V249" s="11">
        <f>+'Ark1'!X761</f>
        <v>28.027681660899656</v>
      </c>
      <c r="W249" s="11">
        <f>+'Ark1'!Y761</f>
        <v>0.86505190311418689</v>
      </c>
      <c r="X249" s="11">
        <f>+'Ark1'!Z761</f>
        <v>0</v>
      </c>
      <c r="Y249" s="75"/>
      <c r="Z249" s="101">
        <f>+'Ark1'!AA761</f>
        <v>2.4274773244759928</v>
      </c>
      <c r="AA249" s="1">
        <f>+'Ark1'!AC761</f>
        <v>1.2513196300550491</v>
      </c>
      <c r="AB249" s="11">
        <f>+'Ark1'!AE761</f>
        <v>14.57054168457344</v>
      </c>
      <c r="AC249" s="101">
        <f t="shared" si="36"/>
        <v>4.7377049180327866</v>
      </c>
      <c r="AD249" s="47"/>
      <c r="AF249" s="61"/>
    </row>
    <row r="250" spans="1:32" ht="15.6">
      <c r="A250" s="47"/>
      <c r="B250">
        <f>+'Ark1'!C762</f>
        <v>2009</v>
      </c>
      <c r="C250">
        <f>+'Ark1'!L762</f>
        <v>9</v>
      </c>
      <c r="D250" s="3" t="str">
        <f t="shared" si="31"/>
        <v>R+</v>
      </c>
      <c r="E250" s="342">
        <f>+'Ark1'!Q762</f>
        <v>109</v>
      </c>
      <c r="F250" s="342">
        <f>+'Ark1'!R762</f>
        <v>523</v>
      </c>
      <c r="G250" s="207">
        <f>+'Ark1'!AG762</f>
        <v>25.968222442899705</v>
      </c>
      <c r="H250" s="207">
        <f t="shared" si="32"/>
        <v>5.1348891095663767</v>
      </c>
      <c r="I250" s="207">
        <f>+'Ark1'!AH762</f>
        <v>27.184701432220081</v>
      </c>
      <c r="J250" s="207"/>
      <c r="K250" s="207"/>
      <c r="L250" s="101">
        <f>+'Ark1'!U762</f>
        <v>16.077437858508599</v>
      </c>
      <c r="M250" s="207">
        <f t="shared" si="33"/>
        <v>2.7625523623253958</v>
      </c>
      <c r="N250" s="207"/>
      <c r="O250" s="207"/>
      <c r="P250" s="207"/>
      <c r="Q250" s="207"/>
      <c r="R250" s="1">
        <f>+'Ark1'!T762</f>
        <v>7</v>
      </c>
      <c r="S250" s="207">
        <f t="shared" si="34"/>
        <v>0.49770992366412159</v>
      </c>
      <c r="T250" s="101">
        <f>+'Ark1'!W762</f>
        <v>7.0745697896749524</v>
      </c>
      <c r="U250" s="105"/>
      <c r="V250" s="11">
        <f>+'Ark1'!X762</f>
        <v>46.653919694072648</v>
      </c>
      <c r="W250" s="11">
        <f>+'Ark1'!Y762</f>
        <v>1.1472275334608031</v>
      </c>
      <c r="X250" s="11">
        <f>+'Ark1'!Z762</f>
        <v>0</v>
      </c>
      <c r="Y250" s="75"/>
      <c r="Z250" s="101">
        <f>+'Ark1'!AA762</f>
        <v>2.5505121769333723</v>
      </c>
      <c r="AA250" s="1">
        <f>+'Ark1'!AC762</f>
        <v>1.2838160134557264</v>
      </c>
      <c r="AB250" s="11">
        <f>+'Ark1'!AE762</f>
        <v>14.289008371700683</v>
      </c>
      <c r="AC250" s="101">
        <f t="shared" si="36"/>
        <v>4.7981651376146788</v>
      </c>
      <c r="AD250" s="47"/>
      <c r="AF250" s="61"/>
    </row>
    <row r="251" spans="1:32" ht="15.6">
      <c r="A251" s="47"/>
      <c r="B251">
        <f>+'Ark1'!C763</f>
        <v>2009</v>
      </c>
      <c r="C251">
        <f>+'Ark1'!L763</f>
        <v>10</v>
      </c>
      <c r="D251" s="3" t="str">
        <f t="shared" si="31"/>
        <v>U-</v>
      </c>
      <c r="E251" s="342">
        <f>+'Ark1'!Q763</f>
        <v>84</v>
      </c>
      <c r="F251" s="342">
        <f>+'Ark1'!R763</f>
        <v>245</v>
      </c>
      <c r="G251" s="207">
        <f>+'Ark1'!AG763</f>
        <v>12.164846077457797</v>
      </c>
      <c r="H251" s="207">
        <f t="shared" si="32"/>
        <v>5.3741336092644127</v>
      </c>
      <c r="I251" s="207">
        <f>+'Ark1'!AH763</f>
        <v>13.580226956774759</v>
      </c>
      <c r="J251" s="207"/>
      <c r="K251" s="207"/>
      <c r="L251" s="101">
        <f>+'Ark1'!U763</f>
        <v>17.14489795918368</v>
      </c>
      <c r="M251" s="207">
        <f t="shared" si="33"/>
        <v>2.9704248912679958</v>
      </c>
      <c r="N251" s="207"/>
      <c r="O251" s="207"/>
      <c r="P251" s="207"/>
      <c r="Q251" s="207"/>
      <c r="R251" s="1">
        <f>+'Ark1'!T763</f>
        <v>7.065306122448975</v>
      </c>
      <c r="S251" s="207">
        <f t="shared" si="34"/>
        <v>0.4681164268986242</v>
      </c>
      <c r="T251" s="101">
        <f>+'Ark1'!W763</f>
        <v>9.3877551020408152</v>
      </c>
      <c r="U251" s="105"/>
      <c r="V251" s="11">
        <f>+'Ark1'!X763</f>
        <v>63.673469387755112</v>
      </c>
      <c r="W251" s="11">
        <f>+'Ark1'!Y763</f>
        <v>3.6734693877551026</v>
      </c>
      <c r="X251" s="11">
        <f>+'Ark1'!Z763</f>
        <v>0</v>
      </c>
      <c r="Y251" s="75"/>
      <c r="Z251" s="101">
        <f>+'Ark1'!AA763</f>
        <v>2.6969568053633006</v>
      </c>
      <c r="AA251" s="1">
        <f>+'Ark1'!AC763</f>
        <v>1.3981841022698211</v>
      </c>
      <c r="AB251" s="11">
        <f>+'Ark1'!AE763</f>
        <v>9.0037412410222277</v>
      </c>
      <c r="AC251" s="101">
        <f t="shared" si="36"/>
        <v>2.9166666666666665</v>
      </c>
      <c r="AD251" s="47"/>
      <c r="AF251" s="61"/>
    </row>
    <row r="252" spans="1:32" ht="15.6">
      <c r="A252" s="47"/>
      <c r="B252">
        <f>+'Ark1'!C764</f>
        <v>2009</v>
      </c>
      <c r="C252">
        <f>+'Ark1'!L764</f>
        <v>11</v>
      </c>
      <c r="D252" s="3" t="str">
        <f t="shared" si="31"/>
        <v>U</v>
      </c>
      <c r="E252" s="342">
        <f>+'Ark1'!Q764</f>
        <v>67</v>
      </c>
      <c r="F252" s="342">
        <f>+'Ark1'!R764</f>
        <v>179</v>
      </c>
      <c r="G252" s="207">
        <f>+'Ark1'!AG764</f>
        <v>8.8877855014895708</v>
      </c>
      <c r="H252" s="207">
        <f t="shared" si="32"/>
        <v>5.0232816846956778</v>
      </c>
      <c r="I252" s="207">
        <f>+'Ark1'!AH764</f>
        <v>10.30002263101742</v>
      </c>
      <c r="J252" s="207"/>
      <c r="K252" s="207"/>
      <c r="L252" s="101">
        <f>+'Ark1'!U764</f>
        <v>17.798324022346375</v>
      </c>
      <c r="M252" s="207">
        <f t="shared" si="33"/>
        <v>3.1394762857208498</v>
      </c>
      <c r="N252" s="207"/>
      <c r="O252" s="207"/>
      <c r="P252" s="207"/>
      <c r="Q252" s="207"/>
      <c r="R252" s="1">
        <f>+'Ark1'!T764</f>
        <v>6.8826815642458108</v>
      </c>
      <c r="S252" s="207">
        <f t="shared" si="34"/>
        <v>0.22013012391659359</v>
      </c>
      <c r="T252" s="101">
        <f>+'Ark1'!W764</f>
        <v>5.5865921787709514</v>
      </c>
      <c r="U252" s="105"/>
      <c r="V252" s="11">
        <f>+'Ark1'!X764</f>
        <v>69.273743016759767</v>
      </c>
      <c r="W252" s="11">
        <f>+'Ark1'!Y764</f>
        <v>4.4692737430167604</v>
      </c>
      <c r="X252" s="11">
        <f>+'Ark1'!Z764</f>
        <v>0</v>
      </c>
      <c r="Y252" s="75"/>
      <c r="Z252" s="101">
        <f>+'Ark1'!AA764</f>
        <v>2.8912597022680808</v>
      </c>
      <c r="AA252" s="1">
        <f>+'Ark1'!AC764</f>
        <v>1.2914335563404915</v>
      </c>
      <c r="AB252" s="11">
        <f>+'Ark1'!AE764</f>
        <v>11.201224294366677</v>
      </c>
      <c r="AC252" s="101">
        <f t="shared" si="36"/>
        <v>2.6716417910447761</v>
      </c>
      <c r="AD252" s="47"/>
      <c r="AF252" s="61"/>
    </row>
    <row r="253" spans="1:32" ht="15.6">
      <c r="A253" s="47"/>
      <c r="B253">
        <f>+'Ark1'!C765</f>
        <v>2009</v>
      </c>
      <c r="C253">
        <f>+'Ark1'!L765</f>
        <v>12</v>
      </c>
      <c r="D253" s="3" t="str">
        <f t="shared" si="31"/>
        <v>U+</v>
      </c>
      <c r="E253" s="342">
        <f>+'Ark1'!Q765</f>
        <v>31</v>
      </c>
      <c r="F253" s="342">
        <f>+'Ark1'!R765</f>
        <v>49</v>
      </c>
      <c r="G253" s="207">
        <f>+'Ark1'!AG765</f>
        <v>2.4329692154915596</v>
      </c>
      <c r="H253" s="207">
        <f t="shared" si="32"/>
        <v>1.3833508948808724</v>
      </c>
      <c r="I253" s="207">
        <f>+'Ark1'!AH765</f>
        <v>2.8702596100998976</v>
      </c>
      <c r="J253" s="207"/>
      <c r="K253" s="207"/>
      <c r="L253" s="101">
        <f>+'Ark1'!U765</f>
        <v>18.118367346938776</v>
      </c>
      <c r="M253" s="207">
        <f t="shared" si="33"/>
        <v>1.9956400742115044</v>
      </c>
      <c r="N253" s="207"/>
      <c r="O253" s="207"/>
      <c r="P253" s="207"/>
      <c r="Q253" s="207"/>
      <c r="R253" s="1">
        <f>+'Ark1'!T765</f>
        <v>7.2653061224489761</v>
      </c>
      <c r="S253" s="207">
        <f t="shared" si="34"/>
        <v>0.56833642547927887</v>
      </c>
      <c r="T253" s="101">
        <f>+'Ark1'!W765</f>
        <v>12.244897959183673</v>
      </c>
      <c r="U253" s="105"/>
      <c r="V253" s="11">
        <f>+'Ark1'!X765</f>
        <v>81.632653061224502</v>
      </c>
      <c r="W253" s="11">
        <f>+'Ark1'!Y765</f>
        <v>2.0408163265306123</v>
      </c>
      <c r="X253" s="11">
        <f>+'Ark1'!Z765</f>
        <v>0</v>
      </c>
      <c r="Y253" s="75"/>
      <c r="Z253" s="101">
        <f>+'Ark1'!AA765</f>
        <v>2.1409204075786588</v>
      </c>
      <c r="AA253" s="1">
        <f>+'Ark1'!AC765</f>
        <v>1.5488706906947172</v>
      </c>
      <c r="AB253" s="11">
        <f>+'Ark1'!AE765</f>
        <v>5.3920392489698701</v>
      </c>
      <c r="AC253" s="101">
        <f t="shared" si="36"/>
        <v>1.5806451612903225</v>
      </c>
      <c r="AD253" s="47"/>
      <c r="AF253" s="61"/>
    </row>
    <row r="254" spans="1:32" ht="15.6">
      <c r="A254" s="47"/>
      <c r="B254">
        <f>+'Ark1'!C766</f>
        <v>2009</v>
      </c>
      <c r="C254">
        <f>+'Ark1'!L766</f>
        <v>13</v>
      </c>
      <c r="D254" s="3" t="str">
        <f t="shared" ref="D254:D316" si="38">+D239</f>
        <v>E-</v>
      </c>
      <c r="E254" s="342">
        <f>+'Ark1'!Q766</f>
        <v>3</v>
      </c>
      <c r="F254" s="342">
        <f>+'Ark1'!R766</f>
        <v>3</v>
      </c>
      <c r="G254" s="207">
        <f>+'Ark1'!AG766</f>
        <v>0.14895729890764647</v>
      </c>
      <c r="H254" s="207">
        <f t="shared" si="32"/>
        <v>-1.0075779972760629E-2</v>
      </c>
      <c r="I254" s="207">
        <f>+'Ark1'!AH766</f>
        <v>0.16714622870259596</v>
      </c>
      <c r="J254" s="207"/>
      <c r="K254" s="207"/>
      <c r="L254" s="101">
        <f>+'Ark1'!U766</f>
        <v>17.233333333333338</v>
      </c>
      <c r="M254" s="207">
        <f t="shared" si="33"/>
        <v>2.3333333333333375</v>
      </c>
      <c r="N254" s="207"/>
      <c r="O254" s="207"/>
      <c r="P254" s="207"/>
      <c r="Q254" s="207"/>
      <c r="R254" s="1">
        <f>+'Ark1'!T766</f>
        <v>7</v>
      </c>
      <c r="S254" s="207">
        <f t="shared" si="34"/>
        <v>0.90000000000000036</v>
      </c>
      <c r="T254" s="101">
        <f>+'Ark1'!W766</f>
        <v>0</v>
      </c>
      <c r="U254" s="105"/>
      <c r="V254" s="11">
        <f>+'Ark1'!X766</f>
        <v>100</v>
      </c>
      <c r="W254" s="11">
        <f>+'Ark1'!Y766</f>
        <v>0</v>
      </c>
      <c r="X254" s="11">
        <f>+'Ark1'!Z766</f>
        <v>0</v>
      </c>
      <c r="Y254" s="75"/>
      <c r="Z254" s="101">
        <f>+'Ark1'!AA766</f>
        <v>0.7318166133366758</v>
      </c>
      <c r="AA254" s="1">
        <f>+'Ark1'!AC766</f>
        <v>1.4142135623730951</v>
      </c>
      <c r="AB254" s="11">
        <f>+'Ark1'!AE766</f>
        <v>-54.753313244071791</v>
      </c>
      <c r="AC254" s="101">
        <f t="shared" si="36"/>
        <v>1</v>
      </c>
      <c r="AD254" s="47"/>
      <c r="AF254" s="61"/>
    </row>
    <row r="255" spans="1:32" ht="15.6">
      <c r="A255" s="47"/>
      <c r="B255">
        <f>+'Ark1'!C767</f>
        <v>2009</v>
      </c>
      <c r="C255">
        <f>+'Ark1'!L767</f>
        <v>14</v>
      </c>
      <c r="D255" s="3" t="str">
        <f t="shared" si="38"/>
        <v>E</v>
      </c>
      <c r="E255" s="342">
        <f>+'Ark1'!Q767</f>
        <v>0</v>
      </c>
      <c r="F255" s="342">
        <f>+'Ark1'!R767</f>
        <v>0</v>
      </c>
      <c r="G255" s="207">
        <f>+'Ark1'!AG767</f>
        <v>0</v>
      </c>
      <c r="H255" s="207">
        <f t="shared" si="32"/>
        <v>-7.9516539440203551E-2</v>
      </c>
      <c r="I255" s="207">
        <f>+'Ark1'!AH767</f>
        <v>0</v>
      </c>
      <c r="J255" s="207"/>
      <c r="K255" s="207"/>
      <c r="L255" s="101">
        <f>+'Ark1'!U767</f>
        <v>0</v>
      </c>
      <c r="M255" s="207">
        <f t="shared" si="33"/>
        <v>-13.06</v>
      </c>
      <c r="N255" s="207"/>
      <c r="O255" s="207"/>
      <c r="P255" s="207"/>
      <c r="Q255" s="207"/>
      <c r="R255" s="1">
        <f>+'Ark1'!T767</f>
        <v>0</v>
      </c>
      <c r="S255" s="207">
        <f t="shared" si="34"/>
        <v>-6.2</v>
      </c>
      <c r="T255" s="101">
        <f>+'Ark1'!W767</f>
        <v>0</v>
      </c>
      <c r="U255" s="105"/>
      <c r="V255" s="11">
        <f>+'Ark1'!X767</f>
        <v>0</v>
      </c>
      <c r="W255" s="11">
        <f>+'Ark1'!Y767</f>
        <v>0</v>
      </c>
      <c r="X255" s="11">
        <f>+'Ark1'!Z767</f>
        <v>0</v>
      </c>
      <c r="Y255" s="75"/>
      <c r="Z255" s="101">
        <f>+'Ark1'!AA767</f>
        <v>0</v>
      </c>
      <c r="AA255" s="1">
        <f>+'Ark1'!AC767</f>
        <v>0</v>
      </c>
      <c r="AB255" s="11">
        <f>+'Ark1'!AE767</f>
        <v>0</v>
      </c>
      <c r="AC255" s="101" t="e">
        <f t="shared" si="36"/>
        <v>#DIV/0!</v>
      </c>
      <c r="AD255" s="47"/>
      <c r="AF255" s="61"/>
    </row>
    <row r="256" spans="1:32" ht="15.6">
      <c r="A256" s="47"/>
      <c r="B256">
        <f>+'Ark1'!C768</f>
        <v>2009</v>
      </c>
      <c r="C256">
        <f>+'Ark1'!L768</f>
        <v>15</v>
      </c>
      <c r="D256" s="3" t="str">
        <f t="shared" si="38"/>
        <v>E+</v>
      </c>
      <c r="E256" s="342">
        <f>+'Ark1'!Q768</f>
        <v>0</v>
      </c>
      <c r="F256" s="342">
        <f>+'Ark1'!R768</f>
        <v>0</v>
      </c>
      <c r="G256" s="207">
        <f>+'Ark1'!AG768</f>
        <v>0</v>
      </c>
      <c r="H256" s="207">
        <f t="shared" si="32"/>
        <v>-1.5903307888040709E-2</v>
      </c>
      <c r="I256" s="207">
        <f>+'Ark1'!AH768</f>
        <v>0</v>
      </c>
      <c r="J256" s="207"/>
      <c r="K256" s="207"/>
      <c r="L256" s="101">
        <f>+'Ark1'!U768</f>
        <v>0</v>
      </c>
      <c r="M256" s="207">
        <f t="shared" si="33"/>
        <v>-11.1</v>
      </c>
      <c r="N256" s="207"/>
      <c r="O256" s="207"/>
      <c r="P256" s="207"/>
      <c r="Q256" s="207"/>
      <c r="R256" s="1">
        <f>+'Ark1'!T768</f>
        <v>0</v>
      </c>
      <c r="S256" s="207">
        <f t="shared" si="34"/>
        <v>-4</v>
      </c>
      <c r="T256" s="101">
        <f>+'Ark1'!W768</f>
        <v>0</v>
      </c>
      <c r="U256" s="105"/>
      <c r="V256" s="11">
        <f>+'Ark1'!X768</f>
        <v>0</v>
      </c>
      <c r="W256" s="11">
        <f>+'Ark1'!Y768</f>
        <v>0</v>
      </c>
      <c r="X256" s="11">
        <f>+'Ark1'!Z768</f>
        <v>0</v>
      </c>
      <c r="Y256" s="75"/>
      <c r="Z256" s="101">
        <f>+'Ark1'!AA768</f>
        <v>0</v>
      </c>
      <c r="AA256" s="1">
        <f>+'Ark1'!AC768</f>
        <v>0</v>
      </c>
      <c r="AB256" s="11">
        <f>+'Ark1'!AE768</f>
        <v>0</v>
      </c>
      <c r="AC256" s="101" t="e">
        <f t="shared" si="36"/>
        <v>#DIV/0!</v>
      </c>
      <c r="AD256" s="47"/>
      <c r="AF256" s="61"/>
    </row>
    <row r="257" spans="1:32" ht="15.6">
      <c r="A257" s="47"/>
      <c r="B257" s="56">
        <f>+'Ark1'!C769</f>
        <v>2008</v>
      </c>
      <c r="C257" s="56">
        <f>+'Ark1'!L769</f>
        <v>1</v>
      </c>
      <c r="D257" s="69" t="s">
        <v>28</v>
      </c>
      <c r="E257" s="354">
        <f>+'Ark1'!Q769</f>
        <v>4</v>
      </c>
      <c r="F257" s="354">
        <f>+'Ark1'!R769</f>
        <v>4</v>
      </c>
      <c r="G257" s="189">
        <f>+'Ark1'!AG769</f>
        <v>6.3613231552162836E-2</v>
      </c>
      <c r="H257" s="189">
        <f t="shared" si="32"/>
        <v>6.3613231552162836E-2</v>
      </c>
      <c r="I257" s="189">
        <f>+'Ark1'!AH769</f>
        <v>3.1467875704408399E-2</v>
      </c>
      <c r="J257" s="189"/>
      <c r="K257" s="189"/>
      <c r="L257" s="166">
        <f>+'Ark1'!U769</f>
        <v>6.25</v>
      </c>
      <c r="M257" s="189">
        <f t="shared" si="33"/>
        <v>6.25</v>
      </c>
      <c r="N257" s="189"/>
      <c r="O257" s="189"/>
      <c r="P257" s="189"/>
      <c r="Q257" s="189"/>
      <c r="R257" s="58">
        <f>+'Ark1'!T769</f>
        <v>2</v>
      </c>
      <c r="S257" s="189">
        <f t="shared" si="34"/>
        <v>2</v>
      </c>
      <c r="T257" s="166">
        <f>+'Ark1'!W769</f>
        <v>0</v>
      </c>
      <c r="U257" s="105"/>
      <c r="V257" s="78">
        <f>+'Ark1'!X769</f>
        <v>0</v>
      </c>
      <c r="W257" s="78">
        <f>+'Ark1'!Y769</f>
        <v>0</v>
      </c>
      <c r="X257" s="78">
        <f>+'Ark1'!Z769</f>
        <v>0</v>
      </c>
      <c r="Y257" s="75"/>
      <c r="Z257" s="166">
        <f>+'Ark1'!AA769</f>
        <v>1.0712142642814277</v>
      </c>
      <c r="AA257" s="58">
        <f>+'Ark1'!AC769</f>
        <v>0</v>
      </c>
      <c r="AB257" s="78">
        <f>+'Ark1'!AE769</f>
        <v>0</v>
      </c>
      <c r="AC257" s="166">
        <f t="shared" si="36"/>
        <v>1</v>
      </c>
      <c r="AD257" s="47"/>
      <c r="AF257" s="61"/>
    </row>
    <row r="258" spans="1:32" ht="15.6">
      <c r="A258" s="47"/>
      <c r="B258" s="56">
        <f>+'Ark1'!C770</f>
        <v>2008</v>
      </c>
      <c r="C258" s="56">
        <f>+'Ark1'!L770</f>
        <v>2</v>
      </c>
      <c r="D258" s="69" t="s">
        <v>29</v>
      </c>
      <c r="E258" s="354">
        <f>+'Ark1'!Q770</f>
        <v>12</v>
      </c>
      <c r="F258" s="354">
        <f>+'Ark1'!R770</f>
        <v>20</v>
      </c>
      <c r="G258" s="189">
        <f>+'Ark1'!AG770</f>
        <v>0.31806615776081421</v>
      </c>
      <c r="H258" s="189">
        <f t="shared" si="32"/>
        <v>0.29061625383547796</v>
      </c>
      <c r="I258" s="189">
        <f>+'Ark1'!AH770</f>
        <v>0.20642926462091912</v>
      </c>
      <c r="J258" s="189"/>
      <c r="K258" s="189"/>
      <c r="L258" s="166">
        <f>+'Ark1'!U770</f>
        <v>8.1999999999999993</v>
      </c>
      <c r="M258" s="189">
        <f t="shared" si="33"/>
        <v>-0.60000000000000142</v>
      </c>
      <c r="N258" s="189"/>
      <c r="O258" s="189"/>
      <c r="P258" s="189"/>
      <c r="Q258" s="189"/>
      <c r="R258" s="58">
        <f>+'Ark1'!T770</f>
        <v>2.1</v>
      </c>
      <c r="S258" s="189">
        <f t="shared" si="34"/>
        <v>0.10000000000000009</v>
      </c>
      <c r="T258" s="166">
        <f>+'Ark1'!W770</f>
        <v>0</v>
      </c>
      <c r="U258" s="105"/>
      <c r="V258" s="78">
        <f>+'Ark1'!X770</f>
        <v>0</v>
      </c>
      <c r="W258" s="78">
        <f>+'Ark1'!Y770</f>
        <v>0</v>
      </c>
      <c r="X258" s="78">
        <f>+'Ark1'!Z770</f>
        <v>0</v>
      </c>
      <c r="Y258" s="75"/>
      <c r="Z258" s="166">
        <f>+'Ark1'!AA770</f>
        <v>2.1433618453261674</v>
      </c>
      <c r="AA258" s="58">
        <f>+'Ark1'!AC770</f>
        <v>0.29999999999999977</v>
      </c>
      <c r="AB258" s="78">
        <f>+'Ark1'!AE770</f>
        <v>48.210867221819619</v>
      </c>
      <c r="AC258" s="166">
        <f t="shared" si="36"/>
        <v>1.6666666666666667</v>
      </c>
      <c r="AD258" s="47"/>
      <c r="AF258" s="61"/>
    </row>
    <row r="259" spans="1:32" ht="15.6">
      <c r="A259" s="47"/>
      <c r="B259" s="56">
        <f>+'Ark1'!C771</f>
        <v>2008</v>
      </c>
      <c r="C259" s="56">
        <f>+'Ark1'!L771</f>
        <v>3</v>
      </c>
      <c r="D259" s="69" t="s">
        <v>30</v>
      </c>
      <c r="E259" s="354">
        <f>+'Ark1'!Q771</f>
        <v>26</v>
      </c>
      <c r="F259" s="354">
        <f>+'Ark1'!R771</f>
        <v>52</v>
      </c>
      <c r="G259" s="189">
        <f>+'Ark1'!AG771</f>
        <v>0.82697201017811717</v>
      </c>
      <c r="H259" s="189">
        <f t="shared" si="32"/>
        <v>0.19562421989538292</v>
      </c>
      <c r="I259" s="189">
        <f>+'Ark1'!AH771</f>
        <v>0.60556780005563515</v>
      </c>
      <c r="J259" s="189"/>
      <c r="K259" s="189"/>
      <c r="L259" s="166">
        <f>+'Ark1'!U771</f>
        <v>9.2519230769230791</v>
      </c>
      <c r="M259" s="189">
        <f t="shared" si="33"/>
        <v>-0.23938127090300654</v>
      </c>
      <c r="N259" s="189"/>
      <c r="O259" s="189"/>
      <c r="P259" s="189"/>
      <c r="Q259" s="189"/>
      <c r="R259" s="58">
        <f>+'Ark1'!T771</f>
        <v>2.9230769230769238</v>
      </c>
      <c r="S259" s="189">
        <f t="shared" si="34"/>
        <v>0.53177257525083643</v>
      </c>
      <c r="T259" s="166">
        <f>+'Ark1'!W771</f>
        <v>0</v>
      </c>
      <c r="U259" s="105"/>
      <c r="V259" s="78">
        <f>+'Ark1'!X771</f>
        <v>0</v>
      </c>
      <c r="W259" s="78">
        <f>+'Ark1'!Y771</f>
        <v>0</v>
      </c>
      <c r="X259" s="78">
        <f>+'Ark1'!Z771</f>
        <v>0</v>
      </c>
      <c r="Y259" s="75"/>
      <c r="Z259" s="166">
        <f>+'Ark1'!AA771</f>
        <v>2.2804765345979887</v>
      </c>
      <c r="AA259" s="58">
        <f>+'Ark1'!AC771</f>
        <v>0.97755884824144978</v>
      </c>
      <c r="AB259" s="78">
        <f>+'Ark1'!AE771</f>
        <v>33.994537824522226</v>
      </c>
      <c r="AC259" s="166">
        <f t="shared" si="36"/>
        <v>2</v>
      </c>
      <c r="AD259" s="47"/>
      <c r="AF259" s="61"/>
    </row>
    <row r="260" spans="1:32" ht="15.6">
      <c r="A260" s="47"/>
      <c r="B260" s="56">
        <f>+'Ark1'!C772</f>
        <v>2008</v>
      </c>
      <c r="C260" s="56">
        <f>+'Ark1'!L772</f>
        <v>4</v>
      </c>
      <c r="D260" s="69" t="s">
        <v>31</v>
      </c>
      <c r="E260" s="354">
        <f>+'Ark1'!Q772</f>
        <v>52</v>
      </c>
      <c r="F260" s="354">
        <f>+'Ark1'!R772</f>
        <v>117</v>
      </c>
      <c r="G260" s="189">
        <f>+'Ark1'!AG772</f>
        <v>1.8606870229007628</v>
      </c>
      <c r="H260" s="189">
        <f t="shared" si="32"/>
        <v>0.21369278738058717</v>
      </c>
      <c r="I260" s="189">
        <f>+'Ark1'!AH772</f>
        <v>1.5663449810626324</v>
      </c>
      <c r="J260" s="189"/>
      <c r="K260" s="189"/>
      <c r="L260" s="166">
        <f>+'Ark1'!U772</f>
        <v>10.635897435897437</v>
      </c>
      <c r="M260" s="189">
        <f t="shared" si="33"/>
        <v>-0.24243589743589311</v>
      </c>
      <c r="N260" s="189"/>
      <c r="O260" s="189"/>
      <c r="P260" s="189"/>
      <c r="Q260" s="189"/>
      <c r="R260" s="58">
        <f>+'Ark1'!T772</f>
        <v>3.675213675213675</v>
      </c>
      <c r="S260" s="189">
        <f t="shared" si="34"/>
        <v>0.15854700854700932</v>
      </c>
      <c r="T260" s="166">
        <f>+'Ark1'!W772</f>
        <v>0</v>
      </c>
      <c r="U260" s="105"/>
      <c r="V260" s="78">
        <f>+'Ark1'!X772</f>
        <v>0</v>
      </c>
      <c r="W260" s="78">
        <f>+'Ark1'!Y772</f>
        <v>0</v>
      </c>
      <c r="X260" s="78">
        <f>+'Ark1'!Z772</f>
        <v>0</v>
      </c>
      <c r="Y260" s="75"/>
      <c r="Z260" s="166">
        <f>+'Ark1'!AA772</f>
        <v>2.1215000957217125</v>
      </c>
      <c r="AA260" s="58">
        <f>+'Ark1'!AC772</f>
        <v>1.3063229521054911</v>
      </c>
      <c r="AB260" s="78">
        <f>+'Ark1'!AE772</f>
        <v>8.6242514703015924</v>
      </c>
      <c r="AC260" s="166">
        <f t="shared" si="36"/>
        <v>2.25</v>
      </c>
      <c r="AD260" s="47"/>
      <c r="AF260" s="61"/>
    </row>
    <row r="261" spans="1:32" ht="15.6">
      <c r="A261" s="47"/>
      <c r="B261" s="56">
        <f>+'Ark1'!C773</f>
        <v>2008</v>
      </c>
      <c r="C261" s="56">
        <f>+'Ark1'!L773</f>
        <v>5</v>
      </c>
      <c r="D261" s="69" t="s">
        <v>404</v>
      </c>
      <c r="E261" s="354">
        <f>+'Ark1'!Q773</f>
        <v>105</v>
      </c>
      <c r="F261" s="354">
        <f>+'Ark1'!R773</f>
        <v>317</v>
      </c>
      <c r="G261" s="189">
        <f>+'Ark1'!AG773</f>
        <v>5.0413486005089059</v>
      </c>
      <c r="H261" s="189">
        <f t="shared" si="32"/>
        <v>-2.3152256514812128</v>
      </c>
      <c r="I261" s="189">
        <f>+'Ark1'!AH773</f>
        <v>4.8045152625490735</v>
      </c>
      <c r="J261" s="189"/>
      <c r="K261" s="189"/>
      <c r="L261" s="166">
        <f>+'Ark1'!U773</f>
        <v>12.041009463722398</v>
      </c>
      <c r="M261" s="189">
        <f t="shared" si="33"/>
        <v>-0.32764725269551853</v>
      </c>
      <c r="N261" s="189"/>
      <c r="O261" s="189"/>
      <c r="P261" s="189"/>
      <c r="Q261" s="189"/>
      <c r="R261" s="58">
        <f>+'Ark1'!T773</f>
        <v>4.6908517350157721</v>
      </c>
      <c r="S261" s="189">
        <f t="shared" si="34"/>
        <v>-0.27556617543198936</v>
      </c>
      <c r="T261" s="166">
        <f>+'Ark1'!W773</f>
        <v>0</v>
      </c>
      <c r="U261" s="105"/>
      <c r="V261" s="78">
        <f>+'Ark1'!X773</f>
        <v>2.5236593059936911</v>
      </c>
      <c r="W261" s="78">
        <f>+'Ark1'!Y773</f>
        <v>0</v>
      </c>
      <c r="X261" s="78">
        <f>+'Ark1'!Z773</f>
        <v>0</v>
      </c>
      <c r="Y261" s="75"/>
      <c r="Z261" s="166">
        <f>+'Ark1'!AA773</f>
        <v>2.2790271853539306</v>
      </c>
      <c r="AA261" s="58">
        <f>+'Ark1'!AC773</f>
        <v>1.3168448454934503</v>
      </c>
      <c r="AB261" s="78">
        <f>+'Ark1'!AE773</f>
        <v>21.077155368884704</v>
      </c>
      <c r="AC261" s="166">
        <f t="shared" si="36"/>
        <v>3.019047619047619</v>
      </c>
      <c r="AD261" s="47"/>
      <c r="AF261" s="61"/>
    </row>
    <row r="262" spans="1:32" ht="15.6">
      <c r="A262" s="47"/>
      <c r="B262" s="56">
        <f>+'Ark1'!C774</f>
        <v>2008</v>
      </c>
      <c r="C262" s="56">
        <f>+'Ark1'!L774</f>
        <v>6</v>
      </c>
      <c r="D262" s="69" t="s">
        <v>32</v>
      </c>
      <c r="E262" s="354">
        <f>+'Ark1'!Q774</f>
        <v>287</v>
      </c>
      <c r="F262" s="354">
        <f>+'Ark1'!R774</f>
        <v>786</v>
      </c>
      <c r="G262" s="189">
        <f>+'Ark1'!AG774</f>
        <v>12.5</v>
      </c>
      <c r="H262" s="189">
        <f t="shared" si="32"/>
        <v>2.72783420258029</v>
      </c>
      <c r="I262" s="189">
        <f>+'Ark1'!AH774</f>
        <v>11.508179759610597</v>
      </c>
      <c r="J262" s="189"/>
      <c r="K262" s="189"/>
      <c r="L262" s="166">
        <f>+'Ark1'!U774</f>
        <v>11.632061068702281</v>
      </c>
      <c r="M262" s="189">
        <f t="shared" si="33"/>
        <v>-1.4575456728707632</v>
      </c>
      <c r="N262" s="189"/>
      <c r="O262" s="189"/>
      <c r="P262" s="189"/>
      <c r="Q262" s="189"/>
      <c r="R262" s="58">
        <f>+'Ark1'!T774</f>
        <v>5.4096692111959284</v>
      </c>
      <c r="S262" s="189">
        <f t="shared" si="34"/>
        <v>-0.32909483374789161</v>
      </c>
      <c r="T262" s="166">
        <f>+'Ark1'!W774</f>
        <v>0.38167938931297729</v>
      </c>
      <c r="U262" s="105"/>
      <c r="V262" s="78">
        <f>+'Ark1'!X774</f>
        <v>4.0712468193384224</v>
      </c>
      <c r="W262" s="78">
        <f>+'Ark1'!Y774</f>
        <v>0</v>
      </c>
      <c r="X262" s="78">
        <f>+'Ark1'!Z774</f>
        <v>0</v>
      </c>
      <c r="Y262" s="75"/>
      <c r="Z262" s="166">
        <f>+'Ark1'!AA774</f>
        <v>2.2816705357981757</v>
      </c>
      <c r="AA262" s="58">
        <f>+'Ark1'!AC774</f>
        <v>1.3260391354698395</v>
      </c>
      <c r="AB262" s="78">
        <f>+'Ark1'!AE774</f>
        <v>17.235386359706116</v>
      </c>
      <c r="AC262" s="166">
        <f t="shared" si="36"/>
        <v>2.7386759581881535</v>
      </c>
      <c r="AD262" s="47"/>
      <c r="AF262" s="61"/>
    </row>
    <row r="263" spans="1:32" ht="15.6">
      <c r="A263" s="47"/>
      <c r="B263" s="56">
        <f>+'Ark1'!C775</f>
        <v>2008</v>
      </c>
      <c r="C263" s="56">
        <f>+'Ark1'!L775</f>
        <v>7</v>
      </c>
      <c r="D263" s="69" t="s">
        <v>33</v>
      </c>
      <c r="E263" s="354">
        <f>+'Ark1'!Q775</f>
        <v>344</v>
      </c>
      <c r="F263" s="354">
        <f>+'Ark1'!R775</f>
        <v>993</v>
      </c>
      <c r="G263" s="189">
        <f>+'Ark1'!AG775</f>
        <v>15.791984732824428</v>
      </c>
      <c r="H263" s="189">
        <f t="shared" si="32"/>
        <v>2.972879599692396</v>
      </c>
      <c r="I263" s="189">
        <f>+'Ark1'!AH775</f>
        <v>15.037742570119862</v>
      </c>
      <c r="J263" s="189"/>
      <c r="K263" s="189"/>
      <c r="L263" s="166">
        <f>+'Ark1'!U775</f>
        <v>12.031117824773409</v>
      </c>
      <c r="M263" s="189">
        <f t="shared" si="33"/>
        <v>-1.3909378497447928</v>
      </c>
      <c r="N263" s="189"/>
      <c r="O263" s="189"/>
      <c r="P263" s="189"/>
      <c r="Q263" s="189"/>
      <c r="R263" s="58">
        <f>+'Ark1'!T775</f>
        <v>5.9224572004028184</v>
      </c>
      <c r="S263" s="189">
        <f t="shared" si="34"/>
        <v>4.8795530167272894E-2</v>
      </c>
      <c r="T263" s="166">
        <f>+'Ark1'!W775</f>
        <v>2.4169184290030215</v>
      </c>
      <c r="U263" s="105"/>
      <c r="V263" s="78">
        <f>+'Ark1'!X775</f>
        <v>7.049345417925478</v>
      </c>
      <c r="W263" s="78">
        <f>+'Ark1'!Y775</f>
        <v>0.10070493454179258</v>
      </c>
      <c r="X263" s="78">
        <f>+'Ark1'!Z775</f>
        <v>0</v>
      </c>
      <c r="Y263" s="75"/>
      <c r="Z263" s="166">
        <f>+'Ark1'!AA775</f>
        <v>2.5212347834039446</v>
      </c>
      <c r="AA263" s="58">
        <f>+'Ark1'!AC775</f>
        <v>1.4371804402215176</v>
      </c>
      <c r="AB263" s="78">
        <f>+'Ark1'!AE775</f>
        <v>22.431142660389096</v>
      </c>
      <c r="AC263" s="166">
        <f t="shared" si="36"/>
        <v>2.8866279069767442</v>
      </c>
      <c r="AD263" s="47"/>
      <c r="AF263" s="61"/>
    </row>
    <row r="264" spans="1:32" ht="15.6">
      <c r="A264" s="47"/>
      <c r="B264" s="56">
        <f>+'Ark1'!C776</f>
        <v>2008</v>
      </c>
      <c r="C264" s="56">
        <f>+'Ark1'!L776</f>
        <v>8</v>
      </c>
      <c r="D264" s="69" t="s">
        <v>34</v>
      </c>
      <c r="E264" s="354">
        <f>+'Ark1'!Q776</f>
        <v>413</v>
      </c>
      <c r="F264" s="354">
        <f>+'Ark1'!R776</f>
        <v>1937</v>
      </c>
      <c r="G264" s="189">
        <f>+'Ark1'!AG776</f>
        <v>30.804707379134861</v>
      </c>
      <c r="H264" s="189">
        <f t="shared" si="32"/>
        <v>2.531306336038508</v>
      </c>
      <c r="I264" s="189">
        <f>+'Ark1'!AH776</f>
        <v>30.559461068573523</v>
      </c>
      <c r="J264" s="189"/>
      <c r="K264" s="189"/>
      <c r="L264" s="166">
        <f>+'Ark1'!U776</f>
        <v>12.533970056788839</v>
      </c>
      <c r="M264" s="189">
        <f t="shared" si="33"/>
        <v>-1.6924377102014567</v>
      </c>
      <c r="N264" s="189"/>
      <c r="O264" s="189"/>
      <c r="P264" s="189"/>
      <c r="Q264" s="189"/>
      <c r="R264" s="58">
        <f>+'Ark1'!T776</f>
        <v>6.2798141455859602</v>
      </c>
      <c r="S264" s="189">
        <f t="shared" si="34"/>
        <v>-0.22018585441403982</v>
      </c>
      <c r="T264" s="166">
        <f>+'Ark1'!W776</f>
        <v>4.4914816726897273</v>
      </c>
      <c r="U264" s="105"/>
      <c r="V264" s="78">
        <f>+'Ark1'!X776</f>
        <v>11.977284460505937</v>
      </c>
      <c r="W264" s="78">
        <f>+'Ark1'!Y776</f>
        <v>0.20650490449148173</v>
      </c>
      <c r="X264" s="78">
        <f>+'Ark1'!Z776</f>
        <v>0</v>
      </c>
      <c r="Y264" s="75"/>
      <c r="Z264" s="166">
        <f>+'Ark1'!AA776</f>
        <v>2.8210639924853242</v>
      </c>
      <c r="AA264" s="58">
        <f>+'Ark1'!AC776</f>
        <v>1.4388841423700049</v>
      </c>
      <c r="AB264" s="78">
        <f>+'Ark1'!AE776</f>
        <v>29.926185928556254</v>
      </c>
      <c r="AC264" s="166">
        <f t="shared" si="36"/>
        <v>4.6900726392251819</v>
      </c>
      <c r="AD264" s="47"/>
      <c r="AF264" s="61"/>
    </row>
    <row r="265" spans="1:32" ht="15.6">
      <c r="A265" s="47"/>
      <c r="B265" s="56">
        <f>+'Ark1'!C777</f>
        <v>2008</v>
      </c>
      <c r="C265" s="56">
        <f>+'Ark1'!L777</f>
        <v>9</v>
      </c>
      <c r="D265" s="69" t="s">
        <v>35</v>
      </c>
      <c r="E265" s="354">
        <f>+'Ark1'!Q777</f>
        <v>350</v>
      </c>
      <c r="F265" s="354">
        <f>+'Ark1'!R777</f>
        <v>1310</v>
      </c>
      <c r="G265" s="189">
        <f>+'Ark1'!AG777</f>
        <v>20.833333333333329</v>
      </c>
      <c r="H265" s="189">
        <f t="shared" si="32"/>
        <v>2.9359959740140908</v>
      </c>
      <c r="I265" s="189">
        <f>+'Ark1'!AH777</f>
        <v>21.955136878965753</v>
      </c>
      <c r="J265" s="189"/>
      <c r="K265" s="189"/>
      <c r="L265" s="166">
        <f>+'Ark1'!U777</f>
        <v>13.314885496183203</v>
      </c>
      <c r="M265" s="189">
        <f t="shared" si="33"/>
        <v>-1.4967709455345943</v>
      </c>
      <c r="N265" s="189"/>
      <c r="O265" s="189"/>
      <c r="P265" s="189"/>
      <c r="Q265" s="189"/>
      <c r="R265" s="58">
        <f>+'Ark1'!T777</f>
        <v>6.5022900763358784</v>
      </c>
      <c r="S265" s="189">
        <f t="shared" si="34"/>
        <v>-0.40875286844940018</v>
      </c>
      <c r="T265" s="166">
        <f>+'Ark1'!W777</f>
        <v>8.7022900763358759</v>
      </c>
      <c r="U265" s="105"/>
      <c r="V265" s="78">
        <f>+'Ark1'!X777</f>
        <v>20.610687022900763</v>
      </c>
      <c r="W265" s="78">
        <f>+'Ark1'!Y777</f>
        <v>0.53435114503816805</v>
      </c>
      <c r="X265" s="78">
        <f>+'Ark1'!Z777</f>
        <v>0</v>
      </c>
      <c r="Y265" s="75"/>
      <c r="Z265" s="166">
        <f>+'Ark1'!AA777</f>
        <v>3.1832984637049369</v>
      </c>
      <c r="AA265" s="58">
        <f>+'Ark1'!AC777</f>
        <v>1.5307267968330427</v>
      </c>
      <c r="AB265" s="78">
        <f>+'Ark1'!AE777</f>
        <v>38.301493548274301</v>
      </c>
      <c r="AC265" s="166">
        <f t="shared" si="36"/>
        <v>3.7428571428571429</v>
      </c>
      <c r="AD265" s="47"/>
      <c r="AF265" s="61"/>
    </row>
    <row r="266" spans="1:32" ht="15.6">
      <c r="A266" s="47"/>
      <c r="B266" s="56">
        <f>+'Ark1'!C778</f>
        <v>2008</v>
      </c>
      <c r="C266" s="56">
        <f>+'Ark1'!L778</f>
        <v>10</v>
      </c>
      <c r="D266" s="69" t="s">
        <v>36</v>
      </c>
      <c r="E266" s="354">
        <f>+'Ark1'!Q778</f>
        <v>193</v>
      </c>
      <c r="F266" s="354">
        <f>+'Ark1'!R778</f>
        <v>427</v>
      </c>
      <c r="G266" s="189">
        <f>+'Ark1'!AG778</f>
        <v>6.7907124681933846</v>
      </c>
      <c r="H266" s="189">
        <f t="shared" si="32"/>
        <v>-1.7736575565115293</v>
      </c>
      <c r="I266" s="189">
        <f>+'Ark1'!AH778</f>
        <v>7.6183727080372705</v>
      </c>
      <c r="J266" s="189"/>
      <c r="K266" s="189"/>
      <c r="L266" s="166">
        <f>+'Ark1'!U778</f>
        <v>14.174473067915685</v>
      </c>
      <c r="M266" s="189">
        <f t="shared" si="33"/>
        <v>-0.50725770131508696</v>
      </c>
      <c r="N266" s="189"/>
      <c r="O266" s="189"/>
      <c r="P266" s="189"/>
      <c r="Q266" s="189"/>
      <c r="R266" s="58">
        <f>+'Ark1'!T778</f>
        <v>6.5971896955503508</v>
      </c>
      <c r="S266" s="189">
        <f t="shared" si="34"/>
        <v>-0.72011799675733901</v>
      </c>
      <c r="T266" s="166">
        <f>+'Ark1'!W778</f>
        <v>9.6018735362997631</v>
      </c>
      <c r="U266" s="105"/>
      <c r="V266" s="78">
        <f>+'Ark1'!X778</f>
        <v>27.634660421545671</v>
      </c>
      <c r="W266" s="78">
        <f>+'Ark1'!Y778</f>
        <v>1.6393442622950822</v>
      </c>
      <c r="X266" s="78">
        <f>+'Ark1'!Z778</f>
        <v>0</v>
      </c>
      <c r="Y266" s="75"/>
      <c r="Z266" s="166">
        <f>+'Ark1'!AA778</f>
        <v>3.4145685112657076</v>
      </c>
      <c r="AA266" s="58">
        <f>+'Ark1'!AC778</f>
        <v>1.5262854049350341</v>
      </c>
      <c r="AB266" s="78">
        <f>+'Ark1'!AE778</f>
        <v>26.953414298211214</v>
      </c>
      <c r="AC266" s="166">
        <f t="shared" si="36"/>
        <v>2.2124352331606216</v>
      </c>
      <c r="AD266" s="47"/>
      <c r="AF266" s="61"/>
    </row>
    <row r="267" spans="1:32" ht="15.6">
      <c r="A267" s="47"/>
      <c r="B267" s="56">
        <f>+'Ark1'!C779</f>
        <v>2008</v>
      </c>
      <c r="C267" s="56">
        <f>+'Ark1'!L779</f>
        <v>11</v>
      </c>
      <c r="D267" s="69" t="s">
        <v>37</v>
      </c>
      <c r="E267" s="354">
        <f>+'Ark1'!Q779</f>
        <v>130</v>
      </c>
      <c r="F267" s="354">
        <f>+'Ark1'!R779</f>
        <v>243</v>
      </c>
      <c r="G267" s="189">
        <f>+'Ark1'!AG779</f>
        <v>3.864503816793893</v>
      </c>
      <c r="H267" s="189">
        <f t="shared" si="32"/>
        <v>-4.8096658236123693</v>
      </c>
      <c r="I267" s="189">
        <f>+'Ark1'!AH779</f>
        <v>4.48366880186693</v>
      </c>
      <c r="J267" s="189"/>
      <c r="K267" s="189"/>
      <c r="L267" s="166">
        <f>+'Ark1'!U779</f>
        <v>14.658847736625525</v>
      </c>
      <c r="M267" s="189">
        <f t="shared" si="33"/>
        <v>0.67435406573946111</v>
      </c>
      <c r="N267" s="189"/>
      <c r="O267" s="189"/>
      <c r="P267" s="189"/>
      <c r="Q267" s="189"/>
      <c r="R267" s="58">
        <f>+'Ark1'!T779</f>
        <v>6.6625514403292172</v>
      </c>
      <c r="S267" s="189">
        <f t="shared" si="34"/>
        <v>-0.8342840027087588</v>
      </c>
      <c r="T267" s="166">
        <f>+'Ark1'!W779</f>
        <v>10.699588477366252</v>
      </c>
      <c r="U267" s="105"/>
      <c r="V267" s="78">
        <f>+'Ark1'!X779</f>
        <v>34.979423868312757</v>
      </c>
      <c r="W267" s="78">
        <f>+'Ark1'!Y779</f>
        <v>1.2345679012345681</v>
      </c>
      <c r="X267" s="78">
        <f>+'Ark1'!Z779</f>
        <v>0</v>
      </c>
      <c r="Y267" s="75"/>
      <c r="Z267" s="166">
        <f>+'Ark1'!AA779</f>
        <v>3.5798294539268838</v>
      </c>
      <c r="AA267" s="58">
        <f>+'Ark1'!AC779</f>
        <v>1.540040641475102</v>
      </c>
      <c r="AB267" s="78">
        <f>+'Ark1'!AE779</f>
        <v>17.043298571560577</v>
      </c>
      <c r="AC267" s="166">
        <f t="shared" si="36"/>
        <v>1.8692307692307693</v>
      </c>
      <c r="AD267" s="47"/>
      <c r="AF267" s="61"/>
    </row>
    <row r="268" spans="1:32" ht="15.6">
      <c r="A268" s="47"/>
      <c r="B268" s="56">
        <f>+'Ark1'!C780</f>
        <v>2008</v>
      </c>
      <c r="C268" s="56">
        <f>+'Ark1'!L780</f>
        <v>12</v>
      </c>
      <c r="D268" s="69" t="s">
        <v>38</v>
      </c>
      <c r="E268" s="354">
        <f>+'Ark1'!Q780</f>
        <v>48</v>
      </c>
      <c r="F268" s="354">
        <f>+'Ark1'!R780</f>
        <v>66</v>
      </c>
      <c r="G268" s="189">
        <f>+'Ark1'!AG780</f>
        <v>1.0496183206106873</v>
      </c>
      <c r="H268" s="189">
        <f t="shared" si="32"/>
        <v>-1.7777217836989478</v>
      </c>
      <c r="I268" s="189">
        <f>+'Ark1'!AH780</f>
        <v>1.3393986614824387</v>
      </c>
      <c r="J268" s="189"/>
      <c r="K268" s="189"/>
      <c r="L268" s="166">
        <f>+'Ark1'!U780</f>
        <v>16.122727272727271</v>
      </c>
      <c r="M268" s="189">
        <f t="shared" si="33"/>
        <v>1.1508826125330884</v>
      </c>
      <c r="N268" s="189"/>
      <c r="O268" s="189"/>
      <c r="P268" s="189"/>
      <c r="Q268" s="189"/>
      <c r="R268" s="58">
        <f>+'Ark1'!T780</f>
        <v>6.6969696969696972</v>
      </c>
      <c r="S268" s="189">
        <f t="shared" si="34"/>
        <v>-0.68167107972933305</v>
      </c>
      <c r="T268" s="166">
        <f>+'Ark1'!W780</f>
        <v>12.121212121212123</v>
      </c>
      <c r="U268" s="105"/>
      <c r="V268" s="78">
        <f>+'Ark1'!X780</f>
        <v>50</v>
      </c>
      <c r="W268" s="78">
        <f>+'Ark1'!Y780</f>
        <v>9.0909090909090917</v>
      </c>
      <c r="X268" s="78">
        <f>+'Ark1'!Z780</f>
        <v>0</v>
      </c>
      <c r="Y268" s="75"/>
      <c r="Z268" s="166">
        <f>+'Ark1'!AA780</f>
        <v>4.3145558939459372</v>
      </c>
      <c r="AA268" s="58">
        <f>+'Ark1'!AC780</f>
        <v>1.705336516774729</v>
      </c>
      <c r="AB268" s="78">
        <f>+'Ark1'!AE780</f>
        <v>6.2919563406317716</v>
      </c>
      <c r="AC268" s="166">
        <f t="shared" si="36"/>
        <v>1.375</v>
      </c>
      <c r="AD268" s="47"/>
      <c r="AF268" s="61"/>
    </row>
    <row r="269" spans="1:32" ht="15.6">
      <c r="A269" s="47"/>
      <c r="B269" s="56">
        <f>+'Ark1'!C781</f>
        <v>2008</v>
      </c>
      <c r="C269" s="56">
        <f>+'Ark1'!L781</f>
        <v>13</v>
      </c>
      <c r="D269" s="69" t="s">
        <v>39</v>
      </c>
      <c r="E269" s="354">
        <f>+'Ark1'!Q781</f>
        <v>9</v>
      </c>
      <c r="F269" s="354">
        <f>+'Ark1'!R781</f>
        <v>10</v>
      </c>
      <c r="G269" s="189">
        <f>+'Ark1'!AG781</f>
        <v>0.1590330788804071</v>
      </c>
      <c r="H269" s="189">
        <f t="shared" si="32"/>
        <v>-0.71936384673035358</v>
      </c>
      <c r="I269" s="189">
        <f>+'Ark1'!AH781</f>
        <v>0.18754853919827405</v>
      </c>
      <c r="J269" s="189"/>
      <c r="K269" s="189"/>
      <c r="L269" s="166">
        <f>+'Ark1'!U781</f>
        <v>14.9</v>
      </c>
      <c r="M269" s="189">
        <f t="shared" si="33"/>
        <v>-0.22812500000000391</v>
      </c>
      <c r="N269" s="189"/>
      <c r="O269" s="189"/>
      <c r="P269" s="189"/>
      <c r="Q269" s="189"/>
      <c r="R269" s="58">
        <f>+'Ark1'!T781</f>
        <v>6.1</v>
      </c>
      <c r="S269" s="189">
        <f t="shared" si="34"/>
        <v>-1.2437500000000004</v>
      </c>
      <c r="T269" s="166">
        <f>+'Ark1'!W781</f>
        <v>10</v>
      </c>
      <c r="U269" s="105"/>
      <c r="V269" s="78">
        <f>+'Ark1'!X781</f>
        <v>30</v>
      </c>
      <c r="W269" s="78">
        <f>+'Ark1'!Y781</f>
        <v>0</v>
      </c>
      <c r="X269" s="78">
        <f>+'Ark1'!Z781</f>
        <v>0</v>
      </c>
      <c r="Y269" s="75"/>
      <c r="Z269" s="166">
        <f>+'Ark1'!AA781</f>
        <v>2.7302014577682634</v>
      </c>
      <c r="AA269" s="58">
        <f>+'Ark1'!AC781</f>
        <v>1.7578395831246976</v>
      </c>
      <c r="AB269" s="78">
        <f>+'Ark1'!AE781</f>
        <v>13.96049665081912</v>
      </c>
      <c r="AC269" s="166">
        <f t="shared" si="36"/>
        <v>1.1111111111111112</v>
      </c>
      <c r="AD269" s="47"/>
      <c r="AF269" s="61"/>
    </row>
    <row r="270" spans="1:32" ht="15.6">
      <c r="A270" s="47"/>
      <c r="B270" s="56">
        <f>+'Ark1'!C782</f>
        <v>2008</v>
      </c>
      <c r="C270" s="56">
        <f>+'Ark1'!L782</f>
        <v>14</v>
      </c>
      <c r="D270" s="69" t="s">
        <v>405</v>
      </c>
      <c r="E270" s="354">
        <f>+'Ark1'!Q782</f>
        <v>5</v>
      </c>
      <c r="F270" s="354">
        <f>+'Ark1'!R782</f>
        <v>5</v>
      </c>
      <c r="G270" s="189">
        <f>+'Ark1'!AG782</f>
        <v>7.9516539440203551E-2</v>
      </c>
      <c r="H270" s="189">
        <f t="shared" si="32"/>
        <v>-0.55183125084253071</v>
      </c>
      <c r="I270" s="189">
        <f>+'Ark1'!AH782</f>
        <v>8.2194091339914732E-2</v>
      </c>
      <c r="J270" s="189"/>
      <c r="K270" s="189"/>
      <c r="L270" s="166">
        <f>+'Ark1'!U782</f>
        <v>13.06</v>
      </c>
      <c r="M270" s="189">
        <f t="shared" si="33"/>
        <v>-1.0486956521739117</v>
      </c>
      <c r="N270" s="189"/>
      <c r="O270" s="189"/>
      <c r="P270" s="189"/>
      <c r="Q270" s="189"/>
      <c r="R270" s="58">
        <f>+'Ark1'!T782</f>
        <v>6.2</v>
      </c>
      <c r="S270" s="189">
        <f t="shared" si="34"/>
        <v>-1.0608695652173914</v>
      </c>
      <c r="T270" s="166">
        <f>+'Ark1'!W782</f>
        <v>0</v>
      </c>
      <c r="U270" s="105"/>
      <c r="V270" s="78">
        <f>+'Ark1'!X782</f>
        <v>20</v>
      </c>
      <c r="W270" s="78">
        <f>+'Ark1'!Y782</f>
        <v>0</v>
      </c>
      <c r="X270" s="78">
        <f>+'Ark1'!Z782</f>
        <v>0</v>
      </c>
      <c r="Y270" s="75"/>
      <c r="Z270" s="166">
        <f>+'Ark1'!AA782</f>
        <v>2.410477131192081</v>
      </c>
      <c r="AA270" s="58">
        <f>+'Ark1'!AC782</f>
        <v>0.74833147735478611</v>
      </c>
      <c r="AB270" s="78">
        <f>+'Ark1'!AE782</f>
        <v>-71.625140119061484</v>
      </c>
      <c r="AC270" s="166">
        <f t="shared" si="36"/>
        <v>1</v>
      </c>
      <c r="AD270" s="47"/>
      <c r="AF270" s="61"/>
    </row>
    <row r="271" spans="1:32" ht="15.6">
      <c r="A271" s="47"/>
      <c r="B271" s="56">
        <f>+'Ark1'!C783</f>
        <v>2008</v>
      </c>
      <c r="C271" s="56">
        <f>+'Ark1'!L783</f>
        <v>15</v>
      </c>
      <c r="D271" s="69" t="s">
        <v>40</v>
      </c>
      <c r="E271" s="354">
        <f>+'Ark1'!Q783</f>
        <v>1</v>
      </c>
      <c r="F271" s="354">
        <f>+'Ark1'!R783</f>
        <v>1</v>
      </c>
      <c r="G271" s="189">
        <f>+'Ark1'!AG783</f>
        <v>1.5903307888040709E-2</v>
      </c>
      <c r="H271" s="189">
        <f t="shared" si="32"/>
        <v>1.5903307888040709E-2</v>
      </c>
      <c r="I271" s="189">
        <f>+'Ark1'!AH783</f>
        <v>1.3971736812757329E-2</v>
      </c>
      <c r="J271" s="189"/>
      <c r="K271" s="189"/>
      <c r="L271" s="166">
        <f>+'Ark1'!U783</f>
        <v>11.1</v>
      </c>
      <c r="M271" s="189">
        <f t="shared" si="33"/>
        <v>11.1</v>
      </c>
      <c r="N271" s="189"/>
      <c r="O271" s="189"/>
      <c r="P271" s="189"/>
      <c r="Q271" s="189"/>
      <c r="R271" s="58">
        <f>+'Ark1'!T783</f>
        <v>4</v>
      </c>
      <c r="S271" s="189">
        <f t="shared" si="34"/>
        <v>4</v>
      </c>
      <c r="T271" s="166">
        <f>+'Ark1'!W783</f>
        <v>0</v>
      </c>
      <c r="U271" s="105"/>
      <c r="V271" s="78">
        <f>+'Ark1'!X783</f>
        <v>0</v>
      </c>
      <c r="W271" s="78">
        <f>+'Ark1'!Y783</f>
        <v>0</v>
      </c>
      <c r="X271" s="78">
        <f>+'Ark1'!Z783</f>
        <v>0</v>
      </c>
      <c r="Y271" s="75"/>
      <c r="Z271" s="166">
        <f>+'Ark1'!AA783</f>
        <v>0</v>
      </c>
      <c r="AA271" s="58">
        <f>+'Ark1'!AC783</f>
        <v>0</v>
      </c>
      <c r="AB271" s="78">
        <f>+'Ark1'!AE783</f>
        <v>0</v>
      </c>
      <c r="AC271" s="166">
        <f t="shared" si="36"/>
        <v>1</v>
      </c>
      <c r="AD271" s="47"/>
      <c r="AF271" s="61"/>
    </row>
    <row r="272" spans="1:32" ht="15.6">
      <c r="A272" s="47"/>
      <c r="B272">
        <f>+'Ark1'!C784</f>
        <v>2007</v>
      </c>
      <c r="C272">
        <f>+'Ark1'!L784</f>
        <v>1</v>
      </c>
      <c r="D272" s="3" t="str">
        <f t="shared" ref="D272" si="39">+D257</f>
        <v>P-</v>
      </c>
      <c r="E272" s="342">
        <f>+'Ark1'!Q784</f>
        <v>0</v>
      </c>
      <c r="F272" s="342">
        <f>+'Ark1'!R784</f>
        <v>0</v>
      </c>
      <c r="G272" s="207">
        <f>+'Ark1'!AG784</f>
        <v>0</v>
      </c>
      <c r="H272" s="207">
        <f t="shared" si="32"/>
        <v>-6.3191153238546571E-2</v>
      </c>
      <c r="I272" s="207">
        <f>+'Ark1'!AH784</f>
        <v>0</v>
      </c>
      <c r="J272" s="207"/>
      <c r="K272" s="207"/>
      <c r="L272" s="101">
        <f>+'Ark1'!U784</f>
        <v>0</v>
      </c>
      <c r="M272" s="207">
        <f t="shared" si="33"/>
        <v>-9.3249999999999993</v>
      </c>
      <c r="N272" s="207"/>
      <c r="O272" s="207"/>
      <c r="P272" s="207"/>
      <c r="Q272" s="207"/>
      <c r="R272" s="1">
        <f>+'Ark1'!T784</f>
        <v>0</v>
      </c>
      <c r="S272" s="207">
        <f t="shared" si="34"/>
        <v>-2.25</v>
      </c>
      <c r="T272" s="101">
        <f>+'Ark1'!W784</f>
        <v>0</v>
      </c>
      <c r="U272" s="105"/>
      <c r="V272" s="11">
        <f>+'Ark1'!X784</f>
        <v>0</v>
      </c>
      <c r="W272" s="11">
        <f>+'Ark1'!Y784</f>
        <v>0</v>
      </c>
      <c r="X272" s="11">
        <f>+'Ark1'!Z784</f>
        <v>0</v>
      </c>
      <c r="Y272" s="75"/>
      <c r="Z272" s="101">
        <f>+'Ark1'!AA784</f>
        <v>0</v>
      </c>
      <c r="AA272" s="1">
        <f>+'Ark1'!AC784</f>
        <v>0</v>
      </c>
      <c r="AB272" s="11">
        <f>+'Ark1'!AE784</f>
        <v>0</v>
      </c>
      <c r="AC272" s="101" t="e">
        <f t="shared" si="36"/>
        <v>#DIV/0!</v>
      </c>
      <c r="AD272" s="47"/>
      <c r="AF272" s="61"/>
    </row>
    <row r="273" spans="1:32" ht="15.6">
      <c r="A273" s="47"/>
      <c r="B273">
        <f>+'Ark1'!C785</f>
        <v>2007</v>
      </c>
      <c r="C273">
        <f>+'Ark1'!L785</f>
        <v>2</v>
      </c>
      <c r="D273" s="3" t="str">
        <f t="shared" si="38"/>
        <v>P</v>
      </c>
      <c r="E273" s="342">
        <f>+'Ark1'!Q785</f>
        <v>2</v>
      </c>
      <c r="F273" s="342">
        <f>+'Ark1'!R785</f>
        <v>1</v>
      </c>
      <c r="G273" s="207">
        <f>+'Ark1'!AG785</f>
        <v>2.7449903925336271E-2</v>
      </c>
      <c r="H273" s="207">
        <f t="shared" si="32"/>
        <v>-0.41488816874449014</v>
      </c>
      <c r="I273" s="207">
        <f>+'Ark1'!AH785</f>
        <v>1.7328462985024658E-2</v>
      </c>
      <c r="J273" s="207"/>
      <c r="K273" s="207"/>
      <c r="L273" s="101">
        <f>+'Ark1'!U785</f>
        <v>8.8000000000000007</v>
      </c>
      <c r="M273" s="207">
        <f t="shared" si="33"/>
        <v>-2.039285714285711</v>
      </c>
      <c r="N273" s="207"/>
      <c r="O273" s="207"/>
      <c r="P273" s="207"/>
      <c r="Q273" s="207"/>
      <c r="R273" s="1">
        <f>+'Ark1'!T785</f>
        <v>2</v>
      </c>
      <c r="S273" s="207">
        <f t="shared" si="34"/>
        <v>-0.2142857142857153</v>
      </c>
      <c r="T273" s="101">
        <f>+'Ark1'!W785</f>
        <v>0</v>
      </c>
      <c r="U273" s="105"/>
      <c r="V273" s="11">
        <f>+'Ark1'!X785</f>
        <v>0</v>
      </c>
      <c r="W273" s="11">
        <f>+'Ark1'!Y785</f>
        <v>0</v>
      </c>
      <c r="X273" s="11">
        <f>+'Ark1'!Z785</f>
        <v>0</v>
      </c>
      <c r="Y273" s="75"/>
      <c r="Z273" s="101">
        <f>+'Ark1'!AA785</f>
        <v>0</v>
      </c>
      <c r="AA273" s="1">
        <f>+'Ark1'!AC785</f>
        <v>0</v>
      </c>
      <c r="AB273" s="11">
        <f>+'Ark1'!AE785</f>
        <v>0</v>
      </c>
      <c r="AC273" s="101">
        <f t="shared" si="36"/>
        <v>0.5</v>
      </c>
      <c r="AD273" s="47"/>
      <c r="AF273" s="61"/>
    </row>
    <row r="274" spans="1:32" ht="15.6">
      <c r="A274" s="47"/>
      <c r="B274">
        <f>+'Ark1'!C786</f>
        <v>2007</v>
      </c>
      <c r="C274">
        <f>+'Ark1'!L786</f>
        <v>3</v>
      </c>
      <c r="D274" s="3" t="str">
        <f t="shared" si="38"/>
        <v>P+</v>
      </c>
      <c r="E274" s="342">
        <f>+'Ark1'!Q786</f>
        <v>14</v>
      </c>
      <c r="F274" s="342">
        <f>+'Ark1'!R786</f>
        <v>23</v>
      </c>
      <c r="G274" s="207">
        <f>+'Ark1'!AG786</f>
        <v>0.63134779028273424</v>
      </c>
      <c r="H274" s="207">
        <f t="shared" ref="H274:H316" si="40">+G274-G289</f>
        <v>-0.23753056674728157</v>
      </c>
      <c r="I274" s="207">
        <f>+'Ark1'!AH786</f>
        <v>0.42986403063987311</v>
      </c>
      <c r="J274" s="207"/>
      <c r="K274" s="207"/>
      <c r="L274" s="101">
        <f>+'Ark1'!U786</f>
        <v>9.4913043478260857</v>
      </c>
      <c r="M274" s="207">
        <f t="shared" ref="M274:M316" si="41">+L274-L289</f>
        <v>-1.4559683794466416</v>
      </c>
      <c r="N274" s="207"/>
      <c r="O274" s="207"/>
      <c r="P274" s="207"/>
      <c r="Q274" s="207"/>
      <c r="R274" s="1">
        <f>+'Ark1'!T786</f>
        <v>2.3913043478260874</v>
      </c>
      <c r="S274" s="207">
        <f t="shared" ref="S274:S316" si="42">+R274-R289</f>
        <v>-0.59051383399209412</v>
      </c>
      <c r="T274" s="101">
        <f>+'Ark1'!W786</f>
        <v>0</v>
      </c>
      <c r="U274" s="105"/>
      <c r="V274" s="11">
        <f>+'Ark1'!X786</f>
        <v>0</v>
      </c>
      <c r="W274" s="11">
        <f>+'Ark1'!Y786</f>
        <v>0</v>
      </c>
      <c r="X274" s="11">
        <f>+'Ark1'!Z786</f>
        <v>0</v>
      </c>
      <c r="Y274" s="75"/>
      <c r="Z274" s="101">
        <f>+'Ark1'!AA786</f>
        <v>1.9160450760510233</v>
      </c>
      <c r="AA274" s="1">
        <f>+'Ark1'!AC786</f>
        <v>0.70643812214225765</v>
      </c>
      <c r="AB274" s="11">
        <f>+'Ark1'!AE786</f>
        <v>6.6756318073168179</v>
      </c>
      <c r="AC274" s="101">
        <f t="shared" si="36"/>
        <v>1.6428571428571428</v>
      </c>
      <c r="AD274" s="47"/>
      <c r="AF274" s="61"/>
    </row>
    <row r="275" spans="1:32" ht="15.6">
      <c r="A275" s="47"/>
      <c r="B275">
        <f>+'Ark1'!C787</f>
        <v>2007</v>
      </c>
      <c r="C275">
        <f>+'Ark1'!L787</f>
        <v>4</v>
      </c>
      <c r="D275" s="3" t="str">
        <f t="shared" si="38"/>
        <v>O-</v>
      </c>
      <c r="E275" s="342">
        <f>+'Ark1'!Q787</f>
        <v>33</v>
      </c>
      <c r="F275" s="342">
        <f>+'Ark1'!R787</f>
        <v>60</v>
      </c>
      <c r="G275" s="207">
        <f>+'Ark1'!AG787</f>
        <v>1.6469942355201757</v>
      </c>
      <c r="H275" s="207">
        <f t="shared" si="40"/>
        <v>-1.3229899666915141</v>
      </c>
      <c r="I275" s="207">
        <f>+'Ark1'!AH787</f>
        <v>1.2852599761733636</v>
      </c>
      <c r="J275" s="207"/>
      <c r="K275" s="207"/>
      <c r="L275" s="101">
        <f>+'Ark1'!U787</f>
        <v>10.87833333333333</v>
      </c>
      <c r="M275" s="207">
        <f t="shared" si="41"/>
        <v>-1.0652836879432606</v>
      </c>
      <c r="N275" s="207"/>
      <c r="O275" s="207"/>
      <c r="P275" s="207"/>
      <c r="Q275" s="207"/>
      <c r="R275" s="1">
        <f>+'Ark1'!T787</f>
        <v>3.5166666666666657</v>
      </c>
      <c r="S275" s="207">
        <f t="shared" si="42"/>
        <v>-0.62695035460992887</v>
      </c>
      <c r="T275" s="101">
        <f>+'Ark1'!W787</f>
        <v>0</v>
      </c>
      <c r="U275" s="105"/>
      <c r="V275" s="11">
        <f>+'Ark1'!X787</f>
        <v>0</v>
      </c>
      <c r="W275" s="11">
        <f>+'Ark1'!Y787</f>
        <v>0</v>
      </c>
      <c r="X275" s="11">
        <f>+'Ark1'!Z787</f>
        <v>0</v>
      </c>
      <c r="Y275" s="75"/>
      <c r="Z275" s="101">
        <f>+'Ark1'!AA787</f>
        <v>1.9088470924152612</v>
      </c>
      <c r="AA275" s="1">
        <f>+'Ark1'!AC787</f>
        <v>1.2178076841421048</v>
      </c>
      <c r="AB275" s="11">
        <f>+'Ark1'!AE787</f>
        <v>11.666240837068056</v>
      </c>
      <c r="AC275" s="101">
        <f t="shared" si="36"/>
        <v>1.8181818181818181</v>
      </c>
      <c r="AD275" s="47"/>
      <c r="AF275" s="61"/>
    </row>
    <row r="276" spans="1:32" ht="15.6">
      <c r="A276" s="47"/>
      <c r="B276">
        <f>+'Ark1'!C788</f>
        <v>2007</v>
      </c>
      <c r="C276">
        <f>+'Ark1'!L788</f>
        <v>5</v>
      </c>
      <c r="D276" s="3" t="str">
        <f t="shared" si="38"/>
        <v>O</v>
      </c>
      <c r="E276" s="342">
        <f>+'Ark1'!Q788</f>
        <v>99</v>
      </c>
      <c r="F276" s="342">
        <f>+'Ark1'!R788</f>
        <v>268</v>
      </c>
      <c r="G276" s="207">
        <f>+'Ark1'!AG788</f>
        <v>7.3565742519901187</v>
      </c>
      <c r="H276" s="207">
        <f t="shared" si="40"/>
        <v>-5.3764431255770218</v>
      </c>
      <c r="I276" s="207">
        <f>+'Ark1'!AH788</f>
        <v>6.5273169434954301</v>
      </c>
      <c r="J276" s="207"/>
      <c r="K276" s="207"/>
      <c r="L276" s="101">
        <f>+'Ark1'!U788</f>
        <v>12.368656716417917</v>
      </c>
      <c r="M276" s="207">
        <f t="shared" si="41"/>
        <v>-0.47104551683270479</v>
      </c>
      <c r="N276" s="207"/>
      <c r="O276" s="207"/>
      <c r="P276" s="207"/>
      <c r="Q276" s="207"/>
      <c r="R276" s="1">
        <f>+'Ark1'!T788</f>
        <v>4.9664179104477615</v>
      </c>
      <c r="S276" s="207">
        <f t="shared" si="42"/>
        <v>-0.56459945927928601</v>
      </c>
      <c r="T276" s="101">
        <f>+'Ark1'!W788</f>
        <v>0</v>
      </c>
      <c r="U276" s="105"/>
      <c r="V276" s="11">
        <f>+'Ark1'!X788</f>
        <v>3.7313432835820906</v>
      </c>
      <c r="W276" s="11">
        <f>+'Ark1'!Y788</f>
        <v>0</v>
      </c>
      <c r="X276" s="11">
        <f>+'Ark1'!Z788</f>
        <v>0</v>
      </c>
      <c r="Y276" s="75"/>
      <c r="Z276" s="101">
        <f>+'Ark1'!AA788</f>
        <v>1.8907243305401389</v>
      </c>
      <c r="AA276" s="1">
        <f>+'Ark1'!AC788</f>
        <v>1.4230220118629151</v>
      </c>
      <c r="AB276" s="11">
        <f>+'Ark1'!AE788</f>
        <v>23.675789036832661</v>
      </c>
      <c r="AC276" s="101">
        <f t="shared" si="36"/>
        <v>2.7070707070707072</v>
      </c>
      <c r="AD276" s="47"/>
      <c r="AF276" s="61"/>
    </row>
    <row r="277" spans="1:32" ht="15.6">
      <c r="A277" s="47"/>
      <c r="B277">
        <f>+'Ark1'!C789</f>
        <v>2007</v>
      </c>
      <c r="C277">
        <f>+'Ark1'!L789</f>
        <v>6</v>
      </c>
      <c r="D277" s="3" t="str">
        <f t="shared" si="38"/>
        <v>O+</v>
      </c>
      <c r="E277" s="342">
        <f>+'Ark1'!Q789</f>
        <v>137</v>
      </c>
      <c r="F277" s="342">
        <f>+'Ark1'!R789</f>
        <v>356</v>
      </c>
      <c r="G277" s="207">
        <f>+'Ark1'!AG789</f>
        <v>9.77216579741971</v>
      </c>
      <c r="H277" s="207">
        <f t="shared" si="40"/>
        <v>-4.1772812799894492</v>
      </c>
      <c r="I277" s="207">
        <f>+'Ark1'!AH789</f>
        <v>9.1760118936268729</v>
      </c>
      <c r="J277" s="207"/>
      <c r="K277" s="207"/>
      <c r="L277" s="101">
        <f>+'Ark1'!U789</f>
        <v>13.089606741573045</v>
      </c>
      <c r="M277" s="207">
        <f t="shared" si="41"/>
        <v>-0.33836607835900523</v>
      </c>
      <c r="N277" s="207"/>
      <c r="O277" s="207"/>
      <c r="P277" s="207"/>
      <c r="Q277" s="207"/>
      <c r="R277" s="1">
        <f>+'Ark1'!T789</f>
        <v>5.73876404494382</v>
      </c>
      <c r="S277" s="207">
        <f t="shared" si="42"/>
        <v>-0.17969575120567161</v>
      </c>
      <c r="T277" s="101">
        <f>+'Ark1'!W789</f>
        <v>0.5617977528089888</v>
      </c>
      <c r="U277" s="105"/>
      <c r="V277" s="11">
        <f>+'Ark1'!X789</f>
        <v>6.741573033707863</v>
      </c>
      <c r="W277" s="11">
        <f>+'Ark1'!Y789</f>
        <v>0.2808988764044944</v>
      </c>
      <c r="X277" s="11">
        <f>+'Ark1'!Z789</f>
        <v>0</v>
      </c>
      <c r="Y277" s="75"/>
      <c r="Z277" s="101">
        <f>+'Ark1'!AA789</f>
        <v>2.22048149003649</v>
      </c>
      <c r="AA277" s="1">
        <f>+'Ark1'!AC789</f>
        <v>1.478977265989567</v>
      </c>
      <c r="AB277" s="11">
        <f>+'Ark1'!AE789</f>
        <v>26.373147054664003</v>
      </c>
      <c r="AC277" s="101">
        <f t="shared" si="36"/>
        <v>2.5985401459854014</v>
      </c>
      <c r="AD277" s="47"/>
      <c r="AF277" s="61"/>
    </row>
    <row r="278" spans="1:32" ht="15.6">
      <c r="A278" s="47"/>
      <c r="B278">
        <f>+'Ark1'!C790</f>
        <v>2007</v>
      </c>
      <c r="C278">
        <f>+'Ark1'!L790</f>
        <v>7</v>
      </c>
      <c r="D278" s="3" t="str">
        <f t="shared" si="38"/>
        <v>R-</v>
      </c>
      <c r="E278" s="342">
        <f>+'Ark1'!Q790</f>
        <v>157</v>
      </c>
      <c r="F278" s="342">
        <f>+'Ark1'!R790</f>
        <v>467</v>
      </c>
      <c r="G278" s="207">
        <f>+'Ark1'!AG790</f>
        <v>12.819105133132032</v>
      </c>
      <c r="H278" s="207">
        <f t="shared" si="40"/>
        <v>-3.9265504750828146</v>
      </c>
      <c r="I278" s="207">
        <f>+'Ark1'!AH790</f>
        <v>12.342788504140119</v>
      </c>
      <c r="J278" s="207"/>
      <c r="K278" s="207"/>
      <c r="L278" s="101">
        <f>+'Ark1'!U790</f>
        <v>13.422055674518202</v>
      </c>
      <c r="M278" s="207">
        <f t="shared" si="41"/>
        <v>-0.30926508019878085</v>
      </c>
      <c r="N278" s="207"/>
      <c r="O278" s="207"/>
      <c r="P278" s="207"/>
      <c r="Q278" s="207"/>
      <c r="R278" s="1">
        <f>+'Ark1'!T790</f>
        <v>5.8736616702355455</v>
      </c>
      <c r="S278" s="207">
        <f t="shared" si="42"/>
        <v>-0.23482889580219091</v>
      </c>
      <c r="T278" s="101">
        <f>+'Ark1'!W790</f>
        <v>2.5695931477516059</v>
      </c>
      <c r="U278" s="105"/>
      <c r="V278" s="11">
        <f>+'Ark1'!X790</f>
        <v>10.278372591006423</v>
      </c>
      <c r="W278" s="11">
        <f>+'Ark1'!Y790</f>
        <v>0</v>
      </c>
      <c r="X278" s="11">
        <f>+'Ark1'!Z790</f>
        <v>0</v>
      </c>
      <c r="Y278" s="75"/>
      <c r="Z278" s="101">
        <f>+'Ark1'!AA790</f>
        <v>2.1551506088423351</v>
      </c>
      <c r="AA278" s="1">
        <f>+'Ark1'!AC790</f>
        <v>1.6186453998639867</v>
      </c>
      <c r="AB278" s="11">
        <f>+'Ark1'!AE790</f>
        <v>19.127271230090113</v>
      </c>
      <c r="AC278" s="101">
        <f t="shared" si="36"/>
        <v>2.9745222929936306</v>
      </c>
      <c r="AD278" s="47"/>
      <c r="AF278" s="61"/>
    </row>
    <row r="279" spans="1:32" ht="15.6">
      <c r="A279" s="47"/>
      <c r="B279">
        <f>+'Ark1'!C791</f>
        <v>2007</v>
      </c>
      <c r="C279">
        <f>+'Ark1'!L791</f>
        <v>8</v>
      </c>
      <c r="D279" s="3" t="str">
        <f t="shared" si="38"/>
        <v>R</v>
      </c>
      <c r="E279" s="342">
        <f>+'Ark1'!Q791</f>
        <v>218</v>
      </c>
      <c r="F279" s="342">
        <f>+'Ark1'!R791</f>
        <v>1030</v>
      </c>
      <c r="G279" s="207">
        <f>+'Ark1'!AG791</f>
        <v>28.273401043096353</v>
      </c>
      <c r="H279" s="207">
        <f t="shared" si="40"/>
        <v>-1.8055878984518259</v>
      </c>
      <c r="I279" s="207">
        <f>+'Ark1'!AH791</f>
        <v>28.854253842291289</v>
      </c>
      <c r="J279" s="207"/>
      <c r="K279" s="207"/>
      <c r="L279" s="101">
        <f>+'Ark1'!U791</f>
        <v>14.226407766990295</v>
      </c>
      <c r="M279" s="207">
        <f t="shared" si="41"/>
        <v>-0.31088214897610911</v>
      </c>
      <c r="N279" s="207"/>
      <c r="O279" s="207"/>
      <c r="P279" s="207"/>
      <c r="Q279" s="207"/>
      <c r="R279" s="1">
        <f>+'Ark1'!T791</f>
        <v>6.5</v>
      </c>
      <c r="S279" s="207">
        <f t="shared" si="42"/>
        <v>-0.11974789915966255</v>
      </c>
      <c r="T279" s="101">
        <f>+'Ark1'!W791</f>
        <v>6.0194174757281553</v>
      </c>
      <c r="U279" s="105"/>
      <c r="V279" s="11">
        <f>+'Ark1'!X791</f>
        <v>19.514563106796121</v>
      </c>
      <c r="W279" s="11">
        <f>+'Ark1'!Y791</f>
        <v>0.29126213592233002</v>
      </c>
      <c r="X279" s="11">
        <f>+'Ark1'!Z791</f>
        <v>0</v>
      </c>
      <c r="Y279" s="75"/>
      <c r="Z279" s="101">
        <f>+'Ark1'!AA791</f>
        <v>2.4089641871736966</v>
      </c>
      <c r="AA279" s="1">
        <f>+'Ark1'!AC791</f>
        <v>1.5045239223786739</v>
      </c>
      <c r="AB279" s="11">
        <f>+'Ark1'!AE791</f>
        <v>15.585008771775637</v>
      </c>
      <c r="AC279" s="101">
        <f t="shared" si="36"/>
        <v>4.7247706422018352</v>
      </c>
      <c r="AD279" s="47"/>
      <c r="AF279" s="61"/>
    </row>
    <row r="280" spans="1:32" ht="15.6">
      <c r="A280" s="47"/>
      <c r="B280">
        <f>+'Ark1'!C792</f>
        <v>2007</v>
      </c>
      <c r="C280">
        <f>+'Ark1'!L792</f>
        <v>9</v>
      </c>
      <c r="D280" s="3" t="str">
        <f t="shared" si="38"/>
        <v>R+</v>
      </c>
      <c r="E280" s="342">
        <f>+'Ark1'!Q792</f>
        <v>188</v>
      </c>
      <c r="F280" s="342">
        <f>+'Ark1'!R792</f>
        <v>652</v>
      </c>
      <c r="G280" s="207">
        <f>+'Ark1'!AG792</f>
        <v>17.897337359319238</v>
      </c>
      <c r="H280" s="207">
        <f t="shared" si="40"/>
        <v>2.1627402029211318</v>
      </c>
      <c r="I280" s="207">
        <f>+'Ark1'!AH792</f>
        <v>19.016412811247751</v>
      </c>
      <c r="J280" s="207"/>
      <c r="K280" s="207"/>
      <c r="L280" s="101">
        <f>+'Ark1'!U792</f>
        <v>14.811656441717798</v>
      </c>
      <c r="M280" s="207">
        <f t="shared" si="41"/>
        <v>-0.39035159041070777</v>
      </c>
      <c r="N280" s="207"/>
      <c r="O280" s="207"/>
      <c r="P280" s="207"/>
      <c r="Q280" s="207"/>
      <c r="R280" s="1">
        <f>+'Ark1'!T792</f>
        <v>6.9110429447852786</v>
      </c>
      <c r="S280" s="207">
        <f t="shared" si="42"/>
        <v>0.2192758765121825</v>
      </c>
      <c r="T280" s="101">
        <f>+'Ark1'!W792</f>
        <v>12.576687116564417</v>
      </c>
      <c r="U280" s="105"/>
      <c r="V280" s="11">
        <f>+'Ark1'!X792</f>
        <v>35.276073619631902</v>
      </c>
      <c r="W280" s="11">
        <f>+'Ark1'!Y792</f>
        <v>0.30674846625766872</v>
      </c>
      <c r="X280" s="11">
        <f>+'Ark1'!Z792</f>
        <v>0</v>
      </c>
      <c r="Y280" s="75"/>
      <c r="Z280" s="101">
        <f>+'Ark1'!AA792</f>
        <v>2.7848658180061205</v>
      </c>
      <c r="AA280" s="1">
        <f>+'Ark1'!AC792</f>
        <v>1.562030538454265</v>
      </c>
      <c r="AB280" s="11">
        <f>+'Ark1'!AE792</f>
        <v>4.293590056862671</v>
      </c>
      <c r="AC280" s="101">
        <f t="shared" si="36"/>
        <v>3.4680851063829787</v>
      </c>
      <c r="AD280" s="47"/>
      <c r="AF280" s="61"/>
    </row>
    <row r="281" spans="1:32" ht="15.6">
      <c r="A281" s="47"/>
      <c r="B281">
        <f>+'Ark1'!C793</f>
        <v>2007</v>
      </c>
      <c r="C281">
        <f>+'Ark1'!L793</f>
        <v>10</v>
      </c>
      <c r="D281" s="3" t="str">
        <f t="shared" si="38"/>
        <v>U-</v>
      </c>
      <c r="E281" s="342">
        <f>+'Ark1'!Q793</f>
        <v>132</v>
      </c>
      <c r="F281" s="342">
        <f>+'Ark1'!R793</f>
        <v>312</v>
      </c>
      <c r="G281" s="207">
        <f>+'Ark1'!AG793</f>
        <v>8.5643700247049139</v>
      </c>
      <c r="H281" s="207">
        <f t="shared" si="40"/>
        <v>4.5991251589861148</v>
      </c>
      <c r="I281" s="207">
        <f>+'Ark1'!AH793</f>
        <v>9.0200557267616457</v>
      </c>
      <c r="J281" s="207"/>
      <c r="K281" s="207"/>
      <c r="L281" s="101">
        <f>+'Ark1'!U793</f>
        <v>14.681730769230771</v>
      </c>
      <c r="M281" s="207">
        <f t="shared" si="41"/>
        <v>-1.2991457247931208</v>
      </c>
      <c r="N281" s="207"/>
      <c r="O281" s="207"/>
      <c r="P281" s="207"/>
      <c r="Q281" s="207"/>
      <c r="R281" s="1">
        <f>+'Ark1'!T793</f>
        <v>7.3173076923076898</v>
      </c>
      <c r="S281" s="207">
        <f t="shared" si="42"/>
        <v>0.60416028194912563</v>
      </c>
      <c r="T281" s="101">
        <f>+'Ark1'!W793</f>
        <v>21.794871794871796</v>
      </c>
      <c r="U281" s="105"/>
      <c r="V281" s="11">
        <f>+'Ark1'!X793</f>
        <v>34.615384615384635</v>
      </c>
      <c r="W281" s="11">
        <f>+'Ark1'!Y793</f>
        <v>1.2820512820512819</v>
      </c>
      <c r="X281" s="11">
        <f>+'Ark1'!Z793</f>
        <v>0</v>
      </c>
      <c r="Y281" s="75"/>
      <c r="Z281" s="101">
        <f>+'Ark1'!AA793</f>
        <v>3.1386679894546825</v>
      </c>
      <c r="AA281" s="1">
        <f>+'Ark1'!AC793</f>
        <v>1.6942460490012108</v>
      </c>
      <c r="AB281" s="11">
        <f>+'Ark1'!AE793</f>
        <v>-5.4240576229079993</v>
      </c>
      <c r="AC281" s="101">
        <f t="shared" si="36"/>
        <v>2.3636363636363638</v>
      </c>
      <c r="AD281" s="47"/>
      <c r="AF281" s="61"/>
    </row>
    <row r="282" spans="1:32" ht="15.6">
      <c r="A282" s="47"/>
      <c r="B282">
        <f>+'Ark1'!C794</f>
        <v>2007</v>
      </c>
      <c r="C282">
        <f>+'Ark1'!L794</f>
        <v>11</v>
      </c>
      <c r="D282" s="3" t="str">
        <f t="shared" si="38"/>
        <v>U</v>
      </c>
      <c r="E282" s="342">
        <f>+'Ark1'!Q794</f>
        <v>105</v>
      </c>
      <c r="F282" s="342">
        <f>+'Ark1'!R794</f>
        <v>316</v>
      </c>
      <c r="G282" s="207">
        <f>+'Ark1'!AG794</f>
        <v>8.6741696404062623</v>
      </c>
      <c r="H282" s="207">
        <f t="shared" si="40"/>
        <v>6.7468394666305906</v>
      </c>
      <c r="I282" s="207">
        <f>+'Ark1'!AH794</f>
        <v>8.7018421337639147</v>
      </c>
      <c r="J282" s="207"/>
      <c r="K282" s="207"/>
      <c r="L282" s="101">
        <f>+'Ark1'!U794</f>
        <v>13.984493670886064</v>
      </c>
      <c r="M282" s="207">
        <f t="shared" si="41"/>
        <v>-2.6966538700975526</v>
      </c>
      <c r="N282" s="207"/>
      <c r="O282" s="207"/>
      <c r="P282" s="207"/>
      <c r="Q282" s="207"/>
      <c r="R282" s="1">
        <f>+'Ark1'!T794</f>
        <v>7.496835443037976</v>
      </c>
      <c r="S282" s="207">
        <f t="shared" si="42"/>
        <v>0.70175347582486047</v>
      </c>
      <c r="T282" s="101">
        <f>+'Ark1'!W794</f>
        <v>27.84810126582278</v>
      </c>
      <c r="U282" s="105"/>
      <c r="V282" s="11">
        <f>+'Ark1'!X794</f>
        <v>22.15189873417722</v>
      </c>
      <c r="W282" s="11">
        <f>+'Ark1'!Y794</f>
        <v>0.94936708860759444</v>
      </c>
      <c r="X282" s="11">
        <f>+'Ark1'!Z794</f>
        <v>0</v>
      </c>
      <c r="Y282" s="75"/>
      <c r="Z282" s="101">
        <f>+'Ark1'!AA794</f>
        <v>2.8518781391999073</v>
      </c>
      <c r="AA282" s="1">
        <f>+'Ark1'!AC794</f>
        <v>1.7619365383934971</v>
      </c>
      <c r="AB282" s="11">
        <f>+'Ark1'!AE794</f>
        <v>-7.611917402006922</v>
      </c>
      <c r="AC282" s="101">
        <f t="shared" si="36"/>
        <v>3.0095238095238095</v>
      </c>
      <c r="AD282" s="47"/>
      <c r="AF282" s="61"/>
    </row>
    <row r="283" spans="1:32" ht="15.6">
      <c r="A283" s="47"/>
      <c r="B283">
        <f>+'Ark1'!C795</f>
        <v>2007</v>
      </c>
      <c r="C283">
        <f>+'Ark1'!L795</f>
        <v>12</v>
      </c>
      <c r="D283" s="3" t="str">
        <f t="shared" si="38"/>
        <v>U+</v>
      </c>
      <c r="E283" s="342">
        <f>+'Ark1'!Q795</f>
        <v>52</v>
      </c>
      <c r="F283" s="342">
        <f>+'Ark1'!R795</f>
        <v>103</v>
      </c>
      <c r="G283" s="207">
        <f>+'Ark1'!AG795</f>
        <v>2.8273401043096351</v>
      </c>
      <c r="H283" s="207">
        <f t="shared" si="40"/>
        <v>2.3692042433301723</v>
      </c>
      <c r="I283" s="207">
        <f>+'Ark1'!AH795</f>
        <v>3.0366162237734713</v>
      </c>
      <c r="J283" s="207"/>
      <c r="K283" s="207"/>
      <c r="L283" s="101">
        <f>+'Ark1'!U795</f>
        <v>14.971844660194183</v>
      </c>
      <c r="M283" s="207">
        <f t="shared" si="41"/>
        <v>-0.8281553398058179</v>
      </c>
      <c r="N283" s="207"/>
      <c r="O283" s="207"/>
      <c r="P283" s="207"/>
      <c r="Q283" s="207"/>
      <c r="R283" s="1">
        <f>+'Ark1'!T795</f>
        <v>7.3786407766990303</v>
      </c>
      <c r="S283" s="207">
        <f t="shared" si="42"/>
        <v>1.1372614663542064</v>
      </c>
      <c r="T283" s="101">
        <f>+'Ark1'!W795</f>
        <v>26.213592233009713</v>
      </c>
      <c r="U283" s="105"/>
      <c r="V283" s="11">
        <f>+'Ark1'!X795</f>
        <v>34.951456310679625</v>
      </c>
      <c r="W283" s="11">
        <f>+'Ark1'!Y795</f>
        <v>3.8834951456310689</v>
      </c>
      <c r="X283" s="11">
        <f>+'Ark1'!Z795</f>
        <v>0</v>
      </c>
      <c r="Y283" s="75"/>
      <c r="Z283" s="101">
        <f>+'Ark1'!AA795</f>
        <v>3.6454365001793945</v>
      </c>
      <c r="AA283" s="1">
        <f>+'Ark1'!AC795</f>
        <v>1.7577374294696635</v>
      </c>
      <c r="AB283" s="11">
        <f>+'Ark1'!AE795</f>
        <v>-13.985244847820798</v>
      </c>
      <c r="AC283" s="101">
        <f t="shared" si="36"/>
        <v>1.9807692307692308</v>
      </c>
      <c r="AD283" s="47"/>
      <c r="AF283" s="61"/>
    </row>
    <row r="284" spans="1:32" ht="15.6">
      <c r="A284" s="47"/>
      <c r="B284">
        <f>+'Ark1'!C796</f>
        <v>2007</v>
      </c>
      <c r="C284">
        <f>+'Ark1'!L796</f>
        <v>13</v>
      </c>
      <c r="D284" s="3" t="str">
        <f t="shared" si="38"/>
        <v>E-</v>
      </c>
      <c r="E284" s="342">
        <f>+'Ark1'!Q796</f>
        <v>25</v>
      </c>
      <c r="F284" s="342">
        <f>+'Ark1'!R796</f>
        <v>32</v>
      </c>
      <c r="G284" s="207">
        <f>+'Ark1'!AG796</f>
        <v>0.87839692561076066</v>
      </c>
      <c r="H284" s="207">
        <f t="shared" si="40"/>
        <v>0.81520577237221414</v>
      </c>
      <c r="I284" s="207">
        <f>+'Ark1'!AH796</f>
        <v>0.95326237852845919</v>
      </c>
      <c r="J284" s="207"/>
      <c r="K284" s="207"/>
      <c r="L284" s="101">
        <f>+'Ark1'!U796</f>
        <v>15.128125000000004</v>
      </c>
      <c r="M284" s="207">
        <f t="shared" si="41"/>
        <v>-2.8968749999999943</v>
      </c>
      <c r="N284" s="207"/>
      <c r="O284" s="207"/>
      <c r="P284" s="207"/>
      <c r="Q284" s="207"/>
      <c r="R284" s="1">
        <f>+'Ark1'!T796</f>
        <v>7.34375</v>
      </c>
      <c r="S284" s="207">
        <f t="shared" si="42"/>
        <v>2.09375</v>
      </c>
      <c r="T284" s="101">
        <f>+'Ark1'!W796</f>
        <v>21.875</v>
      </c>
      <c r="U284" s="105"/>
      <c r="V284" s="11">
        <f>+'Ark1'!X796</f>
        <v>34.375</v>
      </c>
      <c r="W284" s="11">
        <f>+'Ark1'!Y796</f>
        <v>0</v>
      </c>
      <c r="X284" s="11">
        <f>+'Ark1'!Z796</f>
        <v>0</v>
      </c>
      <c r="Y284" s="75"/>
      <c r="Z284" s="101">
        <f>+'Ark1'!AA796</f>
        <v>3.0438703133305305</v>
      </c>
      <c r="AA284" s="1">
        <f>+'Ark1'!AC796</f>
        <v>1.5733994843967627</v>
      </c>
      <c r="AB284" s="11">
        <f>+'Ark1'!AE796</f>
        <v>-4.051657836362212</v>
      </c>
      <c r="AC284" s="101">
        <f t="shared" si="36"/>
        <v>1.28</v>
      </c>
      <c r="AD284" s="47"/>
      <c r="AF284" s="61"/>
    </row>
    <row r="285" spans="1:32" ht="15.6">
      <c r="A285" s="47"/>
      <c r="B285">
        <f>+'Ark1'!C797</f>
        <v>2007</v>
      </c>
      <c r="C285">
        <f>+'Ark1'!L797</f>
        <v>14</v>
      </c>
      <c r="D285" s="3" t="str">
        <f t="shared" si="38"/>
        <v>E</v>
      </c>
      <c r="E285" s="342">
        <f>+'Ark1'!Q797</f>
        <v>19</v>
      </c>
      <c r="F285" s="342">
        <f>+'Ark1'!R797</f>
        <v>23</v>
      </c>
      <c r="G285" s="207">
        <f>+'Ark1'!AG797</f>
        <v>0.63134779028273424</v>
      </c>
      <c r="H285" s="207">
        <f t="shared" si="40"/>
        <v>0.63134779028273424</v>
      </c>
      <c r="I285" s="207">
        <f>+'Ark1'!AH797</f>
        <v>0.63898707257278442</v>
      </c>
      <c r="J285" s="207"/>
      <c r="K285" s="207"/>
      <c r="L285" s="101">
        <f>+'Ark1'!U797</f>
        <v>14.108695652173912</v>
      </c>
      <c r="M285" s="207">
        <f t="shared" si="41"/>
        <v>14.108695652173912</v>
      </c>
      <c r="N285" s="207"/>
      <c r="O285" s="207"/>
      <c r="P285" s="207"/>
      <c r="Q285" s="207"/>
      <c r="R285" s="1">
        <f>+'Ark1'!T797</f>
        <v>7.2608695652173916</v>
      </c>
      <c r="S285" s="207">
        <f t="shared" si="42"/>
        <v>7.2608695652173916</v>
      </c>
      <c r="T285" s="101">
        <f>+'Ark1'!W797</f>
        <v>21.739130434782609</v>
      </c>
      <c r="U285" s="105"/>
      <c r="V285" s="11">
        <f>+'Ark1'!X797</f>
        <v>26.086956521739129</v>
      </c>
      <c r="W285" s="11">
        <f>+'Ark1'!Y797</f>
        <v>0</v>
      </c>
      <c r="X285" s="11">
        <f>+'Ark1'!Z797</f>
        <v>0</v>
      </c>
      <c r="Y285" s="75"/>
      <c r="Z285" s="101">
        <f>+'Ark1'!AA797</f>
        <v>2.9365630670058591</v>
      </c>
      <c r="AA285" s="1">
        <f>+'Ark1'!AC797</f>
        <v>1.4511581972416188</v>
      </c>
      <c r="AB285" s="11">
        <f>+'Ark1'!AE797</f>
        <v>-16.479690620760771</v>
      </c>
      <c r="AC285" s="101">
        <f t="shared" si="36"/>
        <v>1.2105263157894737</v>
      </c>
      <c r="AD285" s="47"/>
      <c r="AF285" s="61"/>
    </row>
    <row r="286" spans="1:32" ht="15.6">
      <c r="A286" s="47"/>
      <c r="B286">
        <f>+'Ark1'!C798</f>
        <v>2007</v>
      </c>
      <c r="C286">
        <f>+'Ark1'!L798</f>
        <v>15</v>
      </c>
      <c r="D286" s="3" t="str">
        <f t="shared" si="38"/>
        <v>E+</v>
      </c>
      <c r="E286" s="342">
        <f>+'Ark1'!Q798</f>
        <v>0</v>
      </c>
      <c r="F286" s="342">
        <f>+'Ark1'!R798</f>
        <v>0</v>
      </c>
      <c r="G286" s="207">
        <f>+'Ark1'!AG798</f>
        <v>0</v>
      </c>
      <c r="H286" s="207">
        <f t="shared" si="40"/>
        <v>0</v>
      </c>
      <c r="I286" s="207">
        <f>+'Ark1'!AH798</f>
        <v>0</v>
      </c>
      <c r="J286" s="207"/>
      <c r="K286" s="207"/>
      <c r="L286" s="101">
        <f>+'Ark1'!U798</f>
        <v>0</v>
      </c>
      <c r="M286" s="207">
        <f t="shared" si="41"/>
        <v>0</v>
      </c>
      <c r="N286" s="207"/>
      <c r="O286" s="207"/>
      <c r="P286" s="207"/>
      <c r="Q286" s="207"/>
      <c r="R286" s="1">
        <f>+'Ark1'!T798</f>
        <v>0</v>
      </c>
      <c r="S286" s="207">
        <f t="shared" si="42"/>
        <v>0</v>
      </c>
      <c r="T286" s="101">
        <f>+'Ark1'!W798</f>
        <v>0</v>
      </c>
      <c r="U286" s="105"/>
      <c r="V286" s="11">
        <f>+'Ark1'!X798</f>
        <v>0</v>
      </c>
      <c r="W286" s="11">
        <f>+'Ark1'!Y798</f>
        <v>0</v>
      </c>
      <c r="X286" s="11">
        <f>+'Ark1'!Z798</f>
        <v>0</v>
      </c>
      <c r="Y286" s="75"/>
      <c r="Z286" s="101">
        <f>+'Ark1'!AA798</f>
        <v>0</v>
      </c>
      <c r="AA286" s="1">
        <f>+'Ark1'!AC798</f>
        <v>0</v>
      </c>
      <c r="AB286" s="11">
        <f>+'Ark1'!AE798</f>
        <v>0</v>
      </c>
      <c r="AC286" s="101" t="e">
        <f t="shared" si="36"/>
        <v>#DIV/0!</v>
      </c>
      <c r="AD286" s="47"/>
      <c r="AF286" s="61"/>
    </row>
    <row r="287" spans="1:32" ht="15.6">
      <c r="A287" s="47"/>
      <c r="B287" s="56">
        <f>+'Ark1'!C799</f>
        <v>2006</v>
      </c>
      <c r="C287" s="56">
        <f>+'Ark1'!L799</f>
        <v>1</v>
      </c>
      <c r="D287" s="69" t="s">
        <v>28</v>
      </c>
      <c r="E287" s="354">
        <f>+'Ark1'!Q799</f>
        <v>3</v>
      </c>
      <c r="F287" s="354">
        <f>+'Ark1'!R799</f>
        <v>4</v>
      </c>
      <c r="G287" s="189">
        <f>+'Ark1'!AG799</f>
        <v>6.3191153238546571E-2</v>
      </c>
      <c r="H287" s="189">
        <f t="shared" si="40"/>
        <v>4.3302529531307116E-2</v>
      </c>
      <c r="I287" s="189">
        <f>+'Ark1'!AH799</f>
        <v>4.1747811877420361E-2</v>
      </c>
      <c r="J287" s="189"/>
      <c r="K287" s="189"/>
      <c r="L287" s="166">
        <f>+'Ark1'!U799</f>
        <v>9.3249999999999993</v>
      </c>
      <c r="M287" s="189">
        <f t="shared" si="41"/>
        <v>-6.5750000000000011</v>
      </c>
      <c r="N287" s="189"/>
      <c r="O287" s="189"/>
      <c r="P287" s="189"/>
      <c r="Q287" s="189"/>
      <c r="R287" s="58">
        <f>+'Ark1'!T799</f>
        <v>2.25</v>
      </c>
      <c r="S287" s="189">
        <f t="shared" si="42"/>
        <v>0.25</v>
      </c>
      <c r="T287" s="166">
        <f>+'Ark1'!W799</f>
        <v>0</v>
      </c>
      <c r="U287" s="105"/>
      <c r="V287" s="78">
        <f>+'Ark1'!X799</f>
        <v>0</v>
      </c>
      <c r="W287" s="78">
        <f>+'Ark1'!Y799</f>
        <v>0</v>
      </c>
      <c r="X287" s="78">
        <f>+'Ark1'!Z799</f>
        <v>0</v>
      </c>
      <c r="Y287" s="75"/>
      <c r="Z287" s="166">
        <f>+'Ark1'!AA799</f>
        <v>1.3881192311901878</v>
      </c>
      <c r="AA287" s="58">
        <f>+'Ark1'!AC799</f>
        <v>1.6393596310755001</v>
      </c>
      <c r="AB287" s="78">
        <f>+'Ark1'!AE799</f>
        <v>24.993115844177833</v>
      </c>
      <c r="AC287" s="166">
        <f t="shared" si="36"/>
        <v>1.3333333333333333</v>
      </c>
      <c r="AD287" s="47"/>
      <c r="AF287" s="61"/>
    </row>
    <row r="288" spans="1:32" ht="15.6">
      <c r="A288" s="47"/>
      <c r="B288" s="56">
        <f>+'Ark1'!C800</f>
        <v>2006</v>
      </c>
      <c r="C288" s="56">
        <f>+'Ark1'!L800</f>
        <v>2</v>
      </c>
      <c r="D288" s="69" t="s">
        <v>29</v>
      </c>
      <c r="E288" s="354">
        <f>+'Ark1'!Q800</f>
        <v>10</v>
      </c>
      <c r="F288" s="354">
        <f>+'Ark1'!R800</f>
        <v>28</v>
      </c>
      <c r="G288" s="189">
        <f>+'Ark1'!AG800</f>
        <v>0.44233807266982639</v>
      </c>
      <c r="H288" s="189">
        <f t="shared" si="40"/>
        <v>0.18378596447571349</v>
      </c>
      <c r="I288" s="189">
        <f>+'Ark1'!AH800</f>
        <v>0.33969064087927819</v>
      </c>
      <c r="J288" s="189"/>
      <c r="K288" s="189"/>
      <c r="L288" s="166">
        <f>+'Ark1'!U800</f>
        <v>10.839285714285712</v>
      </c>
      <c r="M288" s="189">
        <f t="shared" si="41"/>
        <v>0.52390109890109926</v>
      </c>
      <c r="N288" s="189"/>
      <c r="O288" s="189"/>
      <c r="P288" s="189"/>
      <c r="Q288" s="189"/>
      <c r="R288" s="58">
        <f>+'Ark1'!T800</f>
        <v>2.2142857142857153</v>
      </c>
      <c r="S288" s="189">
        <f t="shared" si="42"/>
        <v>-0.70879120879120849</v>
      </c>
      <c r="T288" s="166">
        <f>+'Ark1'!W800</f>
        <v>0</v>
      </c>
      <c r="U288" s="105"/>
      <c r="V288" s="78">
        <f>+'Ark1'!X800</f>
        <v>0</v>
      </c>
      <c r="W288" s="78">
        <f>+'Ark1'!Y800</f>
        <v>0</v>
      </c>
      <c r="X288" s="78">
        <f>+'Ark1'!Z800</f>
        <v>0</v>
      </c>
      <c r="Y288" s="75"/>
      <c r="Z288" s="166">
        <f>+'Ark1'!AA800</f>
        <v>1.9963071775001904</v>
      </c>
      <c r="AA288" s="58">
        <f>+'Ark1'!AC800</f>
        <v>0.48968961431435937</v>
      </c>
      <c r="AB288" s="78">
        <f>+'Ark1'!AE800</f>
        <v>-1.2264886382053772</v>
      </c>
      <c r="AC288" s="166">
        <f t="shared" si="36"/>
        <v>2.8</v>
      </c>
      <c r="AD288" s="47"/>
      <c r="AF288" s="61"/>
    </row>
    <row r="289" spans="1:32" ht="15.6">
      <c r="A289" s="47"/>
      <c r="B289" s="56">
        <f>+'Ark1'!C801</f>
        <v>2006</v>
      </c>
      <c r="C289" s="56">
        <f>+'Ark1'!L801</f>
        <v>3</v>
      </c>
      <c r="D289" s="69" t="s">
        <v>30</v>
      </c>
      <c r="E289" s="354">
        <f>+'Ark1'!Q801</f>
        <v>29</v>
      </c>
      <c r="F289" s="354">
        <f>+'Ark1'!R801</f>
        <v>55</v>
      </c>
      <c r="G289" s="189">
        <f>+'Ark1'!AG801</f>
        <v>0.86887835703001581</v>
      </c>
      <c r="H289" s="189">
        <f t="shared" si="40"/>
        <v>-0.48354805506226728</v>
      </c>
      <c r="I289" s="189">
        <f>+'Ark1'!AH801</f>
        <v>0.67389698475589277</v>
      </c>
      <c r="J289" s="189"/>
      <c r="K289" s="189"/>
      <c r="L289" s="166">
        <f>+'Ark1'!U801</f>
        <v>10.947272727272727</v>
      </c>
      <c r="M289" s="189">
        <f t="shared" si="41"/>
        <v>-0.43802139037433641</v>
      </c>
      <c r="N289" s="189"/>
      <c r="O289" s="189"/>
      <c r="P289" s="189"/>
      <c r="Q289" s="189"/>
      <c r="R289" s="58">
        <f>+'Ark1'!T801</f>
        <v>2.9818181818181815</v>
      </c>
      <c r="S289" s="189">
        <f t="shared" si="42"/>
        <v>-0.81229946524064234</v>
      </c>
      <c r="T289" s="166">
        <f>+'Ark1'!W801</f>
        <v>0</v>
      </c>
      <c r="U289" s="105"/>
      <c r="V289" s="78">
        <f>+'Ark1'!X801</f>
        <v>1.8181818181818179</v>
      </c>
      <c r="W289" s="78">
        <f>+'Ark1'!Y801</f>
        <v>0</v>
      </c>
      <c r="X289" s="78">
        <f>+'Ark1'!Z801</f>
        <v>0</v>
      </c>
      <c r="Y289" s="75"/>
      <c r="Z289" s="166">
        <f>+'Ark1'!AA801</f>
        <v>2.3945281976323072</v>
      </c>
      <c r="AA289" s="58">
        <f>+'Ark1'!AC801</f>
        <v>0.84187904747565312</v>
      </c>
      <c r="AB289" s="78">
        <f>+'Ark1'!AE801</f>
        <v>0.22302003147125857</v>
      </c>
      <c r="AC289" s="166">
        <f t="shared" ref="AC289:AC316" si="43">+F289/E289</f>
        <v>1.896551724137931</v>
      </c>
      <c r="AD289" s="47"/>
      <c r="AF289" s="61"/>
    </row>
    <row r="290" spans="1:32" ht="15.6">
      <c r="A290" s="47"/>
      <c r="B290" s="56">
        <f>+'Ark1'!C802</f>
        <v>2006</v>
      </c>
      <c r="C290" s="56">
        <f>+'Ark1'!L802</f>
        <v>4</v>
      </c>
      <c r="D290" s="69" t="s">
        <v>31</v>
      </c>
      <c r="E290" s="354">
        <f>+'Ark1'!Q802</f>
        <v>87</v>
      </c>
      <c r="F290" s="354">
        <f>+'Ark1'!R802</f>
        <v>188</v>
      </c>
      <c r="G290" s="189">
        <f>+'Ark1'!AG802</f>
        <v>2.9699842022116898</v>
      </c>
      <c r="H290" s="189">
        <f t="shared" si="40"/>
        <v>-1.4651788845027096</v>
      </c>
      <c r="I290" s="189">
        <f>+'Ark1'!AH802</f>
        <v>2.5131511203635282</v>
      </c>
      <c r="J290" s="189"/>
      <c r="K290" s="189"/>
      <c r="L290" s="166">
        <f>+'Ark1'!U802</f>
        <v>11.943617021276591</v>
      </c>
      <c r="M290" s="189">
        <f t="shared" si="41"/>
        <v>-0.4904636962121991</v>
      </c>
      <c r="N290" s="189"/>
      <c r="O290" s="189"/>
      <c r="P290" s="189"/>
      <c r="Q290" s="189"/>
      <c r="R290" s="58">
        <f>+'Ark1'!T802</f>
        <v>4.1436170212765946</v>
      </c>
      <c r="S290" s="189">
        <f t="shared" si="42"/>
        <v>-0.30032916706421187</v>
      </c>
      <c r="T290" s="166">
        <f>+'Ark1'!W802</f>
        <v>0</v>
      </c>
      <c r="U290" s="105"/>
      <c r="V290" s="78">
        <f>+'Ark1'!X802</f>
        <v>3.1914893617021289</v>
      </c>
      <c r="W290" s="78">
        <f>+'Ark1'!Y802</f>
        <v>0</v>
      </c>
      <c r="X290" s="78">
        <f>+'Ark1'!Z802</f>
        <v>0</v>
      </c>
      <c r="Y290" s="75"/>
      <c r="Z290" s="166">
        <f>+'Ark1'!AA802</f>
        <v>1.9597035441584103</v>
      </c>
      <c r="AA290" s="58">
        <f>+'Ark1'!AC802</f>
        <v>1.2571547164079984</v>
      </c>
      <c r="AB290" s="78">
        <f>+'Ark1'!AE802</f>
        <v>10.670538853223594</v>
      </c>
      <c r="AC290" s="166">
        <f t="shared" si="43"/>
        <v>2.1609195402298851</v>
      </c>
      <c r="AD290" s="47"/>
      <c r="AF290" s="61"/>
    </row>
    <row r="291" spans="1:32" ht="15.6">
      <c r="A291" s="47"/>
      <c r="B291" s="56">
        <f>+'Ark1'!C803</f>
        <v>2006</v>
      </c>
      <c r="C291" s="56">
        <f>+'Ark1'!L803</f>
        <v>5</v>
      </c>
      <c r="D291" s="69" t="s">
        <v>404</v>
      </c>
      <c r="E291" s="354">
        <f>+'Ark1'!Q803</f>
        <v>252</v>
      </c>
      <c r="F291" s="354">
        <f>+'Ark1'!R803</f>
        <v>806</v>
      </c>
      <c r="G291" s="189">
        <f>+'Ark1'!AG803</f>
        <v>12.73301737756714</v>
      </c>
      <c r="H291" s="189">
        <f t="shared" si="40"/>
        <v>-3.4762109438330171</v>
      </c>
      <c r="I291" s="189">
        <f>+'Ark1'!AH803</f>
        <v>11.582835269625948</v>
      </c>
      <c r="J291" s="189"/>
      <c r="K291" s="189"/>
      <c r="L291" s="166">
        <f>+'Ark1'!U803</f>
        <v>12.839702233250621</v>
      </c>
      <c r="M291" s="189">
        <f t="shared" si="41"/>
        <v>-0.84152476061441739</v>
      </c>
      <c r="N291" s="189"/>
      <c r="O291" s="189"/>
      <c r="P291" s="189"/>
      <c r="Q291" s="189"/>
      <c r="R291" s="58">
        <f>+'Ark1'!T803</f>
        <v>5.5310173697270475</v>
      </c>
      <c r="S291" s="189">
        <f t="shared" si="42"/>
        <v>-0.11315440941405708</v>
      </c>
      <c r="T291" s="166">
        <f>+'Ark1'!W803</f>
        <v>1.6129032258064513</v>
      </c>
      <c r="U291" s="105"/>
      <c r="V291" s="78">
        <f>+'Ark1'!X803</f>
        <v>5.3349875930521087</v>
      </c>
      <c r="W291" s="78">
        <f>+'Ark1'!Y803</f>
        <v>0</v>
      </c>
      <c r="X291" s="78">
        <f>+'Ark1'!Z803</f>
        <v>0</v>
      </c>
      <c r="Y291" s="75"/>
      <c r="Z291" s="166">
        <f>+'Ark1'!AA803</f>
        <v>1.9874199668751404</v>
      </c>
      <c r="AA291" s="58">
        <f>+'Ark1'!AC803</f>
        <v>1.6673497810904157</v>
      </c>
      <c r="AB291" s="78">
        <f>+'Ark1'!AE803</f>
        <v>22.154177233405704</v>
      </c>
      <c r="AC291" s="166">
        <f t="shared" si="43"/>
        <v>3.1984126984126986</v>
      </c>
      <c r="AD291" s="47"/>
      <c r="AF291" s="61"/>
    </row>
    <row r="292" spans="1:32" ht="15.6">
      <c r="A292" s="47"/>
      <c r="B292" s="56">
        <f>+'Ark1'!C804</f>
        <v>2006</v>
      </c>
      <c r="C292" s="56">
        <f>+'Ark1'!L804</f>
        <v>6</v>
      </c>
      <c r="D292" s="69" t="s">
        <v>32</v>
      </c>
      <c r="E292" s="354">
        <f>+'Ark1'!Q804</f>
        <v>309</v>
      </c>
      <c r="F292" s="354">
        <f>+'Ark1'!R804</f>
        <v>883</v>
      </c>
      <c r="G292" s="189">
        <f>+'Ark1'!AG804</f>
        <v>13.949447077409159</v>
      </c>
      <c r="H292" s="189">
        <f t="shared" si="40"/>
        <v>-1.5437907905303803</v>
      </c>
      <c r="I292" s="189">
        <f>+'Ark1'!AH804</f>
        <v>13.270767577731515</v>
      </c>
      <c r="J292" s="189"/>
      <c r="K292" s="189"/>
      <c r="L292" s="166">
        <f>+'Ark1'!U804</f>
        <v>13.42797281993205</v>
      </c>
      <c r="M292" s="189">
        <f t="shared" si="41"/>
        <v>-0.74519791177528738</v>
      </c>
      <c r="N292" s="189"/>
      <c r="O292" s="189"/>
      <c r="P292" s="189"/>
      <c r="Q292" s="189"/>
      <c r="R292" s="58">
        <f>+'Ark1'!T804</f>
        <v>5.9184597961494916</v>
      </c>
      <c r="S292" s="189">
        <f t="shared" si="42"/>
        <v>-9.4377174325476432E-2</v>
      </c>
      <c r="T292" s="166">
        <f>+'Ark1'!W804</f>
        <v>3.3975084937712343</v>
      </c>
      <c r="U292" s="105"/>
      <c r="V292" s="78">
        <f>+'Ark1'!X804</f>
        <v>10.872027180067951</v>
      </c>
      <c r="W292" s="78">
        <f>+'Ark1'!Y804</f>
        <v>0</v>
      </c>
      <c r="X292" s="78">
        <f>+'Ark1'!Z804</f>
        <v>0</v>
      </c>
      <c r="Y292" s="75"/>
      <c r="Z292" s="166">
        <f>+'Ark1'!AA804</f>
        <v>2.1212667082976888</v>
      </c>
      <c r="AA292" s="58">
        <f>+'Ark1'!AC804</f>
        <v>1.5274495227447411</v>
      </c>
      <c r="AB292" s="78">
        <f>+'Ark1'!AE804</f>
        <v>25.155741884590203</v>
      </c>
      <c r="AC292" s="166">
        <f t="shared" si="43"/>
        <v>2.8576051779935274</v>
      </c>
      <c r="AD292" s="47"/>
      <c r="AF292" s="61"/>
    </row>
    <row r="293" spans="1:32" ht="15.6">
      <c r="A293" s="47"/>
      <c r="B293" s="56">
        <f>+'Ark1'!C805</f>
        <v>2006</v>
      </c>
      <c r="C293" s="56">
        <f>+'Ark1'!L805</f>
        <v>7</v>
      </c>
      <c r="D293" s="69" t="s">
        <v>33</v>
      </c>
      <c r="E293" s="354">
        <f>+'Ark1'!Q805</f>
        <v>336</v>
      </c>
      <c r="F293" s="354">
        <f>+'Ark1'!R805</f>
        <v>1060</v>
      </c>
      <c r="G293" s="189">
        <f>+'Ark1'!AG805</f>
        <v>16.745655608214847</v>
      </c>
      <c r="H293" s="189">
        <f t="shared" si="40"/>
        <v>1.2325291165680667</v>
      </c>
      <c r="I293" s="189">
        <f>+'Ark1'!AH805</f>
        <v>16.290824435341253</v>
      </c>
      <c r="J293" s="189"/>
      <c r="K293" s="189"/>
      <c r="L293" s="166">
        <f>+'Ark1'!U805</f>
        <v>13.731320754716982</v>
      </c>
      <c r="M293" s="189">
        <f t="shared" si="41"/>
        <v>-0.91316642477020515</v>
      </c>
      <c r="N293" s="189"/>
      <c r="O293" s="189"/>
      <c r="P293" s="189"/>
      <c r="Q293" s="189"/>
      <c r="R293" s="58">
        <f>+'Ark1'!T805</f>
        <v>6.1084905660377364</v>
      </c>
      <c r="S293" s="189">
        <f t="shared" si="42"/>
        <v>-0.19920174165456928</v>
      </c>
      <c r="T293" s="166">
        <f>+'Ark1'!W805</f>
        <v>6.1320754716981138</v>
      </c>
      <c r="U293" s="105"/>
      <c r="V293" s="78">
        <f>+'Ark1'!X805</f>
        <v>12.264150943396228</v>
      </c>
      <c r="W293" s="78">
        <f>+'Ark1'!Y805</f>
        <v>0.1886792452830188</v>
      </c>
      <c r="X293" s="78">
        <f>+'Ark1'!Z805</f>
        <v>0</v>
      </c>
      <c r="Y293" s="75"/>
      <c r="Z293" s="166">
        <f>+'Ark1'!AA805</f>
        <v>2.0971094551615126</v>
      </c>
      <c r="AA293" s="58">
        <f>+'Ark1'!AC805</f>
        <v>1.5420286763190387</v>
      </c>
      <c r="AB293" s="78">
        <f>+'Ark1'!AE805</f>
        <v>26.258531677261409</v>
      </c>
      <c r="AC293" s="166">
        <f t="shared" si="43"/>
        <v>3.1547619047619047</v>
      </c>
      <c r="AD293" s="47"/>
      <c r="AF293" s="61"/>
    </row>
    <row r="294" spans="1:32" ht="15.6">
      <c r="A294" s="47"/>
      <c r="B294" s="56">
        <f>+'Ark1'!C806</f>
        <v>2006</v>
      </c>
      <c r="C294" s="56">
        <f>+'Ark1'!L806</f>
        <v>8</v>
      </c>
      <c r="D294" s="69" t="s">
        <v>34</v>
      </c>
      <c r="E294" s="354">
        <f>+'Ark1'!Q806</f>
        <v>417</v>
      </c>
      <c r="F294" s="354">
        <f>+'Ark1'!R806</f>
        <v>1904</v>
      </c>
      <c r="G294" s="189">
        <f>+'Ark1'!AG806</f>
        <v>30.078988941548179</v>
      </c>
      <c r="H294" s="189">
        <f t="shared" si="40"/>
        <v>4.1641122510151725</v>
      </c>
      <c r="I294" s="189">
        <f>+'Ark1'!AH806</f>
        <v>30.979562599332951</v>
      </c>
      <c r="J294" s="189"/>
      <c r="K294" s="189"/>
      <c r="L294" s="166">
        <f>+'Ark1'!U806</f>
        <v>14.537289915966404</v>
      </c>
      <c r="M294" s="189">
        <f t="shared" si="41"/>
        <v>-1.2400700226368215</v>
      </c>
      <c r="N294" s="189"/>
      <c r="O294" s="189"/>
      <c r="P294" s="189"/>
      <c r="Q294" s="189"/>
      <c r="R294" s="58">
        <f>+'Ark1'!T806</f>
        <v>6.6197478991596626</v>
      </c>
      <c r="S294" s="189">
        <f t="shared" si="42"/>
        <v>-0.11778088057940117</v>
      </c>
      <c r="T294" s="166">
        <f>+'Ark1'!W806</f>
        <v>10.8718487394958</v>
      </c>
      <c r="U294" s="105"/>
      <c r="V294" s="78">
        <f>+'Ark1'!X806</f>
        <v>20.27310924369748</v>
      </c>
      <c r="W294" s="78">
        <f>+'Ark1'!Y806</f>
        <v>0.42016806722689054</v>
      </c>
      <c r="X294" s="78">
        <f>+'Ark1'!Z806</f>
        <v>0</v>
      </c>
      <c r="Y294" s="75"/>
      <c r="Z294" s="166">
        <f>+'Ark1'!AA806</f>
        <v>2.3500170319386142</v>
      </c>
      <c r="AA294" s="58">
        <f>+'Ark1'!AC806</f>
        <v>1.5958022466442223</v>
      </c>
      <c r="AB294" s="78">
        <f>+'Ark1'!AE806</f>
        <v>25.713142334205305</v>
      </c>
      <c r="AC294" s="166">
        <f t="shared" si="43"/>
        <v>4.565947242206235</v>
      </c>
      <c r="AD294" s="47"/>
      <c r="AF294" s="61"/>
    </row>
    <row r="295" spans="1:32" ht="15.6">
      <c r="A295" s="47"/>
      <c r="B295" s="56">
        <f>+'Ark1'!C807</f>
        <v>2006</v>
      </c>
      <c r="C295" s="56">
        <f>+'Ark1'!L807</f>
        <v>9</v>
      </c>
      <c r="D295" s="69" t="s">
        <v>35</v>
      </c>
      <c r="E295" s="354">
        <f>+'Ark1'!Q807</f>
        <v>301</v>
      </c>
      <c r="F295" s="354">
        <f>+'Ark1'!R807</f>
        <v>996</v>
      </c>
      <c r="G295" s="189">
        <f>+'Ark1'!AG807</f>
        <v>15.734597156398106</v>
      </c>
      <c r="H295" s="189">
        <f t="shared" si="40"/>
        <v>1.2357904738205434</v>
      </c>
      <c r="I295" s="189">
        <f>+'Ark1'!AH807</f>
        <v>16.946701587088381</v>
      </c>
      <c r="J295" s="189"/>
      <c r="K295" s="189"/>
      <c r="L295" s="166">
        <f>+'Ark1'!U807</f>
        <v>15.202008032128505</v>
      </c>
      <c r="M295" s="189">
        <f t="shared" si="41"/>
        <v>-1.494151089956544</v>
      </c>
      <c r="N295" s="189"/>
      <c r="O295" s="189"/>
      <c r="P295" s="189"/>
      <c r="Q295" s="189"/>
      <c r="R295" s="58">
        <f>+'Ark1'!T807</f>
        <v>6.6917670682730961</v>
      </c>
      <c r="S295" s="189">
        <f t="shared" si="42"/>
        <v>-0.27393937891483233</v>
      </c>
      <c r="T295" s="166">
        <f>+'Ark1'!W807</f>
        <v>10.642570281124499</v>
      </c>
      <c r="U295" s="105"/>
      <c r="V295" s="78">
        <f>+'Ark1'!X807</f>
        <v>32.028112449799202</v>
      </c>
      <c r="W295" s="78">
        <f>+'Ark1'!Y807</f>
        <v>0.8032128514056226</v>
      </c>
      <c r="X295" s="78">
        <f>+'Ark1'!Z807</f>
        <v>0</v>
      </c>
      <c r="Y295" s="75"/>
      <c r="Z295" s="166">
        <f>+'Ark1'!AA807</f>
        <v>2.5985314017188323</v>
      </c>
      <c r="AA295" s="58">
        <f>+'Ark1'!AC807</f>
        <v>1.5151088108763076</v>
      </c>
      <c r="AB295" s="78">
        <f>+'Ark1'!AE807</f>
        <v>19.187887322893324</v>
      </c>
      <c r="AC295" s="166">
        <f t="shared" si="43"/>
        <v>3.308970099667774</v>
      </c>
      <c r="AD295" s="47"/>
      <c r="AF295" s="61"/>
    </row>
    <row r="296" spans="1:32" ht="15.6">
      <c r="A296" s="47"/>
      <c r="B296" s="56">
        <f>+'Ark1'!C808</f>
        <v>2006</v>
      </c>
      <c r="C296" s="56">
        <f>+'Ark1'!L808</f>
        <v>10</v>
      </c>
      <c r="D296" s="69" t="s">
        <v>36</v>
      </c>
      <c r="E296" s="354">
        <f>+'Ark1'!Q808</f>
        <v>137</v>
      </c>
      <c r="F296" s="354">
        <f>+'Ark1'!R808</f>
        <v>251</v>
      </c>
      <c r="G296" s="189">
        <f>+'Ark1'!AG808</f>
        <v>3.9652448657187991</v>
      </c>
      <c r="H296" s="189">
        <f t="shared" si="40"/>
        <v>1.1808375467052747</v>
      </c>
      <c r="I296" s="189">
        <f>+'Ark1'!AH808</f>
        <v>4.489512681037759</v>
      </c>
      <c r="J296" s="189"/>
      <c r="K296" s="189"/>
      <c r="L296" s="166">
        <f>+'Ark1'!U808</f>
        <v>15.980876494023892</v>
      </c>
      <c r="M296" s="189">
        <f t="shared" si="41"/>
        <v>-1.6348377916904049</v>
      </c>
      <c r="N296" s="189"/>
      <c r="O296" s="189"/>
      <c r="P296" s="189"/>
      <c r="Q296" s="189"/>
      <c r="R296" s="58">
        <f>+'Ark1'!T808</f>
        <v>6.7131474103585642</v>
      </c>
      <c r="S296" s="189">
        <f t="shared" si="42"/>
        <v>-0.62256687535572386</v>
      </c>
      <c r="T296" s="166">
        <f>+'Ark1'!W808</f>
        <v>9.5617529880478092</v>
      </c>
      <c r="U296" s="105"/>
      <c r="V296" s="78">
        <f>+'Ark1'!X808</f>
        <v>43.027888446215137</v>
      </c>
      <c r="W296" s="78">
        <f>+'Ark1'!Y808</f>
        <v>2.3904382470119523</v>
      </c>
      <c r="X296" s="78">
        <f>+'Ark1'!Z808</f>
        <v>0</v>
      </c>
      <c r="Y296" s="75"/>
      <c r="Z296" s="166">
        <f>+'Ark1'!AA808</f>
        <v>3.2747666241907658</v>
      </c>
      <c r="AA296" s="58">
        <f>+'Ark1'!AC808</f>
        <v>1.558100045304714</v>
      </c>
      <c r="AB296" s="78">
        <f>+'Ark1'!AE808</f>
        <v>14.54846929348002</v>
      </c>
      <c r="AC296" s="166">
        <f t="shared" si="43"/>
        <v>1.832116788321168</v>
      </c>
      <c r="AD296" s="47"/>
      <c r="AF296" s="61"/>
    </row>
    <row r="297" spans="1:32" ht="15.6">
      <c r="A297" s="47"/>
      <c r="B297" s="56">
        <f>+'Ark1'!C809</f>
        <v>2006</v>
      </c>
      <c r="C297" s="56">
        <f>+'Ark1'!L809</f>
        <v>11</v>
      </c>
      <c r="D297" s="69" t="s">
        <v>37</v>
      </c>
      <c r="E297" s="354">
        <f>+'Ark1'!Q809</f>
        <v>84</v>
      </c>
      <c r="F297" s="354">
        <f>+'Ark1'!R809</f>
        <v>122</v>
      </c>
      <c r="G297" s="189">
        <f>+'Ark1'!AG809</f>
        <v>1.9273301737756716</v>
      </c>
      <c r="H297" s="189">
        <f t="shared" si="40"/>
        <v>-0.28030705772790787</v>
      </c>
      <c r="I297" s="189">
        <f>+'Ark1'!AH809</f>
        <v>2.2777740469634904</v>
      </c>
      <c r="J297" s="189"/>
      <c r="K297" s="189"/>
      <c r="L297" s="166">
        <f>+'Ark1'!U809</f>
        <v>16.681147540983616</v>
      </c>
      <c r="M297" s="189">
        <f t="shared" si="41"/>
        <v>-0.66209570225962011</v>
      </c>
      <c r="N297" s="189"/>
      <c r="O297" s="189"/>
      <c r="P297" s="189"/>
      <c r="Q297" s="189"/>
      <c r="R297" s="58">
        <f>+'Ark1'!T809</f>
        <v>6.7950819672131155</v>
      </c>
      <c r="S297" s="189">
        <f t="shared" si="42"/>
        <v>-0.33104415891300931</v>
      </c>
      <c r="T297" s="166">
        <f>+'Ark1'!W809</f>
        <v>16.393442622950818</v>
      </c>
      <c r="U297" s="105"/>
      <c r="V297" s="78">
        <f>+'Ark1'!X809</f>
        <v>45.901639344262307</v>
      </c>
      <c r="W297" s="78">
        <f>+'Ark1'!Y809</f>
        <v>5.7377049180327884</v>
      </c>
      <c r="X297" s="78">
        <f>+'Ark1'!Z809</f>
        <v>0</v>
      </c>
      <c r="Y297" s="75"/>
      <c r="Z297" s="166">
        <f>+'Ark1'!AA809</f>
        <v>3.1802755826358871</v>
      </c>
      <c r="AA297" s="58">
        <f>+'Ark1'!AC809</f>
        <v>1.6090854982947205</v>
      </c>
      <c r="AB297" s="78">
        <f>+'Ark1'!AE809</f>
        <v>-6.4024278279987907</v>
      </c>
      <c r="AC297" s="166">
        <f t="shared" si="43"/>
        <v>1.4523809523809523</v>
      </c>
      <c r="AD297" s="47"/>
      <c r="AF297" s="61"/>
    </row>
    <row r="298" spans="1:32" ht="15.6">
      <c r="A298" s="47"/>
      <c r="B298" s="56">
        <f>+'Ark1'!C810</f>
        <v>2006</v>
      </c>
      <c r="C298" s="56">
        <f>+'Ark1'!L810</f>
        <v>12</v>
      </c>
      <c r="D298" s="69" t="s">
        <v>38</v>
      </c>
      <c r="E298" s="354">
        <f>+'Ark1'!Q810</f>
        <v>26</v>
      </c>
      <c r="F298" s="354">
        <f>+'Ark1'!R810</f>
        <v>29</v>
      </c>
      <c r="G298" s="189">
        <f>+'Ark1'!AG810</f>
        <v>0.45813586097946279</v>
      </c>
      <c r="H298" s="189">
        <f t="shared" si="40"/>
        <v>-0.57607257179698879</v>
      </c>
      <c r="I298" s="189">
        <f>+'Ark1'!AH810</f>
        <v>0.51283773196337823</v>
      </c>
      <c r="J298" s="189"/>
      <c r="K298" s="189"/>
      <c r="L298" s="166">
        <f>+'Ark1'!U810</f>
        <v>15.8</v>
      </c>
      <c r="M298" s="189">
        <f t="shared" si="41"/>
        <v>-2.1692307692307615</v>
      </c>
      <c r="N298" s="189"/>
      <c r="O298" s="189"/>
      <c r="P298" s="189"/>
      <c r="Q298" s="189"/>
      <c r="R298" s="58">
        <f>+'Ark1'!T810</f>
        <v>6.2413793103448238</v>
      </c>
      <c r="S298" s="189">
        <f t="shared" si="42"/>
        <v>-0.43169761273210039</v>
      </c>
      <c r="T298" s="166">
        <f>+'Ark1'!W810</f>
        <v>6.8965517241379306</v>
      </c>
      <c r="U298" s="105"/>
      <c r="V298" s="78">
        <f>+'Ark1'!X810</f>
        <v>37.931034482758605</v>
      </c>
      <c r="W298" s="78">
        <f>+'Ark1'!Y810</f>
        <v>3.4482758620689653</v>
      </c>
      <c r="X298" s="78">
        <f>+'Ark1'!Z810</f>
        <v>0</v>
      </c>
      <c r="Y298" s="75"/>
      <c r="Z298" s="166">
        <f>+'Ark1'!AA810</f>
        <v>2.5926953090398461</v>
      </c>
      <c r="AA298" s="58">
        <f>+'Ark1'!AC810</f>
        <v>1.4775369162502459</v>
      </c>
      <c r="AB298" s="78">
        <f>+'Ark1'!AE810</f>
        <v>16.112584599193177</v>
      </c>
      <c r="AC298" s="166">
        <f t="shared" si="43"/>
        <v>1.1153846153846154</v>
      </c>
      <c r="AD298" s="47"/>
      <c r="AF298" s="61"/>
    </row>
    <row r="299" spans="1:32" ht="15.6">
      <c r="A299" s="47"/>
      <c r="B299" s="56">
        <f>+'Ark1'!C811</f>
        <v>2006</v>
      </c>
      <c r="C299" s="56">
        <f>+'Ark1'!L811</f>
        <v>13</v>
      </c>
      <c r="D299" s="69" t="s">
        <v>39</v>
      </c>
      <c r="E299" s="354">
        <f>+'Ark1'!Q811</f>
        <v>4</v>
      </c>
      <c r="F299" s="354">
        <f>+'Ark1'!R811</f>
        <v>4</v>
      </c>
      <c r="G299" s="189">
        <f>+'Ark1'!AG811</f>
        <v>6.3191153238546571E-2</v>
      </c>
      <c r="H299" s="189">
        <f t="shared" si="40"/>
        <v>-0.13569508383384798</v>
      </c>
      <c r="I299" s="189">
        <f>+'Ark1'!AH811</f>
        <v>8.0697513039195909E-2</v>
      </c>
      <c r="J299" s="189"/>
      <c r="K299" s="189"/>
      <c r="L299" s="166">
        <f>+'Ark1'!U811</f>
        <v>18.024999999999999</v>
      </c>
      <c r="M299" s="189">
        <f t="shared" si="41"/>
        <v>-0.77500000000000213</v>
      </c>
      <c r="N299" s="189"/>
      <c r="O299" s="189"/>
      <c r="P299" s="189"/>
      <c r="Q299" s="189"/>
      <c r="R299" s="58">
        <f>+'Ark1'!T811</f>
        <v>5.25</v>
      </c>
      <c r="S299" s="189">
        <f t="shared" si="42"/>
        <v>-0.65000000000000036</v>
      </c>
      <c r="T299" s="166">
        <f>+'Ark1'!W811</f>
        <v>0</v>
      </c>
      <c r="U299" s="105"/>
      <c r="V299" s="78">
        <f>+'Ark1'!X811</f>
        <v>50</v>
      </c>
      <c r="W299" s="78">
        <f>+'Ark1'!Y811</f>
        <v>25</v>
      </c>
      <c r="X299" s="78">
        <f>+'Ark1'!Z811</f>
        <v>0</v>
      </c>
      <c r="Y299" s="75"/>
      <c r="Z299" s="166">
        <f>+'Ark1'!AA811</f>
        <v>5.552195511687251</v>
      </c>
      <c r="AA299" s="58">
        <f>+'Ark1'!AC811</f>
        <v>2.0463381929681126</v>
      </c>
      <c r="AB299" s="78">
        <f>+'Ark1'!AE811</f>
        <v>92.140946255432354</v>
      </c>
      <c r="AC299" s="166">
        <f t="shared" si="43"/>
        <v>1</v>
      </c>
      <c r="AD299" s="47"/>
      <c r="AF299" s="61"/>
    </row>
    <row r="300" spans="1:32" ht="15.6">
      <c r="A300" s="47"/>
      <c r="B300" s="56">
        <f>+'Ark1'!C812</f>
        <v>2006</v>
      </c>
      <c r="C300" s="56">
        <f>+'Ark1'!L812</f>
        <v>14</v>
      </c>
      <c r="D300" s="69" t="s">
        <v>405</v>
      </c>
      <c r="E300" s="354">
        <f>+'Ark1'!Q812</f>
        <v>0</v>
      </c>
      <c r="F300" s="354">
        <f>+'Ark1'!R812</f>
        <v>0</v>
      </c>
      <c r="G300" s="189">
        <f>+'Ark1'!AG812</f>
        <v>0</v>
      </c>
      <c r="H300" s="189">
        <f t="shared" si="40"/>
        <v>-5.966587112171836E-2</v>
      </c>
      <c r="I300" s="189">
        <f>+'Ark1'!AH812</f>
        <v>0</v>
      </c>
      <c r="J300" s="189"/>
      <c r="K300" s="189"/>
      <c r="L300" s="166">
        <f>+'Ark1'!U812</f>
        <v>0</v>
      </c>
      <c r="M300" s="189">
        <f t="shared" si="41"/>
        <v>-15.4</v>
      </c>
      <c r="N300" s="189"/>
      <c r="O300" s="189"/>
      <c r="P300" s="189"/>
      <c r="Q300" s="189"/>
      <c r="R300" s="58">
        <f>+'Ark1'!T812</f>
        <v>0</v>
      </c>
      <c r="S300" s="189">
        <f t="shared" si="42"/>
        <v>-4.6666666666666679</v>
      </c>
      <c r="T300" s="166">
        <f>+'Ark1'!W812</f>
        <v>0</v>
      </c>
      <c r="U300" s="105"/>
      <c r="V300" s="78">
        <f>+'Ark1'!X812</f>
        <v>0</v>
      </c>
      <c r="W300" s="78">
        <f>+'Ark1'!Y812</f>
        <v>0</v>
      </c>
      <c r="X300" s="78">
        <f>+'Ark1'!Z812</f>
        <v>0</v>
      </c>
      <c r="Y300" s="75"/>
      <c r="Z300" s="166">
        <f>+'Ark1'!AA812</f>
        <v>0</v>
      </c>
      <c r="AA300" s="58">
        <f>+'Ark1'!AC812</f>
        <v>0</v>
      </c>
      <c r="AB300" s="78">
        <f>+'Ark1'!AE812</f>
        <v>0</v>
      </c>
      <c r="AC300" s="166" t="e">
        <f t="shared" si="43"/>
        <v>#DIV/0!</v>
      </c>
      <c r="AD300" s="47"/>
      <c r="AF300" s="61"/>
    </row>
    <row r="301" spans="1:32" ht="15.6">
      <c r="A301" s="47"/>
      <c r="B301" s="56">
        <f>+'Ark1'!C813</f>
        <v>2006</v>
      </c>
      <c r="C301" s="56">
        <f>+'Ark1'!L813</f>
        <v>15</v>
      </c>
      <c r="D301" s="69" t="s">
        <v>40</v>
      </c>
      <c r="E301" s="354">
        <f>+'Ark1'!Q813</f>
        <v>0</v>
      </c>
      <c r="F301" s="354">
        <f>+'Ark1'!R813</f>
        <v>0</v>
      </c>
      <c r="G301" s="189">
        <f>+'Ark1'!AG813</f>
        <v>0</v>
      </c>
      <c r="H301" s="189">
        <f t="shared" si="40"/>
        <v>-1.9888623707239456E-2</v>
      </c>
      <c r="I301" s="189">
        <f>+'Ark1'!AH813</f>
        <v>0</v>
      </c>
      <c r="J301" s="189"/>
      <c r="K301" s="189"/>
      <c r="L301" s="166">
        <f>+'Ark1'!U813</f>
        <v>0</v>
      </c>
      <c r="M301" s="189">
        <f t="shared" si="41"/>
        <v>-15.2</v>
      </c>
      <c r="N301" s="189"/>
      <c r="O301" s="189"/>
      <c r="P301" s="189"/>
      <c r="Q301" s="189"/>
      <c r="R301" s="58">
        <f>+'Ark1'!T813</f>
        <v>0</v>
      </c>
      <c r="S301" s="189">
        <f t="shared" si="42"/>
        <v>-4</v>
      </c>
      <c r="T301" s="166">
        <f>+'Ark1'!W813</f>
        <v>0</v>
      </c>
      <c r="U301" s="105"/>
      <c r="V301" s="78">
        <f>+'Ark1'!X813</f>
        <v>0</v>
      </c>
      <c r="W301" s="78">
        <f>+'Ark1'!Y813</f>
        <v>0</v>
      </c>
      <c r="X301" s="78">
        <f>+'Ark1'!Z813</f>
        <v>0</v>
      </c>
      <c r="Y301" s="75"/>
      <c r="Z301" s="166">
        <f>+'Ark1'!AA813</f>
        <v>0</v>
      </c>
      <c r="AA301" s="58">
        <f>+'Ark1'!AC813</f>
        <v>0</v>
      </c>
      <c r="AB301" s="78">
        <f>+'Ark1'!AE813</f>
        <v>0</v>
      </c>
      <c r="AC301" s="166" t="e">
        <f t="shared" si="43"/>
        <v>#DIV/0!</v>
      </c>
      <c r="AD301" s="47"/>
      <c r="AF301" s="61"/>
    </row>
    <row r="302" spans="1:32" ht="15.6">
      <c r="A302" s="47"/>
      <c r="B302">
        <f>+'Ark1'!C814</f>
        <v>2005</v>
      </c>
      <c r="C302">
        <f>+'Ark1'!L814</f>
        <v>1</v>
      </c>
      <c r="D302" s="3" t="str">
        <f t="shared" ref="D302" si="44">+D287</f>
        <v>P-</v>
      </c>
      <c r="E302" s="342">
        <f>+'Ark1'!Q814</f>
        <v>1</v>
      </c>
      <c r="F302" s="342">
        <f>+'Ark1'!R814</f>
        <v>1</v>
      </c>
      <c r="G302" s="207">
        <f>+'Ark1'!AG814</f>
        <v>1.9888623707239456E-2</v>
      </c>
      <c r="H302" s="207">
        <f t="shared" si="40"/>
        <v>1.9888623707239456E-2</v>
      </c>
      <c r="I302" s="207">
        <f>+'Ark1'!AH814</f>
        <v>2.1027490468198899E-2</v>
      </c>
      <c r="J302" s="207"/>
      <c r="K302" s="207"/>
      <c r="L302" s="101">
        <f>+'Ark1'!U814</f>
        <v>15.9</v>
      </c>
      <c r="M302" s="207">
        <f t="shared" si="41"/>
        <v>15.9</v>
      </c>
      <c r="N302" s="207"/>
      <c r="O302" s="207"/>
      <c r="P302" s="207"/>
      <c r="Q302" s="207"/>
      <c r="R302" s="1">
        <f>+'Ark1'!T814</f>
        <v>2</v>
      </c>
      <c r="S302" s="207">
        <f t="shared" si="42"/>
        <v>2</v>
      </c>
      <c r="T302" s="101">
        <f>+'Ark1'!W814</f>
        <v>0</v>
      </c>
      <c r="U302" s="105"/>
      <c r="V302" s="11">
        <f>+'Ark1'!X814</f>
        <v>0</v>
      </c>
      <c r="W302" s="11">
        <f>+'Ark1'!Y814</f>
        <v>0</v>
      </c>
      <c r="X302" s="11">
        <f>+'Ark1'!Z814</f>
        <v>0</v>
      </c>
      <c r="Y302" s="75"/>
      <c r="Z302" s="101">
        <f>+'Ark1'!AA814</f>
        <v>0</v>
      </c>
      <c r="AA302" s="1">
        <f>+'Ark1'!AC814</f>
        <v>0</v>
      </c>
      <c r="AB302" s="11">
        <f>+'Ark1'!AE814</f>
        <v>0</v>
      </c>
      <c r="AC302" s="101">
        <f t="shared" si="43"/>
        <v>1</v>
      </c>
      <c r="AD302" s="47"/>
      <c r="AF302" s="61"/>
    </row>
    <row r="303" spans="1:32" ht="15.6">
      <c r="A303" s="47"/>
      <c r="B303">
        <f>+'Ark1'!C815</f>
        <v>2005</v>
      </c>
      <c r="C303">
        <f>+'Ark1'!L815</f>
        <v>2</v>
      </c>
      <c r="D303" s="3" t="str">
        <f t="shared" si="38"/>
        <v>P</v>
      </c>
      <c r="E303" s="342">
        <f>+'Ark1'!Q815</f>
        <v>7</v>
      </c>
      <c r="F303" s="342">
        <f>+'Ark1'!R815</f>
        <v>13</v>
      </c>
      <c r="G303" s="207">
        <f>+'Ark1'!AG815</f>
        <v>0.2585521081941129</v>
      </c>
      <c r="H303" s="207">
        <f t="shared" si="40"/>
        <v>0.2585521081941129</v>
      </c>
      <c r="I303" s="207">
        <f>+'Ark1'!AH815</f>
        <v>0.17734506111858303</v>
      </c>
      <c r="J303" s="207"/>
      <c r="K303" s="207"/>
      <c r="L303" s="101">
        <f>+'Ark1'!U815</f>
        <v>10.315384615384612</v>
      </c>
      <c r="M303" s="207">
        <f t="shared" si="41"/>
        <v>10.315384615384612</v>
      </c>
      <c r="N303" s="207"/>
      <c r="O303" s="207"/>
      <c r="P303" s="207"/>
      <c r="Q303" s="207"/>
      <c r="R303" s="1">
        <f>+'Ark1'!T815</f>
        <v>2.9230769230769238</v>
      </c>
      <c r="S303" s="207">
        <f t="shared" si="42"/>
        <v>2.9230769230769238</v>
      </c>
      <c r="T303" s="101">
        <f>+'Ark1'!W815</f>
        <v>0</v>
      </c>
      <c r="U303" s="105"/>
      <c r="V303" s="11">
        <f>+'Ark1'!X815</f>
        <v>0</v>
      </c>
      <c r="W303" s="11">
        <f>+'Ark1'!Y815</f>
        <v>0</v>
      </c>
      <c r="X303" s="11">
        <f>+'Ark1'!Z815</f>
        <v>0</v>
      </c>
      <c r="Y303" s="75"/>
      <c r="Z303" s="101">
        <f>+'Ark1'!AA815</f>
        <v>2.0938908037968202</v>
      </c>
      <c r="AA303" s="1">
        <f>+'Ark1'!AC815</f>
        <v>0.72975638311578117</v>
      </c>
      <c r="AB303" s="11">
        <f>+'Ark1'!AE815</f>
        <v>8.1320615709723114</v>
      </c>
      <c r="AC303" s="101">
        <f t="shared" si="43"/>
        <v>1.8571428571428572</v>
      </c>
      <c r="AD303" s="47"/>
      <c r="AF303" s="61"/>
    </row>
    <row r="304" spans="1:32" ht="15.6">
      <c r="A304" s="47"/>
      <c r="B304">
        <f>+'Ark1'!C816</f>
        <v>2005</v>
      </c>
      <c r="C304">
        <f>+'Ark1'!L816</f>
        <v>3</v>
      </c>
      <c r="D304" s="3" t="str">
        <f t="shared" si="38"/>
        <v>P+</v>
      </c>
      <c r="E304" s="342">
        <f>+'Ark1'!Q816</f>
        <v>43</v>
      </c>
      <c r="F304" s="342">
        <f>+'Ark1'!R816</f>
        <v>68</v>
      </c>
      <c r="G304" s="207">
        <f>+'Ark1'!AG816</f>
        <v>1.3524264120922831</v>
      </c>
      <c r="H304" s="207">
        <f t="shared" si="40"/>
        <v>1.3524264120922831</v>
      </c>
      <c r="I304" s="207">
        <f>+'Ark1'!AH816</f>
        <v>1.0238668629232437</v>
      </c>
      <c r="J304" s="207"/>
      <c r="K304" s="207"/>
      <c r="L304" s="101">
        <f>+'Ark1'!U816</f>
        <v>11.385294117647064</v>
      </c>
      <c r="M304" s="207">
        <f t="shared" si="41"/>
        <v>11.385294117647064</v>
      </c>
      <c r="N304" s="207"/>
      <c r="O304" s="207"/>
      <c r="P304" s="207"/>
      <c r="Q304" s="207"/>
      <c r="R304" s="1">
        <f>+'Ark1'!T816</f>
        <v>3.7941176470588238</v>
      </c>
      <c r="S304" s="207">
        <f t="shared" si="42"/>
        <v>3.7941176470588238</v>
      </c>
      <c r="T304" s="101">
        <f>+'Ark1'!W816</f>
        <v>0</v>
      </c>
      <c r="U304" s="105"/>
      <c r="V304" s="11">
        <f>+'Ark1'!X816</f>
        <v>0</v>
      </c>
      <c r="W304" s="11">
        <f>+'Ark1'!Y816</f>
        <v>0</v>
      </c>
      <c r="X304" s="11">
        <f>+'Ark1'!Z816</f>
        <v>0</v>
      </c>
      <c r="Y304" s="75"/>
      <c r="Z304" s="101">
        <f>+'Ark1'!AA816</f>
        <v>2.2273873316644996</v>
      </c>
      <c r="AA304" s="1">
        <f>+'Ark1'!AC816</f>
        <v>1.078654165934839</v>
      </c>
      <c r="AB304" s="11">
        <f>+'Ark1'!AE816</f>
        <v>12.850225340182497</v>
      </c>
      <c r="AC304" s="101">
        <f t="shared" si="43"/>
        <v>1.5813953488372092</v>
      </c>
      <c r="AD304" s="47"/>
      <c r="AF304" s="61"/>
    </row>
    <row r="305" spans="1:32" ht="15.6">
      <c r="A305" s="47"/>
      <c r="B305">
        <f>+'Ark1'!C817</f>
        <v>2005</v>
      </c>
      <c r="C305">
        <f>+'Ark1'!L817</f>
        <v>4</v>
      </c>
      <c r="D305" s="3" t="str">
        <f t="shared" si="38"/>
        <v>O-</v>
      </c>
      <c r="E305" s="342">
        <f>+'Ark1'!Q817</f>
        <v>93</v>
      </c>
      <c r="F305" s="342">
        <f>+'Ark1'!R817</f>
        <v>223</v>
      </c>
      <c r="G305" s="207">
        <f>+'Ark1'!AG817</f>
        <v>4.4351630867143994</v>
      </c>
      <c r="H305" s="207">
        <f t="shared" si="40"/>
        <v>4.4351630867143994</v>
      </c>
      <c r="I305" s="207">
        <f>+'Ark1'!AH817</f>
        <v>3.6669827402655271</v>
      </c>
      <c r="J305" s="207"/>
      <c r="K305" s="207"/>
      <c r="L305" s="101">
        <f>+'Ark1'!U817</f>
        <v>12.43408071748879</v>
      </c>
      <c r="M305" s="207">
        <f t="shared" si="41"/>
        <v>12.43408071748879</v>
      </c>
      <c r="N305" s="207"/>
      <c r="O305" s="207"/>
      <c r="P305" s="207"/>
      <c r="Q305" s="207"/>
      <c r="R305" s="1">
        <f>+'Ark1'!T817</f>
        <v>4.4439461883408065</v>
      </c>
      <c r="S305" s="207">
        <f t="shared" si="42"/>
        <v>4.4439461883408065</v>
      </c>
      <c r="T305" s="101">
        <f>+'Ark1'!W817</f>
        <v>0</v>
      </c>
      <c r="U305" s="105"/>
      <c r="V305" s="11">
        <f>+'Ark1'!X817</f>
        <v>1.7937219730941703</v>
      </c>
      <c r="W305" s="11">
        <f>+'Ark1'!Y817</f>
        <v>0</v>
      </c>
      <c r="X305" s="11">
        <f>+'Ark1'!Z817</f>
        <v>0</v>
      </c>
      <c r="Y305" s="75"/>
      <c r="Z305" s="101">
        <f>+'Ark1'!AA817</f>
        <v>1.9611941390091303</v>
      </c>
      <c r="AA305" s="1">
        <f>+'Ark1'!AC817</f>
        <v>1.2073194697498415</v>
      </c>
      <c r="AB305" s="11">
        <f>+'Ark1'!AE817</f>
        <v>14.265838513168925</v>
      </c>
      <c r="AC305" s="101">
        <f t="shared" si="43"/>
        <v>2.3978494623655915</v>
      </c>
      <c r="AD305" s="47"/>
      <c r="AF305" s="61"/>
    </row>
    <row r="306" spans="1:32" ht="15.6">
      <c r="A306" s="47"/>
      <c r="B306">
        <f>+'Ark1'!C818</f>
        <v>2005</v>
      </c>
      <c r="C306">
        <f>+'Ark1'!L818</f>
        <v>5</v>
      </c>
      <c r="D306" s="3" t="str">
        <f t="shared" si="38"/>
        <v>O</v>
      </c>
      <c r="E306" s="342">
        <f>+'Ark1'!Q818</f>
        <v>245</v>
      </c>
      <c r="F306" s="342">
        <f>+'Ark1'!R818</f>
        <v>815</v>
      </c>
      <c r="G306" s="207">
        <f>+'Ark1'!AG818</f>
        <v>16.209228321400158</v>
      </c>
      <c r="H306" s="207">
        <f t="shared" si="40"/>
        <v>16.209228321400158</v>
      </c>
      <c r="I306" s="207">
        <f>+'Ark1'!AH818</f>
        <v>14.74595749801958</v>
      </c>
      <c r="J306" s="207"/>
      <c r="K306" s="207"/>
      <c r="L306" s="101">
        <f>+'Ark1'!U818</f>
        <v>13.681226993865039</v>
      </c>
      <c r="M306" s="207">
        <f t="shared" si="41"/>
        <v>13.681226993865039</v>
      </c>
      <c r="N306" s="207"/>
      <c r="O306" s="207"/>
      <c r="P306" s="207"/>
      <c r="Q306" s="207"/>
      <c r="R306" s="1">
        <f>+'Ark1'!T818</f>
        <v>5.6441717791411046</v>
      </c>
      <c r="S306" s="207">
        <f t="shared" si="42"/>
        <v>5.6441717791411046</v>
      </c>
      <c r="T306" s="101">
        <f>+'Ark1'!W818</f>
        <v>1.2269938650306749</v>
      </c>
      <c r="U306" s="105"/>
      <c r="V306" s="11">
        <f>+'Ark1'!X818</f>
        <v>10.552147239263803</v>
      </c>
      <c r="W306" s="11">
        <f>+'Ark1'!Y818</f>
        <v>0</v>
      </c>
      <c r="X306" s="11">
        <f>+'Ark1'!Z818</f>
        <v>0</v>
      </c>
      <c r="Y306" s="75"/>
      <c r="Z306" s="101">
        <f>+'Ark1'!AA818</f>
        <v>2.1039672642622365</v>
      </c>
      <c r="AA306" s="1">
        <f>+'Ark1'!AC818</f>
        <v>1.3277638454889595</v>
      </c>
      <c r="AB306" s="11">
        <f>+'Ark1'!AE818</f>
        <v>11.905326876186521</v>
      </c>
      <c r="AC306" s="101">
        <f t="shared" si="43"/>
        <v>3.3265306122448979</v>
      </c>
      <c r="AD306" s="47"/>
      <c r="AF306" s="61"/>
    </row>
    <row r="307" spans="1:32" ht="15.6">
      <c r="A307" s="47"/>
      <c r="B307">
        <f>+'Ark1'!C819</f>
        <v>2005</v>
      </c>
      <c r="C307">
        <f>+'Ark1'!L819</f>
        <v>6</v>
      </c>
      <c r="D307" s="3" t="str">
        <f t="shared" si="38"/>
        <v>O+</v>
      </c>
      <c r="E307" s="342">
        <f>+'Ark1'!Q819</f>
        <v>283</v>
      </c>
      <c r="F307" s="342">
        <f>+'Ark1'!R819</f>
        <v>779</v>
      </c>
      <c r="G307" s="207">
        <f>+'Ark1'!AG819</f>
        <v>15.493237867939539</v>
      </c>
      <c r="H307" s="207">
        <f t="shared" si="40"/>
        <v>15.493237867939539</v>
      </c>
      <c r="I307" s="207">
        <f>+'Ark1'!AH819</f>
        <v>14.601410032096693</v>
      </c>
      <c r="J307" s="207"/>
      <c r="K307" s="207"/>
      <c r="L307" s="101">
        <f>+'Ark1'!U819</f>
        <v>14.173170731707337</v>
      </c>
      <c r="M307" s="207">
        <f t="shared" si="41"/>
        <v>14.173170731707337</v>
      </c>
      <c r="N307" s="207"/>
      <c r="O307" s="207"/>
      <c r="P307" s="207"/>
      <c r="Q307" s="207"/>
      <c r="R307" s="1">
        <f>+'Ark1'!T819</f>
        <v>6.012836970474968</v>
      </c>
      <c r="S307" s="207">
        <f t="shared" si="42"/>
        <v>6.012836970474968</v>
      </c>
      <c r="T307" s="101">
        <f>+'Ark1'!W819</f>
        <v>2.4390243902439024</v>
      </c>
      <c r="U307" s="105"/>
      <c r="V307" s="11">
        <f>+'Ark1'!X819</f>
        <v>21.566110397946087</v>
      </c>
      <c r="W307" s="11">
        <f>+'Ark1'!Y819</f>
        <v>0.38510911424903721</v>
      </c>
      <c r="X307" s="11">
        <f>+'Ark1'!Z819</f>
        <v>0</v>
      </c>
      <c r="Y307" s="75"/>
      <c r="Z307" s="101">
        <f>+'Ark1'!AA819</f>
        <v>2.4260326648145929</v>
      </c>
      <c r="AA307" s="1">
        <f>+'Ark1'!AC819</f>
        <v>1.406874571320796</v>
      </c>
      <c r="AB307" s="11">
        <f>+'Ark1'!AE819</f>
        <v>8.5100912753415123</v>
      </c>
      <c r="AC307" s="101">
        <f t="shared" si="43"/>
        <v>2.7526501766784452</v>
      </c>
      <c r="AD307" s="47"/>
      <c r="AF307" s="61"/>
    </row>
    <row r="308" spans="1:32" ht="15.6">
      <c r="A308" s="47"/>
      <c r="B308">
        <f>+'Ark1'!C820</f>
        <v>2005</v>
      </c>
      <c r="C308">
        <f>+'Ark1'!L820</f>
        <v>7</v>
      </c>
      <c r="D308" s="3" t="str">
        <f t="shared" si="38"/>
        <v>R-</v>
      </c>
      <c r="E308" s="342">
        <f>+'Ark1'!Q820</f>
        <v>271</v>
      </c>
      <c r="F308" s="342">
        <f>+'Ark1'!R820</f>
        <v>780</v>
      </c>
      <c r="G308" s="207">
        <f>+'Ark1'!AG820</f>
        <v>15.51312649164678</v>
      </c>
      <c r="H308" s="207">
        <f t="shared" si="40"/>
        <v>15.51312649164678</v>
      </c>
      <c r="I308" s="207">
        <f>+'Ark1'!AH820</f>
        <v>15.106334300068902</v>
      </c>
      <c r="J308" s="207"/>
      <c r="K308" s="207"/>
      <c r="L308" s="101">
        <f>+'Ark1'!U820</f>
        <v>14.644487179487188</v>
      </c>
      <c r="M308" s="207">
        <f t="shared" si="41"/>
        <v>14.644487179487188</v>
      </c>
      <c r="N308" s="207"/>
      <c r="O308" s="207"/>
      <c r="P308" s="207"/>
      <c r="Q308" s="207"/>
      <c r="R308" s="1">
        <f>+'Ark1'!T820</f>
        <v>6.3076923076923057</v>
      </c>
      <c r="S308" s="207">
        <f t="shared" si="42"/>
        <v>6.3076923076923057</v>
      </c>
      <c r="T308" s="101">
        <f>+'Ark1'!W820</f>
        <v>5.6410256410256396</v>
      </c>
      <c r="U308" s="105"/>
      <c r="V308" s="11">
        <f>+'Ark1'!X820</f>
        <v>28.846153846153847</v>
      </c>
      <c r="W308" s="11">
        <f>+'Ark1'!Y820</f>
        <v>0.25641025641025639</v>
      </c>
      <c r="X308" s="11">
        <f>+'Ark1'!Z820</f>
        <v>0</v>
      </c>
      <c r="Y308" s="75"/>
      <c r="Z308" s="101">
        <f>+'Ark1'!AA820</f>
        <v>2.4825148267875017</v>
      </c>
      <c r="AA308" s="1">
        <f>+'Ark1'!AC820</f>
        <v>1.4385506622602999</v>
      </c>
      <c r="AB308" s="11">
        <f>+'Ark1'!AE820</f>
        <v>3.1169049434733673</v>
      </c>
      <c r="AC308" s="101">
        <f t="shared" si="43"/>
        <v>2.878228782287823</v>
      </c>
      <c r="AD308" s="47"/>
      <c r="AF308" s="61"/>
    </row>
    <row r="309" spans="1:32" ht="15.6">
      <c r="A309" s="47"/>
      <c r="B309">
        <f>+'Ark1'!C821</f>
        <v>2005</v>
      </c>
      <c r="C309">
        <f>+'Ark1'!L821</f>
        <v>8</v>
      </c>
      <c r="D309" s="3" t="str">
        <f t="shared" si="38"/>
        <v>R</v>
      </c>
      <c r="E309" s="342">
        <f>+'Ark1'!Q821</f>
        <v>317</v>
      </c>
      <c r="F309" s="342">
        <f>+'Ark1'!R821</f>
        <v>1303</v>
      </c>
      <c r="G309" s="207">
        <f>+'Ark1'!AG821</f>
        <v>25.914876690533006</v>
      </c>
      <c r="H309" s="207">
        <f t="shared" si="40"/>
        <v>25.914876690533006</v>
      </c>
      <c r="I309" s="207">
        <f>+'Ark1'!AH821</f>
        <v>27.187487188439377</v>
      </c>
      <c r="J309" s="207"/>
      <c r="K309" s="207"/>
      <c r="L309" s="101">
        <f>+'Ark1'!U821</f>
        <v>15.777359938603226</v>
      </c>
      <c r="M309" s="207">
        <f t="shared" si="41"/>
        <v>15.777359938603226</v>
      </c>
      <c r="N309" s="207"/>
      <c r="O309" s="207"/>
      <c r="P309" s="207"/>
      <c r="Q309" s="207"/>
      <c r="R309" s="1">
        <f>+'Ark1'!T821</f>
        <v>6.7375287797390637</v>
      </c>
      <c r="S309" s="207">
        <f t="shared" si="42"/>
        <v>6.7375287797390637</v>
      </c>
      <c r="T309" s="101">
        <f>+'Ark1'!W821</f>
        <v>9.8234842670759779</v>
      </c>
      <c r="U309" s="105"/>
      <c r="V309" s="11">
        <f>+'Ark1'!X821</f>
        <v>45.663852647736</v>
      </c>
      <c r="W309" s="11">
        <f>+'Ark1'!Y821</f>
        <v>0.61396776669224851</v>
      </c>
      <c r="X309" s="11">
        <f>+'Ark1'!Z821</f>
        <v>0</v>
      </c>
      <c r="Y309" s="75"/>
      <c r="Z309" s="101">
        <f>+'Ark1'!AA821</f>
        <v>2.6212166564268804</v>
      </c>
      <c r="AA309" s="1">
        <f>+'Ark1'!AC821</f>
        <v>0</v>
      </c>
      <c r="AB309" s="11">
        <f>+'Ark1'!AE821</f>
        <v>0</v>
      </c>
      <c r="AC309" s="101">
        <f t="shared" si="43"/>
        <v>4.1104100946372242</v>
      </c>
      <c r="AD309" s="47"/>
      <c r="AF309" s="61"/>
    </row>
    <row r="310" spans="1:32" ht="15.6">
      <c r="A310" s="47"/>
      <c r="B310">
        <f>+'Ark1'!C822</f>
        <v>2005</v>
      </c>
      <c r="C310">
        <f>+'Ark1'!L822</f>
        <v>9</v>
      </c>
      <c r="D310" s="3" t="str">
        <f t="shared" si="38"/>
        <v>R+</v>
      </c>
      <c r="E310" s="342">
        <f>+'Ark1'!Q822</f>
        <v>243</v>
      </c>
      <c r="F310" s="342">
        <f>+'Ark1'!R822</f>
        <v>729</v>
      </c>
      <c r="G310" s="207">
        <f>+'Ark1'!AG822</f>
        <v>14.498806682577563</v>
      </c>
      <c r="H310" s="207">
        <f t="shared" si="40"/>
        <v>14.498806682577563</v>
      </c>
      <c r="I310" s="207">
        <f>+'Ark1'!AH822</f>
        <v>16.09661007759011</v>
      </c>
      <c r="J310" s="207"/>
      <c r="K310" s="207"/>
      <c r="L310" s="101">
        <f>+'Ark1'!U822</f>
        <v>16.696159122085049</v>
      </c>
      <c r="M310" s="207">
        <f t="shared" si="41"/>
        <v>16.696159122085049</v>
      </c>
      <c r="N310" s="207"/>
      <c r="O310" s="207"/>
      <c r="P310" s="207"/>
      <c r="Q310" s="207"/>
      <c r="R310" s="1">
        <f>+'Ark1'!T822</f>
        <v>6.9657064471879284</v>
      </c>
      <c r="S310" s="207">
        <f t="shared" si="42"/>
        <v>6.9657064471879284</v>
      </c>
      <c r="T310" s="101">
        <f>+'Ark1'!W822</f>
        <v>12.757201646090531</v>
      </c>
      <c r="U310" s="105"/>
      <c r="V310" s="11">
        <f>+'Ark1'!X822</f>
        <v>52.674897119341558</v>
      </c>
      <c r="W310" s="11">
        <f>+'Ark1'!Y822</f>
        <v>2.606310013717422</v>
      </c>
      <c r="X310" s="11">
        <f>+'Ark1'!Z822</f>
        <v>0</v>
      </c>
      <c r="Y310" s="75"/>
      <c r="Z310" s="101">
        <f>+'Ark1'!AA822</f>
        <v>3.0493897938108634</v>
      </c>
      <c r="AA310" s="1">
        <f>+'Ark1'!AC822</f>
        <v>1.5072493598006989</v>
      </c>
      <c r="AB310" s="11">
        <f>+'Ark1'!AE822</f>
        <v>10.004228099382011</v>
      </c>
      <c r="AC310" s="101">
        <f t="shared" si="43"/>
        <v>3</v>
      </c>
      <c r="AD310" s="47"/>
      <c r="AF310" s="61"/>
    </row>
    <row r="311" spans="1:32" ht="15.6">
      <c r="A311" s="47"/>
      <c r="B311">
        <f>+'Ark1'!C823</f>
        <v>2005</v>
      </c>
      <c r="C311">
        <f>+'Ark1'!L823</f>
        <v>10</v>
      </c>
      <c r="D311" s="3" t="str">
        <f t="shared" si="38"/>
        <v>U-</v>
      </c>
      <c r="E311" s="342">
        <f>+'Ark1'!Q823</f>
        <v>93</v>
      </c>
      <c r="F311" s="342">
        <f>+'Ark1'!R823</f>
        <v>140</v>
      </c>
      <c r="G311" s="207">
        <f>+'Ark1'!AG823</f>
        <v>2.7844073190135243</v>
      </c>
      <c r="H311" s="207">
        <f t="shared" si="40"/>
        <v>2.7844073190135243</v>
      </c>
      <c r="I311" s="207">
        <f>+'Ark1'!AH823</f>
        <v>3.261509244822145</v>
      </c>
      <c r="J311" s="207"/>
      <c r="K311" s="207"/>
      <c r="L311" s="101">
        <f>+'Ark1'!U823</f>
        <v>17.615714285714297</v>
      </c>
      <c r="M311" s="207">
        <f t="shared" si="41"/>
        <v>17.615714285714297</v>
      </c>
      <c r="N311" s="207"/>
      <c r="O311" s="207"/>
      <c r="P311" s="207"/>
      <c r="Q311" s="207"/>
      <c r="R311" s="1">
        <f>+'Ark1'!T823</f>
        <v>7.3357142857142881</v>
      </c>
      <c r="S311" s="207">
        <f t="shared" si="42"/>
        <v>7.3357142857142881</v>
      </c>
      <c r="T311" s="101">
        <f>+'Ark1'!W823</f>
        <v>15</v>
      </c>
      <c r="U311" s="105"/>
      <c r="V311" s="11">
        <f>+'Ark1'!X823</f>
        <v>70.714285714285694</v>
      </c>
      <c r="W311" s="11">
        <f>+'Ark1'!Y823</f>
        <v>5.7142857142857153</v>
      </c>
      <c r="X311" s="11">
        <f>+'Ark1'!Z823</f>
        <v>0</v>
      </c>
      <c r="Y311" s="75"/>
      <c r="Z311" s="101">
        <f>+'Ark1'!AA823</f>
        <v>3.2884488620574519</v>
      </c>
      <c r="AA311" s="1">
        <f>+'Ark1'!AC823</f>
        <v>1.5005271182664677</v>
      </c>
      <c r="AB311" s="11">
        <f>+'Ark1'!AE823</f>
        <v>15.367519649421851</v>
      </c>
      <c r="AC311" s="101">
        <f t="shared" si="43"/>
        <v>1.5053763440860215</v>
      </c>
      <c r="AD311" s="47"/>
      <c r="AF311" s="61"/>
    </row>
    <row r="312" spans="1:32" ht="15.6">
      <c r="A312" s="47"/>
      <c r="B312">
        <f>+'Ark1'!C824</f>
        <v>2005</v>
      </c>
      <c r="C312">
        <f>+'Ark1'!L824</f>
        <v>11</v>
      </c>
      <c r="D312" s="3" t="str">
        <f t="shared" si="38"/>
        <v>U</v>
      </c>
      <c r="E312" s="342">
        <f>+'Ark1'!Q824</f>
        <v>59</v>
      </c>
      <c r="F312" s="342">
        <f>+'Ark1'!R824</f>
        <v>111</v>
      </c>
      <c r="G312" s="207">
        <f>+'Ark1'!AG824</f>
        <v>2.2076372315035795</v>
      </c>
      <c r="H312" s="207">
        <f t="shared" si="40"/>
        <v>2.2076372315035795</v>
      </c>
      <c r="I312" s="207">
        <f>+'Ark1'!AH824</f>
        <v>2.545913327064758</v>
      </c>
      <c r="J312" s="207"/>
      <c r="K312" s="207"/>
      <c r="L312" s="101">
        <f>+'Ark1'!U824</f>
        <v>17.343243243243236</v>
      </c>
      <c r="M312" s="207">
        <f t="shared" si="41"/>
        <v>17.343243243243236</v>
      </c>
      <c r="N312" s="207"/>
      <c r="O312" s="207"/>
      <c r="P312" s="207"/>
      <c r="Q312" s="207"/>
      <c r="R312" s="1">
        <f>+'Ark1'!T824</f>
        <v>7.1261261261261248</v>
      </c>
      <c r="S312" s="207">
        <f t="shared" si="42"/>
        <v>7.1261261261261248</v>
      </c>
      <c r="T312" s="101">
        <f>+'Ark1'!W824</f>
        <v>18.018018018018012</v>
      </c>
      <c r="U312" s="105"/>
      <c r="V312" s="11">
        <f>+'Ark1'!X824</f>
        <v>60.360360360360346</v>
      </c>
      <c r="W312" s="11">
        <f>+'Ark1'!Y824</f>
        <v>7.2072072072072046</v>
      </c>
      <c r="X312" s="11">
        <f>+'Ark1'!Z824</f>
        <v>0</v>
      </c>
      <c r="Y312" s="75"/>
      <c r="Z312" s="101">
        <f>+'Ark1'!AA824</f>
        <v>3.4811104581604244</v>
      </c>
      <c r="AA312" s="1">
        <f>+'Ark1'!AC824</f>
        <v>1.605829005499344</v>
      </c>
      <c r="AB312" s="11">
        <f>+'Ark1'!AE824</f>
        <v>34.116909854600998</v>
      </c>
      <c r="AC312" s="101">
        <f t="shared" si="43"/>
        <v>1.8813559322033899</v>
      </c>
      <c r="AD312" s="47"/>
      <c r="AF312" s="61"/>
    </row>
    <row r="313" spans="1:32" ht="15.6">
      <c r="A313" s="47"/>
      <c r="B313">
        <f>+'Ark1'!C825</f>
        <v>2005</v>
      </c>
      <c r="C313">
        <f>+'Ark1'!L825</f>
        <v>12</v>
      </c>
      <c r="D313" s="3" t="str">
        <f t="shared" si="38"/>
        <v>U+</v>
      </c>
      <c r="E313" s="342">
        <f>+'Ark1'!Q825</f>
        <v>28</v>
      </c>
      <c r="F313" s="342">
        <f>+'Ark1'!R825</f>
        <v>52</v>
      </c>
      <c r="G313" s="207">
        <f>+'Ark1'!AG825</f>
        <v>1.0342084327764516</v>
      </c>
      <c r="H313" s="207">
        <f t="shared" si="40"/>
        <v>1.0342084327764516</v>
      </c>
      <c r="I313" s="207">
        <f>+'Ark1'!AH825</f>
        <v>1.2357287480179262</v>
      </c>
      <c r="J313" s="207"/>
      <c r="K313" s="207"/>
      <c r="L313" s="101">
        <f>+'Ark1'!U825</f>
        <v>17.969230769230762</v>
      </c>
      <c r="M313" s="207">
        <f t="shared" si="41"/>
        <v>17.969230769230762</v>
      </c>
      <c r="N313" s="207"/>
      <c r="O313" s="207"/>
      <c r="P313" s="207"/>
      <c r="Q313" s="207"/>
      <c r="R313" s="1">
        <f>+'Ark1'!T825</f>
        <v>6.6730769230769242</v>
      </c>
      <c r="S313" s="207">
        <f t="shared" si="42"/>
        <v>6.6730769230769242</v>
      </c>
      <c r="T313" s="101">
        <f>+'Ark1'!W825</f>
        <v>11.53846153846154</v>
      </c>
      <c r="U313" s="105"/>
      <c r="V313" s="11">
        <f>+'Ark1'!X825</f>
        <v>67.307692307692307</v>
      </c>
      <c r="W313" s="11">
        <f>+'Ark1'!Y825</f>
        <v>13.46153846153846</v>
      </c>
      <c r="X313" s="11">
        <f>+'Ark1'!Z825</f>
        <v>0</v>
      </c>
      <c r="Y313" s="75"/>
      <c r="Z313" s="101">
        <f>+'Ark1'!AA825</f>
        <v>3.5801019786474035</v>
      </c>
      <c r="AA313" s="1">
        <f>+'Ark1'!AC825</f>
        <v>1.6838732119975184</v>
      </c>
      <c r="AB313" s="11">
        <f>+'Ark1'!AE825</f>
        <v>42.643055079190994</v>
      </c>
      <c r="AC313" s="101">
        <f t="shared" si="43"/>
        <v>1.8571428571428572</v>
      </c>
      <c r="AD313" s="47"/>
      <c r="AF313" s="61"/>
    </row>
    <row r="314" spans="1:32" ht="15.6">
      <c r="A314" s="47"/>
      <c r="B314">
        <f>+'Ark1'!C826</f>
        <v>2005</v>
      </c>
      <c r="C314">
        <f>+'Ark1'!L826</f>
        <v>13</v>
      </c>
      <c r="D314" s="3" t="str">
        <f t="shared" si="38"/>
        <v>E-</v>
      </c>
      <c r="E314" s="342">
        <f>+'Ark1'!Q826</f>
        <v>7</v>
      </c>
      <c r="F314" s="342">
        <f>+'Ark1'!R826</f>
        <v>10</v>
      </c>
      <c r="G314" s="207">
        <f>+'Ark1'!AG826</f>
        <v>0.19888623707239456</v>
      </c>
      <c r="H314" s="207">
        <f t="shared" si="40"/>
        <v>0.19888623707239456</v>
      </c>
      <c r="I314" s="207">
        <f>+'Ark1'!AH826</f>
        <v>0.24862693132210004</v>
      </c>
      <c r="J314" s="207"/>
      <c r="K314" s="207"/>
      <c r="L314" s="101">
        <f>+'Ark1'!U826</f>
        <v>18.8</v>
      </c>
      <c r="M314" s="207">
        <f t="shared" si="41"/>
        <v>18.8</v>
      </c>
      <c r="N314" s="207"/>
      <c r="O314" s="207"/>
      <c r="P314" s="207"/>
      <c r="Q314" s="207"/>
      <c r="R314" s="1">
        <f>+'Ark1'!T826</f>
        <v>5.9</v>
      </c>
      <c r="S314" s="207">
        <f t="shared" si="42"/>
        <v>5.9</v>
      </c>
      <c r="T314" s="101">
        <f>+'Ark1'!W826</f>
        <v>0</v>
      </c>
      <c r="U314" s="105"/>
      <c r="V314" s="11">
        <f>+'Ark1'!X826</f>
        <v>80</v>
      </c>
      <c r="W314" s="11">
        <f>+'Ark1'!Y826</f>
        <v>20</v>
      </c>
      <c r="X314" s="11">
        <f>+'Ark1'!Z826</f>
        <v>0</v>
      </c>
      <c r="Y314" s="75"/>
      <c r="Z314" s="101">
        <f>+'Ark1'!AA826</f>
        <v>3.274141108748978</v>
      </c>
      <c r="AA314" s="1">
        <f>+'Ark1'!AC826</f>
        <v>1.2999999999999989</v>
      </c>
      <c r="AB314" s="11">
        <f>+'Ark1'!AE826</f>
        <v>74.006490331222949</v>
      </c>
      <c r="AC314" s="101">
        <f t="shared" si="43"/>
        <v>1.4285714285714286</v>
      </c>
      <c r="AD314" s="47"/>
      <c r="AF314" s="61"/>
    </row>
    <row r="315" spans="1:32" ht="15.6">
      <c r="A315" s="47"/>
      <c r="B315">
        <f>+'Ark1'!C827</f>
        <v>2005</v>
      </c>
      <c r="C315">
        <f>+'Ark1'!L827</f>
        <v>14</v>
      </c>
      <c r="D315" s="3" t="str">
        <f t="shared" si="38"/>
        <v>E</v>
      </c>
      <c r="E315" s="342">
        <f>+'Ark1'!Q827</f>
        <v>1</v>
      </c>
      <c r="F315" s="342">
        <f>+'Ark1'!R827</f>
        <v>3</v>
      </c>
      <c r="G315" s="207">
        <f>+'Ark1'!AG827</f>
        <v>5.966587112171836E-2</v>
      </c>
      <c r="H315" s="207">
        <f t="shared" si="40"/>
        <v>5.966587112171836E-2</v>
      </c>
      <c r="I315" s="207">
        <f>+'Ark1'!AH827</f>
        <v>6.1098745888728857E-2</v>
      </c>
      <c r="J315" s="207"/>
      <c r="K315" s="207"/>
      <c r="L315" s="101">
        <f>+'Ark1'!U827</f>
        <v>15.4</v>
      </c>
      <c r="M315" s="207">
        <f t="shared" si="41"/>
        <v>15.4</v>
      </c>
      <c r="N315" s="207"/>
      <c r="O315" s="207"/>
      <c r="P315" s="207"/>
      <c r="Q315" s="207"/>
      <c r="R315" s="1">
        <f>+'Ark1'!T827</f>
        <v>4.6666666666666679</v>
      </c>
      <c r="S315" s="207">
        <f t="shared" si="42"/>
        <v>4.6666666666666679</v>
      </c>
      <c r="T315" s="101">
        <f>+'Ark1'!W827</f>
        <v>0</v>
      </c>
      <c r="U315" s="105"/>
      <c r="V315" s="11">
        <f>+'Ark1'!X827</f>
        <v>33.333333333333343</v>
      </c>
      <c r="W315" s="11">
        <f>+'Ark1'!Y827</f>
        <v>0</v>
      </c>
      <c r="X315" s="11">
        <f>+'Ark1'!Z827</f>
        <v>0</v>
      </c>
      <c r="Y315" s="75"/>
      <c r="Z315" s="101">
        <f>+'Ark1'!AA827</f>
        <v>1.0033277962194909</v>
      </c>
      <c r="AA315" s="1">
        <f>+'Ark1'!AC827</f>
        <v>0.4714045207910284</v>
      </c>
      <c r="AB315" s="11">
        <f>+'Ark1'!AE827</f>
        <v>63.428533074215885</v>
      </c>
      <c r="AC315" s="101">
        <f t="shared" si="43"/>
        <v>3</v>
      </c>
      <c r="AD315" s="47"/>
      <c r="AF315" s="61"/>
    </row>
    <row r="316" spans="1:32" ht="15.6">
      <c r="A316" s="47"/>
      <c r="B316">
        <f>+'Ark1'!C828</f>
        <v>2005</v>
      </c>
      <c r="C316">
        <f>+'Ark1'!L828</f>
        <v>15</v>
      </c>
      <c r="D316" s="3" t="str">
        <f t="shared" si="38"/>
        <v>E+</v>
      </c>
      <c r="E316" s="342">
        <f>+'Ark1'!Q828</f>
        <v>1</v>
      </c>
      <c r="F316" s="342">
        <f>+'Ark1'!R828</f>
        <v>1</v>
      </c>
      <c r="G316" s="207">
        <f>+'Ark1'!AG828</f>
        <v>1.9888623707239456E-2</v>
      </c>
      <c r="H316" s="207">
        <f t="shared" si="40"/>
        <v>1.9888623707239456E-2</v>
      </c>
      <c r="I316" s="207">
        <f>+'Ark1'!AH828</f>
        <v>2.0101751894127235E-2</v>
      </c>
      <c r="J316" s="207"/>
      <c r="K316" s="207"/>
      <c r="L316" s="101">
        <f>+'Ark1'!U828</f>
        <v>15.2</v>
      </c>
      <c r="M316" s="207">
        <f t="shared" si="41"/>
        <v>15.2</v>
      </c>
      <c r="N316" s="207"/>
      <c r="O316" s="207"/>
      <c r="P316" s="207"/>
      <c r="Q316" s="207"/>
      <c r="R316" s="1">
        <f>+'Ark1'!T828</f>
        <v>4</v>
      </c>
      <c r="S316" s="207">
        <f t="shared" si="42"/>
        <v>4</v>
      </c>
      <c r="T316" s="101">
        <f>+'Ark1'!W828</f>
        <v>0</v>
      </c>
      <c r="U316" s="105"/>
      <c r="V316" s="11">
        <f>+'Ark1'!X828</f>
        <v>0</v>
      </c>
      <c r="W316" s="11">
        <f>+'Ark1'!Y828</f>
        <v>0</v>
      </c>
      <c r="X316" s="11">
        <f>+'Ark1'!Z828</f>
        <v>0</v>
      </c>
      <c r="Y316" s="75"/>
      <c r="Z316" s="101">
        <f>+'Ark1'!AA828</f>
        <v>0</v>
      </c>
      <c r="AA316" s="1">
        <f>+'Ark1'!AC828</f>
        <v>0</v>
      </c>
      <c r="AB316" s="11">
        <f>+'Ark1'!AE828</f>
        <v>0</v>
      </c>
      <c r="AC316" s="101">
        <f t="shared" si="43"/>
        <v>1</v>
      </c>
      <c r="AD316" s="47"/>
      <c r="AF316" s="61"/>
    </row>
    <row r="317" spans="1:32">
      <c r="A317" s="47"/>
      <c r="B317" s="47"/>
      <c r="C317" s="47"/>
      <c r="D317" s="47"/>
      <c r="E317" s="345"/>
      <c r="F317" s="345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47"/>
      <c r="S317" s="96"/>
      <c r="T317" s="96"/>
      <c r="U317" s="96"/>
      <c r="V317" s="75"/>
      <c r="W317" s="75"/>
      <c r="X317" s="75"/>
      <c r="Y317" s="75"/>
      <c r="Z317" s="96"/>
      <c r="AA317" s="47"/>
      <c r="AB317" s="75"/>
      <c r="AC317" s="96"/>
      <c r="AD317" s="47"/>
      <c r="AF317" s="61"/>
    </row>
    <row r="318" spans="1:32">
      <c r="A318" s="47"/>
      <c r="B318" s="47"/>
      <c r="C318" s="47"/>
      <c r="D318" s="47"/>
      <c r="E318" s="345"/>
      <c r="F318" s="345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47"/>
      <c r="S318" s="96"/>
      <c r="T318" s="96"/>
      <c r="U318" s="96"/>
      <c r="V318" s="75"/>
      <c r="W318" s="75"/>
      <c r="X318" s="75"/>
      <c r="Y318" s="75"/>
      <c r="Z318" s="96"/>
      <c r="AA318" s="47"/>
      <c r="AB318" s="75"/>
      <c r="AC318" s="96"/>
      <c r="AD318" s="47"/>
      <c r="AF318" s="61"/>
    </row>
    <row r="319" spans="1:32">
      <c r="A319" s="36"/>
      <c r="B319" s="36"/>
      <c r="C319" s="36"/>
      <c r="D319" s="36"/>
      <c r="E319" s="364"/>
      <c r="F319" s="364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36"/>
      <c r="S319" s="170"/>
      <c r="AF319" s="61"/>
    </row>
    <row r="320" spans="1:32">
      <c r="A320" s="36"/>
      <c r="B320" s="36"/>
      <c r="C320" s="36"/>
      <c r="D320" s="36"/>
      <c r="E320" s="364"/>
      <c r="F320" s="364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36"/>
      <c r="S320" s="170"/>
      <c r="AF320" s="61"/>
    </row>
    <row r="321" spans="1:32">
      <c r="A321" s="36"/>
      <c r="B321" s="36"/>
      <c r="C321" s="36"/>
      <c r="D321" s="36"/>
      <c r="E321" s="364"/>
      <c r="F321" s="364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36"/>
      <c r="S321" s="170"/>
      <c r="AF321" s="61"/>
    </row>
    <row r="322" spans="1:32">
      <c r="A322" s="36"/>
      <c r="B322" s="36"/>
      <c r="C322" s="36"/>
      <c r="D322" s="36"/>
      <c r="E322" s="364"/>
      <c r="F322" s="364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36"/>
      <c r="S322" s="170"/>
      <c r="AF322" s="61"/>
    </row>
    <row r="323" spans="1:32">
      <c r="A323" s="36"/>
      <c r="B323" s="36"/>
      <c r="C323" s="36"/>
      <c r="D323" s="36"/>
      <c r="E323" s="364"/>
      <c r="F323" s="364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36"/>
      <c r="S323" s="170"/>
      <c r="AF323" s="61"/>
    </row>
    <row r="324" spans="1:32">
      <c r="A324" s="36"/>
      <c r="B324" s="36"/>
      <c r="C324" s="36"/>
      <c r="D324" s="36"/>
      <c r="E324" s="364"/>
      <c r="F324" s="364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36"/>
      <c r="S324" s="170"/>
      <c r="AF324" s="61"/>
    </row>
    <row r="325" spans="1:32">
      <c r="A325" s="36"/>
      <c r="B325" s="36"/>
      <c r="C325" s="36"/>
      <c r="D325" s="36"/>
      <c r="E325" s="364"/>
      <c r="F325" s="364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36"/>
      <c r="S325" s="170"/>
      <c r="AF325" s="61"/>
    </row>
    <row r="326" spans="1:32">
      <c r="A326" s="36"/>
      <c r="B326" s="36"/>
      <c r="C326" s="36"/>
      <c r="D326" s="36"/>
      <c r="E326" s="364"/>
      <c r="F326" s="364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36"/>
      <c r="S326" s="170"/>
      <c r="AF326" s="61"/>
    </row>
    <row r="327" spans="1:32">
      <c r="A327" s="36"/>
      <c r="B327" s="36"/>
      <c r="C327" s="36"/>
      <c r="D327" s="36"/>
      <c r="E327" s="364"/>
      <c r="F327" s="364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36"/>
      <c r="S327" s="170"/>
      <c r="AF327" s="61"/>
    </row>
    <row r="328" spans="1:32">
      <c r="A328" s="36"/>
      <c r="B328" s="36"/>
      <c r="C328" s="36"/>
      <c r="D328" s="36"/>
      <c r="E328" s="364"/>
      <c r="F328" s="364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36"/>
      <c r="S328" s="170"/>
      <c r="AF328" s="61"/>
    </row>
    <row r="329" spans="1:32">
      <c r="A329" s="36"/>
      <c r="B329" s="36"/>
      <c r="C329" s="36"/>
      <c r="D329" s="36"/>
      <c r="E329" s="364"/>
      <c r="F329" s="364"/>
      <c r="G329" s="170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36"/>
      <c r="S329" s="170"/>
      <c r="AF329" s="61"/>
    </row>
    <row r="330" spans="1:32">
      <c r="A330" s="36"/>
      <c r="B330" s="36"/>
      <c r="C330" s="36"/>
      <c r="D330" s="36"/>
      <c r="E330" s="364"/>
      <c r="F330" s="364"/>
      <c r="G330" s="170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36"/>
      <c r="S330" s="170"/>
      <c r="AF330" s="61"/>
    </row>
    <row r="346" spans="20:40">
      <c r="W346" s="16"/>
      <c r="AA346" s="63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20:40">
      <c r="W347" s="16"/>
      <c r="AA347" s="63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20:40">
      <c r="W348" s="16"/>
      <c r="AA348" s="63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20:40">
      <c r="W349" s="16"/>
      <c r="AA349" s="63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20:40">
      <c r="W350" s="16"/>
      <c r="AA350" s="63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20:40">
      <c r="W351" s="16"/>
      <c r="AA351" s="63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20:40">
      <c r="T352" s="170"/>
      <c r="U352" s="170"/>
      <c r="V352" s="81"/>
      <c r="W352" s="81"/>
      <c r="X352" s="81"/>
      <c r="Y352" s="81"/>
      <c r="Z352" s="170"/>
    </row>
    <row r="353" spans="20:26">
      <c r="T353" s="170"/>
      <c r="U353" s="170"/>
      <c r="V353" s="81"/>
      <c r="W353" s="81"/>
      <c r="X353" s="81"/>
      <c r="Y353" s="81"/>
      <c r="Z353" s="170"/>
    </row>
  </sheetData>
  <mergeCells count="1">
    <mergeCell ref="S5:T5"/>
  </mergeCells>
  <conditionalFormatting sqref="AG40:AG41 AG112">
    <cfRule type="cellIs" dxfId="68" priority="8" stopIfTrue="1" operator="lessThan">
      <formula>0</formula>
    </cfRule>
  </conditionalFormatting>
  <conditionalFormatting sqref="AG89">
    <cfRule type="cellIs" dxfId="67" priority="9" stopIfTrue="1" operator="greaterThan">
      <formula>0</formula>
    </cfRule>
  </conditionalFormatting>
  <conditionalFormatting sqref="AG66">
    <cfRule type="cellIs" dxfId="66" priority="10" stopIfTrue="1" operator="greaterThan">
      <formula>0</formula>
    </cfRule>
    <cfRule type="cellIs" dxfId="65" priority="11" stopIfTrue="1" operator="lessThan">
      <formula>0</formula>
    </cfRule>
  </conditionalFormatting>
  <conditionalFormatting sqref="AG89">
    <cfRule type="cellIs" dxfId="64" priority="7" operator="lessThan">
      <formula>0</formula>
    </cfRule>
  </conditionalFormatting>
  <conditionalFormatting sqref="H11:H25 H27">
    <cfRule type="cellIs" dxfId="63" priority="5" operator="lessThan">
      <formula>0</formula>
    </cfRule>
    <cfRule type="cellIs" dxfId="62" priority="6" operator="greaterThan">
      <formula>0</formula>
    </cfRule>
  </conditionalFormatting>
  <conditionalFormatting sqref="M11:M25 M27">
    <cfRule type="cellIs" dxfId="61" priority="3" operator="lessThan">
      <formula>0</formula>
    </cfRule>
    <cfRule type="cellIs" dxfId="60" priority="4" operator="greaterThan">
      <formula>0</formula>
    </cfRule>
  </conditionalFormatting>
  <conditionalFormatting sqref="S11:S25 S27">
    <cfRule type="cellIs" dxfId="59" priority="1" operator="lessThan">
      <formula>0</formula>
    </cfRule>
    <cfRule type="cellIs" dxfId="5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W445"/>
  <sheetViews>
    <sheetView zoomScale="95" zoomScaleNormal="95" workbookViewId="0">
      <selection activeCell="P18" sqref="P18"/>
    </sheetView>
  </sheetViews>
  <sheetFormatPr baseColWidth="10" defaultRowHeight="15"/>
  <cols>
    <col min="12" max="12" width="14.26953125" customWidth="1"/>
    <col min="14" max="14" width="7" customWidth="1"/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customWidth="1"/>
    <col min="30" max="30" width="7.1796875" customWidth="1"/>
    <col min="31" max="31" width="7" style="101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54"/>
      <c r="Y1" s="54"/>
      <c r="Z1" s="54"/>
      <c r="AA1" s="54"/>
      <c r="AB1" s="54"/>
      <c r="AC1" s="54"/>
      <c r="AD1" s="47"/>
      <c r="AE1" s="104" t="s">
        <v>2</v>
      </c>
      <c r="AF1" s="2"/>
      <c r="AG1" s="5"/>
    </row>
    <row r="2" spans="24:49" s="193" customFormat="1" ht="31.8">
      <c r="X2" s="47"/>
      <c r="Y2" s="47"/>
      <c r="Z2" s="47"/>
      <c r="AA2" s="54" t="s">
        <v>2</v>
      </c>
      <c r="AB2" s="47"/>
      <c r="AC2" s="54" t="s">
        <v>22</v>
      </c>
      <c r="AD2" s="47"/>
      <c r="AE2" s="104" t="s">
        <v>8</v>
      </c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7"/>
      <c r="Y3" s="47"/>
      <c r="Z3" s="47"/>
      <c r="AA3" s="54" t="s">
        <v>495</v>
      </c>
      <c r="AB3" s="54" t="s">
        <v>2</v>
      </c>
      <c r="AC3" s="54" t="s">
        <v>497</v>
      </c>
      <c r="AD3" s="54" t="s">
        <v>45</v>
      </c>
      <c r="AE3" s="104" t="s">
        <v>71</v>
      </c>
      <c r="AF3" s="2"/>
      <c r="AG3" s="5"/>
    </row>
    <row r="4" spans="24:49" ht="15.6">
      <c r="X4" s="54" t="s">
        <v>91</v>
      </c>
      <c r="Y4" s="54" t="s">
        <v>0</v>
      </c>
      <c r="Z4" s="50"/>
      <c r="AA4" s="55" t="s">
        <v>496</v>
      </c>
      <c r="AB4" s="55" t="s">
        <v>8</v>
      </c>
      <c r="AC4" s="55" t="s">
        <v>419</v>
      </c>
      <c r="AD4" s="55" t="s">
        <v>4</v>
      </c>
      <c r="AE4" s="105" t="s">
        <v>554</v>
      </c>
      <c r="AF4" s="2"/>
      <c r="AG4" s="5"/>
    </row>
    <row r="5" spans="24:49" s="197" customFormat="1" ht="19.8">
      <c r="X5" s="69">
        <f>+'Ark1'!C526</f>
        <v>2024</v>
      </c>
      <c r="Y5" s="69">
        <f>+'Ark1'!L526</f>
        <v>1</v>
      </c>
      <c r="Z5" s="69" t="s">
        <v>28</v>
      </c>
      <c r="AA5" s="69">
        <f>+'Ark1'!Q526</f>
        <v>0</v>
      </c>
      <c r="AB5" s="69">
        <f>+'Ark1'!R526</f>
        <v>0</v>
      </c>
      <c r="AC5" s="70">
        <f>+'Ark1'!T526</f>
        <v>0</v>
      </c>
      <c r="AD5" s="70">
        <f>+'Ark1'!W526</f>
        <v>0</v>
      </c>
      <c r="AE5" s="144" t="e">
        <f t="shared" ref="AE5:AE68" si="0">+AB5/AA5</f>
        <v>#DIV/0!</v>
      </c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94"/>
      <c r="AV5" s="196"/>
      <c r="AW5" s="196"/>
    </row>
    <row r="6" spans="24:49" ht="15.6">
      <c r="X6" s="69">
        <f>+'Ark1'!C527</f>
        <v>2024</v>
      </c>
      <c r="Y6" s="69">
        <f>+'Ark1'!L527</f>
        <v>2</v>
      </c>
      <c r="Z6" s="69" t="s">
        <v>29</v>
      </c>
      <c r="AA6" s="69">
        <f>+'Ark1'!Q527</f>
        <v>0</v>
      </c>
      <c r="AB6" s="69">
        <f>+'Ark1'!R527</f>
        <v>0</v>
      </c>
      <c r="AC6" s="70">
        <f>+'Ark1'!T527</f>
        <v>0</v>
      </c>
      <c r="AD6" s="70">
        <f>+'Ark1'!W527</f>
        <v>0</v>
      </c>
      <c r="AE6" s="144" t="e">
        <f t="shared" si="0"/>
        <v>#DIV/0!</v>
      </c>
      <c r="AF6" s="2"/>
      <c r="AG6" s="5"/>
    </row>
    <row r="7" spans="24:49" ht="15.6">
      <c r="X7" s="69">
        <f>+'Ark1'!C528</f>
        <v>2024</v>
      </c>
      <c r="Y7" s="69">
        <f>+'Ark1'!L528</f>
        <v>3</v>
      </c>
      <c r="Z7" s="69" t="s">
        <v>30</v>
      </c>
      <c r="AA7" s="69">
        <f>+'Ark1'!Q528</f>
        <v>2</v>
      </c>
      <c r="AB7" s="69">
        <f>+'Ark1'!R528</f>
        <v>2</v>
      </c>
      <c r="AC7" s="70">
        <f>+'Ark1'!T528</f>
        <v>3</v>
      </c>
      <c r="AD7" s="70">
        <f>+'Ark1'!W528</f>
        <v>0</v>
      </c>
      <c r="AE7" s="144">
        <f t="shared" si="0"/>
        <v>1</v>
      </c>
      <c r="AF7" s="2"/>
      <c r="AG7" s="5"/>
    </row>
    <row r="8" spans="24:49" ht="15.75" customHeight="1">
      <c r="X8" s="69">
        <f>+'Ark1'!C529</f>
        <v>2024</v>
      </c>
      <c r="Y8" s="69">
        <f>+'Ark1'!L529</f>
        <v>4</v>
      </c>
      <c r="Z8" s="69" t="s">
        <v>31</v>
      </c>
      <c r="AA8" s="69">
        <f>+'Ark1'!Q529</f>
        <v>4</v>
      </c>
      <c r="AB8" s="69">
        <f>+'Ark1'!R529</f>
        <v>5</v>
      </c>
      <c r="AC8" s="70">
        <f>+'Ark1'!T529</f>
        <v>3</v>
      </c>
      <c r="AD8" s="70">
        <f>+'Ark1'!W529</f>
        <v>0</v>
      </c>
      <c r="AE8" s="144">
        <f t="shared" si="0"/>
        <v>1.25</v>
      </c>
      <c r="AF8" s="2"/>
      <c r="AG8" s="5"/>
    </row>
    <row r="9" spans="24:49" ht="15.6">
      <c r="X9" s="69">
        <f>+'Ark1'!C530</f>
        <v>2024</v>
      </c>
      <c r="Y9" s="69">
        <f>+'Ark1'!L530</f>
        <v>5</v>
      </c>
      <c r="Z9" s="69" t="s">
        <v>404</v>
      </c>
      <c r="AA9" s="69">
        <f>+'Ark1'!Q530</f>
        <v>2</v>
      </c>
      <c r="AB9" s="69">
        <f>+'Ark1'!R530</f>
        <v>5</v>
      </c>
      <c r="AC9" s="70">
        <f>+'Ark1'!T530</f>
        <v>2.8</v>
      </c>
      <c r="AD9" s="70">
        <f>+'Ark1'!W530</f>
        <v>0</v>
      </c>
      <c r="AE9" s="144">
        <f t="shared" si="0"/>
        <v>2.5</v>
      </c>
      <c r="AF9" s="4"/>
      <c r="AG9" s="4"/>
      <c r="AH9" s="4"/>
      <c r="AI9" s="4"/>
    </row>
    <row r="10" spans="24:49" ht="15.6">
      <c r="X10" s="69">
        <f>+'Ark1'!C531</f>
        <v>2024</v>
      </c>
      <c r="Y10" s="69">
        <f>+'Ark1'!L531</f>
        <v>6</v>
      </c>
      <c r="Z10" s="69" t="s">
        <v>32</v>
      </c>
      <c r="AA10" s="69">
        <f>+'Ark1'!Q531</f>
        <v>8</v>
      </c>
      <c r="AB10" s="69">
        <f>+'Ark1'!R531</f>
        <v>16</v>
      </c>
      <c r="AC10" s="70">
        <f>+'Ark1'!T531</f>
        <v>3.625</v>
      </c>
      <c r="AD10" s="70">
        <f>+'Ark1'!W531</f>
        <v>0</v>
      </c>
      <c r="AE10" s="144">
        <f t="shared" si="0"/>
        <v>2</v>
      </c>
      <c r="AF10" s="4"/>
      <c r="AG10" s="61"/>
      <c r="AH10" s="1"/>
      <c r="AI10" s="5"/>
    </row>
    <row r="11" spans="24:49" ht="15.6">
      <c r="X11" s="69">
        <f>+'Ark1'!C532</f>
        <v>2024</v>
      </c>
      <c r="Y11" s="69">
        <f>+'Ark1'!L532</f>
        <v>7</v>
      </c>
      <c r="Z11" s="69" t="s">
        <v>33</v>
      </c>
      <c r="AA11" s="69">
        <f>+'Ark1'!Q532</f>
        <v>26</v>
      </c>
      <c r="AB11" s="69">
        <f>+'Ark1'!R532</f>
        <v>61</v>
      </c>
      <c r="AC11" s="70">
        <f>+'Ark1'!T532</f>
        <v>5.2950819672131164</v>
      </c>
      <c r="AD11" s="70">
        <f>+'Ark1'!W532</f>
        <v>0</v>
      </c>
      <c r="AE11" s="144">
        <f t="shared" si="0"/>
        <v>2.3461538461538463</v>
      </c>
      <c r="AF11" s="4"/>
      <c r="AG11" s="61"/>
      <c r="AH11" s="1"/>
      <c r="AI11" s="5"/>
    </row>
    <row r="12" spans="24:49" ht="15.6">
      <c r="X12" s="69">
        <f>+'Ark1'!C533</f>
        <v>2024</v>
      </c>
      <c r="Y12" s="69">
        <f>+'Ark1'!L533</f>
        <v>8</v>
      </c>
      <c r="Z12" s="69" t="s">
        <v>34</v>
      </c>
      <c r="AA12" s="69">
        <f>+'Ark1'!Q533</f>
        <v>81</v>
      </c>
      <c r="AB12" s="69">
        <f>+'Ark1'!R533</f>
        <v>241</v>
      </c>
      <c r="AC12" s="70">
        <f>+'Ark1'!T533</f>
        <v>6.1535269709543572</v>
      </c>
      <c r="AD12" s="70">
        <f>+'Ark1'!W533</f>
        <v>3.7344398340248968</v>
      </c>
      <c r="AE12" s="144">
        <f t="shared" si="0"/>
        <v>2.9753086419753085</v>
      </c>
      <c r="AF12" s="4"/>
      <c r="AG12" s="61"/>
      <c r="AH12" s="1"/>
      <c r="AI12" s="5"/>
    </row>
    <row r="13" spans="24:49" ht="15.6">
      <c r="X13" s="69">
        <f>+'Ark1'!C534</f>
        <v>2024</v>
      </c>
      <c r="Y13" s="69">
        <f>+'Ark1'!L534</f>
        <v>9</v>
      </c>
      <c r="Z13" s="69" t="s">
        <v>35</v>
      </c>
      <c r="AA13" s="69">
        <f>+'Ark1'!Q534</f>
        <v>137</v>
      </c>
      <c r="AB13" s="69">
        <f>+'Ark1'!R534</f>
        <v>583</v>
      </c>
      <c r="AC13" s="70">
        <f>+'Ark1'!T534</f>
        <v>6.7684391080617488</v>
      </c>
      <c r="AD13" s="70">
        <f>+'Ark1'!W534</f>
        <v>9.0909090909090917</v>
      </c>
      <c r="AE13" s="144">
        <f t="shared" si="0"/>
        <v>4.2554744525547443</v>
      </c>
      <c r="AF13" s="4"/>
      <c r="AG13" s="61"/>
      <c r="AH13" s="1"/>
      <c r="AI13" s="5"/>
    </row>
    <row r="14" spans="24:49" ht="15.6">
      <c r="X14" s="69">
        <f>+'Ark1'!C535</f>
        <v>2024</v>
      </c>
      <c r="Y14" s="69">
        <f>+'Ark1'!L535</f>
        <v>10</v>
      </c>
      <c r="Z14" s="69" t="s">
        <v>36</v>
      </c>
      <c r="AA14" s="69">
        <f>+'Ark1'!Q535</f>
        <v>137</v>
      </c>
      <c r="AB14" s="69">
        <f>+'Ark1'!R535</f>
        <v>632</v>
      </c>
      <c r="AC14" s="70">
        <f>+'Ark1'!T535</f>
        <v>7.3496835443037982</v>
      </c>
      <c r="AD14" s="70">
        <f>+'Ark1'!W535</f>
        <v>13.60759493670886</v>
      </c>
      <c r="AE14" s="144">
        <f t="shared" si="0"/>
        <v>4.6131386861313866</v>
      </c>
      <c r="AF14" s="4"/>
      <c r="AG14" s="61"/>
      <c r="AH14" s="1"/>
      <c r="AI14" s="5"/>
    </row>
    <row r="15" spans="24:49" ht="15.6">
      <c r="X15" s="69">
        <f>+'Ark1'!C536</f>
        <v>2024</v>
      </c>
      <c r="Y15" s="69">
        <f>+'Ark1'!L536</f>
        <v>11</v>
      </c>
      <c r="Z15" s="69" t="s">
        <v>37</v>
      </c>
      <c r="AA15" s="69">
        <f>+'Ark1'!Q536</f>
        <v>83</v>
      </c>
      <c r="AB15" s="69">
        <f>+'Ark1'!R536</f>
        <v>321</v>
      </c>
      <c r="AC15" s="70">
        <f>+'Ark1'!T536</f>
        <v>7.7943925233644844</v>
      </c>
      <c r="AD15" s="70">
        <f>+'Ark1'!W536</f>
        <v>22.429906542056077</v>
      </c>
      <c r="AE15" s="144">
        <f t="shared" si="0"/>
        <v>3.8674698795180724</v>
      </c>
      <c r="AF15" s="4"/>
      <c r="AG15" s="61"/>
      <c r="AH15" s="1"/>
      <c r="AI15" s="5"/>
      <c r="AK15" s="2"/>
      <c r="AL15" s="2"/>
      <c r="AM15" s="2"/>
    </row>
    <row r="16" spans="24:49" ht="15.6">
      <c r="X16" s="69">
        <f>+'Ark1'!C537</f>
        <v>2024</v>
      </c>
      <c r="Y16" s="69">
        <f>+'Ark1'!L537</f>
        <v>12</v>
      </c>
      <c r="Z16" s="69" t="s">
        <v>38</v>
      </c>
      <c r="AA16" s="69">
        <f>+'Ark1'!Q537</f>
        <v>19</v>
      </c>
      <c r="AB16" s="69">
        <f>+'Ark1'!R537</f>
        <v>32</v>
      </c>
      <c r="AC16" s="70">
        <f>+'Ark1'!T537</f>
        <v>8.1875</v>
      </c>
      <c r="AD16" s="70">
        <f>+'Ark1'!W537</f>
        <v>34.375</v>
      </c>
      <c r="AE16" s="144">
        <f t="shared" si="0"/>
        <v>1.6842105263157894</v>
      </c>
      <c r="AF16" s="4"/>
      <c r="AG16" s="61"/>
      <c r="AH16" s="13"/>
      <c r="AI16" s="5"/>
      <c r="AK16" s="2"/>
      <c r="AL16" s="2"/>
      <c r="AM16" s="4"/>
      <c r="AN16" s="4"/>
      <c r="AO16" s="4"/>
    </row>
    <row r="17" spans="24:41" ht="15.6">
      <c r="X17" s="69">
        <f>+'Ark1'!C538</f>
        <v>2024</v>
      </c>
      <c r="Y17" s="69">
        <f>+'Ark1'!L538</f>
        <v>13</v>
      </c>
      <c r="Z17" s="69" t="s">
        <v>39</v>
      </c>
      <c r="AA17" s="69">
        <f>+'Ark1'!Q538</f>
        <v>3</v>
      </c>
      <c r="AB17" s="69">
        <f>+'Ark1'!R538</f>
        <v>3</v>
      </c>
      <c r="AC17" s="70">
        <f>+'Ark1'!T538</f>
        <v>7.6666666666666687</v>
      </c>
      <c r="AD17" s="70">
        <f>+'Ark1'!W538</f>
        <v>0</v>
      </c>
      <c r="AE17" s="144">
        <f t="shared" si="0"/>
        <v>1</v>
      </c>
      <c r="AF17" s="4"/>
      <c r="AG17" s="61"/>
      <c r="AH17" s="1"/>
      <c r="AI17" s="5"/>
    </row>
    <row r="18" spans="24:41" ht="15.6">
      <c r="X18" s="69">
        <f>+'Ark1'!C539</f>
        <v>2024</v>
      </c>
      <c r="Y18" s="69">
        <f>+'Ark1'!L539</f>
        <v>14</v>
      </c>
      <c r="Z18" s="69" t="s">
        <v>405</v>
      </c>
      <c r="AA18" s="69">
        <f>+'Ark1'!Q539</f>
        <v>1</v>
      </c>
      <c r="AB18" s="69">
        <f>+'Ark1'!R539</f>
        <v>1</v>
      </c>
      <c r="AC18" s="70">
        <f>+'Ark1'!T539</f>
        <v>8</v>
      </c>
      <c r="AD18" s="70">
        <f>+'Ark1'!W539</f>
        <v>0</v>
      </c>
      <c r="AE18" s="144">
        <f t="shared" si="0"/>
        <v>1</v>
      </c>
      <c r="AF18" s="4"/>
      <c r="AG18" s="61"/>
      <c r="AH18" s="1"/>
      <c r="AI18" s="5"/>
    </row>
    <row r="19" spans="24:41" ht="15.6">
      <c r="X19" s="69">
        <f>+'Ark1'!C540</f>
        <v>2024</v>
      </c>
      <c r="Y19" s="69">
        <f>+'Ark1'!L540</f>
        <v>15</v>
      </c>
      <c r="Z19" s="69" t="s">
        <v>40</v>
      </c>
      <c r="AA19" s="69">
        <f>+'Ark1'!Q540</f>
        <v>0</v>
      </c>
      <c r="AB19" s="69">
        <f>+'Ark1'!R540</f>
        <v>0</v>
      </c>
      <c r="AC19" s="70">
        <f>+'Ark1'!T540</f>
        <v>0</v>
      </c>
      <c r="AD19" s="70">
        <f>+'Ark1'!W540</f>
        <v>0</v>
      </c>
      <c r="AE19" s="144" t="e">
        <f t="shared" si="0"/>
        <v>#DIV/0!</v>
      </c>
      <c r="AF19" s="4"/>
      <c r="AG19" s="61"/>
      <c r="AH19" s="1"/>
      <c r="AI19" s="5"/>
      <c r="AK19" s="2"/>
      <c r="AL19" s="2"/>
      <c r="AM19" s="2"/>
    </row>
    <row r="20" spans="24:41" ht="15.6">
      <c r="X20">
        <f>+'Ark1'!C542</f>
        <v>2023</v>
      </c>
      <c r="Y20">
        <f>+'Ark1'!L542</f>
        <v>1</v>
      </c>
      <c r="Z20" s="3" t="s">
        <v>28</v>
      </c>
      <c r="AA20">
        <f>+'Ark1'!Q542</f>
        <v>0</v>
      </c>
      <c r="AB20">
        <f>+'Ark1'!R542</f>
        <v>0</v>
      </c>
      <c r="AC20" s="1">
        <f>+'Ark1'!T542</f>
        <v>0</v>
      </c>
      <c r="AD20" s="1">
        <f>+'Ark1'!W542</f>
        <v>0</v>
      </c>
      <c r="AE20" s="101" t="e">
        <f t="shared" si="0"/>
        <v>#DIV/0!</v>
      </c>
      <c r="AF20" s="4"/>
      <c r="AG20" s="61"/>
      <c r="AH20" s="1"/>
      <c r="AI20" s="5"/>
      <c r="AK20" s="2"/>
      <c r="AL20" s="2"/>
      <c r="AM20" s="2"/>
    </row>
    <row r="21" spans="24:41" ht="15.6">
      <c r="X21">
        <f>+'Ark1'!C543</f>
        <v>2023</v>
      </c>
      <c r="Y21">
        <f>+'Ark1'!L543</f>
        <v>2</v>
      </c>
      <c r="Z21" s="3" t="s">
        <v>29</v>
      </c>
      <c r="AA21">
        <f>+'Ark1'!Q543</f>
        <v>0</v>
      </c>
      <c r="AB21">
        <f>+'Ark1'!R543</f>
        <v>0</v>
      </c>
      <c r="AC21" s="1">
        <f>+'Ark1'!T543</f>
        <v>0</v>
      </c>
      <c r="AD21" s="1">
        <f>+'Ark1'!W543</f>
        <v>0</v>
      </c>
      <c r="AE21" s="101" t="e">
        <f t="shared" si="0"/>
        <v>#DIV/0!</v>
      </c>
      <c r="AF21" s="4"/>
      <c r="AG21" s="61"/>
      <c r="AH21" s="1"/>
      <c r="AI21" s="5"/>
      <c r="AK21" s="2"/>
      <c r="AL21" s="2"/>
      <c r="AM21" s="2"/>
    </row>
    <row r="22" spans="24:41" ht="15.6">
      <c r="X22">
        <f>+'Ark1'!C544</f>
        <v>2023</v>
      </c>
      <c r="Y22">
        <f>+'Ark1'!L544</f>
        <v>3</v>
      </c>
      <c r="Z22" s="3" t="s">
        <v>30</v>
      </c>
      <c r="AA22">
        <f>+'Ark1'!Q544</f>
        <v>1</v>
      </c>
      <c r="AB22">
        <f>+'Ark1'!R544</f>
        <v>1</v>
      </c>
      <c r="AC22" s="1">
        <f>+'Ark1'!T544</f>
        <v>3</v>
      </c>
      <c r="AD22" s="1">
        <f>+'Ark1'!W544</f>
        <v>0</v>
      </c>
      <c r="AE22" s="101">
        <f t="shared" si="0"/>
        <v>1</v>
      </c>
      <c r="AF22" s="4"/>
      <c r="AG22" s="61"/>
      <c r="AH22" s="1"/>
      <c r="AI22" s="5"/>
      <c r="AK22" s="2"/>
      <c r="AL22" s="2"/>
      <c r="AM22" s="2"/>
    </row>
    <row r="23" spans="24:41" ht="15.6">
      <c r="X23">
        <f>+'Ark1'!C545</f>
        <v>2023</v>
      </c>
      <c r="Y23">
        <f>+'Ark1'!L545</f>
        <v>4</v>
      </c>
      <c r="Z23" s="3" t="s">
        <v>31</v>
      </c>
      <c r="AA23">
        <f>+'Ark1'!Q545</f>
        <v>4</v>
      </c>
      <c r="AB23">
        <f>+'Ark1'!R545</f>
        <v>6</v>
      </c>
      <c r="AC23" s="1">
        <f>+'Ark1'!T545</f>
        <v>2.6666666666666661</v>
      </c>
      <c r="AD23" s="1">
        <f>+'Ark1'!W545</f>
        <v>0</v>
      </c>
      <c r="AE23" s="101">
        <f t="shared" si="0"/>
        <v>1.5</v>
      </c>
      <c r="AF23" s="4"/>
      <c r="AG23" s="61"/>
      <c r="AH23" s="13"/>
      <c r="AI23" s="5"/>
      <c r="AK23" s="2"/>
      <c r="AL23" s="2"/>
      <c r="AM23" s="4"/>
      <c r="AN23" s="4"/>
      <c r="AO23" s="4"/>
    </row>
    <row r="24" spans="24:41" ht="15.6">
      <c r="X24">
        <f>+'Ark1'!C546</f>
        <v>2023</v>
      </c>
      <c r="Y24">
        <f>+'Ark1'!L546</f>
        <v>5</v>
      </c>
      <c r="Z24" s="3" t="s">
        <v>404</v>
      </c>
      <c r="AA24">
        <f>+'Ark1'!Q546</f>
        <v>10</v>
      </c>
      <c r="AB24">
        <f>+'Ark1'!R546</f>
        <v>23</v>
      </c>
      <c r="AC24" s="1">
        <f>+'Ark1'!T546</f>
        <v>3.3913043478260874</v>
      </c>
      <c r="AD24" s="1">
        <f>+'Ark1'!W546</f>
        <v>0</v>
      </c>
      <c r="AE24" s="101">
        <f t="shared" si="0"/>
        <v>2.2999999999999998</v>
      </c>
      <c r="AF24" s="4"/>
      <c r="AG24" s="61"/>
      <c r="AH24" s="13"/>
      <c r="AI24" s="5"/>
      <c r="AK24" s="1"/>
      <c r="AL24" s="1"/>
      <c r="AM24" s="11"/>
      <c r="AN24" s="11"/>
      <c r="AO24" s="11"/>
    </row>
    <row r="25" spans="24:41" ht="15.6">
      <c r="X25">
        <f>+'Ark1'!C547</f>
        <v>2023</v>
      </c>
      <c r="Y25">
        <f>+'Ark1'!L547</f>
        <v>6</v>
      </c>
      <c r="Z25" s="3" t="s">
        <v>32</v>
      </c>
      <c r="AA25">
        <f>+'Ark1'!Q547</f>
        <v>31</v>
      </c>
      <c r="AB25">
        <f>+'Ark1'!R547</f>
        <v>70</v>
      </c>
      <c r="AC25" s="1">
        <f>+'Ark1'!T547</f>
        <v>4.7142857142857153</v>
      </c>
      <c r="AD25" s="1">
        <f>+'Ark1'!W547</f>
        <v>1.4285714285714288</v>
      </c>
      <c r="AE25" s="101">
        <f t="shared" si="0"/>
        <v>2.2580645161290325</v>
      </c>
      <c r="AF25" s="4"/>
      <c r="AG25" s="61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+'Ark1'!C548</f>
        <v>2023</v>
      </c>
      <c r="Y26">
        <f>+'Ark1'!L548</f>
        <v>7</v>
      </c>
      <c r="Z26" s="3" t="s">
        <v>33</v>
      </c>
      <c r="AA26">
        <f>+'Ark1'!Q548</f>
        <v>56</v>
      </c>
      <c r="AB26">
        <f>+'Ark1'!R548</f>
        <v>112</v>
      </c>
      <c r="AC26" s="1">
        <f>+'Ark1'!T548</f>
        <v>5.4375</v>
      </c>
      <c r="AD26" s="1">
        <f>+'Ark1'!W548</f>
        <v>2.6785714285714279</v>
      </c>
      <c r="AE26" s="101">
        <f t="shared" si="0"/>
        <v>2</v>
      </c>
      <c r="AF26" s="4"/>
      <c r="AG26" s="61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+'Ark1'!C549</f>
        <v>2023</v>
      </c>
      <c r="Y27">
        <f>+'Ark1'!L549</f>
        <v>8</v>
      </c>
      <c r="Z27" s="3" t="s">
        <v>34</v>
      </c>
      <c r="AA27">
        <f>+'Ark1'!Q549</f>
        <v>155</v>
      </c>
      <c r="AB27">
        <f>+'Ark1'!R549</f>
        <v>728</v>
      </c>
      <c r="AC27" s="1">
        <f>+'Ark1'!T549</f>
        <v>6.2307692307692308</v>
      </c>
      <c r="AD27" s="1">
        <f>+'Ark1'!W549</f>
        <v>7.8296703296703294</v>
      </c>
      <c r="AE27" s="101">
        <f t="shared" si="0"/>
        <v>4.6967741935483867</v>
      </c>
      <c r="AF27" s="4"/>
      <c r="AG27" s="61"/>
      <c r="AH27" s="5"/>
      <c r="AI27" s="5"/>
      <c r="AK27" s="1"/>
      <c r="AL27" s="1"/>
      <c r="AM27" s="11"/>
      <c r="AN27" s="11"/>
      <c r="AO27" s="11"/>
    </row>
    <row r="28" spans="24:41" ht="15.6">
      <c r="X28">
        <f>+'Ark1'!C550</f>
        <v>2023</v>
      </c>
      <c r="Y28">
        <f>+'Ark1'!L550</f>
        <v>9</v>
      </c>
      <c r="Z28" s="3" t="s">
        <v>35</v>
      </c>
      <c r="AA28">
        <f>+'Ark1'!Q550</f>
        <v>161</v>
      </c>
      <c r="AB28">
        <f>+'Ark1'!R550</f>
        <v>1125</v>
      </c>
      <c r="AC28" s="1">
        <f>+'Ark1'!T550</f>
        <v>6.7173333333333352</v>
      </c>
      <c r="AD28" s="1">
        <f>+'Ark1'!W550</f>
        <v>9.5111111111111128</v>
      </c>
      <c r="AE28" s="101">
        <f t="shared" si="0"/>
        <v>6.987577639751553</v>
      </c>
      <c r="AF28" s="4"/>
      <c r="AG28" s="61"/>
      <c r="AH28" s="5"/>
      <c r="AI28" s="5"/>
      <c r="AK28" s="1"/>
      <c r="AL28" s="1"/>
      <c r="AM28" s="11"/>
      <c r="AN28" s="11"/>
      <c r="AO28" s="11"/>
    </row>
    <row r="29" spans="24:41" ht="15.6">
      <c r="X29">
        <f>+'Ark1'!C551</f>
        <v>2023</v>
      </c>
      <c r="Y29">
        <f>+'Ark1'!L551</f>
        <v>10</v>
      </c>
      <c r="Z29" s="3" t="s">
        <v>36</v>
      </c>
      <c r="AA29">
        <f>+'Ark1'!Q551</f>
        <v>110</v>
      </c>
      <c r="AB29">
        <f>+'Ark1'!R551</f>
        <v>496</v>
      </c>
      <c r="AC29" s="1">
        <f>+'Ark1'!T551</f>
        <v>7.0161290322580685</v>
      </c>
      <c r="AD29" s="1">
        <f>+'Ark1'!W551</f>
        <v>11.693548387096778</v>
      </c>
      <c r="AE29" s="101">
        <f t="shared" si="0"/>
        <v>4.5090909090909088</v>
      </c>
      <c r="AF29" s="4"/>
      <c r="AG29" s="61"/>
      <c r="AH29" s="5"/>
      <c r="AI29" s="5"/>
      <c r="AK29" s="1"/>
      <c r="AL29" s="1"/>
      <c r="AM29" s="11"/>
      <c r="AN29" s="11"/>
      <c r="AO29" s="11"/>
    </row>
    <row r="30" spans="24:41" ht="15.6">
      <c r="X30">
        <f>+'Ark1'!C552</f>
        <v>2023</v>
      </c>
      <c r="Y30">
        <f>+'Ark1'!L552</f>
        <v>11</v>
      </c>
      <c r="Z30" s="3" t="s">
        <v>37</v>
      </c>
      <c r="AA30">
        <f>+'Ark1'!Q552</f>
        <v>59</v>
      </c>
      <c r="AB30">
        <f>+'Ark1'!R552</f>
        <v>167</v>
      </c>
      <c r="AC30" s="1">
        <f>+'Ark1'!T552</f>
        <v>7.3473053892215603</v>
      </c>
      <c r="AD30" s="1">
        <f>+'Ark1'!W552</f>
        <v>14.37125748502994</v>
      </c>
      <c r="AE30" s="101">
        <f t="shared" si="0"/>
        <v>2.8305084745762712</v>
      </c>
      <c r="AF30" s="4"/>
      <c r="AG30" s="61"/>
      <c r="AH30" s="5"/>
      <c r="AI30" s="5"/>
      <c r="AK30" s="1"/>
      <c r="AL30" s="1"/>
      <c r="AM30" s="11"/>
      <c r="AN30" s="11"/>
      <c r="AO30" s="11"/>
    </row>
    <row r="31" spans="24:41" ht="15.6">
      <c r="X31">
        <f>+'Ark1'!C553</f>
        <v>2023</v>
      </c>
      <c r="Y31">
        <f>+'Ark1'!L553</f>
        <v>12</v>
      </c>
      <c r="Z31" s="3" t="s">
        <v>38</v>
      </c>
      <c r="AA31">
        <f>+'Ark1'!Q553</f>
        <v>19</v>
      </c>
      <c r="AB31">
        <f>+'Ark1'!R553</f>
        <v>33</v>
      </c>
      <c r="AC31" s="1">
        <f>+'Ark1'!T553</f>
        <v>7.2121212121212128</v>
      </c>
      <c r="AD31" s="1">
        <f>+'Ark1'!W553</f>
        <v>12.121212121212123</v>
      </c>
      <c r="AE31" s="101">
        <f t="shared" si="0"/>
        <v>1.736842105263158</v>
      </c>
      <c r="AF31" s="4"/>
      <c r="AG31" s="61"/>
      <c r="AH31" s="5"/>
      <c r="AI31" s="5"/>
      <c r="AK31" s="1"/>
      <c r="AL31" s="1"/>
      <c r="AM31" s="11"/>
      <c r="AN31" s="11"/>
      <c r="AO31" s="11"/>
    </row>
    <row r="32" spans="24:41" ht="15.6">
      <c r="X32">
        <f>+'Ark1'!C554</f>
        <v>2023</v>
      </c>
      <c r="Y32">
        <f>+'Ark1'!L554</f>
        <v>13</v>
      </c>
      <c r="Z32" s="3" t="s">
        <v>39</v>
      </c>
      <c r="AA32">
        <f>+'Ark1'!Q554</f>
        <v>2</v>
      </c>
      <c r="AB32">
        <f>+'Ark1'!R554</f>
        <v>2</v>
      </c>
      <c r="AC32" s="1">
        <f>+'Ark1'!T554</f>
        <v>7.5</v>
      </c>
      <c r="AD32" s="1">
        <f>+'Ark1'!W554</f>
        <v>0</v>
      </c>
      <c r="AE32" s="101">
        <f t="shared" si="0"/>
        <v>1</v>
      </c>
      <c r="AF32" s="4"/>
      <c r="AG32" s="61"/>
      <c r="AH32" s="5"/>
      <c r="AI32" s="5"/>
      <c r="AK32" s="1"/>
      <c r="AL32" s="1"/>
      <c r="AM32" s="11"/>
      <c r="AN32" s="11"/>
      <c r="AO32" s="11"/>
    </row>
    <row r="33" spans="24:41" ht="15.6">
      <c r="X33">
        <f>+'Ark1'!C555</f>
        <v>2023</v>
      </c>
      <c r="Y33">
        <f>+'Ark1'!L555</f>
        <v>14</v>
      </c>
      <c r="Z33" s="3" t="s">
        <v>405</v>
      </c>
      <c r="AA33">
        <f>+'Ark1'!Q555</f>
        <v>0</v>
      </c>
      <c r="AB33">
        <f>+'Ark1'!R555</f>
        <v>0</v>
      </c>
      <c r="AC33" s="1">
        <f>+'Ark1'!T555</f>
        <v>0</v>
      </c>
      <c r="AD33" s="1">
        <f>+'Ark1'!W555</f>
        <v>0</v>
      </c>
      <c r="AE33" s="101" t="e">
        <f t="shared" si="0"/>
        <v>#DIV/0!</v>
      </c>
      <c r="AF33" s="4"/>
      <c r="AG33" s="61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+'Ark1'!C556</f>
        <v>2023</v>
      </c>
      <c r="Y34">
        <f>+'Ark1'!L556</f>
        <v>15</v>
      </c>
      <c r="Z34" s="3" t="s">
        <v>40</v>
      </c>
      <c r="AA34">
        <f>+'Ark1'!Q556</f>
        <v>0</v>
      </c>
      <c r="AB34">
        <f>+'Ark1'!R556</f>
        <v>0</v>
      </c>
      <c r="AC34" s="1">
        <f>+'Ark1'!T556</f>
        <v>0</v>
      </c>
      <c r="AD34" s="1">
        <f>+'Ark1'!W556</f>
        <v>0</v>
      </c>
      <c r="AE34" s="101" t="e">
        <f t="shared" si="0"/>
        <v>#DIV/0!</v>
      </c>
      <c r="AF34" s="4"/>
      <c r="AG34" s="61"/>
      <c r="AH34" s="5"/>
      <c r="AI34" s="5"/>
      <c r="AK34" s="13"/>
      <c r="AL34" s="13"/>
      <c r="AM34" s="11"/>
      <c r="AN34" s="11"/>
      <c r="AO34" s="11"/>
    </row>
    <row r="35" spans="24:41" ht="16.5" customHeight="1">
      <c r="X35" s="56">
        <f>+'Ark1'!C558</f>
        <v>2022</v>
      </c>
      <c r="Y35" s="56">
        <f>+'Ark1'!L558</f>
        <v>1</v>
      </c>
      <c r="Z35" s="57" t="s">
        <v>28</v>
      </c>
      <c r="AA35" s="56">
        <f>+'Ark1'!Q558</f>
        <v>0</v>
      </c>
      <c r="AB35" s="56">
        <f>+'Ark1'!R558</f>
        <v>0</v>
      </c>
      <c r="AC35" s="58">
        <f>+'Ark1'!T558</f>
        <v>0</v>
      </c>
      <c r="AD35" s="58">
        <f>+'Ark1'!W558</f>
        <v>0</v>
      </c>
      <c r="AE35" s="166" t="e">
        <f t="shared" si="0"/>
        <v>#DIV/0!</v>
      </c>
      <c r="AF35" s="4"/>
      <c r="AG35" s="60"/>
      <c r="AH35" s="5"/>
      <c r="AI35" s="5"/>
      <c r="AK35" s="13"/>
      <c r="AL35" s="13"/>
      <c r="AM35" s="11"/>
      <c r="AN35" s="11"/>
      <c r="AO35" s="11"/>
    </row>
    <row r="36" spans="24:41">
      <c r="X36" s="56">
        <f>+'Ark1'!C559</f>
        <v>2022</v>
      </c>
      <c r="Y36" s="56">
        <f>+'Ark1'!L559</f>
        <v>2</v>
      </c>
      <c r="Z36" s="57" t="s">
        <v>29</v>
      </c>
      <c r="AA36" s="56">
        <f>+'Ark1'!Q559</f>
        <v>3</v>
      </c>
      <c r="AB36" s="56">
        <f>+'Ark1'!R559</f>
        <v>4</v>
      </c>
      <c r="AC36" s="58">
        <f>+'Ark1'!T559</f>
        <v>2.25</v>
      </c>
      <c r="AD36" s="58">
        <f>+'Ark1'!W559</f>
        <v>0</v>
      </c>
      <c r="AE36" s="166">
        <f t="shared" si="0"/>
        <v>1.3333333333333333</v>
      </c>
      <c r="AK36" s="13"/>
      <c r="AL36" s="13"/>
      <c r="AM36" s="11"/>
      <c r="AN36" s="11"/>
      <c r="AO36" s="11"/>
    </row>
    <row r="37" spans="24:41" ht="17.25" customHeight="1">
      <c r="X37" s="56">
        <f>+'Ark1'!C560</f>
        <v>2022</v>
      </c>
      <c r="Y37" s="56">
        <f>+'Ark1'!L560</f>
        <v>3</v>
      </c>
      <c r="Z37" s="57" t="s">
        <v>30</v>
      </c>
      <c r="AA37" s="56">
        <f>+'Ark1'!Q560</f>
        <v>7</v>
      </c>
      <c r="AB37" s="56">
        <f>+'Ark1'!R560</f>
        <v>11</v>
      </c>
      <c r="AC37" s="58">
        <f>+'Ark1'!T560</f>
        <v>2.8181818181818179</v>
      </c>
      <c r="AD37" s="58">
        <f>+'Ark1'!W560</f>
        <v>0</v>
      </c>
      <c r="AE37" s="166">
        <f t="shared" si="0"/>
        <v>1.5714285714285714</v>
      </c>
      <c r="AF37" s="2"/>
      <c r="AG37" s="60"/>
      <c r="AI37" s="5"/>
      <c r="AK37" s="13"/>
      <c r="AL37" s="13"/>
      <c r="AM37" s="11"/>
      <c r="AN37" s="11"/>
      <c r="AO37" s="11"/>
    </row>
    <row r="38" spans="24:41" ht="15.6">
      <c r="X38" s="56">
        <f>+'Ark1'!C561</f>
        <v>2022</v>
      </c>
      <c r="Y38" s="56">
        <f>+'Ark1'!L561</f>
        <v>4</v>
      </c>
      <c r="Z38" s="57" t="s">
        <v>31</v>
      </c>
      <c r="AA38" s="56">
        <f>+'Ark1'!Q561</f>
        <v>5</v>
      </c>
      <c r="AB38" s="56">
        <f>+'Ark1'!R561</f>
        <v>14</v>
      </c>
      <c r="AC38" s="58">
        <f>+'Ark1'!T561</f>
        <v>2.5</v>
      </c>
      <c r="AD38" s="58">
        <f>+'Ark1'!W561</f>
        <v>0</v>
      </c>
      <c r="AE38" s="166">
        <f t="shared" si="0"/>
        <v>2.8</v>
      </c>
      <c r="AF38" s="2"/>
      <c r="AG38" s="60"/>
      <c r="AK38" s="13"/>
      <c r="AL38" s="13"/>
      <c r="AM38" s="11"/>
      <c r="AN38" s="11"/>
      <c r="AO38" s="11"/>
    </row>
    <row r="39" spans="24:41">
      <c r="X39" s="56">
        <f>+'Ark1'!C562</f>
        <v>2022</v>
      </c>
      <c r="Y39" s="56">
        <f>+'Ark1'!L562</f>
        <v>5</v>
      </c>
      <c r="Z39" s="57" t="s">
        <v>404</v>
      </c>
      <c r="AA39" s="56">
        <f>+'Ark1'!Q562</f>
        <v>14</v>
      </c>
      <c r="AB39" s="56">
        <f>+'Ark1'!R562</f>
        <v>30</v>
      </c>
      <c r="AC39" s="58">
        <f>+'Ark1'!T562</f>
        <v>3.1</v>
      </c>
      <c r="AD39" s="58">
        <f>+'Ark1'!W562</f>
        <v>0</v>
      </c>
      <c r="AE39" s="166">
        <f t="shared" si="0"/>
        <v>2.1428571428571428</v>
      </c>
      <c r="AF39" s="14"/>
      <c r="AG39" s="13"/>
      <c r="AK39" s="13"/>
      <c r="AL39" s="13"/>
      <c r="AM39" s="11"/>
      <c r="AN39" s="11"/>
      <c r="AO39" s="11"/>
    </row>
    <row r="40" spans="24:41" ht="21">
      <c r="X40" s="56">
        <f>+'Ark1'!C563</f>
        <v>2022</v>
      </c>
      <c r="Y40" s="56">
        <f>+'Ark1'!L563</f>
        <v>6</v>
      </c>
      <c r="Z40" s="57" t="s">
        <v>32</v>
      </c>
      <c r="AA40" s="56">
        <f>+'Ark1'!Q563</f>
        <v>48</v>
      </c>
      <c r="AB40" s="56">
        <f>+'Ark1'!R563</f>
        <v>157</v>
      </c>
      <c r="AC40" s="58">
        <f>+'Ark1'!T563</f>
        <v>4.0254777070063712</v>
      </c>
      <c r="AD40" s="58">
        <f>+'Ark1'!W563</f>
        <v>0</v>
      </c>
      <c r="AE40" s="166">
        <f t="shared" si="0"/>
        <v>3.2708333333333335</v>
      </c>
      <c r="AF40" s="2"/>
      <c r="AG40" s="5"/>
      <c r="AK40" s="59"/>
      <c r="AL40" s="59"/>
      <c r="AM40" s="11"/>
      <c r="AN40" s="11"/>
      <c r="AO40" s="11"/>
    </row>
    <row r="41" spans="24:41">
      <c r="X41" s="56">
        <f>+'Ark1'!C564</f>
        <v>2022</v>
      </c>
      <c r="Y41" s="56">
        <f>+'Ark1'!L564</f>
        <v>7</v>
      </c>
      <c r="Z41" s="57" t="s">
        <v>33</v>
      </c>
      <c r="AA41" s="56">
        <f>+'Ark1'!Q564</f>
        <v>100</v>
      </c>
      <c r="AB41" s="56">
        <f>+'Ark1'!R564</f>
        <v>219</v>
      </c>
      <c r="AC41" s="58">
        <f>+'Ark1'!T564</f>
        <v>5.0776255707762541</v>
      </c>
      <c r="AD41" s="58">
        <f>+'Ark1'!W564</f>
        <v>0.45662100456621008</v>
      </c>
      <c r="AE41" s="166">
        <f t="shared" si="0"/>
        <v>2.19</v>
      </c>
      <c r="AF41" s="4"/>
      <c r="AG41" s="4"/>
      <c r="AH41" s="4"/>
      <c r="AI41" s="4"/>
    </row>
    <row r="42" spans="24:41" ht="15.6">
      <c r="X42" s="56">
        <f>+'Ark1'!C565</f>
        <v>2022</v>
      </c>
      <c r="Y42" s="56">
        <f>+'Ark1'!L565</f>
        <v>8</v>
      </c>
      <c r="Z42" s="57" t="s">
        <v>34</v>
      </c>
      <c r="AA42" s="56">
        <f>+'Ark1'!Q565</f>
        <v>181</v>
      </c>
      <c r="AB42" s="56">
        <f>+'Ark1'!R565</f>
        <v>765</v>
      </c>
      <c r="AC42" s="58">
        <f>+'Ark1'!T565</f>
        <v>5.9490196078431383</v>
      </c>
      <c r="AD42" s="58">
        <f>+'Ark1'!W565</f>
        <v>2.4836601307189539</v>
      </c>
      <c r="AE42" s="166">
        <f t="shared" si="0"/>
        <v>4.2265193370165743</v>
      </c>
      <c r="AF42" s="4"/>
      <c r="AG42" s="16"/>
      <c r="AH42" s="1"/>
      <c r="AI42" s="18"/>
      <c r="AK42" s="1"/>
      <c r="AL42" s="5"/>
    </row>
    <row r="43" spans="24:41" ht="15.6">
      <c r="X43" s="56">
        <f>+'Ark1'!C566</f>
        <v>2022</v>
      </c>
      <c r="Y43" s="56">
        <f>+'Ark1'!L566</f>
        <v>9</v>
      </c>
      <c r="Z43" s="57" t="s">
        <v>35</v>
      </c>
      <c r="AA43" s="56">
        <f>+'Ark1'!Q566</f>
        <v>179</v>
      </c>
      <c r="AB43" s="56">
        <f>+'Ark1'!R566</f>
        <v>944</v>
      </c>
      <c r="AC43" s="58">
        <f>+'Ark1'!T566</f>
        <v>6.4173728813559316</v>
      </c>
      <c r="AD43" s="58">
        <f>+'Ark1'!W566</f>
        <v>4.4491525423728815</v>
      </c>
      <c r="AE43" s="166">
        <f t="shared" si="0"/>
        <v>5.2737430167597763</v>
      </c>
      <c r="AF43" s="4"/>
      <c r="AG43" s="16"/>
      <c r="AH43" s="1"/>
      <c r="AI43" s="18"/>
    </row>
    <row r="44" spans="24:41" ht="15.6">
      <c r="X44" s="56">
        <f>+'Ark1'!C567</f>
        <v>2022</v>
      </c>
      <c r="Y44" s="56">
        <f>+'Ark1'!L567</f>
        <v>10</v>
      </c>
      <c r="Z44" s="57" t="s">
        <v>36</v>
      </c>
      <c r="AA44" s="56">
        <f>+'Ark1'!Q567</f>
        <v>106</v>
      </c>
      <c r="AB44" s="56">
        <f>+'Ark1'!R567</f>
        <v>404</v>
      </c>
      <c r="AC44" s="58">
        <f>+'Ark1'!T567</f>
        <v>7.0297029702970306</v>
      </c>
      <c r="AD44" s="58">
        <f>+'Ark1'!W567</f>
        <v>10.396039603960395</v>
      </c>
      <c r="AE44" s="166">
        <f t="shared" si="0"/>
        <v>3.8113207547169812</v>
      </c>
      <c r="AF44" s="4"/>
      <c r="AG44" s="16"/>
      <c r="AH44" s="1"/>
      <c r="AI44" s="18"/>
    </row>
    <row r="45" spans="24:41" ht="15.6">
      <c r="X45" s="56">
        <f>+'Ark1'!C568</f>
        <v>2022</v>
      </c>
      <c r="Y45" s="56">
        <f>+'Ark1'!L568</f>
        <v>11</v>
      </c>
      <c r="Z45" s="57" t="s">
        <v>37</v>
      </c>
      <c r="AA45" s="56">
        <f>+'Ark1'!Q568</f>
        <v>65</v>
      </c>
      <c r="AB45" s="56">
        <f>+'Ark1'!R568</f>
        <v>198</v>
      </c>
      <c r="AC45" s="58">
        <f>+'Ark1'!T568</f>
        <v>7.4040404040404049</v>
      </c>
      <c r="AD45" s="58">
        <f>+'Ark1'!W568</f>
        <v>19.696969696969695</v>
      </c>
      <c r="AE45" s="166">
        <f t="shared" si="0"/>
        <v>3.046153846153846</v>
      </c>
      <c r="AF45" s="4"/>
      <c r="AG45" s="16"/>
      <c r="AH45" s="1"/>
      <c r="AI45" s="18"/>
    </row>
    <row r="46" spans="24:41" ht="15.6">
      <c r="X46" s="56">
        <f>+'Ark1'!C569</f>
        <v>2022</v>
      </c>
      <c r="Y46" s="56">
        <f>+'Ark1'!L569</f>
        <v>12</v>
      </c>
      <c r="Z46" s="57" t="s">
        <v>38</v>
      </c>
      <c r="AA46" s="56">
        <f>+'Ark1'!Q569</f>
        <v>16</v>
      </c>
      <c r="AB46" s="56">
        <f>+'Ark1'!R569</f>
        <v>38</v>
      </c>
      <c r="AC46" s="58">
        <f>+'Ark1'!T569</f>
        <v>7.9473684210526301</v>
      </c>
      <c r="AD46" s="58">
        <f>+'Ark1'!W569</f>
        <v>34.21052631578948</v>
      </c>
      <c r="AE46" s="166">
        <f t="shared" si="0"/>
        <v>2.375</v>
      </c>
      <c r="AF46" s="4"/>
      <c r="AG46" s="16"/>
      <c r="AH46" s="13"/>
      <c r="AI46" s="18"/>
    </row>
    <row r="47" spans="24:41" ht="15.6">
      <c r="X47" s="56">
        <f>+'Ark1'!C570</f>
        <v>2022</v>
      </c>
      <c r="Y47" s="56">
        <f>+'Ark1'!L570</f>
        <v>13</v>
      </c>
      <c r="Z47" s="57" t="s">
        <v>39</v>
      </c>
      <c r="AA47" s="56">
        <f>+'Ark1'!Q570</f>
        <v>1</v>
      </c>
      <c r="AB47" s="56">
        <f>+'Ark1'!R570</f>
        <v>1</v>
      </c>
      <c r="AC47" s="58">
        <f>+'Ark1'!T570</f>
        <v>5</v>
      </c>
      <c r="AD47" s="58">
        <f>+'Ark1'!W570</f>
        <v>0</v>
      </c>
      <c r="AE47" s="166">
        <f t="shared" si="0"/>
        <v>1</v>
      </c>
      <c r="AF47" s="4"/>
      <c r="AG47" s="16"/>
      <c r="AH47" s="13"/>
      <c r="AI47" s="18"/>
    </row>
    <row r="48" spans="24:41" ht="15.6">
      <c r="X48" s="56">
        <f>+'Ark1'!C571</f>
        <v>2022</v>
      </c>
      <c r="Y48" s="56">
        <f>+'Ark1'!L571</f>
        <v>14</v>
      </c>
      <c r="Z48" s="57" t="s">
        <v>405</v>
      </c>
      <c r="AA48" s="56">
        <f>+'Ark1'!Q571</f>
        <v>0</v>
      </c>
      <c r="AB48" s="56">
        <f>+'Ark1'!R571</f>
        <v>0</v>
      </c>
      <c r="AC48" s="58">
        <f>+'Ark1'!T571</f>
        <v>0</v>
      </c>
      <c r="AD48" s="58">
        <f>+'Ark1'!W571</f>
        <v>0</v>
      </c>
      <c r="AE48" s="166" t="e">
        <f t="shared" si="0"/>
        <v>#DIV/0!</v>
      </c>
      <c r="AF48" s="4"/>
      <c r="AG48" s="16"/>
      <c r="AH48" s="13"/>
      <c r="AI48" s="18"/>
    </row>
    <row r="49" spans="24:35" ht="15.6">
      <c r="X49" s="56">
        <f>+'Ark1'!C572</f>
        <v>2022</v>
      </c>
      <c r="Y49" s="56">
        <f>+'Ark1'!L572</f>
        <v>15</v>
      </c>
      <c r="Z49" s="57" t="s">
        <v>40</v>
      </c>
      <c r="AA49" s="56">
        <f>+'Ark1'!Q572</f>
        <v>0</v>
      </c>
      <c r="AB49" s="56">
        <f>+'Ark1'!R572</f>
        <v>0</v>
      </c>
      <c r="AC49" s="58">
        <f>+'Ark1'!T572</f>
        <v>0</v>
      </c>
      <c r="AD49" s="58">
        <f>+'Ark1'!W572</f>
        <v>0</v>
      </c>
      <c r="AE49" s="166" t="e">
        <f t="shared" si="0"/>
        <v>#DIV/0!</v>
      </c>
      <c r="AF49" s="4"/>
      <c r="AG49" s="16"/>
      <c r="AH49" s="13"/>
      <c r="AI49" s="18"/>
    </row>
    <row r="50" spans="24:35" ht="15.6">
      <c r="X50">
        <f>+'Ark1'!C574</f>
        <v>2021</v>
      </c>
      <c r="Y50">
        <f>+'Ark1'!L574</f>
        <v>1</v>
      </c>
      <c r="Z50" s="3" t="s">
        <v>28</v>
      </c>
      <c r="AA50">
        <f>+'Ark1'!Q574</f>
        <v>0</v>
      </c>
      <c r="AB50">
        <f>+'Ark1'!R574</f>
        <v>0</v>
      </c>
      <c r="AC50" s="1">
        <f>+'Ark1'!T574</f>
        <v>0</v>
      </c>
      <c r="AD50" s="1">
        <f>+'Ark1'!W574</f>
        <v>0</v>
      </c>
      <c r="AE50" s="101" t="e">
        <f t="shared" si="0"/>
        <v>#DIV/0!</v>
      </c>
      <c r="AF50" s="4"/>
      <c r="AG50" s="16"/>
      <c r="AH50" s="5"/>
      <c r="AI50" s="18"/>
    </row>
    <row r="51" spans="24:35" ht="15.6">
      <c r="X51">
        <f>+'Ark1'!C575</f>
        <v>2021</v>
      </c>
      <c r="Y51">
        <f>+'Ark1'!L575</f>
        <v>2</v>
      </c>
      <c r="Z51" s="3" t="s">
        <v>29</v>
      </c>
      <c r="AA51">
        <f>+'Ark1'!Q575</f>
        <v>0</v>
      </c>
      <c r="AB51">
        <f>+'Ark1'!R575</f>
        <v>0</v>
      </c>
      <c r="AC51" s="1">
        <f>+'Ark1'!T575</f>
        <v>0</v>
      </c>
      <c r="AD51" s="1">
        <f>+'Ark1'!W575</f>
        <v>0</v>
      </c>
      <c r="AE51" s="101" t="e">
        <f t="shared" si="0"/>
        <v>#DIV/0!</v>
      </c>
      <c r="AF51" s="4"/>
      <c r="AG51" s="16"/>
      <c r="AH51" s="5"/>
      <c r="AI51" s="18"/>
    </row>
    <row r="52" spans="24:35" ht="15.6">
      <c r="X52">
        <f>+'Ark1'!C576</f>
        <v>2021</v>
      </c>
      <c r="Y52">
        <f>+'Ark1'!L576</f>
        <v>3</v>
      </c>
      <c r="Z52" s="3" t="s">
        <v>30</v>
      </c>
      <c r="AA52">
        <f>+'Ark1'!Q576</f>
        <v>4</v>
      </c>
      <c r="AB52">
        <f>+'Ark1'!R576</f>
        <v>5</v>
      </c>
      <c r="AC52" s="1">
        <f>+'Ark1'!T576</f>
        <v>2.6</v>
      </c>
      <c r="AD52" s="1">
        <f>+'Ark1'!W576</f>
        <v>0</v>
      </c>
      <c r="AE52" s="101">
        <f t="shared" si="0"/>
        <v>1.25</v>
      </c>
      <c r="AF52" s="4"/>
      <c r="AG52" s="16"/>
      <c r="AH52" s="5"/>
      <c r="AI52" s="18"/>
    </row>
    <row r="53" spans="24:35" ht="15.6">
      <c r="X53">
        <f>+'Ark1'!C577</f>
        <v>2021</v>
      </c>
      <c r="Y53">
        <f>+'Ark1'!L577</f>
        <v>4</v>
      </c>
      <c r="Z53" s="3" t="s">
        <v>31</v>
      </c>
      <c r="AA53">
        <f>+'Ark1'!Q577</f>
        <v>3</v>
      </c>
      <c r="AB53">
        <f>+'Ark1'!R577</f>
        <v>4</v>
      </c>
      <c r="AC53" s="1">
        <f>+'Ark1'!T577</f>
        <v>4.25</v>
      </c>
      <c r="AD53" s="1">
        <f>+'Ark1'!W577</f>
        <v>0</v>
      </c>
      <c r="AE53" s="101">
        <f t="shared" si="0"/>
        <v>1.3333333333333333</v>
      </c>
      <c r="AF53" s="4"/>
      <c r="AG53" s="16"/>
      <c r="AH53" s="5"/>
      <c r="AI53" s="18"/>
    </row>
    <row r="54" spans="24:35" ht="15.6">
      <c r="X54">
        <f>+'Ark1'!C578</f>
        <v>2021</v>
      </c>
      <c r="Y54">
        <f>+'Ark1'!L578</f>
        <v>5</v>
      </c>
      <c r="Z54" s="3" t="s">
        <v>404</v>
      </c>
      <c r="AA54">
        <f>+'Ark1'!Q578</f>
        <v>14</v>
      </c>
      <c r="AB54">
        <f>+'Ark1'!R578</f>
        <v>21</v>
      </c>
      <c r="AC54" s="1">
        <f>+'Ark1'!T578</f>
        <v>3.8095238095238111</v>
      </c>
      <c r="AD54" s="1">
        <f>+'Ark1'!W578</f>
        <v>0</v>
      </c>
      <c r="AE54" s="101">
        <f t="shared" si="0"/>
        <v>1.5</v>
      </c>
      <c r="AF54" s="4"/>
      <c r="AG54" s="16"/>
      <c r="AH54" s="5"/>
      <c r="AI54" s="18"/>
    </row>
    <row r="55" spans="24:35" ht="15.6">
      <c r="X55">
        <f>+'Ark1'!C579</f>
        <v>2021</v>
      </c>
      <c r="Y55">
        <f>+'Ark1'!L579</f>
        <v>6</v>
      </c>
      <c r="Z55" s="3" t="s">
        <v>32</v>
      </c>
      <c r="AA55">
        <f>+'Ark1'!Q579</f>
        <v>40</v>
      </c>
      <c r="AB55">
        <f>+'Ark1'!R579</f>
        <v>87</v>
      </c>
      <c r="AC55" s="1">
        <f>+'Ark1'!T579</f>
        <v>4.4022988505747129</v>
      </c>
      <c r="AD55" s="1">
        <f>+'Ark1'!W579</f>
        <v>0</v>
      </c>
      <c r="AE55" s="101">
        <f t="shared" si="0"/>
        <v>2.1749999999999998</v>
      </c>
      <c r="AF55" s="4"/>
      <c r="AG55" s="16"/>
      <c r="AH55" s="5"/>
      <c r="AI55" s="18"/>
    </row>
    <row r="56" spans="24:35" ht="15.6">
      <c r="X56">
        <f>+'Ark1'!C580</f>
        <v>2021</v>
      </c>
      <c r="Y56">
        <f>+'Ark1'!L580</f>
        <v>7</v>
      </c>
      <c r="Z56" s="3" t="s">
        <v>33</v>
      </c>
      <c r="AA56">
        <f>+'Ark1'!Q580</f>
        <v>69</v>
      </c>
      <c r="AB56">
        <f>+'Ark1'!R580</f>
        <v>188</v>
      </c>
      <c r="AC56" s="1">
        <f>+'Ark1'!T580</f>
        <v>5.2659574468085086</v>
      </c>
      <c r="AD56" s="1">
        <f>+'Ark1'!W580</f>
        <v>1.0638297872340428</v>
      </c>
      <c r="AE56" s="101">
        <f t="shared" si="0"/>
        <v>2.7246376811594204</v>
      </c>
      <c r="AF56" s="4"/>
      <c r="AG56" s="16"/>
      <c r="AH56" s="5"/>
      <c r="AI56" s="18"/>
    </row>
    <row r="57" spans="24:35" ht="15.6">
      <c r="X57">
        <f>+'Ark1'!C581</f>
        <v>2021</v>
      </c>
      <c r="Y57">
        <f>+'Ark1'!L581</f>
        <v>8</v>
      </c>
      <c r="Z57" s="3" t="s">
        <v>34</v>
      </c>
      <c r="AA57">
        <f>+'Ark1'!Q581</f>
        <v>162</v>
      </c>
      <c r="AB57">
        <f>+'Ark1'!R581</f>
        <v>687</v>
      </c>
      <c r="AC57" s="1">
        <f>+'Ark1'!T581</f>
        <v>6.1368267831149916</v>
      </c>
      <c r="AD57" s="1">
        <f>+'Ark1'!W581</f>
        <v>3.3478893740902476</v>
      </c>
      <c r="AE57" s="101">
        <f t="shared" si="0"/>
        <v>4.2407407407407405</v>
      </c>
      <c r="AF57" s="4"/>
      <c r="AG57" s="16"/>
      <c r="AH57" s="5"/>
      <c r="AI57" s="18"/>
    </row>
    <row r="58" spans="24:35" ht="15.6">
      <c r="X58">
        <f>+'Ark1'!C582</f>
        <v>2021</v>
      </c>
      <c r="Y58">
        <f>+'Ark1'!L582</f>
        <v>9</v>
      </c>
      <c r="Z58" s="3" t="s">
        <v>35</v>
      </c>
      <c r="AA58">
        <f>+'Ark1'!Q582</f>
        <v>159</v>
      </c>
      <c r="AB58">
        <f>+'Ark1'!R582</f>
        <v>876</v>
      </c>
      <c r="AC58" s="1">
        <f>+'Ark1'!T582</f>
        <v>6.5205479452054798</v>
      </c>
      <c r="AD58" s="1">
        <f>+'Ark1'!W582</f>
        <v>6.5068493150684947</v>
      </c>
      <c r="AE58" s="101">
        <f t="shared" si="0"/>
        <v>5.5094339622641506</v>
      </c>
      <c r="AF58" s="4"/>
      <c r="AG58" s="18"/>
      <c r="AH58" s="5"/>
      <c r="AI58" s="18"/>
    </row>
    <row r="59" spans="24:35">
      <c r="X59">
        <f>+'Ark1'!C583</f>
        <v>2021</v>
      </c>
      <c r="Y59">
        <f>+'Ark1'!L583</f>
        <v>10</v>
      </c>
      <c r="Z59" s="3" t="s">
        <v>36</v>
      </c>
      <c r="AA59">
        <f>+'Ark1'!Q583</f>
        <v>89</v>
      </c>
      <c r="AB59">
        <f>+'Ark1'!R583</f>
        <v>303</v>
      </c>
      <c r="AC59" s="1">
        <f>+'Ark1'!T583</f>
        <v>6.7359735973597354</v>
      </c>
      <c r="AD59" s="1">
        <f>+'Ark1'!W583</f>
        <v>9.5709570957095718</v>
      </c>
      <c r="AE59" s="101">
        <f t="shared" si="0"/>
        <v>3.404494382022472</v>
      </c>
      <c r="AF59" s="13"/>
    </row>
    <row r="60" spans="24:35" ht="15.6">
      <c r="X60">
        <f>+'Ark1'!C584</f>
        <v>2021</v>
      </c>
      <c r="Y60">
        <f>+'Ark1'!L584</f>
        <v>11</v>
      </c>
      <c r="Z60" s="3" t="s">
        <v>37</v>
      </c>
      <c r="AA60">
        <f>+'Ark1'!Q584</f>
        <v>38</v>
      </c>
      <c r="AB60">
        <f>+'Ark1'!R584</f>
        <v>95</v>
      </c>
      <c r="AC60" s="1">
        <f>+'Ark1'!T584</f>
        <v>6.9157894736842094</v>
      </c>
      <c r="AD60" s="1">
        <f>+'Ark1'!W584</f>
        <v>11.578947368421057</v>
      </c>
      <c r="AE60" s="101">
        <f t="shared" si="0"/>
        <v>2.5</v>
      </c>
      <c r="AF60" s="5"/>
      <c r="AG60" s="18"/>
      <c r="AI60" s="18"/>
    </row>
    <row r="61" spans="24:35">
      <c r="X61">
        <f>+'Ark1'!C585</f>
        <v>2021</v>
      </c>
      <c r="Y61">
        <f>+'Ark1'!L585</f>
        <v>12</v>
      </c>
      <c r="Z61" s="3" t="s">
        <v>38</v>
      </c>
      <c r="AA61">
        <f>+'Ark1'!Q585</f>
        <v>6</v>
      </c>
      <c r="AB61">
        <f>+'Ark1'!R585</f>
        <v>11</v>
      </c>
      <c r="AC61" s="1">
        <f>+'Ark1'!T585</f>
        <v>7</v>
      </c>
      <c r="AD61" s="1">
        <f>+'Ark1'!W585</f>
        <v>9.0909090909090917</v>
      </c>
      <c r="AE61" s="101">
        <f t="shared" si="0"/>
        <v>1.8333333333333333</v>
      </c>
      <c r="AF61" s="13"/>
    </row>
    <row r="62" spans="24:35">
      <c r="X62">
        <f>+'Ark1'!C586</f>
        <v>2021</v>
      </c>
      <c r="Y62">
        <f>+'Ark1'!L586</f>
        <v>13</v>
      </c>
      <c r="Z62" s="3" t="s">
        <v>39</v>
      </c>
      <c r="AA62">
        <f>+'Ark1'!Q586</f>
        <v>0</v>
      </c>
      <c r="AB62">
        <f>+'Ark1'!R586</f>
        <v>0</v>
      </c>
      <c r="AC62" s="1">
        <f>+'Ark1'!T586</f>
        <v>0</v>
      </c>
      <c r="AD62" s="1">
        <f>+'Ark1'!W586</f>
        <v>0</v>
      </c>
      <c r="AE62" s="101" t="e">
        <f t="shared" si="0"/>
        <v>#DIV/0!</v>
      </c>
      <c r="AF62" s="13"/>
    </row>
    <row r="63" spans="24:35" ht="15.6">
      <c r="X63">
        <f>+'Ark1'!C587</f>
        <v>2021</v>
      </c>
      <c r="Y63">
        <f>+'Ark1'!L587</f>
        <v>14</v>
      </c>
      <c r="Z63" s="3" t="s">
        <v>405</v>
      </c>
      <c r="AA63">
        <f>+'Ark1'!Q587</f>
        <v>0</v>
      </c>
      <c r="AB63">
        <f>+'Ark1'!R587</f>
        <v>0</v>
      </c>
      <c r="AC63" s="1">
        <f>+'Ark1'!T587</f>
        <v>0</v>
      </c>
      <c r="AD63" s="1">
        <f>+'Ark1'!W587</f>
        <v>0</v>
      </c>
      <c r="AE63" s="101" t="e">
        <f t="shared" si="0"/>
        <v>#DIV/0!</v>
      </c>
      <c r="AF63" s="2"/>
      <c r="AG63" s="5"/>
    </row>
    <row r="64" spans="24:35">
      <c r="X64">
        <f>+'Ark1'!C588</f>
        <v>2021</v>
      </c>
      <c r="Y64">
        <f>+'Ark1'!L588</f>
        <v>15</v>
      </c>
      <c r="Z64" s="3" t="s">
        <v>40</v>
      </c>
      <c r="AA64">
        <f>+'Ark1'!Q588</f>
        <v>0</v>
      </c>
      <c r="AB64">
        <f>+'Ark1'!R588</f>
        <v>0</v>
      </c>
      <c r="AC64" s="1">
        <f>+'Ark1'!T588</f>
        <v>0</v>
      </c>
      <c r="AD64" s="1">
        <f>+'Ark1'!W588</f>
        <v>0</v>
      </c>
      <c r="AE64" s="101" t="e">
        <f t="shared" si="0"/>
        <v>#DIV/0!</v>
      </c>
      <c r="AF64" s="4"/>
      <c r="AG64" s="4"/>
      <c r="AH64" s="4"/>
      <c r="AI64" s="4"/>
    </row>
    <row r="65" spans="24:35" ht="15.6">
      <c r="X65" s="56">
        <f>+'Ark1'!C589</f>
        <v>2020</v>
      </c>
      <c r="Y65" s="56">
        <f>+'Ark1'!L589</f>
        <v>1</v>
      </c>
      <c r="Z65" s="57" t="s">
        <v>28</v>
      </c>
      <c r="AA65" s="56">
        <f>+'Ark1'!Q589</f>
        <v>0</v>
      </c>
      <c r="AB65" s="56">
        <f>+'Ark1'!R589</f>
        <v>0</v>
      </c>
      <c r="AC65" s="58">
        <f>+'Ark1'!T589</f>
        <v>0</v>
      </c>
      <c r="AD65" s="58">
        <f>+'Ark1'!W589</f>
        <v>0</v>
      </c>
      <c r="AE65" s="166" t="e">
        <f t="shared" si="0"/>
        <v>#DIV/0!</v>
      </c>
      <c r="AF65" s="4"/>
      <c r="AG65" s="13"/>
      <c r="AH65" s="1"/>
      <c r="AI65" s="5"/>
    </row>
    <row r="66" spans="24:35" ht="15.6">
      <c r="X66" s="56">
        <f>+'Ark1'!C590</f>
        <v>2020</v>
      </c>
      <c r="Y66" s="56">
        <f>+'Ark1'!L590</f>
        <v>2</v>
      </c>
      <c r="Z66" s="57" t="s">
        <v>29</v>
      </c>
      <c r="AA66" s="56">
        <f>+'Ark1'!Q590</f>
        <v>1</v>
      </c>
      <c r="AB66" s="56">
        <f>+'Ark1'!R590</f>
        <v>1</v>
      </c>
      <c r="AC66" s="58">
        <f>+'Ark1'!T590</f>
        <v>3</v>
      </c>
      <c r="AD66" s="58">
        <f>+'Ark1'!W590</f>
        <v>0</v>
      </c>
      <c r="AE66" s="166">
        <f t="shared" si="0"/>
        <v>1</v>
      </c>
      <c r="AF66" s="4"/>
      <c r="AG66" s="13"/>
      <c r="AH66" s="1"/>
      <c r="AI66" s="5"/>
    </row>
    <row r="67" spans="24:35" ht="15.6">
      <c r="X67" s="56">
        <f>+'Ark1'!C591</f>
        <v>2020</v>
      </c>
      <c r="Y67" s="56">
        <f>+'Ark1'!L591</f>
        <v>3</v>
      </c>
      <c r="Z67" s="57" t="s">
        <v>30</v>
      </c>
      <c r="AA67" s="56">
        <f>+'Ark1'!Q591</f>
        <v>5</v>
      </c>
      <c r="AB67" s="56">
        <f>+'Ark1'!R591</f>
        <v>9</v>
      </c>
      <c r="AC67" s="58">
        <f>+'Ark1'!T591</f>
        <v>2.6666666666666661</v>
      </c>
      <c r="AD67" s="58">
        <f>+'Ark1'!W591</f>
        <v>0</v>
      </c>
      <c r="AE67" s="166">
        <f t="shared" si="0"/>
        <v>1.8</v>
      </c>
      <c r="AF67" s="4"/>
      <c r="AG67" s="13"/>
      <c r="AH67" s="1"/>
      <c r="AI67" s="5"/>
    </row>
    <row r="68" spans="24:35" ht="15.6">
      <c r="X68" s="56">
        <f>+'Ark1'!C592</f>
        <v>2020</v>
      </c>
      <c r="Y68" s="56">
        <f>+'Ark1'!L592</f>
        <v>4</v>
      </c>
      <c r="Z68" s="57" t="s">
        <v>31</v>
      </c>
      <c r="AA68" s="56">
        <f>+'Ark1'!Q592</f>
        <v>8</v>
      </c>
      <c r="AB68" s="56">
        <f>+'Ark1'!R592</f>
        <v>16</v>
      </c>
      <c r="AC68" s="58">
        <f>+'Ark1'!T592</f>
        <v>3.4375</v>
      </c>
      <c r="AD68" s="58">
        <f>+'Ark1'!W592</f>
        <v>0</v>
      </c>
      <c r="AE68" s="166">
        <f t="shared" si="0"/>
        <v>2</v>
      </c>
      <c r="AF68" s="4"/>
      <c r="AG68" s="13"/>
      <c r="AH68" s="1"/>
      <c r="AI68" s="5"/>
    </row>
    <row r="69" spans="24:35" ht="15.6">
      <c r="X69" s="56">
        <f>+'Ark1'!C593</f>
        <v>2020</v>
      </c>
      <c r="Y69" s="56">
        <f>+'Ark1'!L593</f>
        <v>5</v>
      </c>
      <c r="Z69" s="57" t="s">
        <v>404</v>
      </c>
      <c r="AA69" s="56">
        <f>+'Ark1'!Q593</f>
        <v>20</v>
      </c>
      <c r="AB69" s="56">
        <f>+'Ark1'!R593</f>
        <v>41</v>
      </c>
      <c r="AC69" s="58">
        <f>+'Ark1'!T593</f>
        <v>4.3902439024390247</v>
      </c>
      <c r="AD69" s="58">
        <f>+'Ark1'!W593</f>
        <v>0</v>
      </c>
      <c r="AE69" s="166">
        <f t="shared" ref="AE69:AE132" si="1">+AB69/AA69</f>
        <v>2.0499999999999998</v>
      </c>
      <c r="AF69" s="4"/>
      <c r="AG69" s="13"/>
      <c r="AH69" s="13"/>
      <c r="AI69" s="5"/>
    </row>
    <row r="70" spans="24:35" ht="15.6">
      <c r="X70" s="56">
        <f>+'Ark1'!C594</f>
        <v>2020</v>
      </c>
      <c r="Y70" s="56">
        <f>+'Ark1'!L594</f>
        <v>6</v>
      </c>
      <c r="Z70" s="57" t="s">
        <v>32</v>
      </c>
      <c r="AA70" s="56">
        <f>+'Ark1'!Q594</f>
        <v>49</v>
      </c>
      <c r="AB70" s="56">
        <f>+'Ark1'!R594</f>
        <v>114</v>
      </c>
      <c r="AC70" s="58">
        <f>+'Ark1'!T594</f>
        <v>5.0964912280701755</v>
      </c>
      <c r="AD70" s="58">
        <f>+'Ark1'!W594</f>
        <v>1.7543859649122804</v>
      </c>
      <c r="AE70" s="166">
        <f t="shared" si="1"/>
        <v>2.3265306122448979</v>
      </c>
      <c r="AF70" s="4"/>
      <c r="AG70" s="13"/>
      <c r="AH70" s="13"/>
      <c r="AI70" s="5"/>
    </row>
    <row r="71" spans="24:35" ht="15.6">
      <c r="X71" s="56">
        <f>+'Ark1'!C595</f>
        <v>2020</v>
      </c>
      <c r="Y71" s="56">
        <f>+'Ark1'!L595</f>
        <v>7</v>
      </c>
      <c r="Z71" s="57" t="s">
        <v>33</v>
      </c>
      <c r="AA71" s="56">
        <f>+'Ark1'!Q595</f>
        <v>109</v>
      </c>
      <c r="AB71" s="56">
        <f>+'Ark1'!R595</f>
        <v>248</v>
      </c>
      <c r="AC71" s="58">
        <f>+'Ark1'!T595</f>
        <v>5.6330645161290311</v>
      </c>
      <c r="AD71" s="58">
        <f>+'Ark1'!W595</f>
        <v>0.80645161290322565</v>
      </c>
      <c r="AE71" s="166">
        <f t="shared" si="1"/>
        <v>2.2752293577981653</v>
      </c>
      <c r="AF71" s="4"/>
      <c r="AG71" s="13"/>
      <c r="AH71" s="13"/>
      <c r="AI71" s="5"/>
    </row>
    <row r="72" spans="24:35" ht="15.6">
      <c r="X72" s="56">
        <f>+'Ark1'!C596</f>
        <v>2020</v>
      </c>
      <c r="Y72" s="56">
        <f>+'Ark1'!L596</f>
        <v>8</v>
      </c>
      <c r="Z72" s="57" t="s">
        <v>34</v>
      </c>
      <c r="AA72" s="56">
        <f>+'Ark1'!Q596</f>
        <v>209</v>
      </c>
      <c r="AB72" s="56">
        <f>+'Ark1'!R596</f>
        <v>1018</v>
      </c>
      <c r="AC72" s="58">
        <f>+'Ark1'!T596</f>
        <v>6.3634577603143399</v>
      </c>
      <c r="AD72" s="58">
        <f>+'Ark1'!W596</f>
        <v>4.9115913555992119</v>
      </c>
      <c r="AE72" s="166">
        <f t="shared" si="1"/>
        <v>4.8708133971291865</v>
      </c>
      <c r="AF72" s="4"/>
      <c r="AG72" s="13"/>
      <c r="AH72" s="13"/>
      <c r="AI72" s="5"/>
    </row>
    <row r="73" spans="24:35" ht="15.6">
      <c r="X73" s="56">
        <f>+'Ark1'!C597</f>
        <v>2020</v>
      </c>
      <c r="Y73" s="56">
        <f>+'Ark1'!L597</f>
        <v>9</v>
      </c>
      <c r="Z73" s="57" t="s">
        <v>35</v>
      </c>
      <c r="AA73" s="56">
        <f>+'Ark1'!Q597</f>
        <v>214</v>
      </c>
      <c r="AB73" s="56">
        <f>+'Ark1'!R597</f>
        <v>1303</v>
      </c>
      <c r="AC73" s="58">
        <f>+'Ark1'!T597</f>
        <v>6.7996930161166551</v>
      </c>
      <c r="AD73" s="58">
        <f>+'Ark1'!W597</f>
        <v>7.8280890253261699</v>
      </c>
      <c r="AE73" s="166">
        <f t="shared" si="1"/>
        <v>6.0887850467289724</v>
      </c>
      <c r="AF73" s="4"/>
      <c r="AG73" s="13"/>
      <c r="AH73" s="5"/>
      <c r="AI73" s="5"/>
    </row>
    <row r="74" spans="24:35" ht="15.6">
      <c r="X74" s="56">
        <f>+'Ark1'!C598</f>
        <v>2020</v>
      </c>
      <c r="Y74" s="56">
        <f>+'Ark1'!L598</f>
        <v>10</v>
      </c>
      <c r="Z74" s="57" t="s">
        <v>36</v>
      </c>
      <c r="AA74" s="56">
        <f>+'Ark1'!Q598</f>
        <v>121</v>
      </c>
      <c r="AB74" s="56">
        <f>+'Ark1'!R598</f>
        <v>379</v>
      </c>
      <c r="AC74" s="58">
        <f>+'Ark1'!T598</f>
        <v>7.2506596306068607</v>
      </c>
      <c r="AD74" s="58">
        <f>+'Ark1'!W598</f>
        <v>8.9709762532981507</v>
      </c>
      <c r="AE74" s="166">
        <f t="shared" si="1"/>
        <v>3.1322314049586777</v>
      </c>
      <c r="AF74" s="4"/>
      <c r="AG74" s="13"/>
      <c r="AH74" s="5"/>
      <c r="AI74" s="5"/>
    </row>
    <row r="75" spans="24:35" ht="15.6">
      <c r="X75" s="56">
        <f>+'Ark1'!C599</f>
        <v>2020</v>
      </c>
      <c r="Y75" s="56">
        <f>+'Ark1'!L599</f>
        <v>11</v>
      </c>
      <c r="Z75" s="57" t="s">
        <v>37</v>
      </c>
      <c r="AA75" s="56">
        <f>+'Ark1'!Q599</f>
        <v>54</v>
      </c>
      <c r="AB75" s="56">
        <f>+'Ark1'!R599</f>
        <v>111</v>
      </c>
      <c r="AC75" s="58">
        <f>+'Ark1'!T599</f>
        <v>7.5855855855855854</v>
      </c>
      <c r="AD75" s="58">
        <f>+'Ark1'!W599</f>
        <v>21.621621621621625</v>
      </c>
      <c r="AE75" s="166">
        <f t="shared" si="1"/>
        <v>2.0555555555555554</v>
      </c>
      <c r="AF75" s="4"/>
      <c r="AG75" s="13"/>
      <c r="AH75" s="5"/>
      <c r="AI75" s="5"/>
    </row>
    <row r="76" spans="24:35" ht="15.6">
      <c r="X76" s="56">
        <f>+'Ark1'!C600</f>
        <v>2020</v>
      </c>
      <c r="Y76" s="56">
        <f>+'Ark1'!L600</f>
        <v>12</v>
      </c>
      <c r="Z76" s="57" t="s">
        <v>38</v>
      </c>
      <c r="AA76" s="56">
        <f>+'Ark1'!Q600</f>
        <v>14</v>
      </c>
      <c r="AB76" s="56">
        <f>+'Ark1'!R600</f>
        <v>15</v>
      </c>
      <c r="AC76" s="58">
        <f>+'Ark1'!T600</f>
        <v>7.9333333333333345</v>
      </c>
      <c r="AD76" s="58">
        <f>+'Ark1'!W600</f>
        <v>26.666666666666675</v>
      </c>
      <c r="AE76" s="166">
        <f t="shared" si="1"/>
        <v>1.0714285714285714</v>
      </c>
      <c r="AF76" s="4"/>
      <c r="AG76" s="13"/>
      <c r="AH76" s="5"/>
      <c r="AI76" s="5"/>
    </row>
    <row r="77" spans="24:35" ht="15.6">
      <c r="X77" s="56">
        <f>+'Ark1'!C601</f>
        <v>2020</v>
      </c>
      <c r="Y77" s="56">
        <f>+'Ark1'!L601</f>
        <v>13</v>
      </c>
      <c r="Z77" s="57" t="s">
        <v>39</v>
      </c>
      <c r="AA77" s="56">
        <f>+'Ark1'!Q601</f>
        <v>0</v>
      </c>
      <c r="AB77" s="56">
        <f>+'Ark1'!R601</f>
        <v>0</v>
      </c>
      <c r="AC77" s="58">
        <f>+'Ark1'!T601</f>
        <v>0</v>
      </c>
      <c r="AD77" s="58">
        <f>+'Ark1'!W601</f>
        <v>0</v>
      </c>
      <c r="AE77" s="166" t="e">
        <f t="shared" si="1"/>
        <v>#DIV/0!</v>
      </c>
      <c r="AF77" s="4"/>
      <c r="AG77" s="13"/>
      <c r="AH77" s="5"/>
      <c r="AI77" s="5"/>
    </row>
    <row r="78" spans="24:35" ht="15.6">
      <c r="X78" s="56">
        <f>+'Ark1'!C602</f>
        <v>2020</v>
      </c>
      <c r="Y78" s="56">
        <f>+'Ark1'!L602</f>
        <v>14</v>
      </c>
      <c r="Z78" s="57" t="s">
        <v>405</v>
      </c>
      <c r="AA78" s="56">
        <f>+'Ark1'!Q602</f>
        <v>0</v>
      </c>
      <c r="AB78" s="56">
        <f>+'Ark1'!R602</f>
        <v>0</v>
      </c>
      <c r="AC78" s="58">
        <f>+'Ark1'!T602</f>
        <v>0</v>
      </c>
      <c r="AD78" s="58">
        <f>+'Ark1'!W602</f>
        <v>0</v>
      </c>
      <c r="AE78" s="166" t="e">
        <f t="shared" si="1"/>
        <v>#DIV/0!</v>
      </c>
      <c r="AF78" s="4"/>
      <c r="AG78" s="13"/>
      <c r="AH78" s="5"/>
      <c r="AI78" s="5"/>
    </row>
    <row r="79" spans="24:35" ht="15.6">
      <c r="X79" s="56">
        <f>+'Ark1'!C603</f>
        <v>2020</v>
      </c>
      <c r="Y79" s="56">
        <f>+'Ark1'!L603</f>
        <v>15</v>
      </c>
      <c r="Z79" s="57" t="s">
        <v>40</v>
      </c>
      <c r="AA79" s="56">
        <f>+'Ark1'!Q603</f>
        <v>0</v>
      </c>
      <c r="AB79" s="56">
        <f>+'Ark1'!R603</f>
        <v>0</v>
      </c>
      <c r="AC79" s="58">
        <f>+'Ark1'!T603</f>
        <v>0</v>
      </c>
      <c r="AD79" s="58">
        <f>+'Ark1'!W603</f>
        <v>0</v>
      </c>
      <c r="AE79" s="166" t="e">
        <f t="shared" si="1"/>
        <v>#DIV/0!</v>
      </c>
      <c r="AF79" s="4"/>
      <c r="AG79" s="13"/>
      <c r="AH79" s="5"/>
      <c r="AI79" s="5"/>
    </row>
    <row r="80" spans="24:35" ht="15.6">
      <c r="X80">
        <f>+'Ark1'!C604</f>
        <v>2019</v>
      </c>
      <c r="Y80">
        <f>+'Ark1'!L604</f>
        <v>1</v>
      </c>
      <c r="Z80" s="3" t="s">
        <v>28</v>
      </c>
      <c r="AA80">
        <f>+'Ark1'!Q604</f>
        <v>2</v>
      </c>
      <c r="AB80">
        <f>+'Ark1'!R604</f>
        <v>3</v>
      </c>
      <c r="AC80" s="1">
        <f>+'Ark1'!T604</f>
        <v>1</v>
      </c>
      <c r="AD80" s="1">
        <f>+'Ark1'!W604</f>
        <v>0</v>
      </c>
      <c r="AE80" s="101">
        <f t="shared" si="1"/>
        <v>1.5</v>
      </c>
      <c r="AF80" s="4"/>
      <c r="AG80" s="13"/>
      <c r="AH80" s="5"/>
      <c r="AI80" s="5"/>
    </row>
    <row r="81" spans="24:35" ht="15.6">
      <c r="X81">
        <f>+'Ark1'!C605</f>
        <v>2019</v>
      </c>
      <c r="Y81">
        <f>+'Ark1'!L605</f>
        <v>2</v>
      </c>
      <c r="Z81" s="3" t="s">
        <v>29</v>
      </c>
      <c r="AA81">
        <f>+'Ark1'!Q605</f>
        <v>2</v>
      </c>
      <c r="AB81">
        <f>+'Ark1'!R605</f>
        <v>5</v>
      </c>
      <c r="AC81" s="1">
        <f>+'Ark1'!T605</f>
        <v>2.4</v>
      </c>
      <c r="AD81" s="1">
        <f>+'Ark1'!W605</f>
        <v>0</v>
      </c>
      <c r="AE81" s="101">
        <f t="shared" si="1"/>
        <v>2.5</v>
      </c>
      <c r="AF81" s="4"/>
      <c r="AG81" s="5"/>
      <c r="AH81" s="5"/>
      <c r="AI81" s="5"/>
    </row>
    <row r="82" spans="24:35">
      <c r="X82">
        <f>+'Ark1'!C606</f>
        <v>2019</v>
      </c>
      <c r="Y82">
        <f>+'Ark1'!L606</f>
        <v>3</v>
      </c>
      <c r="Z82" s="3" t="s">
        <v>30</v>
      </c>
      <c r="AA82">
        <f>+'Ark1'!Q606</f>
        <v>3</v>
      </c>
      <c r="AB82">
        <f>+'Ark1'!R606</f>
        <v>6</v>
      </c>
      <c r="AC82" s="1">
        <f>+'Ark1'!T606</f>
        <v>2.6666666666666661</v>
      </c>
      <c r="AD82" s="1">
        <f>+'Ark1'!W606</f>
        <v>0</v>
      </c>
      <c r="AE82" s="101">
        <f t="shared" si="1"/>
        <v>2</v>
      </c>
      <c r="AF82" s="13"/>
    </row>
    <row r="83" spans="24:35" ht="15.6">
      <c r="X83">
        <f>+'Ark1'!C607</f>
        <v>2019</v>
      </c>
      <c r="Y83">
        <f>+'Ark1'!L607</f>
        <v>4</v>
      </c>
      <c r="Z83" s="3" t="s">
        <v>31</v>
      </c>
      <c r="AA83">
        <f>+'Ark1'!Q607</f>
        <v>9</v>
      </c>
      <c r="AB83">
        <f>+'Ark1'!R607</f>
        <v>13</v>
      </c>
      <c r="AC83" s="1">
        <f>+'Ark1'!T607</f>
        <v>4.0769230769230758</v>
      </c>
      <c r="AD83" s="1">
        <f>+'Ark1'!W607</f>
        <v>0</v>
      </c>
      <c r="AE83" s="101">
        <f t="shared" si="1"/>
        <v>1.4444444444444444</v>
      </c>
      <c r="AF83" s="5"/>
      <c r="AG83" s="5"/>
      <c r="AI83" s="5"/>
    </row>
    <row r="84" spans="24:35">
      <c r="X84">
        <f>+'Ark1'!C608</f>
        <v>2019</v>
      </c>
      <c r="Y84">
        <f>+'Ark1'!L608</f>
        <v>5</v>
      </c>
      <c r="Z84" s="3" t="s">
        <v>404</v>
      </c>
      <c r="AA84">
        <f>+'Ark1'!Q608</f>
        <v>15</v>
      </c>
      <c r="AB84">
        <f>+'Ark1'!R608</f>
        <v>26</v>
      </c>
      <c r="AC84" s="1">
        <f>+'Ark1'!T608</f>
        <v>4.6538461538461551</v>
      </c>
      <c r="AD84" s="1">
        <f>+'Ark1'!W608</f>
        <v>0</v>
      </c>
      <c r="AE84" s="101">
        <f t="shared" si="1"/>
        <v>1.7333333333333334</v>
      </c>
      <c r="AF84" s="13"/>
    </row>
    <row r="85" spans="24:35">
      <c r="X85">
        <f>+'Ark1'!C609</f>
        <v>2019</v>
      </c>
      <c r="Y85">
        <f>+'Ark1'!L609</f>
        <v>6</v>
      </c>
      <c r="Z85" s="3" t="s">
        <v>32</v>
      </c>
      <c r="AA85">
        <f>+'Ark1'!Q609</f>
        <v>68</v>
      </c>
      <c r="AB85">
        <f>+'Ark1'!R609</f>
        <v>140</v>
      </c>
      <c r="AC85" s="1">
        <f>+'Ark1'!T609</f>
        <v>5.4285714285714306</v>
      </c>
      <c r="AD85" s="1">
        <f>+'Ark1'!W609</f>
        <v>2.8571428571428577</v>
      </c>
      <c r="AE85" s="101">
        <f t="shared" si="1"/>
        <v>2.0588235294117645</v>
      </c>
      <c r="AF85" s="13"/>
    </row>
    <row r="86" spans="24:35" ht="15.6">
      <c r="X86">
        <f>+'Ark1'!C610</f>
        <v>2019</v>
      </c>
      <c r="Y86">
        <f>+'Ark1'!L610</f>
        <v>7</v>
      </c>
      <c r="Z86" s="3" t="s">
        <v>33</v>
      </c>
      <c r="AA86">
        <f>+'Ark1'!Q610</f>
        <v>142</v>
      </c>
      <c r="AB86">
        <f>+'Ark1'!R610</f>
        <v>334</v>
      </c>
      <c r="AC86" s="1">
        <f>+'Ark1'!T610</f>
        <v>5.6616766467065904</v>
      </c>
      <c r="AD86" s="1">
        <f>+'Ark1'!W610</f>
        <v>2.3952095808383236</v>
      </c>
      <c r="AE86" s="101">
        <f t="shared" si="1"/>
        <v>2.352112676056338</v>
      </c>
      <c r="AF86" s="2"/>
      <c r="AG86" s="5"/>
      <c r="AI86" s="2"/>
    </row>
    <row r="87" spans="24:35">
      <c r="X87">
        <f>+'Ark1'!C611</f>
        <v>2019</v>
      </c>
      <c r="Y87">
        <f>+'Ark1'!L611</f>
        <v>8</v>
      </c>
      <c r="Z87" s="3" t="s">
        <v>34</v>
      </c>
      <c r="AA87">
        <f>+'Ark1'!Q611</f>
        <v>218</v>
      </c>
      <c r="AB87">
        <f>+'Ark1'!R611</f>
        <v>1168</v>
      </c>
      <c r="AC87" s="1">
        <f>+'Ark1'!T611</f>
        <v>6.4794520547945202</v>
      </c>
      <c r="AD87" s="1">
        <f>+'Ark1'!W611</f>
        <v>7.1061643835616435</v>
      </c>
      <c r="AE87" s="101">
        <f t="shared" si="1"/>
        <v>5.3577981651376145</v>
      </c>
      <c r="AF87" s="4"/>
      <c r="AG87" s="4"/>
      <c r="AH87" s="4"/>
      <c r="AI87" s="4"/>
    </row>
    <row r="88" spans="24:35" ht="15.6">
      <c r="X88">
        <f>+'Ark1'!C612</f>
        <v>2019</v>
      </c>
      <c r="Y88">
        <f>+'Ark1'!L612</f>
        <v>9</v>
      </c>
      <c r="Z88" s="3" t="s">
        <v>35</v>
      </c>
      <c r="AA88">
        <f>+'Ark1'!Q612</f>
        <v>246</v>
      </c>
      <c r="AB88">
        <f>+'Ark1'!R612</f>
        <v>1633</v>
      </c>
      <c r="AC88" s="1">
        <f>+'Ark1'!T612</f>
        <v>6.8469075321494168</v>
      </c>
      <c r="AD88" s="1">
        <f>+'Ark1'!W612</f>
        <v>12.614819350887938</v>
      </c>
      <c r="AE88" s="101">
        <f t="shared" si="1"/>
        <v>6.6382113821138216</v>
      </c>
      <c r="AF88" s="4"/>
      <c r="AG88" s="13"/>
      <c r="AH88" s="1"/>
      <c r="AI88" s="5"/>
    </row>
    <row r="89" spans="24:35" ht="15.6">
      <c r="X89">
        <f>+'Ark1'!C613</f>
        <v>2019</v>
      </c>
      <c r="Y89">
        <f>+'Ark1'!L613</f>
        <v>10</v>
      </c>
      <c r="Z89" s="3" t="s">
        <v>36</v>
      </c>
      <c r="AA89">
        <f>+'Ark1'!Q613</f>
        <v>169</v>
      </c>
      <c r="AB89">
        <f>+'Ark1'!R613</f>
        <v>711</v>
      </c>
      <c r="AC89" s="1">
        <f>+'Ark1'!T613</f>
        <v>7.0281293952180013</v>
      </c>
      <c r="AD89" s="1">
        <f>+'Ark1'!W613</f>
        <v>11.954992967651195</v>
      </c>
      <c r="AE89" s="101">
        <f t="shared" si="1"/>
        <v>4.2071005917159763</v>
      </c>
      <c r="AF89" s="4"/>
      <c r="AG89" s="13"/>
      <c r="AH89" s="1"/>
      <c r="AI89" s="5"/>
    </row>
    <row r="90" spans="24:35" ht="15.6">
      <c r="X90">
        <f>+'Ark1'!C614</f>
        <v>2019</v>
      </c>
      <c r="Y90">
        <f>+'Ark1'!L614</f>
        <v>11</v>
      </c>
      <c r="Z90" s="3" t="s">
        <v>37</v>
      </c>
      <c r="AA90">
        <f>+'Ark1'!Q614</f>
        <v>106</v>
      </c>
      <c r="AB90">
        <f>+'Ark1'!R614</f>
        <v>246</v>
      </c>
      <c r="AC90" s="1">
        <f>+'Ark1'!T614</f>
        <v>7.308943089430894</v>
      </c>
      <c r="AD90" s="1">
        <f>+'Ark1'!W614</f>
        <v>15.04065040650406</v>
      </c>
      <c r="AE90" s="101">
        <f t="shared" si="1"/>
        <v>2.3207547169811322</v>
      </c>
      <c r="AF90" s="4"/>
      <c r="AG90" s="13"/>
      <c r="AH90" s="1"/>
      <c r="AI90" s="5"/>
    </row>
    <row r="91" spans="24:35" ht="15.6">
      <c r="X91">
        <f>+'Ark1'!C615</f>
        <v>2019</v>
      </c>
      <c r="Y91">
        <f>+'Ark1'!L615</f>
        <v>12</v>
      </c>
      <c r="Z91" s="3" t="s">
        <v>38</v>
      </c>
      <c r="AA91">
        <f>+'Ark1'!Q615</f>
        <v>21</v>
      </c>
      <c r="AB91">
        <f>+'Ark1'!R615</f>
        <v>33</v>
      </c>
      <c r="AC91" s="1">
        <f>+'Ark1'!T615</f>
        <v>7.1818181818181808</v>
      </c>
      <c r="AD91" s="1">
        <f>+'Ark1'!W615</f>
        <v>27.272727272727277</v>
      </c>
      <c r="AE91" s="101">
        <f t="shared" si="1"/>
        <v>1.5714285714285714</v>
      </c>
      <c r="AF91" s="4"/>
      <c r="AG91" s="13"/>
      <c r="AH91" s="1"/>
      <c r="AI91" s="5"/>
    </row>
    <row r="92" spans="24:35" ht="15.6">
      <c r="X92">
        <f>+'Ark1'!C616</f>
        <v>2019</v>
      </c>
      <c r="Y92">
        <f>+'Ark1'!L616</f>
        <v>13</v>
      </c>
      <c r="Z92" s="3" t="s">
        <v>39</v>
      </c>
      <c r="AA92">
        <f>+'Ark1'!Q616</f>
        <v>3</v>
      </c>
      <c r="AB92">
        <f>+'Ark1'!R616</f>
        <v>3</v>
      </c>
      <c r="AC92" s="1">
        <f>+'Ark1'!T616</f>
        <v>8</v>
      </c>
      <c r="AD92" s="1">
        <f>+'Ark1'!W616</f>
        <v>33.333333333333343</v>
      </c>
      <c r="AE92" s="101">
        <f t="shared" si="1"/>
        <v>1</v>
      </c>
      <c r="AF92" s="4"/>
      <c r="AG92" s="13"/>
      <c r="AH92" s="13"/>
      <c r="AI92" s="5"/>
    </row>
    <row r="93" spans="24:35" ht="15.6">
      <c r="X93">
        <f>+'Ark1'!C617</f>
        <v>2019</v>
      </c>
      <c r="Y93">
        <f>+'Ark1'!L617</f>
        <v>14</v>
      </c>
      <c r="Z93" s="3" t="s">
        <v>405</v>
      </c>
      <c r="AA93">
        <f>+'Ark1'!Q617</f>
        <v>1</v>
      </c>
      <c r="AB93">
        <f>+'Ark1'!R617</f>
        <v>1</v>
      </c>
      <c r="AC93" s="1">
        <f>+'Ark1'!T617</f>
        <v>8</v>
      </c>
      <c r="AD93" s="1">
        <f>+'Ark1'!W617</f>
        <v>0</v>
      </c>
      <c r="AE93" s="101">
        <f t="shared" si="1"/>
        <v>1</v>
      </c>
      <c r="AF93" s="4"/>
      <c r="AG93" s="13"/>
      <c r="AH93" s="13"/>
      <c r="AI93" s="5"/>
    </row>
    <row r="94" spans="24:35" ht="15.6">
      <c r="X94">
        <f>+'Ark1'!C618</f>
        <v>2019</v>
      </c>
      <c r="Y94">
        <f>+'Ark1'!L618</f>
        <v>15</v>
      </c>
      <c r="Z94" s="3" t="s">
        <v>40</v>
      </c>
      <c r="AA94">
        <f>+'Ark1'!Q618</f>
        <v>0</v>
      </c>
      <c r="AB94">
        <f>+'Ark1'!R618</f>
        <v>0</v>
      </c>
      <c r="AC94" s="1">
        <f>+'Ark1'!T618</f>
        <v>0</v>
      </c>
      <c r="AD94" s="1">
        <f>+'Ark1'!W618</f>
        <v>0</v>
      </c>
      <c r="AE94" s="101" t="e">
        <f t="shared" si="1"/>
        <v>#DIV/0!</v>
      </c>
      <c r="AF94" s="4"/>
      <c r="AG94" s="13"/>
      <c r="AH94" s="13"/>
      <c r="AI94" s="5"/>
    </row>
    <row r="95" spans="24:35" ht="15.6">
      <c r="X95" s="56">
        <f>+'Ark1'!C619</f>
        <v>2018</v>
      </c>
      <c r="Y95" s="56">
        <f>+'Ark1'!L619</f>
        <v>1</v>
      </c>
      <c r="Z95" s="57" t="s">
        <v>28</v>
      </c>
      <c r="AA95" s="56">
        <f>+'Ark1'!Q619</f>
        <v>1</v>
      </c>
      <c r="AB95" s="56">
        <f>+'Ark1'!R619</f>
        <v>1</v>
      </c>
      <c r="AC95" s="58">
        <f>+'Ark1'!T619</f>
        <v>2</v>
      </c>
      <c r="AD95" s="58">
        <f>+'Ark1'!W619</f>
        <v>0</v>
      </c>
      <c r="AE95" s="166">
        <f t="shared" si="1"/>
        <v>1</v>
      </c>
      <c r="AF95" s="4"/>
      <c r="AG95" s="13"/>
      <c r="AH95" s="13"/>
      <c r="AI95" s="5"/>
    </row>
    <row r="96" spans="24:35" ht="15.6">
      <c r="X96" s="56">
        <f>+'Ark1'!C620</f>
        <v>2018</v>
      </c>
      <c r="Y96" s="56">
        <f>+'Ark1'!L620</f>
        <v>2</v>
      </c>
      <c r="Z96" s="57" t="s">
        <v>29</v>
      </c>
      <c r="AA96" s="56">
        <f>+'Ark1'!Q620</f>
        <v>7</v>
      </c>
      <c r="AB96" s="56">
        <f>+'Ark1'!R620</f>
        <v>9</v>
      </c>
      <c r="AC96" s="58">
        <f>+'Ark1'!T620</f>
        <v>2.2222222222222223</v>
      </c>
      <c r="AD96" s="58">
        <f>+'Ark1'!W620</f>
        <v>0</v>
      </c>
      <c r="AE96" s="166">
        <f t="shared" si="1"/>
        <v>1.2857142857142858</v>
      </c>
      <c r="AF96" s="4"/>
      <c r="AG96" s="13"/>
      <c r="AH96" s="5"/>
      <c r="AI96" s="5"/>
    </row>
    <row r="97" spans="24:35" ht="15.6">
      <c r="X97" s="56">
        <f>+'Ark1'!C621</f>
        <v>2018</v>
      </c>
      <c r="Y97" s="56">
        <f>+'Ark1'!L621</f>
        <v>3</v>
      </c>
      <c r="Z97" s="57" t="s">
        <v>30</v>
      </c>
      <c r="AA97" s="56">
        <f>+'Ark1'!Q621</f>
        <v>13</v>
      </c>
      <c r="AB97" s="56">
        <f>+'Ark1'!R621</f>
        <v>18</v>
      </c>
      <c r="AC97" s="58">
        <f>+'Ark1'!T621</f>
        <v>2.6111111111111112</v>
      </c>
      <c r="AD97" s="58">
        <f>+'Ark1'!W621</f>
        <v>0</v>
      </c>
      <c r="AE97" s="166">
        <f t="shared" si="1"/>
        <v>1.3846153846153846</v>
      </c>
      <c r="AF97" s="4"/>
      <c r="AG97" s="13"/>
      <c r="AH97" s="5"/>
      <c r="AI97" s="5"/>
    </row>
    <row r="98" spans="24:35" ht="15.6">
      <c r="X98" s="56">
        <f>+'Ark1'!C622</f>
        <v>2018</v>
      </c>
      <c r="Y98" s="56">
        <f>+'Ark1'!L622</f>
        <v>4</v>
      </c>
      <c r="Z98" s="57" t="s">
        <v>31</v>
      </c>
      <c r="AA98" s="56">
        <f>+'Ark1'!Q622</f>
        <v>36</v>
      </c>
      <c r="AB98" s="56">
        <f>+'Ark1'!R622</f>
        <v>60</v>
      </c>
      <c r="AC98" s="58">
        <f>+'Ark1'!T622</f>
        <v>3.2</v>
      </c>
      <c r="AD98" s="58">
        <f>+'Ark1'!W622</f>
        <v>0</v>
      </c>
      <c r="AE98" s="166">
        <f t="shared" si="1"/>
        <v>1.6666666666666667</v>
      </c>
      <c r="AF98" s="4"/>
      <c r="AG98" s="13"/>
      <c r="AH98" s="5"/>
      <c r="AI98" s="5"/>
    </row>
    <row r="99" spans="24:35" ht="15.6">
      <c r="X99" s="56">
        <f>+'Ark1'!C623</f>
        <v>2018</v>
      </c>
      <c r="Y99" s="56">
        <f>+'Ark1'!L623</f>
        <v>5</v>
      </c>
      <c r="Z99" s="57" t="s">
        <v>404</v>
      </c>
      <c r="AA99" s="56">
        <f>+'Ark1'!Q623</f>
        <v>122</v>
      </c>
      <c r="AB99" s="56">
        <f>+'Ark1'!R623</f>
        <v>216</v>
      </c>
      <c r="AC99" s="58">
        <f>+'Ark1'!T623</f>
        <v>4.2777777777777777</v>
      </c>
      <c r="AD99" s="58">
        <f>+'Ark1'!W623</f>
        <v>0</v>
      </c>
      <c r="AE99" s="166">
        <f t="shared" si="1"/>
        <v>1.7704918032786885</v>
      </c>
      <c r="AF99" s="4"/>
      <c r="AG99" s="13"/>
      <c r="AH99" s="5"/>
      <c r="AI99" s="5"/>
    </row>
    <row r="100" spans="24:35" ht="15.6">
      <c r="X100" s="56">
        <f>+'Ark1'!C624</f>
        <v>2018</v>
      </c>
      <c r="Y100" s="56">
        <f>+'Ark1'!L624</f>
        <v>6</v>
      </c>
      <c r="Z100" s="57" t="s">
        <v>32</v>
      </c>
      <c r="AA100" s="56">
        <f>+'Ark1'!Q624</f>
        <v>349</v>
      </c>
      <c r="AB100" s="56">
        <f>+'Ark1'!R624</f>
        <v>809</v>
      </c>
      <c r="AC100" s="58">
        <f>+'Ark1'!T624</f>
        <v>4.8850432632880088</v>
      </c>
      <c r="AD100" s="58">
        <f>+'Ark1'!W624</f>
        <v>0.37082818294190362</v>
      </c>
      <c r="AE100" s="166">
        <f t="shared" si="1"/>
        <v>2.3180515759312321</v>
      </c>
      <c r="AF100" s="4"/>
      <c r="AG100" s="13"/>
      <c r="AH100" s="5"/>
      <c r="AI100" s="5"/>
    </row>
    <row r="101" spans="24:35" ht="15.6">
      <c r="X101" s="56">
        <f>+'Ark1'!C625</f>
        <v>2018</v>
      </c>
      <c r="Y101" s="56">
        <f>+'Ark1'!L625</f>
        <v>7</v>
      </c>
      <c r="Z101" s="57" t="s">
        <v>33</v>
      </c>
      <c r="AA101" s="56">
        <f>+'Ark1'!Q625</f>
        <v>638</v>
      </c>
      <c r="AB101" s="56">
        <f>+'Ark1'!R625</f>
        <v>1732</v>
      </c>
      <c r="AC101" s="58">
        <f>+'Ark1'!T625</f>
        <v>5.4901847575057756</v>
      </c>
      <c r="AD101" s="58">
        <f>+'Ark1'!W625</f>
        <v>1.1547344110854503</v>
      </c>
      <c r="AE101" s="166">
        <f t="shared" si="1"/>
        <v>2.7147335423197494</v>
      </c>
      <c r="AF101" s="4"/>
      <c r="AG101" s="13"/>
      <c r="AH101" s="5"/>
      <c r="AI101" s="5"/>
    </row>
    <row r="102" spans="24:35" ht="15.6">
      <c r="X102" s="56">
        <f>+'Ark1'!C626</f>
        <v>2018</v>
      </c>
      <c r="Y102" s="56">
        <f>+'Ark1'!L626</f>
        <v>8</v>
      </c>
      <c r="Z102" s="57" t="s">
        <v>34</v>
      </c>
      <c r="AA102" s="56">
        <f>+'Ark1'!Q626</f>
        <v>1020</v>
      </c>
      <c r="AB102" s="56">
        <f>+'Ark1'!R626</f>
        <v>5162</v>
      </c>
      <c r="AC102" s="58">
        <f>+'Ark1'!T626</f>
        <v>6.0083301046106152</v>
      </c>
      <c r="AD102" s="58">
        <f>+'Ark1'!W626</f>
        <v>2.2859356838434719</v>
      </c>
      <c r="AE102" s="166">
        <f t="shared" si="1"/>
        <v>5.06078431372549</v>
      </c>
      <c r="AF102" s="4"/>
      <c r="AG102" s="13"/>
      <c r="AH102" s="5"/>
      <c r="AI102" s="5"/>
    </row>
    <row r="103" spans="24:35" ht="15.6">
      <c r="X103" s="56">
        <f>+'Ark1'!C627</f>
        <v>2018</v>
      </c>
      <c r="Y103" s="56">
        <f>+'Ark1'!L627</f>
        <v>9</v>
      </c>
      <c r="Z103" s="57" t="s">
        <v>35</v>
      </c>
      <c r="AA103" s="56">
        <f>+'Ark1'!Q627</f>
        <v>1064</v>
      </c>
      <c r="AB103" s="56">
        <f>+'Ark1'!R627</f>
        <v>6888</v>
      </c>
      <c r="AC103" s="58">
        <f>+'Ark1'!T627</f>
        <v>6.3735481997677104</v>
      </c>
      <c r="AD103" s="58">
        <f>+'Ark1'!W627</f>
        <v>5.1538908246225317</v>
      </c>
      <c r="AE103" s="166">
        <f t="shared" si="1"/>
        <v>6.4736842105263159</v>
      </c>
      <c r="AF103" s="4"/>
      <c r="AG103" s="13"/>
      <c r="AH103" s="5"/>
      <c r="AI103" s="5"/>
    </row>
    <row r="104" spans="24:35" ht="15.6">
      <c r="X104" s="56">
        <f>+'Ark1'!C628</f>
        <v>2018</v>
      </c>
      <c r="Y104" s="56">
        <f>+'Ark1'!L628</f>
        <v>10</v>
      </c>
      <c r="Z104" s="57" t="s">
        <v>36</v>
      </c>
      <c r="AA104" s="56">
        <f>+'Ark1'!Q628</f>
        <v>796</v>
      </c>
      <c r="AB104" s="56">
        <f>+'Ark1'!R628</f>
        <v>3056</v>
      </c>
      <c r="AC104" s="58">
        <f>+'Ark1'!T628</f>
        <v>6.6904450261780077</v>
      </c>
      <c r="AD104" s="58">
        <f>+'Ark1'!W628</f>
        <v>7.2643979057591617</v>
      </c>
      <c r="AE104" s="166">
        <f t="shared" si="1"/>
        <v>3.8391959798994977</v>
      </c>
      <c r="AF104" s="4"/>
      <c r="AG104" s="5"/>
      <c r="AH104" s="5"/>
      <c r="AI104" s="5"/>
    </row>
    <row r="105" spans="24:35">
      <c r="X105" s="56">
        <f>+'Ark1'!C629</f>
        <v>2018</v>
      </c>
      <c r="Y105" s="56">
        <f>+'Ark1'!L629</f>
        <v>11</v>
      </c>
      <c r="Z105" s="57" t="s">
        <v>37</v>
      </c>
      <c r="AA105" s="56">
        <f>+'Ark1'!Q629</f>
        <v>471</v>
      </c>
      <c r="AB105" s="56">
        <f>+'Ark1'!R629</f>
        <v>1249</v>
      </c>
      <c r="AC105" s="58">
        <f>+'Ark1'!T629</f>
        <v>7.0824659727782224</v>
      </c>
      <c r="AD105" s="58">
        <f>+'Ark1'!W629</f>
        <v>14.491593274619699</v>
      </c>
      <c r="AE105" s="166">
        <f t="shared" si="1"/>
        <v>2.6518046709129512</v>
      </c>
      <c r="AF105" s="13"/>
    </row>
    <row r="106" spans="24:35" ht="15.6">
      <c r="X106" s="56">
        <f>+'Ark1'!C630</f>
        <v>2018</v>
      </c>
      <c r="Y106" s="56">
        <f>+'Ark1'!L630</f>
        <v>12</v>
      </c>
      <c r="Z106" s="57" t="s">
        <v>38</v>
      </c>
      <c r="AA106" s="56">
        <f>+'Ark1'!Q630</f>
        <v>101</v>
      </c>
      <c r="AB106" s="56">
        <f>+'Ark1'!R630</f>
        <v>175</v>
      </c>
      <c r="AC106" s="58">
        <f>+'Ark1'!T630</f>
        <v>7.2057142857142811</v>
      </c>
      <c r="AD106" s="58">
        <f>+'Ark1'!W630</f>
        <v>18.857142857142861</v>
      </c>
      <c r="AE106" s="166">
        <f t="shared" si="1"/>
        <v>1.7326732673267327</v>
      </c>
      <c r="AF106" s="5"/>
      <c r="AG106" s="5"/>
      <c r="AI106" s="5"/>
    </row>
    <row r="107" spans="24:35">
      <c r="X107" s="56">
        <f>+'Ark1'!C631</f>
        <v>2018</v>
      </c>
      <c r="Y107" s="56">
        <f>+'Ark1'!L631</f>
        <v>13</v>
      </c>
      <c r="Z107" s="57" t="s">
        <v>39</v>
      </c>
      <c r="AA107" s="56">
        <f>+'Ark1'!Q631</f>
        <v>15</v>
      </c>
      <c r="AB107" s="56">
        <f>+'Ark1'!R631</f>
        <v>21</v>
      </c>
      <c r="AC107" s="58">
        <f>+'Ark1'!T631</f>
        <v>7.3333333333333313</v>
      </c>
      <c r="AD107" s="58">
        <f>+'Ark1'!W631</f>
        <v>23.809523809523821</v>
      </c>
      <c r="AE107" s="166">
        <f t="shared" si="1"/>
        <v>1.4</v>
      </c>
      <c r="AF107" s="13"/>
    </row>
    <row r="108" spans="24:35">
      <c r="X108" s="56">
        <f>+'Ark1'!C632</f>
        <v>2018</v>
      </c>
      <c r="Y108" s="56">
        <f>+'Ark1'!L632</f>
        <v>14</v>
      </c>
      <c r="Z108" s="57" t="s">
        <v>405</v>
      </c>
      <c r="AA108" s="56">
        <f>+'Ark1'!Q632</f>
        <v>8</v>
      </c>
      <c r="AB108" s="56">
        <f>+'Ark1'!R632</f>
        <v>15</v>
      </c>
      <c r="AC108" s="58">
        <f>+'Ark1'!T632</f>
        <v>7</v>
      </c>
      <c r="AD108" s="58">
        <f>+'Ark1'!W632</f>
        <v>20</v>
      </c>
      <c r="AE108" s="166">
        <f t="shared" si="1"/>
        <v>1.875</v>
      </c>
      <c r="AF108" s="13"/>
    </row>
    <row r="109" spans="24:35">
      <c r="X109" s="56">
        <f>+'Ark1'!C633</f>
        <v>2018</v>
      </c>
      <c r="Y109" s="56">
        <f>+'Ark1'!L633</f>
        <v>15</v>
      </c>
      <c r="Z109" s="57" t="s">
        <v>40</v>
      </c>
      <c r="AA109" s="56">
        <f>+'Ark1'!Q633</f>
        <v>0</v>
      </c>
      <c r="AB109" s="56">
        <f>+'Ark1'!R633</f>
        <v>0</v>
      </c>
      <c r="AC109" s="58">
        <f>+'Ark1'!T633</f>
        <v>0</v>
      </c>
      <c r="AD109" s="58">
        <f>+'Ark1'!W633</f>
        <v>0</v>
      </c>
      <c r="AE109" s="166" t="e">
        <f t="shared" si="1"/>
        <v>#DIV/0!</v>
      </c>
      <c r="AF109" s="13"/>
    </row>
    <row r="110" spans="24:35">
      <c r="X110">
        <f>+'Ark1'!C634</f>
        <v>2017</v>
      </c>
      <c r="Y110">
        <f>+'Ark1'!L634</f>
        <v>1</v>
      </c>
      <c r="Z110" s="3" t="s">
        <v>28</v>
      </c>
      <c r="AA110">
        <f>+'Ark1'!Q634</f>
        <v>0</v>
      </c>
      <c r="AB110">
        <f>+'Ark1'!R634</f>
        <v>0</v>
      </c>
      <c r="AC110" s="1">
        <f>+'Ark1'!T634</f>
        <v>0</v>
      </c>
      <c r="AD110" s="1">
        <f>+'Ark1'!W634</f>
        <v>0</v>
      </c>
      <c r="AE110" s="101" t="e">
        <f t="shared" si="1"/>
        <v>#DIV/0!</v>
      </c>
      <c r="AF110" s="13"/>
    </row>
    <row r="111" spans="24:35">
      <c r="X111">
        <f>+'Ark1'!C635</f>
        <v>2017</v>
      </c>
      <c r="Y111">
        <f>+'Ark1'!L635</f>
        <v>2</v>
      </c>
      <c r="Z111" s="3" t="s">
        <v>29</v>
      </c>
      <c r="AA111">
        <f>+'Ark1'!Q635</f>
        <v>2</v>
      </c>
      <c r="AB111">
        <f>+'Ark1'!R635</f>
        <v>2</v>
      </c>
      <c r="AC111" s="1">
        <f>+'Ark1'!T635</f>
        <v>2</v>
      </c>
      <c r="AD111" s="1">
        <f>+'Ark1'!W635</f>
        <v>0</v>
      </c>
      <c r="AE111" s="101">
        <f t="shared" si="1"/>
        <v>1</v>
      </c>
      <c r="AF111" s="13"/>
    </row>
    <row r="112" spans="24:35">
      <c r="X112">
        <f>+'Ark1'!C636</f>
        <v>2017</v>
      </c>
      <c r="Y112">
        <f>+'Ark1'!L636</f>
        <v>3</v>
      </c>
      <c r="Z112" s="3" t="s">
        <v>30</v>
      </c>
      <c r="AA112">
        <f>+'Ark1'!Q636</f>
        <v>7</v>
      </c>
      <c r="AB112">
        <f>+'Ark1'!R636</f>
        <v>7</v>
      </c>
      <c r="AC112" s="1">
        <f>+'Ark1'!T636</f>
        <v>2.4285714285714279</v>
      </c>
      <c r="AD112" s="1">
        <f>+'Ark1'!W636</f>
        <v>0</v>
      </c>
      <c r="AE112" s="101">
        <f t="shared" si="1"/>
        <v>1</v>
      </c>
      <c r="AF112" s="13"/>
    </row>
    <row r="113" spans="24:32">
      <c r="X113">
        <f>+'Ark1'!C637</f>
        <v>2017</v>
      </c>
      <c r="Y113">
        <f>+'Ark1'!L637</f>
        <v>4</v>
      </c>
      <c r="Z113" s="3" t="s">
        <v>31</v>
      </c>
      <c r="AA113">
        <f>+'Ark1'!Q637</f>
        <v>18</v>
      </c>
      <c r="AB113">
        <f>+'Ark1'!R637</f>
        <v>23</v>
      </c>
      <c r="AC113" s="1">
        <f>+'Ark1'!T637</f>
        <v>3.4782608695652173</v>
      </c>
      <c r="AD113" s="1">
        <f>+'Ark1'!W637</f>
        <v>0</v>
      </c>
      <c r="AE113" s="101">
        <f t="shared" si="1"/>
        <v>1.2777777777777777</v>
      </c>
      <c r="AF113" s="13"/>
    </row>
    <row r="114" spans="24:32">
      <c r="X114">
        <f>+'Ark1'!C638</f>
        <v>2017</v>
      </c>
      <c r="Y114">
        <f>+'Ark1'!L638</f>
        <v>5</v>
      </c>
      <c r="Z114" s="3" t="s">
        <v>404</v>
      </c>
      <c r="AA114">
        <f>+'Ark1'!Q638</f>
        <v>117</v>
      </c>
      <c r="AB114">
        <f>+'Ark1'!R638</f>
        <v>296</v>
      </c>
      <c r="AC114" s="1">
        <f>+'Ark1'!T638</f>
        <v>4.1385135135135132</v>
      </c>
      <c r="AD114" s="1">
        <f>+'Ark1'!W638</f>
        <v>0.67567567567567588</v>
      </c>
      <c r="AE114" s="101">
        <f t="shared" si="1"/>
        <v>2.5299145299145298</v>
      </c>
      <c r="AF114" s="13"/>
    </row>
    <row r="115" spans="24:32">
      <c r="X115">
        <f>+'Ark1'!C639</f>
        <v>2017</v>
      </c>
      <c r="Y115">
        <f>+'Ark1'!L639</f>
        <v>6</v>
      </c>
      <c r="Z115" s="3" t="s">
        <v>32</v>
      </c>
      <c r="AA115">
        <f>+'Ark1'!Q639</f>
        <v>202</v>
      </c>
      <c r="AB115">
        <f>+'Ark1'!R639</f>
        <v>601</v>
      </c>
      <c r="AC115" s="1">
        <f>+'Ark1'!T639</f>
        <v>5.151414309484192</v>
      </c>
      <c r="AD115" s="1">
        <f>+'Ark1'!W639</f>
        <v>0.16638935108153077</v>
      </c>
      <c r="AE115" s="101">
        <f t="shared" si="1"/>
        <v>2.9752475247524752</v>
      </c>
      <c r="AF115" s="13"/>
    </row>
    <row r="116" spans="24:32">
      <c r="X116">
        <f>+'Ark1'!C640</f>
        <v>2017</v>
      </c>
      <c r="Y116">
        <f>+'Ark1'!L640</f>
        <v>7</v>
      </c>
      <c r="Z116" s="3" t="s">
        <v>33</v>
      </c>
      <c r="AA116">
        <f>+'Ark1'!Q640</f>
        <v>249</v>
      </c>
      <c r="AB116">
        <f>+'Ark1'!R640</f>
        <v>903</v>
      </c>
      <c r="AC116" s="1">
        <f>+'Ark1'!T640</f>
        <v>5.6511627906976756</v>
      </c>
      <c r="AD116" s="1">
        <f>+'Ark1'!W640</f>
        <v>0.55370985603543754</v>
      </c>
      <c r="AE116" s="101">
        <f t="shared" si="1"/>
        <v>3.6265060240963853</v>
      </c>
      <c r="AF116" s="13"/>
    </row>
    <row r="117" spans="24:32">
      <c r="X117">
        <f>+'Ark1'!C641</f>
        <v>2017</v>
      </c>
      <c r="Y117">
        <f>+'Ark1'!L641</f>
        <v>8</v>
      </c>
      <c r="Z117" s="3" t="s">
        <v>34</v>
      </c>
      <c r="AA117">
        <f>+'Ark1'!Q641</f>
        <v>293</v>
      </c>
      <c r="AB117">
        <f>+'Ark1'!R641</f>
        <v>1609</v>
      </c>
      <c r="AC117" s="1">
        <f>+'Ark1'!T641</f>
        <v>6.1970167806090739</v>
      </c>
      <c r="AD117" s="1">
        <f>+'Ark1'!W641</f>
        <v>1.9266625233064012</v>
      </c>
      <c r="AE117" s="101">
        <f t="shared" si="1"/>
        <v>5.4914675767918091</v>
      </c>
      <c r="AF117" s="13"/>
    </row>
    <row r="118" spans="24:32">
      <c r="X118">
        <f>+'Ark1'!C642</f>
        <v>2017</v>
      </c>
      <c r="Y118">
        <f>+'Ark1'!L642</f>
        <v>9</v>
      </c>
      <c r="Z118" s="3" t="s">
        <v>35</v>
      </c>
      <c r="AA118">
        <f>+'Ark1'!Q642</f>
        <v>281</v>
      </c>
      <c r="AB118">
        <f>+'Ark1'!R642</f>
        <v>1584</v>
      </c>
      <c r="AC118" s="1">
        <f>+'Ark1'!T642</f>
        <v>6.529671717171718</v>
      </c>
      <c r="AD118" s="1">
        <f>+'Ark1'!W642</f>
        <v>3.2828282828282829</v>
      </c>
      <c r="AE118" s="101">
        <f t="shared" si="1"/>
        <v>5.6370106761565832</v>
      </c>
      <c r="AF118" s="13"/>
    </row>
    <row r="119" spans="24:32">
      <c r="X119">
        <f>+'Ark1'!C643</f>
        <v>2017</v>
      </c>
      <c r="Y119">
        <f>+'Ark1'!L643</f>
        <v>10</v>
      </c>
      <c r="Z119" s="3" t="s">
        <v>36</v>
      </c>
      <c r="AA119">
        <f>+'Ark1'!Q643</f>
        <v>210</v>
      </c>
      <c r="AB119">
        <f>+'Ark1'!R643</f>
        <v>739</v>
      </c>
      <c r="AC119" s="1">
        <f>+'Ark1'!T643</f>
        <v>6.6265223274695515</v>
      </c>
      <c r="AD119" s="1">
        <f>+'Ark1'!W643</f>
        <v>3.2476319350473606</v>
      </c>
      <c r="AE119" s="101">
        <f t="shared" si="1"/>
        <v>3.519047619047619</v>
      </c>
      <c r="AF119" s="13"/>
    </row>
    <row r="120" spans="24:32">
      <c r="X120">
        <f>+'Ark1'!C644</f>
        <v>2017</v>
      </c>
      <c r="Y120">
        <f>+'Ark1'!L644</f>
        <v>11</v>
      </c>
      <c r="Z120" s="3" t="s">
        <v>37</v>
      </c>
      <c r="AA120">
        <f>+'Ark1'!Q644</f>
        <v>119</v>
      </c>
      <c r="AB120">
        <f>+'Ark1'!R644</f>
        <v>262</v>
      </c>
      <c r="AC120" s="1">
        <f>+'Ark1'!T644</f>
        <v>6.7099236641221394</v>
      </c>
      <c r="AD120" s="1">
        <f>+'Ark1'!W644</f>
        <v>5.7251908396946556</v>
      </c>
      <c r="AE120" s="101">
        <f t="shared" si="1"/>
        <v>2.2016806722689077</v>
      </c>
      <c r="AF120" s="13"/>
    </row>
    <row r="121" spans="24:32">
      <c r="X121">
        <f>+'Ark1'!C645</f>
        <v>2017</v>
      </c>
      <c r="Y121">
        <f>+'Ark1'!L645</f>
        <v>12</v>
      </c>
      <c r="Z121" s="3" t="s">
        <v>38</v>
      </c>
      <c r="AA121">
        <f>+'Ark1'!Q645</f>
        <v>36</v>
      </c>
      <c r="AB121">
        <f>+'Ark1'!R645</f>
        <v>69</v>
      </c>
      <c r="AC121" s="1">
        <f>+'Ark1'!T645</f>
        <v>7.1449275362318847</v>
      </c>
      <c r="AD121" s="1">
        <f>+'Ark1'!W645</f>
        <v>17.391304347826086</v>
      </c>
      <c r="AE121" s="101">
        <f t="shared" si="1"/>
        <v>1.9166666666666667</v>
      </c>
      <c r="AF121" s="13"/>
    </row>
    <row r="122" spans="24:32">
      <c r="X122">
        <f>+'Ark1'!C646</f>
        <v>2017</v>
      </c>
      <c r="Y122">
        <f>+'Ark1'!L646</f>
        <v>13</v>
      </c>
      <c r="Z122" s="3" t="s">
        <v>39</v>
      </c>
      <c r="AA122">
        <f>+'Ark1'!Q646</f>
        <v>5</v>
      </c>
      <c r="AB122">
        <f>+'Ark1'!R646</f>
        <v>6</v>
      </c>
      <c r="AC122" s="1">
        <f>+'Ark1'!T646</f>
        <v>7.1666666666666687</v>
      </c>
      <c r="AD122" s="1">
        <f>+'Ark1'!W646</f>
        <v>16.666666666666671</v>
      </c>
      <c r="AE122" s="101">
        <f t="shared" si="1"/>
        <v>1.2</v>
      </c>
      <c r="AF122" s="13"/>
    </row>
    <row r="123" spans="24:32">
      <c r="X123">
        <f>+'Ark1'!C647</f>
        <v>2017</v>
      </c>
      <c r="Y123">
        <f>+'Ark1'!L647</f>
        <v>14</v>
      </c>
      <c r="Z123" s="3" t="s">
        <v>405</v>
      </c>
      <c r="AA123">
        <f>+'Ark1'!Q647</f>
        <v>3</v>
      </c>
      <c r="AB123">
        <f>+'Ark1'!R647</f>
        <v>3</v>
      </c>
      <c r="AC123" s="1">
        <f>+'Ark1'!T647</f>
        <v>6.333333333333333</v>
      </c>
      <c r="AD123" s="1">
        <f>+'Ark1'!W647</f>
        <v>0</v>
      </c>
      <c r="AE123" s="101">
        <f t="shared" si="1"/>
        <v>1</v>
      </c>
      <c r="AF123" s="13"/>
    </row>
    <row r="124" spans="24:32">
      <c r="X124">
        <f>+'Ark1'!C648</f>
        <v>2017</v>
      </c>
      <c r="Y124">
        <f>+'Ark1'!L648</f>
        <v>15</v>
      </c>
      <c r="Z124" s="3" t="s">
        <v>40</v>
      </c>
      <c r="AA124">
        <f>+'Ark1'!Q648</f>
        <v>1</v>
      </c>
      <c r="AB124">
        <f>+'Ark1'!R648</f>
        <v>1</v>
      </c>
      <c r="AC124" s="1">
        <f>+'Ark1'!T648</f>
        <v>5</v>
      </c>
      <c r="AD124" s="1">
        <f>+'Ark1'!W648</f>
        <v>0</v>
      </c>
      <c r="AE124" s="101">
        <f t="shared" si="1"/>
        <v>1</v>
      </c>
      <c r="AF124" s="13"/>
    </row>
    <row r="125" spans="24:32">
      <c r="X125" s="56">
        <f>+'Ark1'!C649</f>
        <v>2016</v>
      </c>
      <c r="Y125" s="56">
        <f>+'Ark1'!L649</f>
        <v>1</v>
      </c>
      <c r="Z125" s="57" t="s">
        <v>28</v>
      </c>
      <c r="AA125" s="56">
        <f>+'Ark1'!Q649</f>
        <v>0</v>
      </c>
      <c r="AB125" s="56">
        <f>+'Ark1'!R649</f>
        <v>0</v>
      </c>
      <c r="AC125" s="58">
        <f>+'Ark1'!T649</f>
        <v>0</v>
      </c>
      <c r="AD125" s="58">
        <f>+'Ark1'!W649</f>
        <v>0</v>
      </c>
      <c r="AE125" s="166" t="e">
        <f t="shared" si="1"/>
        <v>#DIV/0!</v>
      </c>
      <c r="AF125" s="13"/>
    </row>
    <row r="126" spans="24:32">
      <c r="X126" s="56">
        <f>+'Ark1'!C650</f>
        <v>2016</v>
      </c>
      <c r="Y126" s="56">
        <f>+'Ark1'!L650</f>
        <v>2</v>
      </c>
      <c r="Z126" s="57" t="s">
        <v>29</v>
      </c>
      <c r="AA126" s="56">
        <f>+'Ark1'!Q650</f>
        <v>1</v>
      </c>
      <c r="AB126" s="56">
        <f>+'Ark1'!R650</f>
        <v>1</v>
      </c>
      <c r="AC126" s="58">
        <f>+'Ark1'!T650</f>
        <v>2</v>
      </c>
      <c r="AD126" s="58">
        <f>+'Ark1'!W650</f>
        <v>0</v>
      </c>
      <c r="AE126" s="166">
        <f t="shared" si="1"/>
        <v>1</v>
      </c>
      <c r="AF126" s="13"/>
    </row>
    <row r="127" spans="24:32">
      <c r="X127" s="56">
        <f>+'Ark1'!C651</f>
        <v>2016</v>
      </c>
      <c r="Y127" s="56">
        <f>+'Ark1'!L651</f>
        <v>3</v>
      </c>
      <c r="Z127" s="57" t="s">
        <v>30</v>
      </c>
      <c r="AA127" s="56">
        <f>+'Ark1'!Q651</f>
        <v>4</v>
      </c>
      <c r="AB127" s="56">
        <f>+'Ark1'!R651</f>
        <v>12</v>
      </c>
      <c r="AC127" s="58">
        <f>+'Ark1'!T651</f>
        <v>2.0833333333333339</v>
      </c>
      <c r="AD127" s="58">
        <f>+'Ark1'!W651</f>
        <v>0</v>
      </c>
      <c r="AE127" s="166">
        <f t="shared" si="1"/>
        <v>3</v>
      </c>
      <c r="AF127" s="13"/>
    </row>
    <row r="128" spans="24:32">
      <c r="X128" s="56">
        <f>+'Ark1'!C652</f>
        <v>2016</v>
      </c>
      <c r="Y128" s="56">
        <f>+'Ark1'!L652</f>
        <v>4</v>
      </c>
      <c r="Z128" s="57" t="s">
        <v>31</v>
      </c>
      <c r="AA128" s="56">
        <f>+'Ark1'!Q652</f>
        <v>29</v>
      </c>
      <c r="AB128" s="56">
        <f>+'Ark1'!R652</f>
        <v>39</v>
      </c>
      <c r="AC128" s="58">
        <f>+'Ark1'!T652</f>
        <v>3.4102564102564097</v>
      </c>
      <c r="AD128" s="58">
        <f>+'Ark1'!W652</f>
        <v>0</v>
      </c>
      <c r="AE128" s="166">
        <f t="shared" si="1"/>
        <v>1.3448275862068966</v>
      </c>
      <c r="AF128" s="13"/>
    </row>
    <row r="129" spans="24:32">
      <c r="X129" s="56">
        <f>+'Ark1'!C653</f>
        <v>2016</v>
      </c>
      <c r="Y129" s="56">
        <f>+'Ark1'!L653</f>
        <v>5</v>
      </c>
      <c r="Z129" s="57" t="s">
        <v>404</v>
      </c>
      <c r="AA129" s="56">
        <f>+'Ark1'!Q653</f>
        <v>69</v>
      </c>
      <c r="AB129" s="56">
        <f>+'Ark1'!R653</f>
        <v>134</v>
      </c>
      <c r="AC129" s="58">
        <f>+'Ark1'!T653</f>
        <v>4</v>
      </c>
      <c r="AD129" s="58">
        <f>+'Ark1'!W653</f>
        <v>0</v>
      </c>
      <c r="AE129" s="166">
        <f t="shared" si="1"/>
        <v>1.9420289855072463</v>
      </c>
      <c r="AF129" s="13"/>
    </row>
    <row r="130" spans="24:32">
      <c r="X130" s="56">
        <f>+'Ark1'!C654</f>
        <v>2016</v>
      </c>
      <c r="Y130" s="56">
        <f>+'Ark1'!L654</f>
        <v>6</v>
      </c>
      <c r="Z130" s="57" t="s">
        <v>32</v>
      </c>
      <c r="AA130" s="56">
        <f>+'Ark1'!Q654</f>
        <v>127</v>
      </c>
      <c r="AB130" s="56">
        <f>+'Ark1'!R654</f>
        <v>285</v>
      </c>
      <c r="AC130" s="58">
        <f>+'Ark1'!T654</f>
        <v>4.8631578947368439</v>
      </c>
      <c r="AD130" s="58">
        <f>+'Ark1'!W654</f>
        <v>0.35087719298245607</v>
      </c>
      <c r="AE130" s="166">
        <f t="shared" si="1"/>
        <v>2.2440944881889764</v>
      </c>
      <c r="AF130" s="13"/>
    </row>
    <row r="131" spans="24:32">
      <c r="X131" s="56">
        <f>+'Ark1'!C655</f>
        <v>2016</v>
      </c>
      <c r="Y131" s="56">
        <f>+'Ark1'!L655</f>
        <v>7</v>
      </c>
      <c r="Z131" s="57" t="s">
        <v>33</v>
      </c>
      <c r="AA131" s="56">
        <f>+'Ark1'!Q655</f>
        <v>177</v>
      </c>
      <c r="AB131" s="56">
        <f>+'Ark1'!R655</f>
        <v>520</v>
      </c>
      <c r="AC131" s="58">
        <f>+'Ark1'!T655</f>
        <v>5.5288461538461524</v>
      </c>
      <c r="AD131" s="58">
        <f>+'Ark1'!W655</f>
        <v>0.38461538461538447</v>
      </c>
      <c r="AE131" s="166">
        <f t="shared" si="1"/>
        <v>2.9378531073446328</v>
      </c>
      <c r="AF131" s="13"/>
    </row>
    <row r="132" spans="24:32">
      <c r="X132" s="56">
        <f>+'Ark1'!C656</f>
        <v>2016</v>
      </c>
      <c r="Y132" s="56">
        <f>+'Ark1'!L656</f>
        <v>8</v>
      </c>
      <c r="Z132" s="57" t="s">
        <v>34</v>
      </c>
      <c r="AA132" s="56">
        <f>+'Ark1'!Q656</f>
        <v>290</v>
      </c>
      <c r="AB132" s="56">
        <f>+'Ark1'!R656</f>
        <v>1632</v>
      </c>
      <c r="AC132" s="58">
        <f>+'Ark1'!T656</f>
        <v>6.1917892156862733</v>
      </c>
      <c r="AD132" s="58">
        <f>+'Ark1'!W656</f>
        <v>1.041666666666667</v>
      </c>
      <c r="AE132" s="166">
        <f t="shared" si="1"/>
        <v>5.6275862068965514</v>
      </c>
      <c r="AF132" s="13"/>
    </row>
    <row r="133" spans="24:32">
      <c r="X133" s="56">
        <f>+'Ark1'!C657</f>
        <v>2016</v>
      </c>
      <c r="Y133" s="56">
        <f>+'Ark1'!L657</f>
        <v>9</v>
      </c>
      <c r="Z133" s="57" t="s">
        <v>35</v>
      </c>
      <c r="AA133" s="56">
        <f>+'Ark1'!Q657</f>
        <v>271</v>
      </c>
      <c r="AB133" s="56">
        <f>+'Ark1'!R657</f>
        <v>1501</v>
      </c>
      <c r="AC133" s="58">
        <f>+'Ark1'!T657</f>
        <v>6.580946035976015</v>
      </c>
      <c r="AD133" s="58">
        <f>+'Ark1'!W657</f>
        <v>3.064623584277149</v>
      </c>
      <c r="AE133" s="166">
        <f t="shared" ref="AE133:AE262" si="2">+AB133/AA133</f>
        <v>5.5387453874538748</v>
      </c>
      <c r="AF133" s="13"/>
    </row>
    <row r="134" spans="24:32">
      <c r="X134" s="56">
        <f>+'Ark1'!C658</f>
        <v>2016</v>
      </c>
      <c r="Y134" s="56">
        <f>+'Ark1'!L658</f>
        <v>10</v>
      </c>
      <c r="Z134" s="57" t="s">
        <v>36</v>
      </c>
      <c r="AA134" s="56">
        <f>+'Ark1'!Q658</f>
        <v>204</v>
      </c>
      <c r="AB134" s="56">
        <f>+'Ark1'!R658</f>
        <v>789</v>
      </c>
      <c r="AC134" s="58">
        <f>+'Ark1'!T658</f>
        <v>6.5944233206590637</v>
      </c>
      <c r="AD134" s="58">
        <f>+'Ark1'!W658</f>
        <v>5.9569074778200237</v>
      </c>
      <c r="AE134" s="166">
        <f t="shared" si="2"/>
        <v>3.8676470588235294</v>
      </c>
      <c r="AF134" s="13"/>
    </row>
    <row r="135" spans="24:32">
      <c r="X135" s="56">
        <f>+'Ark1'!C659</f>
        <v>2016</v>
      </c>
      <c r="Y135" s="56">
        <f>+'Ark1'!L659</f>
        <v>11</v>
      </c>
      <c r="Z135" s="57" t="s">
        <v>37</v>
      </c>
      <c r="AA135" s="56">
        <f>+'Ark1'!Q659</f>
        <v>131</v>
      </c>
      <c r="AB135" s="56">
        <f>+'Ark1'!R659</f>
        <v>345</v>
      </c>
      <c r="AC135" s="58">
        <f>+'Ark1'!T659</f>
        <v>6.6550724637681151</v>
      </c>
      <c r="AD135" s="58">
        <f>+'Ark1'!W659</f>
        <v>6.6666666666666687</v>
      </c>
      <c r="AE135" s="166">
        <f t="shared" si="2"/>
        <v>2.6335877862595418</v>
      </c>
      <c r="AF135" s="13"/>
    </row>
    <row r="136" spans="24:32">
      <c r="X136" s="56">
        <f>+'Ark1'!C660</f>
        <v>2016</v>
      </c>
      <c r="Y136" s="56">
        <f>+'Ark1'!L660</f>
        <v>12</v>
      </c>
      <c r="Z136" s="57" t="s">
        <v>38</v>
      </c>
      <c r="AA136" s="56">
        <f>+'Ark1'!Q660</f>
        <v>36</v>
      </c>
      <c r="AB136" s="56">
        <f>+'Ark1'!R660</f>
        <v>57</v>
      </c>
      <c r="AC136" s="58">
        <f>+'Ark1'!T660</f>
        <v>6.8070175438596499</v>
      </c>
      <c r="AD136" s="58">
        <f>+'Ark1'!W660</f>
        <v>8.7719298245614024</v>
      </c>
      <c r="AE136" s="166">
        <f t="shared" si="2"/>
        <v>1.5833333333333333</v>
      </c>
      <c r="AF136" s="13"/>
    </row>
    <row r="137" spans="24:32">
      <c r="X137" s="56">
        <f>+'Ark1'!C661</f>
        <v>2016</v>
      </c>
      <c r="Y137" s="56">
        <f>+'Ark1'!L661</f>
        <v>13</v>
      </c>
      <c r="Z137" s="57" t="s">
        <v>39</v>
      </c>
      <c r="AA137" s="56">
        <f>+'Ark1'!Q661</f>
        <v>4</v>
      </c>
      <c r="AB137" s="56">
        <f>+'Ark1'!R661</f>
        <v>3</v>
      </c>
      <c r="AC137" s="58">
        <f>+'Ark1'!T661</f>
        <v>5</v>
      </c>
      <c r="AD137" s="58">
        <f>+'Ark1'!W661</f>
        <v>0</v>
      </c>
      <c r="AE137" s="166">
        <f t="shared" si="2"/>
        <v>0.75</v>
      </c>
      <c r="AF137" s="13"/>
    </row>
    <row r="138" spans="24:32">
      <c r="X138" s="56">
        <f>+'Ark1'!C662</f>
        <v>2016</v>
      </c>
      <c r="Y138" s="56">
        <f>+'Ark1'!L662</f>
        <v>14</v>
      </c>
      <c r="Z138" s="57" t="s">
        <v>405</v>
      </c>
      <c r="AA138" s="56">
        <f>+'Ark1'!Q662</f>
        <v>1</v>
      </c>
      <c r="AB138" s="56">
        <f>+'Ark1'!R662</f>
        <v>1</v>
      </c>
      <c r="AC138" s="58">
        <f>+'Ark1'!T662</f>
        <v>6</v>
      </c>
      <c r="AD138" s="58">
        <f>+'Ark1'!W662</f>
        <v>0</v>
      </c>
      <c r="AE138" s="166">
        <f t="shared" si="2"/>
        <v>1</v>
      </c>
      <c r="AF138" s="13"/>
    </row>
    <row r="139" spans="24:32">
      <c r="X139" s="56">
        <f>+'Ark1'!C663</f>
        <v>2016</v>
      </c>
      <c r="Y139" s="56">
        <f>+'Ark1'!L663</f>
        <v>15</v>
      </c>
      <c r="Z139" s="57" t="s">
        <v>40</v>
      </c>
      <c r="AA139" s="56">
        <f>+'Ark1'!Q663</f>
        <v>0</v>
      </c>
      <c r="AB139" s="56">
        <f>+'Ark1'!R663</f>
        <v>0</v>
      </c>
      <c r="AC139" s="58">
        <f>+'Ark1'!T663</f>
        <v>0</v>
      </c>
      <c r="AD139" s="58">
        <f>+'Ark1'!W663</f>
        <v>0</v>
      </c>
      <c r="AE139" s="166" t="e">
        <f t="shared" si="2"/>
        <v>#DIV/0!</v>
      </c>
      <c r="AF139" s="13"/>
    </row>
    <row r="140" spans="24:32">
      <c r="X140">
        <f>+'Ark1'!C664</f>
        <v>2015</v>
      </c>
      <c r="Y140">
        <f>+'Ark1'!L664</f>
        <v>1</v>
      </c>
      <c r="Z140" s="3" t="s">
        <v>28</v>
      </c>
      <c r="AA140">
        <f>+'Ark1'!Q664</f>
        <v>2</v>
      </c>
      <c r="AB140">
        <f>+'Ark1'!R664</f>
        <v>2</v>
      </c>
      <c r="AC140" s="1">
        <f>+'Ark1'!T664</f>
        <v>3.5</v>
      </c>
      <c r="AD140" s="1">
        <f>+'Ark1'!W664</f>
        <v>0</v>
      </c>
      <c r="AE140" s="101">
        <f t="shared" si="2"/>
        <v>1</v>
      </c>
      <c r="AF140" s="13"/>
    </row>
    <row r="141" spans="24:32">
      <c r="X141">
        <f>+'Ark1'!C665</f>
        <v>2015</v>
      </c>
      <c r="Y141">
        <f>+'Ark1'!L665</f>
        <v>2</v>
      </c>
      <c r="Z141" s="3" t="s">
        <v>29</v>
      </c>
      <c r="AA141">
        <f>+'Ark1'!Q665</f>
        <v>0</v>
      </c>
      <c r="AB141">
        <f>+'Ark1'!R665</f>
        <v>0</v>
      </c>
      <c r="AC141" s="1">
        <f>+'Ark1'!T665</f>
        <v>0</v>
      </c>
      <c r="AD141" s="1">
        <f>+'Ark1'!W665</f>
        <v>0</v>
      </c>
      <c r="AE141" s="101" t="e">
        <f t="shared" si="2"/>
        <v>#DIV/0!</v>
      </c>
      <c r="AF141" s="13"/>
    </row>
    <row r="142" spans="24:32">
      <c r="X142">
        <f>+'Ark1'!C666</f>
        <v>2015</v>
      </c>
      <c r="Y142">
        <f>+'Ark1'!L666</f>
        <v>3</v>
      </c>
      <c r="Z142" s="3" t="s">
        <v>30</v>
      </c>
      <c r="AA142">
        <f>+'Ark1'!Q666</f>
        <v>4</v>
      </c>
      <c r="AB142">
        <f>+'Ark1'!R666</f>
        <v>5</v>
      </c>
      <c r="AC142" s="1">
        <f>+'Ark1'!T666</f>
        <v>2.8</v>
      </c>
      <c r="AD142" s="1">
        <f>+'Ark1'!W666</f>
        <v>0</v>
      </c>
      <c r="AE142" s="101">
        <f t="shared" si="2"/>
        <v>1.25</v>
      </c>
      <c r="AF142" s="13"/>
    </row>
    <row r="143" spans="24:32">
      <c r="X143">
        <f>+'Ark1'!C667</f>
        <v>2015</v>
      </c>
      <c r="Y143">
        <f>+'Ark1'!L667</f>
        <v>4</v>
      </c>
      <c r="Z143" s="3" t="s">
        <v>31</v>
      </c>
      <c r="AA143">
        <f>+'Ark1'!Q667</f>
        <v>17</v>
      </c>
      <c r="AB143">
        <f>+'Ark1'!R667</f>
        <v>21</v>
      </c>
      <c r="AC143" s="1">
        <f>+'Ark1'!T667</f>
        <v>3.1904761904761911</v>
      </c>
      <c r="AD143" s="1">
        <f>+'Ark1'!W667</f>
        <v>0</v>
      </c>
      <c r="AE143" s="101">
        <f t="shared" si="2"/>
        <v>1.2352941176470589</v>
      </c>
      <c r="AF143" s="13"/>
    </row>
    <row r="144" spans="24:32">
      <c r="X144">
        <f>+'Ark1'!C668</f>
        <v>2015</v>
      </c>
      <c r="Y144">
        <f>+'Ark1'!L668</f>
        <v>5</v>
      </c>
      <c r="Z144" s="3" t="s">
        <v>404</v>
      </c>
      <c r="AA144">
        <f>+'Ark1'!Q668</f>
        <v>53</v>
      </c>
      <c r="AB144">
        <f>+'Ark1'!R668</f>
        <v>85</v>
      </c>
      <c r="AC144" s="1">
        <f>+'Ark1'!T668</f>
        <v>3.9882352941176471</v>
      </c>
      <c r="AD144" s="1">
        <f>+'Ark1'!W668</f>
        <v>0</v>
      </c>
      <c r="AE144" s="101">
        <f t="shared" si="2"/>
        <v>1.6037735849056605</v>
      </c>
      <c r="AF144" s="13"/>
    </row>
    <row r="145" spans="24:32">
      <c r="X145">
        <f>+'Ark1'!C669</f>
        <v>2015</v>
      </c>
      <c r="Y145">
        <f>+'Ark1'!L669</f>
        <v>6</v>
      </c>
      <c r="Z145" s="3" t="s">
        <v>32</v>
      </c>
      <c r="AA145">
        <f>+'Ark1'!Q669</f>
        <v>101</v>
      </c>
      <c r="AB145">
        <f>+'Ark1'!R669</f>
        <v>210</v>
      </c>
      <c r="AC145" s="1">
        <f>+'Ark1'!T669</f>
        <v>4.904761904761906</v>
      </c>
      <c r="AD145" s="1">
        <f>+'Ark1'!W669</f>
        <v>0</v>
      </c>
      <c r="AE145" s="101">
        <f t="shared" si="2"/>
        <v>2.0792079207920793</v>
      </c>
      <c r="AF145" s="13"/>
    </row>
    <row r="146" spans="24:32">
      <c r="X146">
        <f>+'Ark1'!C670</f>
        <v>2015</v>
      </c>
      <c r="Y146">
        <f>+'Ark1'!L670</f>
        <v>7</v>
      </c>
      <c r="Z146" s="3" t="s">
        <v>33</v>
      </c>
      <c r="AA146">
        <f>+'Ark1'!Q670</f>
        <v>146</v>
      </c>
      <c r="AB146">
        <f>+'Ark1'!R670</f>
        <v>363</v>
      </c>
      <c r="AC146" s="1">
        <f>+'Ark1'!T670</f>
        <v>5.4793388429752072</v>
      </c>
      <c r="AD146" s="1">
        <f>+'Ark1'!W670</f>
        <v>0.27548209366391191</v>
      </c>
      <c r="AE146" s="101">
        <f t="shared" si="2"/>
        <v>2.4863013698630136</v>
      </c>
      <c r="AF146" s="13"/>
    </row>
    <row r="147" spans="24:32">
      <c r="X147">
        <f>+'Ark1'!C671</f>
        <v>2015</v>
      </c>
      <c r="Y147">
        <f>+'Ark1'!L671</f>
        <v>8</v>
      </c>
      <c r="Z147" s="3" t="s">
        <v>34</v>
      </c>
      <c r="AA147">
        <f>+'Ark1'!Q671</f>
        <v>257</v>
      </c>
      <c r="AB147">
        <f>+'Ark1'!R671</f>
        <v>1085</v>
      </c>
      <c r="AC147" s="1">
        <f>+'Ark1'!T671</f>
        <v>6.1253456221198164</v>
      </c>
      <c r="AD147" s="1">
        <f>+'Ark1'!W671</f>
        <v>1.0138248847926268</v>
      </c>
      <c r="AE147" s="101">
        <f t="shared" si="2"/>
        <v>4.2217898832684826</v>
      </c>
      <c r="AF147" s="13"/>
    </row>
    <row r="148" spans="24:32">
      <c r="X148">
        <f>+'Ark1'!C672</f>
        <v>2015</v>
      </c>
      <c r="Y148">
        <f>+'Ark1'!L672</f>
        <v>9</v>
      </c>
      <c r="Z148" s="3" t="s">
        <v>35</v>
      </c>
      <c r="AA148">
        <f>+'Ark1'!Q672</f>
        <v>250</v>
      </c>
      <c r="AB148">
        <f>+'Ark1'!R672</f>
        <v>1059</v>
      </c>
      <c r="AC148" s="1">
        <f>+'Ark1'!T672</f>
        <v>6.5099150141643047</v>
      </c>
      <c r="AD148" s="1">
        <f>+'Ark1'!W672</f>
        <v>3.3050047214353175</v>
      </c>
      <c r="AE148" s="101">
        <f t="shared" si="2"/>
        <v>4.2359999999999998</v>
      </c>
      <c r="AF148" s="13"/>
    </row>
    <row r="149" spans="24:32">
      <c r="X149">
        <f>+'Ark1'!C673</f>
        <v>2015</v>
      </c>
      <c r="Y149">
        <f>+'Ark1'!L673</f>
        <v>10</v>
      </c>
      <c r="Z149" s="3" t="s">
        <v>36</v>
      </c>
      <c r="AA149">
        <f>+'Ark1'!Q673</f>
        <v>191</v>
      </c>
      <c r="AB149">
        <f>+'Ark1'!R673</f>
        <v>588</v>
      </c>
      <c r="AC149" s="1">
        <f>+'Ark1'!T673</f>
        <v>6.6887755102040813</v>
      </c>
      <c r="AD149" s="1">
        <f>+'Ark1'!W673</f>
        <v>3.0612244897959182</v>
      </c>
      <c r="AE149" s="101">
        <f t="shared" si="2"/>
        <v>3.0785340314136125</v>
      </c>
      <c r="AF149" s="13"/>
    </row>
    <row r="150" spans="24:32">
      <c r="X150">
        <f>+'Ark1'!C674</f>
        <v>2015</v>
      </c>
      <c r="Y150">
        <f>+'Ark1'!L674</f>
        <v>11</v>
      </c>
      <c r="Z150" s="3" t="s">
        <v>37</v>
      </c>
      <c r="AA150">
        <f>+'Ark1'!Q674</f>
        <v>118</v>
      </c>
      <c r="AB150">
        <f>+'Ark1'!R674</f>
        <v>305</v>
      </c>
      <c r="AC150" s="1">
        <f>+'Ark1'!T674</f>
        <v>6.7803278688524591</v>
      </c>
      <c r="AD150" s="1">
        <f>+'Ark1'!W674</f>
        <v>4.2622950819672125</v>
      </c>
      <c r="AE150" s="101">
        <f t="shared" si="2"/>
        <v>2.5847457627118646</v>
      </c>
      <c r="AF150" s="13"/>
    </row>
    <row r="151" spans="24:32">
      <c r="X151">
        <f>+'Ark1'!C675</f>
        <v>2015</v>
      </c>
      <c r="Y151">
        <f>+'Ark1'!L675</f>
        <v>12</v>
      </c>
      <c r="Z151" s="3" t="s">
        <v>38</v>
      </c>
      <c r="AA151">
        <f>+'Ark1'!Q675</f>
        <v>37</v>
      </c>
      <c r="AB151">
        <f>+'Ark1'!R675</f>
        <v>62</v>
      </c>
      <c r="AC151" s="1">
        <f>+'Ark1'!T675</f>
        <v>6.8709677419354867</v>
      </c>
      <c r="AD151" s="1">
        <f>+'Ark1'!W675</f>
        <v>4.8387096774193559</v>
      </c>
      <c r="AE151" s="101">
        <f t="shared" si="2"/>
        <v>1.6756756756756757</v>
      </c>
      <c r="AF151" s="13"/>
    </row>
    <row r="152" spans="24:32">
      <c r="X152">
        <f>+'Ark1'!C676</f>
        <v>2015</v>
      </c>
      <c r="Y152">
        <f>+'Ark1'!L676</f>
        <v>13</v>
      </c>
      <c r="Z152" s="3" t="s">
        <v>39</v>
      </c>
      <c r="AA152">
        <f>+'Ark1'!Q676</f>
        <v>5</v>
      </c>
      <c r="AB152">
        <f>+'Ark1'!R676</f>
        <v>10</v>
      </c>
      <c r="AC152" s="1">
        <f>+'Ark1'!T676</f>
        <v>5.6</v>
      </c>
      <c r="AD152" s="1">
        <f>+'Ark1'!W676</f>
        <v>0</v>
      </c>
      <c r="AE152" s="101">
        <f t="shared" si="2"/>
        <v>2</v>
      </c>
      <c r="AF152" s="13"/>
    </row>
    <row r="153" spans="24:32">
      <c r="X153">
        <f>+'Ark1'!C677</f>
        <v>2015</v>
      </c>
      <c r="Y153">
        <f>+'Ark1'!L677</f>
        <v>14</v>
      </c>
      <c r="Z153" s="3" t="s">
        <v>405</v>
      </c>
      <c r="AA153">
        <f>+'Ark1'!Q677</f>
        <v>1</v>
      </c>
      <c r="AB153">
        <f>+'Ark1'!R677</f>
        <v>2</v>
      </c>
      <c r="AC153" s="1">
        <f>+'Ark1'!T677</f>
        <v>6</v>
      </c>
      <c r="AD153" s="1">
        <f>+'Ark1'!W677</f>
        <v>0</v>
      </c>
      <c r="AE153" s="101">
        <f t="shared" si="2"/>
        <v>2</v>
      </c>
      <c r="AF153" s="13"/>
    </row>
    <row r="154" spans="24:32">
      <c r="X154">
        <f>+'Ark1'!C678</f>
        <v>2015</v>
      </c>
      <c r="Y154">
        <f>+'Ark1'!L678</f>
        <v>15</v>
      </c>
      <c r="Z154" s="3" t="s">
        <v>40</v>
      </c>
      <c r="AA154">
        <f>+'Ark1'!Q678</f>
        <v>0</v>
      </c>
      <c r="AB154">
        <f>+'Ark1'!R678</f>
        <v>0</v>
      </c>
      <c r="AC154" s="1">
        <f>+'Ark1'!T678</f>
        <v>0</v>
      </c>
      <c r="AD154" s="1">
        <f>+'Ark1'!W678</f>
        <v>0</v>
      </c>
      <c r="AE154" s="101" t="e">
        <f t="shared" si="2"/>
        <v>#DIV/0!</v>
      </c>
      <c r="AF154" s="13"/>
    </row>
    <row r="155" spans="24:32">
      <c r="X155" s="56">
        <f>+'Ark1'!C679</f>
        <v>2014</v>
      </c>
      <c r="Y155" s="56">
        <f>+'Ark1'!L679</f>
        <v>1</v>
      </c>
      <c r="Z155" s="57" t="s">
        <v>28</v>
      </c>
      <c r="AA155" s="56">
        <f>+'Ark1'!Q679</f>
        <v>0</v>
      </c>
      <c r="AB155" s="56">
        <f>+'Ark1'!R679</f>
        <v>0</v>
      </c>
      <c r="AC155" s="58">
        <f>+'Ark1'!T679</f>
        <v>0</v>
      </c>
      <c r="AD155" s="58">
        <f>+'Ark1'!W679</f>
        <v>0</v>
      </c>
      <c r="AE155" s="166" t="e">
        <f t="shared" si="2"/>
        <v>#DIV/0!</v>
      </c>
      <c r="AF155" s="13"/>
    </row>
    <row r="156" spans="24:32">
      <c r="X156" s="56">
        <f>+'Ark1'!C680</f>
        <v>2014</v>
      </c>
      <c r="Y156" s="56">
        <f>+'Ark1'!L680</f>
        <v>2</v>
      </c>
      <c r="Z156" s="57" t="s">
        <v>29</v>
      </c>
      <c r="AA156" s="56">
        <f>+'Ark1'!Q680</f>
        <v>2</v>
      </c>
      <c r="AB156" s="56">
        <f>+'Ark1'!R680</f>
        <v>3</v>
      </c>
      <c r="AC156" s="58">
        <f>+'Ark1'!T680</f>
        <v>2</v>
      </c>
      <c r="AD156" s="58">
        <f>+'Ark1'!W680</f>
        <v>0</v>
      </c>
      <c r="AE156" s="166">
        <f t="shared" si="2"/>
        <v>1.5</v>
      </c>
      <c r="AF156" s="13"/>
    </row>
    <row r="157" spans="24:32">
      <c r="X157" s="56">
        <f>+'Ark1'!C681</f>
        <v>2014</v>
      </c>
      <c r="Y157" s="56">
        <f>+'Ark1'!L681</f>
        <v>3</v>
      </c>
      <c r="Z157" s="57" t="s">
        <v>30</v>
      </c>
      <c r="AA157" s="56">
        <f>+'Ark1'!Q681</f>
        <v>2</v>
      </c>
      <c r="AB157" s="56">
        <f>+'Ark1'!R681</f>
        <v>7</v>
      </c>
      <c r="AC157" s="58">
        <f>+'Ark1'!T681</f>
        <v>2</v>
      </c>
      <c r="AD157" s="58">
        <f>+'Ark1'!W681</f>
        <v>0</v>
      </c>
      <c r="AE157" s="166">
        <f t="shared" si="2"/>
        <v>3.5</v>
      </c>
      <c r="AF157" s="13"/>
    </row>
    <row r="158" spans="24:32">
      <c r="X158" s="56">
        <f>+'Ark1'!C682</f>
        <v>2014</v>
      </c>
      <c r="Y158" s="56">
        <f>+'Ark1'!L682</f>
        <v>4</v>
      </c>
      <c r="Z158" s="57" t="s">
        <v>31</v>
      </c>
      <c r="AA158" s="56">
        <f>+'Ark1'!Q682</f>
        <v>25</v>
      </c>
      <c r="AB158" s="56">
        <f>+'Ark1'!R682</f>
        <v>47</v>
      </c>
      <c r="AC158" s="58">
        <f>+'Ark1'!T682</f>
        <v>3.8723404255319154</v>
      </c>
      <c r="AD158" s="58">
        <f>+'Ark1'!W682</f>
        <v>0</v>
      </c>
      <c r="AE158" s="166">
        <f t="shared" si="2"/>
        <v>1.88</v>
      </c>
      <c r="AF158" s="13"/>
    </row>
    <row r="159" spans="24:32">
      <c r="X159" s="56">
        <f>+'Ark1'!C683</f>
        <v>2014</v>
      </c>
      <c r="Y159" s="56">
        <f>+'Ark1'!L683</f>
        <v>5</v>
      </c>
      <c r="Z159" s="57" t="s">
        <v>404</v>
      </c>
      <c r="AA159" s="56">
        <f>+'Ark1'!Q683</f>
        <v>61</v>
      </c>
      <c r="AB159" s="56">
        <f>+'Ark1'!R683</f>
        <v>113</v>
      </c>
      <c r="AC159" s="58">
        <f>+'Ark1'!T683</f>
        <v>4.2654867256637177</v>
      </c>
      <c r="AD159" s="58">
        <f>+'Ark1'!W683</f>
        <v>0</v>
      </c>
      <c r="AE159" s="166">
        <f t="shared" si="2"/>
        <v>1.8524590163934427</v>
      </c>
      <c r="AF159" s="13"/>
    </row>
    <row r="160" spans="24:32">
      <c r="X160" s="56">
        <f>+'Ark1'!C684</f>
        <v>2014</v>
      </c>
      <c r="Y160" s="56">
        <f>+'Ark1'!L684</f>
        <v>6</v>
      </c>
      <c r="Z160" s="57" t="s">
        <v>32</v>
      </c>
      <c r="AA160" s="56">
        <f>+'Ark1'!Q684</f>
        <v>103</v>
      </c>
      <c r="AB160" s="56">
        <f>+'Ark1'!R684</f>
        <v>233</v>
      </c>
      <c r="AC160" s="58">
        <f>+'Ark1'!T684</f>
        <v>5.2660944206008589</v>
      </c>
      <c r="AD160" s="58">
        <f>+'Ark1'!W684</f>
        <v>0.42918454935622319</v>
      </c>
      <c r="AE160" s="166">
        <f t="shared" si="2"/>
        <v>2.262135922330097</v>
      </c>
      <c r="AF160" s="13"/>
    </row>
    <row r="161" spans="24:32">
      <c r="X161" s="56">
        <f>+'Ark1'!C685</f>
        <v>2014</v>
      </c>
      <c r="Y161" s="56">
        <f>+'Ark1'!L685</f>
        <v>7</v>
      </c>
      <c r="Z161" s="57" t="s">
        <v>33</v>
      </c>
      <c r="AA161" s="56">
        <f>+'Ark1'!Q685</f>
        <v>157</v>
      </c>
      <c r="AB161" s="56">
        <f>+'Ark1'!R685</f>
        <v>505</v>
      </c>
      <c r="AC161" s="58">
        <f>+'Ark1'!T685</f>
        <v>5.8118811881188117</v>
      </c>
      <c r="AD161" s="58">
        <f>+'Ark1'!W685</f>
        <v>0.59405940594059403</v>
      </c>
      <c r="AE161" s="166">
        <f t="shared" si="2"/>
        <v>3.2165605095541401</v>
      </c>
      <c r="AF161" s="13"/>
    </row>
    <row r="162" spans="24:32">
      <c r="X162" s="56">
        <f>+'Ark1'!C686</f>
        <v>2014</v>
      </c>
      <c r="Y162" s="56">
        <f>+'Ark1'!L686</f>
        <v>8</v>
      </c>
      <c r="Z162" s="57" t="s">
        <v>34</v>
      </c>
      <c r="AA162" s="56">
        <f>+'Ark1'!Q686</f>
        <v>227</v>
      </c>
      <c r="AB162" s="56">
        <f>+'Ark1'!R686</f>
        <v>1482</v>
      </c>
      <c r="AC162" s="58">
        <f>+'Ark1'!T686</f>
        <v>6.5924426450742244</v>
      </c>
      <c r="AD162" s="58">
        <f>+'Ark1'!W686</f>
        <v>3.3738191632928474</v>
      </c>
      <c r="AE162" s="166">
        <f t="shared" si="2"/>
        <v>6.5286343612334798</v>
      </c>
    </row>
    <row r="163" spans="24:32">
      <c r="X163" s="56">
        <f>+'Ark1'!C687</f>
        <v>2014</v>
      </c>
      <c r="Y163" s="56">
        <f>+'Ark1'!L687</f>
        <v>9</v>
      </c>
      <c r="Z163" s="57" t="s">
        <v>35</v>
      </c>
      <c r="AA163" s="56">
        <f>+'Ark1'!Q687</f>
        <v>214</v>
      </c>
      <c r="AB163" s="56">
        <f>+'Ark1'!R687</f>
        <v>1203</v>
      </c>
      <c r="AC163" s="58">
        <f>+'Ark1'!T687</f>
        <v>7.0764754779717354</v>
      </c>
      <c r="AD163" s="58">
        <f>+'Ark1'!W687</f>
        <v>8.7281795511221958</v>
      </c>
      <c r="AE163" s="166">
        <f t="shared" si="2"/>
        <v>5.6214953271028039</v>
      </c>
    </row>
    <row r="164" spans="24:32">
      <c r="X164" s="56">
        <f>+'Ark1'!C688</f>
        <v>2014</v>
      </c>
      <c r="Y164" s="56">
        <f>+'Ark1'!L688</f>
        <v>10</v>
      </c>
      <c r="Z164" s="57" t="s">
        <v>36</v>
      </c>
      <c r="AA164" s="56">
        <f>+'Ark1'!Q688</f>
        <v>151</v>
      </c>
      <c r="AB164" s="56">
        <f>+'Ark1'!R688</f>
        <v>463</v>
      </c>
      <c r="AC164" s="58">
        <f>+'Ark1'!T688</f>
        <v>7.3671706263498908</v>
      </c>
      <c r="AD164" s="58">
        <f>+'Ark1'!W688</f>
        <v>13.822894168466521</v>
      </c>
      <c r="AE164" s="166">
        <f t="shared" si="2"/>
        <v>3.0662251655629138</v>
      </c>
    </row>
    <row r="165" spans="24:32">
      <c r="X165" s="56">
        <f>+'Ark1'!C689</f>
        <v>2014</v>
      </c>
      <c r="Y165" s="56">
        <f>+'Ark1'!L689</f>
        <v>11</v>
      </c>
      <c r="Z165" s="57" t="s">
        <v>37</v>
      </c>
      <c r="AA165" s="56">
        <f>+'Ark1'!Q689</f>
        <v>83</v>
      </c>
      <c r="AB165" s="56">
        <f>+'Ark1'!R689</f>
        <v>166</v>
      </c>
      <c r="AC165" s="58">
        <f>+'Ark1'!T689</f>
        <v>7.5361445783132508</v>
      </c>
      <c r="AD165" s="58">
        <f>+'Ark1'!W689</f>
        <v>17.46987951807229</v>
      </c>
      <c r="AE165" s="166">
        <f t="shared" si="2"/>
        <v>2</v>
      </c>
    </row>
    <row r="166" spans="24:32">
      <c r="X166" s="56">
        <f>+'Ark1'!C690</f>
        <v>2014</v>
      </c>
      <c r="Y166" s="56">
        <f>+'Ark1'!L690</f>
        <v>12</v>
      </c>
      <c r="Z166" s="57" t="s">
        <v>38</v>
      </c>
      <c r="AA166" s="56">
        <f>+'Ark1'!Q690</f>
        <v>21</v>
      </c>
      <c r="AB166" s="56">
        <f>+'Ark1'!R690</f>
        <v>32</v>
      </c>
      <c r="AC166" s="58">
        <f>+'Ark1'!T690</f>
        <v>7.46875</v>
      </c>
      <c r="AD166" s="58">
        <f>+'Ark1'!W690</f>
        <v>18.75</v>
      </c>
      <c r="AE166" s="166">
        <f t="shared" si="2"/>
        <v>1.5238095238095237</v>
      </c>
    </row>
    <row r="167" spans="24:32">
      <c r="X167" s="56">
        <f>+'Ark1'!C691</f>
        <v>2014</v>
      </c>
      <c r="Y167" s="56">
        <f>+'Ark1'!L691</f>
        <v>13</v>
      </c>
      <c r="Z167" s="57" t="s">
        <v>39</v>
      </c>
      <c r="AA167" s="56">
        <f>+'Ark1'!Q691</f>
        <v>4</v>
      </c>
      <c r="AB167" s="56">
        <f>+'Ark1'!R691</f>
        <v>4</v>
      </c>
      <c r="AC167" s="58">
        <f>+'Ark1'!T691</f>
        <v>7.25</v>
      </c>
      <c r="AD167" s="58">
        <f>+'Ark1'!W691</f>
        <v>0</v>
      </c>
      <c r="AE167" s="166">
        <f t="shared" si="2"/>
        <v>1</v>
      </c>
    </row>
    <row r="168" spans="24:32">
      <c r="X168" s="56">
        <f>+'Ark1'!C692</f>
        <v>2014</v>
      </c>
      <c r="Y168" s="56">
        <f>+'Ark1'!L692</f>
        <v>14</v>
      </c>
      <c r="Z168" s="57" t="s">
        <v>405</v>
      </c>
      <c r="AA168" s="56">
        <f>+'Ark1'!Q692</f>
        <v>0</v>
      </c>
      <c r="AB168" s="56">
        <f>+'Ark1'!R692</f>
        <v>0</v>
      </c>
      <c r="AC168" s="58">
        <f>+'Ark1'!T692</f>
        <v>0</v>
      </c>
      <c r="AD168" s="58">
        <f>+'Ark1'!W692</f>
        <v>0</v>
      </c>
      <c r="AE168" s="166" t="e">
        <f t="shared" si="2"/>
        <v>#DIV/0!</v>
      </c>
    </row>
    <row r="169" spans="24:32">
      <c r="X169" s="56">
        <f>+'Ark1'!C693</f>
        <v>2014</v>
      </c>
      <c r="Y169" s="56">
        <f>+'Ark1'!L693</f>
        <v>15</v>
      </c>
      <c r="Z169" s="57" t="s">
        <v>40</v>
      </c>
      <c r="AA169" s="56">
        <f>+'Ark1'!Q693</f>
        <v>0</v>
      </c>
      <c r="AB169" s="56">
        <f>+'Ark1'!R693</f>
        <v>0</v>
      </c>
      <c r="AC169" s="58">
        <f>+'Ark1'!T693</f>
        <v>0</v>
      </c>
      <c r="AD169" s="58">
        <f>+'Ark1'!W693</f>
        <v>0</v>
      </c>
      <c r="AE169" s="166" t="e">
        <f t="shared" si="2"/>
        <v>#DIV/0!</v>
      </c>
    </row>
    <row r="170" spans="24:32">
      <c r="X170">
        <f>+'Ark1'!C694</f>
        <v>2013</v>
      </c>
      <c r="Y170">
        <f>+'Ark1'!L694</f>
        <v>1</v>
      </c>
      <c r="Z170" s="3" t="s">
        <v>28</v>
      </c>
      <c r="AA170">
        <f>+'Ark1'!Q694</f>
        <v>1</v>
      </c>
      <c r="AB170">
        <f>+'Ark1'!R694</f>
        <v>1</v>
      </c>
      <c r="AC170" s="1">
        <f>+'Ark1'!T694</f>
        <v>2</v>
      </c>
      <c r="AD170" s="1">
        <f>+'Ark1'!W694</f>
        <v>0</v>
      </c>
      <c r="AE170" s="101">
        <f t="shared" si="2"/>
        <v>1</v>
      </c>
    </row>
    <row r="171" spans="24:32">
      <c r="X171">
        <f>+'Ark1'!C695</f>
        <v>2013</v>
      </c>
      <c r="Y171">
        <f>+'Ark1'!L695</f>
        <v>2</v>
      </c>
      <c r="Z171" s="3" t="s">
        <v>29</v>
      </c>
      <c r="AA171">
        <f>+'Ark1'!Q695</f>
        <v>0</v>
      </c>
      <c r="AB171">
        <f>+'Ark1'!R695</f>
        <v>0</v>
      </c>
      <c r="AC171" s="1">
        <f>+'Ark1'!T695</f>
        <v>0</v>
      </c>
      <c r="AD171" s="1">
        <f>+'Ark1'!W695</f>
        <v>0</v>
      </c>
      <c r="AE171" s="101" t="e">
        <f t="shared" si="2"/>
        <v>#DIV/0!</v>
      </c>
    </row>
    <row r="172" spans="24:32">
      <c r="X172">
        <f>+'Ark1'!C696</f>
        <v>2013</v>
      </c>
      <c r="Y172">
        <f>+'Ark1'!L696</f>
        <v>3</v>
      </c>
      <c r="Z172" s="3" t="s">
        <v>30</v>
      </c>
      <c r="AA172">
        <f>+'Ark1'!Q696</f>
        <v>6</v>
      </c>
      <c r="AB172">
        <f>+'Ark1'!R696</f>
        <v>9</v>
      </c>
      <c r="AC172" s="1">
        <f>+'Ark1'!T696</f>
        <v>2.4444444444444442</v>
      </c>
      <c r="AD172" s="1">
        <f>+'Ark1'!W696</f>
        <v>0</v>
      </c>
      <c r="AE172" s="101">
        <f t="shared" si="2"/>
        <v>1.5</v>
      </c>
    </row>
    <row r="173" spans="24:32">
      <c r="X173">
        <f>+'Ark1'!C697</f>
        <v>2013</v>
      </c>
      <c r="Y173">
        <f>+'Ark1'!L697</f>
        <v>4</v>
      </c>
      <c r="Z173" s="3" t="s">
        <v>31</v>
      </c>
      <c r="AA173">
        <f>+'Ark1'!Q697</f>
        <v>16</v>
      </c>
      <c r="AB173">
        <f>+'Ark1'!R697</f>
        <v>21</v>
      </c>
      <c r="AC173" s="1">
        <f>+'Ark1'!T697</f>
        <v>4</v>
      </c>
      <c r="AD173" s="1">
        <f>+'Ark1'!W697</f>
        <v>0</v>
      </c>
      <c r="AE173" s="101">
        <f t="shared" si="2"/>
        <v>1.3125</v>
      </c>
    </row>
    <row r="174" spans="24:32">
      <c r="X174">
        <f>+'Ark1'!C698</f>
        <v>2013</v>
      </c>
      <c r="Y174">
        <f>+'Ark1'!L698</f>
        <v>5</v>
      </c>
      <c r="Z174" s="3" t="s">
        <v>404</v>
      </c>
      <c r="AA174">
        <f>+'Ark1'!Q698</f>
        <v>47</v>
      </c>
      <c r="AB174">
        <f>+'Ark1'!R698</f>
        <v>87</v>
      </c>
      <c r="AC174" s="1">
        <f>+'Ark1'!T698</f>
        <v>4.6091954022988508</v>
      </c>
      <c r="AD174" s="1">
        <f>+'Ark1'!W698</f>
        <v>0</v>
      </c>
      <c r="AE174" s="101">
        <f t="shared" si="2"/>
        <v>1.8510638297872339</v>
      </c>
    </row>
    <row r="175" spans="24:32">
      <c r="X175">
        <f>+'Ark1'!C699</f>
        <v>2013</v>
      </c>
      <c r="Y175">
        <f>+'Ark1'!L699</f>
        <v>6</v>
      </c>
      <c r="Z175" s="3" t="s">
        <v>32</v>
      </c>
      <c r="AA175">
        <f>+'Ark1'!Q699</f>
        <v>74</v>
      </c>
      <c r="AB175">
        <f>+'Ark1'!R699</f>
        <v>187</v>
      </c>
      <c r="AC175" s="1">
        <f>+'Ark1'!T699</f>
        <v>5.5347593582887695</v>
      </c>
      <c r="AD175" s="1">
        <f>+'Ark1'!W699</f>
        <v>0</v>
      </c>
      <c r="AE175" s="101">
        <f t="shared" si="2"/>
        <v>2.5270270270270272</v>
      </c>
    </row>
    <row r="176" spans="24:32">
      <c r="X176">
        <f>+'Ark1'!C700</f>
        <v>2013</v>
      </c>
      <c r="Y176">
        <f>+'Ark1'!L700</f>
        <v>7</v>
      </c>
      <c r="Z176" s="3" t="s">
        <v>33</v>
      </c>
      <c r="AA176">
        <f>+'Ark1'!Q700</f>
        <v>141</v>
      </c>
      <c r="AB176">
        <f>+'Ark1'!R700</f>
        <v>451</v>
      </c>
      <c r="AC176" s="1">
        <f>+'Ark1'!T700</f>
        <v>5.946784922394678</v>
      </c>
      <c r="AD176" s="1">
        <f>+'Ark1'!W700</f>
        <v>0.44345898004434575</v>
      </c>
      <c r="AE176" s="101">
        <f t="shared" si="2"/>
        <v>3.1985815602836878</v>
      </c>
    </row>
    <row r="177" spans="24:31">
      <c r="X177">
        <f>+'Ark1'!C701</f>
        <v>2013</v>
      </c>
      <c r="Y177">
        <f>+'Ark1'!L701</f>
        <v>8</v>
      </c>
      <c r="Z177" s="3" t="s">
        <v>34</v>
      </c>
      <c r="AA177">
        <f>+'Ark1'!Q701</f>
        <v>197</v>
      </c>
      <c r="AB177">
        <f>+'Ark1'!R701</f>
        <v>862</v>
      </c>
      <c r="AC177" s="1">
        <f>+'Ark1'!T701</f>
        <v>6.5997679814385153</v>
      </c>
      <c r="AD177" s="1">
        <f>+'Ark1'!W701</f>
        <v>2.3201856148491879</v>
      </c>
      <c r="AE177" s="101">
        <f t="shared" si="2"/>
        <v>4.375634517766497</v>
      </c>
    </row>
    <row r="178" spans="24:31">
      <c r="X178">
        <f>+'Ark1'!C702</f>
        <v>2013</v>
      </c>
      <c r="Y178">
        <f>+'Ark1'!L702</f>
        <v>9</v>
      </c>
      <c r="Z178" s="3" t="s">
        <v>35</v>
      </c>
      <c r="AA178">
        <f>+'Ark1'!Q702</f>
        <v>198</v>
      </c>
      <c r="AB178">
        <f>+'Ark1'!R702</f>
        <v>884</v>
      </c>
      <c r="AC178" s="1">
        <f>+'Ark1'!T702</f>
        <v>7.1052036199095019</v>
      </c>
      <c r="AD178" s="1">
        <f>+'Ark1'!W702</f>
        <v>5.65610859728507</v>
      </c>
      <c r="AE178" s="101">
        <f t="shared" si="2"/>
        <v>4.4646464646464645</v>
      </c>
    </row>
    <row r="179" spans="24:31">
      <c r="X179">
        <f>+'Ark1'!C703</f>
        <v>2013</v>
      </c>
      <c r="Y179">
        <f>+'Ark1'!L703</f>
        <v>10</v>
      </c>
      <c r="Z179" s="3" t="s">
        <v>36</v>
      </c>
      <c r="AA179">
        <f>+'Ark1'!Q703</f>
        <v>140</v>
      </c>
      <c r="AB179">
        <f>+'Ark1'!R703</f>
        <v>418</v>
      </c>
      <c r="AC179" s="1">
        <f>+'Ark1'!T703</f>
        <v>7.1674641148325353</v>
      </c>
      <c r="AD179" s="1">
        <f>+'Ark1'!W703</f>
        <v>8.3732057416267942</v>
      </c>
      <c r="AE179" s="101">
        <f t="shared" si="2"/>
        <v>2.9857142857142858</v>
      </c>
    </row>
    <row r="180" spans="24:31">
      <c r="X180">
        <f>+'Ark1'!C704</f>
        <v>2013</v>
      </c>
      <c r="Y180">
        <f>+'Ark1'!L704</f>
        <v>11</v>
      </c>
      <c r="Z180" s="3" t="s">
        <v>37</v>
      </c>
      <c r="AA180">
        <f>+'Ark1'!Q704</f>
        <v>84</v>
      </c>
      <c r="AB180">
        <f>+'Ark1'!R704</f>
        <v>289</v>
      </c>
      <c r="AC180" s="1">
        <f>+'Ark1'!T704</f>
        <v>7.2456747404844304</v>
      </c>
      <c r="AD180" s="1">
        <f>+'Ark1'!W704</f>
        <v>5.5363321799307963</v>
      </c>
      <c r="AE180" s="101">
        <f t="shared" si="2"/>
        <v>3.4404761904761907</v>
      </c>
    </row>
    <row r="181" spans="24:31">
      <c r="X181">
        <f>+'Ark1'!C705</f>
        <v>2013</v>
      </c>
      <c r="Y181">
        <f>+'Ark1'!L705</f>
        <v>12</v>
      </c>
      <c r="Z181" s="3" t="s">
        <v>38</v>
      </c>
      <c r="AA181">
        <f>+'Ark1'!Q705</f>
        <v>43</v>
      </c>
      <c r="AB181">
        <f>+'Ark1'!R705</f>
        <v>105</v>
      </c>
      <c r="AC181" s="1">
        <f>+'Ark1'!T705</f>
        <v>7.2761904761904788</v>
      </c>
      <c r="AD181" s="1">
        <f>+'Ark1'!W705</f>
        <v>5.7142857142857153</v>
      </c>
      <c r="AE181" s="101">
        <f t="shared" si="2"/>
        <v>2.441860465116279</v>
      </c>
    </row>
    <row r="182" spans="24:31">
      <c r="X182">
        <f>+'Ark1'!C706</f>
        <v>2013</v>
      </c>
      <c r="Y182">
        <f>+'Ark1'!L706</f>
        <v>13</v>
      </c>
      <c r="Z182" s="3" t="s">
        <v>39</v>
      </c>
      <c r="AA182">
        <f>+'Ark1'!Q706</f>
        <v>16</v>
      </c>
      <c r="AB182">
        <f>+'Ark1'!R706</f>
        <v>18</v>
      </c>
      <c r="AC182" s="1">
        <f>+'Ark1'!T706</f>
        <v>7</v>
      </c>
      <c r="AD182" s="1">
        <f>+'Ark1'!W706</f>
        <v>5.5555555555555562</v>
      </c>
      <c r="AE182" s="101">
        <f t="shared" si="2"/>
        <v>1.125</v>
      </c>
    </row>
    <row r="183" spans="24:31">
      <c r="X183">
        <f>+'Ark1'!C707</f>
        <v>2013</v>
      </c>
      <c r="Y183">
        <f>+'Ark1'!L707</f>
        <v>14</v>
      </c>
      <c r="Z183" s="3" t="s">
        <v>405</v>
      </c>
      <c r="AA183">
        <f>+'Ark1'!Q707</f>
        <v>5</v>
      </c>
      <c r="AB183">
        <f>+'Ark1'!R707</f>
        <v>7</v>
      </c>
      <c r="AC183" s="1">
        <f>+'Ark1'!T707</f>
        <v>6.1428571428571441</v>
      </c>
      <c r="AD183" s="1">
        <f>+'Ark1'!W707</f>
        <v>0</v>
      </c>
      <c r="AE183" s="101">
        <f t="shared" si="2"/>
        <v>1.4</v>
      </c>
    </row>
    <row r="184" spans="24:31">
      <c r="X184">
        <f>+'Ark1'!C708</f>
        <v>2013</v>
      </c>
      <c r="Y184">
        <f>+'Ark1'!L708</f>
        <v>15</v>
      </c>
      <c r="Z184" s="3" t="s">
        <v>40</v>
      </c>
      <c r="AA184">
        <f>+'Ark1'!Q708</f>
        <v>0</v>
      </c>
      <c r="AB184">
        <f>+'Ark1'!R708</f>
        <v>0</v>
      </c>
      <c r="AC184" s="1">
        <f>+'Ark1'!T708</f>
        <v>0</v>
      </c>
      <c r="AD184" s="1">
        <f>+'Ark1'!W708</f>
        <v>0</v>
      </c>
      <c r="AE184" s="101" t="e">
        <f t="shared" si="2"/>
        <v>#DIV/0!</v>
      </c>
    </row>
    <row r="185" spans="24:31">
      <c r="X185" s="56">
        <f>+'Ark1'!C709</f>
        <v>2012</v>
      </c>
      <c r="Y185" s="56">
        <f>+'Ark1'!L709</f>
        <v>1</v>
      </c>
      <c r="Z185" s="57" t="s">
        <v>28</v>
      </c>
      <c r="AA185" s="56">
        <f>+'Ark1'!Q709</f>
        <v>0</v>
      </c>
      <c r="AB185" s="56">
        <f>+'Ark1'!R709</f>
        <v>0</v>
      </c>
      <c r="AC185" s="58">
        <f>+'Ark1'!T709</f>
        <v>0</v>
      </c>
      <c r="AD185" s="58">
        <f>+'Ark1'!W709</f>
        <v>0</v>
      </c>
      <c r="AE185" s="166" t="e">
        <f t="shared" si="2"/>
        <v>#DIV/0!</v>
      </c>
    </row>
    <row r="186" spans="24:31">
      <c r="X186" s="56">
        <f>+'Ark1'!C710</f>
        <v>2012</v>
      </c>
      <c r="Y186" s="56">
        <f>+'Ark1'!L710</f>
        <v>2</v>
      </c>
      <c r="Z186" s="57" t="s">
        <v>29</v>
      </c>
      <c r="AA186" s="56">
        <f>+'Ark1'!Q710</f>
        <v>2</v>
      </c>
      <c r="AB186" s="56">
        <f>+'Ark1'!R710</f>
        <v>2</v>
      </c>
      <c r="AC186" s="58">
        <f>+'Ark1'!T710</f>
        <v>2.5</v>
      </c>
      <c r="AD186" s="58">
        <f>+'Ark1'!W710</f>
        <v>0</v>
      </c>
      <c r="AE186" s="166">
        <f t="shared" si="2"/>
        <v>1</v>
      </c>
    </row>
    <row r="187" spans="24:31">
      <c r="X187" s="56">
        <f>+'Ark1'!C711</f>
        <v>2012</v>
      </c>
      <c r="Y187" s="56">
        <f>+'Ark1'!L711</f>
        <v>3</v>
      </c>
      <c r="Z187" s="57" t="s">
        <v>30</v>
      </c>
      <c r="AA187" s="56">
        <f>+'Ark1'!Q711</f>
        <v>5</v>
      </c>
      <c r="AB187" s="56">
        <f>+'Ark1'!R711</f>
        <v>6</v>
      </c>
      <c r="AC187" s="58">
        <f>+'Ark1'!T711</f>
        <v>2.6666666666666661</v>
      </c>
      <c r="AD187" s="58">
        <f>+'Ark1'!W711</f>
        <v>0</v>
      </c>
      <c r="AE187" s="166">
        <f t="shared" si="2"/>
        <v>1.2</v>
      </c>
    </row>
    <row r="188" spans="24:31">
      <c r="X188" s="56">
        <f>+'Ark1'!C712</f>
        <v>2012</v>
      </c>
      <c r="Y188" s="56">
        <f>+'Ark1'!L712</f>
        <v>4</v>
      </c>
      <c r="Z188" s="57" t="s">
        <v>31</v>
      </c>
      <c r="AA188" s="56">
        <f>+'Ark1'!Q712</f>
        <v>22</v>
      </c>
      <c r="AB188" s="56">
        <f>+'Ark1'!R712</f>
        <v>31</v>
      </c>
      <c r="AC188" s="58">
        <f>+'Ark1'!T712</f>
        <v>3.838709677419355</v>
      </c>
      <c r="AD188" s="58">
        <f>+'Ark1'!W712</f>
        <v>0</v>
      </c>
      <c r="AE188" s="166">
        <f t="shared" si="2"/>
        <v>1.4090909090909092</v>
      </c>
    </row>
    <row r="189" spans="24:31">
      <c r="X189" s="56">
        <f>+'Ark1'!C713</f>
        <v>2012</v>
      </c>
      <c r="Y189" s="56">
        <f>+'Ark1'!L713</f>
        <v>5</v>
      </c>
      <c r="Z189" s="57" t="s">
        <v>404</v>
      </c>
      <c r="AA189" s="56">
        <f>+'Ark1'!Q713</f>
        <v>34</v>
      </c>
      <c r="AB189" s="56">
        <f>+'Ark1'!R713</f>
        <v>79</v>
      </c>
      <c r="AC189" s="58">
        <f>+'Ark1'!T713</f>
        <v>4.8607594936708871</v>
      </c>
      <c r="AD189" s="58">
        <f>+'Ark1'!W713</f>
        <v>0</v>
      </c>
      <c r="AE189" s="166">
        <f t="shared" si="2"/>
        <v>2.3235294117647061</v>
      </c>
    </row>
    <row r="190" spans="24:31">
      <c r="X190" s="56">
        <f>+'Ark1'!C714</f>
        <v>2012</v>
      </c>
      <c r="Y190" s="56">
        <f>+'Ark1'!L714</f>
        <v>6</v>
      </c>
      <c r="Z190" s="57" t="s">
        <v>32</v>
      </c>
      <c r="AA190" s="56">
        <f>+'Ark1'!Q714</f>
        <v>57</v>
      </c>
      <c r="AB190" s="56">
        <f>+'Ark1'!R714</f>
        <v>116</v>
      </c>
      <c r="AC190" s="58">
        <f>+'Ark1'!T714</f>
        <v>5.3793103448275845</v>
      </c>
      <c r="AD190" s="58">
        <f>+'Ark1'!W714</f>
        <v>0</v>
      </c>
      <c r="AE190" s="166">
        <f t="shared" si="2"/>
        <v>2.0350877192982457</v>
      </c>
    </row>
    <row r="191" spans="24:31">
      <c r="X191" s="56">
        <f>+'Ark1'!C715</f>
        <v>2012</v>
      </c>
      <c r="Y191" s="56">
        <f>+'Ark1'!L715</f>
        <v>7</v>
      </c>
      <c r="Z191" s="57" t="s">
        <v>33</v>
      </c>
      <c r="AA191" s="56">
        <f>+'Ark1'!Q715</f>
        <v>94</v>
      </c>
      <c r="AB191" s="56">
        <f>+'Ark1'!R715</f>
        <v>204</v>
      </c>
      <c r="AC191" s="58">
        <f>+'Ark1'!T715</f>
        <v>5.8921568627450984</v>
      </c>
      <c r="AD191" s="58">
        <f>+'Ark1'!W715</f>
        <v>1.4705882352941178</v>
      </c>
      <c r="AE191" s="166">
        <f t="shared" si="2"/>
        <v>2.1702127659574466</v>
      </c>
    </row>
    <row r="192" spans="24:31">
      <c r="X192" s="56">
        <f>+'Ark1'!C716</f>
        <v>2012</v>
      </c>
      <c r="Y192" s="56">
        <f>+'Ark1'!L716</f>
        <v>8</v>
      </c>
      <c r="Z192" s="57" t="s">
        <v>34</v>
      </c>
      <c r="AA192" s="56">
        <f>+'Ark1'!Q716</f>
        <v>133</v>
      </c>
      <c r="AB192" s="56">
        <f>+'Ark1'!R716</f>
        <v>582</v>
      </c>
      <c r="AC192" s="58">
        <f>+'Ark1'!T716</f>
        <v>6.4587628865979392</v>
      </c>
      <c r="AD192" s="58">
        <f>+'Ark1'!W716</f>
        <v>3.7800687285223376</v>
      </c>
      <c r="AE192" s="166">
        <f t="shared" si="2"/>
        <v>4.3759398496240598</v>
      </c>
    </row>
    <row r="193" spans="24:31">
      <c r="X193" s="56">
        <f>+'Ark1'!C717</f>
        <v>2012</v>
      </c>
      <c r="Y193" s="56">
        <f>+'Ark1'!L717</f>
        <v>9</v>
      </c>
      <c r="Z193" s="57" t="s">
        <v>35</v>
      </c>
      <c r="AA193" s="56">
        <f>+'Ark1'!Q717</f>
        <v>127</v>
      </c>
      <c r="AB193" s="56">
        <f>+'Ark1'!R717</f>
        <v>619</v>
      </c>
      <c r="AC193" s="58">
        <f>+'Ark1'!T717</f>
        <v>6.930533117932149</v>
      </c>
      <c r="AD193" s="58">
        <f>+'Ark1'!W717</f>
        <v>4.846526655896608</v>
      </c>
      <c r="AE193" s="166">
        <f t="shared" si="2"/>
        <v>4.8740157480314963</v>
      </c>
    </row>
    <row r="194" spans="24:31">
      <c r="X194" s="56">
        <f>+'Ark1'!C718</f>
        <v>2012</v>
      </c>
      <c r="Y194" s="56">
        <f>+'Ark1'!L718</f>
        <v>10</v>
      </c>
      <c r="Z194" s="57" t="s">
        <v>36</v>
      </c>
      <c r="AA194" s="56">
        <f>+'Ark1'!Q718</f>
        <v>90</v>
      </c>
      <c r="AB194" s="56">
        <f>+'Ark1'!R718</f>
        <v>237</v>
      </c>
      <c r="AC194" s="58">
        <f>+'Ark1'!T718</f>
        <v>7.0295358649789037</v>
      </c>
      <c r="AD194" s="58">
        <f>+'Ark1'!W718</f>
        <v>9.7046413502109683</v>
      </c>
      <c r="AE194" s="166">
        <f t="shared" si="2"/>
        <v>2.6333333333333333</v>
      </c>
    </row>
    <row r="195" spans="24:31" s="481" customFormat="1">
      <c r="X195" s="56"/>
      <c r="Y195" s="56"/>
      <c r="Z195" s="57"/>
      <c r="AA195" s="56"/>
      <c r="AB195" s="56"/>
      <c r="AC195" s="58"/>
      <c r="AD195" s="58"/>
      <c r="AE195" s="166"/>
    </row>
    <row r="196" spans="24:31" s="481" customFormat="1">
      <c r="X196" s="56"/>
      <c r="Y196" s="56"/>
      <c r="Z196" s="57"/>
      <c r="AA196" s="56"/>
      <c r="AB196" s="56"/>
      <c r="AC196" s="58"/>
      <c r="AD196" s="58"/>
      <c r="AE196" s="166"/>
    </row>
    <row r="197" spans="24:31" s="481" customFormat="1">
      <c r="X197" s="56"/>
      <c r="Y197" s="56"/>
      <c r="Z197" s="57"/>
      <c r="AA197" s="56"/>
      <c r="AB197" s="56"/>
      <c r="AC197" s="58"/>
      <c r="AD197" s="58"/>
      <c r="AE197" s="166"/>
    </row>
    <row r="198" spans="24:31" s="481" customFormat="1">
      <c r="X198" s="56"/>
      <c r="Y198" s="56"/>
      <c r="Z198" s="57"/>
      <c r="AA198" s="56"/>
      <c r="AB198" s="56"/>
      <c r="AC198" s="58"/>
      <c r="AD198" s="58"/>
      <c r="AE198" s="166"/>
    </row>
    <row r="199" spans="24:31" s="481" customFormat="1">
      <c r="X199" s="56"/>
      <c r="Y199" s="56"/>
      <c r="Z199" s="57"/>
      <c r="AA199" s="56"/>
      <c r="AB199" s="56"/>
      <c r="AC199" s="58"/>
      <c r="AD199" s="58"/>
      <c r="AE199" s="166"/>
    </row>
    <row r="200" spans="24:31" s="481" customFormat="1">
      <c r="X200" s="56"/>
      <c r="Y200" s="56"/>
      <c r="Z200" s="57"/>
      <c r="AA200" s="56"/>
      <c r="AB200" s="56"/>
      <c r="AC200" s="58"/>
      <c r="AD200" s="58"/>
      <c r="AE200" s="166"/>
    </row>
    <row r="201" spans="24:31" s="481" customFormat="1">
      <c r="X201" s="56"/>
      <c r="Y201" s="56"/>
      <c r="Z201" s="57"/>
      <c r="AA201" s="56"/>
      <c r="AB201" s="56"/>
      <c r="AC201" s="58"/>
      <c r="AD201" s="58"/>
      <c r="AE201" s="166"/>
    </row>
    <row r="202" spans="24:31" s="481" customFormat="1">
      <c r="X202" s="56"/>
      <c r="Y202" s="56"/>
      <c r="Z202" s="57"/>
      <c r="AA202" s="56"/>
      <c r="AB202" s="56"/>
      <c r="AC202" s="58"/>
      <c r="AD202" s="58"/>
      <c r="AE202" s="166"/>
    </row>
    <row r="203" spans="24:31" s="481" customFormat="1">
      <c r="X203" s="56"/>
      <c r="Y203" s="56"/>
      <c r="Z203" s="57"/>
      <c r="AA203" s="56"/>
      <c r="AB203" s="56"/>
      <c r="AC203" s="58"/>
      <c r="AD203" s="58"/>
      <c r="AE203" s="166"/>
    </row>
    <row r="204" spans="24:31" s="481" customFormat="1">
      <c r="X204" s="56"/>
      <c r="Y204" s="56"/>
      <c r="Z204" s="57"/>
      <c r="AA204" s="56"/>
      <c r="AB204" s="56"/>
      <c r="AC204" s="58"/>
      <c r="AD204" s="58"/>
      <c r="AE204" s="166"/>
    </row>
    <row r="205" spans="24:31" s="481" customFormat="1">
      <c r="X205" s="56"/>
      <c r="Y205" s="56"/>
      <c r="Z205" s="57"/>
      <c r="AA205" s="56"/>
      <c r="AB205" s="56"/>
      <c r="AC205" s="58"/>
      <c r="AD205" s="58"/>
      <c r="AE205" s="166"/>
    </row>
    <row r="206" spans="24:31" s="481" customFormat="1">
      <c r="X206" s="56"/>
      <c r="Y206" s="56"/>
      <c r="Z206" s="57"/>
      <c r="AA206" s="56"/>
      <c r="AB206" s="56"/>
      <c r="AC206" s="58"/>
      <c r="AD206" s="58"/>
      <c r="AE206" s="166"/>
    </row>
    <row r="207" spans="24:31" s="481" customFormat="1">
      <c r="X207" s="56"/>
      <c r="Y207" s="56"/>
      <c r="Z207" s="57"/>
      <c r="AA207" s="56"/>
      <c r="AB207" s="56"/>
      <c r="AC207" s="58"/>
      <c r="AD207" s="58"/>
      <c r="AE207" s="166"/>
    </row>
    <row r="208" spans="24:31" s="481" customFormat="1">
      <c r="X208" s="56"/>
      <c r="Y208" s="56"/>
      <c r="Z208" s="57"/>
      <c r="AA208" s="56"/>
      <c r="AB208" s="56"/>
      <c r="AC208" s="58"/>
      <c r="AD208" s="58"/>
      <c r="AE208" s="166"/>
    </row>
    <row r="209" spans="24:31" s="481" customFormat="1">
      <c r="X209" s="56"/>
      <c r="Y209" s="56"/>
      <c r="Z209" s="57"/>
      <c r="AA209" s="56"/>
      <c r="AB209" s="56"/>
      <c r="AC209" s="58"/>
      <c r="AD209" s="58"/>
      <c r="AE209" s="166"/>
    </row>
    <row r="210" spans="24:31" s="481" customFormat="1">
      <c r="X210" s="56"/>
      <c r="Y210" s="56"/>
      <c r="Z210" s="57"/>
      <c r="AA210" s="56"/>
      <c r="AB210" s="56"/>
      <c r="AC210" s="58"/>
      <c r="AD210" s="58"/>
      <c r="AE210" s="166"/>
    </row>
    <row r="211" spans="24:31" s="481" customFormat="1">
      <c r="X211" s="56"/>
      <c r="Y211" s="56"/>
      <c r="Z211" s="57"/>
      <c r="AA211" s="56"/>
      <c r="AB211" s="56"/>
      <c r="AC211" s="58"/>
      <c r="AD211" s="58"/>
      <c r="AE211" s="166"/>
    </row>
    <row r="212" spans="24:31" s="481" customFormat="1">
      <c r="X212" s="56"/>
      <c r="Y212" s="56"/>
      <c r="Z212" s="57"/>
      <c r="AA212" s="56"/>
      <c r="AB212" s="56"/>
      <c r="AC212" s="58"/>
      <c r="AD212" s="58"/>
      <c r="AE212" s="166"/>
    </row>
    <row r="213" spans="24:31" s="481" customFormat="1">
      <c r="X213" s="56"/>
      <c r="Y213" s="56"/>
      <c r="Z213" s="57"/>
      <c r="AA213" s="56"/>
      <c r="AB213" s="56"/>
      <c r="AC213" s="58"/>
      <c r="AD213" s="58"/>
      <c r="AE213" s="166"/>
    </row>
    <row r="214" spans="24:31" s="481" customFormat="1">
      <c r="X214" s="56"/>
      <c r="Y214" s="56"/>
      <c r="Z214" s="57"/>
      <c r="AA214" s="56"/>
      <c r="AB214" s="56"/>
      <c r="AC214" s="58"/>
      <c r="AD214" s="58"/>
      <c r="AE214" s="166"/>
    </row>
    <row r="215" spans="24:31" s="481" customFormat="1">
      <c r="X215" s="56"/>
      <c r="Y215" s="56"/>
      <c r="Z215" s="57"/>
      <c r="AA215" s="56"/>
      <c r="AB215" s="56"/>
      <c r="AC215" s="58"/>
      <c r="AD215" s="58"/>
      <c r="AE215" s="166"/>
    </row>
    <row r="216" spans="24:31" s="481" customFormat="1">
      <c r="X216" s="56"/>
      <c r="Y216" s="56"/>
      <c r="Z216" s="57"/>
      <c r="AA216" s="56"/>
      <c r="AB216" s="56"/>
      <c r="AC216" s="58"/>
      <c r="AD216" s="58"/>
      <c r="AE216" s="166"/>
    </row>
    <row r="217" spans="24:31" s="481" customFormat="1">
      <c r="X217" s="56"/>
      <c r="Y217" s="56"/>
      <c r="Z217" s="57"/>
      <c r="AA217" s="56"/>
      <c r="AB217" s="56"/>
      <c r="AC217" s="58"/>
      <c r="AD217" s="58"/>
      <c r="AE217" s="166"/>
    </row>
    <row r="218" spans="24:31" s="481" customFormat="1">
      <c r="X218" s="56"/>
      <c r="Y218" s="56"/>
      <c r="Z218" s="57"/>
      <c r="AA218" s="56"/>
      <c r="AB218" s="56"/>
      <c r="AC218" s="58"/>
      <c r="AD218" s="58"/>
      <c r="AE218" s="166"/>
    </row>
    <row r="219" spans="24:31" s="481" customFormat="1">
      <c r="X219" s="56"/>
      <c r="Y219" s="56"/>
      <c r="Z219" s="57"/>
      <c r="AA219" s="56"/>
      <c r="AB219" s="56"/>
      <c r="AC219" s="58"/>
      <c r="AD219" s="58"/>
      <c r="AE219" s="166"/>
    </row>
    <row r="220" spans="24:31" s="481" customFormat="1">
      <c r="X220" s="56"/>
      <c r="Y220" s="56"/>
      <c r="Z220" s="57"/>
      <c r="AA220" s="56"/>
      <c r="AB220" s="56"/>
      <c r="AC220" s="58"/>
      <c r="AD220" s="58"/>
      <c r="AE220" s="166"/>
    </row>
    <row r="221" spans="24:31" s="481" customFormat="1">
      <c r="X221" s="56"/>
      <c r="Y221" s="56"/>
      <c r="Z221" s="57"/>
      <c r="AA221" s="56"/>
      <c r="AB221" s="56"/>
      <c r="AC221" s="58"/>
      <c r="AD221" s="58"/>
      <c r="AE221" s="166"/>
    </row>
    <row r="222" spans="24:31" s="481" customFormat="1">
      <c r="X222" s="56"/>
      <c r="Y222" s="56"/>
      <c r="Z222" s="57"/>
      <c r="AA222" s="56"/>
      <c r="AB222" s="56"/>
      <c r="AC222" s="58"/>
      <c r="AD222" s="58"/>
      <c r="AE222" s="166"/>
    </row>
    <row r="223" spans="24:31" s="481" customFormat="1">
      <c r="X223" s="56"/>
      <c r="Y223" s="56"/>
      <c r="Z223" s="57"/>
      <c r="AA223" s="56"/>
      <c r="AB223" s="56"/>
      <c r="AC223" s="58"/>
      <c r="AD223" s="58"/>
      <c r="AE223" s="166"/>
    </row>
    <row r="224" spans="24:31" s="481" customFormat="1">
      <c r="X224" s="56"/>
      <c r="Y224" s="56"/>
      <c r="Z224" s="57"/>
      <c r="AA224" s="56"/>
      <c r="AB224" s="56"/>
      <c r="AC224" s="58"/>
      <c r="AD224" s="58"/>
      <c r="AE224" s="166"/>
    </row>
    <row r="225" spans="24:31" s="481" customFormat="1">
      <c r="X225" s="56"/>
      <c r="Y225" s="56"/>
      <c r="Z225" s="57"/>
      <c r="AA225" s="56"/>
      <c r="AB225" s="56"/>
      <c r="AC225" s="58"/>
      <c r="AD225" s="58"/>
      <c r="AE225" s="166"/>
    </row>
    <row r="226" spans="24:31" s="481" customFormat="1">
      <c r="X226" s="56"/>
      <c r="Y226" s="56"/>
      <c r="Z226" s="57"/>
      <c r="AA226" s="56"/>
      <c r="AB226" s="56"/>
      <c r="AC226" s="58"/>
      <c r="AD226" s="58"/>
      <c r="AE226" s="166"/>
    </row>
    <row r="227" spans="24:31" s="481" customFormat="1">
      <c r="X227" s="56"/>
      <c r="Y227" s="56"/>
      <c r="Z227" s="57"/>
      <c r="AA227" s="56"/>
      <c r="AB227" s="56"/>
      <c r="AC227" s="58"/>
      <c r="AD227" s="58"/>
      <c r="AE227" s="166"/>
    </row>
    <row r="228" spans="24:31" s="481" customFormat="1">
      <c r="X228" s="56"/>
      <c r="Y228" s="56"/>
      <c r="Z228" s="57"/>
      <c r="AA228" s="56"/>
      <c r="AB228" s="56"/>
      <c r="AC228" s="58"/>
      <c r="AD228" s="58"/>
      <c r="AE228" s="166"/>
    </row>
    <row r="229" spans="24:31" s="481" customFormat="1">
      <c r="X229" s="56"/>
      <c r="Y229" s="56"/>
      <c r="Z229" s="57"/>
      <c r="AA229" s="56"/>
      <c r="AB229" s="56"/>
      <c r="AC229" s="58"/>
      <c r="AD229" s="58"/>
      <c r="AE229" s="166"/>
    </row>
    <row r="230" spans="24:31" s="481" customFormat="1">
      <c r="X230" s="56"/>
      <c r="Y230" s="56"/>
      <c r="Z230" s="57"/>
      <c r="AA230" s="56"/>
      <c r="AB230" s="56"/>
      <c r="AC230" s="58"/>
      <c r="AD230" s="58"/>
      <c r="AE230" s="166"/>
    </row>
    <row r="231" spans="24:31" s="481" customFormat="1">
      <c r="X231" s="56"/>
      <c r="Y231" s="56"/>
      <c r="Z231" s="57"/>
      <c r="AA231" s="56"/>
      <c r="AB231" s="56"/>
      <c r="AC231" s="58"/>
      <c r="AD231" s="58"/>
      <c r="AE231" s="166"/>
    </row>
    <row r="232" spans="24:31" s="481" customFormat="1">
      <c r="X232" s="56"/>
      <c r="Y232" s="56"/>
      <c r="Z232" s="57"/>
      <c r="AA232" s="56"/>
      <c r="AB232" s="56"/>
      <c r="AC232" s="58"/>
      <c r="AD232" s="58"/>
      <c r="AE232" s="166"/>
    </row>
    <row r="233" spans="24:31" s="481" customFormat="1">
      <c r="X233" s="56"/>
      <c r="Y233" s="56"/>
      <c r="Z233" s="57"/>
      <c r="AA233" s="56"/>
      <c r="AB233" s="56"/>
      <c r="AC233" s="58"/>
      <c r="AD233" s="58"/>
      <c r="AE233" s="166"/>
    </row>
    <row r="234" spans="24:31" s="481" customFormat="1">
      <c r="X234" s="56"/>
      <c r="Y234" s="56"/>
      <c r="Z234" s="57"/>
      <c r="AA234" s="56"/>
      <c r="AB234" s="56"/>
      <c r="AC234" s="58"/>
      <c r="AD234" s="58"/>
      <c r="AE234" s="166"/>
    </row>
    <row r="235" spans="24:31" s="481" customFormat="1">
      <c r="X235" s="56"/>
      <c r="Y235" s="56"/>
      <c r="Z235" s="57"/>
      <c r="AA235" s="56"/>
      <c r="AB235" s="56"/>
      <c r="AC235" s="58"/>
      <c r="AD235" s="58"/>
      <c r="AE235" s="166"/>
    </row>
    <row r="236" spans="24:31" s="481" customFormat="1">
      <c r="X236" s="56"/>
      <c r="Y236" s="56"/>
      <c r="Z236" s="57"/>
      <c r="AA236" s="56"/>
      <c r="AB236" s="56"/>
      <c r="AC236" s="58"/>
      <c r="AD236" s="58"/>
      <c r="AE236" s="166"/>
    </row>
    <row r="237" spans="24:31" s="481" customFormat="1">
      <c r="X237" s="56"/>
      <c r="Y237" s="56"/>
      <c r="Z237" s="57"/>
      <c r="AA237" s="56"/>
      <c r="AB237" s="56"/>
      <c r="AC237" s="58"/>
      <c r="AD237" s="58"/>
      <c r="AE237" s="166"/>
    </row>
    <row r="238" spans="24:31" s="481" customFormat="1">
      <c r="X238" s="56"/>
      <c r="Y238" s="56"/>
      <c r="Z238" s="57"/>
      <c r="AA238" s="56"/>
      <c r="AB238" s="56"/>
      <c r="AC238" s="58"/>
      <c r="AD238" s="58"/>
      <c r="AE238" s="166"/>
    </row>
    <row r="239" spans="24:31" s="481" customFormat="1">
      <c r="X239" s="56"/>
      <c r="Y239" s="56"/>
      <c r="Z239" s="57"/>
      <c r="AA239" s="56"/>
      <c r="AB239" s="56"/>
      <c r="AC239" s="58"/>
      <c r="AD239" s="58"/>
      <c r="AE239" s="166"/>
    </row>
    <row r="240" spans="24:31" s="481" customFormat="1">
      <c r="X240" s="56"/>
      <c r="Y240" s="56"/>
      <c r="Z240" s="57"/>
      <c r="AA240" s="56"/>
      <c r="AB240" s="56"/>
      <c r="AC240" s="58"/>
      <c r="AD240" s="58"/>
      <c r="AE240" s="166"/>
    </row>
    <row r="241" spans="24:31" s="481" customFormat="1">
      <c r="X241" s="56"/>
      <c r="Y241" s="56"/>
      <c r="Z241" s="57"/>
      <c r="AA241" s="56"/>
      <c r="AB241" s="56"/>
      <c r="AC241" s="58"/>
      <c r="AD241" s="58"/>
      <c r="AE241" s="166"/>
    </row>
    <row r="242" spans="24:31" s="481" customFormat="1">
      <c r="X242" s="56"/>
      <c r="Y242" s="56"/>
      <c r="Z242" s="57"/>
      <c r="AA242" s="56"/>
      <c r="AB242" s="56"/>
      <c r="AC242" s="58"/>
      <c r="AD242" s="58"/>
      <c r="AE242" s="166"/>
    </row>
    <row r="243" spans="24:31" s="481" customFormat="1">
      <c r="X243" s="56"/>
      <c r="Y243" s="56"/>
      <c r="Z243" s="57"/>
      <c r="AA243" s="56"/>
      <c r="AB243" s="56"/>
      <c r="AC243" s="58"/>
      <c r="AD243" s="58"/>
      <c r="AE243" s="166"/>
    </row>
    <row r="244" spans="24:31" s="481" customFormat="1">
      <c r="X244" s="56"/>
      <c r="Y244" s="56"/>
      <c r="Z244" s="57"/>
      <c r="AA244" s="56"/>
      <c r="AB244" s="56"/>
      <c r="AC244" s="58"/>
      <c r="AD244" s="58"/>
      <c r="AE244" s="166"/>
    </row>
    <row r="245" spans="24:31" s="481" customFormat="1">
      <c r="X245" s="56"/>
      <c r="Y245" s="56"/>
      <c r="Z245" s="57"/>
      <c r="AA245" s="56"/>
      <c r="AB245" s="56"/>
      <c r="AC245" s="58"/>
      <c r="AD245" s="58"/>
      <c r="AE245" s="166"/>
    </row>
    <row r="246" spans="24:31" s="481" customFormat="1">
      <c r="X246" s="56"/>
      <c r="Y246" s="56"/>
      <c r="Z246" s="57"/>
      <c r="AA246" s="56"/>
      <c r="AB246" s="56"/>
      <c r="AC246" s="58"/>
      <c r="AD246" s="58"/>
      <c r="AE246" s="166"/>
    </row>
    <row r="247" spans="24:31" s="481" customFormat="1">
      <c r="X247" s="56"/>
      <c r="Y247" s="56"/>
      <c r="Z247" s="57"/>
      <c r="AA247" s="56"/>
      <c r="AB247" s="56"/>
      <c r="AC247" s="58"/>
      <c r="AD247" s="58"/>
      <c r="AE247" s="166"/>
    </row>
    <row r="248" spans="24:31" s="481" customFormat="1">
      <c r="X248" s="56"/>
      <c r="Y248" s="56"/>
      <c r="Z248" s="57"/>
      <c r="AA248" s="56"/>
      <c r="AB248" s="56"/>
      <c r="AC248" s="58"/>
      <c r="AD248" s="58"/>
      <c r="AE248" s="166"/>
    </row>
    <row r="249" spans="24:31" s="481" customFormat="1">
      <c r="X249" s="56"/>
      <c r="Y249" s="56"/>
      <c r="Z249" s="57"/>
      <c r="AA249" s="56"/>
      <c r="AB249" s="56"/>
      <c r="AC249" s="58"/>
      <c r="AD249" s="58"/>
      <c r="AE249" s="166"/>
    </row>
    <row r="250" spans="24:31" s="481" customFormat="1">
      <c r="X250" s="56"/>
      <c r="Y250" s="56"/>
      <c r="Z250" s="57"/>
      <c r="AA250" s="56"/>
      <c r="AB250" s="56"/>
      <c r="AC250" s="58"/>
      <c r="AD250" s="58"/>
      <c r="AE250" s="166"/>
    </row>
    <row r="251" spans="24:31" s="481" customFormat="1">
      <c r="X251" s="56"/>
      <c r="Y251" s="56"/>
      <c r="Z251" s="57"/>
      <c r="AA251" s="56"/>
      <c r="AB251" s="56"/>
      <c r="AC251" s="58"/>
      <c r="AD251" s="58"/>
      <c r="AE251" s="166"/>
    </row>
    <row r="252" spans="24:31" s="481" customFormat="1">
      <c r="X252" s="56"/>
      <c r="Y252" s="56"/>
      <c r="Z252" s="57"/>
      <c r="AA252" s="56"/>
      <c r="AB252" s="56"/>
      <c r="AC252" s="58"/>
      <c r="AD252" s="58"/>
      <c r="AE252" s="166"/>
    </row>
    <row r="253" spans="24:31" s="481" customFormat="1">
      <c r="X253" s="56"/>
      <c r="Y253" s="56"/>
      <c r="Z253" s="57"/>
      <c r="AA253" s="56"/>
      <c r="AB253" s="56"/>
      <c r="AC253" s="58"/>
      <c r="AD253" s="58"/>
      <c r="AE253" s="166"/>
    </row>
    <row r="254" spans="24:31" s="481" customFormat="1">
      <c r="X254" s="56"/>
      <c r="Y254" s="56"/>
      <c r="Z254" s="57"/>
      <c r="AA254" s="56"/>
      <c r="AB254" s="56"/>
      <c r="AC254" s="58"/>
      <c r="AD254" s="58"/>
      <c r="AE254" s="166"/>
    </row>
    <row r="255" spans="24:31" s="481" customFormat="1">
      <c r="X255" s="56"/>
      <c r="Y255" s="56"/>
      <c r="Z255" s="57"/>
      <c r="AA255" s="56"/>
      <c r="AB255" s="56"/>
      <c r="AC255" s="58"/>
      <c r="AD255" s="58"/>
      <c r="AE255" s="166"/>
    </row>
    <row r="256" spans="24:31" s="481" customFormat="1">
      <c r="X256" s="56"/>
      <c r="Y256" s="56"/>
      <c r="Z256" s="57"/>
      <c r="AA256" s="56"/>
      <c r="AB256" s="56"/>
      <c r="AC256" s="58"/>
      <c r="AD256" s="58"/>
      <c r="AE256" s="166"/>
    </row>
    <row r="257" spans="13:31" s="481" customFormat="1">
      <c r="X257" s="56"/>
      <c r="Y257" s="56"/>
      <c r="Z257" s="57"/>
      <c r="AA257" s="56"/>
      <c r="AB257" s="56"/>
      <c r="AC257" s="58"/>
      <c r="AD257" s="58"/>
      <c r="AE257" s="166"/>
    </row>
    <row r="258" spans="13:31" s="481" customFormat="1">
      <c r="X258" s="56"/>
      <c r="Y258" s="56"/>
      <c r="Z258" s="57"/>
      <c r="AA258" s="56"/>
      <c r="AB258" s="56"/>
      <c r="AC258" s="58"/>
      <c r="AD258" s="58"/>
      <c r="AE258" s="166"/>
    </row>
    <row r="259" spans="13:31" s="481" customFormat="1">
      <c r="X259" s="56"/>
      <c r="Y259" s="56"/>
      <c r="Z259" s="57"/>
      <c r="AA259" s="56"/>
      <c r="AB259" s="56"/>
      <c r="AC259" s="58"/>
      <c r="AD259" s="58"/>
      <c r="AE259" s="166"/>
    </row>
    <row r="260" spans="13:31" s="481" customFormat="1">
      <c r="X260" s="56"/>
      <c r="Y260" s="56"/>
      <c r="Z260" s="57"/>
      <c r="AA260" s="56"/>
      <c r="AB260" s="56"/>
      <c r="AC260" s="58"/>
      <c r="AD260" s="58"/>
      <c r="AE260" s="166"/>
    </row>
    <row r="261" spans="13:31">
      <c r="X261" s="56">
        <f>+'Ark1'!C719</f>
        <v>2012</v>
      </c>
      <c r="Y261" s="56">
        <f>+'Ark1'!L719</f>
        <v>11</v>
      </c>
      <c r="Z261" s="57" t="s">
        <v>37</v>
      </c>
      <c r="AA261" s="56">
        <f>+'Ark1'!Q719</f>
        <v>56</v>
      </c>
      <c r="AB261" s="56">
        <f>+'Ark1'!R719</f>
        <v>157</v>
      </c>
      <c r="AC261" s="58">
        <f>+'Ark1'!T719</f>
        <v>7.2929936305732497</v>
      </c>
      <c r="AD261" s="58">
        <f>+'Ark1'!W719</f>
        <v>7.6433121019108308</v>
      </c>
      <c r="AE261" s="166">
        <f t="shared" si="2"/>
        <v>2.8035714285714284</v>
      </c>
    </row>
    <row r="262" spans="13:31">
      <c r="X262" s="56">
        <f>+'Ark1'!C720</f>
        <v>2012</v>
      </c>
      <c r="Y262" s="56">
        <f>+'Ark1'!L720</f>
        <v>12</v>
      </c>
      <c r="Z262" s="57" t="s">
        <v>38</v>
      </c>
      <c r="AA262" s="56">
        <f>+'Ark1'!Q720</f>
        <v>17</v>
      </c>
      <c r="AB262" s="56">
        <f>+'Ark1'!R720</f>
        <v>38</v>
      </c>
      <c r="AC262" s="58">
        <f>+'Ark1'!T720</f>
        <v>6.8157894736842115</v>
      </c>
      <c r="AD262" s="58">
        <f>+'Ark1'!W720</f>
        <v>13.157894736842103</v>
      </c>
      <c r="AE262" s="166">
        <f t="shared" si="2"/>
        <v>2.2352941176470589</v>
      </c>
    </row>
    <row r="263" spans="13:31">
      <c r="M263" s="3" t="s">
        <v>579</v>
      </c>
      <c r="X263" s="56">
        <f>+'Ark1'!C721</f>
        <v>2012</v>
      </c>
      <c r="Y263" s="56">
        <f>+'Ark1'!L721</f>
        <v>13</v>
      </c>
      <c r="Z263" s="57" t="s">
        <v>39</v>
      </c>
      <c r="AA263" s="56">
        <f>+'Ark1'!Q721</f>
        <v>4</v>
      </c>
      <c r="AB263" s="56">
        <f>+'Ark1'!R721</f>
        <v>7</v>
      </c>
      <c r="AC263" s="58">
        <f>+'Ark1'!T721</f>
        <v>7</v>
      </c>
      <c r="AD263" s="58">
        <f>+'Ark1'!W721</f>
        <v>14.285714285714288</v>
      </c>
      <c r="AE263" s="166">
        <f t="shared" ref="AE263:AE326" si="3">+AB263/AA263</f>
        <v>1.75</v>
      </c>
    </row>
    <row r="264" spans="13:31">
      <c r="M264">
        <v>2</v>
      </c>
      <c r="N264" s="306" t="s">
        <v>95</v>
      </c>
      <c r="X264" s="56">
        <f>+'Ark1'!C722</f>
        <v>2012</v>
      </c>
      <c r="Y264" s="56">
        <f>+'Ark1'!L722</f>
        <v>14</v>
      </c>
      <c r="Z264" s="57" t="s">
        <v>405</v>
      </c>
      <c r="AA264" s="56">
        <f>+'Ark1'!Q722</f>
        <v>3</v>
      </c>
      <c r="AB264" s="56">
        <f>+'Ark1'!R722</f>
        <v>4</v>
      </c>
      <c r="AC264" s="58">
        <f>+'Ark1'!T722</f>
        <v>6.75</v>
      </c>
      <c r="AD264" s="58">
        <f>+'Ark1'!W722</f>
        <v>0</v>
      </c>
      <c r="AE264" s="166">
        <f t="shared" si="3"/>
        <v>1.3333333333333333</v>
      </c>
    </row>
    <row r="265" spans="13:31">
      <c r="M265">
        <v>3</v>
      </c>
      <c r="N265" s="3" t="s">
        <v>96</v>
      </c>
      <c r="X265" s="56">
        <f>+'Ark1'!C723</f>
        <v>2012</v>
      </c>
      <c r="Y265" s="56">
        <f>+'Ark1'!L723</f>
        <v>15</v>
      </c>
      <c r="Z265" s="57" t="s">
        <v>40</v>
      </c>
      <c r="AA265" s="56">
        <f>+'Ark1'!Q723</f>
        <v>0</v>
      </c>
      <c r="AB265" s="56">
        <f>+'Ark1'!R723</f>
        <v>0</v>
      </c>
      <c r="AC265" s="58">
        <f>+'Ark1'!T723</f>
        <v>0</v>
      </c>
      <c r="AD265" s="58">
        <f>+'Ark1'!W723</f>
        <v>0</v>
      </c>
      <c r="AE265" s="166" t="e">
        <f t="shared" si="3"/>
        <v>#DIV/0!</v>
      </c>
    </row>
    <row r="266" spans="13:31">
      <c r="M266">
        <v>4</v>
      </c>
      <c r="N266" s="3" t="s">
        <v>97</v>
      </c>
      <c r="X266">
        <f>+'Ark1'!C724</f>
        <v>2011</v>
      </c>
      <c r="Y266">
        <f>+'Ark1'!L724</f>
        <v>1</v>
      </c>
      <c r="Z266" s="3" t="s">
        <v>28</v>
      </c>
      <c r="AA266">
        <f>+'Ark1'!Q724</f>
        <v>1</v>
      </c>
      <c r="AB266">
        <f>+'Ark1'!R724</f>
        <v>1</v>
      </c>
      <c r="AC266" s="1">
        <f>+'Ark1'!T724</f>
        <v>1</v>
      </c>
      <c r="AD266" s="1">
        <f>+'Ark1'!W724</f>
        <v>0</v>
      </c>
      <c r="AE266" s="101">
        <f t="shared" si="3"/>
        <v>1</v>
      </c>
    </row>
    <row r="267" spans="13:31">
      <c r="M267">
        <v>5</v>
      </c>
      <c r="N267" s="306" t="s">
        <v>98</v>
      </c>
      <c r="X267">
        <f>+'Ark1'!C725</f>
        <v>2011</v>
      </c>
      <c r="Y267">
        <f>+'Ark1'!L725</f>
        <v>2</v>
      </c>
      <c r="Z267" s="3" t="s">
        <v>29</v>
      </c>
      <c r="AA267">
        <f>+'Ark1'!Q725</f>
        <v>5</v>
      </c>
      <c r="AB267">
        <f>+'Ark1'!R725</f>
        <v>4</v>
      </c>
      <c r="AC267" s="1">
        <f>+'Ark1'!T725</f>
        <v>2</v>
      </c>
      <c r="AD267" s="1">
        <f>+'Ark1'!W725</f>
        <v>0</v>
      </c>
      <c r="AE267" s="101">
        <f t="shared" si="3"/>
        <v>0.8</v>
      </c>
    </row>
    <row r="268" spans="13:31">
      <c r="M268">
        <v>6</v>
      </c>
      <c r="N268" s="3" t="s">
        <v>99</v>
      </c>
      <c r="X268">
        <f>+'Ark1'!C726</f>
        <v>2011</v>
      </c>
      <c r="Y268">
        <f>+'Ark1'!L726</f>
        <v>3</v>
      </c>
      <c r="Z268" s="3" t="s">
        <v>30</v>
      </c>
      <c r="AA268">
        <f>+'Ark1'!Q726</f>
        <v>8</v>
      </c>
      <c r="AB268">
        <f>+'Ark1'!R726</f>
        <v>16</v>
      </c>
      <c r="AC268" s="1">
        <f>+'Ark1'!T726</f>
        <v>2.75</v>
      </c>
      <c r="AD268" s="1">
        <f>+'Ark1'!W726</f>
        <v>0</v>
      </c>
      <c r="AE268" s="101">
        <f t="shared" si="3"/>
        <v>2</v>
      </c>
    </row>
    <row r="269" spans="13:31">
      <c r="X269">
        <f>+'Ark1'!C727</f>
        <v>2011</v>
      </c>
      <c r="Y269">
        <f>+'Ark1'!L727</f>
        <v>4</v>
      </c>
      <c r="Z269" s="3" t="s">
        <v>31</v>
      </c>
      <c r="AA269">
        <f>+'Ark1'!Q727</f>
        <v>13</v>
      </c>
      <c r="AB269">
        <f>+'Ark1'!R727</f>
        <v>26</v>
      </c>
      <c r="AC269" s="1">
        <f>+'Ark1'!T727</f>
        <v>3.6153846153846145</v>
      </c>
      <c r="AD269" s="1">
        <f>+'Ark1'!W727</f>
        <v>0</v>
      </c>
      <c r="AE269" s="101">
        <f t="shared" si="3"/>
        <v>2</v>
      </c>
    </row>
    <row r="270" spans="13:31">
      <c r="X270">
        <f>+'Ark1'!C728</f>
        <v>2011</v>
      </c>
      <c r="Y270">
        <f>+'Ark1'!L728</f>
        <v>5</v>
      </c>
      <c r="Z270" s="3" t="s">
        <v>404</v>
      </c>
      <c r="AA270">
        <f>+'Ark1'!Q728</f>
        <v>41</v>
      </c>
      <c r="AB270">
        <f>+'Ark1'!R728</f>
        <v>62</v>
      </c>
      <c r="AC270" s="1">
        <f>+'Ark1'!T728</f>
        <v>4.1129032258064511</v>
      </c>
      <c r="AD270" s="1">
        <f>+'Ark1'!W728</f>
        <v>1.6129032258064513</v>
      </c>
      <c r="AE270" s="101">
        <f t="shared" si="3"/>
        <v>1.5121951219512195</v>
      </c>
    </row>
    <row r="271" spans="13:31">
      <c r="X271">
        <f>+'Ark1'!C729</f>
        <v>2011</v>
      </c>
      <c r="Y271">
        <f>+'Ark1'!L729</f>
        <v>6</v>
      </c>
      <c r="Z271" s="3" t="s">
        <v>32</v>
      </c>
      <c r="AA271">
        <f>+'Ark1'!Q729</f>
        <v>58</v>
      </c>
      <c r="AB271">
        <f>+'Ark1'!R729</f>
        <v>103</v>
      </c>
      <c r="AC271" s="1">
        <f>+'Ark1'!T729</f>
        <v>5.1553398058252418</v>
      </c>
      <c r="AD271" s="1">
        <f>+'Ark1'!W729</f>
        <v>2.912621359223301</v>
      </c>
      <c r="AE271" s="101">
        <f t="shared" si="3"/>
        <v>1.7758620689655173</v>
      </c>
    </row>
    <row r="272" spans="13:31">
      <c r="X272">
        <f>+'Ark1'!C730</f>
        <v>2011</v>
      </c>
      <c r="Y272">
        <f>+'Ark1'!L730</f>
        <v>7</v>
      </c>
      <c r="Z272" s="3" t="s">
        <v>33</v>
      </c>
      <c r="AA272">
        <f>+'Ark1'!Q730</f>
        <v>81</v>
      </c>
      <c r="AB272">
        <f>+'Ark1'!R730</f>
        <v>187</v>
      </c>
      <c r="AC272" s="1">
        <f>+'Ark1'!T730</f>
        <v>5.2459893048128334</v>
      </c>
      <c r="AD272" s="1">
        <f>+'Ark1'!W730</f>
        <v>2.1390374331550803</v>
      </c>
      <c r="AE272" s="101">
        <f t="shared" si="3"/>
        <v>2.308641975308642</v>
      </c>
    </row>
    <row r="273" spans="24:31">
      <c r="X273">
        <f>+'Ark1'!C731</f>
        <v>2011</v>
      </c>
      <c r="Y273">
        <f>+'Ark1'!L731</f>
        <v>8</v>
      </c>
      <c r="Z273" s="3" t="s">
        <v>34</v>
      </c>
      <c r="AA273">
        <f>+'Ark1'!Q731</f>
        <v>137</v>
      </c>
      <c r="AB273">
        <f>+'Ark1'!R731</f>
        <v>586</v>
      </c>
      <c r="AC273" s="1">
        <f>+'Ark1'!T731</f>
        <v>6.1552901023890803</v>
      </c>
      <c r="AD273" s="1">
        <f>+'Ark1'!W731</f>
        <v>3.2423208191126278</v>
      </c>
      <c r="AE273" s="101">
        <f t="shared" si="3"/>
        <v>4.2773722627737225</v>
      </c>
    </row>
    <row r="274" spans="24:31">
      <c r="X274">
        <f>+'Ark1'!C732</f>
        <v>2011</v>
      </c>
      <c r="Y274">
        <f>+'Ark1'!L732</f>
        <v>9</v>
      </c>
      <c r="Z274" s="3" t="s">
        <v>35</v>
      </c>
      <c r="AA274">
        <f>+'Ark1'!Q732</f>
        <v>139</v>
      </c>
      <c r="AB274">
        <f>+'Ark1'!R732</f>
        <v>599</v>
      </c>
      <c r="AC274" s="1">
        <f>+'Ark1'!T732</f>
        <v>6.7913188647746257</v>
      </c>
      <c r="AD274" s="1">
        <f>+'Ark1'!W732</f>
        <v>9.0150250417362265</v>
      </c>
      <c r="AE274" s="101">
        <f t="shared" si="3"/>
        <v>4.3093525179856114</v>
      </c>
    </row>
    <row r="275" spans="24:31">
      <c r="X275">
        <f>+'Ark1'!C733</f>
        <v>2011</v>
      </c>
      <c r="Y275">
        <f>+'Ark1'!L733</f>
        <v>10</v>
      </c>
      <c r="Z275" s="3" t="s">
        <v>36</v>
      </c>
      <c r="AA275">
        <f>+'Ark1'!Q733</f>
        <v>100</v>
      </c>
      <c r="AB275">
        <f>+'Ark1'!R733</f>
        <v>313</v>
      </c>
      <c r="AC275" s="1">
        <f>+'Ark1'!T733</f>
        <v>6.9648562300319492</v>
      </c>
      <c r="AD275" s="1">
        <f>+'Ark1'!W733</f>
        <v>17.891373801916931</v>
      </c>
      <c r="AE275" s="101">
        <f t="shared" si="3"/>
        <v>3.13</v>
      </c>
    </row>
    <row r="276" spans="24:31">
      <c r="X276">
        <f>+'Ark1'!C734</f>
        <v>2011</v>
      </c>
      <c r="Y276">
        <f>+'Ark1'!L734</f>
        <v>11</v>
      </c>
      <c r="Z276" s="3" t="s">
        <v>37</v>
      </c>
      <c r="AA276">
        <f>+'Ark1'!Q734</f>
        <v>60</v>
      </c>
      <c r="AB276">
        <f>+'Ark1'!R734</f>
        <v>137</v>
      </c>
      <c r="AC276" s="1">
        <f>+'Ark1'!T734</f>
        <v>6.9708029197080306</v>
      </c>
      <c r="AD276" s="1">
        <f>+'Ark1'!W734</f>
        <v>13.868613138686133</v>
      </c>
      <c r="AE276" s="101">
        <f t="shared" si="3"/>
        <v>2.2833333333333332</v>
      </c>
    </row>
    <row r="277" spans="24:31">
      <c r="X277">
        <f>+'Ark1'!C735</f>
        <v>2011</v>
      </c>
      <c r="Y277">
        <f>+'Ark1'!L735</f>
        <v>12</v>
      </c>
      <c r="Z277" s="3" t="s">
        <v>38</v>
      </c>
      <c r="AA277">
        <f>+'Ark1'!Q735</f>
        <v>22</v>
      </c>
      <c r="AB277">
        <f>+'Ark1'!R735</f>
        <v>34</v>
      </c>
      <c r="AC277" s="1">
        <f>+'Ark1'!T735</f>
        <v>6.7352941176470607</v>
      </c>
      <c r="AD277" s="1">
        <f>+'Ark1'!W735</f>
        <v>14.705882352941178</v>
      </c>
      <c r="AE277" s="101">
        <f t="shared" si="3"/>
        <v>1.5454545454545454</v>
      </c>
    </row>
    <row r="278" spans="24:31">
      <c r="X278">
        <f>+'Ark1'!C736</f>
        <v>2011</v>
      </c>
      <c r="Y278">
        <f>+'Ark1'!L736</f>
        <v>13</v>
      </c>
      <c r="Z278" s="3" t="s">
        <v>39</v>
      </c>
      <c r="AA278">
        <f>+'Ark1'!Q736</f>
        <v>8</v>
      </c>
      <c r="AB278">
        <f>+'Ark1'!R736</f>
        <v>9</v>
      </c>
      <c r="AC278" s="1">
        <f>+'Ark1'!T736</f>
        <v>6.7777777777777777</v>
      </c>
      <c r="AD278" s="1">
        <f>+'Ark1'!W736</f>
        <v>22.222222222222225</v>
      </c>
      <c r="AE278" s="101">
        <f t="shared" si="3"/>
        <v>1.125</v>
      </c>
    </row>
    <row r="279" spans="24:31">
      <c r="X279">
        <f>+'Ark1'!C737</f>
        <v>2011</v>
      </c>
      <c r="Y279">
        <f>+'Ark1'!L737</f>
        <v>14</v>
      </c>
      <c r="Z279" s="3" t="s">
        <v>405</v>
      </c>
      <c r="AA279">
        <f>+'Ark1'!Q737</f>
        <v>1</v>
      </c>
      <c r="AB279">
        <f>+'Ark1'!R737</f>
        <v>1</v>
      </c>
      <c r="AC279" s="1">
        <f>+'Ark1'!T737</f>
        <v>9</v>
      </c>
      <c r="AD279" s="1">
        <f>+'Ark1'!W737</f>
        <v>100</v>
      </c>
      <c r="AE279" s="101">
        <f t="shared" si="3"/>
        <v>1</v>
      </c>
    </row>
    <row r="280" spans="24:31">
      <c r="X280">
        <f>+'Ark1'!C738</f>
        <v>2011</v>
      </c>
      <c r="Y280">
        <f>+'Ark1'!L738</f>
        <v>15</v>
      </c>
      <c r="Z280" s="3" t="s">
        <v>40</v>
      </c>
      <c r="AA280">
        <f>+'Ark1'!Q738</f>
        <v>0</v>
      </c>
      <c r="AB280">
        <f>+'Ark1'!R738</f>
        <v>0</v>
      </c>
      <c r="AC280" s="1">
        <f>+'Ark1'!T738</f>
        <v>0</v>
      </c>
      <c r="AD280" s="1">
        <f>+'Ark1'!W738</f>
        <v>0</v>
      </c>
      <c r="AE280" s="101" t="e">
        <f t="shared" si="3"/>
        <v>#DIV/0!</v>
      </c>
    </row>
    <row r="281" spans="24:31">
      <c r="X281" s="56">
        <f>+'Ark1'!C739</f>
        <v>2010</v>
      </c>
      <c r="Y281" s="56">
        <f>+'Ark1'!L739</f>
        <v>1</v>
      </c>
      <c r="Z281" s="57" t="s">
        <v>28</v>
      </c>
      <c r="AA281" s="56">
        <f>+'Ark1'!Q739</f>
        <v>0</v>
      </c>
      <c r="AB281" s="56">
        <f>+'Ark1'!R739</f>
        <v>0</v>
      </c>
      <c r="AC281" s="58">
        <f>+'Ark1'!T739</f>
        <v>0</v>
      </c>
      <c r="AD281" s="58">
        <f>+'Ark1'!W739</f>
        <v>0</v>
      </c>
      <c r="AE281" s="166" t="e">
        <f t="shared" si="3"/>
        <v>#DIV/0!</v>
      </c>
    </row>
    <row r="282" spans="24:31">
      <c r="X282" s="56">
        <f>+'Ark1'!C740</f>
        <v>2010</v>
      </c>
      <c r="Y282" s="56">
        <f>+'Ark1'!L740</f>
        <v>2</v>
      </c>
      <c r="Z282" s="57" t="s">
        <v>29</v>
      </c>
      <c r="AA282" s="56">
        <f>+'Ark1'!Q740</f>
        <v>1</v>
      </c>
      <c r="AB282" s="56">
        <f>+'Ark1'!R740</f>
        <v>1</v>
      </c>
      <c r="AC282" s="58">
        <f>+'Ark1'!T740</f>
        <v>3</v>
      </c>
      <c r="AD282" s="58">
        <f>+'Ark1'!W740</f>
        <v>0</v>
      </c>
      <c r="AE282" s="166">
        <f t="shared" si="3"/>
        <v>1</v>
      </c>
    </row>
    <row r="283" spans="24:31">
      <c r="X283" s="56">
        <f>+'Ark1'!C741</f>
        <v>2010</v>
      </c>
      <c r="Y283" s="56">
        <f>+'Ark1'!L741</f>
        <v>3</v>
      </c>
      <c r="Z283" s="57" t="s">
        <v>30</v>
      </c>
      <c r="AA283" s="56">
        <f>+'Ark1'!Q741</f>
        <v>5</v>
      </c>
      <c r="AB283" s="56">
        <f>+'Ark1'!R741</f>
        <v>4</v>
      </c>
      <c r="AC283" s="58">
        <f>+'Ark1'!T741</f>
        <v>2.75</v>
      </c>
      <c r="AD283" s="58">
        <f>+'Ark1'!W741</f>
        <v>0</v>
      </c>
      <c r="AE283" s="166">
        <f t="shared" si="3"/>
        <v>0.8</v>
      </c>
    </row>
    <row r="284" spans="24:31">
      <c r="X284" s="56">
        <f>+'Ark1'!C742</f>
        <v>2010</v>
      </c>
      <c r="Y284" s="56">
        <f>+'Ark1'!L742</f>
        <v>4</v>
      </c>
      <c r="Z284" s="57" t="s">
        <v>31</v>
      </c>
      <c r="AA284" s="56">
        <f>+'Ark1'!Q742</f>
        <v>10</v>
      </c>
      <c r="AB284" s="56">
        <f>+'Ark1'!R742</f>
        <v>13</v>
      </c>
      <c r="AC284" s="58">
        <f>+'Ark1'!T742</f>
        <v>3.7692307692307687</v>
      </c>
      <c r="AD284" s="58">
        <f>+'Ark1'!W742</f>
        <v>0</v>
      </c>
      <c r="AE284" s="166">
        <f t="shared" si="3"/>
        <v>1.3</v>
      </c>
    </row>
    <row r="285" spans="24:31">
      <c r="X285" s="56">
        <f>+'Ark1'!C743</f>
        <v>2010</v>
      </c>
      <c r="Y285" s="56">
        <f>+'Ark1'!L743</f>
        <v>5</v>
      </c>
      <c r="Z285" s="57" t="s">
        <v>404</v>
      </c>
      <c r="AA285" s="56">
        <f>+'Ark1'!Q743</f>
        <v>29</v>
      </c>
      <c r="AB285" s="56">
        <f>+'Ark1'!R743</f>
        <v>43</v>
      </c>
      <c r="AC285" s="58">
        <f>+'Ark1'!T743</f>
        <v>4.5581395348837219</v>
      </c>
      <c r="AD285" s="58">
        <f>+'Ark1'!W743</f>
        <v>0</v>
      </c>
      <c r="AE285" s="166">
        <f t="shared" si="3"/>
        <v>1.4827586206896552</v>
      </c>
    </row>
    <row r="286" spans="24:31">
      <c r="X286" s="56">
        <f>+'Ark1'!C744</f>
        <v>2010</v>
      </c>
      <c r="Y286" s="56">
        <f>+'Ark1'!L744</f>
        <v>6</v>
      </c>
      <c r="Z286" s="57" t="s">
        <v>32</v>
      </c>
      <c r="AA286" s="56">
        <f>+'Ark1'!Q744</f>
        <v>50</v>
      </c>
      <c r="AB286" s="56">
        <f>+'Ark1'!R744</f>
        <v>87</v>
      </c>
      <c r="AC286" s="58">
        <f>+'Ark1'!T744</f>
        <v>5.3333333333333321</v>
      </c>
      <c r="AD286" s="58">
        <f>+'Ark1'!W744</f>
        <v>1.149425287356322</v>
      </c>
      <c r="AE286" s="166">
        <f t="shared" si="3"/>
        <v>1.74</v>
      </c>
    </row>
    <row r="287" spans="24:31">
      <c r="X287" s="56">
        <f>+'Ark1'!C745</f>
        <v>2010</v>
      </c>
      <c r="Y287" s="56">
        <f>+'Ark1'!L745</f>
        <v>7</v>
      </c>
      <c r="Z287" s="57" t="s">
        <v>33</v>
      </c>
      <c r="AA287" s="56">
        <f>+'Ark1'!Q745</f>
        <v>77</v>
      </c>
      <c r="AB287" s="56">
        <f>+'Ark1'!R745</f>
        <v>167</v>
      </c>
      <c r="AC287" s="58">
        <f>+'Ark1'!T745</f>
        <v>5.676646706586828</v>
      </c>
      <c r="AD287" s="58">
        <f>+'Ark1'!W745</f>
        <v>0.59880239520958101</v>
      </c>
      <c r="AE287" s="166">
        <f t="shared" si="3"/>
        <v>2.168831168831169</v>
      </c>
    </row>
    <row r="288" spans="24:31">
      <c r="X288" s="56">
        <f>+'Ark1'!C746</f>
        <v>2010</v>
      </c>
      <c r="Y288" s="56">
        <f>+'Ark1'!L746</f>
        <v>8</v>
      </c>
      <c r="Z288" s="57" t="s">
        <v>34</v>
      </c>
      <c r="AA288" s="56">
        <f>+'Ark1'!Q746</f>
        <v>124</v>
      </c>
      <c r="AB288" s="56">
        <f>+'Ark1'!R746</f>
        <v>489</v>
      </c>
      <c r="AC288" s="58">
        <f>+'Ark1'!T746</f>
        <v>6.3885480572597118</v>
      </c>
      <c r="AD288" s="58">
        <f>+'Ark1'!W746</f>
        <v>2.4539877300613497</v>
      </c>
      <c r="AE288" s="166">
        <f t="shared" si="3"/>
        <v>3.943548387096774</v>
      </c>
    </row>
    <row r="289" spans="24:31">
      <c r="X289" s="56">
        <f>+'Ark1'!C747</f>
        <v>2010</v>
      </c>
      <c r="Y289" s="56">
        <f>+'Ark1'!L747</f>
        <v>9</v>
      </c>
      <c r="Z289" s="57" t="s">
        <v>35</v>
      </c>
      <c r="AA289" s="56">
        <f>+'Ark1'!Q747</f>
        <v>131</v>
      </c>
      <c r="AB289" s="56">
        <f>+'Ark1'!R747</f>
        <v>546</v>
      </c>
      <c r="AC289" s="58">
        <f>+'Ark1'!T747</f>
        <v>7.0329670329670311</v>
      </c>
      <c r="AD289" s="58">
        <f>+'Ark1'!W747</f>
        <v>7.1428571428571441</v>
      </c>
      <c r="AE289" s="166">
        <f t="shared" si="3"/>
        <v>4.1679389312977095</v>
      </c>
    </row>
    <row r="290" spans="24:31">
      <c r="X290" s="56">
        <f>+'Ark1'!C748</f>
        <v>2010</v>
      </c>
      <c r="Y290" s="56">
        <f>+'Ark1'!L748</f>
        <v>10</v>
      </c>
      <c r="Z290" s="57" t="s">
        <v>36</v>
      </c>
      <c r="AA290" s="56">
        <f>+'Ark1'!Q748</f>
        <v>86</v>
      </c>
      <c r="AB290" s="56">
        <f>+'Ark1'!R748</f>
        <v>276</v>
      </c>
      <c r="AC290" s="58">
        <f>+'Ark1'!T748</f>
        <v>7.1195652173913064</v>
      </c>
      <c r="AD290" s="58">
        <f>+'Ark1'!W748</f>
        <v>5.7971014492753614</v>
      </c>
      <c r="AE290" s="166">
        <f t="shared" si="3"/>
        <v>3.2093023255813953</v>
      </c>
    </row>
    <row r="291" spans="24:31">
      <c r="X291" s="56">
        <f>+'Ark1'!C749</f>
        <v>2010</v>
      </c>
      <c r="Y291" s="56">
        <f>+'Ark1'!L749</f>
        <v>11</v>
      </c>
      <c r="Z291" s="57" t="s">
        <v>37</v>
      </c>
      <c r="AA291" s="56">
        <f>+'Ark1'!Q749</f>
        <v>68</v>
      </c>
      <c r="AB291" s="56">
        <f>+'Ark1'!R749</f>
        <v>188</v>
      </c>
      <c r="AC291" s="58">
        <f>+'Ark1'!T749</f>
        <v>7.122340425531914</v>
      </c>
      <c r="AD291" s="58">
        <f>+'Ark1'!W749</f>
        <v>7.4468085106382995</v>
      </c>
      <c r="AE291" s="166">
        <f t="shared" si="3"/>
        <v>2.7647058823529411</v>
      </c>
    </row>
    <row r="292" spans="24:31">
      <c r="X292" s="56">
        <f>+'Ark1'!C750</f>
        <v>2010</v>
      </c>
      <c r="Y292" s="56">
        <f>+'Ark1'!L750</f>
        <v>12</v>
      </c>
      <c r="Z292" s="57" t="s">
        <v>38</v>
      </c>
      <c r="AA292" s="56">
        <f>+'Ark1'!Q750</f>
        <v>21</v>
      </c>
      <c r="AB292" s="56">
        <f>+'Ark1'!R750</f>
        <v>41</v>
      </c>
      <c r="AC292" s="58">
        <f>+'Ark1'!T750</f>
        <v>7.2439024390243887</v>
      </c>
      <c r="AD292" s="58">
        <f>+'Ark1'!W750</f>
        <v>14.634146341463419</v>
      </c>
      <c r="AE292" s="166">
        <f t="shared" si="3"/>
        <v>1.9523809523809523</v>
      </c>
    </row>
    <row r="293" spans="24:31">
      <c r="X293" s="56">
        <f>+'Ark1'!C751</f>
        <v>2010</v>
      </c>
      <c r="Y293" s="56">
        <f>+'Ark1'!L751</f>
        <v>13</v>
      </c>
      <c r="Z293" s="57" t="s">
        <v>39</v>
      </c>
      <c r="AA293" s="56">
        <f>+'Ark1'!Q751</f>
        <v>4</v>
      </c>
      <c r="AB293" s="56">
        <f>+'Ark1'!R751</f>
        <v>7</v>
      </c>
      <c r="AC293" s="58">
        <f>+'Ark1'!T751</f>
        <v>6.5714285714285694</v>
      </c>
      <c r="AD293" s="58">
        <f>+'Ark1'!W751</f>
        <v>14.285714285714288</v>
      </c>
      <c r="AE293" s="166">
        <f t="shared" si="3"/>
        <v>1.75</v>
      </c>
    </row>
    <row r="294" spans="24:31">
      <c r="X294" s="56">
        <f>+'Ark1'!C752</f>
        <v>2010</v>
      </c>
      <c r="Y294" s="56">
        <f>+'Ark1'!L752</f>
        <v>14</v>
      </c>
      <c r="Z294" s="57" t="s">
        <v>405</v>
      </c>
      <c r="AA294" s="56">
        <f>+'Ark1'!Q752</f>
        <v>1</v>
      </c>
      <c r="AB294" s="56">
        <f>+'Ark1'!R752</f>
        <v>1</v>
      </c>
      <c r="AC294" s="58">
        <f>+'Ark1'!T752</f>
        <v>5</v>
      </c>
      <c r="AD294" s="58">
        <f>+'Ark1'!W752</f>
        <v>0</v>
      </c>
      <c r="AE294" s="166">
        <f t="shared" si="3"/>
        <v>1</v>
      </c>
    </row>
    <row r="295" spans="24:31">
      <c r="X295" s="56">
        <f>+'Ark1'!C753</f>
        <v>2010</v>
      </c>
      <c r="Y295" s="56">
        <f>+'Ark1'!L753</f>
        <v>15</v>
      </c>
      <c r="Z295" s="57" t="s">
        <v>40</v>
      </c>
      <c r="AA295" s="56">
        <f>+'Ark1'!Q753</f>
        <v>0</v>
      </c>
      <c r="AB295" s="56">
        <f>+'Ark1'!R753</f>
        <v>0</v>
      </c>
      <c r="AC295" s="58">
        <f>+'Ark1'!T753</f>
        <v>0</v>
      </c>
      <c r="AD295" s="58">
        <f>+'Ark1'!W753</f>
        <v>0</v>
      </c>
      <c r="AE295" s="166" t="e">
        <f t="shared" si="3"/>
        <v>#DIV/0!</v>
      </c>
    </row>
    <row r="296" spans="24:31">
      <c r="X296">
        <f>+'Ark1'!C754</f>
        <v>2009</v>
      </c>
      <c r="Y296">
        <f>+'Ark1'!L754</f>
        <v>1</v>
      </c>
      <c r="Z296" s="3" t="s">
        <v>28</v>
      </c>
      <c r="AA296">
        <f>+'Ark1'!Q754</f>
        <v>0</v>
      </c>
      <c r="AB296">
        <f>+'Ark1'!R754</f>
        <v>0</v>
      </c>
      <c r="AC296" s="1">
        <f>+'Ark1'!T754</f>
        <v>0</v>
      </c>
      <c r="AD296" s="1">
        <f>+'Ark1'!W754</f>
        <v>0</v>
      </c>
      <c r="AE296" s="101" t="e">
        <f t="shared" si="3"/>
        <v>#DIV/0!</v>
      </c>
    </row>
    <row r="297" spans="24:31">
      <c r="X297">
        <f>+'Ark1'!C755</f>
        <v>2009</v>
      </c>
      <c r="Y297">
        <f>+'Ark1'!L755</f>
        <v>2</v>
      </c>
      <c r="Z297" s="3" t="s">
        <v>29</v>
      </c>
      <c r="AA297">
        <f>+'Ark1'!Q755</f>
        <v>0</v>
      </c>
      <c r="AB297">
        <f>+'Ark1'!R755</f>
        <v>0</v>
      </c>
      <c r="AC297" s="1">
        <f>+'Ark1'!T755</f>
        <v>0</v>
      </c>
      <c r="AD297" s="1">
        <f>+'Ark1'!W755</f>
        <v>0</v>
      </c>
      <c r="AE297" s="101" t="e">
        <f t="shared" si="3"/>
        <v>#DIV/0!</v>
      </c>
    </row>
    <row r="298" spans="24:31">
      <c r="X298">
        <f>+'Ark1'!C756</f>
        <v>2009</v>
      </c>
      <c r="Y298">
        <f>+'Ark1'!L756</f>
        <v>3</v>
      </c>
      <c r="Z298" s="3" t="s">
        <v>30</v>
      </c>
      <c r="AA298">
        <f>+'Ark1'!Q756</f>
        <v>2</v>
      </c>
      <c r="AB298">
        <f>+'Ark1'!R756</f>
        <v>2</v>
      </c>
      <c r="AC298" s="1">
        <f>+'Ark1'!T756</f>
        <v>2</v>
      </c>
      <c r="AD298" s="1">
        <f>+'Ark1'!W756</f>
        <v>0</v>
      </c>
      <c r="AE298" s="101">
        <f t="shared" si="3"/>
        <v>1</v>
      </c>
    </row>
    <row r="299" spans="24:31">
      <c r="X299">
        <f>+'Ark1'!C757</f>
        <v>2009</v>
      </c>
      <c r="Y299">
        <f>+'Ark1'!L757</f>
        <v>4</v>
      </c>
      <c r="Z299" s="3" t="s">
        <v>31</v>
      </c>
      <c r="AA299">
        <f>+'Ark1'!Q757</f>
        <v>14</v>
      </c>
      <c r="AB299">
        <f>+'Ark1'!R757</f>
        <v>18</v>
      </c>
      <c r="AC299" s="1">
        <f>+'Ark1'!T757</f>
        <v>3.6666666666666656</v>
      </c>
      <c r="AD299" s="1">
        <f>+'Ark1'!W757</f>
        <v>0</v>
      </c>
      <c r="AE299" s="101">
        <f t="shared" si="3"/>
        <v>1.2857142857142858</v>
      </c>
    </row>
    <row r="300" spans="24:31">
      <c r="X300">
        <f>+'Ark1'!C758</f>
        <v>2009</v>
      </c>
      <c r="Y300">
        <f>+'Ark1'!L758</f>
        <v>5</v>
      </c>
      <c r="Z300" s="3" t="s">
        <v>404</v>
      </c>
      <c r="AA300">
        <f>+'Ark1'!Q758</f>
        <v>42</v>
      </c>
      <c r="AB300">
        <f>+'Ark1'!R758</f>
        <v>108</v>
      </c>
      <c r="AC300" s="1">
        <f>+'Ark1'!T758</f>
        <v>4.8240740740740735</v>
      </c>
      <c r="AD300" s="1">
        <f>+'Ark1'!W758</f>
        <v>0</v>
      </c>
      <c r="AE300" s="101">
        <f t="shared" si="3"/>
        <v>2.5714285714285716</v>
      </c>
    </row>
    <row r="301" spans="24:31">
      <c r="X301">
        <f>+'Ark1'!C759</f>
        <v>2009</v>
      </c>
      <c r="Y301">
        <f>+'Ark1'!L759</f>
        <v>6</v>
      </c>
      <c r="Z301" s="3" t="s">
        <v>32</v>
      </c>
      <c r="AA301">
        <f>+'Ark1'!Q759</f>
        <v>59</v>
      </c>
      <c r="AB301">
        <f>+'Ark1'!R759</f>
        <v>129</v>
      </c>
      <c r="AC301" s="1">
        <f>+'Ark1'!T759</f>
        <v>5.7209302325581364</v>
      </c>
      <c r="AD301" s="1">
        <f>+'Ark1'!W759</f>
        <v>1.5503875968992249</v>
      </c>
      <c r="AE301" s="101">
        <f t="shared" si="3"/>
        <v>2.1864406779661016</v>
      </c>
    </row>
    <row r="302" spans="24:31">
      <c r="X302">
        <f>+'Ark1'!C760</f>
        <v>2009</v>
      </c>
      <c r="Y302">
        <f>+'Ark1'!L760</f>
        <v>7</v>
      </c>
      <c r="Z302" s="3" t="s">
        <v>33</v>
      </c>
      <c r="AA302">
        <f>+'Ark1'!Q760</f>
        <v>74</v>
      </c>
      <c r="AB302">
        <f>+'Ark1'!R760</f>
        <v>180</v>
      </c>
      <c r="AC302" s="1">
        <f>+'Ark1'!T760</f>
        <v>5.8277777777777775</v>
      </c>
      <c r="AD302" s="1">
        <f>+'Ark1'!W760</f>
        <v>2.2222222222222223</v>
      </c>
      <c r="AE302" s="101">
        <f t="shared" si="3"/>
        <v>2.4324324324324325</v>
      </c>
    </row>
    <row r="303" spans="24:31">
      <c r="X303">
        <f>+'Ark1'!C761</f>
        <v>2009</v>
      </c>
      <c r="Y303">
        <f>+'Ark1'!L761</f>
        <v>8</v>
      </c>
      <c r="Z303" s="3" t="s">
        <v>34</v>
      </c>
      <c r="AA303">
        <f>+'Ark1'!Q761</f>
        <v>122</v>
      </c>
      <c r="AB303">
        <f>+'Ark1'!R761</f>
        <v>578</v>
      </c>
      <c r="AC303" s="1">
        <f>+'Ark1'!T761</f>
        <v>6.717993079584776</v>
      </c>
      <c r="AD303" s="1">
        <f>+'Ark1'!W761</f>
        <v>5.017301038062282</v>
      </c>
      <c r="AE303" s="101">
        <f t="shared" si="3"/>
        <v>4.7377049180327866</v>
      </c>
    </row>
    <row r="304" spans="24:31">
      <c r="X304">
        <f>+'Ark1'!C762</f>
        <v>2009</v>
      </c>
      <c r="Y304">
        <f>+'Ark1'!L762</f>
        <v>9</v>
      </c>
      <c r="Z304" s="3" t="s">
        <v>35</v>
      </c>
      <c r="AA304">
        <f>+'Ark1'!Q762</f>
        <v>109</v>
      </c>
      <c r="AB304">
        <f>+'Ark1'!R762</f>
        <v>523</v>
      </c>
      <c r="AC304" s="1">
        <f>+'Ark1'!T762</f>
        <v>7</v>
      </c>
      <c r="AD304" s="1">
        <f>+'Ark1'!W762</f>
        <v>7.0745697896749524</v>
      </c>
      <c r="AE304" s="101">
        <f t="shared" si="3"/>
        <v>4.7981651376146788</v>
      </c>
    </row>
    <row r="305" spans="24:31">
      <c r="X305">
        <f>+'Ark1'!C763</f>
        <v>2009</v>
      </c>
      <c r="Y305">
        <f>+'Ark1'!L763</f>
        <v>10</v>
      </c>
      <c r="Z305" s="3" t="s">
        <v>36</v>
      </c>
      <c r="AA305">
        <f>+'Ark1'!Q763</f>
        <v>84</v>
      </c>
      <c r="AB305">
        <f>+'Ark1'!R763</f>
        <v>245</v>
      </c>
      <c r="AC305" s="1">
        <f>+'Ark1'!T763</f>
        <v>7.065306122448975</v>
      </c>
      <c r="AD305" s="1">
        <f>+'Ark1'!W763</f>
        <v>9.3877551020408152</v>
      </c>
      <c r="AE305" s="101">
        <f t="shared" si="3"/>
        <v>2.9166666666666665</v>
      </c>
    </row>
    <row r="306" spans="24:31">
      <c r="X306">
        <f>+'Ark1'!C764</f>
        <v>2009</v>
      </c>
      <c r="Y306">
        <f>+'Ark1'!L764</f>
        <v>11</v>
      </c>
      <c r="Z306" s="3" t="s">
        <v>37</v>
      </c>
      <c r="AA306">
        <f>+'Ark1'!Q764</f>
        <v>67</v>
      </c>
      <c r="AB306">
        <f>+'Ark1'!R764</f>
        <v>179</v>
      </c>
      <c r="AC306" s="1">
        <f>+'Ark1'!T764</f>
        <v>6.8826815642458108</v>
      </c>
      <c r="AD306" s="1">
        <f>+'Ark1'!W764</f>
        <v>5.5865921787709514</v>
      </c>
      <c r="AE306" s="101">
        <f t="shared" si="3"/>
        <v>2.6716417910447761</v>
      </c>
    </row>
    <row r="307" spans="24:31">
      <c r="X307">
        <f>+'Ark1'!C765</f>
        <v>2009</v>
      </c>
      <c r="Y307">
        <f>+'Ark1'!L765</f>
        <v>12</v>
      </c>
      <c r="Z307" s="3" t="s">
        <v>38</v>
      </c>
      <c r="AA307">
        <f>+'Ark1'!Q765</f>
        <v>31</v>
      </c>
      <c r="AB307">
        <f>+'Ark1'!R765</f>
        <v>49</v>
      </c>
      <c r="AC307" s="1">
        <f>+'Ark1'!T765</f>
        <v>7.2653061224489761</v>
      </c>
      <c r="AD307" s="1">
        <f>+'Ark1'!W765</f>
        <v>12.244897959183673</v>
      </c>
      <c r="AE307" s="101">
        <f t="shared" si="3"/>
        <v>1.5806451612903225</v>
      </c>
    </row>
    <row r="308" spans="24:31">
      <c r="X308">
        <f>+'Ark1'!C766</f>
        <v>2009</v>
      </c>
      <c r="Y308">
        <f>+'Ark1'!L766</f>
        <v>13</v>
      </c>
      <c r="Z308" s="3" t="s">
        <v>39</v>
      </c>
      <c r="AA308">
        <f>+'Ark1'!Q766</f>
        <v>3</v>
      </c>
      <c r="AB308">
        <f>+'Ark1'!R766</f>
        <v>3</v>
      </c>
      <c r="AC308" s="1">
        <f>+'Ark1'!T766</f>
        <v>7</v>
      </c>
      <c r="AD308" s="1">
        <f>+'Ark1'!W766</f>
        <v>0</v>
      </c>
      <c r="AE308" s="101">
        <f t="shared" si="3"/>
        <v>1</v>
      </c>
    </row>
    <row r="309" spans="24:31">
      <c r="X309">
        <f>+'Ark1'!C767</f>
        <v>2009</v>
      </c>
      <c r="Y309">
        <f>+'Ark1'!L767</f>
        <v>14</v>
      </c>
      <c r="Z309" s="3" t="s">
        <v>405</v>
      </c>
      <c r="AA309">
        <f>+'Ark1'!Q767</f>
        <v>0</v>
      </c>
      <c r="AB309">
        <f>+'Ark1'!R767</f>
        <v>0</v>
      </c>
      <c r="AC309" s="1">
        <f>+'Ark1'!T767</f>
        <v>0</v>
      </c>
      <c r="AD309" s="1">
        <f>+'Ark1'!W767</f>
        <v>0</v>
      </c>
      <c r="AE309" s="101" t="e">
        <f t="shared" si="3"/>
        <v>#DIV/0!</v>
      </c>
    </row>
    <row r="310" spans="24:31">
      <c r="X310">
        <f>+'Ark1'!C768</f>
        <v>2009</v>
      </c>
      <c r="Y310">
        <f>+'Ark1'!L768</f>
        <v>15</v>
      </c>
      <c r="Z310" s="3" t="s">
        <v>40</v>
      </c>
      <c r="AA310">
        <f>+'Ark1'!Q768</f>
        <v>0</v>
      </c>
      <c r="AB310">
        <f>+'Ark1'!R768</f>
        <v>0</v>
      </c>
      <c r="AC310" s="1">
        <f>+'Ark1'!T768</f>
        <v>0</v>
      </c>
      <c r="AD310" s="1">
        <f>+'Ark1'!W768</f>
        <v>0</v>
      </c>
      <c r="AE310" s="101" t="e">
        <f t="shared" si="3"/>
        <v>#DIV/0!</v>
      </c>
    </row>
    <row r="311" spans="24:31">
      <c r="X311" s="56">
        <f>+'Ark1'!C769</f>
        <v>2008</v>
      </c>
      <c r="Y311" s="56">
        <f>+'Ark1'!L769</f>
        <v>1</v>
      </c>
      <c r="Z311" s="57" t="s">
        <v>28</v>
      </c>
      <c r="AA311" s="56">
        <f>+'Ark1'!Q769</f>
        <v>4</v>
      </c>
      <c r="AB311" s="56">
        <f>+'Ark1'!R769</f>
        <v>4</v>
      </c>
      <c r="AC311" s="58">
        <f>+'Ark1'!T769</f>
        <v>2</v>
      </c>
      <c r="AD311" s="58">
        <f>+'Ark1'!W769</f>
        <v>0</v>
      </c>
      <c r="AE311" s="166">
        <f t="shared" si="3"/>
        <v>1</v>
      </c>
    </row>
    <row r="312" spans="24:31">
      <c r="X312" s="56">
        <f>+'Ark1'!C770</f>
        <v>2008</v>
      </c>
      <c r="Y312" s="56">
        <f>+'Ark1'!L770</f>
        <v>2</v>
      </c>
      <c r="Z312" s="57" t="s">
        <v>29</v>
      </c>
      <c r="AA312" s="56">
        <f>+'Ark1'!Q770</f>
        <v>12</v>
      </c>
      <c r="AB312" s="56">
        <f>+'Ark1'!R770</f>
        <v>20</v>
      </c>
      <c r="AC312" s="58">
        <f>+'Ark1'!T770</f>
        <v>2.1</v>
      </c>
      <c r="AD312" s="58">
        <f>+'Ark1'!W770</f>
        <v>0</v>
      </c>
      <c r="AE312" s="166">
        <f t="shared" si="3"/>
        <v>1.6666666666666667</v>
      </c>
    </row>
    <row r="313" spans="24:31">
      <c r="X313" s="56">
        <f>+'Ark1'!C771</f>
        <v>2008</v>
      </c>
      <c r="Y313" s="56">
        <f>+'Ark1'!L771</f>
        <v>3</v>
      </c>
      <c r="Z313" s="57" t="s">
        <v>30</v>
      </c>
      <c r="AA313" s="56">
        <f>+'Ark1'!Q771</f>
        <v>26</v>
      </c>
      <c r="AB313" s="56">
        <f>+'Ark1'!R771</f>
        <v>52</v>
      </c>
      <c r="AC313" s="58">
        <f>+'Ark1'!T771</f>
        <v>2.9230769230769238</v>
      </c>
      <c r="AD313" s="58">
        <f>+'Ark1'!W771</f>
        <v>0</v>
      </c>
      <c r="AE313" s="166">
        <f t="shared" si="3"/>
        <v>2</v>
      </c>
    </row>
    <row r="314" spans="24:31">
      <c r="X314" s="56">
        <f>+'Ark1'!C772</f>
        <v>2008</v>
      </c>
      <c r="Y314" s="56">
        <f>+'Ark1'!L772</f>
        <v>4</v>
      </c>
      <c r="Z314" s="57" t="s">
        <v>31</v>
      </c>
      <c r="AA314" s="56">
        <f>+'Ark1'!Q772</f>
        <v>52</v>
      </c>
      <c r="AB314" s="56">
        <f>+'Ark1'!R772</f>
        <v>117</v>
      </c>
      <c r="AC314" s="58">
        <f>+'Ark1'!T772</f>
        <v>3.675213675213675</v>
      </c>
      <c r="AD314" s="58">
        <f>+'Ark1'!W772</f>
        <v>0</v>
      </c>
      <c r="AE314" s="166">
        <f t="shared" si="3"/>
        <v>2.25</v>
      </c>
    </row>
    <row r="315" spans="24:31">
      <c r="X315" s="56">
        <f>+'Ark1'!C773</f>
        <v>2008</v>
      </c>
      <c r="Y315" s="56">
        <f>+'Ark1'!L773</f>
        <v>5</v>
      </c>
      <c r="Z315" s="57" t="s">
        <v>404</v>
      </c>
      <c r="AA315" s="56">
        <f>+'Ark1'!Q773</f>
        <v>105</v>
      </c>
      <c r="AB315" s="56">
        <f>+'Ark1'!R773</f>
        <v>317</v>
      </c>
      <c r="AC315" s="58">
        <f>+'Ark1'!T773</f>
        <v>4.6908517350157721</v>
      </c>
      <c r="AD315" s="58">
        <f>+'Ark1'!W773</f>
        <v>0</v>
      </c>
      <c r="AE315" s="166">
        <f t="shared" si="3"/>
        <v>3.019047619047619</v>
      </c>
    </row>
    <row r="316" spans="24:31">
      <c r="X316" s="56">
        <f>+'Ark1'!C774</f>
        <v>2008</v>
      </c>
      <c r="Y316" s="56">
        <f>+'Ark1'!L774</f>
        <v>6</v>
      </c>
      <c r="Z316" s="57" t="s">
        <v>32</v>
      </c>
      <c r="AA316" s="56">
        <f>+'Ark1'!Q774</f>
        <v>287</v>
      </c>
      <c r="AB316" s="56">
        <f>+'Ark1'!R774</f>
        <v>786</v>
      </c>
      <c r="AC316" s="58">
        <f>+'Ark1'!T774</f>
        <v>5.4096692111959284</v>
      </c>
      <c r="AD316" s="58">
        <f>+'Ark1'!W774</f>
        <v>0.38167938931297729</v>
      </c>
      <c r="AE316" s="166">
        <f t="shared" si="3"/>
        <v>2.7386759581881535</v>
      </c>
    </row>
    <row r="317" spans="24:31">
      <c r="X317" s="56">
        <f>+'Ark1'!C775</f>
        <v>2008</v>
      </c>
      <c r="Y317" s="56">
        <f>+'Ark1'!L775</f>
        <v>7</v>
      </c>
      <c r="Z317" s="57" t="s">
        <v>33</v>
      </c>
      <c r="AA317" s="56">
        <f>+'Ark1'!Q775</f>
        <v>344</v>
      </c>
      <c r="AB317" s="56">
        <f>+'Ark1'!R775</f>
        <v>993</v>
      </c>
      <c r="AC317" s="58">
        <f>+'Ark1'!T775</f>
        <v>5.9224572004028184</v>
      </c>
      <c r="AD317" s="58">
        <f>+'Ark1'!W775</f>
        <v>2.4169184290030215</v>
      </c>
      <c r="AE317" s="166">
        <f t="shared" si="3"/>
        <v>2.8866279069767442</v>
      </c>
    </row>
    <row r="318" spans="24:31">
      <c r="X318" s="56">
        <f>+'Ark1'!C776</f>
        <v>2008</v>
      </c>
      <c r="Y318" s="56">
        <f>+'Ark1'!L776</f>
        <v>8</v>
      </c>
      <c r="Z318" s="57" t="s">
        <v>34</v>
      </c>
      <c r="AA318" s="56">
        <f>+'Ark1'!Q776</f>
        <v>413</v>
      </c>
      <c r="AB318" s="56">
        <f>+'Ark1'!R776</f>
        <v>1937</v>
      </c>
      <c r="AC318" s="58">
        <f>+'Ark1'!T776</f>
        <v>6.2798141455859602</v>
      </c>
      <c r="AD318" s="58">
        <f>+'Ark1'!W776</f>
        <v>4.4914816726897273</v>
      </c>
      <c r="AE318" s="166">
        <f t="shared" si="3"/>
        <v>4.6900726392251819</v>
      </c>
    </row>
    <row r="319" spans="24:31">
      <c r="X319" s="56">
        <f>+'Ark1'!C777</f>
        <v>2008</v>
      </c>
      <c r="Y319" s="56">
        <f>+'Ark1'!L777</f>
        <v>9</v>
      </c>
      <c r="Z319" s="57" t="s">
        <v>35</v>
      </c>
      <c r="AA319" s="56">
        <f>+'Ark1'!Q777</f>
        <v>350</v>
      </c>
      <c r="AB319" s="56">
        <f>+'Ark1'!R777</f>
        <v>1310</v>
      </c>
      <c r="AC319" s="58">
        <f>+'Ark1'!T777</f>
        <v>6.5022900763358784</v>
      </c>
      <c r="AD319" s="58">
        <f>+'Ark1'!W777</f>
        <v>8.7022900763358759</v>
      </c>
      <c r="AE319" s="166">
        <f t="shared" si="3"/>
        <v>3.7428571428571429</v>
      </c>
    </row>
    <row r="320" spans="24:31">
      <c r="X320" s="56">
        <f>+'Ark1'!C778</f>
        <v>2008</v>
      </c>
      <c r="Y320" s="56">
        <f>+'Ark1'!L778</f>
        <v>10</v>
      </c>
      <c r="Z320" s="57" t="s">
        <v>36</v>
      </c>
      <c r="AA320" s="56">
        <f>+'Ark1'!Q778</f>
        <v>193</v>
      </c>
      <c r="AB320" s="56">
        <f>+'Ark1'!R778</f>
        <v>427</v>
      </c>
      <c r="AC320" s="58">
        <f>+'Ark1'!T778</f>
        <v>6.5971896955503508</v>
      </c>
      <c r="AD320" s="58">
        <f>+'Ark1'!W778</f>
        <v>9.6018735362997631</v>
      </c>
      <c r="AE320" s="166">
        <f t="shared" si="3"/>
        <v>2.2124352331606216</v>
      </c>
    </row>
    <row r="321" spans="24:31">
      <c r="X321" s="56">
        <f>+'Ark1'!C779</f>
        <v>2008</v>
      </c>
      <c r="Y321" s="56">
        <f>+'Ark1'!L779</f>
        <v>11</v>
      </c>
      <c r="Z321" s="57" t="s">
        <v>37</v>
      </c>
      <c r="AA321" s="56">
        <f>+'Ark1'!Q779</f>
        <v>130</v>
      </c>
      <c r="AB321" s="56">
        <f>+'Ark1'!R779</f>
        <v>243</v>
      </c>
      <c r="AC321" s="58">
        <f>+'Ark1'!T779</f>
        <v>6.6625514403292172</v>
      </c>
      <c r="AD321" s="58">
        <f>+'Ark1'!W779</f>
        <v>10.699588477366252</v>
      </c>
      <c r="AE321" s="166">
        <f t="shared" si="3"/>
        <v>1.8692307692307693</v>
      </c>
    </row>
    <row r="322" spans="24:31">
      <c r="X322" s="56">
        <f>+'Ark1'!C780</f>
        <v>2008</v>
      </c>
      <c r="Y322" s="56">
        <f>+'Ark1'!L780</f>
        <v>12</v>
      </c>
      <c r="Z322" s="57" t="s">
        <v>38</v>
      </c>
      <c r="AA322" s="56">
        <f>+'Ark1'!Q780</f>
        <v>48</v>
      </c>
      <c r="AB322" s="56">
        <f>+'Ark1'!R780</f>
        <v>66</v>
      </c>
      <c r="AC322" s="58">
        <f>+'Ark1'!T780</f>
        <v>6.6969696969696972</v>
      </c>
      <c r="AD322" s="58">
        <f>+'Ark1'!W780</f>
        <v>12.121212121212123</v>
      </c>
      <c r="AE322" s="166">
        <f t="shared" si="3"/>
        <v>1.375</v>
      </c>
    </row>
    <row r="323" spans="24:31">
      <c r="X323" s="56">
        <f>+'Ark1'!C781</f>
        <v>2008</v>
      </c>
      <c r="Y323" s="56">
        <f>+'Ark1'!L781</f>
        <v>13</v>
      </c>
      <c r="Z323" s="57" t="s">
        <v>39</v>
      </c>
      <c r="AA323" s="56">
        <f>+'Ark1'!Q781</f>
        <v>9</v>
      </c>
      <c r="AB323" s="56">
        <f>+'Ark1'!R781</f>
        <v>10</v>
      </c>
      <c r="AC323" s="58">
        <f>+'Ark1'!T781</f>
        <v>6.1</v>
      </c>
      <c r="AD323" s="58">
        <f>+'Ark1'!W781</f>
        <v>10</v>
      </c>
      <c r="AE323" s="166">
        <f t="shared" si="3"/>
        <v>1.1111111111111112</v>
      </c>
    </row>
    <row r="324" spans="24:31">
      <c r="X324" s="56">
        <f>+'Ark1'!C782</f>
        <v>2008</v>
      </c>
      <c r="Y324" s="56">
        <f>+'Ark1'!L782</f>
        <v>14</v>
      </c>
      <c r="Z324" s="57" t="s">
        <v>405</v>
      </c>
      <c r="AA324" s="56">
        <f>+'Ark1'!Q782</f>
        <v>5</v>
      </c>
      <c r="AB324" s="56">
        <f>+'Ark1'!R782</f>
        <v>5</v>
      </c>
      <c r="AC324" s="58">
        <f>+'Ark1'!T782</f>
        <v>6.2</v>
      </c>
      <c r="AD324" s="58">
        <f>+'Ark1'!W782</f>
        <v>0</v>
      </c>
      <c r="AE324" s="166">
        <f t="shared" si="3"/>
        <v>1</v>
      </c>
    </row>
    <row r="325" spans="24:31">
      <c r="X325" s="56">
        <f>+'Ark1'!C783</f>
        <v>2008</v>
      </c>
      <c r="Y325" s="56">
        <f>+'Ark1'!L783</f>
        <v>15</v>
      </c>
      <c r="Z325" s="57" t="s">
        <v>40</v>
      </c>
      <c r="AA325" s="56">
        <f>+'Ark1'!Q783</f>
        <v>1</v>
      </c>
      <c r="AB325" s="56">
        <f>+'Ark1'!R783</f>
        <v>1</v>
      </c>
      <c r="AC325" s="58">
        <f>+'Ark1'!T783</f>
        <v>4</v>
      </c>
      <c r="AD325" s="58">
        <f>+'Ark1'!W783</f>
        <v>0</v>
      </c>
      <c r="AE325" s="166">
        <f t="shared" si="3"/>
        <v>1</v>
      </c>
    </row>
    <row r="326" spans="24:31">
      <c r="X326">
        <f>+'Ark1'!C784</f>
        <v>2007</v>
      </c>
      <c r="Y326">
        <f>+'Ark1'!L784</f>
        <v>1</v>
      </c>
      <c r="Z326" s="3" t="s">
        <v>28</v>
      </c>
      <c r="AA326">
        <f>+'Ark1'!Q784</f>
        <v>0</v>
      </c>
      <c r="AB326">
        <f>+'Ark1'!R784</f>
        <v>0</v>
      </c>
      <c r="AC326" s="1">
        <f>+'Ark1'!T784</f>
        <v>0</v>
      </c>
      <c r="AD326" s="1">
        <f>+'Ark1'!W784</f>
        <v>0</v>
      </c>
      <c r="AE326" s="101" t="e">
        <f t="shared" si="3"/>
        <v>#DIV/0!</v>
      </c>
    </row>
    <row r="327" spans="24:31">
      <c r="X327">
        <f>+'Ark1'!C785</f>
        <v>2007</v>
      </c>
      <c r="Y327">
        <f>+'Ark1'!L785</f>
        <v>2</v>
      </c>
      <c r="Z327" s="3" t="s">
        <v>29</v>
      </c>
      <c r="AA327">
        <f>+'Ark1'!Q785</f>
        <v>2</v>
      </c>
      <c r="AB327">
        <f>+'Ark1'!R785</f>
        <v>1</v>
      </c>
      <c r="AC327" s="1">
        <f>+'Ark1'!T785</f>
        <v>2</v>
      </c>
      <c r="AD327" s="1">
        <f>+'Ark1'!W785</f>
        <v>0</v>
      </c>
      <c r="AE327" s="101">
        <f t="shared" ref="AE327:AE370" si="4">+AB327/AA327</f>
        <v>0.5</v>
      </c>
    </row>
    <row r="328" spans="24:31">
      <c r="X328">
        <f>+'Ark1'!C786</f>
        <v>2007</v>
      </c>
      <c r="Y328">
        <f>+'Ark1'!L786</f>
        <v>3</v>
      </c>
      <c r="Z328" s="3" t="s">
        <v>30</v>
      </c>
      <c r="AA328">
        <f>+'Ark1'!Q786</f>
        <v>14</v>
      </c>
      <c r="AB328">
        <f>+'Ark1'!R786</f>
        <v>23</v>
      </c>
      <c r="AC328" s="1">
        <f>+'Ark1'!T786</f>
        <v>2.3913043478260874</v>
      </c>
      <c r="AD328" s="1">
        <f>+'Ark1'!W786</f>
        <v>0</v>
      </c>
      <c r="AE328" s="101">
        <f t="shared" si="4"/>
        <v>1.6428571428571428</v>
      </c>
    </row>
    <row r="329" spans="24:31">
      <c r="X329">
        <f>+'Ark1'!C787</f>
        <v>2007</v>
      </c>
      <c r="Y329">
        <f>+'Ark1'!L787</f>
        <v>4</v>
      </c>
      <c r="Z329" s="3" t="s">
        <v>31</v>
      </c>
      <c r="AA329">
        <f>+'Ark1'!Q787</f>
        <v>33</v>
      </c>
      <c r="AB329">
        <f>+'Ark1'!R787</f>
        <v>60</v>
      </c>
      <c r="AC329" s="1">
        <f>+'Ark1'!T787</f>
        <v>3.5166666666666657</v>
      </c>
      <c r="AD329" s="1">
        <f>+'Ark1'!W787</f>
        <v>0</v>
      </c>
      <c r="AE329" s="101">
        <f t="shared" si="4"/>
        <v>1.8181818181818181</v>
      </c>
    </row>
    <row r="330" spans="24:31">
      <c r="X330">
        <f>+'Ark1'!C788</f>
        <v>2007</v>
      </c>
      <c r="Y330">
        <f>+'Ark1'!L788</f>
        <v>5</v>
      </c>
      <c r="Z330" s="3" t="s">
        <v>404</v>
      </c>
      <c r="AA330">
        <f>+'Ark1'!Q788</f>
        <v>99</v>
      </c>
      <c r="AB330">
        <f>+'Ark1'!R788</f>
        <v>268</v>
      </c>
      <c r="AC330" s="1">
        <f>+'Ark1'!T788</f>
        <v>4.9664179104477615</v>
      </c>
      <c r="AD330" s="1">
        <f>+'Ark1'!W788</f>
        <v>0</v>
      </c>
      <c r="AE330" s="101">
        <f t="shared" si="4"/>
        <v>2.7070707070707072</v>
      </c>
    </row>
    <row r="331" spans="24:31">
      <c r="X331">
        <f>+'Ark1'!C789</f>
        <v>2007</v>
      </c>
      <c r="Y331">
        <f>+'Ark1'!L789</f>
        <v>6</v>
      </c>
      <c r="Z331" s="3" t="s">
        <v>32</v>
      </c>
      <c r="AA331">
        <f>+'Ark1'!Q789</f>
        <v>137</v>
      </c>
      <c r="AB331">
        <f>+'Ark1'!R789</f>
        <v>356</v>
      </c>
      <c r="AC331" s="1">
        <f>+'Ark1'!T789</f>
        <v>5.73876404494382</v>
      </c>
      <c r="AD331" s="1">
        <f>+'Ark1'!W789</f>
        <v>0.5617977528089888</v>
      </c>
      <c r="AE331" s="101">
        <f t="shared" si="4"/>
        <v>2.5985401459854014</v>
      </c>
    </row>
    <row r="332" spans="24:31">
      <c r="X332">
        <f>+'Ark1'!C790</f>
        <v>2007</v>
      </c>
      <c r="Y332">
        <f>+'Ark1'!L790</f>
        <v>7</v>
      </c>
      <c r="Z332" s="3" t="s">
        <v>33</v>
      </c>
      <c r="AA332">
        <f>+'Ark1'!Q790</f>
        <v>157</v>
      </c>
      <c r="AB332">
        <f>+'Ark1'!R790</f>
        <v>467</v>
      </c>
      <c r="AC332" s="1">
        <f>+'Ark1'!T790</f>
        <v>5.8736616702355455</v>
      </c>
      <c r="AD332" s="1">
        <f>+'Ark1'!W790</f>
        <v>2.5695931477516059</v>
      </c>
      <c r="AE332" s="101">
        <f t="shared" si="4"/>
        <v>2.9745222929936306</v>
      </c>
    </row>
    <row r="333" spans="24:31">
      <c r="X333">
        <f>+'Ark1'!C791</f>
        <v>2007</v>
      </c>
      <c r="Y333">
        <f>+'Ark1'!L791</f>
        <v>8</v>
      </c>
      <c r="Z333" s="3" t="s">
        <v>34</v>
      </c>
      <c r="AA333">
        <f>+'Ark1'!Q791</f>
        <v>218</v>
      </c>
      <c r="AB333">
        <f>+'Ark1'!R791</f>
        <v>1030</v>
      </c>
      <c r="AC333" s="1">
        <f>+'Ark1'!T791</f>
        <v>6.5</v>
      </c>
      <c r="AD333" s="1">
        <f>+'Ark1'!W791</f>
        <v>6.0194174757281553</v>
      </c>
      <c r="AE333" s="101">
        <f t="shared" si="4"/>
        <v>4.7247706422018352</v>
      </c>
    </row>
    <row r="334" spans="24:31">
      <c r="X334">
        <f>+'Ark1'!C792</f>
        <v>2007</v>
      </c>
      <c r="Y334">
        <f>+'Ark1'!L792</f>
        <v>9</v>
      </c>
      <c r="Z334" s="3" t="s">
        <v>35</v>
      </c>
      <c r="AA334">
        <f>+'Ark1'!Q792</f>
        <v>188</v>
      </c>
      <c r="AB334">
        <f>+'Ark1'!R792</f>
        <v>652</v>
      </c>
      <c r="AC334" s="1">
        <f>+'Ark1'!T792</f>
        <v>6.9110429447852786</v>
      </c>
      <c r="AD334" s="1">
        <f>+'Ark1'!W792</f>
        <v>12.576687116564417</v>
      </c>
      <c r="AE334" s="101">
        <f t="shared" si="4"/>
        <v>3.4680851063829787</v>
      </c>
    </row>
    <row r="335" spans="24:31">
      <c r="X335">
        <f>+'Ark1'!C793</f>
        <v>2007</v>
      </c>
      <c r="Y335">
        <f>+'Ark1'!L793</f>
        <v>10</v>
      </c>
      <c r="Z335" s="3" t="s">
        <v>36</v>
      </c>
      <c r="AA335">
        <f>+'Ark1'!Q793</f>
        <v>132</v>
      </c>
      <c r="AB335">
        <f>+'Ark1'!R793</f>
        <v>312</v>
      </c>
      <c r="AC335" s="1">
        <f>+'Ark1'!T793</f>
        <v>7.3173076923076898</v>
      </c>
      <c r="AD335" s="1">
        <f>+'Ark1'!W793</f>
        <v>21.794871794871796</v>
      </c>
      <c r="AE335" s="101">
        <f t="shared" si="4"/>
        <v>2.3636363636363638</v>
      </c>
    </row>
    <row r="336" spans="24:31">
      <c r="X336">
        <f>+'Ark1'!C794</f>
        <v>2007</v>
      </c>
      <c r="Y336">
        <f>+'Ark1'!L794</f>
        <v>11</v>
      </c>
      <c r="Z336" s="3" t="s">
        <v>37</v>
      </c>
      <c r="AA336">
        <f>+'Ark1'!Q794</f>
        <v>105</v>
      </c>
      <c r="AB336">
        <f>+'Ark1'!R794</f>
        <v>316</v>
      </c>
      <c r="AC336" s="1">
        <f>+'Ark1'!T794</f>
        <v>7.496835443037976</v>
      </c>
      <c r="AD336" s="1">
        <f>+'Ark1'!W794</f>
        <v>27.84810126582278</v>
      </c>
      <c r="AE336" s="101">
        <f t="shared" si="4"/>
        <v>3.0095238095238095</v>
      </c>
    </row>
    <row r="337" spans="24:31">
      <c r="X337">
        <f>+'Ark1'!C795</f>
        <v>2007</v>
      </c>
      <c r="Y337">
        <f>+'Ark1'!L795</f>
        <v>12</v>
      </c>
      <c r="Z337" s="3" t="s">
        <v>38</v>
      </c>
      <c r="AA337">
        <f>+'Ark1'!Q795</f>
        <v>52</v>
      </c>
      <c r="AB337">
        <f>+'Ark1'!R795</f>
        <v>103</v>
      </c>
      <c r="AC337" s="1">
        <f>+'Ark1'!T795</f>
        <v>7.3786407766990303</v>
      </c>
      <c r="AD337" s="1">
        <f>+'Ark1'!W795</f>
        <v>26.213592233009713</v>
      </c>
      <c r="AE337" s="101">
        <f t="shared" si="4"/>
        <v>1.9807692307692308</v>
      </c>
    </row>
    <row r="338" spans="24:31">
      <c r="X338">
        <f>+'Ark1'!C796</f>
        <v>2007</v>
      </c>
      <c r="Y338">
        <f>+'Ark1'!L796</f>
        <v>13</v>
      </c>
      <c r="Z338" s="3" t="s">
        <v>39</v>
      </c>
      <c r="AA338">
        <f>+'Ark1'!Q796</f>
        <v>25</v>
      </c>
      <c r="AB338">
        <f>+'Ark1'!R796</f>
        <v>32</v>
      </c>
      <c r="AC338" s="1">
        <f>+'Ark1'!T796</f>
        <v>7.34375</v>
      </c>
      <c r="AD338" s="1">
        <f>+'Ark1'!W796</f>
        <v>21.875</v>
      </c>
      <c r="AE338" s="101">
        <f t="shared" si="4"/>
        <v>1.28</v>
      </c>
    </row>
    <row r="339" spans="24:31">
      <c r="X339">
        <f>+'Ark1'!C797</f>
        <v>2007</v>
      </c>
      <c r="Y339">
        <f>+'Ark1'!L797</f>
        <v>14</v>
      </c>
      <c r="Z339" s="3" t="s">
        <v>405</v>
      </c>
      <c r="AA339">
        <f>+'Ark1'!Q797</f>
        <v>19</v>
      </c>
      <c r="AB339">
        <f>+'Ark1'!R797</f>
        <v>23</v>
      </c>
      <c r="AC339" s="1">
        <f>+'Ark1'!T797</f>
        <v>7.2608695652173916</v>
      </c>
      <c r="AD339" s="1">
        <f>+'Ark1'!W797</f>
        <v>21.739130434782609</v>
      </c>
      <c r="AE339" s="101">
        <f t="shared" si="4"/>
        <v>1.2105263157894737</v>
      </c>
    </row>
    <row r="340" spans="24:31">
      <c r="X340">
        <f>+'Ark1'!C798</f>
        <v>2007</v>
      </c>
      <c r="Y340">
        <f>+'Ark1'!L798</f>
        <v>15</v>
      </c>
      <c r="Z340" s="3" t="s">
        <v>40</v>
      </c>
      <c r="AA340">
        <f>+'Ark1'!Q798</f>
        <v>0</v>
      </c>
      <c r="AB340">
        <f>+'Ark1'!R798</f>
        <v>0</v>
      </c>
      <c r="AC340" s="1">
        <f>+'Ark1'!T798</f>
        <v>0</v>
      </c>
      <c r="AD340" s="1">
        <f>+'Ark1'!W798</f>
        <v>0</v>
      </c>
      <c r="AE340" s="101" t="e">
        <f t="shared" si="4"/>
        <v>#DIV/0!</v>
      </c>
    </row>
    <row r="341" spans="24:31">
      <c r="X341" s="56">
        <f>+'Ark1'!C799</f>
        <v>2006</v>
      </c>
      <c r="Y341" s="56">
        <f>+'Ark1'!L799</f>
        <v>1</v>
      </c>
      <c r="Z341" s="57" t="s">
        <v>28</v>
      </c>
      <c r="AA341" s="56">
        <f>+'Ark1'!Q799</f>
        <v>3</v>
      </c>
      <c r="AB341" s="56">
        <f>+'Ark1'!R799</f>
        <v>4</v>
      </c>
      <c r="AC341" s="58">
        <f>+'Ark1'!T799</f>
        <v>2.25</v>
      </c>
      <c r="AD341" s="58">
        <f>+'Ark1'!W799</f>
        <v>0</v>
      </c>
      <c r="AE341" s="166">
        <f t="shared" si="4"/>
        <v>1.3333333333333333</v>
      </c>
    </row>
    <row r="342" spans="24:31">
      <c r="X342" s="56">
        <f>+'Ark1'!C800</f>
        <v>2006</v>
      </c>
      <c r="Y342" s="56">
        <f>+'Ark1'!L800</f>
        <v>2</v>
      </c>
      <c r="Z342" s="57" t="s">
        <v>29</v>
      </c>
      <c r="AA342" s="56">
        <f>+'Ark1'!Q800</f>
        <v>10</v>
      </c>
      <c r="AB342" s="56">
        <f>+'Ark1'!R800</f>
        <v>28</v>
      </c>
      <c r="AC342" s="58">
        <f>+'Ark1'!T800</f>
        <v>2.2142857142857153</v>
      </c>
      <c r="AD342" s="58">
        <f>+'Ark1'!W800</f>
        <v>0</v>
      </c>
      <c r="AE342" s="166">
        <f t="shared" si="4"/>
        <v>2.8</v>
      </c>
    </row>
    <row r="343" spans="24:31">
      <c r="X343" s="56">
        <f>+'Ark1'!C801</f>
        <v>2006</v>
      </c>
      <c r="Y343" s="56">
        <f>+'Ark1'!L801</f>
        <v>3</v>
      </c>
      <c r="Z343" s="57" t="s">
        <v>30</v>
      </c>
      <c r="AA343" s="56">
        <f>+'Ark1'!Q801</f>
        <v>29</v>
      </c>
      <c r="AB343" s="56">
        <f>+'Ark1'!R801</f>
        <v>55</v>
      </c>
      <c r="AC343" s="58">
        <f>+'Ark1'!T801</f>
        <v>2.9818181818181815</v>
      </c>
      <c r="AD343" s="58">
        <f>+'Ark1'!W801</f>
        <v>0</v>
      </c>
      <c r="AE343" s="166">
        <f t="shared" si="4"/>
        <v>1.896551724137931</v>
      </c>
    </row>
    <row r="344" spans="24:31">
      <c r="X344" s="56">
        <f>+'Ark1'!C802</f>
        <v>2006</v>
      </c>
      <c r="Y344" s="56">
        <f>+'Ark1'!L802</f>
        <v>4</v>
      </c>
      <c r="Z344" s="57" t="s">
        <v>31</v>
      </c>
      <c r="AA344" s="56">
        <f>+'Ark1'!Q802</f>
        <v>87</v>
      </c>
      <c r="AB344" s="56">
        <f>+'Ark1'!R802</f>
        <v>188</v>
      </c>
      <c r="AC344" s="58">
        <f>+'Ark1'!T802</f>
        <v>4.1436170212765946</v>
      </c>
      <c r="AD344" s="58">
        <f>+'Ark1'!W802</f>
        <v>0</v>
      </c>
      <c r="AE344" s="166">
        <f t="shared" si="4"/>
        <v>2.1609195402298851</v>
      </c>
    </row>
    <row r="345" spans="24:31">
      <c r="X345" s="56">
        <f>+'Ark1'!C803</f>
        <v>2006</v>
      </c>
      <c r="Y345" s="56">
        <f>+'Ark1'!L803</f>
        <v>5</v>
      </c>
      <c r="Z345" s="57" t="s">
        <v>404</v>
      </c>
      <c r="AA345" s="56">
        <f>+'Ark1'!Q803</f>
        <v>252</v>
      </c>
      <c r="AB345" s="56">
        <f>+'Ark1'!R803</f>
        <v>806</v>
      </c>
      <c r="AC345" s="58">
        <f>+'Ark1'!T803</f>
        <v>5.5310173697270475</v>
      </c>
      <c r="AD345" s="58">
        <f>+'Ark1'!W803</f>
        <v>1.6129032258064513</v>
      </c>
      <c r="AE345" s="166">
        <f t="shared" si="4"/>
        <v>3.1984126984126986</v>
      </c>
    </row>
    <row r="346" spans="24:31">
      <c r="X346" s="56">
        <f>+'Ark1'!C804</f>
        <v>2006</v>
      </c>
      <c r="Y346" s="56">
        <f>+'Ark1'!L804</f>
        <v>6</v>
      </c>
      <c r="Z346" s="57" t="s">
        <v>32</v>
      </c>
      <c r="AA346" s="56">
        <f>+'Ark1'!Q804</f>
        <v>309</v>
      </c>
      <c r="AB346" s="56">
        <f>+'Ark1'!R804</f>
        <v>883</v>
      </c>
      <c r="AC346" s="58">
        <f>+'Ark1'!T804</f>
        <v>5.9184597961494916</v>
      </c>
      <c r="AD346" s="58">
        <f>+'Ark1'!W804</f>
        <v>3.3975084937712343</v>
      </c>
      <c r="AE346" s="166">
        <f t="shared" si="4"/>
        <v>2.8576051779935274</v>
      </c>
    </row>
    <row r="347" spans="24:31">
      <c r="X347" s="56">
        <f>+'Ark1'!C805</f>
        <v>2006</v>
      </c>
      <c r="Y347" s="56">
        <f>+'Ark1'!L805</f>
        <v>7</v>
      </c>
      <c r="Z347" s="57" t="s">
        <v>33</v>
      </c>
      <c r="AA347" s="56">
        <f>+'Ark1'!Q805</f>
        <v>336</v>
      </c>
      <c r="AB347" s="56">
        <f>+'Ark1'!R805</f>
        <v>1060</v>
      </c>
      <c r="AC347" s="58">
        <f>+'Ark1'!T805</f>
        <v>6.1084905660377364</v>
      </c>
      <c r="AD347" s="58">
        <f>+'Ark1'!W805</f>
        <v>6.1320754716981138</v>
      </c>
      <c r="AE347" s="166">
        <f t="shared" si="4"/>
        <v>3.1547619047619047</v>
      </c>
    </row>
    <row r="348" spans="24:31">
      <c r="X348" s="56">
        <f>+'Ark1'!C806</f>
        <v>2006</v>
      </c>
      <c r="Y348" s="56">
        <f>+'Ark1'!L806</f>
        <v>8</v>
      </c>
      <c r="Z348" s="57" t="s">
        <v>34</v>
      </c>
      <c r="AA348" s="56">
        <f>+'Ark1'!Q806</f>
        <v>417</v>
      </c>
      <c r="AB348" s="56">
        <f>+'Ark1'!R806</f>
        <v>1904</v>
      </c>
      <c r="AC348" s="58">
        <f>+'Ark1'!T806</f>
        <v>6.6197478991596626</v>
      </c>
      <c r="AD348" s="58">
        <f>+'Ark1'!W806</f>
        <v>10.8718487394958</v>
      </c>
      <c r="AE348" s="166">
        <f t="shared" si="4"/>
        <v>4.565947242206235</v>
      </c>
    </row>
    <row r="349" spans="24:31">
      <c r="X349" s="56">
        <f>+'Ark1'!C807</f>
        <v>2006</v>
      </c>
      <c r="Y349" s="56">
        <f>+'Ark1'!L807</f>
        <v>9</v>
      </c>
      <c r="Z349" s="57" t="s">
        <v>35</v>
      </c>
      <c r="AA349" s="56">
        <f>+'Ark1'!Q807</f>
        <v>301</v>
      </c>
      <c r="AB349" s="56">
        <f>+'Ark1'!R807</f>
        <v>996</v>
      </c>
      <c r="AC349" s="58">
        <f>+'Ark1'!T807</f>
        <v>6.6917670682730961</v>
      </c>
      <c r="AD349" s="58">
        <f>+'Ark1'!W807</f>
        <v>10.642570281124499</v>
      </c>
      <c r="AE349" s="166">
        <f t="shared" si="4"/>
        <v>3.308970099667774</v>
      </c>
    </row>
    <row r="350" spans="24:31">
      <c r="X350" s="56">
        <f>+'Ark1'!C808</f>
        <v>2006</v>
      </c>
      <c r="Y350" s="56">
        <f>+'Ark1'!L808</f>
        <v>10</v>
      </c>
      <c r="Z350" s="57" t="s">
        <v>36</v>
      </c>
      <c r="AA350" s="56">
        <f>+'Ark1'!Q808</f>
        <v>137</v>
      </c>
      <c r="AB350" s="56">
        <f>+'Ark1'!R808</f>
        <v>251</v>
      </c>
      <c r="AC350" s="58">
        <f>+'Ark1'!T808</f>
        <v>6.7131474103585642</v>
      </c>
      <c r="AD350" s="58">
        <f>+'Ark1'!W808</f>
        <v>9.5617529880478092</v>
      </c>
      <c r="AE350" s="166">
        <f t="shared" si="4"/>
        <v>1.832116788321168</v>
      </c>
    </row>
    <row r="351" spans="24:31">
      <c r="X351" s="56">
        <f>+'Ark1'!C809</f>
        <v>2006</v>
      </c>
      <c r="Y351" s="56">
        <f>+'Ark1'!L809</f>
        <v>11</v>
      </c>
      <c r="Z351" s="57" t="s">
        <v>37</v>
      </c>
      <c r="AA351" s="56">
        <f>+'Ark1'!Q809</f>
        <v>84</v>
      </c>
      <c r="AB351" s="56">
        <f>+'Ark1'!R809</f>
        <v>122</v>
      </c>
      <c r="AC351" s="58">
        <f>+'Ark1'!T809</f>
        <v>6.7950819672131155</v>
      </c>
      <c r="AD351" s="58">
        <f>+'Ark1'!W809</f>
        <v>16.393442622950818</v>
      </c>
      <c r="AE351" s="166">
        <f t="shared" si="4"/>
        <v>1.4523809523809523</v>
      </c>
    </row>
    <row r="352" spans="24:31">
      <c r="X352" s="56">
        <f>+'Ark1'!C810</f>
        <v>2006</v>
      </c>
      <c r="Y352" s="56">
        <f>+'Ark1'!L810</f>
        <v>12</v>
      </c>
      <c r="Z352" s="57" t="s">
        <v>38</v>
      </c>
      <c r="AA352" s="56">
        <f>+'Ark1'!Q810</f>
        <v>26</v>
      </c>
      <c r="AB352" s="56">
        <f>+'Ark1'!R810</f>
        <v>29</v>
      </c>
      <c r="AC352" s="58">
        <f>+'Ark1'!T810</f>
        <v>6.2413793103448238</v>
      </c>
      <c r="AD352" s="58">
        <f>+'Ark1'!W810</f>
        <v>6.8965517241379306</v>
      </c>
      <c r="AE352" s="166">
        <f t="shared" si="4"/>
        <v>1.1153846153846154</v>
      </c>
    </row>
    <row r="353" spans="24:31">
      <c r="X353" s="56">
        <f>+'Ark1'!C811</f>
        <v>2006</v>
      </c>
      <c r="Y353" s="56">
        <f>+'Ark1'!L811</f>
        <v>13</v>
      </c>
      <c r="Z353" s="57" t="s">
        <v>39</v>
      </c>
      <c r="AA353" s="56">
        <f>+'Ark1'!Q811</f>
        <v>4</v>
      </c>
      <c r="AB353" s="56">
        <f>+'Ark1'!R811</f>
        <v>4</v>
      </c>
      <c r="AC353" s="58">
        <f>+'Ark1'!T811</f>
        <v>5.25</v>
      </c>
      <c r="AD353" s="58">
        <f>+'Ark1'!W811</f>
        <v>0</v>
      </c>
      <c r="AE353" s="166">
        <f t="shared" si="4"/>
        <v>1</v>
      </c>
    </row>
    <row r="354" spans="24:31">
      <c r="X354" s="56">
        <f>+'Ark1'!C812</f>
        <v>2006</v>
      </c>
      <c r="Y354" s="56">
        <f>+'Ark1'!L812</f>
        <v>14</v>
      </c>
      <c r="Z354" s="57" t="s">
        <v>405</v>
      </c>
      <c r="AA354" s="56">
        <f>+'Ark1'!Q812</f>
        <v>0</v>
      </c>
      <c r="AB354" s="56">
        <f>+'Ark1'!R812</f>
        <v>0</v>
      </c>
      <c r="AC354" s="58">
        <f>+'Ark1'!T812</f>
        <v>0</v>
      </c>
      <c r="AD354" s="58">
        <f>+'Ark1'!W812</f>
        <v>0</v>
      </c>
      <c r="AE354" s="166" t="e">
        <f t="shared" si="4"/>
        <v>#DIV/0!</v>
      </c>
    </row>
    <row r="355" spans="24:31">
      <c r="X355" s="56">
        <f>+'Ark1'!C813</f>
        <v>2006</v>
      </c>
      <c r="Y355" s="56">
        <f>+'Ark1'!L813</f>
        <v>15</v>
      </c>
      <c r="Z355" s="57" t="s">
        <v>40</v>
      </c>
      <c r="AA355" s="56">
        <f>+'Ark1'!Q813</f>
        <v>0</v>
      </c>
      <c r="AB355" s="56">
        <f>+'Ark1'!R813</f>
        <v>0</v>
      </c>
      <c r="AC355" s="58">
        <f>+'Ark1'!T813</f>
        <v>0</v>
      </c>
      <c r="AD355" s="58">
        <f>+'Ark1'!W813</f>
        <v>0</v>
      </c>
      <c r="AE355" s="166" t="e">
        <f t="shared" si="4"/>
        <v>#DIV/0!</v>
      </c>
    </row>
    <row r="356" spans="24:31">
      <c r="X356">
        <f>+'Ark1'!C814</f>
        <v>2005</v>
      </c>
      <c r="Y356">
        <f>+'Ark1'!L814</f>
        <v>1</v>
      </c>
      <c r="Z356" s="3" t="s">
        <v>28</v>
      </c>
      <c r="AA356">
        <f>+'Ark1'!Q814</f>
        <v>1</v>
      </c>
      <c r="AB356">
        <f>+'Ark1'!R814</f>
        <v>1</v>
      </c>
      <c r="AC356" s="1">
        <f>+'Ark1'!T814</f>
        <v>2</v>
      </c>
      <c r="AD356" s="1">
        <f>+'Ark1'!W814</f>
        <v>0</v>
      </c>
      <c r="AE356" s="101">
        <f t="shared" si="4"/>
        <v>1</v>
      </c>
    </row>
    <row r="357" spans="24:31">
      <c r="X357">
        <f>+'Ark1'!C815</f>
        <v>2005</v>
      </c>
      <c r="Y357">
        <f>+'Ark1'!L815</f>
        <v>2</v>
      </c>
      <c r="Z357" s="3" t="s">
        <v>29</v>
      </c>
      <c r="AA357">
        <f>+'Ark1'!Q815</f>
        <v>7</v>
      </c>
      <c r="AB357">
        <f>+'Ark1'!R815</f>
        <v>13</v>
      </c>
      <c r="AC357" s="1">
        <f>+'Ark1'!T815</f>
        <v>2.9230769230769238</v>
      </c>
      <c r="AD357" s="1">
        <f>+'Ark1'!W815</f>
        <v>0</v>
      </c>
      <c r="AE357" s="101">
        <f t="shared" si="4"/>
        <v>1.8571428571428572</v>
      </c>
    </row>
    <row r="358" spans="24:31">
      <c r="X358">
        <f>+'Ark1'!C816</f>
        <v>2005</v>
      </c>
      <c r="Y358">
        <f>+'Ark1'!L816</f>
        <v>3</v>
      </c>
      <c r="Z358" s="3" t="s">
        <v>30</v>
      </c>
      <c r="AA358">
        <f>+'Ark1'!Q816</f>
        <v>43</v>
      </c>
      <c r="AB358">
        <f>+'Ark1'!R816</f>
        <v>68</v>
      </c>
      <c r="AC358" s="1">
        <f>+'Ark1'!T816</f>
        <v>3.7941176470588238</v>
      </c>
      <c r="AD358" s="1">
        <f>+'Ark1'!W816</f>
        <v>0</v>
      </c>
      <c r="AE358" s="101">
        <f t="shared" si="4"/>
        <v>1.5813953488372092</v>
      </c>
    </row>
    <row r="359" spans="24:31">
      <c r="X359">
        <f>+'Ark1'!C817</f>
        <v>2005</v>
      </c>
      <c r="Y359">
        <f>+'Ark1'!L817</f>
        <v>4</v>
      </c>
      <c r="Z359" s="3" t="s">
        <v>31</v>
      </c>
      <c r="AA359">
        <f>+'Ark1'!Q817</f>
        <v>93</v>
      </c>
      <c r="AB359">
        <f>+'Ark1'!R817</f>
        <v>223</v>
      </c>
      <c r="AC359" s="1">
        <f>+'Ark1'!T817</f>
        <v>4.4439461883408065</v>
      </c>
      <c r="AD359" s="1">
        <f>+'Ark1'!W817</f>
        <v>0</v>
      </c>
      <c r="AE359" s="101">
        <f t="shared" si="4"/>
        <v>2.3978494623655915</v>
      </c>
    </row>
    <row r="360" spans="24:31">
      <c r="X360">
        <f>+'Ark1'!C818</f>
        <v>2005</v>
      </c>
      <c r="Y360">
        <f>+'Ark1'!L818</f>
        <v>5</v>
      </c>
      <c r="Z360" s="3" t="s">
        <v>404</v>
      </c>
      <c r="AA360">
        <f>+'Ark1'!Q818</f>
        <v>245</v>
      </c>
      <c r="AB360">
        <f>+'Ark1'!R818</f>
        <v>815</v>
      </c>
      <c r="AC360" s="1">
        <f>+'Ark1'!T818</f>
        <v>5.6441717791411046</v>
      </c>
      <c r="AD360" s="1">
        <f>+'Ark1'!W818</f>
        <v>1.2269938650306749</v>
      </c>
      <c r="AE360" s="101">
        <f t="shared" si="4"/>
        <v>3.3265306122448979</v>
      </c>
    </row>
    <row r="361" spans="24:31">
      <c r="X361">
        <f>+'Ark1'!C819</f>
        <v>2005</v>
      </c>
      <c r="Y361">
        <f>+'Ark1'!L819</f>
        <v>6</v>
      </c>
      <c r="Z361" s="3" t="s">
        <v>32</v>
      </c>
      <c r="AA361">
        <f>+'Ark1'!Q819</f>
        <v>283</v>
      </c>
      <c r="AB361">
        <f>+'Ark1'!R819</f>
        <v>779</v>
      </c>
      <c r="AC361" s="1">
        <f>+'Ark1'!T819</f>
        <v>6.012836970474968</v>
      </c>
      <c r="AD361" s="1">
        <f>+'Ark1'!W819</f>
        <v>2.4390243902439024</v>
      </c>
      <c r="AE361" s="101">
        <f t="shared" si="4"/>
        <v>2.7526501766784452</v>
      </c>
    </row>
    <row r="362" spans="24:31">
      <c r="X362">
        <f>+'Ark1'!C820</f>
        <v>2005</v>
      </c>
      <c r="Y362">
        <f>+'Ark1'!L820</f>
        <v>7</v>
      </c>
      <c r="Z362" s="3" t="s">
        <v>33</v>
      </c>
      <c r="AA362">
        <f>+'Ark1'!Q820</f>
        <v>271</v>
      </c>
      <c r="AB362">
        <f>+'Ark1'!R820</f>
        <v>780</v>
      </c>
      <c r="AC362" s="1">
        <f>+'Ark1'!T820</f>
        <v>6.3076923076923057</v>
      </c>
      <c r="AD362" s="1">
        <f>+'Ark1'!W820</f>
        <v>5.6410256410256396</v>
      </c>
      <c r="AE362" s="101">
        <f t="shared" si="4"/>
        <v>2.878228782287823</v>
      </c>
    </row>
    <row r="363" spans="24:31">
      <c r="X363">
        <f>+'Ark1'!C821</f>
        <v>2005</v>
      </c>
      <c r="Y363">
        <f>+'Ark1'!L821</f>
        <v>8</v>
      </c>
      <c r="Z363" s="3" t="s">
        <v>34</v>
      </c>
      <c r="AA363">
        <f>+'Ark1'!Q821</f>
        <v>317</v>
      </c>
      <c r="AB363">
        <f>+'Ark1'!R821</f>
        <v>1303</v>
      </c>
      <c r="AC363" s="1">
        <f>+'Ark1'!T821</f>
        <v>6.7375287797390637</v>
      </c>
      <c r="AD363" s="1">
        <f>+'Ark1'!W821</f>
        <v>9.8234842670759779</v>
      </c>
      <c r="AE363" s="101">
        <f t="shared" si="4"/>
        <v>4.1104100946372242</v>
      </c>
    </row>
    <row r="364" spans="24:31">
      <c r="X364">
        <f>+'Ark1'!C822</f>
        <v>2005</v>
      </c>
      <c r="Y364">
        <f>+'Ark1'!L822</f>
        <v>9</v>
      </c>
      <c r="Z364" s="3" t="s">
        <v>35</v>
      </c>
      <c r="AA364">
        <f>+'Ark1'!Q822</f>
        <v>243</v>
      </c>
      <c r="AB364">
        <f>+'Ark1'!R822</f>
        <v>729</v>
      </c>
      <c r="AC364" s="1">
        <f>+'Ark1'!T822</f>
        <v>6.9657064471879284</v>
      </c>
      <c r="AD364" s="1">
        <f>+'Ark1'!W822</f>
        <v>12.757201646090531</v>
      </c>
      <c r="AE364" s="101">
        <f t="shared" si="4"/>
        <v>3</v>
      </c>
    </row>
    <row r="365" spans="24:31">
      <c r="X365">
        <f>+'Ark1'!C823</f>
        <v>2005</v>
      </c>
      <c r="Y365">
        <f>+'Ark1'!L823</f>
        <v>10</v>
      </c>
      <c r="Z365" s="3" t="s">
        <v>36</v>
      </c>
      <c r="AA365">
        <f>+'Ark1'!Q823</f>
        <v>93</v>
      </c>
      <c r="AB365">
        <f>+'Ark1'!R823</f>
        <v>140</v>
      </c>
      <c r="AC365" s="1">
        <f>+'Ark1'!T823</f>
        <v>7.3357142857142881</v>
      </c>
      <c r="AD365" s="1">
        <f>+'Ark1'!W823</f>
        <v>15</v>
      </c>
      <c r="AE365" s="101">
        <f t="shared" si="4"/>
        <v>1.5053763440860215</v>
      </c>
    </row>
    <row r="366" spans="24:31">
      <c r="X366">
        <f>+'Ark1'!C824</f>
        <v>2005</v>
      </c>
      <c r="Y366">
        <f>+'Ark1'!L824</f>
        <v>11</v>
      </c>
      <c r="Z366" s="3" t="s">
        <v>37</v>
      </c>
      <c r="AA366">
        <f>+'Ark1'!Q824</f>
        <v>59</v>
      </c>
      <c r="AB366">
        <f>+'Ark1'!R824</f>
        <v>111</v>
      </c>
      <c r="AC366" s="1">
        <f>+'Ark1'!T824</f>
        <v>7.1261261261261248</v>
      </c>
      <c r="AD366" s="1">
        <f>+'Ark1'!W824</f>
        <v>18.018018018018012</v>
      </c>
      <c r="AE366" s="101">
        <f t="shared" si="4"/>
        <v>1.8813559322033899</v>
      </c>
    </row>
    <row r="367" spans="24:31">
      <c r="X367">
        <f>+'Ark1'!C825</f>
        <v>2005</v>
      </c>
      <c r="Y367">
        <f>+'Ark1'!L825</f>
        <v>12</v>
      </c>
      <c r="Z367" s="3" t="s">
        <v>38</v>
      </c>
      <c r="AA367">
        <f>+'Ark1'!Q825</f>
        <v>28</v>
      </c>
      <c r="AB367">
        <f>+'Ark1'!R825</f>
        <v>52</v>
      </c>
      <c r="AC367" s="1">
        <f>+'Ark1'!T825</f>
        <v>6.6730769230769242</v>
      </c>
      <c r="AD367" s="1">
        <f>+'Ark1'!W825</f>
        <v>11.53846153846154</v>
      </c>
      <c r="AE367" s="101">
        <f t="shared" si="4"/>
        <v>1.8571428571428572</v>
      </c>
    </row>
    <row r="368" spans="24:31">
      <c r="X368">
        <f>+'Ark1'!C826</f>
        <v>2005</v>
      </c>
      <c r="Y368">
        <f>+'Ark1'!L826</f>
        <v>13</v>
      </c>
      <c r="Z368" s="3" t="s">
        <v>39</v>
      </c>
      <c r="AA368">
        <f>+'Ark1'!Q826</f>
        <v>7</v>
      </c>
      <c r="AB368">
        <f>+'Ark1'!R826</f>
        <v>10</v>
      </c>
      <c r="AC368" s="1">
        <f>+'Ark1'!T826</f>
        <v>5.9</v>
      </c>
      <c r="AD368" s="1">
        <f>+'Ark1'!W826</f>
        <v>0</v>
      </c>
      <c r="AE368" s="101">
        <f t="shared" si="4"/>
        <v>1.4285714285714286</v>
      </c>
    </row>
    <row r="369" spans="24:31">
      <c r="X369">
        <f>+'Ark1'!C827</f>
        <v>2005</v>
      </c>
      <c r="Y369">
        <f>+'Ark1'!L827</f>
        <v>14</v>
      </c>
      <c r="Z369" s="3" t="s">
        <v>405</v>
      </c>
      <c r="AA369">
        <f>+'Ark1'!Q827</f>
        <v>1</v>
      </c>
      <c r="AB369">
        <f>+'Ark1'!R827</f>
        <v>3</v>
      </c>
      <c r="AC369" s="1">
        <f>+'Ark1'!T827</f>
        <v>4.6666666666666679</v>
      </c>
      <c r="AD369" s="1">
        <f>+'Ark1'!W827</f>
        <v>0</v>
      </c>
      <c r="AE369" s="101">
        <f t="shared" si="4"/>
        <v>3</v>
      </c>
    </row>
    <row r="370" spans="24:31">
      <c r="X370">
        <f>+'Ark1'!C828</f>
        <v>2005</v>
      </c>
      <c r="Y370">
        <f>+'Ark1'!L828</f>
        <v>15</v>
      </c>
      <c r="Z370" s="3" t="s">
        <v>40</v>
      </c>
      <c r="AA370">
        <f>+'Ark1'!Q828</f>
        <v>1</v>
      </c>
      <c r="AB370">
        <f>+'Ark1'!R828</f>
        <v>1</v>
      </c>
      <c r="AC370" s="1">
        <f>+'Ark1'!T828</f>
        <v>4</v>
      </c>
      <c r="AD370" s="1">
        <f>+'Ark1'!W828</f>
        <v>0</v>
      </c>
      <c r="AE370" s="101">
        <f t="shared" si="4"/>
        <v>1</v>
      </c>
    </row>
    <row r="371" spans="24:31">
      <c r="X371" s="47"/>
      <c r="Y371" s="47"/>
      <c r="Z371" s="47"/>
      <c r="AA371" s="47"/>
      <c r="AB371" s="47"/>
      <c r="AC371" s="47"/>
      <c r="AD371" s="47"/>
      <c r="AE371" s="96"/>
    </row>
    <row r="372" spans="24:31">
      <c r="X372" s="47"/>
      <c r="Y372" s="47"/>
      <c r="Z372" s="47"/>
      <c r="AA372" s="47"/>
      <c r="AB372" s="47"/>
      <c r="AC372" s="47"/>
      <c r="AD372" s="47"/>
      <c r="AE372" s="96"/>
    </row>
    <row r="373" spans="24:31">
      <c r="X373" s="36"/>
      <c r="Y373" s="36"/>
      <c r="Z373" s="36"/>
      <c r="AA373" s="36"/>
      <c r="AB373" s="36"/>
      <c r="AC373" s="36"/>
    </row>
    <row r="374" spans="24:31">
      <c r="X374" s="36"/>
      <c r="Y374" s="36"/>
      <c r="Z374" s="36"/>
      <c r="AA374" s="36"/>
      <c r="AB374" s="36"/>
      <c r="AC374" s="36"/>
    </row>
    <row r="375" spans="24:31">
      <c r="X375" s="36"/>
      <c r="Y375" s="36"/>
      <c r="Z375" s="36"/>
      <c r="AA375" s="36"/>
      <c r="AB375" s="36"/>
      <c r="AC375" s="36"/>
    </row>
    <row r="376" spans="24:31">
      <c r="X376" s="36"/>
      <c r="Y376" s="36"/>
      <c r="Z376" s="36"/>
      <c r="AA376" s="36"/>
      <c r="AB376" s="36"/>
      <c r="AC376" s="36"/>
    </row>
    <row r="377" spans="24:31">
      <c r="X377" s="36"/>
      <c r="Y377" s="36"/>
      <c r="Z377" s="36"/>
      <c r="AA377" s="36"/>
      <c r="AB377" s="36"/>
      <c r="AC377" s="36"/>
    </row>
    <row r="378" spans="24:31">
      <c r="X378" s="36"/>
      <c r="Y378" s="36"/>
      <c r="Z378" s="36"/>
      <c r="AA378" s="36"/>
      <c r="AB378" s="36"/>
      <c r="AC378" s="36"/>
    </row>
    <row r="379" spans="24:31">
      <c r="X379" s="36"/>
      <c r="Y379" s="36"/>
      <c r="Z379" s="36"/>
      <c r="AA379" s="36"/>
      <c r="AB379" s="36"/>
      <c r="AC379" s="36"/>
    </row>
    <row r="380" spans="24:31">
      <c r="X380" s="36"/>
      <c r="Y380" s="36"/>
      <c r="Z380" s="36"/>
      <c r="AA380" s="36"/>
      <c r="AB380" s="36"/>
      <c r="AC380" s="36"/>
    </row>
    <row r="381" spans="24:31">
      <c r="X381" s="36"/>
      <c r="Y381" s="36"/>
      <c r="Z381" s="36"/>
      <c r="AA381" s="36"/>
      <c r="AB381" s="36"/>
      <c r="AC381" s="36"/>
    </row>
    <row r="382" spans="24:31">
      <c r="X382" s="36"/>
      <c r="Y382" s="36"/>
      <c r="Z382" s="36"/>
      <c r="AA382" s="36"/>
      <c r="AB382" s="36"/>
      <c r="AC382" s="36"/>
    </row>
    <row r="383" spans="24:31">
      <c r="X383" s="36"/>
      <c r="Y383" s="36"/>
      <c r="Z383" s="36"/>
      <c r="AA383" s="36"/>
      <c r="AB383" s="36"/>
      <c r="AC383" s="36"/>
    </row>
    <row r="384" spans="24:31">
      <c r="X384" s="36"/>
      <c r="Y384" s="36"/>
      <c r="Z384" s="36"/>
      <c r="AA384" s="36"/>
      <c r="AB384" s="36"/>
      <c r="AC384" s="36"/>
    </row>
    <row r="406" spans="30:40">
      <c r="AD406" s="36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30:40">
      <c r="AD407" s="36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30:40"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30:40"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30:40"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30:40">
      <c r="AF411" s="1"/>
      <c r="AG411" s="1"/>
      <c r="AH411" s="1"/>
      <c r="AI411" s="1"/>
      <c r="AJ411" s="1"/>
      <c r="AK411" s="1"/>
      <c r="AL411" s="1"/>
      <c r="AM411" s="1"/>
      <c r="AN411" s="1"/>
    </row>
    <row r="445" spans="16:16">
      <c r="P445" s="3" t="s">
        <v>660</v>
      </c>
    </row>
  </sheetData>
  <conditionalFormatting sqref="AG37:AG38 AG106">
    <cfRule type="cellIs" dxfId="57" priority="8" stopIfTrue="1" operator="lessThan">
      <formula>0</formula>
    </cfRule>
  </conditionalFormatting>
  <conditionalFormatting sqref="AG83">
    <cfRule type="cellIs" dxfId="56" priority="9" stopIfTrue="1" operator="greaterThan">
      <formula>0</formula>
    </cfRule>
  </conditionalFormatting>
  <conditionalFormatting sqref="AG60">
    <cfRule type="cellIs" dxfId="55" priority="10" stopIfTrue="1" operator="greaterThan">
      <formula>0</formula>
    </cfRule>
    <cfRule type="cellIs" dxfId="54" priority="11" stopIfTrue="1" operator="lessThan">
      <formula>0</formula>
    </cfRule>
  </conditionalFormatting>
  <conditionalFormatting sqref="AG83">
    <cfRule type="cellIs" dxfId="5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L506"/>
  <sheetViews>
    <sheetView zoomScale="91" zoomScaleNormal="91" workbookViewId="0">
      <pane ySplit="9" topLeftCell="A10" activePane="bottomLeft" state="frozen"/>
      <selection pane="bottomLeft" activeCell="B13" sqref="B13"/>
    </sheetView>
  </sheetViews>
  <sheetFormatPr baseColWidth="10" defaultColWidth="11.54296875" defaultRowHeight="15"/>
  <cols>
    <col min="1" max="1" width="3.36328125" style="29" customWidth="1"/>
    <col min="2" max="2" width="5.36328125" style="29" customWidth="1"/>
    <col min="3" max="3" width="3.453125" style="29" customWidth="1"/>
    <col min="4" max="4" width="3.54296875" style="29" customWidth="1"/>
    <col min="5" max="5" width="3.1796875" style="29" customWidth="1"/>
    <col min="6" max="6" width="4.90625" style="29" customWidth="1"/>
    <col min="7" max="7" width="6.453125" style="29" customWidth="1"/>
    <col min="8" max="8" width="7" style="29" customWidth="1"/>
    <col min="9" max="10" width="6.36328125" style="30" customWidth="1"/>
    <col min="11" max="11" width="6.54296875" style="29" customWidth="1"/>
    <col min="12" max="12" width="3.54296875" style="468" customWidth="1"/>
    <col min="13" max="13" width="7.54296875" style="29" customWidth="1"/>
    <col min="14" max="14" width="5.54296875" style="29" customWidth="1"/>
    <col min="15" max="15" width="6.54296875" style="35" customWidth="1"/>
    <col min="16" max="16" width="5" style="35" customWidth="1"/>
    <col min="17" max="17" width="4.1796875" style="35" customWidth="1"/>
    <col min="18" max="18" width="4.54296875" style="35" customWidth="1"/>
    <col min="19" max="19" width="6.6328125" style="35" customWidth="1"/>
    <col min="20" max="20" width="7" style="28" customWidth="1"/>
    <col min="21" max="21" width="5.81640625" style="35" customWidth="1"/>
    <col min="22" max="22" width="7.1796875" style="35" customWidth="1"/>
    <col min="23" max="23" width="5.90625" style="30" customWidth="1"/>
    <col min="24" max="24" width="9.453125" style="30" customWidth="1"/>
    <col min="25" max="25" width="8.906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64" ht="15.6">
      <c r="A1" s="224"/>
      <c r="B1" s="224"/>
      <c r="C1" s="224"/>
      <c r="D1" s="224"/>
      <c r="E1" s="224"/>
      <c r="F1" s="224"/>
      <c r="G1" s="224"/>
      <c r="H1" s="224"/>
      <c r="I1" s="225"/>
      <c r="J1" s="225"/>
      <c r="K1" s="224"/>
      <c r="L1" s="467"/>
      <c r="M1" s="224"/>
      <c r="N1" s="224"/>
      <c r="O1" s="226"/>
      <c r="P1" s="226"/>
      <c r="Q1" s="226"/>
      <c r="R1" s="226"/>
      <c r="S1" s="226"/>
      <c r="T1" s="224"/>
      <c r="U1" s="226"/>
      <c r="V1" s="226"/>
      <c r="W1" s="225"/>
      <c r="X1" s="224"/>
      <c r="Y1" s="227"/>
      <c r="AA1" s="30"/>
      <c r="AB1" s="28"/>
      <c r="AC1" s="228"/>
      <c r="AD1" s="29"/>
      <c r="AH1" s="29"/>
    </row>
    <row r="2" spans="1:64" s="233" customFormat="1" ht="31.8">
      <c r="A2" s="229"/>
      <c r="B2" s="229"/>
      <c r="C2" s="229"/>
      <c r="D2" s="230" t="s">
        <v>453</v>
      </c>
      <c r="E2" s="229"/>
      <c r="F2" s="229"/>
      <c r="G2" s="229"/>
      <c r="H2" s="229"/>
      <c r="I2" s="231"/>
      <c r="J2" s="231"/>
      <c r="K2" s="229"/>
      <c r="L2" s="229"/>
      <c r="M2" s="229"/>
      <c r="N2" s="229"/>
      <c r="O2" s="232"/>
      <c r="P2" s="232"/>
      <c r="Q2" s="400" t="str">
        <f>+År!B2</f>
        <v>DIELAM:</v>
      </c>
      <c r="R2" s="232"/>
      <c r="S2" s="232"/>
      <c r="T2" s="229"/>
      <c r="U2" s="232"/>
      <c r="V2" s="232"/>
      <c r="W2" s="231"/>
      <c r="X2" s="229"/>
      <c r="Y2" s="227"/>
      <c r="Z2" s="30"/>
      <c r="AA2" s="30"/>
      <c r="AB2" s="28"/>
      <c r="AC2" s="228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64" ht="15.6">
      <c r="A3" s="224"/>
      <c r="B3" s="224"/>
      <c r="C3" s="224"/>
      <c r="D3" s="224"/>
      <c r="E3" s="224"/>
      <c r="F3" s="224"/>
      <c r="G3" s="224"/>
      <c r="H3" s="224"/>
      <c r="I3" s="225"/>
      <c r="J3" s="225"/>
      <c r="K3" s="224"/>
      <c r="L3" s="467"/>
      <c r="M3" s="224"/>
      <c r="N3" s="224"/>
      <c r="O3" s="226"/>
      <c r="P3" s="226"/>
      <c r="Q3" s="226"/>
      <c r="R3" s="226"/>
      <c r="S3" s="226"/>
      <c r="T3" s="224"/>
      <c r="U3" s="226"/>
      <c r="V3" s="226"/>
      <c r="W3" s="225"/>
      <c r="X3" s="224"/>
      <c r="Y3" s="227"/>
      <c r="AA3" s="30"/>
      <c r="AB3" s="28"/>
      <c r="AC3" s="228"/>
      <c r="AD3" s="29"/>
      <c r="AH3" s="29"/>
      <c r="BA3" s="29">
        <v>1</v>
      </c>
      <c r="BB3" s="29">
        <f t="shared" ref="BB3:BL3" si="0">1+BA3</f>
        <v>2</v>
      </c>
      <c r="BC3" s="29">
        <f t="shared" si="0"/>
        <v>3</v>
      </c>
      <c r="BD3" s="29">
        <f t="shared" si="0"/>
        <v>4</v>
      </c>
      <c r="BE3" s="29">
        <f t="shared" si="0"/>
        <v>5</v>
      </c>
      <c r="BF3" s="29">
        <f t="shared" si="0"/>
        <v>6</v>
      </c>
      <c r="BG3" s="29">
        <f t="shared" si="0"/>
        <v>7</v>
      </c>
      <c r="BH3" s="29">
        <f t="shared" si="0"/>
        <v>8</v>
      </c>
      <c r="BI3" s="29">
        <f t="shared" si="0"/>
        <v>9</v>
      </c>
      <c r="BJ3" s="29">
        <f t="shared" si="0"/>
        <v>10</v>
      </c>
      <c r="BK3" s="29">
        <f t="shared" si="0"/>
        <v>11</v>
      </c>
      <c r="BL3" s="29">
        <f t="shared" si="0"/>
        <v>12</v>
      </c>
    </row>
    <row r="4" spans="1:64" s="240" customFormat="1" ht="19.8">
      <c r="A4" s="234"/>
      <c r="B4" s="234"/>
      <c r="C4" s="234"/>
      <c r="D4" s="234"/>
      <c r="E4" s="234"/>
      <c r="F4" s="235" t="s">
        <v>5</v>
      </c>
      <c r="G4" s="235"/>
      <c r="H4" s="236">
        <f>+År!N2</f>
        <v>52</v>
      </c>
      <c r="I4" s="237"/>
      <c r="J4" s="237"/>
      <c r="K4" s="234"/>
      <c r="L4" s="234"/>
      <c r="M4" s="235" t="s">
        <v>431</v>
      </c>
      <c r="N4" s="234"/>
      <c r="O4" s="238"/>
      <c r="P4" s="238"/>
      <c r="Q4" s="508">
        <f>+H11+H26+H41+H56+H74+H92+H107+H122+H137+H152+H167+H182+H197+H212+H227</f>
        <v>1902</v>
      </c>
      <c r="R4" s="509"/>
      <c r="S4" s="509"/>
      <c r="T4" s="238"/>
      <c r="U4" s="238"/>
      <c r="V4" s="234"/>
      <c r="W4" s="238"/>
      <c r="X4" s="238"/>
      <c r="Y4" s="227"/>
      <c r="Z4" s="30"/>
      <c r="AA4" s="28"/>
      <c r="AB4" s="227"/>
      <c r="AC4" s="30"/>
      <c r="AD4" s="30"/>
      <c r="AE4" s="28"/>
      <c r="AF4" s="228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39"/>
      <c r="AV4" s="239"/>
      <c r="AZ4" s="240" t="e">
        <f>1+#REF!</f>
        <v>#REF!</v>
      </c>
      <c r="BA4" s="29">
        <v>15.985227272727276</v>
      </c>
      <c r="BB4" s="29">
        <f t="shared" ref="BB4:BL19" si="1">+BA4</f>
        <v>15.985227272727276</v>
      </c>
      <c r="BC4" s="29">
        <f t="shared" si="1"/>
        <v>15.985227272727276</v>
      </c>
      <c r="BD4" s="29">
        <f t="shared" si="1"/>
        <v>15.985227272727276</v>
      </c>
      <c r="BE4" s="29">
        <f t="shared" si="1"/>
        <v>15.985227272727276</v>
      </c>
      <c r="BF4" s="29">
        <f t="shared" si="1"/>
        <v>15.985227272727276</v>
      </c>
      <c r="BG4" s="29">
        <f t="shared" si="1"/>
        <v>15.985227272727276</v>
      </c>
      <c r="BH4" s="29">
        <f t="shared" si="1"/>
        <v>15.985227272727276</v>
      </c>
      <c r="BI4" s="29">
        <f t="shared" si="1"/>
        <v>15.985227272727276</v>
      </c>
      <c r="BJ4" s="29">
        <f t="shared" si="1"/>
        <v>15.985227272727276</v>
      </c>
      <c r="BK4" s="29">
        <f t="shared" si="1"/>
        <v>15.985227272727276</v>
      </c>
      <c r="BL4" s="29">
        <f t="shared" si="1"/>
        <v>15.985227272727276</v>
      </c>
    </row>
    <row r="5" spans="1:64" ht="19.8">
      <c r="A5" s="224"/>
      <c r="B5" s="224"/>
      <c r="C5" s="224"/>
      <c r="D5" s="224"/>
      <c r="E5" s="224"/>
      <c r="F5" s="224"/>
      <c r="G5" s="224"/>
      <c r="H5" s="224"/>
      <c r="I5" s="225" t="s">
        <v>459</v>
      </c>
      <c r="J5" s="225"/>
      <c r="K5" s="224"/>
      <c r="L5" s="467"/>
      <c r="M5" s="224"/>
      <c r="N5" s="224"/>
      <c r="O5" s="226"/>
      <c r="P5" s="226"/>
      <c r="Q5" s="226"/>
      <c r="R5" s="226"/>
      <c r="S5" s="226"/>
      <c r="T5" s="224"/>
      <c r="U5" s="226"/>
      <c r="V5" s="226"/>
      <c r="W5" s="225"/>
      <c r="X5" s="224"/>
      <c r="Y5" s="227"/>
      <c r="AA5" s="30"/>
      <c r="AB5" s="28"/>
      <c r="AC5" s="228"/>
      <c r="AD5" s="29"/>
      <c r="AH5" s="29"/>
      <c r="AZ5" s="240" t="e">
        <f t="shared" ref="AZ5:AZ19" si="2">1+AZ4</f>
        <v>#REF!</v>
      </c>
      <c r="BA5" s="29">
        <v>17.290000000000003</v>
      </c>
      <c r="BB5" s="29">
        <f t="shared" si="1"/>
        <v>17.290000000000003</v>
      </c>
      <c r="BC5" s="29">
        <f t="shared" si="1"/>
        <v>17.290000000000003</v>
      </c>
      <c r="BD5" s="29">
        <f t="shared" si="1"/>
        <v>17.290000000000003</v>
      </c>
      <c r="BE5" s="29">
        <f t="shared" si="1"/>
        <v>17.290000000000003</v>
      </c>
      <c r="BF5" s="29">
        <f t="shared" si="1"/>
        <v>17.290000000000003</v>
      </c>
      <c r="BG5" s="29">
        <f t="shared" si="1"/>
        <v>17.290000000000003</v>
      </c>
      <c r="BH5" s="29">
        <f t="shared" si="1"/>
        <v>17.290000000000003</v>
      </c>
      <c r="BI5" s="29">
        <f t="shared" si="1"/>
        <v>17.290000000000003</v>
      </c>
      <c r="BJ5" s="29">
        <f t="shared" si="1"/>
        <v>17.290000000000003</v>
      </c>
      <c r="BK5" s="29">
        <f t="shared" si="1"/>
        <v>17.290000000000003</v>
      </c>
      <c r="BL5" s="29">
        <f t="shared" si="1"/>
        <v>17.290000000000003</v>
      </c>
    </row>
    <row r="6" spans="1:64" ht="15" customHeight="1">
      <c r="A6" s="224"/>
      <c r="B6" s="224"/>
      <c r="C6" s="224"/>
      <c r="D6" s="224"/>
      <c r="E6" s="224"/>
      <c r="F6" s="224"/>
      <c r="G6" s="224"/>
      <c r="H6" s="224"/>
      <c r="I6" s="225"/>
      <c r="J6" s="225"/>
      <c r="K6" s="224"/>
      <c r="L6" s="467"/>
      <c r="M6" s="224"/>
      <c r="N6" s="224"/>
      <c r="O6" s="226"/>
      <c r="P6" s="226"/>
      <c r="Q6" s="226"/>
      <c r="R6" s="226"/>
      <c r="S6" s="226"/>
      <c r="T6" s="224"/>
      <c r="U6" s="226"/>
      <c r="V6" s="243" t="s">
        <v>82</v>
      </c>
      <c r="W6" s="241" t="s">
        <v>2</v>
      </c>
      <c r="X6" s="224"/>
      <c r="Y6" s="227"/>
      <c r="AA6" s="30"/>
      <c r="AB6" s="28"/>
      <c r="AC6" s="228"/>
      <c r="AD6" s="29"/>
      <c r="AH6" s="29"/>
      <c r="AZ6" s="240" t="e">
        <f>1+#REF!</f>
        <v>#REF!</v>
      </c>
      <c r="BA6" s="29">
        <v>20.659867330016564</v>
      </c>
      <c r="BB6" s="29">
        <f t="shared" si="1"/>
        <v>20.659867330016564</v>
      </c>
      <c r="BC6" s="29">
        <f t="shared" si="1"/>
        <v>20.659867330016564</v>
      </c>
      <c r="BD6" s="29">
        <f t="shared" si="1"/>
        <v>20.659867330016564</v>
      </c>
      <c r="BE6" s="29">
        <f t="shared" si="1"/>
        <v>20.659867330016564</v>
      </c>
      <c r="BF6" s="29">
        <f t="shared" si="1"/>
        <v>20.659867330016564</v>
      </c>
      <c r="BG6" s="29">
        <f t="shared" si="1"/>
        <v>20.659867330016564</v>
      </c>
      <c r="BH6" s="29">
        <f t="shared" si="1"/>
        <v>20.659867330016564</v>
      </c>
      <c r="BI6" s="29">
        <f t="shared" si="1"/>
        <v>20.659867330016564</v>
      </c>
      <c r="BJ6" s="29">
        <f t="shared" si="1"/>
        <v>20.659867330016564</v>
      </c>
      <c r="BK6" s="29">
        <f t="shared" si="1"/>
        <v>20.659867330016564</v>
      </c>
      <c r="BL6" s="29">
        <f t="shared" si="1"/>
        <v>20.659867330016564</v>
      </c>
    </row>
    <row r="7" spans="1:64" ht="15" customHeight="1">
      <c r="A7" s="224"/>
      <c r="B7" s="224"/>
      <c r="C7" s="224"/>
      <c r="D7" s="224"/>
      <c r="E7" s="224"/>
      <c r="F7" s="224"/>
      <c r="G7" s="242" t="s">
        <v>2</v>
      </c>
      <c r="H7" s="224"/>
      <c r="I7" s="225"/>
      <c r="J7" s="225"/>
      <c r="K7" s="225"/>
      <c r="L7" s="225"/>
      <c r="M7" s="242" t="s">
        <v>22</v>
      </c>
      <c r="N7" s="225" t="s">
        <v>408</v>
      </c>
      <c r="O7" s="226" t="s">
        <v>408</v>
      </c>
      <c r="P7" s="243" t="s">
        <v>555</v>
      </c>
      <c r="Q7" s="37"/>
      <c r="R7" s="27"/>
      <c r="S7" s="243" t="s">
        <v>432</v>
      </c>
      <c r="T7" s="224"/>
      <c r="U7" s="243" t="s">
        <v>552</v>
      </c>
      <c r="V7" s="243" t="s">
        <v>43</v>
      </c>
      <c r="W7" s="241" t="s">
        <v>8</v>
      </c>
      <c r="X7" s="224"/>
      <c r="Y7" s="227"/>
      <c r="AA7" s="30"/>
      <c r="AB7" s="28"/>
      <c r="AC7" s="228"/>
      <c r="AD7" s="29"/>
      <c r="AH7" s="29"/>
      <c r="AZ7" s="240" t="e">
        <f t="shared" si="2"/>
        <v>#REF!</v>
      </c>
      <c r="BA7" s="29">
        <v>23.875837563451761</v>
      </c>
      <c r="BB7" s="29">
        <f t="shared" si="1"/>
        <v>23.875837563451761</v>
      </c>
      <c r="BC7" s="29">
        <f t="shared" si="1"/>
        <v>23.875837563451761</v>
      </c>
      <c r="BD7" s="29">
        <f t="shared" si="1"/>
        <v>23.875837563451761</v>
      </c>
      <c r="BE7" s="29">
        <f t="shared" si="1"/>
        <v>23.875837563451761</v>
      </c>
      <c r="BF7" s="29">
        <f t="shared" si="1"/>
        <v>23.875837563451761</v>
      </c>
      <c r="BG7" s="29">
        <f t="shared" si="1"/>
        <v>23.875837563451761</v>
      </c>
      <c r="BH7" s="29">
        <f t="shared" si="1"/>
        <v>23.875837563451761</v>
      </c>
      <c r="BI7" s="29">
        <f t="shared" si="1"/>
        <v>23.875837563451761</v>
      </c>
      <c r="BJ7" s="29">
        <f t="shared" si="1"/>
        <v>23.875837563451761</v>
      </c>
      <c r="BK7" s="29">
        <f t="shared" si="1"/>
        <v>23.875837563451761</v>
      </c>
      <c r="BL7" s="29">
        <f t="shared" si="1"/>
        <v>23.875837563451761</v>
      </c>
    </row>
    <row r="8" spans="1:64" ht="15" customHeight="1">
      <c r="A8" s="224"/>
      <c r="B8" s="224"/>
      <c r="C8" s="224"/>
      <c r="D8" s="224"/>
      <c r="E8" s="242"/>
      <c r="F8" s="242"/>
      <c r="G8" s="242" t="s">
        <v>495</v>
      </c>
      <c r="H8" s="242" t="s">
        <v>2</v>
      </c>
      <c r="I8" s="241" t="s">
        <v>2</v>
      </c>
      <c r="J8" s="241" t="s">
        <v>1</v>
      </c>
      <c r="K8" s="241" t="s">
        <v>22</v>
      </c>
      <c r="L8" s="241"/>
      <c r="M8" s="242" t="s">
        <v>497</v>
      </c>
      <c r="N8" s="241" t="s">
        <v>534</v>
      </c>
      <c r="O8" s="243" t="s">
        <v>499</v>
      </c>
      <c r="P8" s="243" t="s">
        <v>556</v>
      </c>
      <c r="Q8" s="37"/>
      <c r="R8" s="27"/>
      <c r="S8" s="243"/>
      <c r="T8" s="242" t="s">
        <v>418</v>
      </c>
      <c r="U8" s="243" t="s">
        <v>1</v>
      </c>
      <c r="V8" s="243" t="s">
        <v>573</v>
      </c>
      <c r="W8" s="241" t="s">
        <v>71</v>
      </c>
      <c r="X8" s="224"/>
      <c r="Y8" s="227"/>
      <c r="AA8" s="30"/>
      <c r="AB8" s="28"/>
      <c r="AC8" s="228"/>
      <c r="AD8" s="29"/>
      <c r="AH8" s="29"/>
      <c r="AZ8" s="240" t="e">
        <f t="shared" si="2"/>
        <v>#REF!</v>
      </c>
      <c r="BA8" s="29">
        <v>26.688850174216036</v>
      </c>
      <c r="BB8" s="29">
        <f t="shared" si="1"/>
        <v>26.688850174216036</v>
      </c>
      <c r="BC8" s="29">
        <f t="shared" si="1"/>
        <v>26.688850174216036</v>
      </c>
      <c r="BD8" s="29">
        <f t="shared" si="1"/>
        <v>26.688850174216036</v>
      </c>
      <c r="BE8" s="29">
        <f t="shared" si="1"/>
        <v>26.688850174216036</v>
      </c>
      <c r="BF8" s="29">
        <f t="shared" si="1"/>
        <v>26.688850174216036</v>
      </c>
      <c r="BG8" s="29">
        <f t="shared" si="1"/>
        <v>26.688850174216036</v>
      </c>
      <c r="BH8" s="29">
        <f t="shared" si="1"/>
        <v>26.688850174216036</v>
      </c>
      <c r="BI8" s="29">
        <f t="shared" si="1"/>
        <v>26.688850174216036</v>
      </c>
      <c r="BJ8" s="29">
        <f t="shared" si="1"/>
        <v>26.688850174216036</v>
      </c>
      <c r="BK8" s="29">
        <f t="shared" si="1"/>
        <v>26.688850174216036</v>
      </c>
      <c r="BL8" s="29">
        <f t="shared" si="1"/>
        <v>26.688850174216036</v>
      </c>
    </row>
    <row r="9" spans="1:64" ht="15" customHeight="1">
      <c r="A9" s="224"/>
      <c r="B9" s="224"/>
      <c r="C9" s="242" t="s">
        <v>0</v>
      </c>
      <c r="D9" s="242"/>
      <c r="E9" s="242" t="s">
        <v>88</v>
      </c>
      <c r="F9" s="242"/>
      <c r="G9" s="55" t="s">
        <v>496</v>
      </c>
      <c r="H9" s="55" t="s">
        <v>8</v>
      </c>
      <c r="I9" s="105" t="s">
        <v>408</v>
      </c>
      <c r="J9" s="105" t="s">
        <v>408</v>
      </c>
      <c r="K9" s="105" t="s">
        <v>44</v>
      </c>
      <c r="L9" s="105"/>
      <c r="M9" s="55" t="s">
        <v>419</v>
      </c>
      <c r="N9" s="105" t="s">
        <v>535</v>
      </c>
      <c r="O9" s="77" t="s">
        <v>500</v>
      </c>
      <c r="P9" s="77" t="s">
        <v>557</v>
      </c>
      <c r="Q9" s="77" t="s">
        <v>539</v>
      </c>
      <c r="R9" s="105" t="s">
        <v>570</v>
      </c>
      <c r="S9" s="77" t="s">
        <v>1</v>
      </c>
      <c r="T9" s="55" t="s">
        <v>419</v>
      </c>
      <c r="U9" s="77" t="s">
        <v>520</v>
      </c>
      <c r="V9" s="77" t="s">
        <v>44</v>
      </c>
      <c r="W9" s="105" t="s">
        <v>554</v>
      </c>
      <c r="X9" s="224"/>
      <c r="Y9" s="227"/>
      <c r="AA9" s="30"/>
      <c r="AB9" s="28"/>
      <c r="AC9" s="228"/>
      <c r="AD9" s="29"/>
      <c r="AH9" s="29"/>
      <c r="AZ9" s="240" t="e">
        <f t="shared" si="2"/>
        <v>#REF!</v>
      </c>
      <c r="BA9" s="29">
        <v>29.852938824470282</v>
      </c>
      <c r="BB9" s="29">
        <f t="shared" si="1"/>
        <v>29.852938824470282</v>
      </c>
      <c r="BC9" s="29">
        <f t="shared" si="1"/>
        <v>29.852938824470282</v>
      </c>
      <c r="BD9" s="29">
        <f t="shared" si="1"/>
        <v>29.852938824470282</v>
      </c>
      <c r="BE9" s="29">
        <f t="shared" si="1"/>
        <v>29.852938824470282</v>
      </c>
      <c r="BF9" s="29">
        <f t="shared" si="1"/>
        <v>29.852938824470282</v>
      </c>
      <c r="BG9" s="29">
        <f t="shared" si="1"/>
        <v>29.852938824470282</v>
      </c>
      <c r="BH9" s="29">
        <f t="shared" si="1"/>
        <v>29.852938824470282</v>
      </c>
      <c r="BI9" s="29">
        <f t="shared" si="1"/>
        <v>29.852938824470282</v>
      </c>
      <c r="BJ9" s="29">
        <f t="shared" si="1"/>
        <v>29.852938824470282</v>
      </c>
      <c r="BK9" s="29">
        <f t="shared" si="1"/>
        <v>29.852938824470282</v>
      </c>
      <c r="BL9" s="29">
        <f t="shared" si="1"/>
        <v>29.852938824470282</v>
      </c>
    </row>
    <row r="10" spans="1:64" ht="15" customHeight="1">
      <c r="A10" s="224"/>
      <c r="B10" s="224"/>
      <c r="C10" s="242"/>
      <c r="D10" s="242"/>
      <c r="E10" s="242"/>
      <c r="F10" s="242"/>
      <c r="G10" s="55"/>
      <c r="H10" s="55"/>
      <c r="I10" s="105"/>
      <c r="J10" s="105"/>
      <c r="K10" s="105"/>
      <c r="L10" s="105"/>
      <c r="M10" s="55"/>
      <c r="N10" s="105"/>
      <c r="O10" s="77"/>
      <c r="P10" s="77"/>
      <c r="Q10" s="77"/>
      <c r="R10" s="105"/>
      <c r="S10" s="77"/>
      <c r="T10" s="55"/>
      <c r="U10" s="77"/>
      <c r="V10" s="77"/>
      <c r="W10" s="105"/>
      <c r="X10" s="224"/>
      <c r="Y10" s="227"/>
      <c r="AA10" s="30"/>
      <c r="AB10" s="28"/>
      <c r="AC10" s="228"/>
      <c r="AD10" s="29"/>
      <c r="AH10" s="29"/>
      <c r="AZ10" s="240"/>
    </row>
    <row r="11" spans="1:64" ht="15" customHeight="1">
      <c r="A11" s="224"/>
      <c r="B11" s="224"/>
      <c r="C11" s="242" t="s">
        <v>0</v>
      </c>
      <c r="D11" s="224"/>
      <c r="E11" s="242" t="str">
        <f>+D13</f>
        <v>P-</v>
      </c>
      <c r="F11" s="242" t="s">
        <v>586</v>
      </c>
      <c r="G11" s="224"/>
      <c r="H11" s="248">
        <f>+Klasse!F11</f>
        <v>0</v>
      </c>
      <c r="I11" s="225"/>
      <c r="J11" s="225"/>
      <c r="K11" s="276">
        <f>+Klasse!L11</f>
        <v>0</v>
      </c>
      <c r="L11" s="105"/>
      <c r="M11" s="224"/>
      <c r="N11" s="224"/>
      <c r="O11" s="226"/>
      <c r="P11" s="226"/>
      <c r="Q11" s="226"/>
      <c r="R11" s="226"/>
      <c r="S11" s="226"/>
      <c r="T11" s="224"/>
      <c r="U11" s="226"/>
      <c r="V11" s="276">
        <f>+Klasse!L11/Klasse!C11</f>
        <v>0</v>
      </c>
      <c r="W11" s="225"/>
      <c r="X11" s="224"/>
      <c r="Y11" s="227"/>
      <c r="AA11" s="30"/>
      <c r="AB11" s="28"/>
      <c r="AC11" s="228"/>
      <c r="AD11" s="29"/>
      <c r="AH11" s="29"/>
      <c r="AZ11" s="240"/>
    </row>
    <row r="12" spans="1:64" ht="15" customHeight="1">
      <c r="A12" s="224"/>
      <c r="B12" s="224"/>
      <c r="C12" s="242"/>
      <c r="D12" s="224"/>
      <c r="E12" s="242"/>
      <c r="F12" s="242"/>
      <c r="G12" s="224"/>
      <c r="H12" s="224"/>
      <c r="I12" s="224"/>
      <c r="J12" s="224"/>
      <c r="K12" s="224"/>
      <c r="L12" s="105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7"/>
      <c r="AA12" s="30"/>
      <c r="AB12" s="28"/>
      <c r="AC12" s="228"/>
      <c r="AD12" s="29"/>
      <c r="AH12" s="29"/>
      <c r="AZ12" s="240"/>
    </row>
    <row r="13" spans="1:64" ht="19.8">
      <c r="A13" s="224"/>
      <c r="B13" s="248">
        <f>+'Ark1'!C1099</f>
        <v>2024</v>
      </c>
      <c r="C13" s="244">
        <f>+'Ark1'!L1099</f>
        <v>1</v>
      </c>
      <c r="D13" s="244" t="s">
        <v>28</v>
      </c>
      <c r="E13" s="244">
        <f>+'Ark1'!D1099</f>
        <v>1</v>
      </c>
      <c r="F13" s="244" t="s">
        <v>559</v>
      </c>
      <c r="G13" s="244">
        <f>+'Ark1'!Q1099</f>
        <v>0</v>
      </c>
      <c r="H13" s="244">
        <f>+'Ark1'!R1099</f>
        <v>0</v>
      </c>
      <c r="I13" s="245" t="str">
        <f>+IF(H13=0,"",'Ark1'!AG1099)</f>
        <v/>
      </c>
      <c r="J13" s="245" t="str">
        <f>+IF(H13=0,"",'Ark1'!AH1099)</f>
        <v/>
      </c>
      <c r="K13" s="33" t="str">
        <f>+IF(H13=0,"",'Ark1'!U1099)</f>
        <v/>
      </c>
      <c r="L13" s="105"/>
      <c r="M13" s="246" t="str">
        <f>+IF(H13=0,"",'Ark1'!T1099)</f>
        <v/>
      </c>
      <c r="N13" s="245" t="str">
        <f>+IF(H13=0,"",'Ark1'!V1099)</f>
        <v/>
      </c>
      <c r="O13" s="247" t="str">
        <f>+IF(H13=0,"",'Ark1'!W1099)</f>
        <v/>
      </c>
      <c r="P13" s="247" t="str">
        <f>+IF(H13=0,"",'Ark1'!X1099)</f>
        <v/>
      </c>
      <c r="Q13" s="247" t="str">
        <f>+IF(H13=0,"",'Ark1'!Y1099)</f>
        <v/>
      </c>
      <c r="R13" s="245" t="str">
        <f>+IF(H13=0,"",'Ark1'!Z1099)</f>
        <v/>
      </c>
      <c r="S13" s="245" t="str">
        <f>+IF(H13=0,"",'Ark1'!AA1099)</f>
        <v/>
      </c>
      <c r="T13" s="245" t="str">
        <f>+IF(H13=0,"",'Ark1'!AC1099)</f>
        <v/>
      </c>
      <c r="U13" s="247" t="str">
        <f>+IF(H13=0,"",'Ark1'!AE1099)</f>
        <v/>
      </c>
      <c r="V13" s="38" t="str">
        <f t="shared" ref="V13:V24" si="3">+IF(H13=0,"",+K13/C13)</f>
        <v/>
      </c>
      <c r="W13" s="245" t="str">
        <f t="shared" ref="W13:W24" si="4">+IF(H13=0,"",G13/H13)</f>
        <v/>
      </c>
      <c r="X13" s="224"/>
      <c r="Y13" s="227"/>
      <c r="AA13" s="30"/>
      <c r="AB13" s="28"/>
      <c r="AC13" s="228"/>
      <c r="AD13" s="29"/>
      <c r="AH13" s="29"/>
      <c r="AZ13" s="240" t="e">
        <f>1+AZ9</f>
        <v>#REF!</v>
      </c>
      <c r="BA13" s="29">
        <v>33.825795880149848</v>
      </c>
      <c r="BB13" s="29">
        <f t="shared" si="1"/>
        <v>33.825795880149848</v>
      </c>
      <c r="BC13" s="29">
        <f t="shared" si="1"/>
        <v>33.825795880149848</v>
      </c>
      <c r="BD13" s="29">
        <f t="shared" si="1"/>
        <v>33.825795880149848</v>
      </c>
      <c r="BE13" s="29">
        <f t="shared" si="1"/>
        <v>33.825795880149848</v>
      </c>
      <c r="BF13" s="29">
        <f t="shared" si="1"/>
        <v>33.825795880149848</v>
      </c>
      <c r="BG13" s="29">
        <f t="shared" si="1"/>
        <v>33.825795880149848</v>
      </c>
      <c r="BH13" s="29">
        <f t="shared" si="1"/>
        <v>33.825795880149848</v>
      </c>
      <c r="BI13" s="29">
        <f t="shared" si="1"/>
        <v>33.825795880149848</v>
      </c>
      <c r="BJ13" s="29">
        <f t="shared" si="1"/>
        <v>33.825795880149848</v>
      </c>
      <c r="BK13" s="29">
        <f t="shared" si="1"/>
        <v>33.825795880149848</v>
      </c>
      <c r="BL13" s="29">
        <f t="shared" si="1"/>
        <v>33.825795880149848</v>
      </c>
    </row>
    <row r="14" spans="1:64" ht="19.8">
      <c r="A14" s="224"/>
      <c r="B14" s="248">
        <f>+'Ark1'!C1100</f>
        <v>2024</v>
      </c>
      <c r="C14" s="244">
        <f>+'Ark1'!L1100</f>
        <v>1</v>
      </c>
      <c r="D14" s="244" t="s">
        <v>28</v>
      </c>
      <c r="E14" s="244">
        <f>+'Ark1'!D1100</f>
        <v>2</v>
      </c>
      <c r="F14" s="244" t="s">
        <v>560</v>
      </c>
      <c r="G14" s="244">
        <f>+'Ark1'!Q1100</f>
        <v>0</v>
      </c>
      <c r="H14" s="244">
        <f>+'Ark1'!R1100</f>
        <v>0</v>
      </c>
      <c r="I14" s="245" t="str">
        <f>+IF(H14=0,"",'Ark1'!AG1100)</f>
        <v/>
      </c>
      <c r="J14" s="245" t="str">
        <f>+IF(H14=0,"",'Ark1'!AH1100)</f>
        <v/>
      </c>
      <c r="K14" s="33" t="str">
        <f>+IF(H14=0,"",'Ark1'!U1100)</f>
        <v/>
      </c>
      <c r="L14" s="105"/>
      <c r="M14" s="246" t="str">
        <f>+IF(H14=0,"",'Ark1'!T1100)</f>
        <v/>
      </c>
      <c r="N14" s="245" t="str">
        <f>+IF(H14=0,"",'Ark1'!V1100)</f>
        <v/>
      </c>
      <c r="O14" s="247" t="str">
        <f>+IF(H14=0,"",'Ark1'!W1100)</f>
        <v/>
      </c>
      <c r="P14" s="247" t="str">
        <f>+IF(H14=0,"",'Ark1'!X1100)</f>
        <v/>
      </c>
      <c r="Q14" s="247" t="str">
        <f>+IF(H14=0,"",'Ark1'!Y1100)</f>
        <v/>
      </c>
      <c r="R14" s="245" t="str">
        <f>+IF(H14=0,"",'Ark1'!Z1100)</f>
        <v/>
      </c>
      <c r="S14" s="245" t="str">
        <f>+IF(H14=0,"",'Ark1'!AA1100)</f>
        <v/>
      </c>
      <c r="T14" s="245" t="str">
        <f>+IF(H14=0,"",'Ark1'!AC1100)</f>
        <v/>
      </c>
      <c r="U14" s="247" t="str">
        <f>+IF(H14=0,"",'Ark1'!AE1100)</f>
        <v/>
      </c>
      <c r="V14" s="38" t="str">
        <f t="shared" si="3"/>
        <v/>
      </c>
      <c r="W14" s="245" t="str">
        <f t="shared" si="4"/>
        <v/>
      </c>
      <c r="X14" s="224"/>
      <c r="Y14" s="227"/>
      <c r="AA14" s="30"/>
      <c r="AB14" s="28"/>
      <c r="AC14" s="228"/>
      <c r="AD14" s="29"/>
      <c r="AH14" s="29"/>
      <c r="AZ14" s="240" t="e">
        <f t="shared" si="2"/>
        <v>#REF!</v>
      </c>
      <c r="BA14" s="29">
        <v>36.800403768506008</v>
      </c>
      <c r="BB14" s="29">
        <f t="shared" si="1"/>
        <v>36.800403768506008</v>
      </c>
      <c r="BC14" s="29">
        <f t="shared" si="1"/>
        <v>36.800403768506008</v>
      </c>
      <c r="BD14" s="29">
        <f t="shared" si="1"/>
        <v>36.800403768506008</v>
      </c>
      <c r="BE14" s="29">
        <f t="shared" si="1"/>
        <v>36.800403768506008</v>
      </c>
      <c r="BF14" s="29">
        <f t="shared" si="1"/>
        <v>36.800403768506008</v>
      </c>
      <c r="BG14" s="29">
        <f t="shared" si="1"/>
        <v>36.800403768506008</v>
      </c>
      <c r="BH14" s="29">
        <f t="shared" si="1"/>
        <v>36.800403768506008</v>
      </c>
      <c r="BI14" s="29">
        <f t="shared" si="1"/>
        <v>36.800403768506008</v>
      </c>
      <c r="BJ14" s="29">
        <f t="shared" si="1"/>
        <v>36.800403768506008</v>
      </c>
      <c r="BK14" s="29">
        <f t="shared" si="1"/>
        <v>36.800403768506008</v>
      </c>
      <c r="BL14" s="29">
        <f t="shared" si="1"/>
        <v>36.800403768506008</v>
      </c>
    </row>
    <row r="15" spans="1:64" ht="19.8">
      <c r="A15" s="224"/>
      <c r="B15" s="248">
        <f>+'Ark1'!C1101</f>
        <v>2024</v>
      </c>
      <c r="C15" s="244">
        <f>+'Ark1'!L1101</f>
        <v>1</v>
      </c>
      <c r="D15" s="244" t="s">
        <v>28</v>
      </c>
      <c r="E15" s="244">
        <f>+'Ark1'!D1101</f>
        <v>3</v>
      </c>
      <c r="F15" s="244" t="s">
        <v>561</v>
      </c>
      <c r="G15" s="244">
        <f>+'Ark1'!Q1101</f>
        <v>0</v>
      </c>
      <c r="H15" s="244">
        <f>+'Ark1'!R1101</f>
        <v>0</v>
      </c>
      <c r="I15" s="245" t="str">
        <f>+IF(H15=0,"",'Ark1'!AG1101)</f>
        <v/>
      </c>
      <c r="J15" s="245" t="str">
        <f>+IF(H15=0,"",'Ark1'!AH1101)</f>
        <v/>
      </c>
      <c r="K15" s="33" t="str">
        <f>+IF(H15=0,"",'Ark1'!U1101)</f>
        <v/>
      </c>
      <c r="L15" s="105"/>
      <c r="M15" s="246" t="str">
        <f>+IF(H15=0,"",'Ark1'!T1101)</f>
        <v/>
      </c>
      <c r="N15" s="245" t="str">
        <f>+IF(H15=0,"",'Ark1'!V1101)</f>
        <v/>
      </c>
      <c r="O15" s="247" t="str">
        <f>+IF(H15=0,"",'Ark1'!W1101)</f>
        <v/>
      </c>
      <c r="P15" s="247" t="str">
        <f>+IF(H15=0,"",'Ark1'!X1101)</f>
        <v/>
      </c>
      <c r="Q15" s="247" t="str">
        <f>+IF(H15=0,"",'Ark1'!Y1101)</f>
        <v/>
      </c>
      <c r="R15" s="245" t="str">
        <f>+IF(H15=0,"",'Ark1'!Z1101)</f>
        <v/>
      </c>
      <c r="S15" s="245" t="str">
        <f>+IF(H15=0,"",'Ark1'!AA1101)</f>
        <v/>
      </c>
      <c r="T15" s="245" t="str">
        <f>+IF(H15=0,"",'Ark1'!AC1101)</f>
        <v/>
      </c>
      <c r="U15" s="247" t="str">
        <f>+IF(H15=0,"",'Ark1'!AE1101)</f>
        <v/>
      </c>
      <c r="V15" s="38" t="str">
        <f t="shared" si="3"/>
        <v/>
      </c>
      <c r="W15" s="245" t="str">
        <f t="shared" si="4"/>
        <v/>
      </c>
      <c r="X15" s="224"/>
      <c r="Y15" s="227"/>
      <c r="AA15" s="30"/>
      <c r="AB15" s="28"/>
      <c r="AC15" s="228"/>
      <c r="AD15" s="29"/>
      <c r="AH15" s="29"/>
      <c r="AZ15" s="240" t="e">
        <f t="shared" si="2"/>
        <v>#REF!</v>
      </c>
      <c r="BA15" s="29">
        <v>39.739449541284394</v>
      </c>
      <c r="BB15" s="29">
        <f t="shared" si="1"/>
        <v>39.739449541284394</v>
      </c>
      <c r="BC15" s="29">
        <f t="shared" si="1"/>
        <v>39.739449541284394</v>
      </c>
      <c r="BD15" s="29">
        <f t="shared" si="1"/>
        <v>39.739449541284394</v>
      </c>
      <c r="BE15" s="29">
        <f t="shared" si="1"/>
        <v>39.739449541284394</v>
      </c>
      <c r="BF15" s="29">
        <f t="shared" si="1"/>
        <v>39.739449541284394</v>
      </c>
      <c r="BG15" s="29">
        <f t="shared" si="1"/>
        <v>39.739449541284394</v>
      </c>
      <c r="BH15" s="29">
        <f t="shared" si="1"/>
        <v>39.739449541284394</v>
      </c>
      <c r="BI15" s="29">
        <f t="shared" si="1"/>
        <v>39.739449541284394</v>
      </c>
      <c r="BJ15" s="29">
        <f t="shared" si="1"/>
        <v>39.739449541284394</v>
      </c>
      <c r="BK15" s="29">
        <f t="shared" si="1"/>
        <v>39.739449541284394</v>
      </c>
      <c r="BL15" s="29">
        <f t="shared" si="1"/>
        <v>39.739449541284394</v>
      </c>
    </row>
    <row r="16" spans="1:64" ht="19.8">
      <c r="A16" s="224"/>
      <c r="B16" s="248">
        <f>+'Ark1'!C1102</f>
        <v>2024</v>
      </c>
      <c r="C16" s="244">
        <f>+'Ark1'!L1102</f>
        <v>1</v>
      </c>
      <c r="D16" s="244" t="s">
        <v>28</v>
      </c>
      <c r="E16" s="244">
        <f>+'Ark1'!D1102</f>
        <v>4</v>
      </c>
      <c r="F16" s="244" t="s">
        <v>562</v>
      </c>
      <c r="G16" s="244">
        <f>+'Ark1'!Q1102</f>
        <v>0</v>
      </c>
      <c r="H16" s="244">
        <f>+'Ark1'!R1102</f>
        <v>0</v>
      </c>
      <c r="I16" s="245" t="str">
        <f>+IF(H16=0,"",'Ark1'!AG1102)</f>
        <v/>
      </c>
      <c r="J16" s="245" t="str">
        <f>+IF(H16=0,"",'Ark1'!AH1102)</f>
        <v/>
      </c>
      <c r="K16" s="33" t="str">
        <f>+IF(H16=0,"",'Ark1'!U1102)</f>
        <v/>
      </c>
      <c r="L16" s="105"/>
      <c r="M16" s="246" t="str">
        <f>+IF(H16=0,"",'Ark1'!T1102)</f>
        <v/>
      </c>
      <c r="N16" s="245" t="str">
        <f>+IF(H16=0,"",'Ark1'!V1102)</f>
        <v/>
      </c>
      <c r="O16" s="247" t="str">
        <f>+IF(H16=0,"",'Ark1'!W1102)</f>
        <v/>
      </c>
      <c r="P16" s="247" t="str">
        <f>+IF(H16=0,"",'Ark1'!X1102)</f>
        <v/>
      </c>
      <c r="Q16" s="247" t="str">
        <f>+IF(H16=0,"",'Ark1'!Y1102)</f>
        <v/>
      </c>
      <c r="R16" s="245" t="str">
        <f>+IF(H16=0,"",'Ark1'!Z1102)</f>
        <v/>
      </c>
      <c r="S16" s="245" t="str">
        <f>+IF(H16=0,"",'Ark1'!AA1102)</f>
        <v/>
      </c>
      <c r="T16" s="245" t="str">
        <f>+IF(H16=0,"",'Ark1'!AC1102)</f>
        <v/>
      </c>
      <c r="U16" s="247" t="str">
        <f>+IF(H16=0,"",'Ark1'!AE1102)</f>
        <v/>
      </c>
      <c r="V16" s="38" t="str">
        <f t="shared" si="3"/>
        <v/>
      </c>
      <c r="W16" s="245" t="str">
        <f t="shared" si="4"/>
        <v/>
      </c>
      <c r="X16" s="224"/>
      <c r="Y16" s="227"/>
      <c r="AA16" s="30"/>
      <c r="AB16" s="28"/>
      <c r="AC16" s="228"/>
      <c r="AD16" s="29"/>
      <c r="AH16" s="29"/>
      <c r="AZ16" s="240" t="e">
        <f t="shared" si="2"/>
        <v>#REF!</v>
      </c>
      <c r="BA16" s="29">
        <v>41.835593220338978</v>
      </c>
      <c r="BB16" s="29">
        <f t="shared" si="1"/>
        <v>41.835593220338978</v>
      </c>
      <c r="BC16" s="29">
        <f t="shared" si="1"/>
        <v>41.835593220338978</v>
      </c>
      <c r="BD16" s="29">
        <f t="shared" si="1"/>
        <v>41.835593220338978</v>
      </c>
      <c r="BE16" s="29">
        <f t="shared" si="1"/>
        <v>41.835593220338978</v>
      </c>
      <c r="BF16" s="29">
        <f t="shared" si="1"/>
        <v>41.835593220338978</v>
      </c>
      <c r="BG16" s="29">
        <f t="shared" si="1"/>
        <v>41.835593220338978</v>
      </c>
      <c r="BH16" s="29">
        <f t="shared" si="1"/>
        <v>41.835593220338978</v>
      </c>
      <c r="BI16" s="29">
        <f t="shared" si="1"/>
        <v>41.835593220338978</v>
      </c>
      <c r="BJ16" s="29">
        <f t="shared" si="1"/>
        <v>41.835593220338978</v>
      </c>
      <c r="BK16" s="29">
        <f t="shared" si="1"/>
        <v>41.835593220338978</v>
      </c>
      <c r="BL16" s="29">
        <f t="shared" si="1"/>
        <v>41.835593220338978</v>
      </c>
    </row>
    <row r="17" spans="1:64" ht="19.8">
      <c r="A17" s="224"/>
      <c r="B17" s="248">
        <f>+'Ark1'!C1103</f>
        <v>2024</v>
      </c>
      <c r="C17" s="244">
        <f>+'Ark1'!L1103</f>
        <v>1</v>
      </c>
      <c r="D17" s="244" t="s">
        <v>28</v>
      </c>
      <c r="E17" s="244">
        <f>+'Ark1'!D1103</f>
        <v>5</v>
      </c>
      <c r="F17" s="244" t="s">
        <v>451</v>
      </c>
      <c r="G17" s="244">
        <f>+'Ark1'!Q1103</f>
        <v>0</v>
      </c>
      <c r="H17" s="244">
        <f>+'Ark1'!R1103</f>
        <v>0</v>
      </c>
      <c r="I17" s="245" t="str">
        <f>+IF(H17=0,"",'Ark1'!AG1103)</f>
        <v/>
      </c>
      <c r="J17" s="245" t="str">
        <f>+IF(H17=0,"",'Ark1'!AH1103)</f>
        <v/>
      </c>
      <c r="K17" s="33" t="str">
        <f>+IF(H17=0,"",'Ark1'!U1103)</f>
        <v/>
      </c>
      <c r="L17" s="105"/>
      <c r="M17" s="246" t="str">
        <f>+IF(H17=0,"",'Ark1'!T1103)</f>
        <v/>
      </c>
      <c r="N17" s="245" t="str">
        <f>+IF(H17=0,"",'Ark1'!V1103)</f>
        <v/>
      </c>
      <c r="O17" s="247" t="str">
        <f>+IF(H17=0,"",'Ark1'!W1103)</f>
        <v/>
      </c>
      <c r="P17" s="247" t="str">
        <f>+IF(H17=0,"",'Ark1'!X1103)</f>
        <v/>
      </c>
      <c r="Q17" s="247" t="str">
        <f>+IF(H17=0,"",'Ark1'!Y1103)</f>
        <v/>
      </c>
      <c r="R17" s="245" t="str">
        <f>+IF(H17=0,"",'Ark1'!Z1103)</f>
        <v/>
      </c>
      <c r="S17" s="245" t="str">
        <f>+IF(H17=0,"",'Ark1'!AA1103)</f>
        <v/>
      </c>
      <c r="T17" s="245" t="str">
        <f>+IF(H17=0,"",'Ark1'!AC1103)</f>
        <v/>
      </c>
      <c r="U17" s="247" t="str">
        <f>+IF(H17=0,"",'Ark1'!AE1103)</f>
        <v/>
      </c>
      <c r="V17" s="38" t="str">
        <f t="shared" si="3"/>
        <v/>
      </c>
      <c r="W17" s="245" t="str">
        <f t="shared" si="4"/>
        <v/>
      </c>
      <c r="X17" s="224"/>
      <c r="Y17" s="227"/>
      <c r="AA17" s="30"/>
      <c r="AB17" s="28"/>
      <c r="AC17" s="228"/>
      <c r="AD17" s="29"/>
      <c r="AH17" s="29"/>
      <c r="AZ17" s="240" t="e">
        <f t="shared" si="2"/>
        <v>#REF!</v>
      </c>
      <c r="BA17" s="29">
        <v>46.533333333333317</v>
      </c>
      <c r="BB17" s="29">
        <f t="shared" si="1"/>
        <v>46.533333333333317</v>
      </c>
      <c r="BC17" s="29">
        <f t="shared" si="1"/>
        <v>46.533333333333317</v>
      </c>
      <c r="BD17" s="29">
        <f t="shared" si="1"/>
        <v>46.533333333333317</v>
      </c>
      <c r="BE17" s="29">
        <f t="shared" si="1"/>
        <v>46.533333333333317</v>
      </c>
      <c r="BF17" s="29">
        <f t="shared" si="1"/>
        <v>46.533333333333317</v>
      </c>
      <c r="BG17" s="29">
        <f t="shared" si="1"/>
        <v>46.533333333333317</v>
      </c>
      <c r="BH17" s="29">
        <f t="shared" si="1"/>
        <v>46.533333333333317</v>
      </c>
      <c r="BI17" s="29">
        <f t="shared" si="1"/>
        <v>46.533333333333317</v>
      </c>
      <c r="BJ17" s="29">
        <f t="shared" si="1"/>
        <v>46.533333333333317</v>
      </c>
      <c r="BK17" s="29">
        <f t="shared" si="1"/>
        <v>46.533333333333317</v>
      </c>
      <c r="BL17" s="29">
        <f t="shared" si="1"/>
        <v>46.533333333333317</v>
      </c>
    </row>
    <row r="18" spans="1:64" ht="19.8">
      <c r="A18" s="224"/>
      <c r="B18" s="248">
        <f>+'Ark1'!C1104</f>
        <v>2024</v>
      </c>
      <c r="C18" s="244">
        <f>+'Ark1'!L1104</f>
        <v>1</v>
      </c>
      <c r="D18" s="244" t="s">
        <v>28</v>
      </c>
      <c r="E18" s="244">
        <f>+'Ark1'!D1104</f>
        <v>6</v>
      </c>
      <c r="F18" s="244" t="s">
        <v>563</v>
      </c>
      <c r="G18" s="244">
        <f>+'Ark1'!Q1104</f>
        <v>0</v>
      </c>
      <c r="H18" s="244">
        <f>+'Ark1'!R1104</f>
        <v>0</v>
      </c>
      <c r="I18" s="245" t="str">
        <f>+IF(H18=0,"",'Ark1'!AG1104)</f>
        <v/>
      </c>
      <c r="J18" s="245" t="str">
        <f>+IF(H18=0,"",'Ark1'!AH1104)</f>
        <v/>
      </c>
      <c r="K18" s="33" t="str">
        <f>+IF(H18=0,"",'Ark1'!U1104)</f>
        <v/>
      </c>
      <c r="L18" s="105"/>
      <c r="M18" s="246" t="str">
        <f>+IF(H18=0,"",'Ark1'!T1104)</f>
        <v/>
      </c>
      <c r="N18" s="245" t="str">
        <f>+IF(H18=0,"",'Ark1'!V1104)</f>
        <v/>
      </c>
      <c r="O18" s="247" t="str">
        <f>+IF(H18=0,"",'Ark1'!W1104)</f>
        <v/>
      </c>
      <c r="P18" s="247" t="str">
        <f>+IF(H18=0,"",'Ark1'!X1104)</f>
        <v/>
      </c>
      <c r="Q18" s="247" t="str">
        <f>+IF(H18=0,"",'Ark1'!Y1104)</f>
        <v/>
      </c>
      <c r="R18" s="245" t="str">
        <f>+IF(H18=0,"",'Ark1'!Z1104)</f>
        <v/>
      </c>
      <c r="S18" s="245" t="str">
        <f>+IF(H18=0,"",'Ark1'!AA1104)</f>
        <v/>
      </c>
      <c r="T18" s="245" t="str">
        <f>+IF(H18=0,"",'Ark1'!AC1104)</f>
        <v/>
      </c>
      <c r="U18" s="247" t="str">
        <f>+IF(H18=0,"",'Ark1'!AE1104)</f>
        <v/>
      </c>
      <c r="V18" s="38" t="str">
        <f t="shared" si="3"/>
        <v/>
      </c>
      <c r="W18" s="245" t="str">
        <f t="shared" si="4"/>
        <v/>
      </c>
      <c r="X18" s="224"/>
      <c r="Y18" s="227"/>
      <c r="AA18" s="30"/>
      <c r="AB18" s="28"/>
      <c r="AC18" s="228"/>
      <c r="AD18" s="29"/>
      <c r="AE18" s="248"/>
      <c r="AF18" s="248"/>
      <c r="AG18" s="248"/>
      <c r="AH18" s="29"/>
      <c r="AZ18" s="240" t="e">
        <f t="shared" si="2"/>
        <v>#REF!</v>
      </c>
      <c r="BA18" s="29">
        <v>57.45</v>
      </c>
      <c r="BB18" s="29">
        <f t="shared" si="1"/>
        <v>57.45</v>
      </c>
      <c r="BC18" s="29">
        <f t="shared" si="1"/>
        <v>57.45</v>
      </c>
      <c r="BD18" s="29">
        <f t="shared" si="1"/>
        <v>57.45</v>
      </c>
      <c r="BE18" s="29">
        <f t="shared" si="1"/>
        <v>57.45</v>
      </c>
      <c r="BF18" s="29">
        <f t="shared" si="1"/>
        <v>57.45</v>
      </c>
      <c r="BG18" s="29">
        <f t="shared" si="1"/>
        <v>57.45</v>
      </c>
      <c r="BH18" s="29">
        <f t="shared" si="1"/>
        <v>57.45</v>
      </c>
      <c r="BI18" s="29">
        <f t="shared" si="1"/>
        <v>57.45</v>
      </c>
      <c r="BJ18" s="29">
        <f t="shared" si="1"/>
        <v>57.45</v>
      </c>
      <c r="BK18" s="29">
        <f t="shared" si="1"/>
        <v>57.45</v>
      </c>
      <c r="BL18" s="29">
        <f t="shared" si="1"/>
        <v>57.45</v>
      </c>
    </row>
    <row r="19" spans="1:64" ht="19.8">
      <c r="A19" s="224"/>
      <c r="B19" s="248">
        <f>+'Ark1'!C1105</f>
        <v>2024</v>
      </c>
      <c r="C19" s="244">
        <f>+'Ark1'!L1105</f>
        <v>1</v>
      </c>
      <c r="D19" s="244" t="s">
        <v>28</v>
      </c>
      <c r="E19" s="244">
        <f>+'Ark1'!D1105</f>
        <v>7</v>
      </c>
      <c r="F19" s="244" t="s">
        <v>564</v>
      </c>
      <c r="G19" s="244">
        <f>+'Ark1'!Q1105</f>
        <v>0</v>
      </c>
      <c r="H19" s="244">
        <f>+'Ark1'!R1105</f>
        <v>0</v>
      </c>
      <c r="I19" s="245" t="str">
        <f>+IF(H19=0,"",'Ark1'!AG1105)</f>
        <v/>
      </c>
      <c r="J19" s="245" t="str">
        <f>+IF(H19=0,"",'Ark1'!AH1105)</f>
        <v/>
      </c>
      <c r="K19" s="33" t="str">
        <f>+IF(H19=0,"",'Ark1'!U1105)</f>
        <v/>
      </c>
      <c r="L19" s="105"/>
      <c r="M19" s="246" t="str">
        <f>+IF(H19=0,"",'Ark1'!T1105)</f>
        <v/>
      </c>
      <c r="N19" s="245" t="str">
        <f>+IF(H19=0,"",'Ark1'!V1105)</f>
        <v/>
      </c>
      <c r="O19" s="247" t="str">
        <f>+IF(H19=0,"",'Ark1'!W1105)</f>
        <v/>
      </c>
      <c r="P19" s="247" t="str">
        <f>+IF(H19=0,"",'Ark1'!X1105)</f>
        <v/>
      </c>
      <c r="Q19" s="247" t="str">
        <f>+IF(H19=0,"",'Ark1'!Y1105)</f>
        <v/>
      </c>
      <c r="R19" s="245" t="str">
        <f>+IF(H19=0,"",'Ark1'!Z1105)</f>
        <v/>
      </c>
      <c r="S19" s="245" t="str">
        <f>+IF(H19=0,"",'Ark1'!AA1105)</f>
        <v/>
      </c>
      <c r="T19" s="245" t="str">
        <f>+IF(H19=0,"",'Ark1'!AC1105)</f>
        <v/>
      </c>
      <c r="U19" s="247" t="str">
        <f>+IF(H19=0,"",'Ark1'!AE1105)</f>
        <v/>
      </c>
      <c r="V19" s="38" t="str">
        <f t="shared" si="3"/>
        <v/>
      </c>
      <c r="W19" s="245" t="str">
        <f t="shared" si="4"/>
        <v/>
      </c>
      <c r="X19" s="224"/>
      <c r="Y19" s="227"/>
      <c r="AA19" s="30"/>
      <c r="AB19" s="28"/>
      <c r="AC19" s="228"/>
      <c r="AD19" s="29"/>
      <c r="AE19" s="248"/>
      <c r="AF19" s="248"/>
      <c r="AG19" s="248"/>
      <c r="AH19" s="29"/>
      <c r="AZ19" s="240" t="e">
        <f t="shared" si="2"/>
        <v>#REF!</v>
      </c>
      <c r="BA19" s="29">
        <v>0</v>
      </c>
      <c r="BB19" s="29">
        <f t="shared" si="1"/>
        <v>0</v>
      </c>
      <c r="BC19" s="29">
        <f t="shared" si="1"/>
        <v>0</v>
      </c>
      <c r="BD19" s="29">
        <f t="shared" si="1"/>
        <v>0</v>
      </c>
      <c r="BE19" s="29">
        <f t="shared" si="1"/>
        <v>0</v>
      </c>
      <c r="BF19" s="29">
        <f t="shared" si="1"/>
        <v>0</v>
      </c>
      <c r="BG19" s="29">
        <f t="shared" si="1"/>
        <v>0</v>
      </c>
      <c r="BH19" s="29">
        <f t="shared" si="1"/>
        <v>0</v>
      </c>
      <c r="BI19" s="29">
        <f t="shared" si="1"/>
        <v>0</v>
      </c>
      <c r="BJ19" s="29">
        <f t="shared" si="1"/>
        <v>0</v>
      </c>
      <c r="BK19" s="29">
        <f t="shared" si="1"/>
        <v>0</v>
      </c>
      <c r="BL19" s="29">
        <f t="shared" si="1"/>
        <v>0</v>
      </c>
    </row>
    <row r="20" spans="1:64" ht="19.8">
      <c r="A20" s="224"/>
      <c r="B20" s="248">
        <f>+'Ark1'!C1106</f>
        <v>2024</v>
      </c>
      <c r="C20" s="244">
        <f>+'Ark1'!L1106</f>
        <v>1</v>
      </c>
      <c r="D20" s="244" t="s">
        <v>28</v>
      </c>
      <c r="E20" s="244">
        <f>+'Ark1'!D1106</f>
        <v>8</v>
      </c>
      <c r="F20" s="244" t="s">
        <v>565</v>
      </c>
      <c r="G20" s="244">
        <f>+'Ark1'!Q1106</f>
        <v>0</v>
      </c>
      <c r="H20" s="244">
        <f>+'Ark1'!R1106</f>
        <v>0</v>
      </c>
      <c r="I20" s="245" t="str">
        <f>+IF(H20=0,"",'Ark1'!AG1106)</f>
        <v/>
      </c>
      <c r="J20" s="245" t="str">
        <f>+IF(H20=0,"",'Ark1'!AH1106)</f>
        <v/>
      </c>
      <c r="K20" s="33" t="str">
        <f>+IF(H20=0,"",'Ark1'!U1106)</f>
        <v/>
      </c>
      <c r="L20" s="105"/>
      <c r="M20" s="246" t="str">
        <f>+IF(H20=0,"",'Ark1'!T1106)</f>
        <v/>
      </c>
      <c r="N20" s="245" t="str">
        <f>+IF(H20=0,"",'Ark1'!V1106)</f>
        <v/>
      </c>
      <c r="O20" s="247" t="str">
        <f>+IF(H20=0,"",'Ark1'!W1106)</f>
        <v/>
      </c>
      <c r="P20" s="247" t="str">
        <f>+IF(H20=0,"",'Ark1'!X1106)</f>
        <v/>
      </c>
      <c r="Q20" s="247" t="str">
        <f>+IF(H20=0,"",'Ark1'!Y1106)</f>
        <v/>
      </c>
      <c r="R20" s="245" t="str">
        <f>+IF(H20=0,"",'Ark1'!Z1106)</f>
        <v/>
      </c>
      <c r="S20" s="245" t="str">
        <f>+IF(H20=0,"",'Ark1'!AA1106)</f>
        <v/>
      </c>
      <c r="T20" s="245" t="str">
        <f>+IF(H20=0,"",'Ark1'!AC1106)</f>
        <v/>
      </c>
      <c r="U20" s="247" t="str">
        <f>+IF(H20=0,"",'Ark1'!AE1106)</f>
        <v/>
      </c>
      <c r="V20" s="38" t="str">
        <f t="shared" si="3"/>
        <v/>
      </c>
      <c r="W20" s="245" t="str">
        <f t="shared" si="4"/>
        <v/>
      </c>
      <c r="X20" s="224"/>
      <c r="Y20" s="227"/>
      <c r="AA20" s="30"/>
      <c r="AB20" s="28"/>
      <c r="AC20" s="228"/>
      <c r="AD20" s="29"/>
      <c r="AE20" s="248"/>
      <c r="AF20" s="248"/>
      <c r="AG20" s="248"/>
      <c r="AH20" s="29"/>
      <c r="AZ20" s="240"/>
    </row>
    <row r="21" spans="1:64" ht="19.8">
      <c r="A21" s="224"/>
      <c r="B21" s="248">
        <f>+'Ark1'!C1107</f>
        <v>2024</v>
      </c>
      <c r="C21" s="244">
        <f>+'Ark1'!L1107</f>
        <v>1</v>
      </c>
      <c r="D21" s="244" t="s">
        <v>28</v>
      </c>
      <c r="E21" s="244">
        <f>+'Ark1'!D1107</f>
        <v>9</v>
      </c>
      <c r="F21" s="244" t="s">
        <v>566</v>
      </c>
      <c r="G21" s="244">
        <f>+'Ark1'!Q1107</f>
        <v>0</v>
      </c>
      <c r="H21" s="244">
        <f>+'Ark1'!R1107</f>
        <v>0</v>
      </c>
      <c r="I21" s="245" t="str">
        <f>+IF(H21=0,"",'Ark1'!AG1107)</f>
        <v/>
      </c>
      <c r="J21" s="245" t="str">
        <f>+IF(H21=0,"",'Ark1'!AH1107)</f>
        <v/>
      </c>
      <c r="K21" s="33" t="str">
        <f>+IF(H21=0,"",'Ark1'!U1107)</f>
        <v/>
      </c>
      <c r="L21" s="105"/>
      <c r="M21" s="246" t="str">
        <f>+IF(H21=0,"",'Ark1'!T1107)</f>
        <v/>
      </c>
      <c r="N21" s="245" t="str">
        <f>+IF(H21=0,"",'Ark1'!V1107)</f>
        <v/>
      </c>
      <c r="O21" s="247" t="str">
        <f>+IF(H21=0,"",'Ark1'!W1107)</f>
        <v/>
      </c>
      <c r="P21" s="247" t="str">
        <f>+IF(H21=0,"",'Ark1'!X1107)</f>
        <v/>
      </c>
      <c r="Q21" s="247" t="str">
        <f>+IF(H21=0,"",'Ark1'!Y1107)</f>
        <v/>
      </c>
      <c r="R21" s="245" t="str">
        <f>+IF(H21=0,"",'Ark1'!Z1107)</f>
        <v/>
      </c>
      <c r="S21" s="245" t="str">
        <f>+IF(H21=0,"",'Ark1'!AA1107)</f>
        <v/>
      </c>
      <c r="T21" s="245" t="str">
        <f>+IF(H21=0,"",'Ark1'!AC1107)</f>
        <v/>
      </c>
      <c r="U21" s="247" t="str">
        <f>+IF(H21=0,"",'Ark1'!AE1107)</f>
        <v/>
      </c>
      <c r="V21" s="38" t="str">
        <f t="shared" si="3"/>
        <v/>
      </c>
      <c r="W21" s="245" t="str">
        <f t="shared" si="4"/>
        <v/>
      </c>
      <c r="X21" s="224"/>
      <c r="Y21" s="227"/>
      <c r="AA21" s="30"/>
      <c r="AB21" s="28"/>
      <c r="AC21" s="228"/>
      <c r="AD21" s="29"/>
      <c r="AE21" s="248"/>
      <c r="AF21" s="248"/>
      <c r="AG21" s="248"/>
      <c r="AH21" s="29"/>
      <c r="AZ21" s="240"/>
    </row>
    <row r="22" spans="1:64" ht="19.8">
      <c r="A22" s="224"/>
      <c r="B22" s="248">
        <f>+'Ark1'!C1108</f>
        <v>2024</v>
      </c>
      <c r="C22" s="244">
        <f>+'Ark1'!L1108</f>
        <v>1</v>
      </c>
      <c r="D22" s="244" t="s">
        <v>28</v>
      </c>
      <c r="E22" s="244">
        <f>+'Ark1'!D1108</f>
        <v>10</v>
      </c>
      <c r="F22" s="244" t="s">
        <v>567</v>
      </c>
      <c r="G22" s="244">
        <f>+'Ark1'!Q1108</f>
        <v>0</v>
      </c>
      <c r="H22" s="244">
        <f>+'Ark1'!R1108</f>
        <v>0</v>
      </c>
      <c r="I22" s="245" t="str">
        <f>+IF(H22=0,"",'Ark1'!AG1108)</f>
        <v/>
      </c>
      <c r="J22" s="245" t="str">
        <f>+IF(H22=0,"",'Ark1'!AH1108)</f>
        <v/>
      </c>
      <c r="K22" s="33" t="str">
        <f>+IF(H22=0,"",'Ark1'!U1108)</f>
        <v/>
      </c>
      <c r="L22" s="105"/>
      <c r="M22" s="246" t="str">
        <f>+IF(H22=0,"",'Ark1'!T1108)</f>
        <v/>
      </c>
      <c r="N22" s="245" t="str">
        <f>+IF(H22=0,"",'Ark1'!V1108)</f>
        <v/>
      </c>
      <c r="O22" s="247" t="str">
        <f>+IF(H22=0,"",'Ark1'!W1108)</f>
        <v/>
      </c>
      <c r="P22" s="247" t="str">
        <f>+IF(H22=0,"",'Ark1'!X1108)</f>
        <v/>
      </c>
      <c r="Q22" s="247" t="str">
        <f>+IF(H22=0,"",'Ark1'!Y1108)</f>
        <v/>
      </c>
      <c r="R22" s="245" t="str">
        <f>+IF(H22=0,"",'Ark1'!Z1108)</f>
        <v/>
      </c>
      <c r="S22" s="245" t="str">
        <f>+IF(H22=0,"",'Ark1'!AA1108)</f>
        <v/>
      </c>
      <c r="T22" s="245" t="str">
        <f>+IF(H22=0,"",'Ark1'!AC1108)</f>
        <v/>
      </c>
      <c r="U22" s="247" t="str">
        <f>+IF(H22=0,"",'Ark1'!AE1108)</f>
        <v/>
      </c>
      <c r="V22" s="38" t="str">
        <f t="shared" si="3"/>
        <v/>
      </c>
      <c r="W22" s="245" t="str">
        <f t="shared" si="4"/>
        <v/>
      </c>
      <c r="X22" s="224"/>
      <c r="Y22" s="227"/>
      <c r="AA22" s="30"/>
      <c r="AB22" s="28"/>
      <c r="AC22" s="228"/>
      <c r="AD22" s="29"/>
      <c r="AE22" s="248"/>
      <c r="AF22" s="248"/>
      <c r="AG22" s="248"/>
      <c r="AH22" s="29"/>
      <c r="AZ22" s="240"/>
    </row>
    <row r="23" spans="1:64" ht="15.6">
      <c r="A23" s="224"/>
      <c r="B23" s="248">
        <f>+'Ark1'!C1109</f>
        <v>2024</v>
      </c>
      <c r="C23" s="244">
        <f>+'Ark1'!L1109</f>
        <v>1</v>
      </c>
      <c r="D23" s="244" t="s">
        <v>28</v>
      </c>
      <c r="E23" s="244">
        <f>+'Ark1'!D1109</f>
        <v>11</v>
      </c>
      <c r="F23" s="244" t="s">
        <v>568</v>
      </c>
      <c r="G23" s="244">
        <f>+'Ark1'!Q1109</f>
        <v>0</v>
      </c>
      <c r="H23" s="244">
        <f>+'Ark1'!R1109</f>
        <v>0</v>
      </c>
      <c r="I23" s="245" t="str">
        <f>+IF(H23=0,"",'Ark1'!AG1109)</f>
        <v/>
      </c>
      <c r="J23" s="245" t="str">
        <f>+IF(H23=0,"",'Ark1'!AH1109)</f>
        <v/>
      </c>
      <c r="K23" s="33" t="str">
        <f>+IF(H23=0,"",'Ark1'!U1109)</f>
        <v/>
      </c>
      <c r="L23" s="105"/>
      <c r="M23" s="246" t="str">
        <f>+IF(H23=0,"",'Ark1'!T1109)</f>
        <v/>
      </c>
      <c r="N23" s="245" t="str">
        <f>+IF(H23=0,"",'Ark1'!V1109)</f>
        <v/>
      </c>
      <c r="O23" s="247" t="str">
        <f>+IF(H23=0,"",'Ark1'!W1109)</f>
        <v/>
      </c>
      <c r="P23" s="247" t="str">
        <f>+IF(H23=0,"",'Ark1'!X1109)</f>
        <v/>
      </c>
      <c r="Q23" s="247" t="str">
        <f>+IF(H23=0,"",'Ark1'!Y1109)</f>
        <v/>
      </c>
      <c r="R23" s="245" t="str">
        <f>+IF(H23=0,"",'Ark1'!Z1109)</f>
        <v/>
      </c>
      <c r="S23" s="245" t="str">
        <f>+IF(H23=0,"",'Ark1'!AA1109)</f>
        <v/>
      </c>
      <c r="T23" s="245" t="str">
        <f>+IF(H23=0,"",'Ark1'!AC1109)</f>
        <v/>
      </c>
      <c r="U23" s="247" t="str">
        <f>+IF(H23=0,"",'Ark1'!AE1109)</f>
        <v/>
      </c>
      <c r="V23" s="38" t="str">
        <f t="shared" si="3"/>
        <v/>
      </c>
      <c r="W23" s="245" t="str">
        <f t="shared" si="4"/>
        <v/>
      </c>
      <c r="X23" s="224"/>
      <c r="Y23" s="227"/>
      <c r="AA23" s="30"/>
      <c r="AB23" s="28"/>
      <c r="AC23" s="228"/>
      <c r="AD23" s="29"/>
      <c r="AE23" s="248"/>
      <c r="AF23" s="248"/>
      <c r="AG23" s="248"/>
      <c r="AH23" s="29"/>
    </row>
    <row r="24" spans="1:64" ht="15.6">
      <c r="A24" s="224"/>
      <c r="B24" s="248">
        <f>+'Ark1'!C1110</f>
        <v>2024</v>
      </c>
      <c r="C24" s="244">
        <f>+'Ark1'!L1110</f>
        <v>1</v>
      </c>
      <c r="D24" s="244" t="s">
        <v>28</v>
      </c>
      <c r="E24" s="244">
        <f>+'Ark1'!D1110</f>
        <v>12</v>
      </c>
      <c r="F24" s="244" t="s">
        <v>569</v>
      </c>
      <c r="G24" s="244">
        <f>+'Ark1'!Q1110</f>
        <v>0</v>
      </c>
      <c r="H24" s="244">
        <f>+'Ark1'!R1110</f>
        <v>0</v>
      </c>
      <c r="I24" s="245" t="str">
        <f>+IF(H24=0,"",'Ark1'!AG1110)</f>
        <v/>
      </c>
      <c r="J24" s="245" t="str">
        <f>+IF(H24=0,"",'Ark1'!AH1110)</f>
        <v/>
      </c>
      <c r="K24" s="33" t="str">
        <f>+IF(H24=0,"",'Ark1'!U1110)</f>
        <v/>
      </c>
      <c r="L24" s="105"/>
      <c r="M24" s="246" t="str">
        <f>+IF(H24=0,"",'Ark1'!T1110)</f>
        <v/>
      </c>
      <c r="N24" s="245" t="str">
        <f>+IF(H24=0,"",'Ark1'!V1110)</f>
        <v/>
      </c>
      <c r="O24" s="247" t="str">
        <f>+IF(H24=0,"",'Ark1'!W1110)</f>
        <v/>
      </c>
      <c r="P24" s="247" t="str">
        <f>+IF(H24=0,"",'Ark1'!X1110)</f>
        <v/>
      </c>
      <c r="Q24" s="247" t="str">
        <f>+IF(H24=0,"",'Ark1'!Y1110)</f>
        <v/>
      </c>
      <c r="R24" s="245" t="str">
        <f>+IF(H24=0,"",'Ark1'!Z1110)</f>
        <v/>
      </c>
      <c r="S24" s="245" t="str">
        <f>+IF(H24=0,"",'Ark1'!AA1110)</f>
        <v/>
      </c>
      <c r="T24" s="245" t="str">
        <f>+IF(H24=0,"",'Ark1'!AC1110)</f>
        <v/>
      </c>
      <c r="U24" s="247" t="str">
        <f>+IF(H24=0,"",'Ark1'!AE1110)</f>
        <v/>
      </c>
      <c r="V24" s="38" t="str">
        <f t="shared" si="3"/>
        <v/>
      </c>
      <c r="W24" s="245" t="str">
        <f t="shared" si="4"/>
        <v/>
      </c>
      <c r="X24" s="224"/>
      <c r="Y24" s="227"/>
      <c r="AA24" s="30"/>
      <c r="AB24" s="28"/>
      <c r="AC24" s="228"/>
      <c r="AD24" s="29"/>
      <c r="AE24" s="248"/>
      <c r="AF24" s="248"/>
      <c r="AG24" s="227"/>
      <c r="AH24" s="227"/>
      <c r="AI24" s="227"/>
    </row>
    <row r="25" spans="1:64" ht="15" customHeight="1">
      <c r="A25" s="224"/>
      <c r="B25" s="224"/>
      <c r="C25" s="224"/>
      <c r="D25" s="224"/>
      <c r="E25" s="224"/>
      <c r="F25" s="224"/>
      <c r="G25" s="224"/>
      <c r="H25" s="224"/>
      <c r="I25" s="225"/>
      <c r="J25" s="225"/>
      <c r="K25" s="224"/>
      <c r="L25" s="105"/>
      <c r="M25" s="224"/>
      <c r="N25" s="224"/>
      <c r="O25" s="226"/>
      <c r="P25" s="226"/>
      <c r="Q25" s="226"/>
      <c r="R25" s="226"/>
      <c r="S25" s="226"/>
      <c r="T25" s="224"/>
      <c r="U25" s="226"/>
      <c r="V25" s="226"/>
      <c r="W25" s="225"/>
      <c r="X25" s="224"/>
      <c r="Y25" s="227"/>
      <c r="AA25" s="30"/>
      <c r="AB25" s="28"/>
      <c r="AC25" s="228"/>
      <c r="AD25" s="29"/>
      <c r="AH25" s="29"/>
      <c r="AZ25" s="240"/>
    </row>
    <row r="26" spans="1:64" ht="15" customHeight="1">
      <c r="A26" s="224"/>
      <c r="B26" s="224"/>
      <c r="C26" s="242" t="s">
        <v>0</v>
      </c>
      <c r="D26" s="224"/>
      <c r="E26" s="283" t="str">
        <f>+D28</f>
        <v>P</v>
      </c>
      <c r="F26" s="242" t="s">
        <v>586</v>
      </c>
      <c r="G26" s="224"/>
      <c r="H26" s="248">
        <f>SUM(Klasse!F12)</f>
        <v>0</v>
      </c>
      <c r="I26" s="225"/>
      <c r="J26" s="225"/>
      <c r="K26" s="276">
        <f>+Klasse!L12</f>
        <v>0</v>
      </c>
      <c r="L26" s="105"/>
      <c r="M26" s="224"/>
      <c r="N26" s="224"/>
      <c r="O26" s="226"/>
      <c r="P26" s="226"/>
      <c r="Q26" s="226"/>
      <c r="R26" s="226"/>
      <c r="S26" s="226"/>
      <c r="T26" s="224"/>
      <c r="U26" s="226"/>
      <c r="V26" s="276">
        <f>+K26/C28</f>
        <v>0</v>
      </c>
      <c r="W26" s="225"/>
      <c r="X26" s="224"/>
      <c r="Y26" s="227"/>
      <c r="AA26" s="30"/>
      <c r="AB26" s="28"/>
      <c r="AC26" s="228"/>
      <c r="AD26" s="29"/>
      <c r="AH26" s="29"/>
      <c r="AZ26" s="240"/>
    </row>
    <row r="27" spans="1:64" ht="15" customHeight="1">
      <c r="A27" s="224"/>
      <c r="B27" s="224"/>
      <c r="C27" s="224"/>
      <c r="D27" s="224"/>
      <c r="E27" s="224"/>
      <c r="F27" s="224"/>
      <c r="G27" s="224"/>
      <c r="H27" s="224"/>
      <c r="I27" s="225"/>
      <c r="J27" s="225"/>
      <c r="K27" s="224"/>
      <c r="L27" s="105"/>
      <c r="M27" s="224"/>
      <c r="N27" s="224"/>
      <c r="O27" s="226"/>
      <c r="P27" s="226"/>
      <c r="Q27" s="226"/>
      <c r="R27" s="226"/>
      <c r="S27" s="226"/>
      <c r="T27" s="224"/>
      <c r="U27" s="226"/>
      <c r="V27" s="226"/>
      <c r="W27" s="226"/>
      <c r="X27" s="226"/>
      <c r="Y27" s="227"/>
      <c r="AA27" s="30"/>
      <c r="AB27" s="28"/>
      <c r="AC27" s="228"/>
      <c r="AD27" s="29"/>
      <c r="AH27" s="29"/>
      <c r="AZ27" s="240">
        <f>1+AZ24</f>
        <v>1</v>
      </c>
      <c r="BA27" s="29">
        <v>20.659867330016564</v>
      </c>
      <c r="BB27" s="29">
        <f t="shared" ref="BB27" si="5">+BA27</f>
        <v>20.659867330016564</v>
      </c>
      <c r="BC27" s="29">
        <f t="shared" ref="BC27" si="6">+BB27</f>
        <v>20.659867330016564</v>
      </c>
      <c r="BD27" s="29">
        <f t="shared" ref="BD27" si="7">+BC27</f>
        <v>20.659867330016564</v>
      </c>
      <c r="BE27" s="29">
        <f t="shared" ref="BE27" si="8">+BD27</f>
        <v>20.659867330016564</v>
      </c>
      <c r="BF27" s="29">
        <f t="shared" ref="BF27" si="9">+BE27</f>
        <v>20.659867330016564</v>
      </c>
      <c r="BG27" s="29">
        <f t="shared" ref="BG27" si="10">+BF27</f>
        <v>20.659867330016564</v>
      </c>
      <c r="BH27" s="29">
        <f t="shared" ref="BH27" si="11">+BG27</f>
        <v>20.659867330016564</v>
      </c>
      <c r="BI27" s="29">
        <f t="shared" ref="BI27" si="12">+BH27</f>
        <v>20.659867330016564</v>
      </c>
      <c r="BJ27" s="29">
        <f t="shared" ref="BJ27" si="13">+BI27</f>
        <v>20.659867330016564</v>
      </c>
      <c r="BK27" s="29">
        <f t="shared" ref="BK27" si="14">+BJ27</f>
        <v>20.659867330016564</v>
      </c>
      <c r="BL27" s="29">
        <f t="shared" ref="BL27" si="15">+BK27</f>
        <v>20.659867330016564</v>
      </c>
    </row>
    <row r="28" spans="1:64" ht="15.6">
      <c r="A28" s="224"/>
      <c r="B28" s="248">
        <f>+'Ark1'!C1111</f>
        <v>2024</v>
      </c>
      <c r="C28" s="29">
        <f>+'Ark1'!L1111</f>
        <v>2</v>
      </c>
      <c r="D28" s="254" t="s">
        <v>29</v>
      </c>
      <c r="E28" s="29">
        <f>+'Ark1'!D1111</f>
        <v>1</v>
      </c>
      <c r="F28" s="29" t="str">
        <f t="shared" ref="F28:F39" si="16">+F13</f>
        <v>Jan</v>
      </c>
      <c r="G28" s="29">
        <f>+'Ark1'!Q1111</f>
        <v>0</v>
      </c>
      <c r="H28" s="29">
        <f>+'Ark1'!R1111</f>
        <v>0</v>
      </c>
      <c r="I28" s="30" t="str">
        <f>+IF(H28=0,"",'Ark1'!AG1111)</f>
        <v/>
      </c>
      <c r="J28" s="30" t="str">
        <f>+IF(H28=0,"",'Ark1'!AH1111)</f>
        <v/>
      </c>
      <c r="K28" s="30" t="str">
        <f>+IF(H28=0,"",'Ark1'!U1111)</f>
        <v/>
      </c>
      <c r="L28" s="30"/>
      <c r="M28" s="28" t="str">
        <f>+IF(H28=0,"",'Ark1'!T1111)</f>
        <v/>
      </c>
      <c r="N28" s="30" t="str">
        <f>+IF(H28=0,"",'Ark1'!V1111)</f>
        <v/>
      </c>
      <c r="O28" s="35" t="str">
        <f>+IF(H28=0,"",'Ark1'!W1111)</f>
        <v/>
      </c>
      <c r="P28" s="35" t="str">
        <f>+IF(H28=0,"",'Ark1'!X1111)</f>
        <v/>
      </c>
      <c r="Q28" s="35" t="str">
        <f>+IF(H28=0,"",'Ark1'!Y1111)</f>
        <v/>
      </c>
      <c r="R28" s="35" t="str">
        <f>+IF(H28=0,"",'Ark1'!Z1111)</f>
        <v/>
      </c>
      <c r="S28" s="35" t="str">
        <f>+IF(H28=0,"",'Ark1'!AA1111)</f>
        <v/>
      </c>
      <c r="T28" s="28" t="str">
        <f>+IF(H28=0,"",'Ark1'!AC1111)</f>
        <v/>
      </c>
      <c r="U28" s="35" t="str">
        <f>+IF(H28=0,"",'Ark1'!AE1111)</f>
        <v/>
      </c>
      <c r="V28" s="35" t="str">
        <f t="shared" ref="V28:V39" si="17">+IF(H28=0,"",+K28/C28)</f>
        <v/>
      </c>
      <c r="W28" s="30" t="str">
        <f t="shared" ref="W28:W39" si="18">+IF(H28=0,"",G28/H28)</f>
        <v/>
      </c>
      <c r="X28" s="224"/>
      <c r="Y28" s="227"/>
      <c r="AA28" s="30"/>
      <c r="AB28" s="28"/>
      <c r="AC28" s="228"/>
      <c r="AD28" s="29"/>
      <c r="AH28" s="29"/>
    </row>
    <row r="29" spans="1:64" ht="15.6">
      <c r="A29" s="224"/>
      <c r="B29" s="248">
        <f>+'Ark1'!C1112</f>
        <v>2024</v>
      </c>
      <c r="C29" s="29">
        <f>+'Ark1'!L1112</f>
        <v>2</v>
      </c>
      <c r="D29" s="254" t="str">
        <f t="shared" ref="D29:D39" si="19">+D28</f>
        <v>P</v>
      </c>
      <c r="E29" s="29">
        <f>+'Ark1'!D1112</f>
        <v>2</v>
      </c>
      <c r="F29" s="29" t="str">
        <f t="shared" si="16"/>
        <v>Feb</v>
      </c>
      <c r="G29" s="29">
        <f>+'Ark1'!Q1112</f>
        <v>0</v>
      </c>
      <c r="H29" s="29">
        <f>+'Ark1'!R1112</f>
        <v>0</v>
      </c>
      <c r="I29" s="30" t="str">
        <f>+IF(H29=0,"",'Ark1'!AG1112)</f>
        <v/>
      </c>
      <c r="J29" s="30" t="str">
        <f>+IF(H29=0,"",'Ark1'!AH1112)</f>
        <v/>
      </c>
      <c r="K29" s="30" t="str">
        <f>+IF(H29=0,"",'Ark1'!U1112)</f>
        <v/>
      </c>
      <c r="L29" s="30"/>
      <c r="M29" s="28" t="str">
        <f>+IF(H29=0,"",'Ark1'!T1112)</f>
        <v/>
      </c>
      <c r="N29" s="30" t="str">
        <f>+IF(H29=0,"",'Ark1'!V1112)</f>
        <v/>
      </c>
      <c r="O29" s="35" t="str">
        <f>+IF(H29=0,"",'Ark1'!W1112)</f>
        <v/>
      </c>
      <c r="P29" s="35" t="str">
        <f>+IF(H29=0,"",'Ark1'!X1112)</f>
        <v/>
      </c>
      <c r="Q29" s="35" t="str">
        <f>+IF(H29=0,"",'Ark1'!Y1112)</f>
        <v/>
      </c>
      <c r="R29" s="35" t="str">
        <f>+IF(H29=0,"",'Ark1'!Z1112)</f>
        <v/>
      </c>
      <c r="S29" s="35" t="str">
        <f>+IF(H29=0,"",'Ark1'!AA1112)</f>
        <v/>
      </c>
      <c r="T29" s="28" t="str">
        <f>+IF(H29=0,"",'Ark1'!AC1112)</f>
        <v/>
      </c>
      <c r="U29" s="35" t="str">
        <f>+IF(H29=0,"",'Ark1'!AE1112)</f>
        <v/>
      </c>
      <c r="V29" s="35" t="str">
        <f t="shared" si="17"/>
        <v/>
      </c>
      <c r="W29" s="30" t="str">
        <f t="shared" si="18"/>
        <v/>
      </c>
      <c r="X29" s="224"/>
      <c r="Y29" s="227"/>
      <c r="AA29" s="30"/>
      <c r="AB29" s="28"/>
      <c r="AC29" s="228"/>
      <c r="AD29" s="29"/>
      <c r="AH29" s="29"/>
    </row>
    <row r="30" spans="1:64" ht="15.6">
      <c r="A30" s="224"/>
      <c r="B30" s="248">
        <f>+'Ark1'!C1113</f>
        <v>2024</v>
      </c>
      <c r="C30" s="29">
        <f>+'Ark1'!L1113</f>
        <v>2</v>
      </c>
      <c r="D30" s="254" t="str">
        <f t="shared" si="19"/>
        <v>P</v>
      </c>
      <c r="E30" s="29">
        <f>+'Ark1'!D1113</f>
        <v>3</v>
      </c>
      <c r="F30" s="29" t="str">
        <f t="shared" si="16"/>
        <v>Mar</v>
      </c>
      <c r="G30" s="29">
        <f>+'Ark1'!Q1113</f>
        <v>0</v>
      </c>
      <c r="H30" s="29">
        <f>+'Ark1'!R1113</f>
        <v>0</v>
      </c>
      <c r="I30" s="30" t="str">
        <f>+IF(H30=0,"",'Ark1'!AG1113)</f>
        <v/>
      </c>
      <c r="J30" s="30" t="str">
        <f>+IF(H30=0,"",'Ark1'!AH1113)</f>
        <v/>
      </c>
      <c r="K30" s="30" t="str">
        <f>+IF(H30=0,"",'Ark1'!U1113)</f>
        <v/>
      </c>
      <c r="L30" s="30"/>
      <c r="M30" s="28" t="str">
        <f>+IF(H30=0,"",'Ark1'!T1113)</f>
        <v/>
      </c>
      <c r="N30" s="30" t="str">
        <f>+IF(H30=0,"",'Ark1'!V1113)</f>
        <v/>
      </c>
      <c r="O30" s="35" t="str">
        <f>+IF(H30=0,"",'Ark1'!W1113)</f>
        <v/>
      </c>
      <c r="P30" s="35" t="str">
        <f>+IF(H30=0,"",'Ark1'!X1113)</f>
        <v/>
      </c>
      <c r="Q30" s="35" t="str">
        <f>+IF(H30=0,"",'Ark1'!Y1113)</f>
        <v/>
      </c>
      <c r="R30" s="35" t="str">
        <f>+IF(H30=0,"",'Ark1'!Z1113)</f>
        <v/>
      </c>
      <c r="S30" s="35" t="str">
        <f>+IF(H30=0,"",'Ark1'!AA1113)</f>
        <v/>
      </c>
      <c r="T30" s="28" t="str">
        <f>+IF(H30=0,"",'Ark1'!AC1113)</f>
        <v/>
      </c>
      <c r="U30" s="35" t="str">
        <f>+IF(H30=0,"",'Ark1'!AE1113)</f>
        <v/>
      </c>
      <c r="V30" s="35" t="str">
        <f t="shared" si="17"/>
        <v/>
      </c>
      <c r="W30" s="30" t="str">
        <f t="shared" si="18"/>
        <v/>
      </c>
      <c r="X30" s="224"/>
      <c r="Y30" s="227"/>
      <c r="AA30" s="30"/>
      <c r="AB30" s="28"/>
      <c r="AC30" s="228"/>
      <c r="AD30" s="29"/>
      <c r="AE30" s="248"/>
      <c r="AF30" s="248"/>
      <c r="AG30" s="248"/>
      <c r="AH30" s="29"/>
    </row>
    <row r="31" spans="1:64" ht="15.6">
      <c r="A31" s="224"/>
      <c r="B31" s="248">
        <f>+'Ark1'!C1114</f>
        <v>2024</v>
      </c>
      <c r="C31" s="29">
        <f>+'Ark1'!L1114</f>
        <v>2</v>
      </c>
      <c r="D31" s="254" t="str">
        <f t="shared" si="19"/>
        <v>P</v>
      </c>
      <c r="E31" s="29">
        <f>+'Ark1'!D1114</f>
        <v>4</v>
      </c>
      <c r="F31" s="29" t="str">
        <f t="shared" si="16"/>
        <v>Apr</v>
      </c>
      <c r="G31" s="29">
        <f>+'Ark1'!Q1114</f>
        <v>0</v>
      </c>
      <c r="H31" s="29">
        <f>+'Ark1'!R1114</f>
        <v>0</v>
      </c>
      <c r="I31" s="30" t="str">
        <f>+IF(H31=0,"",'Ark1'!AG1114)</f>
        <v/>
      </c>
      <c r="J31" s="30" t="str">
        <f>+IF(H31=0,"",'Ark1'!AH1114)</f>
        <v/>
      </c>
      <c r="K31" s="30" t="str">
        <f>+IF(H31=0,"",'Ark1'!U1114)</f>
        <v/>
      </c>
      <c r="L31" s="30"/>
      <c r="M31" s="28" t="str">
        <f>+IF(H31=0,"",'Ark1'!T1114)</f>
        <v/>
      </c>
      <c r="N31" s="30" t="str">
        <f>+IF(H31=0,"",'Ark1'!V1114)</f>
        <v/>
      </c>
      <c r="O31" s="35" t="str">
        <f>+IF(H31=0,"",'Ark1'!W1114)</f>
        <v/>
      </c>
      <c r="P31" s="35" t="str">
        <f>+IF(H31=0,"",'Ark1'!X1114)</f>
        <v/>
      </c>
      <c r="Q31" s="35" t="str">
        <f>+IF(H31=0,"",'Ark1'!Y1114)</f>
        <v/>
      </c>
      <c r="R31" s="35" t="str">
        <f>+IF(H31=0,"",'Ark1'!Z1114)</f>
        <v/>
      </c>
      <c r="S31" s="35" t="str">
        <f>+IF(H31=0,"",'Ark1'!AA1114)</f>
        <v/>
      </c>
      <c r="T31" s="28" t="str">
        <f>+IF(H31=0,"",'Ark1'!AC1114)</f>
        <v/>
      </c>
      <c r="U31" s="35" t="str">
        <f>+IF(H31=0,"",'Ark1'!AE1114)</f>
        <v/>
      </c>
      <c r="V31" s="35" t="str">
        <f t="shared" si="17"/>
        <v/>
      </c>
      <c r="W31" s="30" t="str">
        <f t="shared" si="18"/>
        <v/>
      </c>
      <c r="X31" s="224"/>
      <c r="Y31" s="227"/>
      <c r="AA31" s="30"/>
      <c r="AB31" s="28"/>
      <c r="AC31" s="228"/>
      <c r="AD31" s="29"/>
      <c r="AE31" s="248"/>
      <c r="AF31" s="248"/>
      <c r="AG31" s="248"/>
      <c r="AH31" s="29"/>
    </row>
    <row r="32" spans="1:64" ht="15.6">
      <c r="A32" s="224"/>
      <c r="B32" s="248">
        <f>+'Ark1'!C1115</f>
        <v>2024</v>
      </c>
      <c r="C32" s="29">
        <f>+'Ark1'!L1115</f>
        <v>2</v>
      </c>
      <c r="D32" s="254" t="str">
        <f t="shared" si="19"/>
        <v>P</v>
      </c>
      <c r="E32" s="29">
        <f>+'Ark1'!D1115</f>
        <v>5</v>
      </c>
      <c r="F32" s="29" t="str">
        <f t="shared" si="16"/>
        <v>Mai</v>
      </c>
      <c r="G32" s="29">
        <f>+'Ark1'!Q1115</f>
        <v>0</v>
      </c>
      <c r="H32" s="29">
        <f>+'Ark1'!R1115</f>
        <v>0</v>
      </c>
      <c r="I32" s="30" t="str">
        <f>+IF(H32=0,"",'Ark1'!AG1115)</f>
        <v/>
      </c>
      <c r="J32" s="30" t="str">
        <f>+IF(H32=0,"",'Ark1'!AH1115)</f>
        <v/>
      </c>
      <c r="K32" s="30" t="str">
        <f>+IF(H32=0,"",'Ark1'!U1115)</f>
        <v/>
      </c>
      <c r="L32" s="30"/>
      <c r="M32" s="28" t="str">
        <f>+IF(H32=0,"",'Ark1'!T1115)</f>
        <v/>
      </c>
      <c r="N32" s="30" t="str">
        <f>+IF(H32=0,"",'Ark1'!V1115)</f>
        <v/>
      </c>
      <c r="O32" s="35" t="str">
        <f>+IF(H32=0,"",'Ark1'!W1115)</f>
        <v/>
      </c>
      <c r="P32" s="35" t="str">
        <f>+IF(H32=0,"",'Ark1'!X1115)</f>
        <v/>
      </c>
      <c r="Q32" s="35" t="str">
        <f>+IF(H32=0,"",'Ark1'!Y1115)</f>
        <v/>
      </c>
      <c r="R32" s="35" t="str">
        <f>+IF(H32=0,"",'Ark1'!Z1115)</f>
        <v/>
      </c>
      <c r="S32" s="35" t="str">
        <f>+IF(H32=0,"",'Ark1'!AA1115)</f>
        <v/>
      </c>
      <c r="T32" s="28" t="str">
        <f>+IF(H32=0,"",'Ark1'!AC1115)</f>
        <v/>
      </c>
      <c r="U32" s="35" t="str">
        <f>+IF(H32=0,"",'Ark1'!AE1115)</f>
        <v/>
      </c>
      <c r="V32" s="35" t="str">
        <f t="shared" si="17"/>
        <v/>
      </c>
      <c r="W32" s="30" t="str">
        <f t="shared" si="18"/>
        <v/>
      </c>
      <c r="X32" s="224"/>
      <c r="Y32" s="227"/>
      <c r="AA32" s="30"/>
      <c r="AB32" s="28"/>
      <c r="AC32" s="228"/>
      <c r="AD32" s="29"/>
      <c r="AE32" s="248"/>
      <c r="AF32" s="248"/>
      <c r="AG32" s="248"/>
      <c r="AH32" s="29"/>
    </row>
    <row r="33" spans="1:64" ht="15.6">
      <c r="A33" s="224"/>
      <c r="B33" s="248">
        <f>+'Ark1'!C1116</f>
        <v>2024</v>
      </c>
      <c r="C33" s="29">
        <f>+'Ark1'!L1116</f>
        <v>2</v>
      </c>
      <c r="D33" s="254" t="str">
        <f t="shared" si="19"/>
        <v>P</v>
      </c>
      <c r="E33" s="29">
        <f>+'Ark1'!D1116</f>
        <v>6</v>
      </c>
      <c r="F33" s="29" t="str">
        <f t="shared" si="16"/>
        <v>Jun</v>
      </c>
      <c r="G33" s="29">
        <f>+'Ark1'!Q1116</f>
        <v>0</v>
      </c>
      <c r="H33" s="29">
        <f>+'Ark1'!R1116</f>
        <v>0</v>
      </c>
      <c r="I33" s="30" t="str">
        <f>+IF(H33=0,"",'Ark1'!AG1116)</f>
        <v/>
      </c>
      <c r="J33" s="30" t="str">
        <f>+IF(H33=0,"",'Ark1'!AH1116)</f>
        <v/>
      </c>
      <c r="K33" s="30" t="str">
        <f>+IF(H33=0,"",'Ark1'!U1116)</f>
        <v/>
      </c>
      <c r="L33" s="30"/>
      <c r="M33" s="28" t="str">
        <f>+IF(H33=0,"",'Ark1'!T1116)</f>
        <v/>
      </c>
      <c r="N33" s="30" t="str">
        <f>+IF(H33=0,"",'Ark1'!V1116)</f>
        <v/>
      </c>
      <c r="O33" s="35" t="str">
        <f>+IF(H33=0,"",'Ark1'!W1116)</f>
        <v/>
      </c>
      <c r="P33" s="35" t="str">
        <f>+IF(H33=0,"",'Ark1'!X1116)</f>
        <v/>
      </c>
      <c r="Q33" s="35" t="str">
        <f>+IF(H33=0,"",'Ark1'!Y1116)</f>
        <v/>
      </c>
      <c r="R33" s="35" t="str">
        <f>+IF(H33=0,"",'Ark1'!Z1116)</f>
        <v/>
      </c>
      <c r="S33" s="35" t="str">
        <f>+IF(H33=0,"",'Ark1'!AA1116)</f>
        <v/>
      </c>
      <c r="T33" s="28" t="str">
        <f>+IF(H33=0,"",'Ark1'!AC1116)</f>
        <v/>
      </c>
      <c r="U33" s="35" t="str">
        <f>+IF(H33=0,"",'Ark1'!AE1116)</f>
        <v/>
      </c>
      <c r="V33" s="35" t="str">
        <f t="shared" si="17"/>
        <v/>
      </c>
      <c r="W33" s="30" t="str">
        <f t="shared" si="18"/>
        <v/>
      </c>
      <c r="X33" s="224"/>
      <c r="Y33" s="227"/>
      <c r="AA33" s="30"/>
      <c r="AB33" s="28"/>
      <c r="AC33" s="228"/>
      <c r="AD33" s="29"/>
      <c r="AE33" s="248"/>
      <c r="AF33" s="248"/>
      <c r="AG33" s="248"/>
      <c r="AH33" s="29"/>
    </row>
    <row r="34" spans="1:64" ht="15.6">
      <c r="A34" s="224"/>
      <c r="B34" s="248">
        <f>+'Ark1'!C1117</f>
        <v>2024</v>
      </c>
      <c r="C34" s="29">
        <f>+'Ark1'!L1117</f>
        <v>2</v>
      </c>
      <c r="D34" s="254" t="str">
        <f t="shared" si="19"/>
        <v>P</v>
      </c>
      <c r="E34" s="29">
        <f>+'Ark1'!D1117</f>
        <v>7</v>
      </c>
      <c r="F34" s="29" t="str">
        <f t="shared" si="16"/>
        <v>Jul</v>
      </c>
      <c r="G34" s="29">
        <f>+'Ark1'!Q1117</f>
        <v>0</v>
      </c>
      <c r="H34" s="29">
        <f>+'Ark1'!R1117</f>
        <v>0</v>
      </c>
      <c r="I34" s="30" t="str">
        <f>+IF(H34=0,"",'Ark1'!AG1117)</f>
        <v/>
      </c>
      <c r="J34" s="30" t="str">
        <f>+IF(H34=0,"",'Ark1'!AH1117)</f>
        <v/>
      </c>
      <c r="K34" s="30" t="str">
        <f>+IF(H34=0,"",'Ark1'!U1117)</f>
        <v/>
      </c>
      <c r="L34" s="30"/>
      <c r="M34" s="28" t="str">
        <f>+IF(H34=0,"",'Ark1'!T1117)</f>
        <v/>
      </c>
      <c r="N34" s="30" t="str">
        <f>+IF(H34=0,"",'Ark1'!V1117)</f>
        <v/>
      </c>
      <c r="O34" s="35" t="str">
        <f>+IF(H34=0,"",'Ark1'!W1117)</f>
        <v/>
      </c>
      <c r="P34" s="35" t="str">
        <f>+IF(H34=0,"",'Ark1'!X1117)</f>
        <v/>
      </c>
      <c r="Q34" s="35" t="str">
        <f>+IF(H34=0,"",'Ark1'!Y1117)</f>
        <v/>
      </c>
      <c r="R34" s="35" t="str">
        <f>+IF(H34=0,"",'Ark1'!Z1117)</f>
        <v/>
      </c>
      <c r="S34" s="35" t="str">
        <f>+IF(H34=0,"",'Ark1'!AA1117)</f>
        <v/>
      </c>
      <c r="T34" s="28" t="str">
        <f>+IF(H34=0,"",'Ark1'!AC1117)</f>
        <v/>
      </c>
      <c r="U34" s="35" t="str">
        <f>+IF(H34=0,"",'Ark1'!AE1117)</f>
        <v/>
      </c>
      <c r="V34" s="35" t="str">
        <f t="shared" si="17"/>
        <v/>
      </c>
      <c r="W34" s="30" t="str">
        <f t="shared" si="18"/>
        <v/>
      </c>
      <c r="X34" s="224"/>
      <c r="Y34" s="227"/>
      <c r="AA34" s="30"/>
      <c r="AB34" s="28"/>
      <c r="AC34" s="228"/>
      <c r="AD34" s="29"/>
      <c r="AE34" s="248"/>
      <c r="AF34" s="248"/>
      <c r="AG34" s="248"/>
      <c r="AH34" s="29"/>
    </row>
    <row r="35" spans="1:64" ht="15.6">
      <c r="A35" s="224"/>
      <c r="B35" s="248">
        <f>+'Ark1'!C1118</f>
        <v>2024</v>
      </c>
      <c r="C35" s="29">
        <f>+'Ark1'!L1118</f>
        <v>2</v>
      </c>
      <c r="D35" s="254" t="str">
        <f t="shared" si="19"/>
        <v>P</v>
      </c>
      <c r="E35" s="29">
        <f>+'Ark1'!D1118</f>
        <v>8</v>
      </c>
      <c r="F35" s="29" t="str">
        <f t="shared" si="16"/>
        <v>Aug</v>
      </c>
      <c r="G35" s="29">
        <f>+'Ark1'!Q1118</f>
        <v>0</v>
      </c>
      <c r="H35" s="29">
        <f>+'Ark1'!R1118</f>
        <v>0</v>
      </c>
      <c r="I35" s="30" t="str">
        <f>+IF(H35=0,"",'Ark1'!AG1118)</f>
        <v/>
      </c>
      <c r="J35" s="30" t="str">
        <f>+IF(H35=0,"",'Ark1'!AH1118)</f>
        <v/>
      </c>
      <c r="K35" s="30" t="str">
        <f>+IF(H35=0,"",'Ark1'!U1118)</f>
        <v/>
      </c>
      <c r="L35" s="30"/>
      <c r="M35" s="28" t="str">
        <f>+IF(H35=0,"",'Ark1'!T1118)</f>
        <v/>
      </c>
      <c r="N35" s="30" t="str">
        <f>+IF(H35=0,"",'Ark1'!V1118)</f>
        <v/>
      </c>
      <c r="O35" s="35" t="str">
        <f>+IF(H35=0,"",'Ark1'!W1118)</f>
        <v/>
      </c>
      <c r="P35" s="35" t="str">
        <f>+IF(H35=0,"",'Ark1'!X1118)</f>
        <v/>
      </c>
      <c r="Q35" s="35" t="str">
        <f>+IF(H35=0,"",'Ark1'!Y1118)</f>
        <v/>
      </c>
      <c r="R35" s="35" t="str">
        <f>+IF(H35=0,"",'Ark1'!Z1118)</f>
        <v/>
      </c>
      <c r="S35" s="35" t="str">
        <f>+IF(H35=0,"",'Ark1'!AA1118)</f>
        <v/>
      </c>
      <c r="T35" s="28" t="str">
        <f>+IF(H35=0,"",'Ark1'!AC1118)</f>
        <v/>
      </c>
      <c r="U35" s="35" t="str">
        <f>+IF(H35=0,"",'Ark1'!AE1118)</f>
        <v/>
      </c>
      <c r="V35" s="35" t="str">
        <f t="shared" si="17"/>
        <v/>
      </c>
      <c r="W35" s="30" t="str">
        <f t="shared" si="18"/>
        <v/>
      </c>
      <c r="X35" s="224"/>
      <c r="Y35" s="227"/>
      <c r="AA35" s="30"/>
      <c r="AB35" s="28"/>
      <c r="AC35" s="228"/>
      <c r="AD35" s="29"/>
      <c r="AE35" s="248"/>
      <c r="AF35" s="248"/>
      <c r="AG35" s="227"/>
      <c r="AH35" s="227"/>
      <c r="AI35" s="227"/>
    </row>
    <row r="36" spans="1:64" ht="15.6">
      <c r="A36" s="224"/>
      <c r="B36" s="248">
        <f>+'Ark1'!C1119</f>
        <v>2024</v>
      </c>
      <c r="C36" s="29">
        <f>+'Ark1'!L1119</f>
        <v>2</v>
      </c>
      <c r="D36" s="254" t="str">
        <f t="shared" si="19"/>
        <v>P</v>
      </c>
      <c r="E36" s="29">
        <f>+'Ark1'!D1119</f>
        <v>9</v>
      </c>
      <c r="F36" s="29" t="str">
        <f t="shared" si="16"/>
        <v>Sep</v>
      </c>
      <c r="G36" s="29">
        <f>+'Ark1'!Q1119</f>
        <v>0</v>
      </c>
      <c r="H36" s="29">
        <f>+'Ark1'!R1119</f>
        <v>0</v>
      </c>
      <c r="I36" s="30" t="str">
        <f>+IF(H36=0,"",'Ark1'!AG1119)</f>
        <v/>
      </c>
      <c r="J36" s="30" t="str">
        <f>+IF(H36=0,"",'Ark1'!AH1119)</f>
        <v/>
      </c>
      <c r="K36" s="30" t="str">
        <f>+IF(H36=0,"",'Ark1'!U1119)</f>
        <v/>
      </c>
      <c r="L36" s="30"/>
      <c r="M36" s="28" t="str">
        <f>+IF(H36=0,"",'Ark1'!T1119)</f>
        <v/>
      </c>
      <c r="N36" s="30" t="str">
        <f>+IF(H36=0,"",'Ark1'!V1119)</f>
        <v/>
      </c>
      <c r="O36" s="35" t="str">
        <f>+IF(H36=0,"",'Ark1'!W1119)</f>
        <v/>
      </c>
      <c r="P36" s="35" t="str">
        <f>+IF(H36=0,"",'Ark1'!X1119)</f>
        <v/>
      </c>
      <c r="Q36" s="35" t="str">
        <f>+IF(H36=0,"",'Ark1'!Y1119)</f>
        <v/>
      </c>
      <c r="R36" s="35" t="str">
        <f>+IF(H36=0,"",'Ark1'!Z1119)</f>
        <v/>
      </c>
      <c r="S36" s="35" t="str">
        <f>+IF(H36=0,"",'Ark1'!AA1119)</f>
        <v/>
      </c>
      <c r="T36" s="28" t="str">
        <f>+IF(H36=0,"",'Ark1'!AC1119)</f>
        <v/>
      </c>
      <c r="U36" s="35" t="str">
        <f>+IF(H36=0,"",'Ark1'!AE1119)</f>
        <v/>
      </c>
      <c r="V36" s="35" t="str">
        <f t="shared" si="17"/>
        <v/>
      </c>
      <c r="W36" s="30" t="str">
        <f t="shared" si="18"/>
        <v/>
      </c>
      <c r="X36" s="224"/>
      <c r="Y36" s="227"/>
      <c r="AA36" s="30"/>
      <c r="AB36" s="28"/>
      <c r="AC36" s="228"/>
      <c r="AD36" s="29"/>
      <c r="AE36" s="28"/>
      <c r="AF36" s="28"/>
      <c r="AG36" s="35"/>
      <c r="AH36" s="35"/>
      <c r="AI36" s="35"/>
    </row>
    <row r="37" spans="1:64" ht="15.6">
      <c r="A37" s="224"/>
      <c r="B37" s="248">
        <f>+'Ark1'!C1120</f>
        <v>2024</v>
      </c>
      <c r="C37" s="29">
        <f>+'Ark1'!L1120</f>
        <v>2</v>
      </c>
      <c r="D37" s="254" t="str">
        <f t="shared" si="19"/>
        <v>P</v>
      </c>
      <c r="E37" s="29">
        <f>+'Ark1'!D1120</f>
        <v>10</v>
      </c>
      <c r="F37" s="29" t="str">
        <f t="shared" si="16"/>
        <v>Okt</v>
      </c>
      <c r="G37" s="29">
        <f>+'Ark1'!Q1120</f>
        <v>0</v>
      </c>
      <c r="H37" s="29">
        <f>+'Ark1'!R1120</f>
        <v>0</v>
      </c>
      <c r="I37" s="30" t="str">
        <f>+IF(H37=0,"",'Ark1'!AG1120)</f>
        <v/>
      </c>
      <c r="J37" s="30" t="str">
        <f>+IF(H37=0,"",'Ark1'!AH1120)</f>
        <v/>
      </c>
      <c r="K37" s="30" t="str">
        <f>+IF(H37=0,"",'Ark1'!U1120)</f>
        <v/>
      </c>
      <c r="L37" s="30"/>
      <c r="M37" s="28" t="str">
        <f>+IF(H37=0,"",'Ark1'!T1120)</f>
        <v/>
      </c>
      <c r="N37" s="30" t="str">
        <f>+IF(H37=0,"",'Ark1'!V1120)</f>
        <v/>
      </c>
      <c r="O37" s="35" t="str">
        <f>+IF(H37=0,"",'Ark1'!W1120)</f>
        <v/>
      </c>
      <c r="P37" s="35" t="str">
        <f>+IF(H37=0,"",'Ark1'!X1120)</f>
        <v/>
      </c>
      <c r="Q37" s="35" t="str">
        <f>+IF(H37=0,"",'Ark1'!Y1120)</f>
        <v/>
      </c>
      <c r="R37" s="35" t="str">
        <f>+IF(H37=0,"",'Ark1'!Z1120)</f>
        <v/>
      </c>
      <c r="S37" s="35" t="str">
        <f>+IF(H37=0,"",'Ark1'!AA1120)</f>
        <v/>
      </c>
      <c r="T37" s="28" t="str">
        <f>+IF(H37=0,"",'Ark1'!AC1120)</f>
        <v/>
      </c>
      <c r="U37" s="35" t="str">
        <f>+IF(H37=0,"",'Ark1'!AE1120)</f>
        <v/>
      </c>
      <c r="V37" s="35" t="str">
        <f t="shared" si="17"/>
        <v/>
      </c>
      <c r="W37" s="30" t="str">
        <f t="shared" si="18"/>
        <v/>
      </c>
      <c r="X37" s="224"/>
      <c r="Y37" s="227"/>
      <c r="AA37" s="30"/>
      <c r="AB37" s="28"/>
      <c r="AC37" s="228"/>
      <c r="AD37" s="29"/>
      <c r="AE37" s="28"/>
      <c r="AF37" s="28"/>
      <c r="AG37" s="35"/>
      <c r="AH37" s="35"/>
      <c r="AI37" s="35"/>
    </row>
    <row r="38" spans="1:64" ht="15.6">
      <c r="A38" s="224"/>
      <c r="B38" s="248">
        <f>+'Ark1'!C1121</f>
        <v>2024</v>
      </c>
      <c r="C38" s="29">
        <f>+'Ark1'!L1121</f>
        <v>2</v>
      </c>
      <c r="D38" s="254" t="str">
        <f t="shared" si="19"/>
        <v>P</v>
      </c>
      <c r="E38" s="29">
        <f>+'Ark1'!D1121</f>
        <v>11</v>
      </c>
      <c r="F38" s="29" t="str">
        <f t="shared" si="16"/>
        <v>Nov</v>
      </c>
      <c r="G38" s="29">
        <f>+'Ark1'!Q1121</f>
        <v>0</v>
      </c>
      <c r="H38" s="29">
        <f>+'Ark1'!R1121</f>
        <v>0</v>
      </c>
      <c r="I38" s="30" t="str">
        <f>+IF(H38=0,"",'Ark1'!AG1121)</f>
        <v/>
      </c>
      <c r="J38" s="30" t="str">
        <f>+IF(H38=0,"",'Ark1'!AH1121)</f>
        <v/>
      </c>
      <c r="K38" s="30" t="str">
        <f>+IF(H38=0,"",'Ark1'!U1121)</f>
        <v/>
      </c>
      <c r="L38" s="30"/>
      <c r="M38" s="28" t="str">
        <f>+IF(H38=0,"",'Ark1'!T1121)</f>
        <v/>
      </c>
      <c r="N38" s="30" t="str">
        <f>+IF(H38=0,"",'Ark1'!V1121)</f>
        <v/>
      </c>
      <c r="O38" s="35" t="str">
        <f>+IF(H38=0,"",'Ark1'!W1121)</f>
        <v/>
      </c>
      <c r="P38" s="35" t="str">
        <f>+IF(H38=0,"",'Ark1'!X1121)</f>
        <v/>
      </c>
      <c r="Q38" s="35" t="str">
        <f>+IF(H38=0,"",'Ark1'!Y1121)</f>
        <v/>
      </c>
      <c r="R38" s="35" t="str">
        <f>+IF(H38=0,"",'Ark1'!Z1121)</f>
        <v/>
      </c>
      <c r="S38" s="35" t="str">
        <f>+IF(H38=0,"",'Ark1'!AA1121)</f>
        <v/>
      </c>
      <c r="T38" s="28" t="str">
        <f>+IF(H38=0,"",'Ark1'!AC1121)</f>
        <v/>
      </c>
      <c r="U38" s="35" t="str">
        <f>+IF(H38=0,"",'Ark1'!AE1121)</f>
        <v/>
      </c>
      <c r="V38" s="35" t="str">
        <f t="shared" si="17"/>
        <v/>
      </c>
      <c r="W38" s="30" t="str">
        <f t="shared" si="18"/>
        <v/>
      </c>
      <c r="X38" s="224"/>
      <c r="Y38" s="227"/>
      <c r="AA38" s="30"/>
      <c r="AB38" s="28"/>
      <c r="AC38" s="228"/>
      <c r="AD38" s="29"/>
      <c r="AE38" s="28"/>
      <c r="AF38" s="28"/>
      <c r="AG38" s="35"/>
      <c r="AH38" s="35"/>
      <c r="AI38" s="35"/>
    </row>
    <row r="39" spans="1:64" ht="15.6">
      <c r="A39" s="224"/>
      <c r="B39" s="248">
        <f>+'Ark1'!C1122</f>
        <v>2024</v>
      </c>
      <c r="C39" s="29">
        <f>+'Ark1'!L1122</f>
        <v>2</v>
      </c>
      <c r="D39" s="254" t="str">
        <f t="shared" si="19"/>
        <v>P</v>
      </c>
      <c r="E39" s="29">
        <f>+'Ark1'!D1122</f>
        <v>12</v>
      </c>
      <c r="F39" s="29" t="str">
        <f t="shared" si="16"/>
        <v>Des</v>
      </c>
      <c r="G39" s="29">
        <f>+'Ark1'!Q1122</f>
        <v>0</v>
      </c>
      <c r="H39" s="29">
        <f>+'Ark1'!R1122</f>
        <v>0</v>
      </c>
      <c r="I39" s="30" t="str">
        <f>+IF(H39=0,"",'Ark1'!AG1122)</f>
        <v/>
      </c>
      <c r="J39" s="30" t="str">
        <f>+IF(H39=0,"",'Ark1'!AH1122)</f>
        <v/>
      </c>
      <c r="K39" s="30" t="str">
        <f>+IF(H39=0,"",'Ark1'!U1122)</f>
        <v/>
      </c>
      <c r="L39" s="30"/>
      <c r="M39" s="28" t="str">
        <f>+IF(H39=0,"",'Ark1'!T1122)</f>
        <v/>
      </c>
      <c r="N39" s="30" t="str">
        <f>+IF(H39=0,"",'Ark1'!V1122)</f>
        <v/>
      </c>
      <c r="O39" s="35" t="str">
        <f>+IF(H39=0,"",'Ark1'!W1122)</f>
        <v/>
      </c>
      <c r="P39" s="35" t="str">
        <f>+IF(H39=0,"",'Ark1'!X1122)</f>
        <v/>
      </c>
      <c r="Q39" s="35" t="str">
        <f>+IF(H39=0,"",'Ark1'!Y1122)</f>
        <v/>
      </c>
      <c r="R39" s="35" t="str">
        <f>+IF(H39=0,"",'Ark1'!Z1122)</f>
        <v/>
      </c>
      <c r="S39" s="35" t="str">
        <f>+IF(H39=0,"",'Ark1'!AA1122)</f>
        <v/>
      </c>
      <c r="T39" s="28" t="str">
        <f>+IF(H39=0,"",'Ark1'!AC1122)</f>
        <v/>
      </c>
      <c r="U39" s="35" t="str">
        <f>+IF(H39=0,"",'Ark1'!AE1122)</f>
        <v/>
      </c>
      <c r="V39" s="35" t="str">
        <f t="shared" si="17"/>
        <v/>
      </c>
      <c r="W39" s="30" t="str">
        <f t="shared" si="18"/>
        <v/>
      </c>
      <c r="X39" s="224"/>
      <c r="Y39" s="227"/>
      <c r="AA39" s="30"/>
      <c r="AB39" s="28"/>
      <c r="AC39" s="228"/>
      <c r="AD39" s="29"/>
      <c r="AE39" s="28"/>
      <c r="AF39" s="28"/>
      <c r="AG39" s="35"/>
      <c r="AH39" s="35"/>
      <c r="AI39" s="35"/>
    </row>
    <row r="40" spans="1:64" ht="15" customHeight="1">
      <c r="A40" s="224"/>
      <c r="B40" s="224"/>
      <c r="C40" s="224"/>
      <c r="D40" s="224"/>
      <c r="E40" s="224"/>
      <c r="F40" s="224"/>
      <c r="G40" s="224"/>
      <c r="H40" s="224"/>
      <c r="I40" s="225"/>
      <c r="J40" s="225"/>
      <c r="K40" s="224"/>
      <c r="L40" s="467"/>
      <c r="M40" s="224"/>
      <c r="N40" s="224"/>
      <c r="O40" s="226"/>
      <c r="P40" s="226"/>
      <c r="Q40" s="226"/>
      <c r="R40" s="226"/>
      <c r="S40" s="226"/>
      <c r="T40" s="224"/>
      <c r="U40" s="226"/>
      <c r="V40" s="226"/>
      <c r="W40" s="225"/>
      <c r="X40" s="224"/>
      <c r="Y40" s="227"/>
      <c r="AA40" s="30"/>
      <c r="AB40" s="28"/>
      <c r="AC40" s="228"/>
      <c r="AD40" s="29"/>
      <c r="AH40" s="29"/>
      <c r="AZ40" s="240"/>
    </row>
    <row r="41" spans="1:64" ht="15" customHeight="1">
      <c r="A41" s="224"/>
      <c r="B41" s="224"/>
      <c r="C41" s="242" t="s">
        <v>0</v>
      </c>
      <c r="D41" s="224"/>
      <c r="E41" s="283" t="str">
        <f>+D43</f>
        <v>P+</v>
      </c>
      <c r="F41" s="242" t="s">
        <v>586</v>
      </c>
      <c r="G41" s="224"/>
      <c r="H41" s="248">
        <f>+Klasse!F13</f>
        <v>2</v>
      </c>
      <c r="I41" s="225"/>
      <c r="J41" s="225"/>
      <c r="K41" s="276">
        <f>+Klasse!L13</f>
        <v>13.05</v>
      </c>
      <c r="L41" s="276"/>
      <c r="M41" s="224"/>
      <c r="N41" s="224"/>
      <c r="O41" s="226"/>
      <c r="P41" s="226"/>
      <c r="Q41" s="226"/>
      <c r="R41" s="226"/>
      <c r="S41" s="226"/>
      <c r="T41" s="224"/>
      <c r="U41" s="226"/>
      <c r="V41" s="276">
        <f>+K41/C43</f>
        <v>4.3500000000000005</v>
      </c>
      <c r="W41" s="225"/>
      <c r="X41" s="224"/>
      <c r="Y41" s="227"/>
      <c r="AA41" s="30"/>
      <c r="AB41" s="28"/>
      <c r="AC41" s="228"/>
      <c r="AD41" s="29"/>
      <c r="AH41" s="29"/>
      <c r="AZ41" s="240"/>
    </row>
    <row r="42" spans="1:64" ht="15" customHeight="1">
      <c r="A42" s="224"/>
      <c r="B42" s="224"/>
      <c r="C42" s="224"/>
      <c r="D42" s="224"/>
      <c r="E42" s="224"/>
      <c r="F42" s="224"/>
      <c r="G42" s="224"/>
      <c r="H42" s="224"/>
      <c r="I42" s="225"/>
      <c r="J42" s="225"/>
      <c r="K42" s="224"/>
      <c r="L42" s="467"/>
      <c r="M42" s="224"/>
      <c r="N42" s="224"/>
      <c r="O42" s="226"/>
      <c r="P42" s="226"/>
      <c r="Q42" s="226"/>
      <c r="R42" s="226"/>
      <c r="S42" s="226"/>
      <c r="T42" s="224"/>
      <c r="U42" s="226"/>
      <c r="V42" s="226"/>
      <c r="W42" s="226"/>
      <c r="X42" s="224"/>
      <c r="Y42" s="227"/>
      <c r="AA42" s="30"/>
      <c r="AB42" s="28"/>
      <c r="AC42" s="228"/>
      <c r="AD42" s="29"/>
      <c r="AH42" s="29"/>
      <c r="AZ42" s="240">
        <f>1+AZ39</f>
        <v>1</v>
      </c>
      <c r="BA42" s="29">
        <v>20.659867330016564</v>
      </c>
      <c r="BB42" s="29">
        <f t="shared" ref="BB42" si="20">+BA42</f>
        <v>20.659867330016564</v>
      </c>
      <c r="BC42" s="29">
        <f t="shared" ref="BC42" si="21">+BB42</f>
        <v>20.659867330016564</v>
      </c>
      <c r="BD42" s="29">
        <f t="shared" ref="BD42" si="22">+BC42</f>
        <v>20.659867330016564</v>
      </c>
      <c r="BE42" s="29">
        <f t="shared" ref="BE42" si="23">+BD42</f>
        <v>20.659867330016564</v>
      </c>
      <c r="BF42" s="29">
        <f t="shared" ref="BF42" si="24">+BE42</f>
        <v>20.659867330016564</v>
      </c>
      <c r="BG42" s="29">
        <f t="shared" ref="BG42" si="25">+BF42</f>
        <v>20.659867330016564</v>
      </c>
      <c r="BH42" s="29">
        <f t="shared" ref="BH42" si="26">+BG42</f>
        <v>20.659867330016564</v>
      </c>
      <c r="BI42" s="29">
        <f t="shared" ref="BI42" si="27">+BH42</f>
        <v>20.659867330016564</v>
      </c>
      <c r="BJ42" s="29">
        <f t="shared" ref="BJ42" si="28">+BI42</f>
        <v>20.659867330016564</v>
      </c>
      <c r="BK42" s="29">
        <f t="shared" ref="BK42" si="29">+BJ42</f>
        <v>20.659867330016564</v>
      </c>
      <c r="BL42" s="29">
        <f t="shared" ref="BL42" si="30">+BK42</f>
        <v>20.659867330016564</v>
      </c>
    </row>
    <row r="43" spans="1:64" ht="15.6">
      <c r="A43" s="224"/>
      <c r="B43" s="248">
        <f>+'Ark1'!C1123</f>
        <v>2024</v>
      </c>
      <c r="C43" s="244">
        <f>+'Ark1'!L1123</f>
        <v>3</v>
      </c>
      <c r="D43" s="244" t="s">
        <v>30</v>
      </c>
      <c r="E43" s="244">
        <f>+'Ark1'!D1123</f>
        <v>1</v>
      </c>
      <c r="F43" s="244" t="str">
        <f t="shared" ref="F43:F54" si="31">+F28</f>
        <v>Jan</v>
      </c>
      <c r="G43" s="244">
        <f>+'Ark1'!Q1123</f>
        <v>0</v>
      </c>
      <c r="H43" s="244">
        <f>+'Ark1'!R1123</f>
        <v>0</v>
      </c>
      <c r="I43" s="245" t="str">
        <f>+IF(H43=0,"",'Ark1'!AG1123)</f>
        <v/>
      </c>
      <c r="J43" s="245" t="str">
        <f>+IF(H43=0,"",'Ark1'!AH1123)</f>
        <v/>
      </c>
      <c r="K43" s="245" t="str">
        <f>+IF(H43=0,"",'Ark1'!U1123)</f>
        <v/>
      </c>
      <c r="L43" s="245"/>
      <c r="M43" s="246" t="str">
        <f>+IF(H43=0,"",'Ark1'!T1123)</f>
        <v/>
      </c>
      <c r="N43" s="245" t="str">
        <f>+IF(H43=0,"",'Ark1'!V1123)</f>
        <v/>
      </c>
      <c r="O43" s="247" t="str">
        <f>+IF(H43=0,"",'Ark1'!W1123)</f>
        <v/>
      </c>
      <c r="P43" s="247" t="str">
        <f>+IF(H43=0,"",'Ark1'!X1123)</f>
        <v/>
      </c>
      <c r="Q43" s="247" t="str">
        <f>+IF(H43=0,"",'Ark1'!Y1123)</f>
        <v/>
      </c>
      <c r="R43" s="245" t="str">
        <f>+IF(H43=0,"",'Ark1'!Z1123)</f>
        <v/>
      </c>
      <c r="S43" s="245" t="str">
        <f>+IF(H43=0,"",'Ark1'!AA1123)</f>
        <v/>
      </c>
      <c r="T43" s="245" t="str">
        <f>+IF(H43=0,"",'Ark1'!AC1123)</f>
        <v/>
      </c>
      <c r="U43" s="247" t="str">
        <f>+IF(H43=0,"",'Ark1'!AE1123)</f>
        <v/>
      </c>
      <c r="V43" s="247" t="str">
        <f t="shared" ref="V43:V54" si="32">+IF(H43=0,"",+K43/C43)</f>
        <v/>
      </c>
      <c r="W43" s="245" t="str">
        <f t="shared" ref="W43:W54" si="33">+IF(H43=0,"",G43/H43)</f>
        <v/>
      </c>
      <c r="X43" s="224"/>
      <c r="Y43" s="227"/>
      <c r="AA43" s="30"/>
      <c r="AB43" s="28"/>
      <c r="AC43" s="228"/>
      <c r="AD43" s="29"/>
      <c r="AE43" s="28"/>
      <c r="AF43" s="28"/>
      <c r="AG43" s="35"/>
      <c r="AH43" s="35"/>
      <c r="AI43" s="35"/>
    </row>
    <row r="44" spans="1:64" ht="15.6">
      <c r="A44" s="224"/>
      <c r="B44" s="248">
        <f>+'Ark1'!C1124</f>
        <v>2024</v>
      </c>
      <c r="C44" s="244">
        <f>+'Ark1'!L1124</f>
        <v>3</v>
      </c>
      <c r="D44" s="244" t="s">
        <v>30</v>
      </c>
      <c r="E44" s="244">
        <f>+'Ark1'!D1124</f>
        <v>2</v>
      </c>
      <c r="F44" s="244" t="str">
        <f t="shared" si="31"/>
        <v>Feb</v>
      </c>
      <c r="G44" s="244">
        <f>+'Ark1'!Q1124</f>
        <v>0</v>
      </c>
      <c r="H44" s="244">
        <f>+'Ark1'!R1124</f>
        <v>0</v>
      </c>
      <c r="I44" s="245" t="str">
        <f>+IF(H44=0,"",'Ark1'!AG1124)</f>
        <v/>
      </c>
      <c r="J44" s="245" t="str">
        <f>+IF(H44=0,"",'Ark1'!AH1124)</f>
        <v/>
      </c>
      <c r="K44" s="245" t="str">
        <f>+IF(H44=0,"",'Ark1'!U1124)</f>
        <v/>
      </c>
      <c r="L44" s="245"/>
      <c r="M44" s="246" t="str">
        <f>+IF(H44=0,"",'Ark1'!T1124)</f>
        <v/>
      </c>
      <c r="N44" s="245" t="str">
        <f>+IF(H44=0,"",'Ark1'!V1124)</f>
        <v/>
      </c>
      <c r="O44" s="247" t="str">
        <f>+IF(H44=0,"",'Ark1'!W1124)</f>
        <v/>
      </c>
      <c r="P44" s="247" t="str">
        <f>+IF(H44=0,"",'Ark1'!X1124)</f>
        <v/>
      </c>
      <c r="Q44" s="247" t="str">
        <f>+IF(H44=0,"",'Ark1'!Y1124)</f>
        <v/>
      </c>
      <c r="R44" s="245" t="str">
        <f>+IF(H44=0,"",'Ark1'!Z1124)</f>
        <v/>
      </c>
      <c r="S44" s="245" t="str">
        <f>+IF(H44=0,"",'Ark1'!AA1124)</f>
        <v/>
      </c>
      <c r="T44" s="245" t="str">
        <f>+IF(H44=0,"",'Ark1'!AC1124)</f>
        <v/>
      </c>
      <c r="U44" s="247" t="str">
        <f>+IF(H44=0,"",'Ark1'!AE1124)</f>
        <v/>
      </c>
      <c r="V44" s="247" t="str">
        <f t="shared" si="32"/>
        <v/>
      </c>
      <c r="W44" s="245" t="str">
        <f t="shared" si="33"/>
        <v/>
      </c>
      <c r="X44" s="224"/>
      <c r="Y44" s="227"/>
      <c r="AA44" s="30"/>
      <c r="AB44" s="28"/>
      <c r="AC44" s="228"/>
      <c r="AD44" s="29"/>
      <c r="AE44" s="28"/>
      <c r="AF44" s="28"/>
      <c r="AG44" s="35"/>
      <c r="AH44" s="35"/>
      <c r="AI44" s="35"/>
    </row>
    <row r="45" spans="1:64" ht="15.6">
      <c r="A45" s="224"/>
      <c r="B45" s="248">
        <f>+'Ark1'!C1125</f>
        <v>2024</v>
      </c>
      <c r="C45" s="244">
        <f>+'Ark1'!L1125</f>
        <v>3</v>
      </c>
      <c r="D45" s="244" t="s">
        <v>30</v>
      </c>
      <c r="E45" s="244">
        <f>+'Ark1'!D1125</f>
        <v>3</v>
      </c>
      <c r="F45" s="244" t="str">
        <f t="shared" si="31"/>
        <v>Mar</v>
      </c>
      <c r="G45" s="244">
        <f>+'Ark1'!Q1125</f>
        <v>1</v>
      </c>
      <c r="H45" s="244">
        <f>+'Ark1'!R1125</f>
        <v>1</v>
      </c>
      <c r="I45" s="245">
        <f>+IF(H45=0,"",'Ark1'!AG1125)</f>
        <v>8.3333333333333357</v>
      </c>
      <c r="J45" s="245">
        <f>+IF(H45=0,"",'Ark1'!AH1125)</f>
        <v>10.160183066361556</v>
      </c>
      <c r="K45" s="245">
        <f>+IF(H45=0,"",'Ark1'!U1125)</f>
        <v>22.2</v>
      </c>
      <c r="L45" s="245"/>
      <c r="M45" s="246">
        <f>+IF(H45=0,"",'Ark1'!T1125)</f>
        <v>4</v>
      </c>
      <c r="N45" s="245">
        <f>+IF(H45=0,"",'Ark1'!V1125)</f>
        <v>0</v>
      </c>
      <c r="O45" s="247">
        <f>+IF(H45=0,"",'Ark1'!W1125)</f>
        <v>0</v>
      </c>
      <c r="P45" s="247">
        <f>+IF(H45=0,"",'Ark1'!X1125)</f>
        <v>100</v>
      </c>
      <c r="Q45" s="247">
        <f>+IF(H45=0,"",'Ark1'!Y1125)</f>
        <v>0</v>
      </c>
      <c r="R45" s="245">
        <f>+IF(H45=0,"",'Ark1'!Z1125)</f>
        <v>0</v>
      </c>
      <c r="S45" s="245">
        <f>+IF(H45=0,"",'Ark1'!AA1125)</f>
        <v>0</v>
      </c>
      <c r="T45" s="245">
        <f>+IF(H45=0,"",'Ark1'!AC1125)</f>
        <v>0</v>
      </c>
      <c r="U45" s="247">
        <f>+IF(H45=0,"",'Ark1'!AE1125)</f>
        <v>0</v>
      </c>
      <c r="V45" s="247">
        <f t="shared" si="32"/>
        <v>7.3999999999999995</v>
      </c>
      <c r="W45" s="245">
        <f t="shared" si="33"/>
        <v>1</v>
      </c>
      <c r="X45" s="224"/>
      <c r="Y45" s="227"/>
      <c r="AA45" s="30"/>
      <c r="AB45" s="28"/>
      <c r="AC45" s="228"/>
      <c r="AD45" s="29"/>
      <c r="AE45" s="28"/>
      <c r="AF45" s="28"/>
      <c r="AG45" s="35"/>
      <c r="AH45" s="35"/>
      <c r="AI45" s="35"/>
    </row>
    <row r="46" spans="1:64" ht="15.6">
      <c r="A46" s="224"/>
      <c r="B46" s="248">
        <f>+'Ark1'!C1126</f>
        <v>2024</v>
      </c>
      <c r="C46" s="244">
        <f>+'Ark1'!L1126</f>
        <v>3</v>
      </c>
      <c r="D46" s="244" t="s">
        <v>30</v>
      </c>
      <c r="E46" s="244">
        <f>+'Ark1'!D1126</f>
        <v>4</v>
      </c>
      <c r="F46" s="244" t="str">
        <f t="shared" si="31"/>
        <v>Apr</v>
      </c>
      <c r="G46" s="244">
        <f>+'Ark1'!Q1126</f>
        <v>0</v>
      </c>
      <c r="H46" s="244">
        <f>+'Ark1'!R1126</f>
        <v>0</v>
      </c>
      <c r="I46" s="245" t="str">
        <f>+IF(H46=0,"",'Ark1'!AG1126)</f>
        <v/>
      </c>
      <c r="J46" s="245" t="str">
        <f>+IF(H46=0,"",'Ark1'!AH1126)</f>
        <v/>
      </c>
      <c r="K46" s="245" t="str">
        <f>+IF(H46=0,"",'Ark1'!U1126)</f>
        <v/>
      </c>
      <c r="L46" s="245"/>
      <c r="M46" s="246" t="str">
        <f>+IF(H46=0,"",'Ark1'!T1126)</f>
        <v/>
      </c>
      <c r="N46" s="245" t="str">
        <f>+IF(H46=0,"",'Ark1'!V1126)</f>
        <v/>
      </c>
      <c r="O46" s="247" t="str">
        <f>+IF(H46=0,"",'Ark1'!W1126)</f>
        <v/>
      </c>
      <c r="P46" s="247" t="str">
        <f>+IF(H46=0,"",'Ark1'!X1126)</f>
        <v/>
      </c>
      <c r="Q46" s="247" t="str">
        <f>+IF(H46=0,"",'Ark1'!Y1126)</f>
        <v/>
      </c>
      <c r="R46" s="245" t="str">
        <f>+IF(H46=0,"",'Ark1'!Z1126)</f>
        <v/>
      </c>
      <c r="S46" s="245" t="str">
        <f>+IF(H46=0,"",'Ark1'!AA1126)</f>
        <v/>
      </c>
      <c r="T46" s="245" t="str">
        <f>+IF(H46=0,"",'Ark1'!AC1126)</f>
        <v/>
      </c>
      <c r="U46" s="247" t="str">
        <f>+IF(H46=0,"",'Ark1'!AE1126)</f>
        <v/>
      </c>
      <c r="V46" s="247" t="str">
        <f t="shared" si="32"/>
        <v/>
      </c>
      <c r="W46" s="245" t="str">
        <f t="shared" si="33"/>
        <v/>
      </c>
      <c r="X46" s="224"/>
      <c r="Y46" s="227"/>
      <c r="AA46" s="30"/>
      <c r="AB46" s="28"/>
      <c r="AC46" s="228"/>
      <c r="AD46" s="29"/>
      <c r="AE46" s="28"/>
      <c r="AF46" s="28"/>
      <c r="AG46" s="35"/>
      <c r="AH46" s="35"/>
      <c r="AI46" s="35"/>
    </row>
    <row r="47" spans="1:64" ht="15.6">
      <c r="A47" s="224"/>
      <c r="B47" s="248">
        <f>+'Ark1'!C1127</f>
        <v>2024</v>
      </c>
      <c r="C47" s="244">
        <f>+'Ark1'!L1127</f>
        <v>3</v>
      </c>
      <c r="D47" s="244" t="s">
        <v>30</v>
      </c>
      <c r="E47" s="244">
        <f>+'Ark1'!D1127</f>
        <v>5</v>
      </c>
      <c r="F47" s="244" t="str">
        <f t="shared" si="31"/>
        <v>Mai</v>
      </c>
      <c r="G47" s="244">
        <f>+'Ark1'!Q1127</f>
        <v>0</v>
      </c>
      <c r="H47" s="244">
        <f>+'Ark1'!R1127</f>
        <v>0</v>
      </c>
      <c r="I47" s="245" t="str">
        <f>+IF(H47=0,"",'Ark1'!AG1127)</f>
        <v/>
      </c>
      <c r="J47" s="245" t="str">
        <f>+IF(H47=0,"",'Ark1'!AH1127)</f>
        <v/>
      </c>
      <c r="K47" s="245" t="str">
        <f>+IF(H47=0,"",'Ark1'!U1127)</f>
        <v/>
      </c>
      <c r="L47" s="245"/>
      <c r="M47" s="246" t="str">
        <f>+IF(H47=0,"",'Ark1'!T1127)</f>
        <v/>
      </c>
      <c r="N47" s="245" t="str">
        <f>+IF(H47=0,"",'Ark1'!V1127)</f>
        <v/>
      </c>
      <c r="O47" s="247" t="str">
        <f>+IF(H47=0,"",'Ark1'!W1127)</f>
        <v/>
      </c>
      <c r="P47" s="247" t="str">
        <f>+IF(H47=0,"",'Ark1'!X1127)</f>
        <v/>
      </c>
      <c r="Q47" s="247" t="str">
        <f>+IF(H47=0,"",'Ark1'!Y1127)</f>
        <v/>
      </c>
      <c r="R47" s="245" t="str">
        <f>+IF(H47=0,"",'Ark1'!Z1127)</f>
        <v/>
      </c>
      <c r="S47" s="245" t="str">
        <f>+IF(H47=0,"",'Ark1'!AA1127)</f>
        <v/>
      </c>
      <c r="T47" s="245" t="str">
        <f>+IF(H47=0,"",'Ark1'!AC1127)</f>
        <v/>
      </c>
      <c r="U47" s="247" t="str">
        <f>+IF(H47=0,"",'Ark1'!AE1127)</f>
        <v/>
      </c>
      <c r="V47" s="247" t="str">
        <f t="shared" si="32"/>
        <v/>
      </c>
      <c r="W47" s="245" t="str">
        <f t="shared" si="33"/>
        <v/>
      </c>
      <c r="X47" s="224"/>
      <c r="Y47" s="227"/>
      <c r="AA47" s="30"/>
      <c r="AB47" s="28"/>
      <c r="AC47" s="228"/>
      <c r="AD47" s="29"/>
      <c r="AE47" s="28"/>
      <c r="AF47" s="28"/>
      <c r="AG47" s="35"/>
      <c r="AH47" s="35"/>
      <c r="AI47" s="35"/>
    </row>
    <row r="48" spans="1:64" ht="15.6">
      <c r="A48" s="224"/>
      <c r="B48" s="248">
        <f>+'Ark1'!C1128</f>
        <v>2024</v>
      </c>
      <c r="C48" s="244">
        <f>+'Ark1'!L1128</f>
        <v>3</v>
      </c>
      <c r="D48" s="244" t="s">
        <v>30</v>
      </c>
      <c r="E48" s="244">
        <f>+'Ark1'!D1128</f>
        <v>6</v>
      </c>
      <c r="F48" s="244" t="str">
        <f t="shared" si="31"/>
        <v>Jun</v>
      </c>
      <c r="G48" s="244">
        <f>+'Ark1'!Q1128</f>
        <v>1</v>
      </c>
      <c r="H48" s="244">
        <f>+'Ark1'!R1128</f>
        <v>1</v>
      </c>
      <c r="I48" s="245">
        <f>+IF(H48=0,"",'Ark1'!AG1128)</f>
        <v>0.10224948875255623</v>
      </c>
      <c r="J48" s="245">
        <f>+IF(H48=0,"",'Ark1'!AH1128)</f>
        <v>2.5006732581848965E-2</v>
      </c>
      <c r="K48" s="245">
        <f>+IF(H48=0,"",'Ark1'!U1128)</f>
        <v>3.9</v>
      </c>
      <c r="L48" s="245"/>
      <c r="M48" s="246">
        <f>+IF(H48=0,"",'Ark1'!T1128)</f>
        <v>2</v>
      </c>
      <c r="N48" s="245">
        <f>+IF(H48=0,"",'Ark1'!V1128)</f>
        <v>0</v>
      </c>
      <c r="O48" s="247">
        <f>+IF(H48=0,"",'Ark1'!W1128)</f>
        <v>0</v>
      </c>
      <c r="P48" s="247">
        <f>+IF(H48=0,"",'Ark1'!X1128)</f>
        <v>0</v>
      </c>
      <c r="Q48" s="247">
        <f>+IF(H48=0,"",'Ark1'!Y1128)</f>
        <v>0</v>
      </c>
      <c r="R48" s="245">
        <f>+IF(H48=0,"",'Ark1'!Z1128)</f>
        <v>0</v>
      </c>
      <c r="S48" s="245">
        <f>+IF(H48=0,"",'Ark1'!AA1128)</f>
        <v>0</v>
      </c>
      <c r="T48" s="245">
        <f>+IF(H48=0,"",'Ark1'!AC1128)</f>
        <v>0</v>
      </c>
      <c r="U48" s="247">
        <f>+IF(H48=0,"",'Ark1'!AE1128)</f>
        <v>0</v>
      </c>
      <c r="V48" s="247">
        <f t="shared" si="32"/>
        <v>1.3</v>
      </c>
      <c r="W48" s="245">
        <f t="shared" si="33"/>
        <v>1</v>
      </c>
      <c r="X48" s="224"/>
      <c r="Y48" s="227"/>
      <c r="AA48" s="30"/>
      <c r="AB48" s="28"/>
      <c r="AC48" s="228"/>
      <c r="AD48" s="29"/>
      <c r="AE48" s="28"/>
      <c r="AF48" s="28"/>
      <c r="AG48" s="35"/>
      <c r="AH48" s="35"/>
      <c r="AI48" s="35"/>
    </row>
    <row r="49" spans="1:64" ht="15.6">
      <c r="A49" s="224"/>
      <c r="B49" s="248">
        <f>+'Ark1'!C1129</f>
        <v>2024</v>
      </c>
      <c r="C49" s="244">
        <f>+'Ark1'!L1129</f>
        <v>3</v>
      </c>
      <c r="D49" s="244" t="s">
        <v>30</v>
      </c>
      <c r="E49" s="244">
        <f>+'Ark1'!D1129</f>
        <v>7</v>
      </c>
      <c r="F49" s="244" t="str">
        <f t="shared" si="31"/>
        <v>Jul</v>
      </c>
      <c r="G49" s="244">
        <f>+'Ark1'!Q1129</f>
        <v>0</v>
      </c>
      <c r="H49" s="244">
        <f>+'Ark1'!R1129</f>
        <v>0</v>
      </c>
      <c r="I49" s="245" t="str">
        <f>+IF(H49=0,"",'Ark1'!AG1129)</f>
        <v/>
      </c>
      <c r="J49" s="245" t="str">
        <f>+IF(H49=0,"",'Ark1'!AH1129)</f>
        <v/>
      </c>
      <c r="K49" s="245" t="str">
        <f>+IF(H49=0,"",'Ark1'!U1129)</f>
        <v/>
      </c>
      <c r="L49" s="245"/>
      <c r="M49" s="246" t="str">
        <f>+IF(H49=0,"",'Ark1'!T1129)</f>
        <v/>
      </c>
      <c r="N49" s="245" t="str">
        <f>+IF(H49=0,"",'Ark1'!V1129)</f>
        <v/>
      </c>
      <c r="O49" s="247" t="str">
        <f>+IF(H49=0,"",'Ark1'!W1129)</f>
        <v/>
      </c>
      <c r="P49" s="247" t="str">
        <f>+IF(H49=0,"",'Ark1'!X1129)</f>
        <v/>
      </c>
      <c r="Q49" s="247" t="str">
        <f>+IF(H49=0,"",'Ark1'!Y1129)</f>
        <v/>
      </c>
      <c r="R49" s="245" t="str">
        <f>+IF(H49=0,"",'Ark1'!Z1129)</f>
        <v/>
      </c>
      <c r="S49" s="245" t="str">
        <f>+IF(H49=0,"",'Ark1'!AA1129)</f>
        <v/>
      </c>
      <c r="T49" s="245" t="str">
        <f>+IF(H49=0,"",'Ark1'!AC1129)</f>
        <v/>
      </c>
      <c r="U49" s="247" t="str">
        <f>+IF(H49=0,"",'Ark1'!AE1129)</f>
        <v/>
      </c>
      <c r="V49" s="247" t="str">
        <f t="shared" si="32"/>
        <v/>
      </c>
      <c r="W49" s="245" t="str">
        <f t="shared" si="33"/>
        <v/>
      </c>
      <c r="X49" s="224"/>
      <c r="Y49" s="227"/>
      <c r="AA49" s="30"/>
      <c r="AB49" s="28"/>
      <c r="AC49" s="228"/>
      <c r="AD49" s="29"/>
      <c r="AE49" s="28"/>
      <c r="AF49" s="28"/>
      <c r="AG49" s="35"/>
      <c r="AH49" s="35"/>
      <c r="AI49" s="35"/>
    </row>
    <row r="50" spans="1:64" ht="15.6">
      <c r="A50" s="224"/>
      <c r="B50" s="248">
        <f>+'Ark1'!C1130</f>
        <v>2024</v>
      </c>
      <c r="C50" s="244">
        <f>+'Ark1'!L1130</f>
        <v>3</v>
      </c>
      <c r="D50" s="244" t="s">
        <v>30</v>
      </c>
      <c r="E50" s="244">
        <f>+'Ark1'!D1130</f>
        <v>8</v>
      </c>
      <c r="F50" s="244" t="str">
        <f t="shared" si="31"/>
        <v>Aug</v>
      </c>
      <c r="G50" s="244">
        <f>+'Ark1'!Q1130</f>
        <v>0</v>
      </c>
      <c r="H50" s="244">
        <f>+'Ark1'!R1130</f>
        <v>0</v>
      </c>
      <c r="I50" s="245" t="str">
        <f>+IF(H50=0,"",'Ark1'!AG1130)</f>
        <v/>
      </c>
      <c r="J50" s="245" t="str">
        <f>+IF(H50=0,"",'Ark1'!AH1130)</f>
        <v/>
      </c>
      <c r="K50" s="245" t="str">
        <f>+IF(H50=0,"",'Ark1'!U1130)</f>
        <v/>
      </c>
      <c r="L50" s="245"/>
      <c r="M50" s="246" t="str">
        <f>+IF(H50=0,"",'Ark1'!T1130)</f>
        <v/>
      </c>
      <c r="N50" s="245" t="str">
        <f>+IF(H50=0,"",'Ark1'!V1130)</f>
        <v/>
      </c>
      <c r="O50" s="247" t="str">
        <f>+IF(H50=0,"",'Ark1'!W1130)</f>
        <v/>
      </c>
      <c r="P50" s="247" t="str">
        <f>+IF(H50=0,"",'Ark1'!X1130)</f>
        <v/>
      </c>
      <c r="Q50" s="247" t="str">
        <f>+IF(H50=0,"",'Ark1'!Y1130)</f>
        <v/>
      </c>
      <c r="R50" s="245" t="str">
        <f>+IF(H50=0,"",'Ark1'!Z1130)</f>
        <v/>
      </c>
      <c r="S50" s="245" t="str">
        <f>+IF(H50=0,"",'Ark1'!AA1130)</f>
        <v/>
      </c>
      <c r="T50" s="245" t="str">
        <f>+IF(H50=0,"",'Ark1'!AC1130)</f>
        <v/>
      </c>
      <c r="U50" s="247" t="str">
        <f>+IF(H50=0,"",'Ark1'!AE1130)</f>
        <v/>
      </c>
      <c r="V50" s="247" t="str">
        <f t="shared" si="32"/>
        <v/>
      </c>
      <c r="W50" s="245" t="str">
        <f t="shared" si="33"/>
        <v/>
      </c>
      <c r="X50" s="224"/>
      <c r="Y50" s="227"/>
      <c r="AA50" s="30"/>
      <c r="AB50" s="28"/>
      <c r="AC50" s="228"/>
      <c r="AD50" s="29"/>
      <c r="AE50" s="28"/>
      <c r="AF50" s="28"/>
      <c r="AG50" s="35"/>
      <c r="AH50" s="35"/>
      <c r="AI50" s="35"/>
    </row>
    <row r="51" spans="1:64" ht="15.6">
      <c r="A51" s="224"/>
      <c r="B51" s="248">
        <f>+'Ark1'!C1131</f>
        <v>2024</v>
      </c>
      <c r="C51" s="244">
        <f>+'Ark1'!L1131</f>
        <v>3</v>
      </c>
      <c r="D51" s="244" t="s">
        <v>30</v>
      </c>
      <c r="E51" s="244">
        <f>+'Ark1'!D1131</f>
        <v>9</v>
      </c>
      <c r="F51" s="244" t="str">
        <f t="shared" si="31"/>
        <v>Sep</v>
      </c>
      <c r="G51" s="244">
        <f>+'Ark1'!Q1131</f>
        <v>0</v>
      </c>
      <c r="H51" s="244">
        <f>+'Ark1'!R1131</f>
        <v>0</v>
      </c>
      <c r="I51" s="245" t="str">
        <f>+IF(H51=0,"",'Ark1'!AG1131)</f>
        <v/>
      </c>
      <c r="J51" s="245" t="str">
        <f>+IF(H51=0,"",'Ark1'!AH1131)</f>
        <v/>
      </c>
      <c r="K51" s="245" t="str">
        <f>+IF(H51=0,"",'Ark1'!U1131)</f>
        <v/>
      </c>
      <c r="L51" s="245"/>
      <c r="M51" s="246" t="str">
        <f>+IF(H51=0,"",'Ark1'!T1131)</f>
        <v/>
      </c>
      <c r="N51" s="245" t="str">
        <f>+IF(H51=0,"",'Ark1'!V1131)</f>
        <v/>
      </c>
      <c r="O51" s="247" t="str">
        <f>+IF(H51=0,"",'Ark1'!W1131)</f>
        <v/>
      </c>
      <c r="P51" s="247" t="str">
        <f>+IF(H51=0,"",'Ark1'!X1131)</f>
        <v/>
      </c>
      <c r="Q51" s="247" t="str">
        <f>+IF(H51=0,"",'Ark1'!Y1131)</f>
        <v/>
      </c>
      <c r="R51" s="245" t="str">
        <f>+IF(H51=0,"",'Ark1'!Z1131)</f>
        <v/>
      </c>
      <c r="S51" s="245" t="str">
        <f>+IF(H51=0,"",'Ark1'!AA1131)</f>
        <v/>
      </c>
      <c r="T51" s="245" t="str">
        <f>+IF(H51=0,"",'Ark1'!AC1131)</f>
        <v/>
      </c>
      <c r="U51" s="247" t="str">
        <f>+IF(H51=0,"",'Ark1'!AE1131)</f>
        <v/>
      </c>
      <c r="V51" s="247" t="str">
        <f t="shared" si="32"/>
        <v/>
      </c>
      <c r="W51" s="245" t="str">
        <f t="shared" si="33"/>
        <v/>
      </c>
      <c r="X51" s="224"/>
      <c r="Y51" s="227"/>
      <c r="AA51" s="30"/>
      <c r="AB51" s="28"/>
      <c r="AC51" s="228"/>
      <c r="AD51" s="29"/>
      <c r="AE51" s="28"/>
      <c r="AF51" s="28"/>
      <c r="AG51" s="35"/>
      <c r="AH51" s="35"/>
      <c r="AI51" s="35"/>
    </row>
    <row r="52" spans="1:64" ht="15.6">
      <c r="A52" s="224"/>
      <c r="B52" s="248">
        <f>+'Ark1'!C1132</f>
        <v>2024</v>
      </c>
      <c r="C52" s="244">
        <f>+'Ark1'!L1132</f>
        <v>3</v>
      </c>
      <c r="D52" s="244" t="s">
        <v>30</v>
      </c>
      <c r="E52" s="244">
        <f>+'Ark1'!D1132</f>
        <v>10</v>
      </c>
      <c r="F52" s="244" t="str">
        <f t="shared" si="31"/>
        <v>Okt</v>
      </c>
      <c r="G52" s="244">
        <f>+'Ark1'!Q1132</f>
        <v>0</v>
      </c>
      <c r="H52" s="244">
        <f>+'Ark1'!R1132</f>
        <v>0</v>
      </c>
      <c r="I52" s="245" t="str">
        <f>+IF(H52=0,"",'Ark1'!AG1132)</f>
        <v/>
      </c>
      <c r="J52" s="245" t="str">
        <f>+IF(H52=0,"",'Ark1'!AH1132)</f>
        <v/>
      </c>
      <c r="K52" s="245" t="str">
        <f>+IF(H52=0,"",'Ark1'!U1132)</f>
        <v/>
      </c>
      <c r="L52" s="245"/>
      <c r="M52" s="246" t="str">
        <f>+IF(H52=0,"",'Ark1'!T1132)</f>
        <v/>
      </c>
      <c r="N52" s="245" t="str">
        <f>+IF(H52=0,"",'Ark1'!V1132)</f>
        <v/>
      </c>
      <c r="O52" s="247" t="str">
        <f>+IF(H52=0,"",'Ark1'!W1132)</f>
        <v/>
      </c>
      <c r="P52" s="247" t="str">
        <f>+IF(H52=0,"",'Ark1'!X1132)</f>
        <v/>
      </c>
      <c r="Q52" s="247" t="str">
        <f>+IF(H52=0,"",'Ark1'!Y1132)</f>
        <v/>
      </c>
      <c r="R52" s="245" t="str">
        <f>+IF(H52=0,"",'Ark1'!Z1132)</f>
        <v/>
      </c>
      <c r="S52" s="245" t="str">
        <f>+IF(H52=0,"",'Ark1'!AA1132)</f>
        <v/>
      </c>
      <c r="T52" s="245" t="str">
        <f>+IF(H52=0,"",'Ark1'!AC1132)</f>
        <v/>
      </c>
      <c r="U52" s="247" t="str">
        <f>+IF(H52=0,"",'Ark1'!AE1132)</f>
        <v/>
      </c>
      <c r="V52" s="247" t="str">
        <f t="shared" si="32"/>
        <v/>
      </c>
      <c r="W52" s="245" t="str">
        <f t="shared" si="33"/>
        <v/>
      </c>
      <c r="X52" s="224"/>
      <c r="Y52" s="227"/>
      <c r="AA52" s="30"/>
      <c r="AB52" s="28"/>
      <c r="AC52" s="228"/>
      <c r="AD52" s="29"/>
      <c r="AE52" s="28"/>
      <c r="AF52" s="28"/>
      <c r="AG52" s="35"/>
      <c r="AH52" s="35"/>
      <c r="AI52" s="35"/>
    </row>
    <row r="53" spans="1:64" ht="15.6">
      <c r="A53" s="224"/>
      <c r="B53" s="248">
        <f>+'Ark1'!C1133</f>
        <v>2024</v>
      </c>
      <c r="C53" s="244">
        <f>+'Ark1'!L1133</f>
        <v>3</v>
      </c>
      <c r="D53" s="244" t="s">
        <v>30</v>
      </c>
      <c r="E53" s="244">
        <f>+'Ark1'!D1133</f>
        <v>11</v>
      </c>
      <c r="F53" s="244" t="str">
        <f t="shared" si="31"/>
        <v>Nov</v>
      </c>
      <c r="G53" s="244">
        <f>+'Ark1'!Q1133</f>
        <v>0</v>
      </c>
      <c r="H53" s="244">
        <f>+'Ark1'!R1133</f>
        <v>0</v>
      </c>
      <c r="I53" s="245" t="str">
        <f>+IF(H53=0,"",'Ark1'!AG1133)</f>
        <v/>
      </c>
      <c r="J53" s="245" t="str">
        <f>+IF(H53=0,"",'Ark1'!AH1133)</f>
        <v/>
      </c>
      <c r="K53" s="245" t="str">
        <f>+IF(H53=0,"",'Ark1'!U1133)</f>
        <v/>
      </c>
      <c r="L53" s="245"/>
      <c r="M53" s="246" t="str">
        <f>+IF(H53=0,"",'Ark1'!T1133)</f>
        <v/>
      </c>
      <c r="N53" s="245" t="str">
        <f>+IF(H53=0,"",'Ark1'!V1133)</f>
        <v/>
      </c>
      <c r="O53" s="247" t="str">
        <f>+IF(H53=0,"",'Ark1'!W1133)</f>
        <v/>
      </c>
      <c r="P53" s="247" t="str">
        <f>+IF(H53=0,"",'Ark1'!X1133)</f>
        <v/>
      </c>
      <c r="Q53" s="247" t="str">
        <f>+IF(H53=0,"",'Ark1'!Y1133)</f>
        <v/>
      </c>
      <c r="R53" s="245" t="str">
        <f>+IF(H53=0,"",'Ark1'!Z1133)</f>
        <v/>
      </c>
      <c r="S53" s="245" t="str">
        <f>+IF(H53=0,"",'Ark1'!AA1133)</f>
        <v/>
      </c>
      <c r="T53" s="245" t="str">
        <f>+IF(H53=0,"",'Ark1'!AC1133)</f>
        <v/>
      </c>
      <c r="U53" s="247" t="str">
        <f>+IF(H53=0,"",'Ark1'!AE1133)</f>
        <v/>
      </c>
      <c r="V53" s="247" t="str">
        <f t="shared" si="32"/>
        <v/>
      </c>
      <c r="W53" s="245" t="str">
        <f t="shared" si="33"/>
        <v/>
      </c>
      <c r="X53" s="224"/>
      <c r="Y53" s="227"/>
      <c r="AA53" s="30"/>
      <c r="AB53" s="28"/>
      <c r="AC53" s="228"/>
      <c r="AD53" s="29"/>
      <c r="AE53" s="28"/>
      <c r="AF53" s="28"/>
      <c r="AG53" s="35"/>
      <c r="AH53" s="35"/>
      <c r="AI53" s="35"/>
    </row>
    <row r="54" spans="1:64" ht="16.5" customHeight="1">
      <c r="A54" s="224"/>
      <c r="B54" s="248">
        <f>+'Ark1'!C1134</f>
        <v>2024</v>
      </c>
      <c r="C54" s="244">
        <f>+'Ark1'!L1134</f>
        <v>3</v>
      </c>
      <c r="D54" s="244" t="s">
        <v>30</v>
      </c>
      <c r="E54" s="244">
        <f>+'Ark1'!D1134</f>
        <v>12</v>
      </c>
      <c r="F54" s="244" t="str">
        <f t="shared" si="31"/>
        <v>Des</v>
      </c>
      <c r="G54" s="244">
        <f>+'Ark1'!Q1134</f>
        <v>0</v>
      </c>
      <c r="H54" s="244">
        <f>+'Ark1'!R1134</f>
        <v>0</v>
      </c>
      <c r="I54" s="245" t="str">
        <f>+IF(H54=0,"",'Ark1'!AG1134)</f>
        <v/>
      </c>
      <c r="J54" s="245" t="str">
        <f>+IF(H54=0,"",'Ark1'!AH1134)</f>
        <v/>
      </c>
      <c r="K54" s="245" t="str">
        <f>+IF(H54=0,"",'Ark1'!U1134)</f>
        <v/>
      </c>
      <c r="L54" s="245"/>
      <c r="M54" s="246" t="str">
        <f>+IF(H54=0,"",'Ark1'!T1134)</f>
        <v/>
      </c>
      <c r="N54" s="245" t="str">
        <f>+IF(H54=0,"",'Ark1'!V1134)</f>
        <v/>
      </c>
      <c r="O54" s="247" t="str">
        <f>+IF(H54=0,"",'Ark1'!W1134)</f>
        <v/>
      </c>
      <c r="P54" s="247" t="str">
        <f>+IF(H54=0,"",'Ark1'!X1134)</f>
        <v/>
      </c>
      <c r="Q54" s="247" t="str">
        <f>+IF(H54=0,"",'Ark1'!Y1134)</f>
        <v/>
      </c>
      <c r="R54" s="245" t="str">
        <f>+IF(H54=0,"",'Ark1'!Z1134)</f>
        <v/>
      </c>
      <c r="S54" s="245" t="str">
        <f>+IF(H54=0,"",'Ark1'!AA1134)</f>
        <v/>
      </c>
      <c r="T54" s="245" t="str">
        <f>+IF(H54=0,"",'Ark1'!AC1134)</f>
        <v/>
      </c>
      <c r="U54" s="247" t="str">
        <f>+IF(H54=0,"",'Ark1'!AE1134)</f>
        <v/>
      </c>
      <c r="V54" s="247" t="str">
        <f t="shared" si="32"/>
        <v/>
      </c>
      <c r="W54" s="245" t="str">
        <f t="shared" si="33"/>
        <v/>
      </c>
      <c r="X54" s="224"/>
      <c r="Y54" s="227"/>
      <c r="AA54" s="30"/>
      <c r="AB54" s="28"/>
      <c r="AC54" s="228"/>
      <c r="AD54" s="29"/>
      <c r="AE54" s="28"/>
      <c r="AF54" s="28"/>
      <c r="AG54" s="35"/>
      <c r="AH54" s="35"/>
      <c r="AI54" s="35"/>
    </row>
    <row r="55" spans="1:64" ht="19.8">
      <c r="A55" s="224"/>
      <c r="B55" s="224"/>
      <c r="C55" s="224"/>
      <c r="D55" s="224"/>
      <c r="E55" s="224"/>
      <c r="F55" s="224"/>
      <c r="G55" s="224"/>
      <c r="H55" s="224"/>
      <c r="I55" s="225"/>
      <c r="J55" s="225"/>
      <c r="K55" s="224"/>
      <c r="L55" s="467"/>
      <c r="M55" s="224"/>
      <c r="N55" s="224"/>
      <c r="O55" s="226"/>
      <c r="P55" s="226"/>
      <c r="Q55" s="226"/>
      <c r="R55" s="226"/>
      <c r="S55" s="226"/>
      <c r="T55" s="224"/>
      <c r="U55" s="226"/>
      <c r="V55" s="226"/>
      <c r="W55" s="225"/>
      <c r="X55" s="224"/>
      <c r="Y55" s="227"/>
      <c r="AA55" s="30"/>
      <c r="AB55" s="28"/>
      <c r="AC55" s="228"/>
      <c r="AD55" s="29"/>
      <c r="AH55" s="29"/>
      <c r="AZ55" s="240"/>
    </row>
    <row r="56" spans="1:64" ht="19.8">
      <c r="A56" s="224"/>
      <c r="B56" s="224"/>
      <c r="C56" s="242" t="s">
        <v>0</v>
      </c>
      <c r="D56" s="224"/>
      <c r="E56" s="283" t="str">
        <f>+D61</f>
        <v>O-</v>
      </c>
      <c r="F56" s="242" t="s">
        <v>586</v>
      </c>
      <c r="G56" s="224"/>
      <c r="H56" s="248">
        <f>SUM(H61:H72)</f>
        <v>5</v>
      </c>
      <c r="I56" s="225"/>
      <c r="J56" s="225"/>
      <c r="K56" s="276">
        <f>+Klasse!L34</f>
        <v>10.28999999999999</v>
      </c>
      <c r="L56" s="276"/>
      <c r="M56" s="224"/>
      <c r="N56" s="224"/>
      <c r="O56" s="226"/>
      <c r="P56" s="226"/>
      <c r="Q56" s="226"/>
      <c r="R56" s="226"/>
      <c r="S56" s="226"/>
      <c r="T56" s="224"/>
      <c r="U56" s="226"/>
      <c r="V56" s="276">
        <f>+K56/C61</f>
        <v>2.5724999999999976</v>
      </c>
      <c r="W56" s="225"/>
      <c r="X56" s="224"/>
      <c r="Y56" s="227"/>
      <c r="AA56" s="30"/>
      <c r="AB56" s="28"/>
      <c r="AC56" s="228"/>
      <c r="AD56" s="29"/>
      <c r="AH56" s="29"/>
      <c r="AZ56" s="240"/>
    </row>
    <row r="57" spans="1:64" ht="19.8">
      <c r="A57" s="224"/>
      <c r="B57" s="224"/>
      <c r="C57" s="224"/>
      <c r="D57" s="224"/>
      <c r="E57" s="224"/>
      <c r="F57" s="224"/>
      <c r="G57" s="224"/>
      <c r="H57" s="224"/>
      <c r="I57" s="225"/>
      <c r="J57" s="225"/>
      <c r="K57" s="224"/>
      <c r="L57" s="467"/>
      <c r="M57" s="224"/>
      <c r="N57" s="224"/>
      <c r="O57" s="226"/>
      <c r="P57" s="226"/>
      <c r="Q57" s="226"/>
      <c r="R57" s="226"/>
      <c r="S57" s="226"/>
      <c r="T57" s="224"/>
      <c r="U57" s="226"/>
      <c r="V57" s="243" t="s">
        <v>82</v>
      </c>
      <c r="W57" s="241" t="s">
        <v>2</v>
      </c>
      <c r="X57" s="224"/>
      <c r="Y57" s="227"/>
      <c r="AA57" s="30"/>
      <c r="AB57" s="28"/>
      <c r="AC57" s="228"/>
      <c r="AD57" s="29"/>
      <c r="AH57" s="29"/>
      <c r="AZ57" s="240">
        <f>1+AZ54</f>
        <v>1</v>
      </c>
      <c r="BA57" s="29">
        <v>20.659867330016564</v>
      </c>
      <c r="BB57" s="29">
        <f t="shared" ref="BB57:BB60" si="34">+BA57</f>
        <v>20.659867330016564</v>
      </c>
      <c r="BC57" s="29">
        <f t="shared" ref="BC57:BC60" si="35">+BB57</f>
        <v>20.659867330016564</v>
      </c>
      <c r="BD57" s="29">
        <f t="shared" ref="BD57:BD60" si="36">+BC57</f>
        <v>20.659867330016564</v>
      </c>
      <c r="BE57" s="29">
        <f t="shared" ref="BE57:BE60" si="37">+BD57</f>
        <v>20.659867330016564</v>
      </c>
      <c r="BF57" s="29">
        <f t="shared" ref="BF57:BF60" si="38">+BE57</f>
        <v>20.659867330016564</v>
      </c>
      <c r="BG57" s="29">
        <f t="shared" ref="BG57:BG60" si="39">+BF57</f>
        <v>20.659867330016564</v>
      </c>
      <c r="BH57" s="29">
        <f t="shared" ref="BH57:BH60" si="40">+BG57</f>
        <v>20.659867330016564</v>
      </c>
      <c r="BI57" s="29">
        <f t="shared" ref="BI57:BI60" si="41">+BH57</f>
        <v>20.659867330016564</v>
      </c>
      <c r="BJ57" s="29">
        <f t="shared" ref="BJ57:BJ60" si="42">+BI57</f>
        <v>20.659867330016564</v>
      </c>
      <c r="BK57" s="29">
        <f t="shared" ref="BK57:BK60" si="43">+BJ57</f>
        <v>20.659867330016564</v>
      </c>
      <c r="BL57" s="29">
        <f t="shared" ref="BL57:BL60" si="44">+BK57</f>
        <v>20.659867330016564</v>
      </c>
    </row>
    <row r="58" spans="1:64" ht="19.8">
      <c r="A58" s="224"/>
      <c r="B58" s="224"/>
      <c r="C58" s="224"/>
      <c r="D58" s="224"/>
      <c r="E58" s="224"/>
      <c r="F58" s="224"/>
      <c r="G58" s="242" t="s">
        <v>2</v>
      </c>
      <c r="H58" s="224"/>
      <c r="I58" s="225"/>
      <c r="J58" s="225"/>
      <c r="K58" s="225"/>
      <c r="L58" s="225"/>
      <c r="M58" s="242" t="s">
        <v>22</v>
      </c>
      <c r="N58" s="225" t="s">
        <v>408</v>
      </c>
      <c r="O58" s="226" t="s">
        <v>408</v>
      </c>
      <c r="P58" s="243" t="s">
        <v>555</v>
      </c>
      <c r="Q58" s="37"/>
      <c r="R58" s="27"/>
      <c r="S58" s="243" t="s">
        <v>432</v>
      </c>
      <c r="T58" s="224"/>
      <c r="U58" s="243" t="s">
        <v>552</v>
      </c>
      <c r="V58" s="243" t="s">
        <v>43</v>
      </c>
      <c r="W58" s="241" t="s">
        <v>8</v>
      </c>
      <c r="X58" s="224"/>
      <c r="Y58" s="227"/>
      <c r="AA58" s="30"/>
      <c r="AB58" s="28"/>
      <c r="AC58" s="228"/>
      <c r="AD58" s="29"/>
      <c r="AH58" s="29"/>
      <c r="AZ58" s="240">
        <f t="shared" ref="AZ58:AZ60" si="45">1+AZ57</f>
        <v>2</v>
      </c>
      <c r="BA58" s="29">
        <v>23.875837563451761</v>
      </c>
      <c r="BB58" s="29">
        <f t="shared" si="34"/>
        <v>23.875837563451761</v>
      </c>
      <c r="BC58" s="29">
        <f t="shared" si="35"/>
        <v>23.875837563451761</v>
      </c>
      <c r="BD58" s="29">
        <f t="shared" si="36"/>
        <v>23.875837563451761</v>
      </c>
      <c r="BE58" s="29">
        <f t="shared" si="37"/>
        <v>23.875837563451761</v>
      </c>
      <c r="BF58" s="29">
        <f t="shared" si="38"/>
        <v>23.875837563451761</v>
      </c>
      <c r="BG58" s="29">
        <f t="shared" si="39"/>
        <v>23.875837563451761</v>
      </c>
      <c r="BH58" s="29">
        <f t="shared" si="40"/>
        <v>23.875837563451761</v>
      </c>
      <c r="BI58" s="29">
        <f t="shared" si="41"/>
        <v>23.875837563451761</v>
      </c>
      <c r="BJ58" s="29">
        <f t="shared" si="42"/>
        <v>23.875837563451761</v>
      </c>
      <c r="BK58" s="29">
        <f t="shared" si="43"/>
        <v>23.875837563451761</v>
      </c>
      <c r="BL58" s="29">
        <f t="shared" si="44"/>
        <v>23.875837563451761</v>
      </c>
    </row>
    <row r="59" spans="1:64" ht="19.8">
      <c r="A59" s="224"/>
      <c r="B59" s="224"/>
      <c r="C59" s="224"/>
      <c r="D59" s="224"/>
      <c r="E59" s="242"/>
      <c r="F59" s="242"/>
      <c r="G59" s="242" t="s">
        <v>495</v>
      </c>
      <c r="H59" s="242" t="s">
        <v>2</v>
      </c>
      <c r="I59" s="241" t="s">
        <v>2</v>
      </c>
      <c r="J59" s="241" t="s">
        <v>1</v>
      </c>
      <c r="K59" s="241" t="s">
        <v>22</v>
      </c>
      <c r="L59" s="241"/>
      <c r="M59" s="242" t="s">
        <v>497</v>
      </c>
      <c r="N59" s="241" t="s">
        <v>534</v>
      </c>
      <c r="O59" s="243" t="s">
        <v>499</v>
      </c>
      <c r="P59" s="243" t="s">
        <v>556</v>
      </c>
      <c r="Q59" s="37"/>
      <c r="R59" s="27"/>
      <c r="S59" s="243"/>
      <c r="T59" s="242" t="s">
        <v>418</v>
      </c>
      <c r="U59" s="243" t="s">
        <v>1</v>
      </c>
      <c r="V59" s="243" t="s">
        <v>573</v>
      </c>
      <c r="W59" s="241" t="s">
        <v>71</v>
      </c>
      <c r="X59" s="224"/>
      <c r="Y59" s="227"/>
      <c r="AA59" s="30"/>
      <c r="AB59" s="28"/>
      <c r="AC59" s="228"/>
      <c r="AD59" s="29"/>
      <c r="AH59" s="29"/>
      <c r="AZ59" s="240">
        <f t="shared" si="45"/>
        <v>3</v>
      </c>
      <c r="BA59" s="29">
        <v>26.688850174216036</v>
      </c>
      <c r="BB59" s="29">
        <f t="shared" si="34"/>
        <v>26.688850174216036</v>
      </c>
      <c r="BC59" s="29">
        <f t="shared" si="35"/>
        <v>26.688850174216036</v>
      </c>
      <c r="BD59" s="29">
        <f t="shared" si="36"/>
        <v>26.688850174216036</v>
      </c>
      <c r="BE59" s="29">
        <f t="shared" si="37"/>
        <v>26.688850174216036</v>
      </c>
      <c r="BF59" s="29">
        <f t="shared" si="38"/>
        <v>26.688850174216036</v>
      </c>
      <c r="BG59" s="29">
        <f t="shared" si="39"/>
        <v>26.688850174216036</v>
      </c>
      <c r="BH59" s="29">
        <f t="shared" si="40"/>
        <v>26.688850174216036</v>
      </c>
      <c r="BI59" s="29">
        <f t="shared" si="41"/>
        <v>26.688850174216036</v>
      </c>
      <c r="BJ59" s="29">
        <f t="shared" si="42"/>
        <v>26.688850174216036</v>
      </c>
      <c r="BK59" s="29">
        <f t="shared" si="43"/>
        <v>26.688850174216036</v>
      </c>
      <c r="BL59" s="29">
        <f t="shared" si="44"/>
        <v>26.688850174216036</v>
      </c>
    </row>
    <row r="60" spans="1:64" ht="19.8">
      <c r="A60" s="224"/>
      <c r="B60" s="224"/>
      <c r="C60" s="242" t="s">
        <v>0</v>
      </c>
      <c r="D60" s="242"/>
      <c r="E60" s="242" t="s">
        <v>88</v>
      </c>
      <c r="F60" s="242"/>
      <c r="G60" s="55" t="s">
        <v>496</v>
      </c>
      <c r="H60" s="55" t="s">
        <v>8</v>
      </c>
      <c r="I60" s="105" t="s">
        <v>408</v>
      </c>
      <c r="J60" s="105" t="s">
        <v>408</v>
      </c>
      <c r="K60" s="105" t="s">
        <v>44</v>
      </c>
      <c r="L60" s="105"/>
      <c r="M60" s="55" t="s">
        <v>419</v>
      </c>
      <c r="N60" s="105" t="s">
        <v>535</v>
      </c>
      <c r="O60" s="77" t="s">
        <v>500</v>
      </c>
      <c r="P60" s="77" t="s">
        <v>557</v>
      </c>
      <c r="Q60" s="77" t="s">
        <v>539</v>
      </c>
      <c r="R60" s="105" t="s">
        <v>570</v>
      </c>
      <c r="S60" s="77" t="s">
        <v>1</v>
      </c>
      <c r="T60" s="55" t="s">
        <v>419</v>
      </c>
      <c r="U60" s="77" t="s">
        <v>520</v>
      </c>
      <c r="V60" s="77" t="s">
        <v>44</v>
      </c>
      <c r="W60" s="105" t="s">
        <v>554</v>
      </c>
      <c r="X60" s="224"/>
      <c r="Y60" s="227"/>
      <c r="AA60" s="30"/>
      <c r="AB60" s="28"/>
      <c r="AC60" s="228"/>
      <c r="AD60" s="29"/>
      <c r="AH60" s="29"/>
      <c r="AZ60" s="240">
        <f t="shared" si="45"/>
        <v>4</v>
      </c>
      <c r="BA60" s="29">
        <v>29.852938824470282</v>
      </c>
      <c r="BB60" s="29">
        <f t="shared" si="34"/>
        <v>29.852938824470282</v>
      </c>
      <c r="BC60" s="29">
        <f t="shared" si="35"/>
        <v>29.852938824470282</v>
      </c>
      <c r="BD60" s="29">
        <f t="shared" si="36"/>
        <v>29.852938824470282</v>
      </c>
      <c r="BE60" s="29">
        <f t="shared" si="37"/>
        <v>29.852938824470282</v>
      </c>
      <c r="BF60" s="29">
        <f t="shared" si="38"/>
        <v>29.852938824470282</v>
      </c>
      <c r="BG60" s="29">
        <f t="shared" si="39"/>
        <v>29.852938824470282</v>
      </c>
      <c r="BH60" s="29">
        <f t="shared" si="40"/>
        <v>29.852938824470282</v>
      </c>
      <c r="BI60" s="29">
        <f t="shared" si="41"/>
        <v>29.852938824470282</v>
      </c>
      <c r="BJ60" s="29">
        <f t="shared" si="42"/>
        <v>29.852938824470282</v>
      </c>
      <c r="BK60" s="29">
        <f t="shared" si="43"/>
        <v>29.852938824470282</v>
      </c>
      <c r="BL60" s="29">
        <f t="shared" si="44"/>
        <v>29.852938824470282</v>
      </c>
    </row>
    <row r="61" spans="1:64" ht="16.5" customHeight="1">
      <c r="A61" s="224"/>
      <c r="B61" s="248">
        <f>+'Ark1'!C1135</f>
        <v>2024</v>
      </c>
      <c r="C61" s="29">
        <f>+'Ark1'!L1135</f>
        <v>4</v>
      </c>
      <c r="D61" s="254" t="s">
        <v>31</v>
      </c>
      <c r="E61" s="29">
        <f>+'Ark1'!D1135</f>
        <v>1</v>
      </c>
      <c r="F61" s="29" t="str">
        <f t="shared" ref="F61:F72" si="46">+F43</f>
        <v>Jan</v>
      </c>
      <c r="G61" s="29">
        <f>+'Ark1'!Q1135</f>
        <v>0</v>
      </c>
      <c r="H61" s="29">
        <f>+'Ark1'!R1135</f>
        <v>0</v>
      </c>
      <c r="I61" s="30" t="str">
        <f>+IF(H61=0,"",'Ark1'!AG1135)</f>
        <v/>
      </c>
      <c r="J61" s="30" t="str">
        <f>+IF(H61=0,"",'Ark1'!AH1135)</f>
        <v/>
      </c>
      <c r="K61" s="30" t="str">
        <f>+IF(H61=0,"",'Ark1'!U1135)</f>
        <v/>
      </c>
      <c r="L61" s="30"/>
      <c r="M61" s="28" t="str">
        <f>+IF(H61=0,"",'Ark1'!T1135)</f>
        <v/>
      </c>
      <c r="N61" s="30" t="str">
        <f>+IF(H61=0,"",'Ark1'!V1135)</f>
        <v/>
      </c>
      <c r="O61" s="35" t="str">
        <f>+IF(H61=0,"",'Ark1'!W1135)</f>
        <v/>
      </c>
      <c r="P61" s="35" t="str">
        <f>+IF(H61=0,"",'Ark1'!X1135)</f>
        <v/>
      </c>
      <c r="Q61" s="35" t="str">
        <f>+IF(H61=0,"",'Ark1'!Y1135)</f>
        <v/>
      </c>
      <c r="R61" s="35" t="str">
        <f>+IF(H61=0,"",'Ark1'!Z1135)</f>
        <v/>
      </c>
      <c r="S61" s="35" t="str">
        <f>+IF(H61=0,"",'Ark1'!AA1135)</f>
        <v/>
      </c>
      <c r="T61" s="28" t="str">
        <f>+IF(H61=0,"",'Ark1'!AC1135)</f>
        <v/>
      </c>
      <c r="U61" s="35" t="str">
        <f>+IF(H61=0,"",'Ark1'!AE1135)</f>
        <v/>
      </c>
      <c r="V61" s="35" t="str">
        <f t="shared" ref="V61:V72" si="47">+IF(H61=0,"",+K61/C61)</f>
        <v/>
      </c>
      <c r="W61" s="30" t="str">
        <f t="shared" ref="W61:W72" si="48">+IF(H61=0,"",G61/H61)</f>
        <v/>
      </c>
      <c r="X61" s="224"/>
      <c r="Y61" s="227"/>
      <c r="AA61" s="30"/>
      <c r="AB61" s="28"/>
      <c r="AC61" s="228"/>
      <c r="AD61" s="29"/>
      <c r="AE61" s="28"/>
      <c r="AF61" s="28"/>
      <c r="AG61" s="35"/>
      <c r="AH61" s="35"/>
      <c r="AI61" s="35"/>
    </row>
    <row r="62" spans="1:64" ht="15.6">
      <c r="A62" s="224"/>
      <c r="B62" s="248">
        <f>+'Ark1'!C1136</f>
        <v>2024</v>
      </c>
      <c r="C62" s="29">
        <f>+'Ark1'!L1136</f>
        <v>4</v>
      </c>
      <c r="D62" s="254" t="s">
        <v>31</v>
      </c>
      <c r="E62" s="29">
        <f>+'Ark1'!D1136</f>
        <v>2</v>
      </c>
      <c r="F62" s="29" t="str">
        <f t="shared" si="46"/>
        <v>Feb</v>
      </c>
      <c r="G62" s="29">
        <f>+'Ark1'!Q1136</f>
        <v>0</v>
      </c>
      <c r="H62" s="29">
        <f>+'Ark1'!R1136</f>
        <v>0</v>
      </c>
      <c r="I62" s="30" t="str">
        <f>+IF(H62=0,"",'Ark1'!AG1136)</f>
        <v/>
      </c>
      <c r="J62" s="30" t="str">
        <f>+IF(H62=0,"",'Ark1'!AH1136)</f>
        <v/>
      </c>
      <c r="K62" s="30" t="str">
        <f>+IF(H62=0,"",'Ark1'!U1136)</f>
        <v/>
      </c>
      <c r="L62" s="30"/>
      <c r="M62" s="28" t="str">
        <f>+IF(H62=0,"",'Ark1'!T1136)</f>
        <v/>
      </c>
      <c r="N62" s="30" t="str">
        <f>+IF(H62=0,"",'Ark1'!V1136)</f>
        <v/>
      </c>
      <c r="O62" s="35" t="str">
        <f>+IF(H62=0,"",'Ark1'!W1136)</f>
        <v/>
      </c>
      <c r="P62" s="35" t="str">
        <f>+IF(H62=0,"",'Ark1'!X1136)</f>
        <v/>
      </c>
      <c r="Q62" s="35" t="str">
        <f>+IF(H62=0,"",'Ark1'!Y1136)</f>
        <v/>
      </c>
      <c r="R62" s="35" t="str">
        <f>+IF(H62=0,"",'Ark1'!Z1136)</f>
        <v/>
      </c>
      <c r="S62" s="35" t="str">
        <f>+IF(H62=0,"",'Ark1'!AA1136)</f>
        <v/>
      </c>
      <c r="T62" s="28" t="str">
        <f>+IF(H62=0,"",'Ark1'!AC1136)</f>
        <v/>
      </c>
      <c r="U62" s="35" t="str">
        <f>+IF(H62=0,"",'Ark1'!AE1136)</f>
        <v/>
      </c>
      <c r="V62" s="35" t="str">
        <f t="shared" si="47"/>
        <v/>
      </c>
      <c r="W62" s="30" t="str">
        <f t="shared" si="48"/>
        <v/>
      </c>
      <c r="X62" s="224"/>
      <c r="Y62" s="29"/>
      <c r="AA62" s="30"/>
      <c r="AB62" s="28"/>
      <c r="AC62" s="29"/>
      <c r="AD62" s="29"/>
      <c r="AE62" s="28"/>
      <c r="AF62" s="28"/>
      <c r="AG62" s="35"/>
      <c r="AH62" s="35"/>
      <c r="AI62" s="35"/>
    </row>
    <row r="63" spans="1:64" ht="17.25" customHeight="1">
      <c r="A63" s="224"/>
      <c r="B63" s="248">
        <f>+'Ark1'!C1137</f>
        <v>2024</v>
      </c>
      <c r="C63" s="29">
        <f>+'Ark1'!L1137</f>
        <v>4</v>
      </c>
      <c r="D63" s="254" t="s">
        <v>31</v>
      </c>
      <c r="E63" s="29">
        <f>+'Ark1'!D1137</f>
        <v>3</v>
      </c>
      <c r="F63" s="29" t="str">
        <f t="shared" si="46"/>
        <v>Mar</v>
      </c>
      <c r="G63" s="29">
        <f>+'Ark1'!Q1137</f>
        <v>0</v>
      </c>
      <c r="H63" s="29">
        <f>+'Ark1'!R1137</f>
        <v>0</v>
      </c>
      <c r="I63" s="30" t="str">
        <f>+IF(H63=0,"",'Ark1'!AG1137)</f>
        <v/>
      </c>
      <c r="J63" s="30" t="str">
        <f>+IF(H63=0,"",'Ark1'!AH1137)</f>
        <v/>
      </c>
      <c r="K63" s="30" t="str">
        <f>+IF(H63=0,"",'Ark1'!U1137)</f>
        <v/>
      </c>
      <c r="L63" s="30"/>
      <c r="M63" s="28" t="str">
        <f>+IF(H63=0,"",'Ark1'!T1137)</f>
        <v/>
      </c>
      <c r="N63" s="30" t="str">
        <f>+IF(H63=0,"",'Ark1'!V1137)</f>
        <v/>
      </c>
      <c r="O63" s="35" t="str">
        <f>+IF(H63=0,"",'Ark1'!W1137)</f>
        <v/>
      </c>
      <c r="P63" s="35" t="str">
        <f>+IF(H63=0,"",'Ark1'!X1137)</f>
        <v/>
      </c>
      <c r="Q63" s="35" t="str">
        <f>+IF(H63=0,"",'Ark1'!Y1137)</f>
        <v/>
      </c>
      <c r="R63" s="35" t="str">
        <f>+IF(H63=0,"",'Ark1'!Z1137)</f>
        <v/>
      </c>
      <c r="S63" s="35" t="str">
        <f>+IF(H63=0,"",'Ark1'!AA1137)</f>
        <v/>
      </c>
      <c r="T63" s="28" t="str">
        <f>+IF(H63=0,"",'Ark1'!AC1137)</f>
        <v/>
      </c>
      <c r="U63" s="35" t="str">
        <f>+IF(H63=0,"",'Ark1'!AE1137)</f>
        <v/>
      </c>
      <c r="V63" s="35" t="str">
        <f t="shared" si="47"/>
        <v/>
      </c>
      <c r="W63" s="30" t="str">
        <f t="shared" si="48"/>
        <v/>
      </c>
      <c r="X63" s="224"/>
      <c r="Y63" s="248"/>
      <c r="AA63" s="30"/>
      <c r="AB63" s="28"/>
      <c r="AC63" s="228"/>
      <c r="AD63" s="29"/>
      <c r="AE63" s="28"/>
      <c r="AF63" s="28"/>
      <c r="AG63" s="35"/>
      <c r="AH63" s="35"/>
      <c r="AI63" s="35"/>
    </row>
    <row r="64" spans="1:64" ht="15.6">
      <c r="A64" s="224"/>
      <c r="B64" s="248">
        <f>+'Ark1'!C1138</f>
        <v>2024</v>
      </c>
      <c r="C64" s="29">
        <f>+'Ark1'!L1138</f>
        <v>4</v>
      </c>
      <c r="D64" s="254" t="s">
        <v>31</v>
      </c>
      <c r="E64" s="29">
        <f>+'Ark1'!D1138</f>
        <v>4</v>
      </c>
      <c r="F64" s="29" t="str">
        <f t="shared" si="46"/>
        <v>Apr</v>
      </c>
      <c r="G64" s="29">
        <f>+'Ark1'!Q1138</f>
        <v>0</v>
      </c>
      <c r="H64" s="29">
        <f>+'Ark1'!R1138</f>
        <v>0</v>
      </c>
      <c r="I64" s="30" t="str">
        <f>+IF(H64=0,"",'Ark1'!AG1138)</f>
        <v/>
      </c>
      <c r="J64" s="30" t="str">
        <f>+IF(H64=0,"",'Ark1'!AH1138)</f>
        <v/>
      </c>
      <c r="K64" s="30" t="str">
        <f>+IF(H64=0,"",'Ark1'!U1138)</f>
        <v/>
      </c>
      <c r="L64" s="30"/>
      <c r="M64" s="28" t="str">
        <f>+IF(H64=0,"",'Ark1'!T1138)</f>
        <v/>
      </c>
      <c r="N64" s="30" t="str">
        <f>+IF(H64=0,"",'Ark1'!V1138)</f>
        <v/>
      </c>
      <c r="O64" s="35" t="str">
        <f>+IF(H64=0,"",'Ark1'!W1138)</f>
        <v/>
      </c>
      <c r="P64" s="35" t="str">
        <f>+IF(H64=0,"",'Ark1'!X1138)</f>
        <v/>
      </c>
      <c r="Q64" s="35" t="str">
        <f>+IF(H64=0,"",'Ark1'!Y1138)</f>
        <v/>
      </c>
      <c r="R64" s="35" t="str">
        <f>+IF(H64=0,"",'Ark1'!Z1138)</f>
        <v/>
      </c>
      <c r="S64" s="35" t="str">
        <f>+IF(H64=0,"",'Ark1'!AA1138)</f>
        <v/>
      </c>
      <c r="T64" s="28" t="str">
        <f>+IF(H64=0,"",'Ark1'!AC1138)</f>
        <v/>
      </c>
      <c r="U64" s="35" t="str">
        <f>+IF(H64=0,"",'Ark1'!AE1138)</f>
        <v/>
      </c>
      <c r="V64" s="35" t="str">
        <f t="shared" si="47"/>
        <v/>
      </c>
      <c r="W64" s="30" t="str">
        <f t="shared" si="48"/>
        <v/>
      </c>
      <c r="X64" s="224"/>
      <c r="Y64" s="248"/>
      <c r="AA64" s="30"/>
      <c r="AB64" s="28"/>
      <c r="AC64" s="29"/>
      <c r="AD64" s="29"/>
      <c r="AE64" s="28"/>
      <c r="AF64" s="28"/>
      <c r="AG64" s="35"/>
      <c r="AH64" s="35"/>
      <c r="AI64" s="35"/>
    </row>
    <row r="65" spans="1:64" ht="15.6">
      <c r="A65" s="224"/>
      <c r="B65" s="248">
        <f>+'Ark1'!C1139</f>
        <v>2024</v>
      </c>
      <c r="C65" s="29">
        <f>+'Ark1'!L1139</f>
        <v>4</v>
      </c>
      <c r="D65" s="254" t="s">
        <v>31</v>
      </c>
      <c r="E65" s="29">
        <f>+'Ark1'!D1139</f>
        <v>5</v>
      </c>
      <c r="F65" s="29" t="str">
        <f t="shared" si="46"/>
        <v>Mai</v>
      </c>
      <c r="G65" s="29">
        <f>+'Ark1'!Q1139</f>
        <v>0</v>
      </c>
      <c r="H65" s="29">
        <f>+'Ark1'!R1139</f>
        <v>0</v>
      </c>
      <c r="I65" s="30" t="str">
        <f>+IF(H65=0,"",'Ark1'!AG1139)</f>
        <v/>
      </c>
      <c r="J65" s="30" t="str">
        <f>+IF(H65=0,"",'Ark1'!AH1139)</f>
        <v/>
      </c>
      <c r="K65" s="30" t="str">
        <f>+IF(H65=0,"",'Ark1'!U1139)</f>
        <v/>
      </c>
      <c r="L65" s="30"/>
      <c r="M65" s="28" t="str">
        <f>+IF(H65=0,"",'Ark1'!T1139)</f>
        <v/>
      </c>
      <c r="N65" s="30" t="str">
        <f>+IF(H65=0,"",'Ark1'!V1139)</f>
        <v/>
      </c>
      <c r="O65" s="35" t="str">
        <f>+IF(H65=0,"",'Ark1'!W1139)</f>
        <v/>
      </c>
      <c r="P65" s="35" t="str">
        <f>+IF(H65=0,"",'Ark1'!X1139)</f>
        <v/>
      </c>
      <c r="Q65" s="35" t="str">
        <f>+IF(H65=0,"",'Ark1'!Y1139)</f>
        <v/>
      </c>
      <c r="R65" s="35" t="str">
        <f>+IF(H65=0,"",'Ark1'!Z1139)</f>
        <v/>
      </c>
      <c r="S65" s="35" t="str">
        <f>+IF(H65=0,"",'Ark1'!AA1139)</f>
        <v/>
      </c>
      <c r="T65" s="28" t="str">
        <f>+IF(H65=0,"",'Ark1'!AC1139)</f>
        <v/>
      </c>
      <c r="U65" s="35" t="str">
        <f>+IF(H65=0,"",'Ark1'!AE1139)</f>
        <v/>
      </c>
      <c r="V65" s="35" t="str">
        <f t="shared" si="47"/>
        <v/>
      </c>
      <c r="W65" s="30" t="str">
        <f t="shared" si="48"/>
        <v/>
      </c>
      <c r="X65" s="224"/>
      <c r="Y65" s="249"/>
      <c r="AA65" s="30"/>
      <c r="AB65" s="28"/>
      <c r="AC65" s="29"/>
      <c r="AD65" s="29"/>
      <c r="AE65" s="28"/>
      <c r="AF65" s="28"/>
      <c r="AG65" s="35"/>
      <c r="AH65" s="35"/>
      <c r="AI65" s="35"/>
    </row>
    <row r="66" spans="1:64" ht="16.5" customHeight="1">
      <c r="A66" s="224"/>
      <c r="B66" s="248">
        <f>+'Ark1'!C1140</f>
        <v>2024</v>
      </c>
      <c r="C66" s="29">
        <f>+'Ark1'!L1140</f>
        <v>4</v>
      </c>
      <c r="D66" s="254" t="s">
        <v>31</v>
      </c>
      <c r="E66" s="29">
        <f>+'Ark1'!D1140</f>
        <v>6</v>
      </c>
      <c r="F66" s="29" t="str">
        <f t="shared" si="46"/>
        <v>Jun</v>
      </c>
      <c r="G66" s="29">
        <f>+'Ark1'!Q1140</f>
        <v>2</v>
      </c>
      <c r="H66" s="29">
        <f>+'Ark1'!R1140</f>
        <v>2</v>
      </c>
      <c r="I66" s="30">
        <f>+IF(H66=0,"",'Ark1'!AG1140)</f>
        <v>0.20449897750511245</v>
      </c>
      <c r="J66" s="30">
        <f>+IF(H66=0,"",'Ark1'!AH1140)</f>
        <v>8.592056835814775E-2</v>
      </c>
      <c r="K66" s="30">
        <f>+IF(H66=0,"",'Ark1'!U1140)</f>
        <v>6.7</v>
      </c>
      <c r="L66" s="30"/>
      <c r="M66" s="28">
        <f>+IF(H66=0,"",'Ark1'!T1140)</f>
        <v>3</v>
      </c>
      <c r="N66" s="30">
        <f>+IF(H66=0,"",'Ark1'!V1140)</f>
        <v>0</v>
      </c>
      <c r="O66" s="35">
        <f>+IF(H66=0,"",'Ark1'!W1140)</f>
        <v>0</v>
      </c>
      <c r="P66" s="35">
        <f>+IF(H66=0,"",'Ark1'!X1140)</f>
        <v>0</v>
      </c>
      <c r="Q66" s="35">
        <f>+IF(H66=0,"",'Ark1'!Y1140)</f>
        <v>0</v>
      </c>
      <c r="R66" s="35">
        <f>+IF(H66=0,"",'Ark1'!Z1140)</f>
        <v>0</v>
      </c>
      <c r="S66" s="35">
        <f>+IF(H66=0,"",'Ark1'!AA1140)</f>
        <v>0</v>
      </c>
      <c r="T66" s="28">
        <f>+IF(H66=0,"",'Ark1'!AC1140)</f>
        <v>0</v>
      </c>
      <c r="U66" s="35">
        <f>+IF(H66=0,"",'Ark1'!AE1140)</f>
        <v>0</v>
      </c>
      <c r="V66" s="35">
        <f t="shared" si="47"/>
        <v>1.675</v>
      </c>
      <c r="W66" s="30">
        <f t="shared" si="48"/>
        <v>1</v>
      </c>
      <c r="X66" s="224"/>
      <c r="Y66" s="248"/>
      <c r="AA66" s="30"/>
      <c r="AB66" s="28"/>
      <c r="AC66" s="29"/>
      <c r="AD66" s="29"/>
      <c r="AE66" s="250"/>
      <c r="AF66" s="250"/>
      <c r="AG66" s="35"/>
      <c r="AH66" s="35"/>
      <c r="AI66" s="35"/>
    </row>
    <row r="67" spans="1:64" ht="15.6">
      <c r="A67" s="224"/>
      <c r="B67" s="248">
        <f>+'Ark1'!C1141</f>
        <v>2024</v>
      </c>
      <c r="C67" s="29">
        <f>+'Ark1'!L1141</f>
        <v>4</v>
      </c>
      <c r="D67" s="254" t="s">
        <v>31</v>
      </c>
      <c r="E67" s="29">
        <f>+'Ark1'!D1141</f>
        <v>7</v>
      </c>
      <c r="F67" s="29" t="str">
        <f t="shared" si="46"/>
        <v>Jul</v>
      </c>
      <c r="G67" s="29">
        <f>+'Ark1'!Q1141</f>
        <v>2</v>
      </c>
      <c r="H67" s="29">
        <f>+'Ark1'!R1141</f>
        <v>3</v>
      </c>
      <c r="I67" s="30">
        <f>+IF(H67=0,"",'Ark1'!AG1141)</f>
        <v>1.0869565217391304</v>
      </c>
      <c r="J67" s="30">
        <f>+IF(H67=0,"",'Ark1'!AH1141)</f>
        <v>0.57364301557759478</v>
      </c>
      <c r="K67" s="30">
        <f>+IF(H67=0,"",'Ark1'!U1141)</f>
        <v>7.5</v>
      </c>
      <c r="L67" s="30"/>
      <c r="M67" s="28">
        <f>+IF(H67=0,"",'Ark1'!T1141)</f>
        <v>3</v>
      </c>
      <c r="N67" s="30">
        <f>+IF(H67=0,"",'Ark1'!V1141)</f>
        <v>0</v>
      </c>
      <c r="O67" s="35">
        <f>+IF(H67=0,"",'Ark1'!W1141)</f>
        <v>0</v>
      </c>
      <c r="P67" s="35">
        <f>+IF(H67=0,"",'Ark1'!X1141)</f>
        <v>0</v>
      </c>
      <c r="Q67" s="35">
        <f>+IF(H67=0,"",'Ark1'!Y1141)</f>
        <v>0</v>
      </c>
      <c r="R67" s="35">
        <f>+IF(H67=0,"",'Ark1'!Z1141)</f>
        <v>0</v>
      </c>
      <c r="S67" s="35">
        <f>+IF(H67=0,"",'Ark1'!AA1141)</f>
        <v>0.535412613473638</v>
      </c>
      <c r="T67" s="28">
        <f>+IF(H67=0,"",'Ark1'!AC1141)</f>
        <v>0</v>
      </c>
      <c r="U67" s="35">
        <f>+IF(H67=0,"",'Ark1'!AE1141)</f>
        <v>0</v>
      </c>
      <c r="V67" s="35">
        <f t="shared" si="47"/>
        <v>1.875</v>
      </c>
      <c r="W67" s="30">
        <f t="shared" si="48"/>
        <v>0.66666666666666663</v>
      </c>
      <c r="X67" s="224"/>
      <c r="Y67" s="227"/>
      <c r="AA67" s="30"/>
      <c r="AB67" s="28"/>
      <c r="AC67" s="227"/>
      <c r="AD67" s="29"/>
      <c r="AH67" s="29"/>
    </row>
    <row r="68" spans="1:64" ht="15.6">
      <c r="A68" s="224"/>
      <c r="B68" s="248">
        <f>+'Ark1'!C1142</f>
        <v>2024</v>
      </c>
      <c r="C68" s="29">
        <f>+'Ark1'!L1142</f>
        <v>4</v>
      </c>
      <c r="D68" s="254" t="s">
        <v>31</v>
      </c>
      <c r="E68" s="29">
        <f>+'Ark1'!D1142</f>
        <v>8</v>
      </c>
      <c r="F68" s="29" t="str">
        <f t="shared" si="46"/>
        <v>Aug</v>
      </c>
      <c r="G68" s="29">
        <f>+'Ark1'!Q1142</f>
        <v>0</v>
      </c>
      <c r="H68" s="29">
        <f>+'Ark1'!R1142</f>
        <v>0</v>
      </c>
      <c r="I68" s="30" t="str">
        <f>+IF(H68=0,"",'Ark1'!AG1142)</f>
        <v/>
      </c>
      <c r="J68" s="30" t="str">
        <f>+IF(H68=0,"",'Ark1'!AH1142)</f>
        <v/>
      </c>
      <c r="K68" s="30" t="str">
        <f>+IF(H68=0,"",'Ark1'!U1142)</f>
        <v/>
      </c>
      <c r="L68" s="30"/>
      <c r="M68" s="28" t="str">
        <f>+IF(H68=0,"",'Ark1'!T1142)</f>
        <v/>
      </c>
      <c r="N68" s="30" t="str">
        <f>+IF(H68=0,"",'Ark1'!V1142)</f>
        <v/>
      </c>
      <c r="O68" s="35" t="str">
        <f>+IF(H68=0,"",'Ark1'!W1142)</f>
        <v/>
      </c>
      <c r="P68" s="35" t="str">
        <f>+IF(H68=0,"",'Ark1'!X1142)</f>
        <v/>
      </c>
      <c r="Q68" s="35" t="str">
        <f>+IF(H68=0,"",'Ark1'!Y1142)</f>
        <v/>
      </c>
      <c r="R68" s="35" t="str">
        <f>+IF(H68=0,"",'Ark1'!Z1142)</f>
        <v/>
      </c>
      <c r="S68" s="35" t="str">
        <f>+IF(H68=0,"",'Ark1'!AA1142)</f>
        <v/>
      </c>
      <c r="T68" s="28" t="str">
        <f>+IF(H68=0,"",'Ark1'!AC1142)</f>
        <v/>
      </c>
      <c r="U68" s="35" t="str">
        <f>+IF(H68=0,"",'Ark1'!AE1142)</f>
        <v/>
      </c>
      <c r="V68" s="35" t="str">
        <f t="shared" si="47"/>
        <v/>
      </c>
      <c r="W68" s="30" t="str">
        <f t="shared" si="48"/>
        <v/>
      </c>
      <c r="X68" s="224"/>
      <c r="Y68" s="227"/>
      <c r="AA68" s="30"/>
      <c r="AB68" s="28"/>
      <c r="AC68" s="251"/>
      <c r="AD68" s="29"/>
      <c r="AE68" s="28"/>
      <c r="AF68" s="228"/>
      <c r="AH68" s="29"/>
    </row>
    <row r="69" spans="1:64" ht="15.6">
      <c r="A69" s="224"/>
      <c r="B69" s="248">
        <f>+'Ark1'!C1143</f>
        <v>2024</v>
      </c>
      <c r="C69" s="29">
        <f>+'Ark1'!L1143</f>
        <v>4</v>
      </c>
      <c r="D69" s="254" t="s">
        <v>31</v>
      </c>
      <c r="E69" s="29">
        <f>+'Ark1'!D1143</f>
        <v>9</v>
      </c>
      <c r="F69" s="29" t="str">
        <f t="shared" si="46"/>
        <v>Sep</v>
      </c>
      <c r="G69" s="29">
        <f>+'Ark1'!Q1143</f>
        <v>0</v>
      </c>
      <c r="H69" s="29">
        <f>+'Ark1'!R1143</f>
        <v>0</v>
      </c>
      <c r="I69" s="30" t="str">
        <f>+IF(H69=0,"",'Ark1'!AG1143)</f>
        <v/>
      </c>
      <c r="J69" s="30" t="str">
        <f>+IF(H69=0,"",'Ark1'!AH1143)</f>
        <v/>
      </c>
      <c r="K69" s="30" t="str">
        <f>+IF(H69=0,"",'Ark1'!U1143)</f>
        <v/>
      </c>
      <c r="L69" s="30"/>
      <c r="M69" s="28" t="str">
        <f>+IF(H69=0,"",'Ark1'!T1143)</f>
        <v/>
      </c>
      <c r="N69" s="30" t="str">
        <f>+IF(H69=0,"",'Ark1'!V1143)</f>
        <v/>
      </c>
      <c r="O69" s="35" t="str">
        <f>+IF(H69=0,"",'Ark1'!W1143)</f>
        <v/>
      </c>
      <c r="P69" s="35" t="str">
        <f>+IF(H69=0,"",'Ark1'!X1143)</f>
        <v/>
      </c>
      <c r="Q69" s="35" t="str">
        <f>+IF(H69=0,"",'Ark1'!Y1143)</f>
        <v/>
      </c>
      <c r="R69" s="35" t="str">
        <f>+IF(H69=0,"",'Ark1'!Z1143)</f>
        <v/>
      </c>
      <c r="S69" s="35" t="str">
        <f>+IF(H69=0,"",'Ark1'!AA1143)</f>
        <v/>
      </c>
      <c r="T69" s="28" t="str">
        <f>+IF(H69=0,"",'Ark1'!AC1143)</f>
        <v/>
      </c>
      <c r="U69" s="35" t="str">
        <f>+IF(H69=0,"",'Ark1'!AE1143)</f>
        <v/>
      </c>
      <c r="V69" s="35" t="str">
        <f t="shared" si="47"/>
        <v/>
      </c>
      <c r="W69" s="30" t="str">
        <f t="shared" si="48"/>
        <v/>
      </c>
      <c r="X69" s="224"/>
      <c r="Y69" s="227"/>
      <c r="AA69" s="30"/>
      <c r="AB69" s="28"/>
      <c r="AC69" s="251"/>
      <c r="AD69" s="29"/>
      <c r="AH69" s="29"/>
    </row>
    <row r="70" spans="1:64" ht="15.6">
      <c r="A70" s="224"/>
      <c r="B70" s="248">
        <f>+'Ark1'!C1144</f>
        <v>2024</v>
      </c>
      <c r="C70" s="29">
        <f>+'Ark1'!L1144</f>
        <v>4</v>
      </c>
      <c r="D70" s="254" t="s">
        <v>31</v>
      </c>
      <c r="E70" s="29">
        <f>+'Ark1'!D1144</f>
        <v>10</v>
      </c>
      <c r="F70" s="29" t="str">
        <f t="shared" si="46"/>
        <v>Okt</v>
      </c>
      <c r="G70" s="29">
        <f>+'Ark1'!Q1144</f>
        <v>0</v>
      </c>
      <c r="H70" s="29">
        <f>+'Ark1'!R1144</f>
        <v>0</v>
      </c>
      <c r="I70" s="30" t="str">
        <f>+IF(H70=0,"",'Ark1'!AG1144)</f>
        <v/>
      </c>
      <c r="J70" s="30" t="str">
        <f>+IF(H70=0,"",'Ark1'!AH1144)</f>
        <v/>
      </c>
      <c r="K70" s="30" t="str">
        <f>+IF(H70=0,"",'Ark1'!U1144)</f>
        <v/>
      </c>
      <c r="L70" s="30"/>
      <c r="M70" s="28" t="str">
        <f>+IF(H70=0,"",'Ark1'!T1144)</f>
        <v/>
      </c>
      <c r="N70" s="30" t="str">
        <f>+IF(H70=0,"",'Ark1'!V1144)</f>
        <v/>
      </c>
      <c r="O70" s="35" t="str">
        <f>+IF(H70=0,"",'Ark1'!W1144)</f>
        <v/>
      </c>
      <c r="P70" s="35" t="str">
        <f>+IF(H70=0,"",'Ark1'!X1144)</f>
        <v/>
      </c>
      <c r="Q70" s="35" t="str">
        <f>+IF(H70=0,"",'Ark1'!Y1144)</f>
        <v/>
      </c>
      <c r="R70" s="35" t="str">
        <f>+IF(H70=0,"",'Ark1'!Z1144)</f>
        <v/>
      </c>
      <c r="S70" s="35" t="str">
        <f>+IF(H70=0,"",'Ark1'!AA1144)</f>
        <v/>
      </c>
      <c r="T70" s="28" t="str">
        <f>+IF(H70=0,"",'Ark1'!AC1144)</f>
        <v/>
      </c>
      <c r="U70" s="35" t="str">
        <f>+IF(H70=0,"",'Ark1'!AE1144)</f>
        <v/>
      </c>
      <c r="V70" s="35" t="str">
        <f t="shared" si="47"/>
        <v/>
      </c>
      <c r="W70" s="30" t="str">
        <f t="shared" si="48"/>
        <v/>
      </c>
      <c r="X70" s="224"/>
      <c r="Y70" s="227"/>
      <c r="AA70" s="30"/>
      <c r="AB70" s="28"/>
      <c r="AC70" s="251"/>
      <c r="AD70" s="29"/>
      <c r="AH70" s="29"/>
    </row>
    <row r="71" spans="1:64" ht="15.6">
      <c r="A71" s="224"/>
      <c r="B71" s="248">
        <f>+'Ark1'!C1145</f>
        <v>2024</v>
      </c>
      <c r="C71" s="29">
        <f>+'Ark1'!L1145</f>
        <v>4</v>
      </c>
      <c r="D71" s="254" t="s">
        <v>31</v>
      </c>
      <c r="E71" s="29">
        <f>+'Ark1'!D1145</f>
        <v>11</v>
      </c>
      <c r="F71" s="29" t="str">
        <f t="shared" si="46"/>
        <v>Nov</v>
      </c>
      <c r="G71" s="29">
        <f>+'Ark1'!Q1145</f>
        <v>0</v>
      </c>
      <c r="H71" s="29">
        <f>+'Ark1'!R1145</f>
        <v>0</v>
      </c>
      <c r="I71" s="30" t="str">
        <f>+IF(H71=0,"",'Ark1'!AG1145)</f>
        <v/>
      </c>
      <c r="J71" s="30" t="str">
        <f>+IF(H71=0,"",'Ark1'!AH1145)</f>
        <v/>
      </c>
      <c r="K71" s="30" t="str">
        <f>+IF(H71=0,"",'Ark1'!U1145)</f>
        <v/>
      </c>
      <c r="L71" s="30"/>
      <c r="M71" s="28" t="str">
        <f>+IF(H71=0,"",'Ark1'!T1145)</f>
        <v/>
      </c>
      <c r="N71" s="30" t="str">
        <f>+IF(H71=0,"",'Ark1'!V1145)</f>
        <v/>
      </c>
      <c r="O71" s="35" t="str">
        <f>+IF(H71=0,"",'Ark1'!W1145)</f>
        <v/>
      </c>
      <c r="P71" s="35" t="str">
        <f>+IF(H71=0,"",'Ark1'!X1145)</f>
        <v/>
      </c>
      <c r="Q71" s="35" t="str">
        <f>+IF(H71=0,"",'Ark1'!Y1145)</f>
        <v/>
      </c>
      <c r="R71" s="35" t="str">
        <f>+IF(H71=0,"",'Ark1'!Z1145)</f>
        <v/>
      </c>
      <c r="S71" s="35" t="str">
        <f>+IF(H71=0,"",'Ark1'!AA1145)</f>
        <v/>
      </c>
      <c r="T71" s="28" t="str">
        <f>+IF(H71=0,"",'Ark1'!AC1145)</f>
        <v/>
      </c>
      <c r="U71" s="35" t="str">
        <f>+IF(H71=0,"",'Ark1'!AE1145)</f>
        <v/>
      </c>
      <c r="V71" s="35" t="str">
        <f t="shared" si="47"/>
        <v/>
      </c>
      <c r="W71" s="30" t="str">
        <f t="shared" si="48"/>
        <v/>
      </c>
      <c r="X71" s="224"/>
      <c r="Y71" s="227"/>
      <c r="AA71" s="30"/>
      <c r="AB71" s="28"/>
      <c r="AC71" s="251"/>
      <c r="AD71" s="29"/>
      <c r="AH71" s="29"/>
    </row>
    <row r="72" spans="1:64" ht="15.6">
      <c r="A72" s="224"/>
      <c r="B72" s="248">
        <f>+'Ark1'!C1146</f>
        <v>2024</v>
      </c>
      <c r="C72" s="29">
        <f>+'Ark1'!L1146</f>
        <v>4</v>
      </c>
      <c r="D72" s="254" t="s">
        <v>31</v>
      </c>
      <c r="E72" s="29">
        <f>+'Ark1'!D1146</f>
        <v>12</v>
      </c>
      <c r="F72" s="29" t="str">
        <f t="shared" si="46"/>
        <v>Des</v>
      </c>
      <c r="G72" s="29">
        <f>+'Ark1'!Q1146</f>
        <v>0</v>
      </c>
      <c r="H72" s="29">
        <f>+'Ark1'!R1146</f>
        <v>0</v>
      </c>
      <c r="I72" s="30" t="str">
        <f>+IF(H72=0,"",'Ark1'!AG1146)</f>
        <v/>
      </c>
      <c r="J72" s="30" t="str">
        <f>+IF(H72=0,"",'Ark1'!AH1146)</f>
        <v/>
      </c>
      <c r="K72" s="30" t="str">
        <f>+IF(H72=0,"",'Ark1'!U1146)</f>
        <v/>
      </c>
      <c r="L72" s="30"/>
      <c r="M72" s="28" t="str">
        <f>+IF(H72=0,"",'Ark1'!T1146)</f>
        <v/>
      </c>
      <c r="N72" s="30" t="str">
        <f>+IF(H72=0,"",'Ark1'!V1146)</f>
        <v/>
      </c>
      <c r="O72" s="35" t="str">
        <f>+IF(H72=0,"",'Ark1'!W1146)</f>
        <v/>
      </c>
      <c r="P72" s="35" t="str">
        <f>+IF(H72=0,"",'Ark1'!X1146)</f>
        <v/>
      </c>
      <c r="Q72" s="35" t="str">
        <f>+IF(H72=0,"",'Ark1'!Y1146)</f>
        <v/>
      </c>
      <c r="R72" s="35" t="str">
        <f>+IF(H72=0,"",'Ark1'!Z1146)</f>
        <v/>
      </c>
      <c r="S72" s="35" t="str">
        <f>+IF(H72=0,"",'Ark1'!AA1146)</f>
        <v/>
      </c>
      <c r="T72" s="28" t="str">
        <f>+IF(H72=0,"",'Ark1'!AC1146)</f>
        <v/>
      </c>
      <c r="U72" s="35" t="str">
        <f>+IF(H72=0,"",'Ark1'!AE1146)</f>
        <v/>
      </c>
      <c r="V72" s="35" t="str">
        <f t="shared" si="47"/>
        <v/>
      </c>
      <c r="W72" s="30" t="str">
        <f t="shared" si="48"/>
        <v/>
      </c>
      <c r="X72" s="224"/>
      <c r="Y72" s="227"/>
      <c r="AA72" s="30"/>
      <c r="AB72" s="28"/>
      <c r="AC72" s="251"/>
      <c r="AD72" s="29"/>
      <c r="AH72" s="29"/>
    </row>
    <row r="73" spans="1:64" ht="19.8">
      <c r="A73" s="224"/>
      <c r="B73" s="224"/>
      <c r="C73" s="224"/>
      <c r="D73" s="224"/>
      <c r="E73" s="224"/>
      <c r="F73" s="224"/>
      <c r="G73" s="224"/>
      <c r="H73" s="224"/>
      <c r="I73" s="225"/>
      <c r="J73" s="225"/>
      <c r="K73" s="224"/>
      <c r="L73" s="467"/>
      <c r="M73" s="224"/>
      <c r="N73" s="224"/>
      <c r="O73" s="226"/>
      <c r="P73" s="226"/>
      <c r="Q73" s="226"/>
      <c r="R73" s="226"/>
      <c r="S73" s="226"/>
      <c r="T73" s="224"/>
      <c r="U73" s="226"/>
      <c r="V73" s="226"/>
      <c r="W73" s="225"/>
      <c r="X73" s="224"/>
      <c r="Y73" s="227"/>
      <c r="AA73" s="30"/>
      <c r="AB73" s="28"/>
      <c r="AC73" s="228"/>
      <c r="AD73" s="29"/>
      <c r="AH73" s="29"/>
      <c r="AZ73" s="240"/>
    </row>
    <row r="74" spans="1:64" ht="19.8">
      <c r="A74" s="224"/>
      <c r="B74" s="224"/>
      <c r="C74" s="242" t="s">
        <v>0</v>
      </c>
      <c r="D74" s="224"/>
      <c r="E74" s="283" t="str">
        <f>+D79</f>
        <v>O</v>
      </c>
      <c r="F74" s="242" t="s">
        <v>586</v>
      </c>
      <c r="G74" s="224"/>
      <c r="H74" s="248">
        <f>SUM(H79:H90)</f>
        <v>5</v>
      </c>
      <c r="I74" s="225"/>
      <c r="J74" s="225"/>
      <c r="K74" s="276">
        <f>+Klasse!L54</f>
        <v>14.323660130718944</v>
      </c>
      <c r="L74" s="276"/>
      <c r="M74" s="224"/>
      <c r="N74" s="224"/>
      <c r="O74" s="226"/>
      <c r="P74" s="226"/>
      <c r="Q74" s="226"/>
      <c r="R74" s="226"/>
      <c r="S74" s="226"/>
      <c r="T74" s="224"/>
      <c r="U74" s="226"/>
      <c r="V74" s="276">
        <f>+K74/C79</f>
        <v>2.8647320261437885</v>
      </c>
      <c r="W74" s="225"/>
      <c r="X74" s="224"/>
      <c r="Y74" s="227"/>
      <c r="AA74" s="30"/>
      <c r="AB74" s="28"/>
      <c r="AC74" s="228"/>
      <c r="AD74" s="29"/>
      <c r="AH74" s="29"/>
      <c r="AZ74" s="240"/>
    </row>
    <row r="75" spans="1:64" ht="19.8">
      <c r="A75" s="224"/>
      <c r="B75" s="224"/>
      <c r="C75" s="224"/>
      <c r="D75" s="224"/>
      <c r="E75" s="224"/>
      <c r="F75" s="224"/>
      <c r="G75" s="224"/>
      <c r="H75" s="224"/>
      <c r="I75" s="225"/>
      <c r="J75" s="225"/>
      <c r="K75" s="224"/>
      <c r="L75" s="467"/>
      <c r="M75" s="224"/>
      <c r="N75" s="224"/>
      <c r="O75" s="226"/>
      <c r="P75" s="226"/>
      <c r="Q75" s="226"/>
      <c r="R75" s="226"/>
      <c r="S75" s="226"/>
      <c r="T75" s="224"/>
      <c r="U75" s="226"/>
      <c r="V75" s="243" t="s">
        <v>82</v>
      </c>
      <c r="W75" s="241" t="s">
        <v>2</v>
      </c>
      <c r="X75" s="224"/>
      <c r="Y75" s="227"/>
      <c r="AA75" s="30"/>
      <c r="AB75" s="28"/>
      <c r="AC75" s="228"/>
      <c r="AD75" s="29"/>
      <c r="AH75" s="29"/>
      <c r="AZ75" s="240">
        <f>1+AZ72</f>
        <v>1</v>
      </c>
      <c r="BA75" s="29">
        <v>20.659867330016564</v>
      </c>
      <c r="BB75" s="29">
        <f t="shared" ref="BB75:BB78" si="49">+BA75</f>
        <v>20.659867330016564</v>
      </c>
      <c r="BC75" s="29">
        <f t="shared" ref="BC75:BC78" si="50">+BB75</f>
        <v>20.659867330016564</v>
      </c>
      <c r="BD75" s="29">
        <f t="shared" ref="BD75:BD78" si="51">+BC75</f>
        <v>20.659867330016564</v>
      </c>
      <c r="BE75" s="29">
        <f t="shared" ref="BE75:BE78" si="52">+BD75</f>
        <v>20.659867330016564</v>
      </c>
      <c r="BF75" s="29">
        <f t="shared" ref="BF75:BF78" si="53">+BE75</f>
        <v>20.659867330016564</v>
      </c>
      <c r="BG75" s="29">
        <f t="shared" ref="BG75:BG78" si="54">+BF75</f>
        <v>20.659867330016564</v>
      </c>
      <c r="BH75" s="29">
        <f t="shared" ref="BH75:BH78" si="55">+BG75</f>
        <v>20.659867330016564</v>
      </c>
      <c r="BI75" s="29">
        <f t="shared" ref="BI75:BI78" si="56">+BH75</f>
        <v>20.659867330016564</v>
      </c>
      <c r="BJ75" s="29">
        <f t="shared" ref="BJ75:BJ78" si="57">+BI75</f>
        <v>20.659867330016564</v>
      </c>
      <c r="BK75" s="29">
        <f t="shared" ref="BK75:BK78" si="58">+BJ75</f>
        <v>20.659867330016564</v>
      </c>
      <c r="BL75" s="29">
        <f t="shared" ref="BL75:BL78" si="59">+BK75</f>
        <v>20.659867330016564</v>
      </c>
    </row>
    <row r="76" spans="1:64" ht="19.8">
      <c r="A76" s="224"/>
      <c r="B76" s="224"/>
      <c r="C76" s="224"/>
      <c r="D76" s="224"/>
      <c r="E76" s="224"/>
      <c r="F76" s="224"/>
      <c r="G76" s="242" t="s">
        <v>2</v>
      </c>
      <c r="H76" s="224"/>
      <c r="I76" s="225"/>
      <c r="J76" s="225"/>
      <c r="K76" s="225"/>
      <c r="L76" s="225"/>
      <c r="M76" s="242" t="s">
        <v>22</v>
      </c>
      <c r="N76" s="225" t="s">
        <v>408</v>
      </c>
      <c r="O76" s="226" t="s">
        <v>408</v>
      </c>
      <c r="P76" s="243" t="s">
        <v>555</v>
      </c>
      <c r="Q76" s="37"/>
      <c r="R76" s="27"/>
      <c r="S76" s="243" t="s">
        <v>432</v>
      </c>
      <c r="T76" s="224"/>
      <c r="U76" s="243" t="s">
        <v>552</v>
      </c>
      <c r="V76" s="243" t="s">
        <v>43</v>
      </c>
      <c r="W76" s="241" t="s">
        <v>8</v>
      </c>
      <c r="X76" s="224"/>
      <c r="Y76" s="227"/>
      <c r="AA76" s="30"/>
      <c r="AB76" s="28"/>
      <c r="AC76" s="228"/>
      <c r="AD76" s="29"/>
      <c r="AH76" s="29"/>
      <c r="AZ76" s="240">
        <f t="shared" ref="AZ76:AZ78" si="60">1+AZ75</f>
        <v>2</v>
      </c>
      <c r="BA76" s="29">
        <v>23.875837563451761</v>
      </c>
      <c r="BB76" s="29">
        <f t="shared" si="49"/>
        <v>23.875837563451761</v>
      </c>
      <c r="BC76" s="29">
        <f t="shared" si="50"/>
        <v>23.875837563451761</v>
      </c>
      <c r="BD76" s="29">
        <f t="shared" si="51"/>
        <v>23.875837563451761</v>
      </c>
      <c r="BE76" s="29">
        <f t="shared" si="52"/>
        <v>23.875837563451761</v>
      </c>
      <c r="BF76" s="29">
        <f t="shared" si="53"/>
        <v>23.875837563451761</v>
      </c>
      <c r="BG76" s="29">
        <f t="shared" si="54"/>
        <v>23.875837563451761</v>
      </c>
      <c r="BH76" s="29">
        <f t="shared" si="55"/>
        <v>23.875837563451761</v>
      </c>
      <c r="BI76" s="29">
        <f t="shared" si="56"/>
        <v>23.875837563451761</v>
      </c>
      <c r="BJ76" s="29">
        <f t="shared" si="57"/>
        <v>23.875837563451761</v>
      </c>
      <c r="BK76" s="29">
        <f t="shared" si="58"/>
        <v>23.875837563451761</v>
      </c>
      <c r="BL76" s="29">
        <f t="shared" si="59"/>
        <v>23.875837563451761</v>
      </c>
    </row>
    <row r="77" spans="1:64" ht="19.8">
      <c r="A77" s="224"/>
      <c r="B77" s="224"/>
      <c r="C77" s="224"/>
      <c r="D77" s="224"/>
      <c r="E77" s="242"/>
      <c r="F77" s="242"/>
      <c r="G77" s="242" t="s">
        <v>495</v>
      </c>
      <c r="H77" s="242" t="s">
        <v>2</v>
      </c>
      <c r="I77" s="241" t="s">
        <v>2</v>
      </c>
      <c r="J77" s="241" t="s">
        <v>1</v>
      </c>
      <c r="K77" s="241" t="s">
        <v>22</v>
      </c>
      <c r="L77" s="241"/>
      <c r="M77" s="242" t="s">
        <v>497</v>
      </c>
      <c r="N77" s="241" t="s">
        <v>534</v>
      </c>
      <c r="O77" s="243" t="s">
        <v>499</v>
      </c>
      <c r="P77" s="243" t="s">
        <v>556</v>
      </c>
      <c r="Q77" s="37"/>
      <c r="R77" s="27"/>
      <c r="S77" s="243"/>
      <c r="T77" s="242" t="s">
        <v>418</v>
      </c>
      <c r="U77" s="243" t="s">
        <v>1</v>
      </c>
      <c r="V77" s="243" t="s">
        <v>573</v>
      </c>
      <c r="W77" s="241" t="s">
        <v>71</v>
      </c>
      <c r="X77" s="224"/>
      <c r="Y77" s="227"/>
      <c r="AA77" s="30"/>
      <c r="AB77" s="28"/>
      <c r="AC77" s="228"/>
      <c r="AD77" s="29"/>
      <c r="AH77" s="29"/>
      <c r="AZ77" s="240">
        <f t="shared" si="60"/>
        <v>3</v>
      </c>
      <c r="BA77" s="29">
        <v>26.688850174216036</v>
      </c>
      <c r="BB77" s="29">
        <f t="shared" si="49"/>
        <v>26.688850174216036</v>
      </c>
      <c r="BC77" s="29">
        <f t="shared" si="50"/>
        <v>26.688850174216036</v>
      </c>
      <c r="BD77" s="29">
        <f t="shared" si="51"/>
        <v>26.688850174216036</v>
      </c>
      <c r="BE77" s="29">
        <f t="shared" si="52"/>
        <v>26.688850174216036</v>
      </c>
      <c r="BF77" s="29">
        <f t="shared" si="53"/>
        <v>26.688850174216036</v>
      </c>
      <c r="BG77" s="29">
        <f t="shared" si="54"/>
        <v>26.688850174216036</v>
      </c>
      <c r="BH77" s="29">
        <f t="shared" si="55"/>
        <v>26.688850174216036</v>
      </c>
      <c r="BI77" s="29">
        <f t="shared" si="56"/>
        <v>26.688850174216036</v>
      </c>
      <c r="BJ77" s="29">
        <f t="shared" si="57"/>
        <v>26.688850174216036</v>
      </c>
      <c r="BK77" s="29">
        <f t="shared" si="58"/>
        <v>26.688850174216036</v>
      </c>
      <c r="BL77" s="29">
        <f t="shared" si="59"/>
        <v>26.688850174216036</v>
      </c>
    </row>
    <row r="78" spans="1:64" ht="19.8">
      <c r="A78" s="224"/>
      <c r="B78" s="224"/>
      <c r="C78" s="242" t="s">
        <v>0</v>
      </c>
      <c r="D78" s="242"/>
      <c r="E78" s="242" t="s">
        <v>88</v>
      </c>
      <c r="F78" s="242"/>
      <c r="G78" s="55" t="s">
        <v>496</v>
      </c>
      <c r="H78" s="55" t="s">
        <v>8</v>
      </c>
      <c r="I78" s="105" t="s">
        <v>408</v>
      </c>
      <c r="J78" s="105" t="s">
        <v>408</v>
      </c>
      <c r="K78" s="105" t="s">
        <v>44</v>
      </c>
      <c r="L78" s="105"/>
      <c r="M78" s="55" t="s">
        <v>419</v>
      </c>
      <c r="N78" s="105" t="s">
        <v>535</v>
      </c>
      <c r="O78" s="77" t="s">
        <v>500</v>
      </c>
      <c r="P78" s="77" t="s">
        <v>557</v>
      </c>
      <c r="Q78" s="77" t="s">
        <v>539</v>
      </c>
      <c r="R78" s="105" t="s">
        <v>570</v>
      </c>
      <c r="S78" s="77" t="s">
        <v>1</v>
      </c>
      <c r="T78" s="55" t="s">
        <v>419</v>
      </c>
      <c r="U78" s="77" t="s">
        <v>520</v>
      </c>
      <c r="V78" s="77" t="s">
        <v>44</v>
      </c>
      <c r="W78" s="105" t="s">
        <v>554</v>
      </c>
      <c r="X78" s="224"/>
      <c r="Y78" s="227"/>
      <c r="AA78" s="30"/>
      <c r="AB78" s="28"/>
      <c r="AC78" s="228"/>
      <c r="AD78" s="29"/>
      <c r="AH78" s="29"/>
      <c r="AZ78" s="240">
        <f t="shared" si="60"/>
        <v>4</v>
      </c>
      <c r="BA78" s="29">
        <v>29.852938824470282</v>
      </c>
      <c r="BB78" s="29">
        <f t="shared" si="49"/>
        <v>29.852938824470282</v>
      </c>
      <c r="BC78" s="29">
        <f t="shared" si="50"/>
        <v>29.852938824470282</v>
      </c>
      <c r="BD78" s="29">
        <f t="shared" si="51"/>
        <v>29.852938824470282</v>
      </c>
      <c r="BE78" s="29">
        <f t="shared" si="52"/>
        <v>29.852938824470282</v>
      </c>
      <c r="BF78" s="29">
        <f t="shared" si="53"/>
        <v>29.852938824470282</v>
      </c>
      <c r="BG78" s="29">
        <f t="shared" si="54"/>
        <v>29.852938824470282</v>
      </c>
      <c r="BH78" s="29">
        <f t="shared" si="55"/>
        <v>29.852938824470282</v>
      </c>
      <c r="BI78" s="29">
        <f t="shared" si="56"/>
        <v>29.852938824470282</v>
      </c>
      <c r="BJ78" s="29">
        <f t="shared" si="57"/>
        <v>29.852938824470282</v>
      </c>
      <c r="BK78" s="29">
        <f t="shared" si="58"/>
        <v>29.852938824470282</v>
      </c>
      <c r="BL78" s="29">
        <f t="shared" si="59"/>
        <v>29.852938824470282</v>
      </c>
    </row>
    <row r="79" spans="1:64" ht="15.6">
      <c r="A79" s="224"/>
      <c r="B79" s="248">
        <f>+'Ark1'!C1147</f>
        <v>2024</v>
      </c>
      <c r="C79" s="244">
        <f>+'Ark1'!L1147</f>
        <v>5</v>
      </c>
      <c r="D79" s="255" t="s">
        <v>404</v>
      </c>
      <c r="E79" s="244">
        <f>+'Ark1'!D1147</f>
        <v>1</v>
      </c>
      <c r="F79" s="244" t="str">
        <f t="shared" ref="F79:F90" si="61">+F61</f>
        <v>Jan</v>
      </c>
      <c r="G79" s="244">
        <f>+'Ark1'!Q1147</f>
        <v>0</v>
      </c>
      <c r="H79" s="244">
        <f>+'Ark1'!R1147</f>
        <v>0</v>
      </c>
      <c r="I79" s="245" t="str">
        <f>+IF(H79=0,"",'Ark1'!AG1147)</f>
        <v/>
      </c>
      <c r="J79" s="245" t="str">
        <f>+IF(H79=0,"",'Ark1'!AH1147)</f>
        <v/>
      </c>
      <c r="K79" s="33" t="str">
        <f>+IF(H79=0,"",'Ark1'!U1147)</f>
        <v/>
      </c>
      <c r="L79" s="33"/>
      <c r="M79" s="246" t="str">
        <f>+IF(H79=0,"",'Ark1'!T1147)</f>
        <v/>
      </c>
      <c r="N79" s="245" t="str">
        <f>+IF(H79=0,"",'Ark1'!V1147)</f>
        <v/>
      </c>
      <c r="O79" s="247" t="str">
        <f>+IF(H79=0,"",'Ark1'!W1147)</f>
        <v/>
      </c>
      <c r="P79" s="247" t="str">
        <f>+IF(H79=0,"",'Ark1'!X1147)</f>
        <v/>
      </c>
      <c r="Q79" s="247" t="str">
        <f>+IF(H79=0,"",'Ark1'!Y1147)</f>
        <v/>
      </c>
      <c r="R79" s="247" t="str">
        <f>+IF(H79=0,"",'Ark1'!Z1147)</f>
        <v/>
      </c>
      <c r="S79" s="247" t="str">
        <f>+IF(H79=0,"",'Ark1'!AA1147)</f>
        <v/>
      </c>
      <c r="T79" s="246" t="str">
        <f>+IF(H79=0,"",'Ark1'!AC1147)</f>
        <v/>
      </c>
      <c r="U79" s="247" t="str">
        <f>+IF(H79=0,"",'Ark1'!AE1147)</f>
        <v/>
      </c>
      <c r="V79" s="247" t="str">
        <f t="shared" ref="V79:V90" si="62">+IF(H79=0,"",+K79/C79)</f>
        <v/>
      </c>
      <c r="W79" s="245" t="str">
        <f t="shared" ref="W79:W90" si="63">+IF(H79=0,"",G79/H79)</f>
        <v/>
      </c>
      <c r="X79" s="224"/>
      <c r="Y79" s="227"/>
      <c r="AA79" s="30"/>
      <c r="AB79" s="28"/>
      <c r="AC79" s="251"/>
      <c r="AD79" s="29"/>
      <c r="AH79" s="29"/>
    </row>
    <row r="80" spans="1:64" ht="15.6">
      <c r="A80" s="224"/>
      <c r="B80" s="248">
        <f>+'Ark1'!C1148</f>
        <v>2024</v>
      </c>
      <c r="C80" s="244">
        <f>+'Ark1'!L1148</f>
        <v>5</v>
      </c>
      <c r="D80" s="255" t="s">
        <v>404</v>
      </c>
      <c r="E80" s="244">
        <f>+'Ark1'!D1148</f>
        <v>2</v>
      </c>
      <c r="F80" s="244" t="str">
        <f t="shared" si="61"/>
        <v>Feb</v>
      </c>
      <c r="G80" s="244">
        <f>+'Ark1'!Q1148</f>
        <v>0</v>
      </c>
      <c r="H80" s="244">
        <f>+'Ark1'!R1148</f>
        <v>0</v>
      </c>
      <c r="I80" s="245" t="str">
        <f>+IF(H80=0,"",'Ark1'!AG1148)</f>
        <v/>
      </c>
      <c r="J80" s="245" t="str">
        <f>+IF(H80=0,"",'Ark1'!AH1148)</f>
        <v/>
      </c>
      <c r="K80" s="33" t="str">
        <f>+IF(H80=0,"",'Ark1'!U1148)</f>
        <v/>
      </c>
      <c r="L80" s="33"/>
      <c r="M80" s="246" t="str">
        <f>+IF(H80=0,"",'Ark1'!T1148)</f>
        <v/>
      </c>
      <c r="N80" s="245" t="str">
        <f>+IF(H80=0,"",'Ark1'!V1148)</f>
        <v/>
      </c>
      <c r="O80" s="247" t="str">
        <f>+IF(H80=0,"",'Ark1'!W1148)</f>
        <v/>
      </c>
      <c r="P80" s="247" t="str">
        <f>+IF(H80=0,"",'Ark1'!X1148)</f>
        <v/>
      </c>
      <c r="Q80" s="247" t="str">
        <f>+IF(H80=0,"",'Ark1'!Y1148)</f>
        <v/>
      </c>
      <c r="R80" s="247" t="str">
        <f>+IF(H80=0,"",'Ark1'!Z1148)</f>
        <v/>
      </c>
      <c r="S80" s="247" t="str">
        <f>+IF(H80=0,"",'Ark1'!AA1148)</f>
        <v/>
      </c>
      <c r="T80" s="246" t="str">
        <f>+IF(H80=0,"",'Ark1'!AC1148)</f>
        <v/>
      </c>
      <c r="U80" s="247" t="str">
        <f>+IF(H80=0,"",'Ark1'!AE1148)</f>
        <v/>
      </c>
      <c r="V80" s="247" t="str">
        <f t="shared" si="62"/>
        <v/>
      </c>
      <c r="W80" s="245" t="str">
        <f t="shared" si="63"/>
        <v/>
      </c>
      <c r="X80" s="224"/>
      <c r="Y80" s="227"/>
      <c r="AA80" s="30"/>
      <c r="AB80" s="28"/>
      <c r="AC80" s="251"/>
      <c r="AD80" s="29"/>
      <c r="AH80" s="29"/>
    </row>
    <row r="81" spans="1:64" ht="15.6">
      <c r="A81" s="224"/>
      <c r="B81" s="248">
        <f>+'Ark1'!C1149</f>
        <v>2024</v>
      </c>
      <c r="C81" s="244">
        <f>+'Ark1'!L1149</f>
        <v>5</v>
      </c>
      <c r="D81" s="255" t="s">
        <v>404</v>
      </c>
      <c r="E81" s="244">
        <f>+'Ark1'!D1149</f>
        <v>3</v>
      </c>
      <c r="F81" s="244" t="str">
        <f t="shared" si="61"/>
        <v>Mar</v>
      </c>
      <c r="G81" s="244">
        <f>+'Ark1'!Q1149</f>
        <v>0</v>
      </c>
      <c r="H81" s="244">
        <f>+'Ark1'!R1149</f>
        <v>0</v>
      </c>
      <c r="I81" s="245" t="str">
        <f>+IF(H81=0,"",'Ark1'!AG1149)</f>
        <v/>
      </c>
      <c r="J81" s="245" t="str">
        <f>+IF(H81=0,"",'Ark1'!AH1149)</f>
        <v/>
      </c>
      <c r="K81" s="33" t="str">
        <f>+IF(H81=0,"",'Ark1'!U1149)</f>
        <v/>
      </c>
      <c r="L81" s="33"/>
      <c r="M81" s="246" t="str">
        <f>+IF(H81=0,"",'Ark1'!T1149)</f>
        <v/>
      </c>
      <c r="N81" s="245" t="str">
        <f>+IF(H81=0,"",'Ark1'!V1149)</f>
        <v/>
      </c>
      <c r="O81" s="247" t="str">
        <f>+IF(H81=0,"",'Ark1'!W1149)</f>
        <v/>
      </c>
      <c r="P81" s="247" t="str">
        <f>+IF(H81=0,"",'Ark1'!X1149)</f>
        <v/>
      </c>
      <c r="Q81" s="247" t="str">
        <f>+IF(H81=0,"",'Ark1'!Y1149)</f>
        <v/>
      </c>
      <c r="R81" s="247" t="str">
        <f>+IF(H81=0,"",'Ark1'!Z1149)</f>
        <v/>
      </c>
      <c r="S81" s="247" t="str">
        <f>+IF(H81=0,"",'Ark1'!AA1149)</f>
        <v/>
      </c>
      <c r="T81" s="246" t="str">
        <f>+IF(H81=0,"",'Ark1'!AC1149)</f>
        <v/>
      </c>
      <c r="U81" s="247" t="str">
        <f>+IF(H81=0,"",'Ark1'!AE1149)</f>
        <v/>
      </c>
      <c r="V81" s="247" t="str">
        <f t="shared" si="62"/>
        <v/>
      </c>
      <c r="W81" s="245" t="str">
        <f t="shared" si="63"/>
        <v/>
      </c>
      <c r="X81" s="224"/>
      <c r="Y81" s="227"/>
      <c r="AA81" s="30"/>
      <c r="AB81" s="28"/>
      <c r="AC81" s="251"/>
      <c r="AD81" s="29"/>
      <c r="AH81" s="29"/>
    </row>
    <row r="82" spans="1:64" ht="15.6">
      <c r="A82" s="224"/>
      <c r="B82" s="248">
        <f>+'Ark1'!C1150</f>
        <v>2024</v>
      </c>
      <c r="C82" s="244">
        <f>+'Ark1'!L1150</f>
        <v>5</v>
      </c>
      <c r="D82" s="255" t="s">
        <v>404</v>
      </c>
      <c r="E82" s="244">
        <f>+'Ark1'!D1150</f>
        <v>4</v>
      </c>
      <c r="F82" s="244" t="str">
        <f t="shared" si="61"/>
        <v>Apr</v>
      </c>
      <c r="G82" s="244">
        <f>+'Ark1'!Q1150</f>
        <v>0</v>
      </c>
      <c r="H82" s="244">
        <f>+'Ark1'!R1150</f>
        <v>0</v>
      </c>
      <c r="I82" s="245" t="str">
        <f>+IF(H82=0,"",'Ark1'!AG1150)</f>
        <v/>
      </c>
      <c r="J82" s="245" t="str">
        <f>+IF(H82=0,"",'Ark1'!AH1150)</f>
        <v/>
      </c>
      <c r="K82" s="33" t="str">
        <f>+IF(H82=0,"",'Ark1'!U1150)</f>
        <v/>
      </c>
      <c r="L82" s="33"/>
      <c r="M82" s="246" t="str">
        <f>+IF(H82=0,"",'Ark1'!T1150)</f>
        <v/>
      </c>
      <c r="N82" s="245" t="str">
        <f>+IF(H82=0,"",'Ark1'!V1150)</f>
        <v/>
      </c>
      <c r="O82" s="247" t="str">
        <f>+IF(H82=0,"",'Ark1'!W1150)</f>
        <v/>
      </c>
      <c r="P82" s="247" t="str">
        <f>+IF(H82=0,"",'Ark1'!X1150)</f>
        <v/>
      </c>
      <c r="Q82" s="247" t="str">
        <f>+IF(H82=0,"",'Ark1'!Y1150)</f>
        <v/>
      </c>
      <c r="R82" s="247" t="str">
        <f>+IF(H82=0,"",'Ark1'!Z1150)</f>
        <v/>
      </c>
      <c r="S82" s="247" t="str">
        <f>+IF(H82=0,"",'Ark1'!AA1150)</f>
        <v/>
      </c>
      <c r="T82" s="246" t="str">
        <f>+IF(H82=0,"",'Ark1'!AC1150)</f>
        <v/>
      </c>
      <c r="U82" s="247" t="str">
        <f>+IF(H82=0,"",'Ark1'!AE1150)</f>
        <v/>
      </c>
      <c r="V82" s="247" t="str">
        <f t="shared" si="62"/>
        <v/>
      </c>
      <c r="W82" s="245" t="str">
        <f t="shared" si="63"/>
        <v/>
      </c>
      <c r="X82" s="224"/>
      <c r="Y82" s="227"/>
      <c r="AA82" s="30"/>
      <c r="AB82" s="28"/>
      <c r="AC82" s="251"/>
      <c r="AD82" s="29"/>
      <c r="AH82" s="29"/>
    </row>
    <row r="83" spans="1:64" ht="15.6">
      <c r="A83" s="224"/>
      <c r="B83" s="248">
        <f>+'Ark1'!C1151</f>
        <v>2024</v>
      </c>
      <c r="C83" s="244">
        <f>+'Ark1'!L1151</f>
        <v>5</v>
      </c>
      <c r="D83" s="255" t="s">
        <v>404</v>
      </c>
      <c r="E83" s="244">
        <f>+'Ark1'!D1151</f>
        <v>5</v>
      </c>
      <c r="F83" s="244" t="str">
        <f t="shared" si="61"/>
        <v>Mai</v>
      </c>
      <c r="G83" s="244">
        <f>+'Ark1'!Q1151</f>
        <v>0</v>
      </c>
      <c r="H83" s="244">
        <f>+'Ark1'!R1151</f>
        <v>0</v>
      </c>
      <c r="I83" s="245" t="str">
        <f>+IF(H83=0,"",'Ark1'!AG1151)</f>
        <v/>
      </c>
      <c r="J83" s="245" t="str">
        <f>+IF(H83=0,"",'Ark1'!AH1151)</f>
        <v/>
      </c>
      <c r="K83" s="33" t="str">
        <f>+IF(H83=0,"",'Ark1'!U1151)</f>
        <v/>
      </c>
      <c r="L83" s="33"/>
      <c r="M83" s="246" t="str">
        <f>+IF(H83=0,"",'Ark1'!T1151)</f>
        <v/>
      </c>
      <c r="N83" s="245" t="str">
        <f>+IF(H83=0,"",'Ark1'!V1151)</f>
        <v/>
      </c>
      <c r="O83" s="247" t="str">
        <f>+IF(H83=0,"",'Ark1'!W1151)</f>
        <v/>
      </c>
      <c r="P83" s="247" t="str">
        <f>+IF(H83=0,"",'Ark1'!X1151)</f>
        <v/>
      </c>
      <c r="Q83" s="247" t="str">
        <f>+IF(H83=0,"",'Ark1'!Y1151)</f>
        <v/>
      </c>
      <c r="R83" s="247" t="str">
        <f>+IF(H83=0,"",'Ark1'!Z1151)</f>
        <v/>
      </c>
      <c r="S83" s="247" t="str">
        <f>+IF(H83=0,"",'Ark1'!AA1151)</f>
        <v/>
      </c>
      <c r="T83" s="246" t="str">
        <f>+IF(H83=0,"",'Ark1'!AC1151)</f>
        <v/>
      </c>
      <c r="U83" s="247" t="str">
        <f>+IF(H83=0,"",'Ark1'!AE1151)</f>
        <v/>
      </c>
      <c r="V83" s="247" t="str">
        <f t="shared" si="62"/>
        <v/>
      </c>
      <c r="W83" s="245" t="str">
        <f t="shared" si="63"/>
        <v/>
      </c>
      <c r="X83" s="224"/>
      <c r="Y83" s="227"/>
      <c r="AA83" s="30"/>
      <c r="AB83" s="28"/>
      <c r="AC83" s="251"/>
      <c r="AD83" s="29"/>
      <c r="AH83" s="29"/>
    </row>
    <row r="84" spans="1:64" ht="15.6">
      <c r="A84" s="224"/>
      <c r="B84" s="248">
        <f>+'Ark1'!C1152</f>
        <v>2024</v>
      </c>
      <c r="C84" s="244">
        <f>+'Ark1'!L1152</f>
        <v>5</v>
      </c>
      <c r="D84" s="255" t="s">
        <v>404</v>
      </c>
      <c r="E84" s="244">
        <f>+'Ark1'!D1152</f>
        <v>6</v>
      </c>
      <c r="F84" s="244" t="str">
        <f t="shared" si="61"/>
        <v>Jun</v>
      </c>
      <c r="G84" s="244">
        <f>+'Ark1'!Q1152</f>
        <v>1</v>
      </c>
      <c r="H84" s="244">
        <f>+'Ark1'!R1152</f>
        <v>4</v>
      </c>
      <c r="I84" s="245">
        <f>+IF(H84=0,"",'Ark1'!AG1152)</f>
        <v>0.4089979550102249</v>
      </c>
      <c r="J84" s="245">
        <f>+IF(H84=0,"",'Ark1'!AH1152)</f>
        <v>0.18915349004219095</v>
      </c>
      <c r="K84" s="33">
        <f>+IF(H84=0,"",'Ark1'!U1152)</f>
        <v>7.375</v>
      </c>
      <c r="L84" s="33"/>
      <c r="M84" s="246">
        <f>+IF(H84=0,"",'Ark1'!T1152)</f>
        <v>2.75</v>
      </c>
      <c r="N84" s="245">
        <f>+IF(H84=0,"",'Ark1'!V1152)</f>
        <v>0</v>
      </c>
      <c r="O84" s="247">
        <f>+IF(H84=0,"",'Ark1'!W1152)</f>
        <v>0</v>
      </c>
      <c r="P84" s="247">
        <f>+IF(H84=0,"",'Ark1'!X1152)</f>
        <v>0</v>
      </c>
      <c r="Q84" s="247">
        <f>+IF(H84=0,"",'Ark1'!Y1152)</f>
        <v>0</v>
      </c>
      <c r="R84" s="247">
        <f>+IF(H84=0,"",'Ark1'!Z1152)</f>
        <v>0</v>
      </c>
      <c r="S84" s="247">
        <f>+IF(H84=0,"",'Ark1'!AA1152)</f>
        <v>0.65717197140474415</v>
      </c>
      <c r="T84" s="246">
        <f>+IF(H84=0,"",'Ark1'!AC1152)</f>
        <v>0.4330127018922193</v>
      </c>
      <c r="U84" s="247">
        <f>+IF(H84=0,"",'Ark1'!AE1152)</f>
        <v>94.442789160981633</v>
      </c>
      <c r="V84" s="247">
        <f t="shared" si="62"/>
        <v>1.4750000000000001</v>
      </c>
      <c r="W84" s="245">
        <f t="shared" si="63"/>
        <v>0.25</v>
      </c>
      <c r="X84" s="224"/>
      <c r="Y84" s="227"/>
      <c r="AA84" s="30"/>
      <c r="AB84" s="28"/>
      <c r="AC84" s="251"/>
      <c r="AD84" s="29"/>
      <c r="AH84" s="29"/>
    </row>
    <row r="85" spans="1:64" ht="15.6">
      <c r="A85" s="224"/>
      <c r="B85" s="248">
        <f>+'Ark1'!C1153</f>
        <v>2024</v>
      </c>
      <c r="C85" s="244">
        <f>+'Ark1'!L1153</f>
        <v>5</v>
      </c>
      <c r="D85" s="255" t="s">
        <v>404</v>
      </c>
      <c r="E85" s="244">
        <f>+'Ark1'!D1153</f>
        <v>7</v>
      </c>
      <c r="F85" s="244" t="str">
        <f t="shared" si="61"/>
        <v>Jul</v>
      </c>
      <c r="G85" s="244">
        <f>+'Ark1'!Q1153</f>
        <v>1</v>
      </c>
      <c r="H85" s="244">
        <f>+'Ark1'!R1153</f>
        <v>1</v>
      </c>
      <c r="I85" s="245">
        <f>+IF(H85=0,"",'Ark1'!AG1153)</f>
        <v>0.36231884057971009</v>
      </c>
      <c r="J85" s="245">
        <f>+IF(H85=0,"",'Ark1'!AH1153)</f>
        <v>0.20651148560793403</v>
      </c>
      <c r="K85" s="33">
        <f>+IF(H85=0,"",'Ark1'!U1153)</f>
        <v>8.1</v>
      </c>
      <c r="L85" s="33"/>
      <c r="M85" s="246">
        <f>+IF(H85=0,"",'Ark1'!T1153)</f>
        <v>3</v>
      </c>
      <c r="N85" s="245">
        <f>+IF(H85=0,"",'Ark1'!V1153)</f>
        <v>0</v>
      </c>
      <c r="O85" s="247">
        <f>+IF(H85=0,"",'Ark1'!W1153)</f>
        <v>0</v>
      </c>
      <c r="P85" s="247">
        <f>+IF(H85=0,"",'Ark1'!X1153)</f>
        <v>0</v>
      </c>
      <c r="Q85" s="247">
        <f>+IF(H85=0,"",'Ark1'!Y1153)</f>
        <v>0</v>
      </c>
      <c r="R85" s="247">
        <f>+IF(H85=0,"",'Ark1'!Z1153)</f>
        <v>0</v>
      </c>
      <c r="S85" s="247">
        <f>+IF(H85=0,"",'Ark1'!AA1153)</f>
        <v>0</v>
      </c>
      <c r="T85" s="246">
        <f>+IF(H85=0,"",'Ark1'!AC1153)</f>
        <v>0</v>
      </c>
      <c r="U85" s="247">
        <f>+IF(H85=0,"",'Ark1'!AE1153)</f>
        <v>0</v>
      </c>
      <c r="V85" s="247">
        <f t="shared" si="62"/>
        <v>1.6199999999999999</v>
      </c>
      <c r="W85" s="245">
        <f t="shared" si="63"/>
        <v>1</v>
      </c>
      <c r="X85" s="224"/>
      <c r="Y85" s="227"/>
      <c r="AA85" s="30"/>
      <c r="AB85" s="28"/>
      <c r="AC85" s="251"/>
      <c r="AD85" s="29"/>
      <c r="AH85" s="29"/>
    </row>
    <row r="86" spans="1:64" ht="15.6">
      <c r="A86" s="224"/>
      <c r="B86" s="248">
        <f>+'Ark1'!C1154</f>
        <v>2024</v>
      </c>
      <c r="C86" s="244">
        <f>+'Ark1'!L1154</f>
        <v>5</v>
      </c>
      <c r="D86" s="255" t="s">
        <v>404</v>
      </c>
      <c r="E86" s="244">
        <f>+'Ark1'!D1154</f>
        <v>8</v>
      </c>
      <c r="F86" s="244" t="str">
        <f t="shared" si="61"/>
        <v>Aug</v>
      </c>
      <c r="G86" s="244">
        <f>+'Ark1'!Q1154</f>
        <v>0</v>
      </c>
      <c r="H86" s="244">
        <f>+'Ark1'!R1154</f>
        <v>0</v>
      </c>
      <c r="I86" s="245" t="str">
        <f>+IF(H86=0,"",'Ark1'!AG1154)</f>
        <v/>
      </c>
      <c r="J86" s="245" t="str">
        <f>+IF(H86=0,"",'Ark1'!AH1154)</f>
        <v/>
      </c>
      <c r="K86" s="33" t="str">
        <f>+IF(H86=0,"",'Ark1'!U1154)</f>
        <v/>
      </c>
      <c r="L86" s="33"/>
      <c r="M86" s="246" t="str">
        <f>+IF(H86=0,"",'Ark1'!T1154)</f>
        <v/>
      </c>
      <c r="N86" s="245" t="str">
        <f>+IF(H86=0,"",'Ark1'!V1154)</f>
        <v/>
      </c>
      <c r="O86" s="247" t="str">
        <f>+IF(H86=0,"",'Ark1'!W1154)</f>
        <v/>
      </c>
      <c r="P86" s="247" t="str">
        <f>+IF(H86=0,"",'Ark1'!X1154)</f>
        <v/>
      </c>
      <c r="Q86" s="247" t="str">
        <f>+IF(H86=0,"",'Ark1'!Y1154)</f>
        <v/>
      </c>
      <c r="R86" s="247" t="str">
        <f>+IF(H86=0,"",'Ark1'!Z1154)</f>
        <v/>
      </c>
      <c r="S86" s="247" t="str">
        <f>+IF(H86=0,"",'Ark1'!AA1154)</f>
        <v/>
      </c>
      <c r="T86" s="246" t="str">
        <f>+IF(H86=0,"",'Ark1'!AC1154)</f>
        <v/>
      </c>
      <c r="U86" s="247" t="str">
        <f>+IF(H86=0,"",'Ark1'!AE1154)</f>
        <v/>
      </c>
      <c r="V86" s="247" t="str">
        <f t="shared" si="62"/>
        <v/>
      </c>
      <c r="W86" s="245" t="str">
        <f t="shared" si="63"/>
        <v/>
      </c>
      <c r="X86" s="224"/>
      <c r="Y86" s="227"/>
      <c r="AA86" s="30"/>
      <c r="AB86" s="28"/>
      <c r="AC86" s="251"/>
      <c r="AD86" s="29"/>
      <c r="AH86" s="29"/>
    </row>
    <row r="87" spans="1:64" ht="15.6">
      <c r="A87" s="224"/>
      <c r="B87" s="248">
        <f>+'Ark1'!C1155</f>
        <v>2024</v>
      </c>
      <c r="C87" s="244">
        <f>+'Ark1'!L1155</f>
        <v>5</v>
      </c>
      <c r="D87" s="255" t="s">
        <v>404</v>
      </c>
      <c r="E87" s="244">
        <f>+'Ark1'!D1155</f>
        <v>9</v>
      </c>
      <c r="F87" s="244" t="str">
        <f t="shared" si="61"/>
        <v>Sep</v>
      </c>
      <c r="G87" s="244">
        <f>+'Ark1'!Q1155</f>
        <v>0</v>
      </c>
      <c r="H87" s="244">
        <f>+'Ark1'!R1155</f>
        <v>0</v>
      </c>
      <c r="I87" s="245" t="str">
        <f>+IF(H87=0,"",'Ark1'!AG1155)</f>
        <v/>
      </c>
      <c r="J87" s="245" t="str">
        <f>+IF(H87=0,"",'Ark1'!AH1155)</f>
        <v/>
      </c>
      <c r="K87" s="33" t="str">
        <f>+IF(H87=0,"",'Ark1'!U1155)</f>
        <v/>
      </c>
      <c r="L87" s="33"/>
      <c r="M87" s="246" t="str">
        <f>+IF(H87=0,"",'Ark1'!T1155)</f>
        <v/>
      </c>
      <c r="N87" s="245" t="str">
        <f>+IF(H87=0,"",'Ark1'!V1155)</f>
        <v/>
      </c>
      <c r="O87" s="247" t="str">
        <f>+IF(H87=0,"",'Ark1'!W1155)</f>
        <v/>
      </c>
      <c r="P87" s="247" t="str">
        <f>+IF(H87=0,"",'Ark1'!X1155)</f>
        <v/>
      </c>
      <c r="Q87" s="247" t="str">
        <f>+IF(H87=0,"",'Ark1'!Y1155)</f>
        <v/>
      </c>
      <c r="R87" s="247" t="str">
        <f>+IF(H87=0,"",'Ark1'!Z1155)</f>
        <v/>
      </c>
      <c r="S87" s="247" t="str">
        <f>+IF(H87=0,"",'Ark1'!AA1155)</f>
        <v/>
      </c>
      <c r="T87" s="246" t="str">
        <f>+IF(H87=0,"",'Ark1'!AC1155)</f>
        <v/>
      </c>
      <c r="U87" s="247" t="str">
        <f>+IF(H87=0,"",'Ark1'!AE1155)</f>
        <v/>
      </c>
      <c r="V87" s="247" t="str">
        <f t="shared" si="62"/>
        <v/>
      </c>
      <c r="W87" s="245" t="str">
        <f t="shared" si="63"/>
        <v/>
      </c>
      <c r="X87" s="224"/>
      <c r="Y87" s="227"/>
      <c r="AA87" s="30"/>
      <c r="AB87" s="28"/>
      <c r="AC87" s="251"/>
      <c r="AD87" s="29"/>
      <c r="AH87" s="29"/>
    </row>
    <row r="88" spans="1:64" ht="15.6">
      <c r="A88" s="224"/>
      <c r="B88" s="248">
        <f>+'Ark1'!C1156</f>
        <v>2024</v>
      </c>
      <c r="C88" s="244">
        <f>+'Ark1'!L1156</f>
        <v>5</v>
      </c>
      <c r="D88" s="255" t="s">
        <v>404</v>
      </c>
      <c r="E88" s="244">
        <f>+'Ark1'!D1156</f>
        <v>10</v>
      </c>
      <c r="F88" s="244" t="str">
        <f t="shared" si="61"/>
        <v>Okt</v>
      </c>
      <c r="G88" s="244">
        <f>+'Ark1'!Q1156</f>
        <v>0</v>
      </c>
      <c r="H88" s="244">
        <f>+'Ark1'!R1156</f>
        <v>0</v>
      </c>
      <c r="I88" s="245" t="str">
        <f>+IF(H88=0,"",'Ark1'!AG1156)</f>
        <v/>
      </c>
      <c r="J88" s="245" t="str">
        <f>+IF(H88=0,"",'Ark1'!AH1156)</f>
        <v/>
      </c>
      <c r="K88" s="33" t="str">
        <f>+IF(H88=0,"",'Ark1'!U1156)</f>
        <v/>
      </c>
      <c r="L88" s="33"/>
      <c r="M88" s="246" t="str">
        <f>+IF(H88=0,"",'Ark1'!T1156)</f>
        <v/>
      </c>
      <c r="N88" s="245" t="str">
        <f>+IF(H88=0,"",'Ark1'!V1156)</f>
        <v/>
      </c>
      <c r="O88" s="247" t="str">
        <f>+IF(H88=0,"",'Ark1'!W1156)</f>
        <v/>
      </c>
      <c r="P88" s="247" t="str">
        <f>+IF(H88=0,"",'Ark1'!X1156)</f>
        <v/>
      </c>
      <c r="Q88" s="247" t="str">
        <f>+IF(H88=0,"",'Ark1'!Y1156)</f>
        <v/>
      </c>
      <c r="R88" s="247" t="str">
        <f>+IF(H88=0,"",'Ark1'!Z1156)</f>
        <v/>
      </c>
      <c r="S88" s="247" t="str">
        <f>+IF(H88=0,"",'Ark1'!AA1156)</f>
        <v/>
      </c>
      <c r="T88" s="246" t="str">
        <f>+IF(H88=0,"",'Ark1'!AC1156)</f>
        <v/>
      </c>
      <c r="U88" s="247" t="str">
        <f>+IF(H88=0,"",'Ark1'!AE1156)</f>
        <v/>
      </c>
      <c r="V88" s="247" t="str">
        <f t="shared" si="62"/>
        <v/>
      </c>
      <c r="W88" s="245" t="str">
        <f t="shared" si="63"/>
        <v/>
      </c>
      <c r="X88" s="224"/>
      <c r="Y88" s="227"/>
      <c r="AA88" s="30"/>
      <c r="AB88" s="28"/>
      <c r="AC88" s="251"/>
      <c r="AD88" s="29"/>
      <c r="AH88" s="29"/>
    </row>
    <row r="89" spans="1:64" ht="15.6">
      <c r="A89" s="224"/>
      <c r="B89" s="248">
        <f>+'Ark1'!C1157</f>
        <v>2024</v>
      </c>
      <c r="C89" s="244">
        <f>+'Ark1'!L1157</f>
        <v>5</v>
      </c>
      <c r="D89" s="255" t="s">
        <v>404</v>
      </c>
      <c r="E89" s="244">
        <f>+'Ark1'!D1157</f>
        <v>11</v>
      </c>
      <c r="F89" s="244" t="str">
        <f t="shared" si="61"/>
        <v>Nov</v>
      </c>
      <c r="G89" s="244">
        <f>+'Ark1'!Q1157</f>
        <v>0</v>
      </c>
      <c r="H89" s="244">
        <f>+'Ark1'!R1157</f>
        <v>0</v>
      </c>
      <c r="I89" s="245" t="str">
        <f>+IF(H89=0,"",'Ark1'!AG1157)</f>
        <v/>
      </c>
      <c r="J89" s="245" t="str">
        <f>+IF(H89=0,"",'Ark1'!AH1157)</f>
        <v/>
      </c>
      <c r="K89" s="33" t="str">
        <f>+IF(H89=0,"",'Ark1'!U1157)</f>
        <v/>
      </c>
      <c r="L89" s="33"/>
      <c r="M89" s="246" t="str">
        <f>+IF(H89=0,"",'Ark1'!T1157)</f>
        <v/>
      </c>
      <c r="N89" s="245" t="str">
        <f>+IF(H89=0,"",'Ark1'!V1157)</f>
        <v/>
      </c>
      <c r="O89" s="247" t="str">
        <f>+IF(H89=0,"",'Ark1'!W1157)</f>
        <v/>
      </c>
      <c r="P89" s="247" t="str">
        <f>+IF(H89=0,"",'Ark1'!X1157)</f>
        <v/>
      </c>
      <c r="Q89" s="247" t="str">
        <f>+IF(H89=0,"",'Ark1'!Y1157)</f>
        <v/>
      </c>
      <c r="R89" s="247" t="str">
        <f>+IF(H89=0,"",'Ark1'!Z1157)</f>
        <v/>
      </c>
      <c r="S89" s="247" t="str">
        <f>+IF(H89=0,"",'Ark1'!AA1157)</f>
        <v/>
      </c>
      <c r="T89" s="246" t="str">
        <f>+IF(H89=0,"",'Ark1'!AC1157)</f>
        <v/>
      </c>
      <c r="U89" s="247" t="str">
        <f>+IF(H89=0,"",'Ark1'!AE1157)</f>
        <v/>
      </c>
      <c r="V89" s="247" t="str">
        <f t="shared" si="62"/>
        <v/>
      </c>
      <c r="W89" s="245" t="str">
        <f t="shared" si="63"/>
        <v/>
      </c>
      <c r="X89" s="224"/>
      <c r="Y89" s="227"/>
      <c r="AA89" s="30"/>
      <c r="AB89" s="28"/>
      <c r="AC89" s="251"/>
      <c r="AD89" s="29"/>
      <c r="AH89" s="29"/>
    </row>
    <row r="90" spans="1:64" ht="15.6">
      <c r="A90" s="224"/>
      <c r="B90" s="248">
        <f>+'Ark1'!C1158</f>
        <v>2024</v>
      </c>
      <c r="C90" s="244">
        <f>+'Ark1'!L1158</f>
        <v>5</v>
      </c>
      <c r="D90" s="255" t="s">
        <v>404</v>
      </c>
      <c r="E90" s="244">
        <f>+'Ark1'!D1158</f>
        <v>12</v>
      </c>
      <c r="F90" s="244" t="str">
        <f t="shared" si="61"/>
        <v>Des</v>
      </c>
      <c r="G90" s="244">
        <f>+'Ark1'!Q1158</f>
        <v>0</v>
      </c>
      <c r="H90" s="244">
        <f>+'Ark1'!R1158</f>
        <v>0</v>
      </c>
      <c r="I90" s="245" t="str">
        <f>+IF(H90=0,"",'Ark1'!AG1158)</f>
        <v/>
      </c>
      <c r="J90" s="245" t="str">
        <f>+IF(H90=0,"",'Ark1'!AH1158)</f>
        <v/>
      </c>
      <c r="K90" s="33" t="str">
        <f>+IF(H90=0,"",'Ark1'!U1158)</f>
        <v/>
      </c>
      <c r="L90" s="33"/>
      <c r="M90" s="246" t="str">
        <f>+IF(H90=0,"",'Ark1'!T1158)</f>
        <v/>
      </c>
      <c r="N90" s="245" t="str">
        <f>+IF(H90=0,"",'Ark1'!V1158)</f>
        <v/>
      </c>
      <c r="O90" s="247" t="str">
        <f>+IF(H90=0,"",'Ark1'!W1158)</f>
        <v/>
      </c>
      <c r="P90" s="247" t="str">
        <f>+IF(H90=0,"",'Ark1'!X1158)</f>
        <v/>
      </c>
      <c r="Q90" s="247" t="str">
        <f>+IF(H90=0,"",'Ark1'!Y1158)</f>
        <v/>
      </c>
      <c r="R90" s="247" t="str">
        <f>+IF(H90=0,"",'Ark1'!Z1158)</f>
        <v/>
      </c>
      <c r="S90" s="247" t="str">
        <f>+IF(H90=0,"",'Ark1'!AA1158)</f>
        <v/>
      </c>
      <c r="T90" s="246" t="str">
        <f>+IF(H90=0,"",'Ark1'!AC1158)</f>
        <v/>
      </c>
      <c r="U90" s="247" t="str">
        <f>+IF(H90=0,"",'Ark1'!AE1158)</f>
        <v/>
      </c>
      <c r="V90" s="247" t="str">
        <f t="shared" si="62"/>
        <v/>
      </c>
      <c r="W90" s="245" t="str">
        <f t="shared" si="63"/>
        <v/>
      </c>
      <c r="X90" s="224"/>
      <c r="Y90" s="227"/>
      <c r="AA90" s="30"/>
      <c r="AB90" s="28"/>
      <c r="AC90" s="251"/>
      <c r="AD90" s="29"/>
      <c r="AH90" s="29"/>
    </row>
    <row r="91" spans="1:64" ht="15" customHeight="1">
      <c r="A91" s="224"/>
      <c r="B91" s="224"/>
      <c r="C91" s="224"/>
      <c r="D91" s="224"/>
      <c r="E91" s="224"/>
      <c r="F91" s="224"/>
      <c r="G91" s="224"/>
      <c r="H91" s="224"/>
      <c r="I91" s="225"/>
      <c r="J91" s="225"/>
      <c r="K91" s="224"/>
      <c r="L91" s="467"/>
      <c r="M91" s="224"/>
      <c r="N91" s="224"/>
      <c r="O91" s="226"/>
      <c r="P91" s="226"/>
      <c r="Q91" s="226"/>
      <c r="R91" s="226"/>
      <c r="S91" s="226"/>
      <c r="T91" s="224"/>
      <c r="U91" s="226"/>
      <c r="V91" s="226"/>
      <c r="W91" s="225"/>
      <c r="X91" s="224"/>
      <c r="Y91" s="227"/>
      <c r="AA91" s="30"/>
      <c r="AB91" s="28"/>
      <c r="AC91" s="228"/>
      <c r="AD91" s="29"/>
      <c r="AH91" s="29"/>
      <c r="AZ91" s="240"/>
    </row>
    <row r="92" spans="1:64" ht="15" customHeight="1">
      <c r="A92" s="224"/>
      <c r="B92" s="224"/>
      <c r="C92" s="242" t="s">
        <v>0</v>
      </c>
      <c r="D92" s="224"/>
      <c r="E92" s="283" t="str">
        <f>+D94</f>
        <v>O+</v>
      </c>
      <c r="F92" s="242" t="s">
        <v>586</v>
      </c>
      <c r="G92" s="224"/>
      <c r="H92" s="248">
        <f>SUM(H94:H105)</f>
        <v>16</v>
      </c>
      <c r="I92" s="225"/>
      <c r="J92" s="225"/>
      <c r="K92" s="276">
        <f>+Klasse!L72</f>
        <v>16.270631578947373</v>
      </c>
      <c r="L92" s="276"/>
      <c r="M92" s="224"/>
      <c r="N92" s="224"/>
      <c r="O92" s="226"/>
      <c r="P92" s="226"/>
      <c r="Q92" s="226"/>
      <c r="R92" s="226"/>
      <c r="S92" s="226"/>
      <c r="T92" s="224"/>
      <c r="U92" s="226"/>
      <c r="V92" s="276">
        <f>+K92/C94</f>
        <v>2.7117719298245624</v>
      </c>
      <c r="W92" s="225"/>
      <c r="X92" s="224"/>
      <c r="Y92" s="227"/>
      <c r="AA92" s="30"/>
      <c r="AB92" s="28"/>
      <c r="AC92" s="228"/>
      <c r="AD92" s="29"/>
      <c r="AH92" s="29"/>
      <c r="AZ92" s="240"/>
    </row>
    <row r="93" spans="1:64" ht="15" customHeight="1">
      <c r="A93" s="224"/>
      <c r="B93" s="224"/>
      <c r="C93" s="224"/>
      <c r="D93" s="224"/>
      <c r="E93" s="224"/>
      <c r="F93" s="224"/>
      <c r="G93" s="224"/>
      <c r="H93" s="224"/>
      <c r="I93" s="225"/>
      <c r="J93" s="225"/>
      <c r="K93" s="224"/>
      <c r="L93" s="467"/>
      <c r="M93" s="224"/>
      <c r="N93" s="224"/>
      <c r="O93" s="226"/>
      <c r="P93" s="226"/>
      <c r="Q93" s="226"/>
      <c r="R93" s="226"/>
      <c r="S93" s="226"/>
      <c r="T93" s="224"/>
      <c r="U93" s="226"/>
      <c r="V93" s="226"/>
      <c r="W93" s="226"/>
      <c r="X93" s="226"/>
      <c r="Y93" s="227"/>
      <c r="AA93" s="30"/>
      <c r="AB93" s="28"/>
      <c r="AC93" s="228"/>
      <c r="AD93" s="29"/>
      <c r="AH93" s="29"/>
      <c r="AZ93" s="240">
        <f>1+AZ90</f>
        <v>1</v>
      </c>
      <c r="BA93" s="29">
        <v>20.659867330016564</v>
      </c>
      <c r="BB93" s="29">
        <f t="shared" ref="BB93" si="64">+BA93</f>
        <v>20.659867330016564</v>
      </c>
      <c r="BC93" s="29">
        <f t="shared" ref="BC93" si="65">+BB93</f>
        <v>20.659867330016564</v>
      </c>
      <c r="BD93" s="29">
        <f t="shared" ref="BD93" si="66">+BC93</f>
        <v>20.659867330016564</v>
      </c>
      <c r="BE93" s="29">
        <f t="shared" ref="BE93" si="67">+BD93</f>
        <v>20.659867330016564</v>
      </c>
      <c r="BF93" s="29">
        <f t="shared" ref="BF93" si="68">+BE93</f>
        <v>20.659867330016564</v>
      </c>
      <c r="BG93" s="29">
        <f t="shared" ref="BG93" si="69">+BF93</f>
        <v>20.659867330016564</v>
      </c>
      <c r="BH93" s="29">
        <f t="shared" ref="BH93" si="70">+BG93</f>
        <v>20.659867330016564</v>
      </c>
      <c r="BI93" s="29">
        <f t="shared" ref="BI93" si="71">+BH93</f>
        <v>20.659867330016564</v>
      </c>
      <c r="BJ93" s="29">
        <f t="shared" ref="BJ93" si="72">+BI93</f>
        <v>20.659867330016564</v>
      </c>
      <c r="BK93" s="29">
        <f t="shared" ref="BK93" si="73">+BJ93</f>
        <v>20.659867330016564</v>
      </c>
      <c r="BL93" s="29">
        <f t="shared" ref="BL93" si="74">+BK93</f>
        <v>20.659867330016564</v>
      </c>
    </row>
    <row r="94" spans="1:64" ht="15.6">
      <c r="A94" s="224"/>
      <c r="B94" s="248">
        <f>+'Ark1'!C1159</f>
        <v>2024</v>
      </c>
      <c r="C94" s="29">
        <f>+'Ark1'!L1159</f>
        <v>6</v>
      </c>
      <c r="D94" s="29" t="s">
        <v>32</v>
      </c>
      <c r="E94" s="29">
        <f>+'Ark1'!D1159</f>
        <v>1</v>
      </c>
      <c r="F94" s="29" t="str">
        <f t="shared" ref="F94:F105" si="75">+F79</f>
        <v>Jan</v>
      </c>
      <c r="G94" s="29">
        <f>+'Ark1'!Q1159</f>
        <v>0</v>
      </c>
      <c r="H94" s="29">
        <f>+'Ark1'!R1159</f>
        <v>0</v>
      </c>
      <c r="I94" s="30" t="str">
        <f>+IF(H94=0,"",'Ark1'!AG1159)</f>
        <v/>
      </c>
      <c r="J94" s="30" t="str">
        <f>+IF(H94=0,"",'Ark1'!AH1159)</f>
        <v/>
      </c>
      <c r="K94" s="30" t="str">
        <f>+IF(H94=0,"",'Ark1'!U1159)</f>
        <v/>
      </c>
      <c r="L94" s="30"/>
      <c r="M94" s="28" t="str">
        <f>+IF(H94=0,"",'Ark1'!T1159)</f>
        <v/>
      </c>
      <c r="N94" s="30" t="str">
        <f>+IF(H94=0,"",'Ark1'!V1159)</f>
        <v/>
      </c>
      <c r="O94" s="35" t="str">
        <f>+IF(H94=0,"",'Ark1'!W1159)</f>
        <v/>
      </c>
      <c r="P94" s="35" t="str">
        <f>+IF(H94=0,"",'Ark1'!X1159)</f>
        <v/>
      </c>
      <c r="Q94" s="35" t="str">
        <f>+IF(H94=0,"",'Ark1'!Y1159)</f>
        <v/>
      </c>
      <c r="R94" s="35" t="str">
        <f>+IF(H94=0,"",'Ark1'!Z1159)</f>
        <v/>
      </c>
      <c r="S94" s="35" t="str">
        <f>+IF(H94=0,"",'Ark1'!AA1159)</f>
        <v/>
      </c>
      <c r="T94" s="28" t="str">
        <f>+IF(H94=0,"",'Ark1'!AC1159)</f>
        <v/>
      </c>
      <c r="U94" s="35" t="str">
        <f>+IF(H94=0,"",'Ark1'!AE1159)</f>
        <v/>
      </c>
      <c r="V94" s="35" t="str">
        <f t="shared" ref="V94:V105" si="76">+IF(H94=0,"",+K94/C94)</f>
        <v/>
      </c>
      <c r="W94" s="30" t="str">
        <f t="shared" ref="W94:W105" si="77">+IF(H94=0,"",G94/H94)</f>
        <v/>
      </c>
      <c r="X94" s="224"/>
      <c r="Y94" s="227"/>
      <c r="AA94" s="30"/>
      <c r="AB94" s="28"/>
      <c r="AC94" s="251"/>
      <c r="AD94" s="29"/>
      <c r="AH94" s="29"/>
    </row>
    <row r="95" spans="1:64" ht="15.6">
      <c r="A95" s="224"/>
      <c r="B95" s="248">
        <f>+'Ark1'!C1160</f>
        <v>2024</v>
      </c>
      <c r="C95" s="29">
        <f>+'Ark1'!L1160</f>
        <v>6</v>
      </c>
      <c r="D95" s="29" t="s">
        <v>32</v>
      </c>
      <c r="E95" s="29">
        <f>+'Ark1'!D1160</f>
        <v>2</v>
      </c>
      <c r="F95" s="29" t="str">
        <f t="shared" si="75"/>
        <v>Feb</v>
      </c>
      <c r="G95" s="29">
        <f>+'Ark1'!Q1160</f>
        <v>0</v>
      </c>
      <c r="H95" s="29">
        <f>+'Ark1'!R1160</f>
        <v>0</v>
      </c>
      <c r="I95" s="30" t="str">
        <f>+IF(H95=0,"",'Ark1'!AG1160)</f>
        <v/>
      </c>
      <c r="J95" s="30" t="str">
        <f>+IF(H95=0,"",'Ark1'!AH1160)</f>
        <v/>
      </c>
      <c r="K95" s="30" t="str">
        <f>+IF(H95=0,"",'Ark1'!U1160)</f>
        <v/>
      </c>
      <c r="L95" s="30"/>
      <c r="M95" s="28" t="str">
        <f>+IF(H95=0,"",'Ark1'!T1160)</f>
        <v/>
      </c>
      <c r="N95" s="30" t="str">
        <f>+IF(H95=0,"",'Ark1'!V1160)</f>
        <v/>
      </c>
      <c r="O95" s="35" t="str">
        <f>+IF(H95=0,"",'Ark1'!W1160)</f>
        <v/>
      </c>
      <c r="P95" s="35" t="str">
        <f>+IF(H95=0,"",'Ark1'!X1160)</f>
        <v/>
      </c>
      <c r="Q95" s="35" t="str">
        <f>+IF(H95=0,"",'Ark1'!Y1160)</f>
        <v/>
      </c>
      <c r="R95" s="35" t="str">
        <f>+IF(H95=0,"",'Ark1'!Z1160)</f>
        <v/>
      </c>
      <c r="S95" s="35" t="str">
        <f>+IF(H95=0,"",'Ark1'!AA1160)</f>
        <v/>
      </c>
      <c r="T95" s="28" t="str">
        <f>+IF(H95=0,"",'Ark1'!AC1160)</f>
        <v/>
      </c>
      <c r="U95" s="35" t="str">
        <f>+IF(H95=0,"",'Ark1'!AE1160)</f>
        <v/>
      </c>
      <c r="V95" s="35" t="str">
        <f t="shared" si="76"/>
        <v/>
      </c>
      <c r="W95" s="30" t="str">
        <f t="shared" si="77"/>
        <v/>
      </c>
      <c r="X95" s="224"/>
      <c r="Y95" s="227"/>
      <c r="AA95" s="30"/>
      <c r="AB95" s="28"/>
      <c r="AC95" s="251"/>
      <c r="AD95" s="29"/>
      <c r="AH95" s="29"/>
    </row>
    <row r="96" spans="1:64" ht="15.6">
      <c r="A96" s="224"/>
      <c r="B96" s="248">
        <f>+'Ark1'!C1161</f>
        <v>2024</v>
      </c>
      <c r="C96" s="29">
        <f>+'Ark1'!L1161</f>
        <v>6</v>
      </c>
      <c r="D96" s="29" t="s">
        <v>32</v>
      </c>
      <c r="E96" s="29">
        <f>+'Ark1'!D1161</f>
        <v>3</v>
      </c>
      <c r="F96" s="29" t="str">
        <f t="shared" si="75"/>
        <v>Mar</v>
      </c>
      <c r="G96" s="29">
        <f>+'Ark1'!Q1161</f>
        <v>0</v>
      </c>
      <c r="H96" s="29">
        <f>+'Ark1'!R1161</f>
        <v>0</v>
      </c>
      <c r="I96" s="30" t="str">
        <f>+IF(H96=0,"",'Ark1'!AG1161)</f>
        <v/>
      </c>
      <c r="J96" s="30" t="str">
        <f>+IF(H96=0,"",'Ark1'!AH1161)</f>
        <v/>
      </c>
      <c r="K96" s="30" t="str">
        <f>+IF(H96=0,"",'Ark1'!U1161)</f>
        <v/>
      </c>
      <c r="L96" s="30"/>
      <c r="M96" s="28" t="str">
        <f>+IF(H96=0,"",'Ark1'!T1161)</f>
        <v/>
      </c>
      <c r="N96" s="30" t="str">
        <f>+IF(H96=0,"",'Ark1'!V1161)</f>
        <v/>
      </c>
      <c r="O96" s="35" t="str">
        <f>+IF(H96=0,"",'Ark1'!W1161)</f>
        <v/>
      </c>
      <c r="P96" s="35" t="str">
        <f>+IF(H96=0,"",'Ark1'!X1161)</f>
        <v/>
      </c>
      <c r="Q96" s="35" t="str">
        <f>+IF(H96=0,"",'Ark1'!Y1161)</f>
        <v/>
      </c>
      <c r="R96" s="35" t="str">
        <f>+IF(H96=0,"",'Ark1'!Z1161)</f>
        <v/>
      </c>
      <c r="S96" s="35" t="str">
        <f>+IF(H96=0,"",'Ark1'!AA1161)</f>
        <v/>
      </c>
      <c r="T96" s="28" t="str">
        <f>+IF(H96=0,"",'Ark1'!AC1161)</f>
        <v/>
      </c>
      <c r="U96" s="35" t="str">
        <f>+IF(H96=0,"",'Ark1'!AE1161)</f>
        <v/>
      </c>
      <c r="V96" s="35" t="str">
        <f t="shared" si="76"/>
        <v/>
      </c>
      <c r="W96" s="30" t="str">
        <f t="shared" si="77"/>
        <v/>
      </c>
      <c r="X96" s="224"/>
      <c r="Y96" s="227"/>
      <c r="AA96" s="30"/>
      <c r="AB96" s="28"/>
      <c r="AC96" s="251"/>
      <c r="AD96" s="29"/>
      <c r="AH96" s="29"/>
    </row>
    <row r="97" spans="1:64" ht="15.6">
      <c r="A97" s="224"/>
      <c r="B97" s="248">
        <f>+'Ark1'!C1162</f>
        <v>2024</v>
      </c>
      <c r="C97" s="29">
        <f>+'Ark1'!L1162</f>
        <v>6</v>
      </c>
      <c r="D97" s="29" t="s">
        <v>32</v>
      </c>
      <c r="E97" s="29">
        <f>+'Ark1'!D1162</f>
        <v>4</v>
      </c>
      <c r="F97" s="29" t="str">
        <f t="shared" si="75"/>
        <v>Apr</v>
      </c>
      <c r="G97" s="29">
        <f>+'Ark1'!Q1162</f>
        <v>0</v>
      </c>
      <c r="H97" s="29">
        <f>+'Ark1'!R1162</f>
        <v>0</v>
      </c>
      <c r="I97" s="30" t="str">
        <f>+IF(H97=0,"",'Ark1'!AG1162)</f>
        <v/>
      </c>
      <c r="J97" s="30" t="str">
        <f>+IF(H97=0,"",'Ark1'!AH1162)</f>
        <v/>
      </c>
      <c r="K97" s="30" t="str">
        <f>+IF(H97=0,"",'Ark1'!U1162)</f>
        <v/>
      </c>
      <c r="L97" s="30"/>
      <c r="M97" s="28" t="str">
        <f>+IF(H97=0,"",'Ark1'!T1162)</f>
        <v/>
      </c>
      <c r="N97" s="30" t="str">
        <f>+IF(H97=0,"",'Ark1'!V1162)</f>
        <v/>
      </c>
      <c r="O97" s="35" t="str">
        <f>+IF(H97=0,"",'Ark1'!W1162)</f>
        <v/>
      </c>
      <c r="P97" s="35" t="str">
        <f>+IF(H97=0,"",'Ark1'!X1162)</f>
        <v/>
      </c>
      <c r="Q97" s="35" t="str">
        <f>+IF(H97=0,"",'Ark1'!Y1162)</f>
        <v/>
      </c>
      <c r="R97" s="35" t="str">
        <f>+IF(H97=0,"",'Ark1'!Z1162)</f>
        <v/>
      </c>
      <c r="S97" s="35" t="str">
        <f>+IF(H97=0,"",'Ark1'!AA1162)</f>
        <v/>
      </c>
      <c r="T97" s="28" t="str">
        <f>+IF(H97=0,"",'Ark1'!AC1162)</f>
        <v/>
      </c>
      <c r="U97" s="35" t="str">
        <f>+IF(H97=0,"",'Ark1'!AE1162)</f>
        <v/>
      </c>
      <c r="V97" s="35" t="str">
        <f t="shared" si="76"/>
        <v/>
      </c>
      <c r="W97" s="30" t="str">
        <f t="shared" si="77"/>
        <v/>
      </c>
      <c r="X97" s="224"/>
      <c r="Y97" s="227"/>
      <c r="AA97" s="30"/>
      <c r="AB97" s="28"/>
      <c r="AC97" s="251"/>
      <c r="AD97" s="29"/>
      <c r="AH97" s="29"/>
    </row>
    <row r="98" spans="1:64" ht="15.6">
      <c r="A98" s="224"/>
      <c r="B98" s="248">
        <f>+'Ark1'!C1163</f>
        <v>2024</v>
      </c>
      <c r="C98" s="29">
        <f>+'Ark1'!L1163</f>
        <v>6</v>
      </c>
      <c r="D98" s="29" t="s">
        <v>32</v>
      </c>
      <c r="E98" s="29">
        <f>+'Ark1'!D1163</f>
        <v>5</v>
      </c>
      <c r="F98" s="29" t="str">
        <f t="shared" si="75"/>
        <v>Mai</v>
      </c>
      <c r="G98" s="29">
        <f>+'Ark1'!Q1163</f>
        <v>1</v>
      </c>
      <c r="H98" s="29">
        <f>+'Ark1'!R1163</f>
        <v>1</v>
      </c>
      <c r="I98" s="30">
        <f>+IF(H98=0,"",'Ark1'!AG1163)</f>
        <v>0.16556291390728475</v>
      </c>
      <c r="J98" s="30">
        <f>+IF(H98=0,"",'Ark1'!AH1163)</f>
        <v>8.4571428571428506E-2</v>
      </c>
      <c r="K98" s="30">
        <f>+IF(H98=0,"",'Ark1'!U1163)</f>
        <v>7.4</v>
      </c>
      <c r="L98" s="30"/>
      <c r="M98" s="28">
        <f>+IF(H98=0,"",'Ark1'!T1163)</f>
        <v>3</v>
      </c>
      <c r="N98" s="30">
        <f>+IF(H98=0,"",'Ark1'!V1163)</f>
        <v>0</v>
      </c>
      <c r="O98" s="35">
        <f>+IF(H98=0,"",'Ark1'!W1163)</f>
        <v>0</v>
      </c>
      <c r="P98" s="35">
        <f>+IF(H98=0,"",'Ark1'!X1163)</f>
        <v>0</v>
      </c>
      <c r="Q98" s="35">
        <f>+IF(H98=0,"",'Ark1'!Y1163)</f>
        <v>0</v>
      </c>
      <c r="R98" s="35">
        <f>+IF(H98=0,"",'Ark1'!Z1163)</f>
        <v>0</v>
      </c>
      <c r="S98" s="35">
        <f>+IF(H98=0,"",'Ark1'!AA1163)</f>
        <v>0</v>
      </c>
      <c r="T98" s="28">
        <f>+IF(H98=0,"",'Ark1'!AC1163)</f>
        <v>0</v>
      </c>
      <c r="U98" s="35">
        <f>+IF(H98=0,"",'Ark1'!AE1163)</f>
        <v>0</v>
      </c>
      <c r="V98" s="35">
        <f t="shared" si="76"/>
        <v>1.2333333333333334</v>
      </c>
      <c r="W98" s="30">
        <f t="shared" si="77"/>
        <v>1</v>
      </c>
      <c r="X98" s="224"/>
      <c r="Y98" s="227"/>
      <c r="AA98" s="30"/>
      <c r="AB98" s="28"/>
      <c r="AC98" s="251"/>
      <c r="AD98" s="29"/>
      <c r="AH98" s="29"/>
    </row>
    <row r="99" spans="1:64" ht="15.6">
      <c r="A99" s="224"/>
      <c r="B99" s="248">
        <f>+'Ark1'!C1164</f>
        <v>2024</v>
      </c>
      <c r="C99" s="29">
        <f>+'Ark1'!L1164</f>
        <v>6</v>
      </c>
      <c r="D99" s="29" t="s">
        <v>32</v>
      </c>
      <c r="E99" s="29">
        <f>+'Ark1'!D1164</f>
        <v>6</v>
      </c>
      <c r="F99" s="29" t="str">
        <f t="shared" si="75"/>
        <v>Jun</v>
      </c>
      <c r="G99" s="29">
        <f>+'Ark1'!Q1164</f>
        <v>5</v>
      </c>
      <c r="H99" s="29">
        <f>+'Ark1'!R1164</f>
        <v>10</v>
      </c>
      <c r="I99" s="30">
        <f>+IF(H99=0,"",'Ark1'!AG1164)</f>
        <v>1.0224948875255622</v>
      </c>
      <c r="J99" s="30">
        <f>+IF(H99=0,"",'Ark1'!AH1164)</f>
        <v>0.65979302119801508</v>
      </c>
      <c r="K99" s="30">
        <f>+IF(H99=0,"",'Ark1'!U1164)</f>
        <v>10.29</v>
      </c>
      <c r="L99" s="30"/>
      <c r="M99" s="28">
        <f>+IF(H99=0,"",'Ark1'!T1164)</f>
        <v>3.5</v>
      </c>
      <c r="N99" s="30">
        <f>+IF(H99=0,"",'Ark1'!V1164)</f>
        <v>0</v>
      </c>
      <c r="O99" s="35">
        <f>+IF(H99=0,"",'Ark1'!W1164)</f>
        <v>0</v>
      </c>
      <c r="P99" s="35">
        <f>+IF(H99=0,"",'Ark1'!X1164)</f>
        <v>0</v>
      </c>
      <c r="Q99" s="35">
        <f>+IF(H99=0,"",'Ark1'!Y1164)</f>
        <v>0</v>
      </c>
      <c r="R99" s="35">
        <f>+IF(H99=0,"",'Ark1'!Z1164)</f>
        <v>0</v>
      </c>
      <c r="S99" s="35">
        <f>+IF(H99=0,"",'Ark1'!AA1164)</f>
        <v>2.0062153423797757</v>
      </c>
      <c r="T99" s="28">
        <f>+IF(H99=0,"",'Ark1'!AC1164)</f>
        <v>0.80622577482985502</v>
      </c>
      <c r="U99" s="35">
        <f>+IF(H99=0,"",'Ark1'!AE1164)</f>
        <v>13.29242548062988</v>
      </c>
      <c r="V99" s="35">
        <f t="shared" si="76"/>
        <v>1.7149999999999999</v>
      </c>
      <c r="W99" s="30">
        <f t="shared" si="77"/>
        <v>0.5</v>
      </c>
      <c r="X99" s="224"/>
      <c r="Y99" s="227"/>
      <c r="AA99" s="30"/>
      <c r="AB99" s="28"/>
      <c r="AC99" s="251"/>
      <c r="AD99" s="29"/>
      <c r="AH99" s="29"/>
    </row>
    <row r="100" spans="1:64" ht="15.6">
      <c r="A100" s="224"/>
      <c r="B100" s="248">
        <f>+'Ark1'!C1165</f>
        <v>2024</v>
      </c>
      <c r="C100" s="29">
        <f>+'Ark1'!L1165</f>
        <v>6</v>
      </c>
      <c r="D100" s="29" t="s">
        <v>32</v>
      </c>
      <c r="E100" s="29">
        <f>+'Ark1'!D1165</f>
        <v>7</v>
      </c>
      <c r="F100" s="29" t="str">
        <f t="shared" si="75"/>
        <v>Jul</v>
      </c>
      <c r="G100" s="29">
        <f>+'Ark1'!Q1165</f>
        <v>3</v>
      </c>
      <c r="H100" s="29">
        <f>+'Ark1'!R1165</f>
        <v>5</v>
      </c>
      <c r="I100" s="30">
        <f>+IF(H100=0,"",'Ark1'!AG1165)</f>
        <v>1.8115942028985503</v>
      </c>
      <c r="J100" s="30">
        <f>+IF(H100=0,"",'Ark1'!AH1165)</f>
        <v>1.2135736685108227</v>
      </c>
      <c r="K100" s="30">
        <f>+IF(H100=0,"",'Ark1'!U1165)</f>
        <v>9.5199999999999978</v>
      </c>
      <c r="L100" s="30"/>
      <c r="M100" s="28">
        <f>+IF(H100=0,"",'Ark1'!T1165)</f>
        <v>4</v>
      </c>
      <c r="N100" s="30">
        <f>+IF(H100=0,"",'Ark1'!V1165)</f>
        <v>0</v>
      </c>
      <c r="O100" s="35">
        <f>+IF(H100=0,"",'Ark1'!W1165)</f>
        <v>0</v>
      </c>
      <c r="P100" s="35">
        <f>+IF(H100=0,"",'Ark1'!X1165)</f>
        <v>0</v>
      </c>
      <c r="Q100" s="35">
        <f>+IF(H100=0,"",'Ark1'!Y1165)</f>
        <v>0</v>
      </c>
      <c r="R100" s="35">
        <f>+IF(H100=0,"",'Ark1'!Z1165)</f>
        <v>0</v>
      </c>
      <c r="S100" s="35">
        <f>+IF(H100=0,"",'Ark1'!AA1165)</f>
        <v>0.80845531725630604</v>
      </c>
      <c r="T100" s="28">
        <f>+IF(H100=0,"",'Ark1'!AC1165)</f>
        <v>0.89442719099991597</v>
      </c>
      <c r="U100" s="35">
        <f>+IF(H100=0,"",'Ark1'!AE1165)</f>
        <v>74.678011392625791</v>
      </c>
      <c r="V100" s="35">
        <f t="shared" si="76"/>
        <v>1.5866666666666662</v>
      </c>
      <c r="W100" s="30">
        <f t="shared" si="77"/>
        <v>0.6</v>
      </c>
      <c r="X100" s="224"/>
      <c r="Y100" s="227"/>
      <c r="AA100" s="30"/>
      <c r="AB100" s="28"/>
      <c r="AC100" s="251"/>
      <c r="AD100" s="29"/>
      <c r="AH100" s="29"/>
    </row>
    <row r="101" spans="1:64" ht="15.6">
      <c r="A101" s="224"/>
      <c r="B101" s="248">
        <f>+'Ark1'!C1166</f>
        <v>2024</v>
      </c>
      <c r="C101" s="29">
        <f>+'Ark1'!L1166</f>
        <v>6</v>
      </c>
      <c r="D101" s="29" t="s">
        <v>32</v>
      </c>
      <c r="E101" s="29">
        <f>+'Ark1'!D1166</f>
        <v>8</v>
      </c>
      <c r="F101" s="29" t="str">
        <f t="shared" si="75"/>
        <v>Aug</v>
      </c>
      <c r="G101" s="29">
        <f>+'Ark1'!Q1166</f>
        <v>0</v>
      </c>
      <c r="H101" s="29">
        <f>+'Ark1'!R1166</f>
        <v>0</v>
      </c>
      <c r="I101" s="30" t="str">
        <f>+IF(H101=0,"",'Ark1'!AG1166)</f>
        <v/>
      </c>
      <c r="J101" s="30" t="str">
        <f>+IF(H101=0,"",'Ark1'!AH1166)</f>
        <v/>
      </c>
      <c r="K101" s="30" t="str">
        <f>+IF(H101=0,"",'Ark1'!U1166)</f>
        <v/>
      </c>
      <c r="L101" s="30"/>
      <c r="M101" s="28" t="str">
        <f>+IF(H101=0,"",'Ark1'!T1166)</f>
        <v/>
      </c>
      <c r="N101" s="30" t="str">
        <f>+IF(H101=0,"",'Ark1'!V1166)</f>
        <v/>
      </c>
      <c r="O101" s="35" t="str">
        <f>+IF(H101=0,"",'Ark1'!W1166)</f>
        <v/>
      </c>
      <c r="P101" s="35" t="str">
        <f>+IF(H101=0,"",'Ark1'!X1166)</f>
        <v/>
      </c>
      <c r="Q101" s="35" t="str">
        <f>+IF(H101=0,"",'Ark1'!Y1166)</f>
        <v/>
      </c>
      <c r="R101" s="35" t="str">
        <f>+IF(H101=0,"",'Ark1'!Z1166)</f>
        <v/>
      </c>
      <c r="S101" s="35" t="str">
        <f>+IF(H101=0,"",'Ark1'!AA1166)</f>
        <v/>
      </c>
      <c r="T101" s="28" t="str">
        <f>+IF(H101=0,"",'Ark1'!AC1166)</f>
        <v/>
      </c>
      <c r="U101" s="35" t="str">
        <f>+IF(H101=0,"",'Ark1'!AE1166)</f>
        <v/>
      </c>
      <c r="V101" s="35" t="str">
        <f t="shared" si="76"/>
        <v/>
      </c>
      <c r="W101" s="30" t="str">
        <f t="shared" si="77"/>
        <v/>
      </c>
      <c r="X101" s="224"/>
      <c r="Y101" s="227"/>
      <c r="AA101" s="30"/>
      <c r="AB101" s="28"/>
      <c r="AC101" s="251"/>
      <c r="AD101" s="29"/>
      <c r="AH101" s="29"/>
    </row>
    <row r="102" spans="1:64" ht="15.6">
      <c r="A102" s="224"/>
      <c r="B102" s="248">
        <f>+'Ark1'!C1167</f>
        <v>2024</v>
      </c>
      <c r="C102" s="29">
        <f>+'Ark1'!L1167</f>
        <v>6</v>
      </c>
      <c r="D102" s="29" t="s">
        <v>32</v>
      </c>
      <c r="E102" s="29">
        <f>+'Ark1'!D1167</f>
        <v>9</v>
      </c>
      <c r="F102" s="29" t="str">
        <f t="shared" si="75"/>
        <v>Sep</v>
      </c>
      <c r="G102" s="29">
        <f>+'Ark1'!Q1167</f>
        <v>0</v>
      </c>
      <c r="H102" s="29">
        <f>+'Ark1'!R1167</f>
        <v>0</v>
      </c>
      <c r="I102" s="30" t="str">
        <f>+IF(H102=0,"",'Ark1'!AG1167)</f>
        <v/>
      </c>
      <c r="J102" s="30" t="str">
        <f>+IF(H102=0,"",'Ark1'!AH1167)</f>
        <v/>
      </c>
      <c r="K102" s="30" t="str">
        <f>+IF(H102=0,"",'Ark1'!U1167)</f>
        <v/>
      </c>
      <c r="L102" s="30"/>
      <c r="M102" s="28" t="str">
        <f>+IF(H102=0,"",'Ark1'!T1167)</f>
        <v/>
      </c>
      <c r="N102" s="30" t="str">
        <f>+IF(H102=0,"",'Ark1'!V1167)</f>
        <v/>
      </c>
      <c r="O102" s="35" t="str">
        <f>+IF(H102=0,"",'Ark1'!W1167)</f>
        <v/>
      </c>
      <c r="P102" s="35" t="str">
        <f>+IF(H102=0,"",'Ark1'!X1167)</f>
        <v/>
      </c>
      <c r="Q102" s="35" t="str">
        <f>+IF(H102=0,"",'Ark1'!Y1167)</f>
        <v/>
      </c>
      <c r="R102" s="35" t="str">
        <f>+IF(H102=0,"",'Ark1'!Z1167)</f>
        <v/>
      </c>
      <c r="S102" s="35" t="str">
        <f>+IF(H102=0,"",'Ark1'!AA1167)</f>
        <v/>
      </c>
      <c r="T102" s="28" t="str">
        <f>+IF(H102=0,"",'Ark1'!AC1167)</f>
        <v/>
      </c>
      <c r="U102" s="35" t="str">
        <f>+IF(H102=0,"",'Ark1'!AE1167)</f>
        <v/>
      </c>
      <c r="V102" s="35" t="str">
        <f t="shared" si="76"/>
        <v/>
      </c>
      <c r="W102" s="30" t="str">
        <f t="shared" si="77"/>
        <v/>
      </c>
      <c r="X102" s="224"/>
      <c r="Y102" s="227"/>
      <c r="AA102" s="30"/>
      <c r="AB102" s="28"/>
      <c r="AC102" s="251"/>
      <c r="AD102" s="29"/>
      <c r="AH102" s="29"/>
    </row>
    <row r="103" spans="1:64" ht="15.6">
      <c r="A103" s="224"/>
      <c r="B103" s="248">
        <f>+'Ark1'!C1168</f>
        <v>2024</v>
      </c>
      <c r="C103" s="29">
        <f>+'Ark1'!L1168</f>
        <v>6</v>
      </c>
      <c r="D103" s="29" t="s">
        <v>32</v>
      </c>
      <c r="E103" s="29">
        <f>+'Ark1'!D1168</f>
        <v>10</v>
      </c>
      <c r="F103" s="29" t="str">
        <f t="shared" si="75"/>
        <v>Okt</v>
      </c>
      <c r="G103" s="29">
        <f>+'Ark1'!Q1168</f>
        <v>0</v>
      </c>
      <c r="H103" s="29">
        <f>+'Ark1'!R1168</f>
        <v>0</v>
      </c>
      <c r="I103" s="30" t="str">
        <f>+IF(H103=0,"",'Ark1'!AG1168)</f>
        <v/>
      </c>
      <c r="J103" s="30" t="str">
        <f>+IF(H103=0,"",'Ark1'!AH1168)</f>
        <v/>
      </c>
      <c r="K103" s="30" t="str">
        <f>+IF(H103=0,"",'Ark1'!U1168)</f>
        <v/>
      </c>
      <c r="L103" s="30"/>
      <c r="M103" s="28" t="str">
        <f>+IF(H103=0,"",'Ark1'!T1168)</f>
        <v/>
      </c>
      <c r="N103" s="30" t="str">
        <f>+IF(H103=0,"",'Ark1'!V1168)</f>
        <v/>
      </c>
      <c r="O103" s="35" t="str">
        <f>+IF(H103=0,"",'Ark1'!W1168)</f>
        <v/>
      </c>
      <c r="P103" s="35" t="str">
        <f>+IF(H103=0,"",'Ark1'!X1168)</f>
        <v/>
      </c>
      <c r="Q103" s="35" t="str">
        <f>+IF(H103=0,"",'Ark1'!Y1168)</f>
        <v/>
      </c>
      <c r="R103" s="35" t="str">
        <f>+IF(H103=0,"",'Ark1'!Z1168)</f>
        <v/>
      </c>
      <c r="S103" s="35" t="str">
        <f>+IF(H103=0,"",'Ark1'!AA1168)</f>
        <v/>
      </c>
      <c r="T103" s="28" t="str">
        <f>+IF(H103=0,"",'Ark1'!AC1168)</f>
        <v/>
      </c>
      <c r="U103" s="35" t="str">
        <f>+IF(H103=0,"",'Ark1'!AE1168)</f>
        <v/>
      </c>
      <c r="V103" s="35" t="str">
        <f t="shared" si="76"/>
        <v/>
      </c>
      <c r="W103" s="30" t="str">
        <f t="shared" si="77"/>
        <v/>
      </c>
      <c r="X103" s="224"/>
      <c r="Y103" s="227"/>
      <c r="AA103" s="30"/>
      <c r="AB103" s="28"/>
      <c r="AC103" s="251"/>
      <c r="AD103" s="29"/>
      <c r="AH103" s="29"/>
    </row>
    <row r="104" spans="1:64" ht="15.6">
      <c r="A104" s="224"/>
      <c r="B104" s="248">
        <f>+'Ark1'!C1169</f>
        <v>2024</v>
      </c>
      <c r="C104" s="29">
        <f>+'Ark1'!L1169</f>
        <v>6</v>
      </c>
      <c r="D104" s="29" t="s">
        <v>32</v>
      </c>
      <c r="E104" s="29">
        <f>+'Ark1'!D1169</f>
        <v>11</v>
      </c>
      <c r="F104" s="29" t="str">
        <f t="shared" si="75"/>
        <v>Nov</v>
      </c>
      <c r="G104" s="29">
        <f>+'Ark1'!Q1169</f>
        <v>0</v>
      </c>
      <c r="H104" s="29">
        <f>+'Ark1'!R1169</f>
        <v>0</v>
      </c>
      <c r="I104" s="30" t="str">
        <f>+IF(H104=0,"",'Ark1'!AG1169)</f>
        <v/>
      </c>
      <c r="J104" s="30" t="str">
        <f>+IF(H104=0,"",'Ark1'!AH1169)</f>
        <v/>
      </c>
      <c r="K104" s="30" t="str">
        <f>+IF(H104=0,"",'Ark1'!U1169)</f>
        <v/>
      </c>
      <c r="L104" s="30"/>
      <c r="M104" s="28" t="str">
        <f>+IF(H104=0,"",'Ark1'!T1169)</f>
        <v/>
      </c>
      <c r="N104" s="30" t="str">
        <f>+IF(H104=0,"",'Ark1'!V1169)</f>
        <v/>
      </c>
      <c r="O104" s="35" t="str">
        <f>+IF(H104=0,"",'Ark1'!W1169)</f>
        <v/>
      </c>
      <c r="P104" s="35" t="str">
        <f>+IF(H104=0,"",'Ark1'!X1169)</f>
        <v/>
      </c>
      <c r="Q104" s="35" t="str">
        <f>+IF(H104=0,"",'Ark1'!Y1169)</f>
        <v/>
      </c>
      <c r="R104" s="35" t="str">
        <f>+IF(H104=0,"",'Ark1'!Z1169)</f>
        <v/>
      </c>
      <c r="S104" s="35" t="str">
        <f>+IF(H104=0,"",'Ark1'!AA1169)</f>
        <v/>
      </c>
      <c r="T104" s="28" t="str">
        <f>+IF(H104=0,"",'Ark1'!AC1169)</f>
        <v/>
      </c>
      <c r="U104" s="35" t="str">
        <f>+IF(H104=0,"",'Ark1'!AE1169)</f>
        <v/>
      </c>
      <c r="V104" s="35" t="str">
        <f t="shared" si="76"/>
        <v/>
      </c>
      <c r="W104" s="30" t="str">
        <f t="shared" si="77"/>
        <v/>
      </c>
      <c r="X104" s="224"/>
      <c r="Y104" s="227"/>
      <c r="AA104" s="30"/>
      <c r="AB104" s="28"/>
      <c r="AC104" s="251"/>
      <c r="AD104" s="29"/>
      <c r="AH104" s="29"/>
    </row>
    <row r="105" spans="1:64" ht="15.6">
      <c r="A105" s="224"/>
      <c r="B105" s="248">
        <f>+'Ark1'!C1170</f>
        <v>2024</v>
      </c>
      <c r="C105" s="29">
        <f>+'Ark1'!L1170</f>
        <v>6</v>
      </c>
      <c r="D105" s="29" t="s">
        <v>32</v>
      </c>
      <c r="E105" s="29">
        <f>+'Ark1'!D1170</f>
        <v>12</v>
      </c>
      <c r="F105" s="29" t="str">
        <f t="shared" si="75"/>
        <v>Des</v>
      </c>
      <c r="G105" s="29">
        <f>+'Ark1'!Q1170</f>
        <v>0</v>
      </c>
      <c r="H105" s="29">
        <f>+'Ark1'!R1170</f>
        <v>0</v>
      </c>
      <c r="I105" s="30" t="str">
        <f>+IF(H105=0,"",'Ark1'!AG1170)</f>
        <v/>
      </c>
      <c r="J105" s="30" t="str">
        <f>+IF(H105=0,"",'Ark1'!AH1170)</f>
        <v/>
      </c>
      <c r="K105" s="30" t="str">
        <f>+IF(H105=0,"",'Ark1'!U1170)</f>
        <v/>
      </c>
      <c r="L105" s="30"/>
      <c r="M105" s="28" t="str">
        <f>+IF(H105=0,"",'Ark1'!T1170)</f>
        <v/>
      </c>
      <c r="N105" s="30" t="str">
        <f>+IF(H105=0,"",'Ark1'!V1170)</f>
        <v/>
      </c>
      <c r="O105" s="35" t="str">
        <f>+IF(H105=0,"",'Ark1'!W1170)</f>
        <v/>
      </c>
      <c r="P105" s="35" t="str">
        <f>+IF(H105=0,"",'Ark1'!X1170)</f>
        <v/>
      </c>
      <c r="Q105" s="35" t="str">
        <f>+IF(H105=0,"",'Ark1'!Y1170)</f>
        <v/>
      </c>
      <c r="R105" s="35" t="str">
        <f>+IF(H105=0,"",'Ark1'!Z1170)</f>
        <v/>
      </c>
      <c r="S105" s="35" t="str">
        <f>+IF(H105=0,"",'Ark1'!AA1170)</f>
        <v/>
      </c>
      <c r="T105" s="28" t="str">
        <f>+IF(H105=0,"",'Ark1'!AC1170)</f>
        <v/>
      </c>
      <c r="U105" s="35" t="str">
        <f>+IF(H105=0,"",'Ark1'!AE1170)</f>
        <v/>
      </c>
      <c r="V105" s="35" t="str">
        <f t="shared" si="76"/>
        <v/>
      </c>
      <c r="W105" s="30" t="str">
        <f t="shared" si="77"/>
        <v/>
      </c>
      <c r="X105" s="224"/>
      <c r="Y105" s="227"/>
      <c r="AA105" s="30"/>
      <c r="AB105" s="28"/>
      <c r="AC105" s="251"/>
      <c r="AD105" s="29"/>
      <c r="AH105" s="29"/>
    </row>
    <row r="106" spans="1:64" ht="15" customHeight="1">
      <c r="A106" s="224"/>
      <c r="B106" s="224"/>
      <c r="C106" s="224"/>
      <c r="D106" s="224"/>
      <c r="E106" s="224"/>
      <c r="F106" s="224"/>
      <c r="G106" s="224"/>
      <c r="H106" s="224"/>
      <c r="I106" s="225"/>
      <c r="J106" s="225"/>
      <c r="K106" s="224"/>
      <c r="L106" s="467"/>
      <c r="M106" s="224"/>
      <c r="N106" s="224"/>
      <c r="O106" s="226"/>
      <c r="P106" s="226"/>
      <c r="Q106" s="226"/>
      <c r="R106" s="226"/>
      <c r="S106" s="226"/>
      <c r="T106" s="224"/>
      <c r="U106" s="226"/>
      <c r="V106" s="226"/>
      <c r="W106" s="225"/>
      <c r="X106" s="224"/>
      <c r="Y106" s="227"/>
      <c r="AA106" s="30"/>
      <c r="AB106" s="28"/>
      <c r="AC106" s="228"/>
      <c r="AD106" s="29"/>
      <c r="AH106" s="29"/>
      <c r="AZ106" s="240"/>
    </row>
    <row r="107" spans="1:64" ht="15" customHeight="1">
      <c r="A107" s="224"/>
      <c r="B107" s="224"/>
      <c r="C107" s="242" t="s">
        <v>0</v>
      </c>
      <c r="D107" s="224"/>
      <c r="E107" s="283" t="str">
        <f>+D109</f>
        <v>R-</v>
      </c>
      <c r="F107" s="242" t="s">
        <v>586</v>
      </c>
      <c r="G107" s="224"/>
      <c r="H107" s="248">
        <f>SUM(H109:H120)</f>
        <v>61</v>
      </c>
      <c r="I107" s="225"/>
      <c r="J107" s="225"/>
      <c r="K107" s="276">
        <f>+Klasse!L90</f>
        <v>0</v>
      </c>
      <c r="L107" s="276"/>
      <c r="M107" s="224"/>
      <c r="N107" s="224"/>
      <c r="O107" s="226"/>
      <c r="P107" s="226"/>
      <c r="Q107" s="226"/>
      <c r="R107" s="226"/>
      <c r="S107" s="226"/>
      <c r="T107" s="224"/>
      <c r="U107" s="226"/>
      <c r="V107" s="276">
        <f>+K107/C109</f>
        <v>0</v>
      </c>
      <c r="W107" s="225"/>
      <c r="X107" s="224"/>
      <c r="Y107" s="227"/>
      <c r="AA107" s="30"/>
      <c r="AB107" s="28"/>
      <c r="AC107" s="228"/>
      <c r="AD107" s="29"/>
      <c r="AH107" s="29"/>
      <c r="AZ107" s="240"/>
    </row>
    <row r="108" spans="1:64" ht="15" customHeight="1">
      <c r="A108" s="224"/>
      <c r="B108" s="224"/>
      <c r="C108" s="224"/>
      <c r="D108" s="224"/>
      <c r="E108" s="224"/>
      <c r="F108" s="224"/>
      <c r="G108" s="224"/>
      <c r="H108" s="224"/>
      <c r="I108" s="225"/>
      <c r="J108" s="225"/>
      <c r="K108" s="224"/>
      <c r="L108" s="467"/>
      <c r="M108" s="224"/>
      <c r="N108" s="224"/>
      <c r="O108" s="226"/>
      <c r="P108" s="226"/>
      <c r="Q108" s="226"/>
      <c r="R108" s="226"/>
      <c r="S108" s="226"/>
      <c r="T108" s="224"/>
      <c r="U108" s="226"/>
      <c r="V108" s="226"/>
      <c r="W108" s="226"/>
      <c r="X108" s="226"/>
      <c r="Y108" s="227"/>
      <c r="AA108" s="30"/>
      <c r="AB108" s="28"/>
      <c r="AC108" s="228"/>
      <c r="AD108" s="29"/>
      <c r="AH108" s="29"/>
      <c r="AZ108" s="240">
        <f>1+AZ105</f>
        <v>1</v>
      </c>
      <c r="BA108" s="29">
        <v>20.659867330016564</v>
      </c>
      <c r="BB108" s="29">
        <f t="shared" ref="BB108" si="78">+BA108</f>
        <v>20.659867330016564</v>
      </c>
      <c r="BC108" s="29">
        <f t="shared" ref="BC108" si="79">+BB108</f>
        <v>20.659867330016564</v>
      </c>
      <c r="BD108" s="29">
        <f t="shared" ref="BD108" si="80">+BC108</f>
        <v>20.659867330016564</v>
      </c>
      <c r="BE108" s="29">
        <f t="shared" ref="BE108" si="81">+BD108</f>
        <v>20.659867330016564</v>
      </c>
      <c r="BF108" s="29">
        <f t="shared" ref="BF108" si="82">+BE108</f>
        <v>20.659867330016564</v>
      </c>
      <c r="BG108" s="29">
        <f t="shared" ref="BG108" si="83">+BF108</f>
        <v>20.659867330016564</v>
      </c>
      <c r="BH108" s="29">
        <f t="shared" ref="BH108" si="84">+BG108</f>
        <v>20.659867330016564</v>
      </c>
      <c r="BI108" s="29">
        <f t="shared" ref="BI108" si="85">+BH108</f>
        <v>20.659867330016564</v>
      </c>
      <c r="BJ108" s="29">
        <f t="shared" ref="BJ108" si="86">+BI108</f>
        <v>20.659867330016564</v>
      </c>
      <c r="BK108" s="29">
        <f t="shared" ref="BK108" si="87">+BJ108</f>
        <v>20.659867330016564</v>
      </c>
      <c r="BL108" s="29">
        <f t="shared" ref="BL108" si="88">+BK108</f>
        <v>20.659867330016564</v>
      </c>
    </row>
    <row r="109" spans="1:64" ht="15.6">
      <c r="A109" s="224"/>
      <c r="B109" s="248">
        <f>+'Ark1'!C1171</f>
        <v>2024</v>
      </c>
      <c r="C109" s="244">
        <f>+'Ark1'!L1171</f>
        <v>7</v>
      </c>
      <c r="D109" s="244" t="s">
        <v>33</v>
      </c>
      <c r="E109" s="244">
        <f>+'Ark1'!D1171</f>
        <v>1</v>
      </c>
      <c r="F109" s="244" t="str">
        <f t="shared" ref="F109:F120" si="89">+F94</f>
        <v>Jan</v>
      </c>
      <c r="G109" s="244">
        <f>+'Ark1'!Q1171</f>
        <v>0</v>
      </c>
      <c r="H109" s="244">
        <f>+'Ark1'!R1171</f>
        <v>0</v>
      </c>
      <c r="I109" s="245" t="str">
        <f>+IF(H109=0,"",'Ark1'!AG1171)</f>
        <v/>
      </c>
      <c r="J109" s="245" t="str">
        <f>+IF(H109=0,"",'Ark1'!AH1171)</f>
        <v/>
      </c>
      <c r="K109" s="245" t="str">
        <f>+IF(H109=0,"",'Ark1'!U1171)</f>
        <v/>
      </c>
      <c r="L109" s="245"/>
      <c r="M109" s="246" t="str">
        <f>+IF(H109=0,"",'Ark1'!T1171)</f>
        <v/>
      </c>
      <c r="N109" s="245" t="str">
        <f>+IF(H109=0,"",'Ark1'!V1171)</f>
        <v/>
      </c>
      <c r="O109" s="247" t="str">
        <f>+IF(H109=0,"",'Ark1'!W1171)</f>
        <v/>
      </c>
      <c r="P109" s="247" t="str">
        <f>+IF(H109=0,"",'Ark1'!X1171)</f>
        <v/>
      </c>
      <c r="Q109" s="247" t="str">
        <f>+IF(H109=0,"",'Ark1'!Y1171)</f>
        <v/>
      </c>
      <c r="R109" s="247" t="str">
        <f>+IF(H109=0,"",'Ark1'!Z1171)</f>
        <v/>
      </c>
      <c r="S109" s="247" t="str">
        <f>+IF(H109=0,"",'Ark1'!AA1171)</f>
        <v/>
      </c>
      <c r="T109" s="246" t="str">
        <f>+IF(H109=0,"",'Ark1'!AC1171)</f>
        <v/>
      </c>
      <c r="U109" s="247" t="str">
        <f>+IF(H109=0,"",'Ark1'!AE1171)</f>
        <v/>
      </c>
      <c r="V109" s="247" t="str">
        <f t="shared" ref="V109:V120" si="90">+IF(H109=0,"",+K109/C109)</f>
        <v/>
      </c>
      <c r="W109" s="245" t="str">
        <f t="shared" ref="W109:W120" si="91">+IF(H109=0,"",G109/H109)</f>
        <v/>
      </c>
      <c r="X109" s="224"/>
      <c r="Y109" s="227"/>
      <c r="AA109" s="30"/>
      <c r="AB109" s="28"/>
      <c r="AC109" s="251"/>
      <c r="AD109" s="29"/>
      <c r="AH109" s="29"/>
    </row>
    <row r="110" spans="1:64" ht="15.6">
      <c r="A110" s="224"/>
      <c r="B110" s="248">
        <f>+'Ark1'!C1172</f>
        <v>2024</v>
      </c>
      <c r="C110" s="244">
        <f>+'Ark1'!L1172</f>
        <v>7</v>
      </c>
      <c r="D110" s="244" t="s">
        <v>33</v>
      </c>
      <c r="E110" s="244">
        <f>+'Ark1'!D1172</f>
        <v>2</v>
      </c>
      <c r="F110" s="244" t="str">
        <f t="shared" si="89"/>
        <v>Feb</v>
      </c>
      <c r="G110" s="244">
        <f>+'Ark1'!Q1172</f>
        <v>0</v>
      </c>
      <c r="H110" s="244">
        <f>+'Ark1'!R1172</f>
        <v>0</v>
      </c>
      <c r="I110" s="245" t="str">
        <f>+IF(H110=0,"",'Ark1'!AG1172)</f>
        <v/>
      </c>
      <c r="J110" s="245" t="str">
        <f>+IF(H110=0,"",'Ark1'!AH1172)</f>
        <v/>
      </c>
      <c r="K110" s="245" t="str">
        <f>+IF(H110=0,"",'Ark1'!U1172)</f>
        <v/>
      </c>
      <c r="L110" s="245"/>
      <c r="M110" s="246" t="str">
        <f>+IF(H110=0,"",'Ark1'!T1172)</f>
        <v/>
      </c>
      <c r="N110" s="245" t="str">
        <f>+IF(H110=0,"",'Ark1'!V1172)</f>
        <v/>
      </c>
      <c r="O110" s="247" t="str">
        <f>+IF(H110=0,"",'Ark1'!W1172)</f>
        <v/>
      </c>
      <c r="P110" s="247" t="str">
        <f>+IF(H110=0,"",'Ark1'!X1172)</f>
        <v/>
      </c>
      <c r="Q110" s="247" t="str">
        <f>+IF(H110=0,"",'Ark1'!Y1172)</f>
        <v/>
      </c>
      <c r="R110" s="247" t="str">
        <f>+IF(H110=0,"",'Ark1'!Z1172)</f>
        <v/>
      </c>
      <c r="S110" s="247" t="str">
        <f>+IF(H110=0,"",'Ark1'!AA1172)</f>
        <v/>
      </c>
      <c r="T110" s="246" t="str">
        <f>+IF(H110=0,"",'Ark1'!AC1172)</f>
        <v/>
      </c>
      <c r="U110" s="247" t="str">
        <f>+IF(H110=0,"",'Ark1'!AE1172)</f>
        <v/>
      </c>
      <c r="V110" s="247" t="str">
        <f t="shared" si="90"/>
        <v/>
      </c>
      <c r="W110" s="245" t="str">
        <f t="shared" si="91"/>
        <v/>
      </c>
      <c r="X110" s="224"/>
      <c r="Y110" s="227"/>
      <c r="AA110" s="30"/>
      <c r="AB110" s="28"/>
      <c r="AC110" s="251"/>
      <c r="AD110" s="29"/>
      <c r="AH110" s="29"/>
    </row>
    <row r="111" spans="1:64" ht="15.6">
      <c r="A111" s="224"/>
      <c r="B111" s="248">
        <f>+'Ark1'!C1173</f>
        <v>2024</v>
      </c>
      <c r="C111" s="244">
        <f>+'Ark1'!L1173</f>
        <v>7</v>
      </c>
      <c r="D111" s="244" t="s">
        <v>33</v>
      </c>
      <c r="E111" s="244">
        <f>+'Ark1'!D1173</f>
        <v>3</v>
      </c>
      <c r="F111" s="244" t="str">
        <f t="shared" si="89"/>
        <v>Mar</v>
      </c>
      <c r="G111" s="244">
        <f>+'Ark1'!Q1173</f>
        <v>0</v>
      </c>
      <c r="H111" s="244">
        <f>+'Ark1'!R1173</f>
        <v>0</v>
      </c>
      <c r="I111" s="245" t="str">
        <f>+IF(H111=0,"",'Ark1'!AG1173)</f>
        <v/>
      </c>
      <c r="J111" s="245" t="str">
        <f>+IF(H111=0,"",'Ark1'!AH1173)</f>
        <v/>
      </c>
      <c r="K111" s="245" t="str">
        <f>+IF(H111=0,"",'Ark1'!U1173)</f>
        <v/>
      </c>
      <c r="L111" s="245"/>
      <c r="M111" s="246" t="str">
        <f>+IF(H111=0,"",'Ark1'!T1173)</f>
        <v/>
      </c>
      <c r="N111" s="245" t="str">
        <f>+IF(H111=0,"",'Ark1'!V1173)</f>
        <v/>
      </c>
      <c r="O111" s="247" t="str">
        <f>+IF(H111=0,"",'Ark1'!W1173)</f>
        <v/>
      </c>
      <c r="P111" s="247" t="str">
        <f>+IF(H111=0,"",'Ark1'!X1173)</f>
        <v/>
      </c>
      <c r="Q111" s="247" t="str">
        <f>+IF(H111=0,"",'Ark1'!Y1173)</f>
        <v/>
      </c>
      <c r="R111" s="247" t="str">
        <f>+IF(H111=0,"",'Ark1'!Z1173)</f>
        <v/>
      </c>
      <c r="S111" s="247" t="str">
        <f>+IF(H111=0,"",'Ark1'!AA1173)</f>
        <v/>
      </c>
      <c r="T111" s="246" t="str">
        <f>+IF(H111=0,"",'Ark1'!AC1173)</f>
        <v/>
      </c>
      <c r="U111" s="247" t="str">
        <f>+IF(H111=0,"",'Ark1'!AE1173)</f>
        <v/>
      </c>
      <c r="V111" s="247" t="str">
        <f t="shared" si="90"/>
        <v/>
      </c>
      <c r="W111" s="245" t="str">
        <f t="shared" si="91"/>
        <v/>
      </c>
      <c r="X111" s="224"/>
      <c r="Y111" s="227"/>
      <c r="AA111" s="30"/>
      <c r="AB111" s="28"/>
      <c r="AC111" s="251"/>
      <c r="AD111" s="29"/>
      <c r="AH111" s="29"/>
    </row>
    <row r="112" spans="1:64" ht="15.6">
      <c r="A112" s="224"/>
      <c r="B112" s="248">
        <f>+'Ark1'!C1174</f>
        <v>2024</v>
      </c>
      <c r="C112" s="244">
        <f>+'Ark1'!L1174</f>
        <v>7</v>
      </c>
      <c r="D112" s="244" t="s">
        <v>33</v>
      </c>
      <c r="E112" s="244">
        <f>+'Ark1'!D1174</f>
        <v>4</v>
      </c>
      <c r="F112" s="244" t="str">
        <f t="shared" si="89"/>
        <v>Apr</v>
      </c>
      <c r="G112" s="244">
        <f>+'Ark1'!Q1174</f>
        <v>1</v>
      </c>
      <c r="H112" s="244">
        <f>+'Ark1'!R1174</f>
        <v>1</v>
      </c>
      <c r="I112" s="245">
        <f>+IF(H112=0,"",'Ark1'!AG1174)</f>
        <v>3.0303030303030303</v>
      </c>
      <c r="J112" s="245">
        <f>+IF(H112=0,"",'Ark1'!AH1174)</f>
        <v>3.0736989172197005</v>
      </c>
      <c r="K112" s="245">
        <f>+IF(H112=0,"",'Ark1'!U1174)</f>
        <v>17.600000000000001</v>
      </c>
      <c r="L112" s="245"/>
      <c r="M112" s="246">
        <f>+IF(H112=0,"",'Ark1'!T1174)</f>
        <v>7</v>
      </c>
      <c r="N112" s="245">
        <f>+IF(H112=0,"",'Ark1'!V1174)</f>
        <v>0</v>
      </c>
      <c r="O112" s="247">
        <f>+IF(H112=0,"",'Ark1'!W1174)</f>
        <v>0</v>
      </c>
      <c r="P112" s="247">
        <f>+IF(H112=0,"",'Ark1'!X1174)</f>
        <v>100</v>
      </c>
      <c r="Q112" s="247">
        <f>+IF(H112=0,"",'Ark1'!Y1174)</f>
        <v>0</v>
      </c>
      <c r="R112" s="247">
        <f>+IF(H112=0,"",'Ark1'!Z1174)</f>
        <v>0</v>
      </c>
      <c r="S112" s="247">
        <f>+IF(H112=0,"",'Ark1'!AA1174)</f>
        <v>0</v>
      </c>
      <c r="T112" s="246">
        <f>+IF(H112=0,"",'Ark1'!AC1174)</f>
        <v>0</v>
      </c>
      <c r="U112" s="247">
        <f>+IF(H112=0,"",'Ark1'!AE1174)</f>
        <v>0</v>
      </c>
      <c r="V112" s="247">
        <f t="shared" si="90"/>
        <v>2.5142857142857147</v>
      </c>
      <c r="W112" s="245">
        <f t="shared" si="91"/>
        <v>1</v>
      </c>
      <c r="X112" s="224"/>
      <c r="Y112" s="28"/>
      <c r="AA112" s="30"/>
      <c r="AB112" s="28"/>
      <c r="AC112" s="29"/>
      <c r="AD112" s="29"/>
      <c r="AH112" s="29"/>
    </row>
    <row r="113" spans="1:64" ht="15.6">
      <c r="A113" s="224"/>
      <c r="B113" s="248">
        <f>+'Ark1'!C1175</f>
        <v>2024</v>
      </c>
      <c r="C113" s="244">
        <f>+'Ark1'!L1175</f>
        <v>7</v>
      </c>
      <c r="D113" s="244" t="s">
        <v>33</v>
      </c>
      <c r="E113" s="244">
        <f>+'Ark1'!D1175</f>
        <v>5</v>
      </c>
      <c r="F113" s="244" t="str">
        <f t="shared" si="89"/>
        <v>Mai</v>
      </c>
      <c r="G113" s="244">
        <f>+'Ark1'!Q1175</f>
        <v>5</v>
      </c>
      <c r="H113" s="244">
        <f>+'Ark1'!R1175</f>
        <v>10</v>
      </c>
      <c r="I113" s="245">
        <f>+IF(H113=0,"",'Ark1'!AG1175)</f>
        <v>1.6556291390728475</v>
      </c>
      <c r="J113" s="245">
        <f>+IF(H113=0,"",'Ark1'!AH1175)</f>
        <v>1.2022857142857133</v>
      </c>
      <c r="K113" s="245">
        <f>+IF(H113=0,"",'Ark1'!U1175)</f>
        <v>10.52</v>
      </c>
      <c r="L113" s="245"/>
      <c r="M113" s="246">
        <f>+IF(H113=0,"",'Ark1'!T1175)</f>
        <v>4.9000000000000004</v>
      </c>
      <c r="N113" s="245">
        <f>+IF(H113=0,"",'Ark1'!V1175)</f>
        <v>0</v>
      </c>
      <c r="O113" s="247">
        <f>+IF(H113=0,"",'Ark1'!W1175)</f>
        <v>0</v>
      </c>
      <c r="P113" s="247">
        <f>+IF(H113=0,"",'Ark1'!X1175)</f>
        <v>0</v>
      </c>
      <c r="Q113" s="247">
        <f>+IF(H113=0,"",'Ark1'!Y1175)</f>
        <v>0</v>
      </c>
      <c r="R113" s="247">
        <f>+IF(H113=0,"",'Ark1'!Z1175)</f>
        <v>0</v>
      </c>
      <c r="S113" s="247">
        <f>+IF(H113=0,"",'Ark1'!AA1175)</f>
        <v>1.2718490476467776</v>
      </c>
      <c r="T113" s="246">
        <f>+IF(H113=0,"",'Ark1'!AC1175)</f>
        <v>0.69999999999999618</v>
      </c>
      <c r="U113" s="247">
        <f>+IF(H113=0,"",'Ark1'!AE1175)</f>
        <v>66.494863307800244</v>
      </c>
      <c r="V113" s="247">
        <f t="shared" si="90"/>
        <v>1.5028571428571429</v>
      </c>
      <c r="W113" s="245">
        <f t="shared" si="91"/>
        <v>0.5</v>
      </c>
      <c r="X113" s="224"/>
      <c r="Y113" s="228"/>
      <c r="AA113" s="30"/>
      <c r="AB113" s="28"/>
      <c r="AC113" s="251"/>
      <c r="AD113" s="29"/>
      <c r="AH113" s="29"/>
    </row>
    <row r="114" spans="1:64" ht="15.6">
      <c r="A114" s="224"/>
      <c r="B114" s="248">
        <f>+'Ark1'!C1176</f>
        <v>2024</v>
      </c>
      <c r="C114" s="244">
        <f>+'Ark1'!L1176</f>
        <v>7</v>
      </c>
      <c r="D114" s="244" t="s">
        <v>33</v>
      </c>
      <c r="E114" s="244">
        <f>+'Ark1'!D1176</f>
        <v>6</v>
      </c>
      <c r="F114" s="244" t="str">
        <f t="shared" si="89"/>
        <v>Jun</v>
      </c>
      <c r="G114" s="244">
        <f>+'Ark1'!Q1176</f>
        <v>16</v>
      </c>
      <c r="H114" s="244">
        <f>+'Ark1'!R1176</f>
        <v>40</v>
      </c>
      <c r="I114" s="245">
        <f>+IF(H114=0,"",'Ark1'!AG1176)</f>
        <v>4.0899795501022487</v>
      </c>
      <c r="J114" s="245">
        <f>+IF(H114=0,"",'Ark1'!AH1176)</f>
        <v>3.6073814744995447</v>
      </c>
      <c r="K114" s="245">
        <f>+IF(H114=0,"",'Ark1'!U1176)</f>
        <v>14.065</v>
      </c>
      <c r="L114" s="245"/>
      <c r="M114" s="246">
        <f>+IF(H114=0,"",'Ark1'!T1176)</f>
        <v>5.375</v>
      </c>
      <c r="N114" s="245">
        <f>+IF(H114=0,"",'Ark1'!V1176)</f>
        <v>0</v>
      </c>
      <c r="O114" s="247">
        <f>+IF(H114=0,"",'Ark1'!W1176)</f>
        <v>0</v>
      </c>
      <c r="P114" s="247">
        <f>+IF(H114=0,"",'Ark1'!X1176)</f>
        <v>27.5</v>
      </c>
      <c r="Q114" s="247">
        <f>+IF(H114=0,"",'Ark1'!Y1176)</f>
        <v>2.5</v>
      </c>
      <c r="R114" s="247">
        <f>+IF(H114=0,"",'Ark1'!Z1176)</f>
        <v>0</v>
      </c>
      <c r="S114" s="247">
        <f>+IF(H114=0,"",'Ark1'!AA1176)</f>
        <v>3.3653788791159842</v>
      </c>
      <c r="T114" s="246">
        <f>+IF(H114=0,"",'Ark1'!AC1176)</f>
        <v>1.3543910070581535</v>
      </c>
      <c r="U114" s="247">
        <f>+IF(H114=0,"",'Ark1'!AE1176)</f>
        <v>40.491646623853327</v>
      </c>
      <c r="V114" s="247">
        <f t="shared" si="90"/>
        <v>2.0092857142857143</v>
      </c>
      <c r="W114" s="245">
        <f t="shared" si="91"/>
        <v>0.4</v>
      </c>
      <c r="X114" s="224"/>
      <c r="Y114" s="28"/>
      <c r="AA114" s="30"/>
      <c r="AB114" s="28"/>
      <c r="AC114" s="29"/>
      <c r="AD114" s="29"/>
      <c r="AH114" s="29"/>
    </row>
    <row r="115" spans="1:64" ht="15.6">
      <c r="A115" s="224"/>
      <c r="B115" s="248">
        <f>+'Ark1'!C1177</f>
        <v>2024</v>
      </c>
      <c r="C115" s="244">
        <f>+'Ark1'!L1177</f>
        <v>7</v>
      </c>
      <c r="D115" s="244" t="s">
        <v>33</v>
      </c>
      <c r="E115" s="244">
        <f>+'Ark1'!D1177</f>
        <v>7</v>
      </c>
      <c r="F115" s="244" t="str">
        <f t="shared" si="89"/>
        <v>Jul</v>
      </c>
      <c r="G115" s="244">
        <f>+'Ark1'!Q1177</f>
        <v>6</v>
      </c>
      <c r="H115" s="244">
        <f>+'Ark1'!R1177</f>
        <v>10</v>
      </c>
      <c r="I115" s="245">
        <f>+IF(H115=0,"",'Ark1'!AG1177)</f>
        <v>3.6231884057971007</v>
      </c>
      <c r="J115" s="245">
        <f>+IF(H115=0,"",'Ark1'!AH1177)</f>
        <v>2.9243046171888949</v>
      </c>
      <c r="K115" s="245">
        <f>+IF(H115=0,"",'Ark1'!U1177)</f>
        <v>11.47</v>
      </c>
      <c r="L115" s="245"/>
      <c r="M115" s="246">
        <f>+IF(H115=0,"",'Ark1'!T1177)</f>
        <v>5.2</v>
      </c>
      <c r="N115" s="245">
        <f>+IF(H115=0,"",'Ark1'!V1177)</f>
        <v>0</v>
      </c>
      <c r="O115" s="247">
        <f>+IF(H115=0,"",'Ark1'!W1177)</f>
        <v>0</v>
      </c>
      <c r="P115" s="247">
        <f>+IF(H115=0,"",'Ark1'!X1177)</f>
        <v>0</v>
      </c>
      <c r="Q115" s="247">
        <f>+IF(H115=0,"",'Ark1'!Y1177)</f>
        <v>0</v>
      </c>
      <c r="R115" s="247">
        <f>+IF(H115=0,"",'Ark1'!Z1177)</f>
        <v>0</v>
      </c>
      <c r="S115" s="247">
        <f>+IF(H115=0,"",'Ark1'!AA1177)</f>
        <v>0.92417530804497061</v>
      </c>
      <c r="T115" s="246">
        <f>+IF(H115=0,"",'Ark1'!AC1177)</f>
        <v>0.87177978870813266</v>
      </c>
      <c r="U115" s="247">
        <f>+IF(H115=0,"",'Ark1'!AE1177)</f>
        <v>-9.1848181609260866</v>
      </c>
      <c r="V115" s="247">
        <f t="shared" si="90"/>
        <v>1.6385714285714286</v>
      </c>
      <c r="W115" s="245">
        <f t="shared" si="91"/>
        <v>0.6</v>
      </c>
      <c r="X115" s="224"/>
      <c r="Y115" s="28"/>
      <c r="AA115" s="30"/>
      <c r="AB115" s="28"/>
      <c r="AC115" s="29"/>
      <c r="AD115" s="29"/>
      <c r="AH115" s="29"/>
    </row>
    <row r="116" spans="1:64" ht="15.6">
      <c r="A116" s="224"/>
      <c r="B116" s="248">
        <f>+'Ark1'!C1178</f>
        <v>2024</v>
      </c>
      <c r="C116" s="244">
        <f>+'Ark1'!L1178</f>
        <v>7</v>
      </c>
      <c r="D116" s="244" t="s">
        <v>33</v>
      </c>
      <c r="E116" s="244">
        <f>+'Ark1'!D1178</f>
        <v>8</v>
      </c>
      <c r="F116" s="244" t="str">
        <f t="shared" si="89"/>
        <v>Aug</v>
      </c>
      <c r="G116" s="244">
        <f>+'Ark1'!Q1178</f>
        <v>0</v>
      </c>
      <c r="H116" s="244">
        <f>+'Ark1'!R1178</f>
        <v>0</v>
      </c>
      <c r="I116" s="245" t="str">
        <f>+IF(H116=0,"",'Ark1'!AG1178)</f>
        <v/>
      </c>
      <c r="J116" s="245" t="str">
        <f>+IF(H116=0,"",'Ark1'!AH1178)</f>
        <v/>
      </c>
      <c r="K116" s="245" t="str">
        <f>+IF(H116=0,"",'Ark1'!U1178)</f>
        <v/>
      </c>
      <c r="L116" s="245"/>
      <c r="M116" s="246" t="str">
        <f>+IF(H116=0,"",'Ark1'!T1178)</f>
        <v/>
      </c>
      <c r="N116" s="245" t="str">
        <f>+IF(H116=0,"",'Ark1'!V1178)</f>
        <v/>
      </c>
      <c r="O116" s="247" t="str">
        <f>+IF(H116=0,"",'Ark1'!W1178)</f>
        <v/>
      </c>
      <c r="P116" s="247" t="str">
        <f>+IF(H116=0,"",'Ark1'!X1178)</f>
        <v/>
      </c>
      <c r="Q116" s="247" t="str">
        <f>+IF(H116=0,"",'Ark1'!Y1178)</f>
        <v/>
      </c>
      <c r="R116" s="247" t="str">
        <f>+IF(H116=0,"",'Ark1'!Z1178)</f>
        <v/>
      </c>
      <c r="S116" s="247" t="str">
        <f>+IF(H116=0,"",'Ark1'!AA1178)</f>
        <v/>
      </c>
      <c r="T116" s="246" t="str">
        <f>+IF(H116=0,"",'Ark1'!AC1178)</f>
        <v/>
      </c>
      <c r="U116" s="247" t="str">
        <f>+IF(H116=0,"",'Ark1'!AE1178)</f>
        <v/>
      </c>
      <c r="V116" s="247" t="str">
        <f t="shared" si="90"/>
        <v/>
      </c>
      <c r="W116" s="245" t="str">
        <f t="shared" si="91"/>
        <v/>
      </c>
      <c r="X116" s="224"/>
      <c r="Y116" s="28"/>
      <c r="AA116" s="30"/>
      <c r="AB116" s="28"/>
      <c r="AC116" s="29"/>
      <c r="AD116" s="29"/>
      <c r="AH116" s="29"/>
    </row>
    <row r="117" spans="1:64" ht="15.6">
      <c r="A117" s="224"/>
      <c r="B117" s="248">
        <f>+'Ark1'!C1179</f>
        <v>2024</v>
      </c>
      <c r="C117" s="244">
        <f>+'Ark1'!L1179</f>
        <v>7</v>
      </c>
      <c r="D117" s="244" t="s">
        <v>33</v>
      </c>
      <c r="E117" s="244">
        <f>+'Ark1'!D1179</f>
        <v>9</v>
      </c>
      <c r="F117" s="244" t="str">
        <f t="shared" si="89"/>
        <v>Sep</v>
      </c>
      <c r="G117" s="244">
        <f>+'Ark1'!Q1179</f>
        <v>0</v>
      </c>
      <c r="H117" s="244">
        <f>+'Ark1'!R1179</f>
        <v>0</v>
      </c>
      <c r="I117" s="245" t="str">
        <f>+IF(H117=0,"",'Ark1'!AG1179)</f>
        <v/>
      </c>
      <c r="J117" s="245" t="str">
        <f>+IF(H117=0,"",'Ark1'!AH1179)</f>
        <v/>
      </c>
      <c r="K117" s="245" t="str">
        <f>+IF(H117=0,"",'Ark1'!U1179)</f>
        <v/>
      </c>
      <c r="L117" s="245"/>
      <c r="M117" s="246" t="str">
        <f>+IF(H117=0,"",'Ark1'!T1179)</f>
        <v/>
      </c>
      <c r="N117" s="245" t="str">
        <f>+IF(H117=0,"",'Ark1'!V1179)</f>
        <v/>
      </c>
      <c r="O117" s="247" t="str">
        <f>+IF(H117=0,"",'Ark1'!W1179)</f>
        <v/>
      </c>
      <c r="P117" s="247" t="str">
        <f>+IF(H117=0,"",'Ark1'!X1179)</f>
        <v/>
      </c>
      <c r="Q117" s="247" t="str">
        <f>+IF(H117=0,"",'Ark1'!Y1179)</f>
        <v/>
      </c>
      <c r="R117" s="247" t="str">
        <f>+IF(H117=0,"",'Ark1'!Z1179)</f>
        <v/>
      </c>
      <c r="S117" s="247" t="str">
        <f>+IF(H117=0,"",'Ark1'!AA1179)</f>
        <v/>
      </c>
      <c r="T117" s="246" t="str">
        <f>+IF(H117=0,"",'Ark1'!AC1179)</f>
        <v/>
      </c>
      <c r="U117" s="247" t="str">
        <f>+IF(H117=0,"",'Ark1'!AE1179)</f>
        <v/>
      </c>
      <c r="V117" s="247" t="str">
        <f t="shared" si="90"/>
        <v/>
      </c>
      <c r="W117" s="245" t="str">
        <f t="shared" si="91"/>
        <v/>
      </c>
      <c r="X117" s="224"/>
      <c r="Y117" s="28"/>
      <c r="AA117" s="30"/>
      <c r="AB117" s="28"/>
      <c r="AC117" s="29"/>
      <c r="AD117" s="29"/>
      <c r="AH117" s="29"/>
    </row>
    <row r="118" spans="1:64" ht="15.6">
      <c r="A118" s="224"/>
      <c r="B118" s="248">
        <f>+'Ark1'!C1180</f>
        <v>2024</v>
      </c>
      <c r="C118" s="244">
        <f>+'Ark1'!L1180</f>
        <v>7</v>
      </c>
      <c r="D118" s="244" t="s">
        <v>33</v>
      </c>
      <c r="E118" s="244">
        <f>+'Ark1'!D1180</f>
        <v>10</v>
      </c>
      <c r="F118" s="244" t="str">
        <f t="shared" si="89"/>
        <v>Okt</v>
      </c>
      <c r="G118" s="244">
        <f>+'Ark1'!Q1180</f>
        <v>0</v>
      </c>
      <c r="H118" s="244">
        <f>+'Ark1'!R1180</f>
        <v>0</v>
      </c>
      <c r="I118" s="245" t="str">
        <f>+IF(H118=0,"",'Ark1'!AG1180)</f>
        <v/>
      </c>
      <c r="J118" s="245" t="str">
        <f>+IF(H118=0,"",'Ark1'!AH1180)</f>
        <v/>
      </c>
      <c r="K118" s="245" t="str">
        <f>+IF(H118=0,"",'Ark1'!U1180)</f>
        <v/>
      </c>
      <c r="L118" s="245"/>
      <c r="M118" s="246" t="str">
        <f>+IF(H118=0,"",'Ark1'!T1180)</f>
        <v/>
      </c>
      <c r="N118" s="245" t="str">
        <f>+IF(H118=0,"",'Ark1'!V1180)</f>
        <v/>
      </c>
      <c r="O118" s="247" t="str">
        <f>+IF(H118=0,"",'Ark1'!W1180)</f>
        <v/>
      </c>
      <c r="P118" s="247" t="str">
        <f>+IF(H118=0,"",'Ark1'!X1180)</f>
        <v/>
      </c>
      <c r="Q118" s="247" t="str">
        <f>+IF(H118=0,"",'Ark1'!Y1180)</f>
        <v/>
      </c>
      <c r="R118" s="247" t="str">
        <f>+IF(H118=0,"",'Ark1'!Z1180)</f>
        <v/>
      </c>
      <c r="S118" s="247" t="str">
        <f>+IF(H118=0,"",'Ark1'!AA1180)</f>
        <v/>
      </c>
      <c r="T118" s="246" t="str">
        <f>+IF(H118=0,"",'Ark1'!AC1180)</f>
        <v/>
      </c>
      <c r="U118" s="247" t="str">
        <f>+IF(H118=0,"",'Ark1'!AE1180)</f>
        <v/>
      </c>
      <c r="V118" s="247" t="str">
        <f t="shared" si="90"/>
        <v/>
      </c>
      <c r="W118" s="245" t="str">
        <f t="shared" si="91"/>
        <v/>
      </c>
      <c r="X118" s="224"/>
      <c r="Y118" s="28"/>
      <c r="AA118" s="30"/>
      <c r="AB118" s="28"/>
      <c r="AC118" s="29"/>
      <c r="AD118" s="29"/>
      <c r="AH118" s="29"/>
    </row>
    <row r="119" spans="1:64" ht="15.6">
      <c r="A119" s="224"/>
      <c r="B119" s="248">
        <f>+'Ark1'!C1181</f>
        <v>2024</v>
      </c>
      <c r="C119" s="244">
        <f>+'Ark1'!L1181</f>
        <v>7</v>
      </c>
      <c r="D119" s="244" t="s">
        <v>33</v>
      </c>
      <c r="E119" s="244">
        <f>+'Ark1'!D1181</f>
        <v>11</v>
      </c>
      <c r="F119" s="244" t="str">
        <f t="shared" si="89"/>
        <v>Nov</v>
      </c>
      <c r="G119" s="244">
        <f>+'Ark1'!Q1181</f>
        <v>0</v>
      </c>
      <c r="H119" s="244">
        <f>+'Ark1'!R1181</f>
        <v>0</v>
      </c>
      <c r="I119" s="245" t="str">
        <f>+IF(H119=0,"",'Ark1'!AG1181)</f>
        <v/>
      </c>
      <c r="J119" s="245" t="str">
        <f>+IF(H119=0,"",'Ark1'!AH1181)</f>
        <v/>
      </c>
      <c r="K119" s="245" t="str">
        <f>+IF(H119=0,"",'Ark1'!U1181)</f>
        <v/>
      </c>
      <c r="L119" s="245"/>
      <c r="M119" s="246" t="str">
        <f>+IF(H119=0,"",'Ark1'!T1181)</f>
        <v/>
      </c>
      <c r="N119" s="245" t="str">
        <f>+IF(H119=0,"",'Ark1'!V1181)</f>
        <v/>
      </c>
      <c r="O119" s="247" t="str">
        <f>+IF(H119=0,"",'Ark1'!W1181)</f>
        <v/>
      </c>
      <c r="P119" s="247" t="str">
        <f>+IF(H119=0,"",'Ark1'!X1181)</f>
        <v/>
      </c>
      <c r="Q119" s="247" t="str">
        <f>+IF(H119=0,"",'Ark1'!Y1181)</f>
        <v/>
      </c>
      <c r="R119" s="247" t="str">
        <f>+IF(H119=0,"",'Ark1'!Z1181)</f>
        <v/>
      </c>
      <c r="S119" s="247" t="str">
        <f>+IF(H119=0,"",'Ark1'!AA1181)</f>
        <v/>
      </c>
      <c r="T119" s="246" t="str">
        <f>+IF(H119=0,"",'Ark1'!AC1181)</f>
        <v/>
      </c>
      <c r="U119" s="247" t="str">
        <f>+IF(H119=0,"",'Ark1'!AE1181)</f>
        <v/>
      </c>
      <c r="V119" s="247" t="str">
        <f t="shared" si="90"/>
        <v/>
      </c>
      <c r="W119" s="245" t="str">
        <f t="shared" si="91"/>
        <v/>
      </c>
      <c r="X119" s="224"/>
      <c r="Y119" s="248"/>
      <c r="AA119" s="30"/>
      <c r="AB119" s="28"/>
      <c r="AC119" s="29"/>
      <c r="AD119" s="29"/>
      <c r="AH119" s="29"/>
    </row>
    <row r="120" spans="1:64" ht="15.6">
      <c r="A120" s="224"/>
      <c r="B120" s="248">
        <f>+'Ark1'!C1182</f>
        <v>2024</v>
      </c>
      <c r="C120" s="244">
        <f>+'Ark1'!L1182</f>
        <v>7</v>
      </c>
      <c r="D120" s="244" t="s">
        <v>33</v>
      </c>
      <c r="E120" s="244">
        <f>+'Ark1'!D1182</f>
        <v>12</v>
      </c>
      <c r="F120" s="244" t="str">
        <f t="shared" si="89"/>
        <v>Des</v>
      </c>
      <c r="G120" s="244">
        <f>+'Ark1'!Q1182</f>
        <v>0</v>
      </c>
      <c r="H120" s="244">
        <f>+'Ark1'!R1182</f>
        <v>0</v>
      </c>
      <c r="I120" s="245" t="str">
        <f>+IF(H120=0,"",'Ark1'!AG1182)</f>
        <v/>
      </c>
      <c r="J120" s="245" t="str">
        <f>+IF(H120=0,"",'Ark1'!AH1182)</f>
        <v/>
      </c>
      <c r="K120" s="245" t="str">
        <f>+IF(H120=0,"",'Ark1'!U1182)</f>
        <v/>
      </c>
      <c r="L120" s="245"/>
      <c r="M120" s="246" t="str">
        <f>+IF(H120=0,"",'Ark1'!T1182)</f>
        <v/>
      </c>
      <c r="N120" s="245" t="str">
        <f>+IF(H120=0,"",'Ark1'!V1182)</f>
        <v/>
      </c>
      <c r="O120" s="247" t="str">
        <f>+IF(H120=0,"",'Ark1'!W1182)</f>
        <v/>
      </c>
      <c r="P120" s="247" t="str">
        <f>+IF(H120=0,"",'Ark1'!X1182)</f>
        <v/>
      </c>
      <c r="Q120" s="247" t="str">
        <f>+IF(H120=0,"",'Ark1'!Y1182)</f>
        <v/>
      </c>
      <c r="R120" s="247" t="str">
        <f>+IF(H120=0,"",'Ark1'!Z1182)</f>
        <v/>
      </c>
      <c r="S120" s="247" t="str">
        <f>+IF(H120=0,"",'Ark1'!AA1182)</f>
        <v/>
      </c>
      <c r="T120" s="246" t="str">
        <f>+IF(H120=0,"",'Ark1'!AC1182)</f>
        <v/>
      </c>
      <c r="U120" s="247" t="str">
        <f>+IF(H120=0,"",'Ark1'!AE1182)</f>
        <v/>
      </c>
      <c r="V120" s="247" t="str">
        <f t="shared" si="90"/>
        <v/>
      </c>
      <c r="W120" s="245" t="str">
        <f t="shared" si="91"/>
        <v/>
      </c>
      <c r="X120" s="224"/>
      <c r="Y120" s="227"/>
      <c r="AA120" s="30"/>
      <c r="AB120" s="28"/>
      <c r="AC120" s="227"/>
      <c r="AD120" s="29"/>
      <c r="AH120" s="29"/>
    </row>
    <row r="121" spans="1:64" ht="15" customHeight="1">
      <c r="A121" s="224"/>
      <c r="B121" s="224"/>
      <c r="C121" s="224"/>
      <c r="D121" s="224"/>
      <c r="E121" s="224"/>
      <c r="F121" s="224"/>
      <c r="G121" s="224"/>
      <c r="H121" s="224"/>
      <c r="I121" s="225"/>
      <c r="J121" s="225"/>
      <c r="K121" s="224"/>
      <c r="L121" s="467"/>
      <c r="M121" s="224"/>
      <c r="N121" s="224"/>
      <c r="O121" s="226"/>
      <c r="P121" s="226"/>
      <c r="Q121" s="226"/>
      <c r="R121" s="226"/>
      <c r="S121" s="226"/>
      <c r="T121" s="224"/>
      <c r="U121" s="226"/>
      <c r="V121" s="226"/>
      <c r="W121" s="225"/>
      <c r="X121" s="224"/>
      <c r="Y121" s="227"/>
      <c r="AA121" s="30"/>
      <c r="AB121" s="28"/>
      <c r="AC121" s="228"/>
      <c r="AD121" s="29"/>
      <c r="AH121" s="29"/>
      <c r="AZ121" s="240"/>
    </row>
    <row r="122" spans="1:64" ht="15" customHeight="1">
      <c r="A122" s="224"/>
      <c r="B122" s="224"/>
      <c r="C122" s="242" t="s">
        <v>0</v>
      </c>
      <c r="D122" s="224"/>
      <c r="E122" s="283" t="str">
        <f>+D124</f>
        <v>R</v>
      </c>
      <c r="F122" s="242" t="s">
        <v>586</v>
      </c>
      <c r="G122" s="224"/>
      <c r="H122" s="248">
        <f>SUM(H124:H135)</f>
        <v>241</v>
      </c>
      <c r="I122" s="225"/>
      <c r="J122" s="225"/>
      <c r="K122" s="276">
        <f>+Klasse!L108</f>
        <v>4.5444444444444443</v>
      </c>
      <c r="L122" s="276"/>
      <c r="M122" s="224"/>
      <c r="N122" s="224"/>
      <c r="O122" s="226"/>
      <c r="P122" s="226"/>
      <c r="Q122" s="226"/>
      <c r="R122" s="226"/>
      <c r="S122" s="226"/>
      <c r="T122" s="224"/>
      <c r="U122" s="226"/>
      <c r="V122" s="276">
        <f>+K122/C124</f>
        <v>0.56805555555555554</v>
      </c>
      <c r="W122" s="225"/>
      <c r="X122" s="224"/>
      <c r="Y122" s="227"/>
      <c r="AA122" s="30"/>
      <c r="AB122" s="28"/>
      <c r="AC122" s="228"/>
      <c r="AD122" s="29"/>
      <c r="AH122" s="29"/>
      <c r="AZ122" s="240"/>
    </row>
    <row r="123" spans="1:64" ht="15" customHeight="1">
      <c r="A123" s="224"/>
      <c r="B123" s="224"/>
      <c r="C123" s="224"/>
      <c r="D123" s="224"/>
      <c r="E123" s="224"/>
      <c r="F123" s="224"/>
      <c r="G123" s="224"/>
      <c r="H123" s="224"/>
      <c r="I123" s="225"/>
      <c r="J123" s="225"/>
      <c r="K123" s="224"/>
      <c r="L123" s="467"/>
      <c r="M123" s="224"/>
      <c r="N123" s="224"/>
      <c r="O123" s="226"/>
      <c r="P123" s="226"/>
      <c r="Q123" s="226"/>
      <c r="R123" s="226"/>
      <c r="S123" s="226"/>
      <c r="T123" s="224"/>
      <c r="U123" s="226"/>
      <c r="V123" s="226"/>
      <c r="W123" s="226"/>
      <c r="X123" s="226"/>
      <c r="Y123" s="227"/>
      <c r="AA123" s="30"/>
      <c r="AB123" s="28"/>
      <c r="AC123" s="228"/>
      <c r="AD123" s="29"/>
      <c r="AH123" s="29"/>
      <c r="AZ123" s="240">
        <f>1+AZ120</f>
        <v>1</v>
      </c>
      <c r="BA123" s="29">
        <v>20.659867330016564</v>
      </c>
      <c r="BB123" s="29">
        <f t="shared" ref="BB123" si="92">+BA123</f>
        <v>20.659867330016564</v>
      </c>
      <c r="BC123" s="29">
        <f t="shared" ref="BC123" si="93">+BB123</f>
        <v>20.659867330016564</v>
      </c>
      <c r="BD123" s="29">
        <f t="shared" ref="BD123" si="94">+BC123</f>
        <v>20.659867330016564</v>
      </c>
      <c r="BE123" s="29">
        <f t="shared" ref="BE123" si="95">+BD123</f>
        <v>20.659867330016564</v>
      </c>
      <c r="BF123" s="29">
        <f t="shared" ref="BF123" si="96">+BE123</f>
        <v>20.659867330016564</v>
      </c>
      <c r="BG123" s="29">
        <f t="shared" ref="BG123" si="97">+BF123</f>
        <v>20.659867330016564</v>
      </c>
      <c r="BH123" s="29">
        <f t="shared" ref="BH123" si="98">+BG123</f>
        <v>20.659867330016564</v>
      </c>
      <c r="BI123" s="29">
        <f t="shared" ref="BI123" si="99">+BH123</f>
        <v>20.659867330016564</v>
      </c>
      <c r="BJ123" s="29">
        <f t="shared" ref="BJ123" si="100">+BI123</f>
        <v>20.659867330016564</v>
      </c>
      <c r="BK123" s="29">
        <f t="shared" ref="BK123" si="101">+BJ123</f>
        <v>20.659867330016564</v>
      </c>
      <c r="BL123" s="29">
        <f t="shared" ref="BL123" si="102">+BK123</f>
        <v>20.659867330016564</v>
      </c>
    </row>
    <row r="124" spans="1:64" ht="15.6">
      <c r="A124" s="224"/>
      <c r="B124" s="248">
        <f>+'Ark1'!C1183</f>
        <v>2024</v>
      </c>
      <c r="C124" s="29">
        <f>+'Ark1'!L1183</f>
        <v>8</v>
      </c>
      <c r="D124" s="29" t="s">
        <v>34</v>
      </c>
      <c r="E124" s="29">
        <f>+'Ark1'!D1183</f>
        <v>1</v>
      </c>
      <c r="F124" s="29" t="str">
        <f t="shared" ref="F124:F135" si="103">+F109</f>
        <v>Jan</v>
      </c>
      <c r="G124" s="29">
        <f>+'Ark1'!Q1183</f>
        <v>0</v>
      </c>
      <c r="H124" s="29">
        <f>+'Ark1'!R1183</f>
        <v>0</v>
      </c>
      <c r="I124" s="30" t="str">
        <f>+IF(H124=0,"",'Ark1'!AG1183)</f>
        <v/>
      </c>
      <c r="J124" s="30" t="str">
        <f>+IF(H124=0,"",'Ark1'!AH1183)</f>
        <v/>
      </c>
      <c r="K124" s="30" t="str">
        <f>+IF(H124=0,"",'Ark1'!U1183)</f>
        <v/>
      </c>
      <c r="L124" s="30"/>
      <c r="M124" s="28" t="str">
        <f>+IF(H124=0,"",'Ark1'!T1183)</f>
        <v/>
      </c>
      <c r="N124" s="30" t="str">
        <f>+IF(H124=0,"",'Ark1'!V1183)</f>
        <v/>
      </c>
      <c r="O124" s="35" t="str">
        <f>+IF(H124=0,"",'Ark1'!W1183)</f>
        <v/>
      </c>
      <c r="P124" s="35" t="str">
        <f>+IF(H124=0,"",'Ark1'!X1183)</f>
        <v/>
      </c>
      <c r="Q124" s="35" t="str">
        <f>+IF(H124=0,"",'Ark1'!Y1183)</f>
        <v/>
      </c>
      <c r="R124" s="35" t="str">
        <f>+IF(H124=0,"",'Ark1'!Z1183)</f>
        <v/>
      </c>
      <c r="S124" s="35" t="str">
        <f>+IF(H124=0,"",'Ark1'!AA1183)</f>
        <v/>
      </c>
      <c r="T124" s="28" t="str">
        <f>+IF(H124=0,"",'Ark1'!AC1183)</f>
        <v/>
      </c>
      <c r="U124" s="35" t="str">
        <f>+IF(H124=0,"",'Ark1'!AE1183)</f>
        <v/>
      </c>
      <c r="V124" s="35" t="str">
        <f t="shared" ref="V124:V135" si="104">+IF(H124=0,"",+K124/C124)</f>
        <v/>
      </c>
      <c r="W124" s="30" t="str">
        <f t="shared" ref="W124:W135" si="105">+IF(H124=0,"",G124/H124)</f>
        <v/>
      </c>
      <c r="X124" s="224"/>
      <c r="Y124" s="227"/>
      <c r="AA124" s="30"/>
      <c r="AB124" s="28"/>
      <c r="AC124" s="228"/>
      <c r="AD124" s="29"/>
      <c r="AH124" s="29"/>
    </row>
    <row r="125" spans="1:64" ht="15.6">
      <c r="A125" s="224"/>
      <c r="B125" s="248">
        <f>+'Ark1'!C1184</f>
        <v>2024</v>
      </c>
      <c r="C125" s="29">
        <f>+'Ark1'!L1184</f>
        <v>8</v>
      </c>
      <c r="D125" s="29" t="s">
        <v>34</v>
      </c>
      <c r="E125" s="29">
        <f>+'Ark1'!D1184</f>
        <v>2</v>
      </c>
      <c r="F125" s="29" t="str">
        <f t="shared" si="103"/>
        <v>Feb</v>
      </c>
      <c r="G125" s="29">
        <f>+'Ark1'!Q1184</f>
        <v>0</v>
      </c>
      <c r="H125" s="29">
        <f>+'Ark1'!R1184</f>
        <v>0</v>
      </c>
      <c r="I125" s="30" t="str">
        <f>+IF(H125=0,"",'Ark1'!AG1184)</f>
        <v/>
      </c>
      <c r="J125" s="30" t="str">
        <f>+IF(H125=0,"",'Ark1'!AH1184)</f>
        <v/>
      </c>
      <c r="K125" s="30" t="str">
        <f>+IF(H125=0,"",'Ark1'!U1184)</f>
        <v/>
      </c>
      <c r="L125" s="30"/>
      <c r="M125" s="28" t="str">
        <f>+IF(H125=0,"",'Ark1'!T1184)</f>
        <v/>
      </c>
      <c r="N125" s="30" t="str">
        <f>+IF(H125=0,"",'Ark1'!V1184)</f>
        <v/>
      </c>
      <c r="O125" s="35" t="str">
        <f>+IF(H125=0,"",'Ark1'!W1184)</f>
        <v/>
      </c>
      <c r="P125" s="35" t="str">
        <f>+IF(H125=0,"",'Ark1'!X1184)</f>
        <v/>
      </c>
      <c r="Q125" s="35" t="str">
        <f>+IF(H125=0,"",'Ark1'!Y1184)</f>
        <v/>
      </c>
      <c r="R125" s="35" t="str">
        <f>+IF(H125=0,"",'Ark1'!Z1184)</f>
        <v/>
      </c>
      <c r="S125" s="35" t="str">
        <f>+IF(H125=0,"",'Ark1'!AA1184)</f>
        <v/>
      </c>
      <c r="T125" s="28" t="str">
        <f>+IF(H125=0,"",'Ark1'!AC1184)</f>
        <v/>
      </c>
      <c r="U125" s="35" t="str">
        <f>+IF(H125=0,"",'Ark1'!AE1184)</f>
        <v/>
      </c>
      <c r="V125" s="35" t="str">
        <f t="shared" si="104"/>
        <v/>
      </c>
      <c r="W125" s="30" t="str">
        <f t="shared" si="105"/>
        <v/>
      </c>
      <c r="X125" s="224"/>
      <c r="Y125" s="227"/>
      <c r="AA125" s="30"/>
      <c r="AB125" s="28"/>
      <c r="AC125" s="228"/>
      <c r="AD125" s="29"/>
      <c r="AH125" s="29"/>
    </row>
    <row r="126" spans="1:64" ht="15.6">
      <c r="A126" s="224"/>
      <c r="B126" s="248">
        <f>+'Ark1'!C1185</f>
        <v>2024</v>
      </c>
      <c r="C126" s="29">
        <f>+'Ark1'!L1185</f>
        <v>8</v>
      </c>
      <c r="D126" s="29" t="s">
        <v>34</v>
      </c>
      <c r="E126" s="29">
        <f>+'Ark1'!D1185</f>
        <v>3</v>
      </c>
      <c r="F126" s="29" t="str">
        <f t="shared" si="103"/>
        <v>Mar</v>
      </c>
      <c r="G126" s="29">
        <f>+'Ark1'!Q1185</f>
        <v>1</v>
      </c>
      <c r="H126" s="29">
        <f>+'Ark1'!R1185</f>
        <v>2</v>
      </c>
      <c r="I126" s="30">
        <f>+IF(H126=0,"",'Ark1'!AG1185)</f>
        <v>16.666666666666671</v>
      </c>
      <c r="J126" s="30">
        <f>+IF(H126=0,"",'Ark1'!AH1185)</f>
        <v>14.096109839816931</v>
      </c>
      <c r="K126" s="30">
        <f>+IF(H126=0,"",'Ark1'!U1185)</f>
        <v>15.4</v>
      </c>
      <c r="L126" s="30"/>
      <c r="M126" s="28">
        <f>+IF(H126=0,"",'Ark1'!T1185)</f>
        <v>8.5</v>
      </c>
      <c r="N126" s="30">
        <f>+IF(H126=0,"",'Ark1'!V1185)</f>
        <v>0</v>
      </c>
      <c r="O126" s="35">
        <f>+IF(H126=0,"",'Ark1'!W1185)</f>
        <v>50</v>
      </c>
      <c r="P126" s="35">
        <f>+IF(H126=0,"",'Ark1'!X1185)</f>
        <v>50</v>
      </c>
      <c r="Q126" s="35">
        <f>+IF(H126=0,"",'Ark1'!Y1185)</f>
        <v>0</v>
      </c>
      <c r="R126" s="35">
        <f>+IF(H126=0,"",'Ark1'!Z1185)</f>
        <v>0</v>
      </c>
      <c r="S126" s="35">
        <f>+IF(H126=0,"",'Ark1'!AA1185)</f>
        <v>0.80000000000002691</v>
      </c>
      <c r="T126" s="28">
        <f>+IF(H126=0,"",'Ark1'!AC1185)</f>
        <v>0.5</v>
      </c>
      <c r="U126" s="35">
        <f>+IF(H126=0,"",'Ark1'!AE1185)</f>
        <v>99.999999999998025</v>
      </c>
      <c r="V126" s="35">
        <f t="shared" si="104"/>
        <v>1.925</v>
      </c>
      <c r="W126" s="30">
        <f t="shared" si="105"/>
        <v>0.5</v>
      </c>
      <c r="X126" s="224"/>
      <c r="Y126" s="227"/>
      <c r="AA126" s="30"/>
      <c r="AB126" s="28"/>
      <c r="AC126" s="228"/>
      <c r="AD126" s="29"/>
      <c r="AH126" s="29"/>
    </row>
    <row r="127" spans="1:64" ht="15.6">
      <c r="A127" s="224"/>
      <c r="B127" s="248">
        <f>+'Ark1'!C1186</f>
        <v>2024</v>
      </c>
      <c r="C127" s="29">
        <f>+'Ark1'!L1186</f>
        <v>8</v>
      </c>
      <c r="D127" s="29" t="s">
        <v>34</v>
      </c>
      <c r="E127" s="29">
        <f>+'Ark1'!D1186</f>
        <v>4</v>
      </c>
      <c r="F127" s="29" t="str">
        <f t="shared" si="103"/>
        <v>Apr</v>
      </c>
      <c r="G127" s="29">
        <f>+'Ark1'!Q1186</f>
        <v>2</v>
      </c>
      <c r="H127" s="29">
        <f>+'Ark1'!R1186</f>
        <v>3</v>
      </c>
      <c r="I127" s="30">
        <f>+IF(H127=0,"",'Ark1'!AG1186)</f>
        <v>9.0909090909090917</v>
      </c>
      <c r="J127" s="30">
        <f>+IF(H127=0,"",'Ark1'!AH1186)</f>
        <v>8.2431016416346523</v>
      </c>
      <c r="K127" s="30">
        <f>+IF(H127=0,"",'Ark1'!U1186)</f>
        <v>15.733333333333338</v>
      </c>
      <c r="L127" s="30"/>
      <c r="M127" s="28">
        <f>+IF(H127=0,"",'Ark1'!T1186)</f>
        <v>7</v>
      </c>
      <c r="N127" s="30">
        <f>+IF(H127=0,"",'Ark1'!V1186)</f>
        <v>0</v>
      </c>
      <c r="O127" s="35">
        <f>+IF(H127=0,"",'Ark1'!W1186)</f>
        <v>33.333333333333343</v>
      </c>
      <c r="P127" s="35">
        <f>+IF(H127=0,"",'Ark1'!X1186)</f>
        <v>66.666666666666686</v>
      </c>
      <c r="Q127" s="35">
        <f>+IF(H127=0,"",'Ark1'!Y1186)</f>
        <v>0</v>
      </c>
      <c r="R127" s="35">
        <f>+IF(H127=0,"",'Ark1'!Z1186)</f>
        <v>0</v>
      </c>
      <c r="S127" s="35">
        <f>+IF(H127=0,"",'Ark1'!AA1186)</f>
        <v>1.2256517540566816</v>
      </c>
      <c r="T127" s="28">
        <f>+IF(H127=0,"",'Ark1'!AC1186)</f>
        <v>1.6329931618554523</v>
      </c>
      <c r="U127" s="35">
        <f>+IF(H127=0,"",'Ark1'!AE1186)</f>
        <v>-86.602540378443749</v>
      </c>
      <c r="V127" s="35">
        <f t="shared" si="104"/>
        <v>1.9666666666666672</v>
      </c>
      <c r="W127" s="30">
        <f t="shared" si="105"/>
        <v>0.66666666666666663</v>
      </c>
      <c r="X127" s="224"/>
      <c r="Y127" s="227"/>
      <c r="AA127" s="30"/>
      <c r="AB127" s="28"/>
      <c r="AC127" s="228"/>
      <c r="AD127" s="29"/>
      <c r="AH127" s="29"/>
    </row>
    <row r="128" spans="1:64" ht="15.6">
      <c r="A128" s="224"/>
      <c r="B128" s="248">
        <f>+'Ark1'!C1187</f>
        <v>2024</v>
      </c>
      <c r="C128" s="29">
        <f>+'Ark1'!L1187</f>
        <v>8</v>
      </c>
      <c r="D128" s="29" t="s">
        <v>34</v>
      </c>
      <c r="E128" s="29">
        <f>+'Ark1'!D1187</f>
        <v>5</v>
      </c>
      <c r="F128" s="29" t="str">
        <f t="shared" si="103"/>
        <v>Mai</v>
      </c>
      <c r="G128" s="29">
        <f>+'Ark1'!Q1187</f>
        <v>18</v>
      </c>
      <c r="H128" s="29">
        <f>+'Ark1'!R1187</f>
        <v>46</v>
      </c>
      <c r="I128" s="30">
        <f>+IF(H128=0,"",'Ark1'!AG1187)</f>
        <v>7.6158940397351005</v>
      </c>
      <c r="J128" s="30">
        <f>+IF(H128=0,"",'Ark1'!AH1187)</f>
        <v>6.7119999999999997</v>
      </c>
      <c r="K128" s="30">
        <f>+IF(H128=0,"",'Ark1'!U1187)</f>
        <v>12.767391304347829</v>
      </c>
      <c r="L128" s="30"/>
      <c r="M128" s="28">
        <f>+IF(H128=0,"",'Ark1'!T1187)</f>
        <v>6.1521739130434794</v>
      </c>
      <c r="N128" s="30">
        <f>+IF(H128=0,"",'Ark1'!V1187)</f>
        <v>0</v>
      </c>
      <c r="O128" s="35">
        <f>+IF(H128=0,"",'Ark1'!W1187)</f>
        <v>2.1739130434782608</v>
      </c>
      <c r="P128" s="35">
        <f>+IF(H128=0,"",'Ark1'!X1187)</f>
        <v>15.217391304347824</v>
      </c>
      <c r="Q128" s="35">
        <f>+IF(H128=0,"",'Ark1'!Y1187)</f>
        <v>0</v>
      </c>
      <c r="R128" s="35">
        <f>+IF(H128=0,"",'Ark1'!Z1187)</f>
        <v>0</v>
      </c>
      <c r="S128" s="35">
        <f>+IF(H128=0,"",'Ark1'!AA1187)</f>
        <v>2.9413878968820799</v>
      </c>
      <c r="T128" s="28">
        <f>+IF(H128=0,"",'Ark1'!AC1187)</f>
        <v>1.4441394504558576</v>
      </c>
      <c r="U128" s="35">
        <f>+IF(H128=0,"",'Ark1'!AE1187)</f>
        <v>51.089804456415877</v>
      </c>
      <c r="V128" s="35">
        <f t="shared" si="104"/>
        <v>1.5959239130434786</v>
      </c>
      <c r="W128" s="30">
        <f t="shared" si="105"/>
        <v>0.39130434782608697</v>
      </c>
      <c r="X128" s="224"/>
      <c r="Y128" s="227"/>
      <c r="AA128" s="30"/>
      <c r="AB128" s="28"/>
      <c r="AC128" s="228"/>
      <c r="AD128" s="29"/>
      <c r="AH128" s="29"/>
    </row>
    <row r="129" spans="1:64" ht="15.6">
      <c r="A129" s="224"/>
      <c r="B129" s="248">
        <f>+'Ark1'!C1188</f>
        <v>2024</v>
      </c>
      <c r="C129" s="29">
        <f>+'Ark1'!L1188</f>
        <v>8</v>
      </c>
      <c r="D129" s="29" t="s">
        <v>34</v>
      </c>
      <c r="E129" s="29">
        <f>+'Ark1'!D1188</f>
        <v>6</v>
      </c>
      <c r="F129" s="29" t="str">
        <f t="shared" si="103"/>
        <v>Jun</v>
      </c>
      <c r="G129" s="29">
        <f>+'Ark1'!Q1188</f>
        <v>49</v>
      </c>
      <c r="H129" s="29">
        <f>+'Ark1'!R1188</f>
        <v>144</v>
      </c>
      <c r="I129" s="30">
        <f>+IF(H129=0,"",'Ark1'!AG1188)</f>
        <v>14.7239263803681</v>
      </c>
      <c r="J129" s="30">
        <f>+IF(H129=0,"",'Ark1'!AH1188)</f>
        <v>13.467087292732669</v>
      </c>
      <c r="K129" s="30">
        <f>+IF(H129=0,"",'Ark1'!U1188)</f>
        <v>14.585416666666662</v>
      </c>
      <c r="L129" s="30"/>
      <c r="M129" s="28">
        <f>+IF(H129=0,"",'Ark1'!T1188)</f>
        <v>6.2430555555555562</v>
      </c>
      <c r="N129" s="30">
        <f>+IF(H129=0,"",'Ark1'!V1188)</f>
        <v>0</v>
      </c>
      <c r="O129" s="35">
        <f>+IF(H129=0,"",'Ark1'!W1188)</f>
        <v>4.1666666666666679</v>
      </c>
      <c r="P129" s="35">
        <f>+IF(H129=0,"",'Ark1'!X1188)</f>
        <v>21.527777777777775</v>
      </c>
      <c r="Q129" s="35">
        <f>+IF(H129=0,"",'Ark1'!Y1188)</f>
        <v>2.0833333333333339</v>
      </c>
      <c r="R129" s="35">
        <f>+IF(H129=0,"",'Ark1'!Z1188)</f>
        <v>0</v>
      </c>
      <c r="S129" s="35">
        <f>+IF(H129=0,"",'Ark1'!AA1188)</f>
        <v>2.8471469332864192</v>
      </c>
      <c r="T129" s="28">
        <f>+IF(H129=0,"",'Ark1'!AC1188)</f>
        <v>1.3189143672068695</v>
      </c>
      <c r="U129" s="35">
        <f>+IF(H129=0,"",'Ark1'!AE1188)</f>
        <v>6.2526130281598284</v>
      </c>
      <c r="V129" s="35">
        <f t="shared" si="104"/>
        <v>1.8231770833333327</v>
      </c>
      <c r="W129" s="30">
        <f t="shared" si="105"/>
        <v>0.34027777777777779</v>
      </c>
      <c r="X129" s="224"/>
      <c r="Y129" s="227"/>
      <c r="AA129" s="30"/>
      <c r="AB129" s="28"/>
      <c r="AC129" s="228"/>
      <c r="AD129" s="29"/>
      <c r="AH129" s="29"/>
    </row>
    <row r="130" spans="1:64" ht="15.6">
      <c r="A130" s="224"/>
      <c r="B130" s="248">
        <f>+'Ark1'!C1189</f>
        <v>2024</v>
      </c>
      <c r="C130" s="29">
        <f>+'Ark1'!L1189</f>
        <v>8</v>
      </c>
      <c r="D130" s="29" t="s">
        <v>34</v>
      </c>
      <c r="E130" s="29">
        <f>+'Ark1'!D1189</f>
        <v>7</v>
      </c>
      <c r="F130" s="29" t="str">
        <f t="shared" si="103"/>
        <v>Jul</v>
      </c>
      <c r="G130" s="29">
        <f>+'Ark1'!Q1189</f>
        <v>21</v>
      </c>
      <c r="H130" s="29">
        <f>+'Ark1'!R1189</f>
        <v>46</v>
      </c>
      <c r="I130" s="30">
        <f>+IF(H130=0,"",'Ark1'!AG1189)</f>
        <v>16.666666666666671</v>
      </c>
      <c r="J130" s="30">
        <f>+IF(H130=0,"",'Ark1'!AH1189)</f>
        <v>14.988654615914133</v>
      </c>
      <c r="K130" s="30">
        <f>+IF(H130=0,"",'Ark1'!U1189)</f>
        <v>12.780434782608696</v>
      </c>
      <c r="L130" s="30"/>
      <c r="M130" s="28">
        <f>+IF(H130=0,"",'Ark1'!T1189)</f>
        <v>5.7173913043478253</v>
      </c>
      <c r="N130" s="30">
        <f>+IF(H130=0,"",'Ark1'!V1189)</f>
        <v>0</v>
      </c>
      <c r="O130" s="35">
        <f>+IF(H130=0,"",'Ark1'!W1189)</f>
        <v>0</v>
      </c>
      <c r="P130" s="35">
        <f>+IF(H130=0,"",'Ark1'!X1189)</f>
        <v>2.1739130434782608</v>
      </c>
      <c r="Q130" s="35">
        <f>+IF(H130=0,"",'Ark1'!Y1189)</f>
        <v>0</v>
      </c>
      <c r="R130" s="35">
        <f>+IF(H130=0,"",'Ark1'!Z1189)</f>
        <v>0</v>
      </c>
      <c r="S130" s="35">
        <f>+IF(H130=0,"",'Ark1'!AA1189)</f>
        <v>1.85198126166891</v>
      </c>
      <c r="T130" s="28">
        <f>+IF(H130=0,"",'Ark1'!AC1189)</f>
        <v>1.0966955004895165</v>
      </c>
      <c r="U130" s="35">
        <f>+IF(H130=0,"",'Ark1'!AE1189)</f>
        <v>27.128325587845321</v>
      </c>
      <c r="V130" s="35">
        <f t="shared" si="104"/>
        <v>1.597554347826087</v>
      </c>
      <c r="W130" s="30">
        <f t="shared" si="105"/>
        <v>0.45652173913043476</v>
      </c>
      <c r="X130" s="224"/>
      <c r="Y130" s="227"/>
      <c r="AA130" s="30"/>
      <c r="AB130" s="28"/>
      <c r="AC130" s="228"/>
      <c r="AD130" s="29"/>
      <c r="AH130" s="29"/>
    </row>
    <row r="131" spans="1:64" ht="15.6">
      <c r="A131" s="224"/>
      <c r="B131" s="248">
        <f>+'Ark1'!C1190</f>
        <v>2024</v>
      </c>
      <c r="C131" s="29">
        <f>+'Ark1'!L1190</f>
        <v>8</v>
      </c>
      <c r="D131" s="29" t="s">
        <v>34</v>
      </c>
      <c r="E131" s="29">
        <f>+'Ark1'!D1190</f>
        <v>8</v>
      </c>
      <c r="F131" s="29" t="str">
        <f t="shared" si="103"/>
        <v>Aug</v>
      </c>
      <c r="G131" s="29">
        <f>+'Ark1'!Q1190</f>
        <v>0</v>
      </c>
      <c r="H131" s="29">
        <f>+'Ark1'!R1190</f>
        <v>0</v>
      </c>
      <c r="I131" s="30" t="str">
        <f>+IF(H131=0,"",'Ark1'!AG1190)</f>
        <v/>
      </c>
      <c r="J131" s="30" t="str">
        <f>+IF(H131=0,"",'Ark1'!AH1190)</f>
        <v/>
      </c>
      <c r="K131" s="30" t="str">
        <f>+IF(H131=0,"",'Ark1'!U1190)</f>
        <v/>
      </c>
      <c r="L131" s="30"/>
      <c r="M131" s="28" t="str">
        <f>+IF(H131=0,"",'Ark1'!T1190)</f>
        <v/>
      </c>
      <c r="N131" s="30" t="str">
        <f>+IF(H131=0,"",'Ark1'!V1190)</f>
        <v/>
      </c>
      <c r="O131" s="35" t="str">
        <f>+IF(H131=0,"",'Ark1'!W1190)</f>
        <v/>
      </c>
      <c r="P131" s="35" t="str">
        <f>+IF(H131=0,"",'Ark1'!X1190)</f>
        <v/>
      </c>
      <c r="Q131" s="35" t="str">
        <f>+IF(H131=0,"",'Ark1'!Y1190)</f>
        <v/>
      </c>
      <c r="R131" s="35" t="str">
        <f>+IF(H131=0,"",'Ark1'!Z1190)</f>
        <v/>
      </c>
      <c r="S131" s="35" t="str">
        <f>+IF(H131=0,"",'Ark1'!AA1190)</f>
        <v/>
      </c>
      <c r="T131" s="28" t="str">
        <f>+IF(H131=0,"",'Ark1'!AC1190)</f>
        <v/>
      </c>
      <c r="U131" s="35" t="str">
        <f>+IF(H131=0,"",'Ark1'!AE1190)</f>
        <v/>
      </c>
      <c r="V131" s="35" t="str">
        <f t="shared" si="104"/>
        <v/>
      </c>
      <c r="W131" s="30" t="str">
        <f t="shared" si="105"/>
        <v/>
      </c>
      <c r="X131" s="224"/>
      <c r="Y131" s="227"/>
      <c r="AA131" s="30"/>
      <c r="AB131" s="28"/>
      <c r="AC131" s="228"/>
      <c r="AD131" s="29"/>
      <c r="AH131" s="29"/>
    </row>
    <row r="132" spans="1:64" ht="15.6">
      <c r="A132" s="224"/>
      <c r="B132" s="248">
        <f>+'Ark1'!C1191</f>
        <v>2024</v>
      </c>
      <c r="C132" s="29">
        <f>+'Ark1'!L1191</f>
        <v>8</v>
      </c>
      <c r="D132" s="29" t="s">
        <v>34</v>
      </c>
      <c r="E132" s="29">
        <f>+'Ark1'!D1191</f>
        <v>9</v>
      </c>
      <c r="F132" s="29" t="str">
        <f t="shared" si="103"/>
        <v>Sep</v>
      </c>
      <c r="G132" s="29">
        <f>+'Ark1'!Q1191</f>
        <v>0</v>
      </c>
      <c r="H132" s="29">
        <f>+'Ark1'!R1191</f>
        <v>0</v>
      </c>
      <c r="I132" s="30" t="str">
        <f>+IF(H132=0,"",'Ark1'!AG1191)</f>
        <v/>
      </c>
      <c r="J132" s="30" t="str">
        <f>+IF(H132=0,"",'Ark1'!AH1191)</f>
        <v/>
      </c>
      <c r="K132" s="30" t="str">
        <f>+IF(H132=0,"",'Ark1'!U1191)</f>
        <v/>
      </c>
      <c r="L132" s="30"/>
      <c r="M132" s="28" t="str">
        <f>+IF(H132=0,"",'Ark1'!T1191)</f>
        <v/>
      </c>
      <c r="N132" s="30" t="str">
        <f>+IF(H132=0,"",'Ark1'!V1191)</f>
        <v/>
      </c>
      <c r="O132" s="35" t="str">
        <f>+IF(H132=0,"",'Ark1'!W1191)</f>
        <v/>
      </c>
      <c r="P132" s="35" t="str">
        <f>+IF(H132=0,"",'Ark1'!X1191)</f>
        <v/>
      </c>
      <c r="Q132" s="35" t="str">
        <f>+IF(H132=0,"",'Ark1'!Y1191)</f>
        <v/>
      </c>
      <c r="R132" s="35" t="str">
        <f>+IF(H132=0,"",'Ark1'!Z1191)</f>
        <v/>
      </c>
      <c r="S132" s="35" t="str">
        <f>+IF(H132=0,"",'Ark1'!AA1191)</f>
        <v/>
      </c>
      <c r="T132" s="28" t="str">
        <f>+IF(H132=0,"",'Ark1'!AC1191)</f>
        <v/>
      </c>
      <c r="U132" s="35" t="str">
        <f>+IF(H132=0,"",'Ark1'!AE1191)</f>
        <v/>
      </c>
      <c r="V132" s="35" t="str">
        <f t="shared" si="104"/>
        <v/>
      </c>
      <c r="W132" s="30" t="str">
        <f t="shared" si="105"/>
        <v/>
      </c>
      <c r="X132" s="224"/>
      <c r="Y132" s="227"/>
      <c r="AA132" s="30"/>
      <c r="AB132" s="28"/>
      <c r="AC132" s="228"/>
      <c r="AD132" s="29"/>
      <c r="AH132" s="29"/>
    </row>
    <row r="133" spans="1:64" ht="15.6">
      <c r="A133" s="224"/>
      <c r="B133" s="248">
        <f>+'Ark1'!C1192</f>
        <v>2024</v>
      </c>
      <c r="C133" s="29">
        <f>+'Ark1'!L1192</f>
        <v>8</v>
      </c>
      <c r="D133" s="29" t="s">
        <v>34</v>
      </c>
      <c r="E133" s="29">
        <f>+'Ark1'!D1192</f>
        <v>10</v>
      </c>
      <c r="F133" s="29" t="str">
        <f t="shared" si="103"/>
        <v>Okt</v>
      </c>
      <c r="G133" s="29">
        <f>+'Ark1'!Q1192</f>
        <v>0</v>
      </c>
      <c r="H133" s="29">
        <f>+'Ark1'!R1192</f>
        <v>0</v>
      </c>
      <c r="I133" s="30" t="str">
        <f>+IF(H133=0,"",'Ark1'!AG1192)</f>
        <v/>
      </c>
      <c r="J133" s="30" t="str">
        <f>+IF(H133=0,"",'Ark1'!AH1192)</f>
        <v/>
      </c>
      <c r="K133" s="30" t="str">
        <f>+IF(H133=0,"",'Ark1'!U1192)</f>
        <v/>
      </c>
      <c r="L133" s="30"/>
      <c r="M133" s="28" t="str">
        <f>+IF(H133=0,"",'Ark1'!T1192)</f>
        <v/>
      </c>
      <c r="N133" s="30" t="str">
        <f>+IF(H133=0,"",'Ark1'!V1192)</f>
        <v/>
      </c>
      <c r="O133" s="35" t="str">
        <f>+IF(H133=0,"",'Ark1'!W1192)</f>
        <v/>
      </c>
      <c r="P133" s="35" t="str">
        <f>+IF(H133=0,"",'Ark1'!X1192)</f>
        <v/>
      </c>
      <c r="Q133" s="35" t="str">
        <f>+IF(H133=0,"",'Ark1'!Y1192)</f>
        <v/>
      </c>
      <c r="R133" s="35" t="str">
        <f>+IF(H133=0,"",'Ark1'!Z1192)</f>
        <v/>
      </c>
      <c r="S133" s="35" t="str">
        <f>+IF(H133=0,"",'Ark1'!AA1192)</f>
        <v/>
      </c>
      <c r="T133" s="28" t="str">
        <f>+IF(H133=0,"",'Ark1'!AC1192)</f>
        <v/>
      </c>
      <c r="U133" s="35" t="str">
        <f>+IF(H133=0,"",'Ark1'!AE1192)</f>
        <v/>
      </c>
      <c r="V133" s="35" t="str">
        <f t="shared" si="104"/>
        <v/>
      </c>
      <c r="W133" s="30" t="str">
        <f t="shared" si="105"/>
        <v/>
      </c>
      <c r="X133" s="224"/>
      <c r="Y133" s="227"/>
      <c r="AA133" s="30"/>
      <c r="AB133" s="28"/>
      <c r="AC133" s="228"/>
      <c r="AD133" s="29"/>
      <c r="AH133" s="29"/>
    </row>
    <row r="134" spans="1:64" ht="15.6">
      <c r="A134" s="224"/>
      <c r="B134" s="248">
        <f>+'Ark1'!C1193</f>
        <v>2024</v>
      </c>
      <c r="C134" s="29">
        <f>+'Ark1'!L1193</f>
        <v>8</v>
      </c>
      <c r="D134" s="29" t="s">
        <v>34</v>
      </c>
      <c r="E134" s="29">
        <f>+'Ark1'!D1193</f>
        <v>11</v>
      </c>
      <c r="F134" s="29" t="str">
        <f t="shared" si="103"/>
        <v>Nov</v>
      </c>
      <c r="G134" s="29">
        <f>+'Ark1'!Q1193</f>
        <v>0</v>
      </c>
      <c r="H134" s="29">
        <f>+'Ark1'!R1193</f>
        <v>0</v>
      </c>
      <c r="I134" s="30" t="str">
        <f>+IF(H134=0,"",'Ark1'!AG1193)</f>
        <v/>
      </c>
      <c r="J134" s="30" t="str">
        <f>+IF(H134=0,"",'Ark1'!AH1193)</f>
        <v/>
      </c>
      <c r="K134" s="30" t="str">
        <f>+IF(H134=0,"",'Ark1'!U1193)</f>
        <v/>
      </c>
      <c r="L134" s="30"/>
      <c r="M134" s="28" t="str">
        <f>+IF(H134=0,"",'Ark1'!T1193)</f>
        <v/>
      </c>
      <c r="N134" s="30" t="str">
        <f>+IF(H134=0,"",'Ark1'!V1193)</f>
        <v/>
      </c>
      <c r="O134" s="35" t="str">
        <f>+IF(H134=0,"",'Ark1'!W1193)</f>
        <v/>
      </c>
      <c r="P134" s="35" t="str">
        <f>+IF(H134=0,"",'Ark1'!X1193)</f>
        <v/>
      </c>
      <c r="Q134" s="35" t="str">
        <f>+IF(H134=0,"",'Ark1'!Y1193)</f>
        <v/>
      </c>
      <c r="R134" s="35" t="str">
        <f>+IF(H134=0,"",'Ark1'!Z1193)</f>
        <v/>
      </c>
      <c r="S134" s="35" t="str">
        <f>+IF(H134=0,"",'Ark1'!AA1193)</f>
        <v/>
      </c>
      <c r="T134" s="28" t="str">
        <f>+IF(H134=0,"",'Ark1'!AC1193)</f>
        <v/>
      </c>
      <c r="U134" s="35" t="str">
        <f>+IF(H134=0,"",'Ark1'!AE1193)</f>
        <v/>
      </c>
      <c r="V134" s="35" t="str">
        <f t="shared" si="104"/>
        <v/>
      </c>
      <c r="W134" s="30" t="str">
        <f t="shared" si="105"/>
        <v/>
      </c>
      <c r="X134" s="224"/>
      <c r="Y134" s="227"/>
      <c r="AA134" s="30"/>
      <c r="AB134" s="28"/>
      <c r="AC134" s="228"/>
      <c r="AD134" s="29"/>
      <c r="AH134" s="29"/>
    </row>
    <row r="135" spans="1:64" ht="15.6">
      <c r="A135" s="224"/>
      <c r="B135" s="248">
        <f>+'Ark1'!C1194</f>
        <v>2024</v>
      </c>
      <c r="C135" s="29">
        <f>+'Ark1'!L1194</f>
        <v>8</v>
      </c>
      <c r="D135" s="29" t="s">
        <v>34</v>
      </c>
      <c r="E135" s="29">
        <f>+'Ark1'!D1194</f>
        <v>12</v>
      </c>
      <c r="F135" s="29" t="str">
        <f t="shared" si="103"/>
        <v>Des</v>
      </c>
      <c r="G135" s="29">
        <f>+'Ark1'!Q1194</f>
        <v>0</v>
      </c>
      <c r="H135" s="29">
        <f>+'Ark1'!R1194</f>
        <v>0</v>
      </c>
      <c r="I135" s="30" t="str">
        <f>+IF(H135=0,"",'Ark1'!AG1194)</f>
        <v/>
      </c>
      <c r="J135" s="30" t="str">
        <f>+IF(H135=0,"",'Ark1'!AH1194)</f>
        <v/>
      </c>
      <c r="K135" s="30" t="str">
        <f>+IF(H135=0,"",'Ark1'!U1194)</f>
        <v/>
      </c>
      <c r="L135" s="30"/>
      <c r="M135" s="28" t="str">
        <f>+IF(H135=0,"",'Ark1'!T1194)</f>
        <v/>
      </c>
      <c r="N135" s="30" t="str">
        <f>+IF(H135=0,"",'Ark1'!V1194)</f>
        <v/>
      </c>
      <c r="O135" s="35" t="str">
        <f>+IF(H135=0,"",'Ark1'!W1194)</f>
        <v/>
      </c>
      <c r="P135" s="35" t="str">
        <f>+IF(H135=0,"",'Ark1'!X1194)</f>
        <v/>
      </c>
      <c r="Q135" s="35" t="str">
        <f>+IF(H135=0,"",'Ark1'!Y1194)</f>
        <v/>
      </c>
      <c r="R135" s="35" t="str">
        <f>+IF(H135=0,"",'Ark1'!Z1194)</f>
        <v/>
      </c>
      <c r="S135" s="35" t="str">
        <f>+IF(H135=0,"",'Ark1'!AA1194)</f>
        <v/>
      </c>
      <c r="T135" s="28" t="str">
        <f>+IF(H135=0,"",'Ark1'!AC1194)</f>
        <v/>
      </c>
      <c r="U135" s="35" t="str">
        <f>+IF(H135=0,"",'Ark1'!AE1194)</f>
        <v/>
      </c>
      <c r="V135" s="35" t="str">
        <f t="shared" si="104"/>
        <v/>
      </c>
      <c r="W135" s="30" t="str">
        <f t="shared" si="105"/>
        <v/>
      </c>
      <c r="X135" s="224"/>
      <c r="Y135" s="227"/>
      <c r="AA135" s="30"/>
      <c r="AB135" s="28"/>
      <c r="AC135" s="228"/>
      <c r="AD135" s="29"/>
      <c r="AH135" s="29"/>
    </row>
    <row r="136" spans="1:64" ht="15" customHeight="1">
      <c r="A136" s="224"/>
      <c r="B136" s="224"/>
      <c r="C136" s="224"/>
      <c r="D136" s="224"/>
      <c r="E136" s="224"/>
      <c r="F136" s="224"/>
      <c r="G136" s="224"/>
      <c r="H136" s="224"/>
      <c r="I136" s="225"/>
      <c r="J136" s="225"/>
      <c r="K136" s="224"/>
      <c r="L136" s="467"/>
      <c r="M136" s="224"/>
      <c r="N136" s="224"/>
      <c r="O136" s="226"/>
      <c r="P136" s="226"/>
      <c r="Q136" s="226"/>
      <c r="R136" s="226"/>
      <c r="S136" s="226"/>
      <c r="T136" s="224"/>
      <c r="U136" s="226"/>
      <c r="V136" s="226"/>
      <c r="W136" s="225"/>
      <c r="X136" s="224"/>
      <c r="Y136" s="227"/>
      <c r="AA136" s="30"/>
      <c r="AB136" s="28"/>
      <c r="AC136" s="228"/>
      <c r="AD136" s="29"/>
      <c r="AH136" s="29"/>
      <c r="AZ136" s="240"/>
    </row>
    <row r="137" spans="1:64" ht="15" customHeight="1">
      <c r="A137" s="224"/>
      <c r="B137" s="224"/>
      <c r="C137" s="242" t="s">
        <v>0</v>
      </c>
      <c r="D137" s="224"/>
      <c r="E137" s="283" t="str">
        <f>+D139</f>
        <v>R+</v>
      </c>
      <c r="F137" s="242" t="s">
        <v>586</v>
      </c>
      <c r="G137" s="224"/>
      <c r="H137" s="248">
        <f>SUM(H139:H150)</f>
        <v>583</v>
      </c>
      <c r="I137" s="225"/>
      <c r="J137" s="225"/>
      <c r="K137" s="276">
        <f>+Klasse!L19</f>
        <v>14.618524871355076</v>
      </c>
      <c r="L137" s="276"/>
      <c r="M137" s="224"/>
      <c r="N137" s="224"/>
      <c r="O137" s="226"/>
      <c r="P137" s="226"/>
      <c r="Q137" s="226"/>
      <c r="R137" s="226"/>
      <c r="S137" s="226"/>
      <c r="T137" s="224"/>
      <c r="U137" s="226"/>
      <c r="V137" s="276">
        <f>+K137/C139</f>
        <v>1.6242805412616752</v>
      </c>
      <c r="W137" s="225"/>
      <c r="X137" s="224"/>
      <c r="Y137" s="227"/>
      <c r="AA137" s="30"/>
      <c r="AB137" s="28"/>
      <c r="AC137" s="228"/>
      <c r="AD137" s="29"/>
      <c r="AH137" s="29"/>
      <c r="AZ137" s="240"/>
    </row>
    <row r="138" spans="1:64" ht="15" customHeight="1">
      <c r="A138" s="224"/>
      <c r="B138" s="224"/>
      <c r="C138" s="224"/>
      <c r="D138" s="224"/>
      <c r="E138" s="224"/>
      <c r="F138" s="224"/>
      <c r="G138" s="224"/>
      <c r="H138" s="224"/>
      <c r="I138" s="225"/>
      <c r="J138" s="225"/>
      <c r="K138" s="224"/>
      <c r="L138" s="467"/>
      <c r="M138" s="224"/>
      <c r="N138" s="224"/>
      <c r="O138" s="226"/>
      <c r="P138" s="226"/>
      <c r="Q138" s="226"/>
      <c r="R138" s="226"/>
      <c r="S138" s="226"/>
      <c r="T138" s="224"/>
      <c r="U138" s="226"/>
      <c r="V138" s="226"/>
      <c r="W138" s="226"/>
      <c r="X138" s="226"/>
      <c r="Y138" s="227"/>
      <c r="AA138" s="30"/>
      <c r="AB138" s="28"/>
      <c r="AC138" s="228"/>
      <c r="AD138" s="29"/>
      <c r="AH138" s="29"/>
      <c r="AZ138" s="240">
        <f>1+AZ135</f>
        <v>1</v>
      </c>
      <c r="BA138" s="29">
        <v>20.659867330016564</v>
      </c>
      <c r="BB138" s="29">
        <f t="shared" ref="BB138" si="106">+BA138</f>
        <v>20.659867330016564</v>
      </c>
      <c r="BC138" s="29">
        <f t="shared" ref="BC138" si="107">+BB138</f>
        <v>20.659867330016564</v>
      </c>
      <c r="BD138" s="29">
        <f t="shared" ref="BD138" si="108">+BC138</f>
        <v>20.659867330016564</v>
      </c>
      <c r="BE138" s="29">
        <f t="shared" ref="BE138" si="109">+BD138</f>
        <v>20.659867330016564</v>
      </c>
      <c r="BF138" s="29">
        <f t="shared" ref="BF138" si="110">+BE138</f>
        <v>20.659867330016564</v>
      </c>
      <c r="BG138" s="29">
        <f t="shared" ref="BG138" si="111">+BF138</f>
        <v>20.659867330016564</v>
      </c>
      <c r="BH138" s="29">
        <f t="shared" ref="BH138" si="112">+BG138</f>
        <v>20.659867330016564</v>
      </c>
      <c r="BI138" s="29">
        <f t="shared" ref="BI138" si="113">+BH138</f>
        <v>20.659867330016564</v>
      </c>
      <c r="BJ138" s="29">
        <f t="shared" ref="BJ138" si="114">+BI138</f>
        <v>20.659867330016564</v>
      </c>
      <c r="BK138" s="29">
        <f t="shared" ref="BK138" si="115">+BJ138</f>
        <v>20.659867330016564</v>
      </c>
      <c r="BL138" s="29">
        <f t="shared" ref="BL138" si="116">+BK138</f>
        <v>20.659867330016564</v>
      </c>
    </row>
    <row r="139" spans="1:64" ht="15.6">
      <c r="A139" s="224"/>
      <c r="B139" s="248">
        <f>+'Ark1'!C1195</f>
        <v>2024</v>
      </c>
      <c r="C139" s="244">
        <f>+'Ark1'!L1195</f>
        <v>9</v>
      </c>
      <c r="D139" s="244" t="s">
        <v>35</v>
      </c>
      <c r="E139" s="244">
        <f>+'Ark1'!D1195</f>
        <v>1</v>
      </c>
      <c r="F139" s="244" t="str">
        <f t="shared" ref="F139:F150" si="117">+F124</f>
        <v>Jan</v>
      </c>
      <c r="G139" s="244">
        <f>+'Ark1'!Q1195</f>
        <v>0</v>
      </c>
      <c r="H139" s="401">
        <f>+'Ark1'!R1195</f>
        <v>0</v>
      </c>
      <c r="I139" s="245" t="str">
        <f>+IF(H139=0,"",'Ark1'!AG1195)</f>
        <v/>
      </c>
      <c r="J139" s="245" t="str">
        <f>+IF(H139=0,"",'Ark1'!AH1195)</f>
        <v/>
      </c>
      <c r="K139" s="33" t="str">
        <f>+IF(H139=0,"",'Ark1'!U1195)</f>
        <v/>
      </c>
      <c r="L139" s="33"/>
      <c r="M139" s="246" t="str">
        <f>+IF(H139=0,"",'Ark1'!T1195)</f>
        <v/>
      </c>
      <c r="N139" s="245" t="str">
        <f>+IF(H139=0,"",'Ark1'!V1195)</f>
        <v/>
      </c>
      <c r="O139" s="247" t="str">
        <f>+IF(H139=0,"",'Ark1'!W1195)</f>
        <v/>
      </c>
      <c r="P139" s="247" t="str">
        <f>+IF(H139=0,"",'Ark1'!X1195)</f>
        <v/>
      </c>
      <c r="Q139" s="247" t="str">
        <f>+IF(H139=0,"",'Ark1'!Y1195)</f>
        <v/>
      </c>
      <c r="R139" s="247" t="str">
        <f>+IF(H139=0,"",'Ark1'!Z1195)</f>
        <v/>
      </c>
      <c r="S139" s="247" t="str">
        <f>+IF(H139=0,"",'Ark1'!AA1195)</f>
        <v/>
      </c>
      <c r="T139" s="246" t="str">
        <f>+IF(H139=0,"",'Ark1'!AC1195)</f>
        <v/>
      </c>
      <c r="U139" s="247" t="str">
        <f>+IF(H139=0,"",'Ark1'!AE1195)</f>
        <v/>
      </c>
      <c r="V139" s="247" t="str">
        <f t="shared" ref="V139:V150" si="118">+IF(H139=0,"",+K139/C139)</f>
        <v/>
      </c>
      <c r="W139" s="245" t="str">
        <f t="shared" ref="W139:W150" si="119">+IF(H139=0,"",G139/H139)</f>
        <v/>
      </c>
      <c r="X139" s="224"/>
      <c r="Y139" s="227"/>
      <c r="AA139" s="30"/>
      <c r="AB139" s="28"/>
      <c r="AC139" s="228"/>
      <c r="AD139" s="29"/>
      <c r="AH139" s="29"/>
    </row>
    <row r="140" spans="1:64" ht="15.6">
      <c r="A140" s="224"/>
      <c r="B140" s="248">
        <f>+'Ark1'!C1196</f>
        <v>2024</v>
      </c>
      <c r="C140" s="244">
        <f>+'Ark1'!L1196</f>
        <v>9</v>
      </c>
      <c r="D140" s="244" t="s">
        <v>35</v>
      </c>
      <c r="E140" s="244">
        <f>+'Ark1'!D1196</f>
        <v>2</v>
      </c>
      <c r="F140" s="244" t="str">
        <f t="shared" si="117"/>
        <v>Feb</v>
      </c>
      <c r="G140" s="244">
        <f>+'Ark1'!Q1196</f>
        <v>0</v>
      </c>
      <c r="H140" s="401">
        <f>+'Ark1'!R1196</f>
        <v>0</v>
      </c>
      <c r="I140" s="245" t="str">
        <f>+IF(H140=0,"",'Ark1'!AG1196)</f>
        <v/>
      </c>
      <c r="J140" s="245" t="str">
        <f>+IF(H140=0,"",'Ark1'!AH1196)</f>
        <v/>
      </c>
      <c r="K140" s="33" t="str">
        <f>+IF(H140=0,"",'Ark1'!U1196)</f>
        <v/>
      </c>
      <c r="L140" s="33"/>
      <c r="M140" s="246" t="str">
        <f>+IF(H140=0,"",'Ark1'!T1196)</f>
        <v/>
      </c>
      <c r="N140" s="245" t="str">
        <f>+IF(H140=0,"",'Ark1'!V1196)</f>
        <v/>
      </c>
      <c r="O140" s="247" t="str">
        <f>+IF(H140=0,"",'Ark1'!W1196)</f>
        <v/>
      </c>
      <c r="P140" s="247" t="str">
        <f>+IF(H140=0,"",'Ark1'!X1196)</f>
        <v/>
      </c>
      <c r="Q140" s="247" t="str">
        <f>+IF(H140=0,"",'Ark1'!Y1196)</f>
        <v/>
      </c>
      <c r="R140" s="247" t="str">
        <f>+IF(H140=0,"",'Ark1'!Z1196)</f>
        <v/>
      </c>
      <c r="S140" s="247" t="str">
        <f>+IF(H140=0,"",'Ark1'!AA1196)</f>
        <v/>
      </c>
      <c r="T140" s="246" t="str">
        <f>+IF(H140=0,"",'Ark1'!AC1196)</f>
        <v/>
      </c>
      <c r="U140" s="247" t="str">
        <f>+IF(H140=0,"",'Ark1'!AE1196)</f>
        <v/>
      </c>
      <c r="V140" s="247" t="str">
        <f t="shared" si="118"/>
        <v/>
      </c>
      <c r="W140" s="245" t="str">
        <f t="shared" si="119"/>
        <v/>
      </c>
      <c r="X140" s="224"/>
      <c r="Y140" s="227"/>
      <c r="AA140" s="30"/>
      <c r="AB140" s="28"/>
      <c r="AC140" s="228"/>
      <c r="AD140" s="29"/>
      <c r="AH140" s="29"/>
    </row>
    <row r="141" spans="1:64" ht="15.6">
      <c r="A141" s="224"/>
      <c r="B141" s="248">
        <f>+'Ark1'!C1197</f>
        <v>2024</v>
      </c>
      <c r="C141" s="244">
        <f>+'Ark1'!L1197</f>
        <v>9</v>
      </c>
      <c r="D141" s="244" t="s">
        <v>35</v>
      </c>
      <c r="E141" s="244">
        <f>+'Ark1'!D1197</f>
        <v>3</v>
      </c>
      <c r="F141" s="244" t="str">
        <f t="shared" si="117"/>
        <v>Mar</v>
      </c>
      <c r="G141" s="244">
        <f>+'Ark1'!Q1197</f>
        <v>2</v>
      </c>
      <c r="H141" s="401">
        <f>+'Ark1'!R1197</f>
        <v>9</v>
      </c>
      <c r="I141" s="245">
        <f>+IF(H141=0,"",'Ark1'!AG1197)</f>
        <v>75</v>
      </c>
      <c r="J141" s="245">
        <f>+IF(H141=0,"",'Ark1'!AH1197)</f>
        <v>75.743707093821513</v>
      </c>
      <c r="K141" s="33">
        <f>+IF(H141=0,"",'Ark1'!U1197)</f>
        <v>18.388888888888889</v>
      </c>
      <c r="L141" s="33"/>
      <c r="M141" s="246">
        <f>+IF(H141=0,"",'Ark1'!T1197)</f>
        <v>8.3333333333333357</v>
      </c>
      <c r="N141" s="245">
        <f>+IF(H141=0,"",'Ark1'!V1197)</f>
        <v>11.111111111111112</v>
      </c>
      <c r="O141" s="247">
        <f>+IF(H141=0,"",'Ark1'!W1197)</f>
        <v>55.555555555555557</v>
      </c>
      <c r="P141" s="247">
        <f>+IF(H141=0,"",'Ark1'!X1197)</f>
        <v>55.555555555555557</v>
      </c>
      <c r="Q141" s="247">
        <f>+IF(H141=0,"",'Ark1'!Y1197)</f>
        <v>11.111111111111112</v>
      </c>
      <c r="R141" s="247">
        <f>+IF(H141=0,"",'Ark1'!Z1197)</f>
        <v>0</v>
      </c>
      <c r="S141" s="247">
        <f>+IF(H141=0,"",'Ark1'!AA1197)</f>
        <v>3.8318676747172784</v>
      </c>
      <c r="T141" s="246">
        <f>+IF(H141=0,"",'Ark1'!AC1197)</f>
        <v>1.3333333333333279</v>
      </c>
      <c r="U141" s="247">
        <f>+IF(H141=0,"",'Ark1'!AE1197)</f>
        <v>-59.950458033281521</v>
      </c>
      <c r="V141" s="247">
        <f t="shared" si="118"/>
        <v>2.0432098765432101</v>
      </c>
      <c r="W141" s="245">
        <f t="shared" si="119"/>
        <v>0.22222222222222221</v>
      </c>
      <c r="X141" s="224"/>
      <c r="Y141" s="227"/>
      <c r="AA141" s="30"/>
      <c r="AB141" s="28"/>
      <c r="AC141" s="228"/>
      <c r="AD141" s="29"/>
      <c r="AH141" s="29"/>
    </row>
    <row r="142" spans="1:64" ht="15.6">
      <c r="A142" s="224"/>
      <c r="B142" s="248">
        <f>+'Ark1'!C1198</f>
        <v>2024</v>
      </c>
      <c r="C142" s="244">
        <f>+'Ark1'!L1198</f>
        <v>9</v>
      </c>
      <c r="D142" s="244" t="s">
        <v>35</v>
      </c>
      <c r="E142" s="244">
        <f>+'Ark1'!D1198</f>
        <v>4</v>
      </c>
      <c r="F142" s="244" t="str">
        <f t="shared" si="117"/>
        <v>Apr</v>
      </c>
      <c r="G142" s="244">
        <f>+'Ark1'!Q1198</f>
        <v>6</v>
      </c>
      <c r="H142" s="401">
        <f>+'Ark1'!R1198</f>
        <v>16</v>
      </c>
      <c r="I142" s="245">
        <f>+IF(H142=0,"",'Ark1'!AG1198)</f>
        <v>48.484848484848492</v>
      </c>
      <c r="J142" s="245">
        <f>+IF(H142=0,"",'Ark1'!AH1198)</f>
        <v>43.066713237862402</v>
      </c>
      <c r="K142" s="33">
        <f>+IF(H142=0,"",'Ark1'!U1198)</f>
        <v>15.4125</v>
      </c>
      <c r="L142" s="33"/>
      <c r="M142" s="246">
        <f>+IF(H142=0,"",'Ark1'!T1198)</f>
        <v>7.4375</v>
      </c>
      <c r="N142" s="245">
        <f>+IF(H142=0,"",'Ark1'!V1198)</f>
        <v>0</v>
      </c>
      <c r="O142" s="247">
        <f>+IF(H142=0,"",'Ark1'!W1198)</f>
        <v>25</v>
      </c>
      <c r="P142" s="247">
        <f>+IF(H142=0,"",'Ark1'!X1198)</f>
        <v>37.5</v>
      </c>
      <c r="Q142" s="247">
        <f>+IF(H142=0,"",'Ark1'!Y1198)</f>
        <v>0</v>
      </c>
      <c r="R142" s="247">
        <f>+IF(H142=0,"",'Ark1'!Z1198)</f>
        <v>0</v>
      </c>
      <c r="S142" s="247">
        <f>+IF(H142=0,"",'Ark1'!AA1198)</f>
        <v>2.9436106654923049</v>
      </c>
      <c r="T142" s="246">
        <f>+IF(H142=0,"",'Ark1'!AC1198)</f>
        <v>1.4986973510352251</v>
      </c>
      <c r="U142" s="247">
        <f>+IF(H142=0,"",'Ark1'!AE1198)</f>
        <v>57.820109319933522</v>
      </c>
      <c r="V142" s="247">
        <f t="shared" si="118"/>
        <v>1.7124999999999999</v>
      </c>
      <c r="W142" s="245">
        <f t="shared" si="119"/>
        <v>0.375</v>
      </c>
      <c r="X142" s="224"/>
      <c r="Y142" s="227"/>
      <c r="AA142" s="30"/>
      <c r="AB142" s="28"/>
      <c r="AC142" s="228"/>
      <c r="AD142" s="29"/>
      <c r="AH142" s="29"/>
    </row>
    <row r="143" spans="1:64" ht="15.6">
      <c r="A143" s="224"/>
      <c r="B143" s="248">
        <f>+'Ark1'!C1199</f>
        <v>2024</v>
      </c>
      <c r="C143" s="244">
        <f>+'Ark1'!L1199</f>
        <v>9</v>
      </c>
      <c r="D143" s="244" t="s">
        <v>35</v>
      </c>
      <c r="E143" s="244">
        <f>+'Ark1'!D1199</f>
        <v>5</v>
      </c>
      <c r="F143" s="244" t="str">
        <f t="shared" si="117"/>
        <v>Mai</v>
      </c>
      <c r="G143" s="244">
        <f>+'Ark1'!Q1199</f>
        <v>44</v>
      </c>
      <c r="H143" s="401">
        <f>+'Ark1'!R1199</f>
        <v>180</v>
      </c>
      <c r="I143" s="245">
        <f>+IF(H143=0,"",'Ark1'!AG1199)</f>
        <v>29.801324503311257</v>
      </c>
      <c r="J143" s="245">
        <f>+IF(H143=0,"",'Ark1'!AH1199)</f>
        <v>27.523428571428543</v>
      </c>
      <c r="K143" s="33">
        <f>+IF(H143=0,"",'Ark1'!U1199)</f>
        <v>13.379444444444438</v>
      </c>
      <c r="L143" s="33"/>
      <c r="M143" s="246">
        <f>+IF(H143=0,"",'Ark1'!T1199)</f>
        <v>6.7055555555555557</v>
      </c>
      <c r="N143" s="245">
        <f>+IF(H143=0,"",'Ark1'!V1199)</f>
        <v>0.55555555555555558</v>
      </c>
      <c r="O143" s="247">
        <f>+IF(H143=0,"",'Ark1'!W1199)</f>
        <v>6.6666666666666687</v>
      </c>
      <c r="P143" s="247">
        <f>+IF(H143=0,"",'Ark1'!X1199)</f>
        <v>12.777777777777779</v>
      </c>
      <c r="Q143" s="247">
        <f>+IF(H143=0,"",'Ark1'!Y1199)</f>
        <v>0.55555555555555558</v>
      </c>
      <c r="R143" s="247">
        <f>+IF(H143=0,"",'Ark1'!Z1199)</f>
        <v>0</v>
      </c>
      <c r="S143" s="247">
        <f>+IF(H143=0,"",'Ark1'!AA1199)</f>
        <v>2.4430331153034421</v>
      </c>
      <c r="T143" s="246">
        <f>+IF(H143=0,"",'Ark1'!AC1199)</f>
        <v>1.2188210251542342</v>
      </c>
      <c r="U143" s="247">
        <f>+IF(H143=0,"",'Ark1'!AE1199)</f>
        <v>49.463543279179881</v>
      </c>
      <c r="V143" s="247">
        <f t="shared" si="118"/>
        <v>1.4866049382716042</v>
      </c>
      <c r="W143" s="245">
        <f t="shared" si="119"/>
        <v>0.24444444444444444</v>
      </c>
      <c r="X143" s="224"/>
      <c r="Y143" s="227"/>
      <c r="AA143" s="30"/>
      <c r="AB143" s="28"/>
      <c r="AC143" s="228"/>
      <c r="AD143" s="29"/>
      <c r="AH143" s="29"/>
    </row>
    <row r="144" spans="1:64" ht="15.6">
      <c r="A144" s="224"/>
      <c r="B144" s="248">
        <f>+'Ark1'!C1200</f>
        <v>2024</v>
      </c>
      <c r="C144" s="244">
        <f>+'Ark1'!L1200</f>
        <v>9</v>
      </c>
      <c r="D144" s="244" t="s">
        <v>35</v>
      </c>
      <c r="E144" s="244">
        <f>+'Ark1'!D1200</f>
        <v>6</v>
      </c>
      <c r="F144" s="244" t="str">
        <f t="shared" si="117"/>
        <v>Jun</v>
      </c>
      <c r="G144" s="244">
        <f>+'Ark1'!Q1200</f>
        <v>84</v>
      </c>
      <c r="H144" s="401">
        <f>+'Ark1'!R1200</f>
        <v>274</v>
      </c>
      <c r="I144" s="245">
        <f>+IF(H144=0,"",'Ark1'!AG1200)</f>
        <v>28.016359918200408</v>
      </c>
      <c r="J144" s="245">
        <f>+IF(H144=0,"",'Ark1'!AH1200)</f>
        <v>27.223355005834904</v>
      </c>
      <c r="K144" s="33">
        <f>+IF(H144=0,"",'Ark1'!U1200)</f>
        <v>15.495255474452543</v>
      </c>
      <c r="L144" s="33"/>
      <c r="M144" s="246">
        <f>+IF(H144=0,"",'Ark1'!T1200)</f>
        <v>6.8065693430656946</v>
      </c>
      <c r="N144" s="245">
        <f>+IF(H144=0,"",'Ark1'!V1200)</f>
        <v>0.36496350364963526</v>
      </c>
      <c r="O144" s="247">
        <f>+IF(H144=0,"",'Ark1'!W1200)</f>
        <v>8.0291970802919703</v>
      </c>
      <c r="P144" s="247">
        <f>+IF(H144=0,"",'Ark1'!X1200)</f>
        <v>33.211678832116775</v>
      </c>
      <c r="Q144" s="247">
        <f>+IF(H144=0,"",'Ark1'!Y1200)</f>
        <v>1.0948905109489055</v>
      </c>
      <c r="R144" s="247">
        <f>+IF(H144=0,"",'Ark1'!Z1200)</f>
        <v>0</v>
      </c>
      <c r="S144" s="247">
        <f>+IF(H144=0,"",'Ark1'!AA1200)</f>
        <v>2.584445211553382</v>
      </c>
      <c r="T144" s="246">
        <f>+IF(H144=0,"",'Ark1'!AC1200)</f>
        <v>1.2421258196176757</v>
      </c>
      <c r="U144" s="247">
        <f>+IF(H144=0,"",'Ark1'!AE1200)</f>
        <v>32.679591961243155</v>
      </c>
      <c r="V144" s="247">
        <f t="shared" si="118"/>
        <v>1.7216950527169492</v>
      </c>
      <c r="W144" s="245">
        <f t="shared" si="119"/>
        <v>0.30656934306569344</v>
      </c>
      <c r="X144" s="224"/>
      <c r="Y144" s="227"/>
      <c r="AA144" s="30"/>
      <c r="AB144" s="28"/>
      <c r="AC144" s="228"/>
      <c r="AD144" s="29"/>
      <c r="AH144" s="29"/>
    </row>
    <row r="145" spans="1:64" ht="15.6">
      <c r="A145" s="224"/>
      <c r="B145" s="248">
        <f>+'Ark1'!C1201</f>
        <v>2024</v>
      </c>
      <c r="C145" s="244">
        <f>+'Ark1'!L1201</f>
        <v>9</v>
      </c>
      <c r="D145" s="244" t="s">
        <v>35</v>
      </c>
      <c r="E145" s="244">
        <f>+'Ark1'!D1201</f>
        <v>7</v>
      </c>
      <c r="F145" s="244" t="str">
        <f t="shared" si="117"/>
        <v>Jul</v>
      </c>
      <c r="G145" s="244">
        <f>+'Ark1'!Q1201</f>
        <v>34</v>
      </c>
      <c r="H145" s="401">
        <f>+'Ark1'!R1201</f>
        <v>104</v>
      </c>
      <c r="I145" s="245">
        <f>+IF(H145=0,"",'Ark1'!AG1201)</f>
        <v>37.681159420289845</v>
      </c>
      <c r="J145" s="245">
        <f>+IF(H145=0,"",'Ark1'!AH1201)</f>
        <v>37.133824541722952</v>
      </c>
      <c r="K145" s="33">
        <f>+IF(H145=0,"",'Ark1'!U1201)</f>
        <v>14.004807692307685</v>
      </c>
      <c r="L145" s="33"/>
      <c r="M145" s="246">
        <f>+IF(H145=0,"",'Ark1'!T1201)</f>
        <v>6.5384615384615401</v>
      </c>
      <c r="N145" s="245">
        <f>+IF(H145=0,"",'Ark1'!V1201)</f>
        <v>0</v>
      </c>
      <c r="O145" s="247">
        <f>+IF(H145=0,"",'Ark1'!W1201)</f>
        <v>9.6153846153846114</v>
      </c>
      <c r="P145" s="247">
        <f>+IF(H145=0,"",'Ark1'!X1201)</f>
        <v>8.6538461538461586</v>
      </c>
      <c r="Q145" s="247">
        <f>+IF(H145=0,"",'Ark1'!Y1201)</f>
        <v>0</v>
      </c>
      <c r="R145" s="247">
        <f>+IF(H145=0,"",'Ark1'!Z1201)</f>
        <v>0</v>
      </c>
      <c r="S145" s="247">
        <f>+IF(H145=0,"",'Ark1'!AA1201)</f>
        <v>2.1556446388891928</v>
      </c>
      <c r="T145" s="246">
        <f>+IF(H145=0,"",'Ark1'!AC1201)</f>
        <v>1.4204757932784156</v>
      </c>
      <c r="U145" s="247">
        <f>+IF(H145=0,"",'Ark1'!AE1201)</f>
        <v>34.363319274106686</v>
      </c>
      <c r="V145" s="247">
        <f t="shared" si="118"/>
        <v>1.5560897435897427</v>
      </c>
      <c r="W145" s="245">
        <f t="shared" si="119"/>
        <v>0.32692307692307693</v>
      </c>
      <c r="X145" s="224"/>
      <c r="Y145" s="227"/>
      <c r="AA145" s="30"/>
      <c r="AB145" s="28"/>
      <c r="AC145" s="228"/>
      <c r="AD145" s="29"/>
      <c r="AH145" s="29"/>
    </row>
    <row r="146" spans="1:64" ht="15.6">
      <c r="A146" s="224"/>
      <c r="B146" s="248">
        <f>+'Ark1'!C1202</f>
        <v>2024</v>
      </c>
      <c r="C146" s="244">
        <f>+'Ark1'!L1202</f>
        <v>9</v>
      </c>
      <c r="D146" s="244" t="s">
        <v>35</v>
      </c>
      <c r="E146" s="244">
        <f>+'Ark1'!D1202</f>
        <v>8</v>
      </c>
      <c r="F146" s="244" t="str">
        <f t="shared" si="117"/>
        <v>Aug</v>
      </c>
      <c r="G146" s="244">
        <f>+'Ark1'!Q1202</f>
        <v>0</v>
      </c>
      <c r="H146" s="401">
        <f>+'Ark1'!R1202</f>
        <v>0</v>
      </c>
      <c r="I146" s="245" t="str">
        <f>+IF(H146=0,"",'Ark1'!AG1202)</f>
        <v/>
      </c>
      <c r="J146" s="245" t="str">
        <f>+IF(H146=0,"",'Ark1'!AH1202)</f>
        <v/>
      </c>
      <c r="K146" s="33" t="str">
        <f>+IF(H146=0,"",'Ark1'!U1202)</f>
        <v/>
      </c>
      <c r="L146" s="33"/>
      <c r="M146" s="246" t="str">
        <f>+IF(H146=0,"",'Ark1'!T1202)</f>
        <v/>
      </c>
      <c r="N146" s="245" t="str">
        <f>+IF(H146=0,"",'Ark1'!V1202)</f>
        <v/>
      </c>
      <c r="O146" s="247" t="str">
        <f>+IF(H146=0,"",'Ark1'!W1202)</f>
        <v/>
      </c>
      <c r="P146" s="247" t="str">
        <f>+IF(H146=0,"",'Ark1'!X1202)</f>
        <v/>
      </c>
      <c r="Q146" s="247" t="str">
        <f>+IF(H146=0,"",'Ark1'!Y1202)</f>
        <v/>
      </c>
      <c r="R146" s="247" t="str">
        <f>+IF(H146=0,"",'Ark1'!Z1202)</f>
        <v/>
      </c>
      <c r="S146" s="247" t="str">
        <f>+IF(H146=0,"",'Ark1'!AA1202)</f>
        <v/>
      </c>
      <c r="T146" s="246" t="str">
        <f>+IF(H146=0,"",'Ark1'!AC1202)</f>
        <v/>
      </c>
      <c r="U146" s="247" t="str">
        <f>+IF(H146=0,"",'Ark1'!AE1202)</f>
        <v/>
      </c>
      <c r="V146" s="247" t="str">
        <f t="shared" si="118"/>
        <v/>
      </c>
      <c r="W146" s="245" t="str">
        <f t="shared" si="119"/>
        <v/>
      </c>
      <c r="X146" s="224"/>
      <c r="Y146" s="227"/>
      <c r="AA146" s="30"/>
      <c r="AB146" s="28"/>
      <c r="AC146" s="228"/>
      <c r="AD146" s="29"/>
      <c r="AH146" s="29"/>
    </row>
    <row r="147" spans="1:64" ht="15.6">
      <c r="A147" s="224"/>
      <c r="B147" s="248">
        <f>+'Ark1'!C1203</f>
        <v>2024</v>
      </c>
      <c r="C147" s="244">
        <f>+'Ark1'!L1203</f>
        <v>9</v>
      </c>
      <c r="D147" s="244" t="s">
        <v>35</v>
      </c>
      <c r="E147" s="244">
        <f>+'Ark1'!D1203</f>
        <v>9</v>
      </c>
      <c r="F147" s="244" t="str">
        <f t="shared" si="117"/>
        <v>Sep</v>
      </c>
      <c r="G147" s="244">
        <f>+'Ark1'!Q1203</f>
        <v>0</v>
      </c>
      <c r="H147" s="401">
        <f>+'Ark1'!R1203</f>
        <v>0</v>
      </c>
      <c r="I147" s="245" t="str">
        <f>+IF(H147=0,"",'Ark1'!AG1203)</f>
        <v/>
      </c>
      <c r="J147" s="245" t="str">
        <f>+IF(H147=0,"",'Ark1'!AH1203)</f>
        <v/>
      </c>
      <c r="K147" s="33" t="str">
        <f>+IF(H147=0,"",'Ark1'!U1203)</f>
        <v/>
      </c>
      <c r="L147" s="33"/>
      <c r="M147" s="246" t="str">
        <f>+IF(H147=0,"",'Ark1'!T1203)</f>
        <v/>
      </c>
      <c r="N147" s="245" t="str">
        <f>+IF(H147=0,"",'Ark1'!V1203)</f>
        <v/>
      </c>
      <c r="O147" s="247" t="str">
        <f>+IF(H147=0,"",'Ark1'!W1203)</f>
        <v/>
      </c>
      <c r="P147" s="247" t="str">
        <f>+IF(H147=0,"",'Ark1'!X1203)</f>
        <v/>
      </c>
      <c r="Q147" s="247" t="str">
        <f>+IF(H147=0,"",'Ark1'!Y1203)</f>
        <v/>
      </c>
      <c r="R147" s="247" t="str">
        <f>+IF(H147=0,"",'Ark1'!Z1203)</f>
        <v/>
      </c>
      <c r="S147" s="247" t="str">
        <f>+IF(H147=0,"",'Ark1'!AA1203)</f>
        <v/>
      </c>
      <c r="T147" s="246" t="str">
        <f>+IF(H147=0,"",'Ark1'!AC1203)</f>
        <v/>
      </c>
      <c r="U147" s="247" t="str">
        <f>+IF(H147=0,"",'Ark1'!AE1203)</f>
        <v/>
      </c>
      <c r="V147" s="247" t="str">
        <f t="shared" si="118"/>
        <v/>
      </c>
      <c r="W147" s="245" t="str">
        <f t="shared" si="119"/>
        <v/>
      </c>
      <c r="X147" s="224"/>
      <c r="Y147" s="227"/>
      <c r="AA147" s="30"/>
      <c r="AB147" s="28"/>
      <c r="AC147" s="228"/>
      <c r="AD147" s="29"/>
      <c r="AH147" s="29"/>
    </row>
    <row r="148" spans="1:64" ht="15.6">
      <c r="A148" s="224"/>
      <c r="B148" s="248">
        <f>+'Ark1'!C1204</f>
        <v>2024</v>
      </c>
      <c r="C148" s="244">
        <f>+'Ark1'!L1204</f>
        <v>9</v>
      </c>
      <c r="D148" s="244" t="s">
        <v>35</v>
      </c>
      <c r="E148" s="244">
        <f>+'Ark1'!D1204</f>
        <v>10</v>
      </c>
      <c r="F148" s="244" t="str">
        <f t="shared" si="117"/>
        <v>Okt</v>
      </c>
      <c r="G148" s="244">
        <f>+'Ark1'!Q1204</f>
        <v>0</v>
      </c>
      <c r="H148" s="401">
        <f>+'Ark1'!R1204</f>
        <v>0</v>
      </c>
      <c r="I148" s="245" t="str">
        <f>+IF(H148=0,"",'Ark1'!AG1204)</f>
        <v/>
      </c>
      <c r="J148" s="245" t="str">
        <f>+IF(H148=0,"",'Ark1'!AH1204)</f>
        <v/>
      </c>
      <c r="K148" s="33" t="str">
        <f>+IF(H148=0,"",'Ark1'!U1204)</f>
        <v/>
      </c>
      <c r="L148" s="33"/>
      <c r="M148" s="246" t="str">
        <f>+IF(H148=0,"",'Ark1'!T1204)</f>
        <v/>
      </c>
      <c r="N148" s="245" t="str">
        <f>+IF(H148=0,"",'Ark1'!V1204)</f>
        <v/>
      </c>
      <c r="O148" s="247" t="str">
        <f>+IF(H148=0,"",'Ark1'!W1204)</f>
        <v/>
      </c>
      <c r="P148" s="247" t="str">
        <f>+IF(H148=0,"",'Ark1'!X1204)</f>
        <v/>
      </c>
      <c r="Q148" s="247" t="str">
        <f>+IF(H148=0,"",'Ark1'!Y1204)</f>
        <v/>
      </c>
      <c r="R148" s="247" t="str">
        <f>+IF(H148=0,"",'Ark1'!Z1204)</f>
        <v/>
      </c>
      <c r="S148" s="247" t="str">
        <f>+IF(H148=0,"",'Ark1'!AA1204)</f>
        <v/>
      </c>
      <c r="T148" s="246" t="str">
        <f>+IF(H148=0,"",'Ark1'!AC1204)</f>
        <v/>
      </c>
      <c r="U148" s="247" t="str">
        <f>+IF(H148=0,"",'Ark1'!AE1204)</f>
        <v/>
      </c>
      <c r="V148" s="247" t="str">
        <f t="shared" si="118"/>
        <v/>
      </c>
      <c r="W148" s="245" t="str">
        <f t="shared" si="119"/>
        <v/>
      </c>
      <c r="X148" s="224"/>
      <c r="Y148" s="227"/>
      <c r="AA148" s="30"/>
      <c r="AB148" s="28"/>
      <c r="AC148" s="228"/>
      <c r="AD148" s="29"/>
      <c r="AH148" s="29"/>
    </row>
    <row r="149" spans="1:64" ht="15.6">
      <c r="A149" s="224"/>
      <c r="B149" s="248">
        <f>+'Ark1'!C1205</f>
        <v>2024</v>
      </c>
      <c r="C149" s="244">
        <f>+'Ark1'!L1205</f>
        <v>9</v>
      </c>
      <c r="D149" s="244" t="s">
        <v>35</v>
      </c>
      <c r="E149" s="244">
        <f>+'Ark1'!D1205</f>
        <v>11</v>
      </c>
      <c r="F149" s="244" t="str">
        <f t="shared" si="117"/>
        <v>Nov</v>
      </c>
      <c r="G149" s="244">
        <f>+'Ark1'!Q1205</f>
        <v>0</v>
      </c>
      <c r="H149" s="401">
        <f>+'Ark1'!R1205</f>
        <v>0</v>
      </c>
      <c r="I149" s="245" t="str">
        <f>+IF(H149=0,"",'Ark1'!AG1205)</f>
        <v/>
      </c>
      <c r="J149" s="245" t="str">
        <f>+IF(H149=0,"",'Ark1'!AH1205)</f>
        <v/>
      </c>
      <c r="K149" s="33" t="str">
        <f>+IF(H149=0,"",'Ark1'!U1205)</f>
        <v/>
      </c>
      <c r="L149" s="33"/>
      <c r="M149" s="246" t="str">
        <f>+IF(H149=0,"",'Ark1'!T1205)</f>
        <v/>
      </c>
      <c r="N149" s="245" t="str">
        <f>+IF(H149=0,"",'Ark1'!V1205)</f>
        <v/>
      </c>
      <c r="O149" s="247" t="str">
        <f>+IF(H149=0,"",'Ark1'!W1205)</f>
        <v/>
      </c>
      <c r="P149" s="247" t="str">
        <f>+IF(H149=0,"",'Ark1'!X1205)</f>
        <v/>
      </c>
      <c r="Q149" s="247" t="str">
        <f>+IF(H149=0,"",'Ark1'!Y1205)</f>
        <v/>
      </c>
      <c r="R149" s="247" t="str">
        <f>+IF(H149=0,"",'Ark1'!Z1205)</f>
        <v/>
      </c>
      <c r="S149" s="247" t="str">
        <f>+IF(H149=0,"",'Ark1'!AA1205)</f>
        <v/>
      </c>
      <c r="T149" s="246" t="str">
        <f>+IF(H149=0,"",'Ark1'!AC1205)</f>
        <v/>
      </c>
      <c r="U149" s="247" t="str">
        <f>+IF(H149=0,"",'Ark1'!AE1205)</f>
        <v/>
      </c>
      <c r="V149" s="247" t="str">
        <f t="shared" si="118"/>
        <v/>
      </c>
      <c r="W149" s="245" t="str">
        <f t="shared" si="119"/>
        <v/>
      </c>
      <c r="X149" s="224"/>
      <c r="Y149" s="227"/>
      <c r="AA149" s="30"/>
      <c r="AB149" s="28"/>
      <c r="AC149" s="228"/>
      <c r="AD149" s="29"/>
      <c r="AH149" s="29"/>
    </row>
    <row r="150" spans="1:64" ht="15.6">
      <c r="A150" s="224"/>
      <c r="B150" s="248">
        <f>+'Ark1'!C1206</f>
        <v>2024</v>
      </c>
      <c r="C150" s="244">
        <f>+'Ark1'!L1206</f>
        <v>9</v>
      </c>
      <c r="D150" s="244" t="s">
        <v>35</v>
      </c>
      <c r="E150" s="244">
        <f>+'Ark1'!D1206</f>
        <v>12</v>
      </c>
      <c r="F150" s="244" t="str">
        <f t="shared" si="117"/>
        <v>Des</v>
      </c>
      <c r="G150" s="244">
        <f>+'Ark1'!Q1206</f>
        <v>0</v>
      </c>
      <c r="H150" s="401">
        <f>+'Ark1'!R1206</f>
        <v>0</v>
      </c>
      <c r="I150" s="245" t="str">
        <f>+IF(H150=0,"",'Ark1'!AG1206)</f>
        <v/>
      </c>
      <c r="J150" s="245" t="str">
        <f>+IF(H150=0,"",'Ark1'!AH1206)</f>
        <v/>
      </c>
      <c r="K150" s="33" t="str">
        <f>+IF(H150=0,"",'Ark1'!U1206)</f>
        <v/>
      </c>
      <c r="L150" s="33"/>
      <c r="M150" s="246" t="str">
        <f>+IF(H150=0,"",'Ark1'!T1206)</f>
        <v/>
      </c>
      <c r="N150" s="245" t="str">
        <f>+IF(H150=0,"",'Ark1'!V1206)</f>
        <v/>
      </c>
      <c r="O150" s="247" t="str">
        <f>+IF(H150=0,"",'Ark1'!W1206)</f>
        <v/>
      </c>
      <c r="P150" s="247" t="str">
        <f>+IF(H150=0,"",'Ark1'!X1206)</f>
        <v/>
      </c>
      <c r="Q150" s="247" t="str">
        <f>+IF(H150=0,"",'Ark1'!Y1206)</f>
        <v/>
      </c>
      <c r="R150" s="247" t="str">
        <f>+IF(H150=0,"",'Ark1'!Z1206)</f>
        <v/>
      </c>
      <c r="S150" s="247" t="str">
        <f>+IF(H150=0,"",'Ark1'!AA1206)</f>
        <v/>
      </c>
      <c r="T150" s="246" t="str">
        <f>+IF(H150=0,"",'Ark1'!AC1206)</f>
        <v/>
      </c>
      <c r="U150" s="247" t="str">
        <f>+IF(H150=0,"",'Ark1'!AE1206)</f>
        <v/>
      </c>
      <c r="V150" s="247" t="str">
        <f t="shared" si="118"/>
        <v/>
      </c>
      <c r="W150" s="245" t="str">
        <f t="shared" si="119"/>
        <v/>
      </c>
      <c r="X150" s="224"/>
      <c r="Y150" s="227"/>
      <c r="AA150" s="30"/>
      <c r="AB150" s="28"/>
      <c r="AC150" s="228"/>
      <c r="AD150" s="29"/>
      <c r="AH150" s="29"/>
    </row>
    <row r="151" spans="1:64" ht="15" customHeight="1">
      <c r="A151" s="224"/>
      <c r="B151" s="224"/>
      <c r="C151" s="224"/>
      <c r="D151" s="224"/>
      <c r="E151" s="224"/>
      <c r="F151" s="224"/>
      <c r="G151" s="224"/>
      <c r="H151" s="224"/>
      <c r="I151" s="225"/>
      <c r="J151" s="225"/>
      <c r="K151" s="224"/>
      <c r="L151" s="467"/>
      <c r="M151" s="224"/>
      <c r="N151" s="224"/>
      <c r="O151" s="226"/>
      <c r="P151" s="226"/>
      <c r="Q151" s="226"/>
      <c r="R151" s="226"/>
      <c r="S151" s="226"/>
      <c r="T151" s="224"/>
      <c r="U151" s="226"/>
      <c r="V151" s="226"/>
      <c r="W151" s="225"/>
      <c r="X151" s="224"/>
      <c r="Y151" s="227"/>
      <c r="AA151" s="30"/>
      <c r="AB151" s="28"/>
      <c r="AC151" s="228"/>
      <c r="AD151" s="29"/>
      <c r="AH151" s="29"/>
      <c r="AZ151" s="240"/>
    </row>
    <row r="152" spans="1:64" ht="15" customHeight="1">
      <c r="A152" s="224"/>
      <c r="B152" s="224"/>
      <c r="C152" s="242" t="s">
        <v>0</v>
      </c>
      <c r="D152" s="224"/>
      <c r="E152" s="283" t="str">
        <f>+D154</f>
        <v>U-</v>
      </c>
      <c r="F152" s="242" t="s">
        <v>586</v>
      </c>
      <c r="G152" s="224"/>
      <c r="H152" s="248">
        <f>SUM(H154:H165)</f>
        <v>632</v>
      </c>
      <c r="I152" s="225"/>
      <c r="J152" s="225"/>
      <c r="K152" s="276">
        <f>+Klasse!L20</f>
        <v>15.864398734177245</v>
      </c>
      <c r="L152" s="276"/>
      <c r="M152" s="224"/>
      <c r="N152" s="224"/>
      <c r="O152" s="226"/>
      <c r="P152" s="226"/>
      <c r="Q152" s="226"/>
      <c r="R152" s="226"/>
      <c r="S152" s="226"/>
      <c r="T152" s="224"/>
      <c r="U152" s="226"/>
      <c r="V152" s="276">
        <f>+K152/C154</f>
        <v>1.5864398734177245</v>
      </c>
      <c r="W152" s="225"/>
      <c r="X152" s="224"/>
      <c r="Y152" s="227"/>
      <c r="AA152" s="30"/>
      <c r="AB152" s="28"/>
      <c r="AC152" s="228"/>
      <c r="AD152" s="29"/>
      <c r="AH152" s="29"/>
      <c r="AZ152" s="240"/>
    </row>
    <row r="153" spans="1:64" ht="15" customHeight="1">
      <c r="A153" s="224"/>
      <c r="B153" s="224"/>
      <c r="C153" s="224"/>
      <c r="D153" s="224"/>
      <c r="E153" s="224"/>
      <c r="F153" s="224"/>
      <c r="G153" s="224"/>
      <c r="H153" s="224"/>
      <c r="I153" s="225"/>
      <c r="J153" s="225"/>
      <c r="K153" s="224"/>
      <c r="L153" s="467"/>
      <c r="M153" s="224"/>
      <c r="N153" s="224"/>
      <c r="O153" s="226"/>
      <c r="P153" s="226"/>
      <c r="Q153" s="226"/>
      <c r="R153" s="226"/>
      <c r="S153" s="226"/>
      <c r="T153" s="224"/>
      <c r="U153" s="226"/>
      <c r="V153" s="226"/>
      <c r="W153" s="226"/>
      <c r="X153" s="226"/>
      <c r="Y153" s="227"/>
      <c r="AA153" s="30"/>
      <c r="AB153" s="28"/>
      <c r="AC153" s="228"/>
      <c r="AD153" s="29"/>
      <c r="AH153" s="29"/>
      <c r="AZ153" s="240">
        <f>1+AZ150</f>
        <v>1</v>
      </c>
      <c r="BA153" s="29">
        <v>20.659867330016564</v>
      </c>
      <c r="BB153" s="29">
        <f t="shared" ref="BB153" si="120">+BA153</f>
        <v>20.659867330016564</v>
      </c>
      <c r="BC153" s="29">
        <f t="shared" ref="BC153" si="121">+BB153</f>
        <v>20.659867330016564</v>
      </c>
      <c r="BD153" s="29">
        <f t="shared" ref="BD153" si="122">+BC153</f>
        <v>20.659867330016564</v>
      </c>
      <c r="BE153" s="29">
        <f t="shared" ref="BE153" si="123">+BD153</f>
        <v>20.659867330016564</v>
      </c>
      <c r="BF153" s="29">
        <f t="shared" ref="BF153" si="124">+BE153</f>
        <v>20.659867330016564</v>
      </c>
      <c r="BG153" s="29">
        <f t="shared" ref="BG153" si="125">+BF153</f>
        <v>20.659867330016564</v>
      </c>
      <c r="BH153" s="29">
        <f t="shared" ref="BH153" si="126">+BG153</f>
        <v>20.659867330016564</v>
      </c>
      <c r="BI153" s="29">
        <f t="shared" ref="BI153" si="127">+BH153</f>
        <v>20.659867330016564</v>
      </c>
      <c r="BJ153" s="29">
        <f t="shared" ref="BJ153" si="128">+BI153</f>
        <v>20.659867330016564</v>
      </c>
      <c r="BK153" s="29">
        <f t="shared" ref="BK153" si="129">+BJ153</f>
        <v>20.659867330016564</v>
      </c>
      <c r="BL153" s="29">
        <f t="shared" ref="BL153" si="130">+BK153</f>
        <v>20.659867330016564</v>
      </c>
    </row>
    <row r="154" spans="1:64" ht="15.6">
      <c r="A154" s="224"/>
      <c r="B154" s="248">
        <f>+'Ark1'!C1207</f>
        <v>2024</v>
      </c>
      <c r="C154" s="29">
        <f>+'Ark1'!L1207</f>
        <v>10</v>
      </c>
      <c r="D154" s="29" t="s">
        <v>36</v>
      </c>
      <c r="E154" s="29">
        <f>+'Ark1'!D1207</f>
        <v>1</v>
      </c>
      <c r="F154" s="29" t="str">
        <f t="shared" ref="F154:F165" si="131">+F139</f>
        <v>Jan</v>
      </c>
      <c r="G154" s="29">
        <f>+'Ark1'!Q1207</f>
        <v>0</v>
      </c>
      <c r="H154" s="401">
        <f>+'Ark1'!R1207</f>
        <v>0</v>
      </c>
      <c r="I154" s="30" t="str">
        <f>+IF(H154=0,"",'Ark1'!AG1207)</f>
        <v/>
      </c>
      <c r="J154" s="30" t="str">
        <f>+IF(H154=0,"",'Ark1'!AH1207)</f>
        <v/>
      </c>
      <c r="K154" s="33" t="str">
        <f>+IF(H154=0,"",'Ark1'!U1207)</f>
        <v/>
      </c>
      <c r="L154" s="33"/>
      <c r="M154" s="28" t="str">
        <f>+IF(H154=0,"",'Ark1'!T1207)</f>
        <v/>
      </c>
      <c r="N154" s="30" t="str">
        <f>+IF(H154=0,"",'Ark1'!V1207)</f>
        <v/>
      </c>
      <c r="O154" s="35" t="str">
        <f>+IF(H154=0,"",'Ark1'!W1207)</f>
        <v/>
      </c>
      <c r="P154" s="35" t="str">
        <f>+IF(H154=0,"",'Ark1'!X1207)</f>
        <v/>
      </c>
      <c r="Q154" s="35" t="str">
        <f>+IF(H154=0,"",'Ark1'!Y1207)</f>
        <v/>
      </c>
      <c r="R154" s="35" t="str">
        <f>+IF(H154=0,"",'Ark1'!Z1207)</f>
        <v/>
      </c>
      <c r="S154" s="35" t="str">
        <f>+IF(H154=0,"",'Ark1'!AA1207)</f>
        <v/>
      </c>
      <c r="T154" s="28" t="str">
        <f>+IF(H154=0,"",'Ark1'!AC1207)</f>
        <v/>
      </c>
      <c r="U154" s="35" t="str">
        <f>+IF(H154=0,"",'Ark1'!AE1207)</f>
        <v/>
      </c>
      <c r="V154" s="35" t="str">
        <f t="shared" ref="V154:V165" si="132">+IF(H154=0,"",+K154/C154)</f>
        <v/>
      </c>
      <c r="W154" s="30" t="str">
        <f t="shared" ref="W154:W165" si="133">+IF(H154=0,"",G154/H154)</f>
        <v/>
      </c>
      <c r="X154" s="224"/>
      <c r="Y154" s="227"/>
      <c r="AA154" s="30"/>
      <c r="AB154" s="28"/>
      <c r="AC154" s="228"/>
      <c r="AD154" s="29"/>
      <c r="AH154" s="29"/>
    </row>
    <row r="155" spans="1:64" ht="15.6">
      <c r="A155" s="224"/>
      <c r="B155" s="248">
        <f>+'Ark1'!C1208</f>
        <v>2024</v>
      </c>
      <c r="C155" s="29">
        <f>+'Ark1'!L1208</f>
        <v>10</v>
      </c>
      <c r="D155" s="29" t="s">
        <v>36</v>
      </c>
      <c r="E155" s="29">
        <f>+'Ark1'!D1208</f>
        <v>2</v>
      </c>
      <c r="F155" s="29" t="str">
        <f t="shared" si="131"/>
        <v>Feb</v>
      </c>
      <c r="G155" s="29">
        <f>+'Ark1'!Q1208</f>
        <v>0</v>
      </c>
      <c r="H155" s="401">
        <f>+'Ark1'!R1208</f>
        <v>0</v>
      </c>
      <c r="I155" s="30" t="str">
        <f>+IF(H155=0,"",'Ark1'!AG1208)</f>
        <v/>
      </c>
      <c r="J155" s="30" t="str">
        <f>+IF(H155=0,"",'Ark1'!AH1208)</f>
        <v/>
      </c>
      <c r="K155" s="33" t="str">
        <f>+IF(H155=0,"",'Ark1'!U1208)</f>
        <v/>
      </c>
      <c r="L155" s="33"/>
      <c r="M155" s="28" t="str">
        <f>+IF(H155=0,"",'Ark1'!T1208)</f>
        <v/>
      </c>
      <c r="N155" s="30" t="str">
        <f>+IF(H155=0,"",'Ark1'!V1208)</f>
        <v/>
      </c>
      <c r="O155" s="35" t="str">
        <f>+IF(H155=0,"",'Ark1'!W1208)</f>
        <v/>
      </c>
      <c r="P155" s="35" t="str">
        <f>+IF(H155=0,"",'Ark1'!X1208)</f>
        <v/>
      </c>
      <c r="Q155" s="35" t="str">
        <f>+IF(H155=0,"",'Ark1'!Y1208)</f>
        <v/>
      </c>
      <c r="R155" s="35" t="str">
        <f>+IF(H155=0,"",'Ark1'!Z1208)</f>
        <v/>
      </c>
      <c r="S155" s="35" t="str">
        <f>+IF(H155=0,"",'Ark1'!AA1208)</f>
        <v/>
      </c>
      <c r="T155" s="28" t="str">
        <f>+IF(H155=0,"",'Ark1'!AC1208)</f>
        <v/>
      </c>
      <c r="U155" s="35" t="str">
        <f>+IF(H155=0,"",'Ark1'!AE1208)</f>
        <v/>
      </c>
      <c r="V155" s="35" t="str">
        <f t="shared" si="132"/>
        <v/>
      </c>
      <c r="W155" s="30" t="str">
        <f t="shared" si="133"/>
        <v/>
      </c>
      <c r="X155" s="224"/>
      <c r="Y155" s="28"/>
      <c r="AA155" s="30"/>
      <c r="AB155" s="28"/>
      <c r="AC155" s="29"/>
      <c r="AD155" s="29"/>
      <c r="AH155" s="29"/>
    </row>
    <row r="156" spans="1:64" ht="15.6">
      <c r="A156" s="224"/>
      <c r="B156" s="248">
        <f>+'Ark1'!C1209</f>
        <v>2024</v>
      </c>
      <c r="C156" s="29">
        <f>+'Ark1'!L1209</f>
        <v>10</v>
      </c>
      <c r="D156" s="29" t="s">
        <v>36</v>
      </c>
      <c r="E156" s="29">
        <f>+'Ark1'!D1209</f>
        <v>3</v>
      </c>
      <c r="F156" s="29" t="str">
        <f t="shared" si="131"/>
        <v>Mar</v>
      </c>
      <c r="G156" s="29">
        <f>+'Ark1'!Q1209</f>
        <v>0</v>
      </c>
      <c r="H156" s="401">
        <f>+'Ark1'!R1209</f>
        <v>0</v>
      </c>
      <c r="I156" s="30" t="str">
        <f>+IF(H156=0,"",'Ark1'!AG1209)</f>
        <v/>
      </c>
      <c r="J156" s="30" t="str">
        <f>+IF(H156=0,"",'Ark1'!AH1209)</f>
        <v/>
      </c>
      <c r="K156" s="33" t="str">
        <f>+IF(H156=0,"",'Ark1'!U1209)</f>
        <v/>
      </c>
      <c r="L156" s="33"/>
      <c r="M156" s="28" t="str">
        <f>+IF(H156=0,"",'Ark1'!T1209)</f>
        <v/>
      </c>
      <c r="N156" s="30" t="str">
        <f>+IF(H156=0,"",'Ark1'!V1209)</f>
        <v/>
      </c>
      <c r="O156" s="35" t="str">
        <f>+IF(H156=0,"",'Ark1'!W1209)</f>
        <v/>
      </c>
      <c r="P156" s="35" t="str">
        <f>+IF(H156=0,"",'Ark1'!X1209)</f>
        <v/>
      </c>
      <c r="Q156" s="35" t="str">
        <f>+IF(H156=0,"",'Ark1'!Y1209)</f>
        <v/>
      </c>
      <c r="R156" s="35" t="str">
        <f>+IF(H156=0,"",'Ark1'!Z1209)</f>
        <v/>
      </c>
      <c r="S156" s="35" t="str">
        <f>+IF(H156=0,"",'Ark1'!AA1209)</f>
        <v/>
      </c>
      <c r="T156" s="28" t="str">
        <f>+IF(H156=0,"",'Ark1'!AC1209)</f>
        <v/>
      </c>
      <c r="U156" s="35" t="str">
        <f>+IF(H156=0,"",'Ark1'!AE1209)</f>
        <v/>
      </c>
      <c r="V156" s="35" t="str">
        <f t="shared" si="132"/>
        <v/>
      </c>
      <c r="W156" s="30" t="str">
        <f t="shared" si="133"/>
        <v/>
      </c>
      <c r="X156" s="224"/>
      <c r="Y156" s="228"/>
      <c r="AA156" s="30"/>
      <c r="AB156" s="28"/>
      <c r="AC156" s="228"/>
      <c r="AD156" s="29"/>
      <c r="AH156" s="29"/>
    </row>
    <row r="157" spans="1:64" ht="15.6">
      <c r="A157" s="224"/>
      <c r="B157" s="248">
        <f>+'Ark1'!C1210</f>
        <v>2024</v>
      </c>
      <c r="C157" s="29">
        <f>+'Ark1'!L1210</f>
        <v>10</v>
      </c>
      <c r="D157" s="29" t="s">
        <v>36</v>
      </c>
      <c r="E157" s="29">
        <f>+'Ark1'!D1210</f>
        <v>4</v>
      </c>
      <c r="F157" s="29" t="str">
        <f t="shared" si="131"/>
        <v>Apr</v>
      </c>
      <c r="G157" s="29">
        <f>+'Ark1'!Q1210</f>
        <v>3</v>
      </c>
      <c r="H157" s="401">
        <f>+'Ark1'!R1210</f>
        <v>11</v>
      </c>
      <c r="I157" s="30">
        <f>+IF(H157=0,"",'Ark1'!AG1210)</f>
        <v>33.333333333333343</v>
      </c>
      <c r="J157" s="30">
        <f>+IF(H157=0,"",'Ark1'!AH1210)</f>
        <v>36.884387006636409</v>
      </c>
      <c r="K157" s="33">
        <f>+IF(H157=0,"",'Ark1'!U1210)</f>
        <v>19.2</v>
      </c>
      <c r="L157" s="33"/>
      <c r="M157" s="28">
        <f>+IF(H157=0,"",'Ark1'!T1210)</f>
        <v>8.6363636363636385</v>
      </c>
      <c r="N157" s="30">
        <f>+IF(H157=0,"",'Ark1'!V1210)</f>
        <v>0</v>
      </c>
      <c r="O157" s="35">
        <f>+IF(H157=0,"",'Ark1'!W1210)</f>
        <v>63.636363636363633</v>
      </c>
      <c r="P157" s="35">
        <f>+IF(H157=0,"",'Ark1'!X1210)</f>
        <v>81.818181818181813</v>
      </c>
      <c r="Q157" s="35">
        <f>+IF(H157=0,"",'Ark1'!Y1210)</f>
        <v>18.181818181818183</v>
      </c>
      <c r="R157" s="35">
        <f>+IF(H157=0,"",'Ark1'!Z1210)</f>
        <v>0</v>
      </c>
      <c r="S157" s="35">
        <f>+IF(H157=0,"",'Ark1'!AA1210)</f>
        <v>4.608292919982806</v>
      </c>
      <c r="T157" s="28">
        <f>+IF(H157=0,"",'Ark1'!AC1210)</f>
        <v>1.2984415324623344</v>
      </c>
      <c r="U157" s="35">
        <f>+IF(H157=0,"",'Ark1'!AE1210)</f>
        <v>56.062338047757912</v>
      </c>
      <c r="V157" s="35">
        <f t="shared" si="132"/>
        <v>1.92</v>
      </c>
      <c r="W157" s="30">
        <f t="shared" si="133"/>
        <v>0.27272727272727271</v>
      </c>
      <c r="X157" s="224"/>
      <c r="Y157" s="28"/>
      <c r="AA157" s="30"/>
      <c r="AB157" s="28"/>
      <c r="AC157" s="29"/>
      <c r="AD157" s="29"/>
      <c r="AH157" s="29"/>
    </row>
    <row r="158" spans="1:64" ht="15.6">
      <c r="A158" s="224"/>
      <c r="B158" s="248">
        <f>+'Ark1'!C1211</f>
        <v>2024</v>
      </c>
      <c r="C158" s="29">
        <f>+'Ark1'!L1211</f>
        <v>10</v>
      </c>
      <c r="D158" s="29" t="s">
        <v>36</v>
      </c>
      <c r="E158" s="29">
        <f>+'Ark1'!D1211</f>
        <v>5</v>
      </c>
      <c r="F158" s="29" t="str">
        <f t="shared" si="131"/>
        <v>Mai</v>
      </c>
      <c r="G158" s="29">
        <f>+'Ark1'!Q1211</f>
        <v>54</v>
      </c>
      <c r="H158" s="401">
        <f>+'Ark1'!R1211</f>
        <v>243</v>
      </c>
      <c r="I158" s="30">
        <f>+IF(H158=0,"",'Ark1'!AG1211)</f>
        <v>40.231788079470206</v>
      </c>
      <c r="J158" s="30">
        <f>+IF(H158=0,"",'Ark1'!AH1211)</f>
        <v>41.385142857142846</v>
      </c>
      <c r="K158" s="33">
        <f>+IF(H158=0,"",'Ark1'!U1211)</f>
        <v>14.902057613168729</v>
      </c>
      <c r="L158" s="33"/>
      <c r="M158" s="28">
        <f>+IF(H158=0,"",'Ark1'!T1211)</f>
        <v>7.4938271604938302</v>
      </c>
      <c r="N158" s="30">
        <f>+IF(H158=0,"",'Ark1'!V1211)</f>
        <v>0</v>
      </c>
      <c r="O158" s="35">
        <f>+IF(H158=0,"",'Ark1'!W1211)</f>
        <v>13.58024691358025</v>
      </c>
      <c r="P158" s="35">
        <f>+IF(H158=0,"",'Ark1'!X1211)</f>
        <v>26.748971193415631</v>
      </c>
      <c r="Q158" s="35">
        <f>+IF(H158=0,"",'Ark1'!Y1211)</f>
        <v>0.41152263374485593</v>
      </c>
      <c r="R158" s="35">
        <f>+IF(H158=0,"",'Ark1'!Z1211)</f>
        <v>0</v>
      </c>
      <c r="S158" s="35">
        <f>+IF(H158=0,"",'Ark1'!AA1211)</f>
        <v>1.9758302637747929</v>
      </c>
      <c r="T158" s="28">
        <f>+IF(H158=0,"",'Ark1'!AC1211)</f>
        <v>0.98703684401514091</v>
      </c>
      <c r="U158" s="35">
        <f>+IF(H158=0,"",'Ark1'!AE1211)</f>
        <v>34.807367202770507</v>
      </c>
      <c r="V158" s="35">
        <f t="shared" si="132"/>
        <v>1.4902057613168729</v>
      </c>
      <c r="W158" s="30">
        <f t="shared" si="133"/>
        <v>0.22222222222222221</v>
      </c>
      <c r="X158" s="224"/>
      <c r="Y158" s="28"/>
      <c r="AA158" s="30"/>
      <c r="AB158" s="28"/>
      <c r="AC158" s="29"/>
      <c r="AD158" s="29"/>
      <c r="AH158" s="29"/>
    </row>
    <row r="159" spans="1:64" ht="15.6">
      <c r="A159" s="224"/>
      <c r="B159" s="248">
        <f>+'Ark1'!C1212</f>
        <v>2024</v>
      </c>
      <c r="C159" s="29">
        <f>+'Ark1'!L1212</f>
        <v>10</v>
      </c>
      <c r="D159" s="29" t="s">
        <v>36</v>
      </c>
      <c r="E159" s="29">
        <f>+'Ark1'!D1212</f>
        <v>6</v>
      </c>
      <c r="F159" s="29" t="str">
        <f t="shared" si="131"/>
        <v>Jun</v>
      </c>
      <c r="G159" s="29">
        <f>+'Ark1'!Q1212</f>
        <v>86</v>
      </c>
      <c r="H159" s="401">
        <f>+'Ark1'!R1212</f>
        <v>303</v>
      </c>
      <c r="I159" s="30">
        <f>+IF(H159=0,"",'Ark1'!AG1212)</f>
        <v>30.981595092024538</v>
      </c>
      <c r="J159" s="30">
        <f>+IF(H159=0,"",'Ark1'!AH1212)</f>
        <v>32.288821349337617</v>
      </c>
      <c r="K159" s="33">
        <f>+IF(H159=0,"",'Ark1'!U1212)</f>
        <v>16.619471947194704</v>
      </c>
      <c r="L159" s="33"/>
      <c r="M159" s="28">
        <f>+IF(H159=0,"",'Ark1'!T1212)</f>
        <v>7.2838283828382817</v>
      </c>
      <c r="N159" s="30">
        <f>+IF(H159=0,"",'Ark1'!V1212)</f>
        <v>0</v>
      </c>
      <c r="O159" s="35">
        <f>+IF(H159=0,"",'Ark1'!W1212)</f>
        <v>12.541254125412539</v>
      </c>
      <c r="P159" s="35">
        <f>+IF(H159=0,"",'Ark1'!X1212)</f>
        <v>53.46534653465347</v>
      </c>
      <c r="Q159" s="35">
        <f>+IF(H159=0,"",'Ark1'!Y1212)</f>
        <v>1.3201320132013201</v>
      </c>
      <c r="R159" s="35">
        <f>+IF(H159=0,"",'Ark1'!Z1212)</f>
        <v>0</v>
      </c>
      <c r="S159" s="35">
        <f>+IF(H159=0,"",'Ark1'!AA1212)</f>
        <v>2.3676275989338871</v>
      </c>
      <c r="T159" s="28">
        <f>+IF(H159=0,"",'Ark1'!AC1212)</f>
        <v>1.0802620985532436</v>
      </c>
      <c r="U159" s="35">
        <f>+IF(H159=0,"",'Ark1'!AE1212)</f>
        <v>26.146210349268689</v>
      </c>
      <c r="V159" s="35">
        <f t="shared" si="132"/>
        <v>1.6619471947194704</v>
      </c>
      <c r="W159" s="30">
        <f t="shared" si="133"/>
        <v>0.28382838283828382</v>
      </c>
      <c r="X159" s="224"/>
      <c r="Y159" s="248"/>
      <c r="AA159" s="30"/>
      <c r="AB159" s="28"/>
      <c r="AC159" s="248"/>
      <c r="AD159" s="29"/>
      <c r="AH159" s="29"/>
    </row>
    <row r="160" spans="1:64" ht="15.6">
      <c r="A160" s="224"/>
      <c r="B160" s="248">
        <f>+'Ark1'!C1213</f>
        <v>2024</v>
      </c>
      <c r="C160" s="29">
        <f>+'Ark1'!L1213</f>
        <v>10</v>
      </c>
      <c r="D160" s="29" t="s">
        <v>36</v>
      </c>
      <c r="E160" s="29">
        <f>+'Ark1'!D1213</f>
        <v>7</v>
      </c>
      <c r="F160" s="29" t="str">
        <f t="shared" si="131"/>
        <v>Jul</v>
      </c>
      <c r="G160" s="29">
        <f>+'Ark1'!Q1213</f>
        <v>28</v>
      </c>
      <c r="H160" s="401">
        <f>+'Ark1'!R1213</f>
        <v>75</v>
      </c>
      <c r="I160" s="30">
        <f>+IF(H160=0,"",'Ark1'!AG1213)</f>
        <v>27.173913043478262</v>
      </c>
      <c r="J160" s="30">
        <f>+IF(H160=0,"",'Ark1'!AH1213)</f>
        <v>29.528592917420905</v>
      </c>
      <c r="K160" s="33">
        <f>+IF(H160=0,"",'Ark1'!U1213)</f>
        <v>15.442666666666671</v>
      </c>
      <c r="L160" s="33"/>
      <c r="M160" s="28">
        <f>+IF(H160=0,"",'Ark1'!T1213)</f>
        <v>6.96</v>
      </c>
      <c r="N160" s="30">
        <f>+IF(H160=0,"",'Ark1'!V1213)</f>
        <v>0</v>
      </c>
      <c r="O160" s="35">
        <f>+IF(H160=0,"",'Ark1'!W1213)</f>
        <v>10.666666666666664</v>
      </c>
      <c r="P160" s="35">
        <f>+IF(H160=0,"",'Ark1'!X1213)</f>
        <v>22.666666666666671</v>
      </c>
      <c r="Q160" s="35">
        <f>+IF(H160=0,"",'Ark1'!Y1213)</f>
        <v>0</v>
      </c>
      <c r="R160" s="35">
        <f>+IF(H160=0,"",'Ark1'!Z1213)</f>
        <v>0</v>
      </c>
      <c r="S160" s="35">
        <f>+IF(H160=0,"",'Ark1'!AA1213)</f>
        <v>1.8477498628211435</v>
      </c>
      <c r="T160" s="28">
        <f>+IF(H160=0,"",'Ark1'!AC1213)</f>
        <v>1.1482160075525862</v>
      </c>
      <c r="U160" s="35">
        <f>+IF(H160=0,"",'Ark1'!AE1213)</f>
        <v>-2.5590556486048901</v>
      </c>
      <c r="V160" s="35">
        <f t="shared" si="132"/>
        <v>1.5442666666666671</v>
      </c>
      <c r="W160" s="30">
        <f t="shared" si="133"/>
        <v>0.37333333333333335</v>
      </c>
      <c r="X160" s="224"/>
      <c r="Y160" s="227"/>
      <c r="AA160" s="30"/>
      <c r="AB160" s="28"/>
      <c r="AC160" s="227"/>
      <c r="AD160" s="29"/>
      <c r="AH160" s="29"/>
    </row>
    <row r="161" spans="1:64" ht="15.6">
      <c r="A161" s="224"/>
      <c r="B161" s="248">
        <f>+'Ark1'!C1214</f>
        <v>2024</v>
      </c>
      <c r="C161" s="29">
        <f>+'Ark1'!L1214</f>
        <v>10</v>
      </c>
      <c r="D161" s="29" t="s">
        <v>36</v>
      </c>
      <c r="E161" s="29">
        <f>+'Ark1'!D1214</f>
        <v>8</v>
      </c>
      <c r="F161" s="29" t="str">
        <f t="shared" si="131"/>
        <v>Aug</v>
      </c>
      <c r="G161" s="29">
        <f>+'Ark1'!Q1214</f>
        <v>0</v>
      </c>
      <c r="H161" s="401">
        <f>+'Ark1'!R1214</f>
        <v>0</v>
      </c>
      <c r="I161" s="30" t="str">
        <f>+IF(H161=0,"",'Ark1'!AG1214)</f>
        <v/>
      </c>
      <c r="J161" s="30" t="str">
        <f>+IF(H161=0,"",'Ark1'!AH1214)</f>
        <v/>
      </c>
      <c r="K161" s="33" t="str">
        <f>+IF(H161=0,"",'Ark1'!U1214)</f>
        <v/>
      </c>
      <c r="L161" s="33"/>
      <c r="M161" s="28" t="str">
        <f>+IF(H161=0,"",'Ark1'!T1214)</f>
        <v/>
      </c>
      <c r="N161" s="30" t="str">
        <f>+IF(H161=0,"",'Ark1'!V1214)</f>
        <v/>
      </c>
      <c r="O161" s="35" t="str">
        <f>+IF(H161=0,"",'Ark1'!W1214)</f>
        <v/>
      </c>
      <c r="P161" s="35" t="str">
        <f>+IF(H161=0,"",'Ark1'!X1214)</f>
        <v/>
      </c>
      <c r="Q161" s="35" t="str">
        <f>+IF(H161=0,"",'Ark1'!Y1214)</f>
        <v/>
      </c>
      <c r="R161" s="35" t="str">
        <f>+IF(H161=0,"",'Ark1'!Z1214)</f>
        <v/>
      </c>
      <c r="S161" s="35" t="str">
        <f>+IF(H161=0,"",'Ark1'!AA1214)</f>
        <v/>
      </c>
      <c r="T161" s="28" t="str">
        <f>+IF(H161=0,"",'Ark1'!AC1214)</f>
        <v/>
      </c>
      <c r="U161" s="35" t="str">
        <f>+IF(H161=0,"",'Ark1'!AE1214)</f>
        <v/>
      </c>
      <c r="V161" s="35" t="str">
        <f t="shared" si="132"/>
        <v/>
      </c>
      <c r="W161" s="30" t="str">
        <f t="shared" si="133"/>
        <v/>
      </c>
      <c r="X161" s="224"/>
      <c r="Y161" s="227"/>
      <c r="AA161" s="30"/>
      <c r="AB161" s="28"/>
      <c r="AC161" s="228"/>
      <c r="AD161" s="29"/>
      <c r="AH161" s="29"/>
    </row>
    <row r="162" spans="1:64" ht="15.6">
      <c r="A162" s="224"/>
      <c r="B162" s="248">
        <f>+'Ark1'!C1215</f>
        <v>2024</v>
      </c>
      <c r="C162" s="29">
        <f>+'Ark1'!L1215</f>
        <v>10</v>
      </c>
      <c r="D162" s="29" t="s">
        <v>36</v>
      </c>
      <c r="E162" s="29">
        <f>+'Ark1'!D1215</f>
        <v>9</v>
      </c>
      <c r="F162" s="29" t="str">
        <f t="shared" si="131"/>
        <v>Sep</v>
      </c>
      <c r="G162" s="29">
        <f>+'Ark1'!Q1215</f>
        <v>0</v>
      </c>
      <c r="H162" s="401">
        <f>+'Ark1'!R1215</f>
        <v>0</v>
      </c>
      <c r="I162" s="30" t="str">
        <f>+IF(H162=0,"",'Ark1'!AG1215)</f>
        <v/>
      </c>
      <c r="J162" s="30" t="str">
        <f>+IF(H162=0,"",'Ark1'!AH1215)</f>
        <v/>
      </c>
      <c r="K162" s="33" t="str">
        <f>+IF(H162=0,"",'Ark1'!U1215)</f>
        <v/>
      </c>
      <c r="L162" s="33"/>
      <c r="M162" s="28" t="str">
        <f>+IF(H162=0,"",'Ark1'!T1215)</f>
        <v/>
      </c>
      <c r="N162" s="30" t="str">
        <f>+IF(H162=0,"",'Ark1'!V1215)</f>
        <v/>
      </c>
      <c r="O162" s="35" t="str">
        <f>+IF(H162=0,"",'Ark1'!W1215)</f>
        <v/>
      </c>
      <c r="P162" s="35" t="str">
        <f>+IF(H162=0,"",'Ark1'!X1215)</f>
        <v/>
      </c>
      <c r="Q162" s="35" t="str">
        <f>+IF(H162=0,"",'Ark1'!Y1215)</f>
        <v/>
      </c>
      <c r="R162" s="35" t="str">
        <f>+IF(H162=0,"",'Ark1'!Z1215)</f>
        <v/>
      </c>
      <c r="S162" s="35" t="str">
        <f>+IF(H162=0,"",'Ark1'!AA1215)</f>
        <v/>
      </c>
      <c r="T162" s="28" t="str">
        <f>+IF(H162=0,"",'Ark1'!AC1215)</f>
        <v/>
      </c>
      <c r="U162" s="35" t="str">
        <f>+IF(H162=0,"",'Ark1'!AE1215)</f>
        <v/>
      </c>
      <c r="V162" s="35" t="str">
        <f t="shared" si="132"/>
        <v/>
      </c>
      <c r="W162" s="30" t="str">
        <f t="shared" si="133"/>
        <v/>
      </c>
      <c r="X162" s="224"/>
      <c r="Y162" s="227"/>
      <c r="AA162" s="30"/>
      <c r="AB162" s="28"/>
      <c r="AC162" s="228"/>
      <c r="AD162" s="29"/>
      <c r="AH162" s="29"/>
    </row>
    <row r="163" spans="1:64" ht="15.6">
      <c r="A163" s="224"/>
      <c r="B163" s="248">
        <f>+'Ark1'!C1216</f>
        <v>2024</v>
      </c>
      <c r="C163" s="29">
        <f>+'Ark1'!L1216</f>
        <v>10</v>
      </c>
      <c r="D163" s="29" t="s">
        <v>36</v>
      </c>
      <c r="E163" s="29">
        <f>+'Ark1'!D1216</f>
        <v>10</v>
      </c>
      <c r="F163" s="29" t="str">
        <f t="shared" si="131"/>
        <v>Okt</v>
      </c>
      <c r="G163" s="29">
        <f>+'Ark1'!Q1216</f>
        <v>0</v>
      </c>
      <c r="H163" s="401">
        <f>+'Ark1'!R1216</f>
        <v>0</v>
      </c>
      <c r="I163" s="30" t="str">
        <f>+IF(H163=0,"",'Ark1'!AG1216)</f>
        <v/>
      </c>
      <c r="J163" s="30" t="str">
        <f>+IF(H163=0,"",'Ark1'!AH1216)</f>
        <v/>
      </c>
      <c r="K163" s="33" t="str">
        <f>+IF(H163=0,"",'Ark1'!U1216)</f>
        <v/>
      </c>
      <c r="L163" s="33"/>
      <c r="M163" s="28" t="str">
        <f>+IF(H163=0,"",'Ark1'!T1216)</f>
        <v/>
      </c>
      <c r="N163" s="30" t="str">
        <f>+IF(H163=0,"",'Ark1'!V1216)</f>
        <v/>
      </c>
      <c r="O163" s="35" t="str">
        <f>+IF(H163=0,"",'Ark1'!W1216)</f>
        <v/>
      </c>
      <c r="P163" s="35" t="str">
        <f>+IF(H163=0,"",'Ark1'!X1216)</f>
        <v/>
      </c>
      <c r="Q163" s="35" t="str">
        <f>+IF(H163=0,"",'Ark1'!Y1216)</f>
        <v/>
      </c>
      <c r="R163" s="35" t="str">
        <f>+IF(H163=0,"",'Ark1'!Z1216)</f>
        <v/>
      </c>
      <c r="S163" s="35" t="str">
        <f>+IF(H163=0,"",'Ark1'!AA1216)</f>
        <v/>
      </c>
      <c r="T163" s="28" t="str">
        <f>+IF(H163=0,"",'Ark1'!AC1216)</f>
        <v/>
      </c>
      <c r="U163" s="35" t="str">
        <f>+IF(H163=0,"",'Ark1'!AE1216)</f>
        <v/>
      </c>
      <c r="V163" s="35" t="str">
        <f t="shared" si="132"/>
        <v/>
      </c>
      <c r="W163" s="30" t="str">
        <f t="shared" si="133"/>
        <v/>
      </c>
      <c r="X163" s="224"/>
      <c r="Y163" s="227"/>
      <c r="AA163" s="30"/>
      <c r="AB163" s="28"/>
      <c r="AC163" s="228"/>
      <c r="AD163" s="29"/>
      <c r="AH163" s="29"/>
    </row>
    <row r="164" spans="1:64" ht="15.6">
      <c r="A164" s="224"/>
      <c r="B164" s="248">
        <f>+'Ark1'!C1217</f>
        <v>2024</v>
      </c>
      <c r="C164" s="29">
        <f>+'Ark1'!L1217</f>
        <v>10</v>
      </c>
      <c r="D164" s="29" t="s">
        <v>36</v>
      </c>
      <c r="E164" s="29">
        <f>+'Ark1'!D1217</f>
        <v>11</v>
      </c>
      <c r="F164" s="29" t="str">
        <f t="shared" si="131"/>
        <v>Nov</v>
      </c>
      <c r="G164" s="29">
        <f>+'Ark1'!Q1217</f>
        <v>0</v>
      </c>
      <c r="H164" s="401">
        <f>+'Ark1'!R1217</f>
        <v>0</v>
      </c>
      <c r="I164" s="30" t="str">
        <f>+IF(H164=0,"",'Ark1'!AG1217)</f>
        <v/>
      </c>
      <c r="J164" s="30" t="str">
        <f>+IF(H164=0,"",'Ark1'!AH1217)</f>
        <v/>
      </c>
      <c r="K164" s="33" t="str">
        <f>+IF(H164=0,"",'Ark1'!U1217)</f>
        <v/>
      </c>
      <c r="L164" s="33"/>
      <c r="M164" s="28" t="str">
        <f>+IF(H164=0,"",'Ark1'!T1217)</f>
        <v/>
      </c>
      <c r="N164" s="30" t="str">
        <f>+IF(H164=0,"",'Ark1'!V1217)</f>
        <v/>
      </c>
      <c r="O164" s="35" t="str">
        <f>+IF(H164=0,"",'Ark1'!W1217)</f>
        <v/>
      </c>
      <c r="P164" s="35" t="str">
        <f>+IF(H164=0,"",'Ark1'!X1217)</f>
        <v/>
      </c>
      <c r="Q164" s="35" t="str">
        <f>+IF(H164=0,"",'Ark1'!Y1217)</f>
        <v/>
      </c>
      <c r="R164" s="35" t="str">
        <f>+IF(H164=0,"",'Ark1'!Z1217)</f>
        <v/>
      </c>
      <c r="S164" s="35" t="str">
        <f>+IF(H164=0,"",'Ark1'!AA1217)</f>
        <v/>
      </c>
      <c r="T164" s="28" t="str">
        <f>+IF(H164=0,"",'Ark1'!AC1217)</f>
        <v/>
      </c>
      <c r="U164" s="35" t="str">
        <f>+IF(H164=0,"",'Ark1'!AE1217)</f>
        <v/>
      </c>
      <c r="V164" s="35" t="str">
        <f t="shared" si="132"/>
        <v/>
      </c>
      <c r="W164" s="30" t="str">
        <f t="shared" si="133"/>
        <v/>
      </c>
      <c r="X164" s="224"/>
      <c r="Y164" s="227"/>
      <c r="AA164" s="30"/>
      <c r="AB164" s="28"/>
      <c r="AC164" s="228"/>
      <c r="AD164" s="29"/>
      <c r="AH164" s="29"/>
    </row>
    <row r="165" spans="1:64" ht="15.6">
      <c r="A165" s="224"/>
      <c r="B165" s="248">
        <f>+'Ark1'!C1218</f>
        <v>2024</v>
      </c>
      <c r="C165" s="29">
        <f>+'Ark1'!L1218</f>
        <v>10</v>
      </c>
      <c r="D165" s="29" t="s">
        <v>36</v>
      </c>
      <c r="E165" s="29">
        <f>+'Ark1'!D1218</f>
        <v>12</v>
      </c>
      <c r="F165" s="29" t="str">
        <f t="shared" si="131"/>
        <v>Des</v>
      </c>
      <c r="G165" s="29">
        <f>+'Ark1'!Q1218</f>
        <v>0</v>
      </c>
      <c r="H165" s="401">
        <f>+'Ark1'!R1218</f>
        <v>0</v>
      </c>
      <c r="I165" s="30" t="str">
        <f>+IF(H165=0,"",'Ark1'!AG1218)</f>
        <v/>
      </c>
      <c r="J165" s="30" t="str">
        <f>+IF(H165=0,"",'Ark1'!AH1218)</f>
        <v/>
      </c>
      <c r="K165" s="33" t="str">
        <f>+IF(H165=0,"",'Ark1'!U1218)</f>
        <v/>
      </c>
      <c r="L165" s="33"/>
      <c r="M165" s="28" t="str">
        <f>+IF(H165=0,"",'Ark1'!T1218)</f>
        <v/>
      </c>
      <c r="N165" s="30" t="str">
        <f>+IF(H165=0,"",'Ark1'!V1218)</f>
        <v/>
      </c>
      <c r="O165" s="35" t="str">
        <f>+IF(H165=0,"",'Ark1'!W1218)</f>
        <v/>
      </c>
      <c r="P165" s="35" t="str">
        <f>+IF(H165=0,"",'Ark1'!X1218)</f>
        <v/>
      </c>
      <c r="Q165" s="35" t="str">
        <f>+IF(H165=0,"",'Ark1'!Y1218)</f>
        <v/>
      </c>
      <c r="R165" s="35" t="str">
        <f>+IF(H165=0,"",'Ark1'!Z1218)</f>
        <v/>
      </c>
      <c r="S165" s="35" t="str">
        <f>+IF(H165=0,"",'Ark1'!AA1218)</f>
        <v/>
      </c>
      <c r="T165" s="28" t="str">
        <f>+IF(H165=0,"",'Ark1'!AC1218)</f>
        <v/>
      </c>
      <c r="U165" s="35" t="str">
        <f>+IF(H165=0,"",'Ark1'!AE1218)</f>
        <v/>
      </c>
      <c r="V165" s="35" t="str">
        <f t="shared" si="132"/>
        <v/>
      </c>
      <c r="W165" s="30" t="str">
        <f t="shared" si="133"/>
        <v/>
      </c>
      <c r="X165" s="224"/>
      <c r="Y165" s="227"/>
      <c r="AA165" s="30"/>
      <c r="AB165" s="28"/>
      <c r="AC165" s="228"/>
      <c r="AD165" s="29"/>
      <c r="AH165" s="29"/>
    </row>
    <row r="166" spans="1:64" ht="15" customHeight="1">
      <c r="A166" s="224"/>
      <c r="B166" s="224"/>
      <c r="C166" s="224"/>
      <c r="D166" s="224"/>
      <c r="E166" s="224"/>
      <c r="F166" s="224"/>
      <c r="G166" s="224"/>
      <c r="H166" s="224"/>
      <c r="I166" s="225"/>
      <c r="J166" s="225"/>
      <c r="K166" s="224"/>
      <c r="L166" s="467"/>
      <c r="M166" s="224"/>
      <c r="N166" s="224"/>
      <c r="O166" s="226"/>
      <c r="P166" s="226"/>
      <c r="Q166" s="226"/>
      <c r="R166" s="226"/>
      <c r="S166" s="226"/>
      <c r="T166" s="224"/>
      <c r="U166" s="226"/>
      <c r="V166" s="226"/>
      <c r="W166" s="225"/>
      <c r="X166" s="224"/>
      <c r="Y166" s="227"/>
      <c r="AA166" s="30"/>
      <c r="AB166" s="28"/>
      <c r="AC166" s="228"/>
      <c r="AD166" s="29"/>
      <c r="AH166" s="29"/>
      <c r="AZ166" s="240"/>
    </row>
    <row r="167" spans="1:64" ht="15" customHeight="1">
      <c r="A167" s="224"/>
      <c r="B167" s="224"/>
      <c r="C167" s="242" t="s">
        <v>0</v>
      </c>
      <c r="D167" s="224"/>
      <c r="E167" s="283" t="str">
        <f>+D169</f>
        <v>U</v>
      </c>
      <c r="F167" s="242" t="s">
        <v>586</v>
      </c>
      <c r="G167" s="224"/>
      <c r="H167" s="248">
        <f>SUM(H169:H180)</f>
        <v>321</v>
      </c>
      <c r="I167" s="225"/>
      <c r="J167" s="225"/>
      <c r="K167" s="276">
        <f>+Klasse!L21</f>
        <v>16.938629283489099</v>
      </c>
      <c r="L167" s="276"/>
      <c r="M167" s="224"/>
      <c r="N167" s="224"/>
      <c r="O167" s="226"/>
      <c r="P167" s="226"/>
      <c r="Q167" s="226"/>
      <c r="R167" s="226"/>
      <c r="S167" s="226"/>
      <c r="T167" s="224"/>
      <c r="U167" s="226"/>
      <c r="V167" s="276">
        <f>+K167/C169</f>
        <v>1.5398753894080999</v>
      </c>
      <c r="W167" s="225"/>
      <c r="X167" s="224"/>
      <c r="Y167" s="227"/>
      <c r="AA167" s="30"/>
      <c r="AB167" s="28"/>
      <c r="AC167" s="228"/>
      <c r="AD167" s="29"/>
      <c r="AH167" s="29"/>
      <c r="AZ167" s="240"/>
    </row>
    <row r="168" spans="1:64" ht="15" customHeight="1">
      <c r="A168" s="224"/>
      <c r="B168" s="224"/>
      <c r="C168" s="224"/>
      <c r="D168" s="224"/>
      <c r="E168" s="224"/>
      <c r="F168" s="224"/>
      <c r="G168" s="224"/>
      <c r="H168" s="224"/>
      <c r="I168" s="225"/>
      <c r="J168" s="225"/>
      <c r="K168" s="224"/>
      <c r="L168" s="467"/>
      <c r="M168" s="224"/>
      <c r="N168" s="224"/>
      <c r="O168" s="226"/>
      <c r="P168" s="226"/>
      <c r="Q168" s="226"/>
      <c r="R168" s="226"/>
      <c r="S168" s="226"/>
      <c r="T168" s="224"/>
      <c r="U168" s="226"/>
      <c r="V168" s="226"/>
      <c r="W168" s="226"/>
      <c r="X168" s="224"/>
      <c r="Y168" s="227"/>
      <c r="AA168" s="30"/>
      <c r="AB168" s="28"/>
      <c r="AC168" s="228"/>
      <c r="AD168" s="29"/>
      <c r="AH168" s="29"/>
      <c r="AZ168" s="240">
        <f>1+AZ165</f>
        <v>1</v>
      </c>
      <c r="BA168" s="29">
        <v>20.659867330016564</v>
      </c>
      <c r="BB168" s="29">
        <f t="shared" ref="BB168" si="134">+BA168</f>
        <v>20.659867330016564</v>
      </c>
      <c r="BC168" s="29">
        <f t="shared" ref="BC168" si="135">+BB168</f>
        <v>20.659867330016564</v>
      </c>
      <c r="BD168" s="29">
        <f t="shared" ref="BD168" si="136">+BC168</f>
        <v>20.659867330016564</v>
      </c>
      <c r="BE168" s="29">
        <f t="shared" ref="BE168" si="137">+BD168</f>
        <v>20.659867330016564</v>
      </c>
      <c r="BF168" s="29">
        <f t="shared" ref="BF168" si="138">+BE168</f>
        <v>20.659867330016564</v>
      </c>
      <c r="BG168" s="29">
        <f t="shared" ref="BG168" si="139">+BF168</f>
        <v>20.659867330016564</v>
      </c>
      <c r="BH168" s="29">
        <f t="shared" ref="BH168" si="140">+BG168</f>
        <v>20.659867330016564</v>
      </c>
      <c r="BI168" s="29">
        <f t="shared" ref="BI168" si="141">+BH168</f>
        <v>20.659867330016564</v>
      </c>
      <c r="BJ168" s="29">
        <f t="shared" ref="BJ168" si="142">+BI168</f>
        <v>20.659867330016564</v>
      </c>
      <c r="BK168" s="29">
        <f t="shared" ref="BK168" si="143">+BJ168</f>
        <v>20.659867330016564</v>
      </c>
      <c r="BL168" s="29">
        <f t="shared" ref="BL168" si="144">+BK168</f>
        <v>20.659867330016564</v>
      </c>
    </row>
    <row r="169" spans="1:64" ht="15.6">
      <c r="A169" s="224"/>
      <c r="B169" s="248">
        <f>+'Ark1'!C1219</f>
        <v>2024</v>
      </c>
      <c r="C169" s="244">
        <f>+'Ark1'!L1219</f>
        <v>11</v>
      </c>
      <c r="D169" s="255" t="s">
        <v>37</v>
      </c>
      <c r="E169" s="244">
        <f>+'Ark1'!D1219</f>
        <v>1</v>
      </c>
      <c r="F169" s="244" t="str">
        <f t="shared" ref="F169:F180" si="145">+F154</f>
        <v>Jan</v>
      </c>
      <c r="G169" s="244">
        <f>+'Ark1'!Q1219</f>
        <v>0</v>
      </c>
      <c r="H169" s="401">
        <f>+'Ark1'!R1219</f>
        <v>0</v>
      </c>
      <c r="I169" s="245" t="str">
        <f>+IF(H169=0,"",'Ark1'!AG1219)</f>
        <v/>
      </c>
      <c r="J169" s="245" t="str">
        <f>+IF(H169=0,"",'Ark1'!AH1219)</f>
        <v/>
      </c>
      <c r="K169" s="33" t="str">
        <f>+IF(H169=0,"",'Ark1'!U1219)</f>
        <v/>
      </c>
      <c r="L169" s="33"/>
      <c r="M169" s="246" t="str">
        <f>+IF(H169=0,"",'Ark1'!T1219)</f>
        <v/>
      </c>
      <c r="N169" s="245" t="str">
        <f>+IF(H169=0,"",'Ark1'!V1219)</f>
        <v/>
      </c>
      <c r="O169" s="247" t="str">
        <f>+IF(H169=0,"",'Ark1'!W1219)</f>
        <v/>
      </c>
      <c r="P169" s="247" t="str">
        <f>+IF(H169=0,"",'Ark1'!X1219)</f>
        <v/>
      </c>
      <c r="Q169" s="247" t="str">
        <f>+IF(H169=0,"",'Ark1'!Y1219)</f>
        <v/>
      </c>
      <c r="R169" s="247" t="str">
        <f>+IF(H169=0,"",'Ark1'!Z1219)</f>
        <v/>
      </c>
      <c r="S169" s="247" t="str">
        <f>+IF(H169=0,"",'Ark1'!AA1219)</f>
        <v/>
      </c>
      <c r="T169" s="246" t="str">
        <f>+IF(H169=0,"",'Ark1'!AC1219)</f>
        <v/>
      </c>
      <c r="U169" s="247" t="str">
        <f>+IF(H169=0,"",'Ark1'!AE1219)</f>
        <v/>
      </c>
      <c r="V169" s="247" t="str">
        <f t="shared" ref="V169:V180" si="146">+IF(H169=0,"",+K169/C169)</f>
        <v/>
      </c>
      <c r="W169" s="245" t="str">
        <f t="shared" ref="W169:W180" si="147">+IF(H169=0,"",G169/H169)</f>
        <v/>
      </c>
      <c r="X169" s="224"/>
      <c r="Y169" s="227"/>
      <c r="AA169" s="30"/>
      <c r="AB169" s="28"/>
      <c r="AC169" s="228"/>
      <c r="AD169" s="29"/>
      <c r="AH169" s="29"/>
    </row>
    <row r="170" spans="1:64" ht="15.6">
      <c r="A170" s="224"/>
      <c r="B170" s="248">
        <f>+'Ark1'!C1220</f>
        <v>2024</v>
      </c>
      <c r="C170" s="244">
        <f>+'Ark1'!L1220</f>
        <v>11</v>
      </c>
      <c r="D170" s="255" t="s">
        <v>37</v>
      </c>
      <c r="E170" s="244">
        <f>+'Ark1'!D1220</f>
        <v>2</v>
      </c>
      <c r="F170" s="244" t="str">
        <f t="shared" si="145"/>
        <v>Feb</v>
      </c>
      <c r="G170" s="244">
        <f>+'Ark1'!Q1220</f>
        <v>0</v>
      </c>
      <c r="H170" s="401">
        <f>+'Ark1'!R1220</f>
        <v>0</v>
      </c>
      <c r="I170" s="245" t="str">
        <f>+IF(H170=0,"",'Ark1'!AG1220)</f>
        <v/>
      </c>
      <c r="J170" s="245" t="str">
        <f>+IF(H170=0,"",'Ark1'!AH1220)</f>
        <v/>
      </c>
      <c r="K170" s="33" t="str">
        <f>+IF(H170=0,"",'Ark1'!U1220)</f>
        <v/>
      </c>
      <c r="L170" s="33"/>
      <c r="M170" s="246" t="str">
        <f>+IF(H170=0,"",'Ark1'!T1220)</f>
        <v/>
      </c>
      <c r="N170" s="245" t="str">
        <f>+IF(H170=0,"",'Ark1'!V1220)</f>
        <v/>
      </c>
      <c r="O170" s="247" t="str">
        <f>+IF(H170=0,"",'Ark1'!W1220)</f>
        <v/>
      </c>
      <c r="P170" s="247" t="str">
        <f>+IF(H170=0,"",'Ark1'!X1220)</f>
        <v/>
      </c>
      <c r="Q170" s="247" t="str">
        <f>+IF(H170=0,"",'Ark1'!Y1220)</f>
        <v/>
      </c>
      <c r="R170" s="247" t="str">
        <f>+IF(H170=0,"",'Ark1'!Z1220)</f>
        <v/>
      </c>
      <c r="S170" s="247" t="str">
        <f>+IF(H170=0,"",'Ark1'!AA1220)</f>
        <v/>
      </c>
      <c r="T170" s="246" t="str">
        <f>+IF(H170=0,"",'Ark1'!AC1220)</f>
        <v/>
      </c>
      <c r="U170" s="247" t="str">
        <f>+IF(H170=0,"",'Ark1'!AE1220)</f>
        <v/>
      </c>
      <c r="V170" s="247" t="str">
        <f t="shared" si="146"/>
        <v/>
      </c>
      <c r="W170" s="245" t="str">
        <f t="shared" si="147"/>
        <v/>
      </c>
      <c r="X170" s="224"/>
      <c r="Y170" s="227"/>
      <c r="AA170" s="30"/>
      <c r="AB170" s="28"/>
      <c r="AC170" s="228"/>
      <c r="AD170" s="29"/>
      <c r="AH170" s="29"/>
    </row>
    <row r="171" spans="1:64" ht="15.6">
      <c r="A171" s="224"/>
      <c r="B171" s="248">
        <f>+'Ark1'!C1221</f>
        <v>2024</v>
      </c>
      <c r="C171" s="244">
        <f>+'Ark1'!L1221</f>
        <v>11</v>
      </c>
      <c r="D171" s="255" t="s">
        <v>37</v>
      </c>
      <c r="E171" s="244">
        <f>+'Ark1'!D1221</f>
        <v>3</v>
      </c>
      <c r="F171" s="244" t="str">
        <f t="shared" si="145"/>
        <v>Mar</v>
      </c>
      <c r="G171" s="244">
        <f>+'Ark1'!Q1221</f>
        <v>0</v>
      </c>
      <c r="H171" s="401">
        <f>+'Ark1'!R1221</f>
        <v>0</v>
      </c>
      <c r="I171" s="245" t="str">
        <f>+IF(H171=0,"",'Ark1'!AG1221)</f>
        <v/>
      </c>
      <c r="J171" s="245" t="str">
        <f>+IF(H171=0,"",'Ark1'!AH1221)</f>
        <v/>
      </c>
      <c r="K171" s="33" t="str">
        <f>+IF(H171=0,"",'Ark1'!U1221)</f>
        <v/>
      </c>
      <c r="L171" s="33"/>
      <c r="M171" s="246" t="str">
        <f>+IF(H171=0,"",'Ark1'!T1221)</f>
        <v/>
      </c>
      <c r="N171" s="245" t="str">
        <f>+IF(H171=0,"",'Ark1'!V1221)</f>
        <v/>
      </c>
      <c r="O171" s="247" t="str">
        <f>+IF(H171=0,"",'Ark1'!W1221)</f>
        <v/>
      </c>
      <c r="P171" s="247" t="str">
        <f>+IF(H171=0,"",'Ark1'!X1221)</f>
        <v/>
      </c>
      <c r="Q171" s="247" t="str">
        <f>+IF(H171=0,"",'Ark1'!Y1221)</f>
        <v/>
      </c>
      <c r="R171" s="247" t="str">
        <f>+IF(H171=0,"",'Ark1'!Z1221)</f>
        <v/>
      </c>
      <c r="S171" s="247" t="str">
        <f>+IF(H171=0,"",'Ark1'!AA1221)</f>
        <v/>
      </c>
      <c r="T171" s="246" t="str">
        <f>+IF(H171=0,"",'Ark1'!AC1221)</f>
        <v/>
      </c>
      <c r="U171" s="247" t="str">
        <f>+IF(H171=0,"",'Ark1'!AE1221)</f>
        <v/>
      </c>
      <c r="V171" s="247" t="str">
        <f t="shared" si="146"/>
        <v/>
      </c>
      <c r="W171" s="245" t="str">
        <f t="shared" si="147"/>
        <v/>
      </c>
      <c r="X171" s="224"/>
      <c r="Y171" s="227"/>
      <c r="AA171" s="30"/>
      <c r="AB171" s="28"/>
      <c r="AC171" s="228"/>
      <c r="AD171" s="29"/>
      <c r="AH171" s="29"/>
    </row>
    <row r="172" spans="1:64" ht="15.6">
      <c r="A172" s="224"/>
      <c r="B172" s="248">
        <f>+'Ark1'!C1222</f>
        <v>2024</v>
      </c>
      <c r="C172" s="244">
        <f>+'Ark1'!L1222</f>
        <v>11</v>
      </c>
      <c r="D172" s="255" t="s">
        <v>37</v>
      </c>
      <c r="E172" s="244">
        <f>+'Ark1'!D1222</f>
        <v>4</v>
      </c>
      <c r="F172" s="244" t="str">
        <f t="shared" si="145"/>
        <v>Apr</v>
      </c>
      <c r="G172" s="244">
        <f>+'Ark1'!Q1222</f>
        <v>2</v>
      </c>
      <c r="H172" s="401">
        <f>+'Ark1'!R1222</f>
        <v>2</v>
      </c>
      <c r="I172" s="245">
        <f>+IF(H172=0,"",'Ark1'!AG1222)</f>
        <v>6.0606060606060606</v>
      </c>
      <c r="J172" s="245">
        <f>+IF(H172=0,"",'Ark1'!AH1222)</f>
        <v>8.7320991966468728</v>
      </c>
      <c r="K172" s="33">
        <f>+IF(H172=0,"",'Ark1'!U1222)</f>
        <v>25</v>
      </c>
      <c r="L172" s="33"/>
      <c r="M172" s="246">
        <f>+IF(H172=0,"",'Ark1'!T1222)</f>
        <v>10.5</v>
      </c>
      <c r="N172" s="245">
        <f>+IF(H172=0,"",'Ark1'!V1222)</f>
        <v>0</v>
      </c>
      <c r="O172" s="247">
        <f>+IF(H172=0,"",'Ark1'!W1222)</f>
        <v>100</v>
      </c>
      <c r="P172" s="247">
        <f>+IF(H172=0,"",'Ark1'!X1222)</f>
        <v>100</v>
      </c>
      <c r="Q172" s="247">
        <f>+IF(H172=0,"",'Ark1'!Y1222)</f>
        <v>50</v>
      </c>
      <c r="R172" s="247">
        <f>+IF(H172=0,"",'Ark1'!Z1222)</f>
        <v>0</v>
      </c>
      <c r="S172" s="247">
        <f>+IF(H172=0,"",'Ark1'!AA1222)</f>
        <v>5.5</v>
      </c>
      <c r="T172" s="246">
        <f>+IF(H172=0,"",'Ark1'!AC1222)</f>
        <v>1.5</v>
      </c>
      <c r="U172" s="247">
        <f>+IF(H172=0,"",'Ark1'!AE1222)</f>
        <v>100</v>
      </c>
      <c r="V172" s="247">
        <f t="shared" si="146"/>
        <v>2.2727272727272729</v>
      </c>
      <c r="W172" s="245">
        <f t="shared" si="147"/>
        <v>1</v>
      </c>
      <c r="X172" s="224"/>
      <c r="Y172" s="227"/>
      <c r="AA172" s="30"/>
      <c r="AB172" s="28"/>
      <c r="AC172" s="228"/>
      <c r="AD172" s="29"/>
      <c r="AH172" s="29"/>
    </row>
    <row r="173" spans="1:64" ht="15.6">
      <c r="A173" s="224"/>
      <c r="B173" s="248">
        <f>+'Ark1'!C1223</f>
        <v>2024</v>
      </c>
      <c r="C173" s="244">
        <f>+'Ark1'!L1223</f>
        <v>11</v>
      </c>
      <c r="D173" s="255" t="s">
        <v>37</v>
      </c>
      <c r="E173" s="244">
        <f>+'Ark1'!D1223</f>
        <v>5</v>
      </c>
      <c r="F173" s="244" t="str">
        <f t="shared" si="145"/>
        <v>Mai</v>
      </c>
      <c r="G173" s="244">
        <f>+'Ark1'!Q1223</f>
        <v>35</v>
      </c>
      <c r="H173" s="401">
        <f>+'Ark1'!R1223</f>
        <v>118</v>
      </c>
      <c r="I173" s="245">
        <f>+IF(H173=0,"",'Ark1'!AG1223)</f>
        <v>19.536423841059602</v>
      </c>
      <c r="J173" s="245">
        <f>+IF(H173=0,"",'Ark1'!AH1223)</f>
        <v>21.977142857142848</v>
      </c>
      <c r="K173" s="33">
        <f>+IF(H173=0,"",'Ark1'!U1223)</f>
        <v>16.296610169491526</v>
      </c>
      <c r="L173" s="33"/>
      <c r="M173" s="246">
        <f>+IF(H173=0,"",'Ark1'!T1223)</f>
        <v>8.0084745762711851</v>
      </c>
      <c r="N173" s="245">
        <f>+IF(H173=0,"",'Ark1'!V1223)</f>
        <v>0</v>
      </c>
      <c r="O173" s="247">
        <f>+IF(H173=0,"",'Ark1'!W1223)</f>
        <v>32.20338983050847</v>
      </c>
      <c r="P173" s="247">
        <f>+IF(H173=0,"",'Ark1'!X1223)</f>
        <v>54.237288135593197</v>
      </c>
      <c r="Q173" s="247">
        <f>+IF(H173=0,"",'Ark1'!Y1223)</f>
        <v>0</v>
      </c>
      <c r="R173" s="247">
        <f>+IF(H173=0,"",'Ark1'!Z1223)</f>
        <v>0</v>
      </c>
      <c r="S173" s="247">
        <f>+IF(H173=0,"",'Ark1'!AA1223)</f>
        <v>1.9154117229387213</v>
      </c>
      <c r="T173" s="246">
        <f>+IF(H173=0,"",'Ark1'!AC1223)</f>
        <v>1.0536117278591981</v>
      </c>
      <c r="U173" s="247">
        <f>+IF(H173=0,"",'Ark1'!AE1223)</f>
        <v>42.204228483447693</v>
      </c>
      <c r="V173" s="247">
        <f t="shared" si="146"/>
        <v>1.4815100154083205</v>
      </c>
      <c r="W173" s="245">
        <f t="shared" si="147"/>
        <v>0.29661016949152541</v>
      </c>
      <c r="X173" s="224"/>
      <c r="Y173" s="227"/>
      <c r="AA173" s="30"/>
      <c r="AB173" s="28"/>
      <c r="AC173" s="228"/>
      <c r="AD173" s="29"/>
      <c r="AH173" s="29"/>
    </row>
    <row r="174" spans="1:64" ht="15.6">
      <c r="A174" s="224"/>
      <c r="B174" s="248">
        <f>+'Ark1'!C1224</f>
        <v>2024</v>
      </c>
      <c r="C174" s="244">
        <f>+'Ark1'!L1224</f>
        <v>11</v>
      </c>
      <c r="D174" s="255" t="s">
        <v>37</v>
      </c>
      <c r="E174" s="244">
        <f>+'Ark1'!D1224</f>
        <v>6</v>
      </c>
      <c r="F174" s="244" t="str">
        <f t="shared" si="145"/>
        <v>Jun</v>
      </c>
      <c r="G174" s="244">
        <f>+'Ark1'!Q1224</f>
        <v>51</v>
      </c>
      <c r="H174" s="401">
        <f>+'Ark1'!R1224</f>
        <v>171</v>
      </c>
      <c r="I174" s="245">
        <f>+IF(H174=0,"",'Ark1'!AG1224)</f>
        <v>17.484662576687121</v>
      </c>
      <c r="J174" s="245">
        <f>+IF(H174=0,"",'Ark1'!AH1224)</f>
        <v>19.091037330563367</v>
      </c>
      <c r="K174" s="33">
        <f>+IF(H174=0,"",'Ark1'!U1224)</f>
        <v>17.411695906432751</v>
      </c>
      <c r="L174" s="33"/>
      <c r="M174" s="246">
        <f>+IF(H174=0,"",'Ark1'!T1224)</f>
        <v>7.5204678362573105</v>
      </c>
      <c r="N174" s="245">
        <f>+IF(H174=0,"",'Ark1'!V1224)</f>
        <v>0</v>
      </c>
      <c r="O174" s="247">
        <f>+IF(H174=0,"",'Ark1'!W1224)</f>
        <v>14.035087719298245</v>
      </c>
      <c r="P174" s="247">
        <f>+IF(H174=0,"",'Ark1'!X1224)</f>
        <v>76.608187134502941</v>
      </c>
      <c r="Q174" s="247">
        <f>+IF(H174=0,"",'Ark1'!Y1224)</f>
        <v>2.3391812865497075</v>
      </c>
      <c r="R174" s="247">
        <f>+IF(H174=0,"",'Ark1'!Z1224)</f>
        <v>0</v>
      </c>
      <c r="S174" s="247">
        <f>+IF(H174=0,"",'Ark1'!AA1224)</f>
        <v>2.25507434063617</v>
      </c>
      <c r="T174" s="246">
        <f>+IF(H174=0,"",'Ark1'!AC1224)</f>
        <v>1.0392258774703875</v>
      </c>
      <c r="U174" s="247">
        <f>+IF(H174=0,"",'Ark1'!AE1224)</f>
        <v>37.869338071059111</v>
      </c>
      <c r="V174" s="247">
        <f t="shared" si="146"/>
        <v>1.582881446039341</v>
      </c>
      <c r="W174" s="245">
        <f t="shared" si="147"/>
        <v>0.2982456140350877</v>
      </c>
      <c r="X174" s="224"/>
      <c r="Y174" s="227"/>
      <c r="AA174" s="30"/>
      <c r="AB174" s="28"/>
      <c r="AC174" s="228"/>
      <c r="AD174" s="29"/>
      <c r="AH174" s="29"/>
    </row>
    <row r="175" spans="1:64" ht="15.6">
      <c r="A175" s="224"/>
      <c r="B175" s="248">
        <f>+'Ark1'!C1225</f>
        <v>2024</v>
      </c>
      <c r="C175" s="244">
        <f>+'Ark1'!L1225</f>
        <v>11</v>
      </c>
      <c r="D175" s="255" t="s">
        <v>37</v>
      </c>
      <c r="E175" s="244">
        <f>+'Ark1'!D1225</f>
        <v>7</v>
      </c>
      <c r="F175" s="244" t="str">
        <f t="shared" si="145"/>
        <v>Jul</v>
      </c>
      <c r="G175" s="244">
        <f>+'Ark1'!Q1225</f>
        <v>14</v>
      </c>
      <c r="H175" s="401">
        <f>+'Ark1'!R1225</f>
        <v>30</v>
      </c>
      <c r="I175" s="245">
        <f>+IF(H175=0,"",'Ark1'!AG1225)</f>
        <v>10.869565217391305</v>
      </c>
      <c r="J175" s="245">
        <f>+IF(H175=0,"",'Ark1'!AH1225)</f>
        <v>12.413634857099151</v>
      </c>
      <c r="K175" s="33">
        <f>+IF(H175=0,"",'Ark1'!U1225)</f>
        <v>16.23</v>
      </c>
      <c r="L175" s="33"/>
      <c r="M175" s="246">
        <f>+IF(H175=0,"",'Ark1'!T1225)</f>
        <v>8.3333333333333357</v>
      </c>
      <c r="N175" s="245">
        <f>+IF(H175=0,"",'Ark1'!V1225)</f>
        <v>0</v>
      </c>
      <c r="O175" s="247">
        <f>+IF(H175=0,"",'Ark1'!W1225)</f>
        <v>26.666666666666675</v>
      </c>
      <c r="P175" s="247">
        <f>+IF(H175=0,"",'Ark1'!X1225)</f>
        <v>33.333333333333343</v>
      </c>
      <c r="Q175" s="247">
        <f>+IF(H175=0,"",'Ark1'!Y1225)</f>
        <v>3.3333333333333344</v>
      </c>
      <c r="R175" s="247">
        <f>+IF(H175=0,"",'Ark1'!Z1225)</f>
        <v>0</v>
      </c>
      <c r="S175" s="247">
        <f>+IF(H175=0,"",'Ark1'!AA1225)</f>
        <v>2.6963122964523287</v>
      </c>
      <c r="T175" s="246">
        <f>+IF(H175=0,"",'Ark1'!AC1225)</f>
        <v>1.7575235101952027</v>
      </c>
      <c r="U175" s="247">
        <f>+IF(H175=0,"",'Ark1'!AE1225)</f>
        <v>19.414065556806861</v>
      </c>
      <c r="V175" s="247">
        <f t="shared" si="146"/>
        <v>1.4754545454545456</v>
      </c>
      <c r="W175" s="245">
        <f t="shared" si="147"/>
        <v>0.46666666666666667</v>
      </c>
      <c r="X175" s="224"/>
      <c r="Y175" s="227"/>
      <c r="AA175" s="30"/>
      <c r="AB175" s="28"/>
      <c r="AC175" s="228"/>
      <c r="AD175" s="29"/>
      <c r="AH175" s="29"/>
    </row>
    <row r="176" spans="1:64" ht="15.6">
      <c r="A176" s="224"/>
      <c r="B176" s="248">
        <f>+'Ark1'!C1226</f>
        <v>2024</v>
      </c>
      <c r="C176" s="244">
        <f>+'Ark1'!L1226</f>
        <v>11</v>
      </c>
      <c r="D176" s="255" t="s">
        <v>37</v>
      </c>
      <c r="E176" s="244">
        <f>+'Ark1'!D1226</f>
        <v>8</v>
      </c>
      <c r="F176" s="244" t="str">
        <f t="shared" si="145"/>
        <v>Aug</v>
      </c>
      <c r="G176" s="244">
        <f>+'Ark1'!Q1226</f>
        <v>0</v>
      </c>
      <c r="H176" s="401">
        <f>+'Ark1'!R1226</f>
        <v>0</v>
      </c>
      <c r="I176" s="245" t="str">
        <f>+IF(H176=0,"",'Ark1'!AG1226)</f>
        <v/>
      </c>
      <c r="J176" s="245" t="str">
        <f>+IF(H176=0,"",'Ark1'!AH1226)</f>
        <v/>
      </c>
      <c r="K176" s="33" t="str">
        <f>+IF(H176=0,"",'Ark1'!U1226)</f>
        <v/>
      </c>
      <c r="L176" s="33"/>
      <c r="M176" s="246" t="str">
        <f>+IF(H176=0,"",'Ark1'!T1226)</f>
        <v/>
      </c>
      <c r="N176" s="245" t="str">
        <f>+IF(H176=0,"",'Ark1'!V1226)</f>
        <v/>
      </c>
      <c r="O176" s="247" t="str">
        <f>+IF(H176=0,"",'Ark1'!W1226)</f>
        <v/>
      </c>
      <c r="P176" s="247" t="str">
        <f>+IF(H176=0,"",'Ark1'!X1226)</f>
        <v/>
      </c>
      <c r="Q176" s="247" t="str">
        <f>+IF(H176=0,"",'Ark1'!Y1226)</f>
        <v/>
      </c>
      <c r="R176" s="247" t="str">
        <f>+IF(H176=0,"",'Ark1'!Z1226)</f>
        <v/>
      </c>
      <c r="S176" s="247" t="str">
        <f>+IF(H176=0,"",'Ark1'!AA1226)</f>
        <v/>
      </c>
      <c r="T176" s="246" t="str">
        <f>+IF(H176=0,"",'Ark1'!AC1226)</f>
        <v/>
      </c>
      <c r="U176" s="247" t="str">
        <f>+IF(H176=0,"",'Ark1'!AE1226)</f>
        <v/>
      </c>
      <c r="V176" s="247" t="str">
        <f t="shared" si="146"/>
        <v/>
      </c>
      <c r="W176" s="245" t="str">
        <f t="shared" si="147"/>
        <v/>
      </c>
      <c r="X176" s="224"/>
      <c r="Y176" s="227"/>
      <c r="AA176" s="30"/>
      <c r="AB176" s="28"/>
      <c r="AC176" s="228"/>
      <c r="AD176" s="29"/>
      <c r="AH176" s="29"/>
    </row>
    <row r="177" spans="1:64" ht="15.6">
      <c r="A177" s="224"/>
      <c r="B177" s="248">
        <f>+'Ark1'!C1227</f>
        <v>2024</v>
      </c>
      <c r="C177" s="244">
        <f>+'Ark1'!L1227</f>
        <v>11</v>
      </c>
      <c r="D177" s="255" t="s">
        <v>37</v>
      </c>
      <c r="E177" s="244">
        <f>+'Ark1'!D1227</f>
        <v>9</v>
      </c>
      <c r="F177" s="244" t="str">
        <f t="shared" si="145"/>
        <v>Sep</v>
      </c>
      <c r="G177" s="244">
        <f>+'Ark1'!Q1227</f>
        <v>0</v>
      </c>
      <c r="H177" s="401">
        <f>+'Ark1'!R1227</f>
        <v>0</v>
      </c>
      <c r="I177" s="245" t="str">
        <f>+IF(H177=0,"",'Ark1'!AG1227)</f>
        <v/>
      </c>
      <c r="J177" s="245" t="str">
        <f>+IF(H177=0,"",'Ark1'!AH1227)</f>
        <v/>
      </c>
      <c r="K177" s="33" t="str">
        <f>+IF(H177=0,"",'Ark1'!U1227)</f>
        <v/>
      </c>
      <c r="L177" s="33"/>
      <c r="M177" s="246" t="str">
        <f>+IF(H177=0,"",'Ark1'!T1227)</f>
        <v/>
      </c>
      <c r="N177" s="245" t="str">
        <f>+IF(H177=0,"",'Ark1'!V1227)</f>
        <v/>
      </c>
      <c r="O177" s="247" t="str">
        <f>+IF(H177=0,"",'Ark1'!W1227)</f>
        <v/>
      </c>
      <c r="P177" s="247" t="str">
        <f>+IF(H177=0,"",'Ark1'!X1227)</f>
        <v/>
      </c>
      <c r="Q177" s="247" t="str">
        <f>+IF(H177=0,"",'Ark1'!Y1227)</f>
        <v/>
      </c>
      <c r="R177" s="247" t="str">
        <f>+IF(H177=0,"",'Ark1'!Z1227)</f>
        <v/>
      </c>
      <c r="S177" s="247" t="str">
        <f>+IF(H177=0,"",'Ark1'!AA1227)</f>
        <v/>
      </c>
      <c r="T177" s="246" t="str">
        <f>+IF(H177=0,"",'Ark1'!AC1227)</f>
        <v/>
      </c>
      <c r="U177" s="247" t="str">
        <f>+IF(H177=0,"",'Ark1'!AE1227)</f>
        <v/>
      </c>
      <c r="V177" s="247" t="str">
        <f t="shared" si="146"/>
        <v/>
      </c>
      <c r="W177" s="245" t="str">
        <f t="shared" si="147"/>
        <v/>
      </c>
      <c r="X177" s="224"/>
      <c r="Y177" s="227"/>
      <c r="AA177" s="30"/>
      <c r="AB177" s="28"/>
      <c r="AC177" s="228"/>
      <c r="AD177" s="29"/>
      <c r="AH177" s="29"/>
    </row>
    <row r="178" spans="1:64" ht="15.6">
      <c r="A178" s="224"/>
      <c r="B178" s="248">
        <f>+'Ark1'!C1228</f>
        <v>2024</v>
      </c>
      <c r="C178" s="244">
        <f>+'Ark1'!L1228</f>
        <v>11</v>
      </c>
      <c r="D178" s="255" t="s">
        <v>37</v>
      </c>
      <c r="E178" s="244">
        <f>+'Ark1'!D1228</f>
        <v>10</v>
      </c>
      <c r="F178" s="244" t="str">
        <f t="shared" si="145"/>
        <v>Okt</v>
      </c>
      <c r="G178" s="244">
        <f>+'Ark1'!Q1228</f>
        <v>0</v>
      </c>
      <c r="H178" s="401">
        <f>+'Ark1'!R1228</f>
        <v>0</v>
      </c>
      <c r="I178" s="245" t="str">
        <f>+IF(H178=0,"",'Ark1'!AG1228)</f>
        <v/>
      </c>
      <c r="J178" s="245" t="str">
        <f>+IF(H178=0,"",'Ark1'!AH1228)</f>
        <v/>
      </c>
      <c r="K178" s="33" t="str">
        <f>+IF(H178=0,"",'Ark1'!U1228)</f>
        <v/>
      </c>
      <c r="L178" s="33"/>
      <c r="M178" s="246" t="str">
        <f>+IF(H178=0,"",'Ark1'!T1228)</f>
        <v/>
      </c>
      <c r="N178" s="245" t="str">
        <f>+IF(H178=0,"",'Ark1'!V1228)</f>
        <v/>
      </c>
      <c r="O178" s="247" t="str">
        <f>+IF(H178=0,"",'Ark1'!W1228)</f>
        <v/>
      </c>
      <c r="P178" s="247" t="str">
        <f>+IF(H178=0,"",'Ark1'!X1228)</f>
        <v/>
      </c>
      <c r="Q178" s="247" t="str">
        <f>+IF(H178=0,"",'Ark1'!Y1228)</f>
        <v/>
      </c>
      <c r="R178" s="247" t="str">
        <f>+IF(H178=0,"",'Ark1'!Z1228)</f>
        <v/>
      </c>
      <c r="S178" s="247" t="str">
        <f>+IF(H178=0,"",'Ark1'!AA1228)</f>
        <v/>
      </c>
      <c r="T178" s="246" t="str">
        <f>+IF(H178=0,"",'Ark1'!AC1228)</f>
        <v/>
      </c>
      <c r="U178" s="247" t="str">
        <f>+IF(H178=0,"",'Ark1'!AE1228)</f>
        <v/>
      </c>
      <c r="V178" s="247" t="str">
        <f t="shared" si="146"/>
        <v/>
      </c>
      <c r="W178" s="245" t="str">
        <f t="shared" si="147"/>
        <v/>
      </c>
      <c r="X178" s="224"/>
      <c r="Y178" s="227"/>
      <c r="AA178" s="30"/>
      <c r="AB178" s="28"/>
      <c r="AC178" s="228"/>
      <c r="AD178" s="29"/>
      <c r="AH178" s="29"/>
    </row>
    <row r="179" spans="1:64" ht="15.6">
      <c r="A179" s="224"/>
      <c r="B179" s="248">
        <f>+'Ark1'!C1229</f>
        <v>2024</v>
      </c>
      <c r="C179" s="244">
        <f>+'Ark1'!L1229</f>
        <v>11</v>
      </c>
      <c r="D179" s="255" t="s">
        <v>37</v>
      </c>
      <c r="E179" s="244">
        <f>+'Ark1'!D1229</f>
        <v>11</v>
      </c>
      <c r="F179" s="244" t="str">
        <f t="shared" si="145"/>
        <v>Nov</v>
      </c>
      <c r="G179" s="244">
        <f>+'Ark1'!Q1229</f>
        <v>0</v>
      </c>
      <c r="H179" s="401">
        <f>+'Ark1'!R1229</f>
        <v>0</v>
      </c>
      <c r="I179" s="245" t="str">
        <f>+IF(H179=0,"",'Ark1'!AG1229)</f>
        <v/>
      </c>
      <c r="J179" s="245" t="str">
        <f>+IF(H179=0,"",'Ark1'!AH1229)</f>
        <v/>
      </c>
      <c r="K179" s="33" t="str">
        <f>+IF(H179=0,"",'Ark1'!U1229)</f>
        <v/>
      </c>
      <c r="L179" s="33"/>
      <c r="M179" s="246" t="str">
        <f>+IF(H179=0,"",'Ark1'!T1229)</f>
        <v/>
      </c>
      <c r="N179" s="245" t="str">
        <f>+IF(H179=0,"",'Ark1'!V1229)</f>
        <v/>
      </c>
      <c r="O179" s="247" t="str">
        <f>+IF(H179=0,"",'Ark1'!W1229)</f>
        <v/>
      </c>
      <c r="P179" s="247" t="str">
        <f>+IF(H179=0,"",'Ark1'!X1229)</f>
        <v/>
      </c>
      <c r="Q179" s="247" t="str">
        <f>+IF(H179=0,"",'Ark1'!Y1229)</f>
        <v/>
      </c>
      <c r="R179" s="247" t="str">
        <f>+IF(H179=0,"",'Ark1'!Z1229)</f>
        <v/>
      </c>
      <c r="S179" s="247" t="str">
        <f>+IF(H179=0,"",'Ark1'!AA1229)</f>
        <v/>
      </c>
      <c r="T179" s="246" t="str">
        <f>+IF(H179=0,"",'Ark1'!AC1229)</f>
        <v/>
      </c>
      <c r="U179" s="247" t="str">
        <f>+IF(H179=0,"",'Ark1'!AE1229)</f>
        <v/>
      </c>
      <c r="V179" s="247" t="str">
        <f t="shared" si="146"/>
        <v/>
      </c>
      <c r="W179" s="245" t="str">
        <f t="shared" si="147"/>
        <v/>
      </c>
      <c r="X179" s="224"/>
      <c r="Y179" s="227"/>
      <c r="AA179" s="30"/>
      <c r="AB179" s="28"/>
      <c r="AC179" s="228"/>
      <c r="AD179" s="29"/>
      <c r="AH179" s="29"/>
    </row>
    <row r="180" spans="1:64" ht="15.6">
      <c r="A180" s="224"/>
      <c r="B180" s="248">
        <f>+'Ark1'!C1230</f>
        <v>2024</v>
      </c>
      <c r="C180" s="244">
        <f>+'Ark1'!L1230</f>
        <v>11</v>
      </c>
      <c r="D180" s="255" t="s">
        <v>37</v>
      </c>
      <c r="E180" s="244">
        <f>+'Ark1'!D1230</f>
        <v>12</v>
      </c>
      <c r="F180" s="244" t="str">
        <f t="shared" si="145"/>
        <v>Des</v>
      </c>
      <c r="G180" s="244">
        <f>+'Ark1'!Q1230</f>
        <v>0</v>
      </c>
      <c r="H180" s="401">
        <f>+'Ark1'!R1230</f>
        <v>0</v>
      </c>
      <c r="I180" s="245" t="str">
        <f>+IF(H180=0,"",'Ark1'!AG1230)</f>
        <v/>
      </c>
      <c r="J180" s="245" t="str">
        <f>+IF(H180=0,"",'Ark1'!AH1230)</f>
        <v/>
      </c>
      <c r="K180" s="33" t="str">
        <f>+IF(H180=0,"",'Ark1'!U1230)</f>
        <v/>
      </c>
      <c r="L180" s="33"/>
      <c r="M180" s="246" t="str">
        <f>+IF(H180=0,"",'Ark1'!T1230)</f>
        <v/>
      </c>
      <c r="N180" s="245" t="str">
        <f>+IF(H180=0,"",'Ark1'!V1230)</f>
        <v/>
      </c>
      <c r="O180" s="247" t="str">
        <f>+IF(H180=0,"",'Ark1'!W1230)</f>
        <v/>
      </c>
      <c r="P180" s="247" t="str">
        <f>+IF(H180=0,"",'Ark1'!X1230)</f>
        <v/>
      </c>
      <c r="Q180" s="247" t="str">
        <f>+IF(H180=0,"",'Ark1'!Y1230)</f>
        <v/>
      </c>
      <c r="R180" s="247" t="str">
        <f>+IF(H180=0,"",'Ark1'!Z1230)</f>
        <v/>
      </c>
      <c r="S180" s="247" t="str">
        <f>+IF(H180=0,"",'Ark1'!AA1230)</f>
        <v/>
      </c>
      <c r="T180" s="246" t="str">
        <f>+IF(H180=0,"",'Ark1'!AC1230)</f>
        <v/>
      </c>
      <c r="U180" s="247" t="str">
        <f>+IF(H180=0,"",'Ark1'!AE1230)</f>
        <v/>
      </c>
      <c r="V180" s="247" t="str">
        <f t="shared" si="146"/>
        <v/>
      </c>
      <c r="W180" s="245" t="str">
        <f t="shared" si="147"/>
        <v/>
      </c>
      <c r="X180" s="224"/>
      <c r="Y180" s="227"/>
      <c r="AA180" s="30"/>
      <c r="AB180" s="28"/>
      <c r="AC180" s="228"/>
      <c r="AD180" s="29"/>
      <c r="AH180" s="29"/>
    </row>
    <row r="181" spans="1:64" ht="15" customHeight="1">
      <c r="A181" s="224"/>
      <c r="B181" s="224"/>
      <c r="C181" s="224"/>
      <c r="D181" s="224"/>
      <c r="E181" s="224"/>
      <c r="F181" s="224"/>
      <c r="G181" s="224"/>
      <c r="H181" s="224"/>
      <c r="I181" s="225"/>
      <c r="J181" s="225"/>
      <c r="K181" s="224"/>
      <c r="L181" s="467"/>
      <c r="M181" s="224"/>
      <c r="N181" s="224"/>
      <c r="O181" s="226"/>
      <c r="P181" s="226"/>
      <c r="Q181" s="226"/>
      <c r="R181" s="226"/>
      <c r="S181" s="226"/>
      <c r="T181" s="224"/>
      <c r="U181" s="226"/>
      <c r="V181" s="226"/>
      <c r="W181" s="225"/>
      <c r="X181" s="224"/>
      <c r="Y181" s="227"/>
      <c r="AA181" s="30"/>
      <c r="AB181" s="28"/>
      <c r="AC181" s="228"/>
      <c r="AD181" s="29"/>
      <c r="AH181" s="29"/>
      <c r="AZ181" s="240"/>
    </row>
    <row r="182" spans="1:64" ht="15" customHeight="1">
      <c r="A182" s="224"/>
      <c r="B182" s="224"/>
      <c r="C182" s="242" t="s">
        <v>0</v>
      </c>
      <c r="D182" s="224"/>
      <c r="E182" s="283" t="str">
        <f>+D184</f>
        <v>U+</v>
      </c>
      <c r="F182" s="242" t="s">
        <v>586</v>
      </c>
      <c r="G182" s="224"/>
      <c r="H182" s="248">
        <f>SUM(H184:H195)</f>
        <v>32</v>
      </c>
      <c r="I182" s="225"/>
      <c r="J182" s="225"/>
      <c r="K182" s="276">
        <f>+Klasse!L22</f>
        <v>18.15625</v>
      </c>
      <c r="L182" s="276"/>
      <c r="M182" s="224"/>
      <c r="N182" s="224"/>
      <c r="O182" s="226"/>
      <c r="P182" s="226"/>
      <c r="Q182" s="226"/>
      <c r="R182" s="226"/>
      <c r="S182" s="226"/>
      <c r="T182" s="224"/>
      <c r="U182" s="226"/>
      <c r="V182" s="276">
        <f>+K182/C184</f>
        <v>1.5130208333333333</v>
      </c>
      <c r="W182" s="225"/>
      <c r="X182" s="224"/>
      <c r="Y182" s="227"/>
      <c r="AA182" s="30"/>
      <c r="AB182" s="28"/>
      <c r="AC182" s="228"/>
      <c r="AD182" s="29"/>
      <c r="AH182" s="29"/>
      <c r="AZ182" s="240"/>
    </row>
    <row r="183" spans="1:64" ht="15" customHeight="1">
      <c r="A183" s="224"/>
      <c r="B183" s="224"/>
      <c r="C183" s="224"/>
      <c r="D183" s="224"/>
      <c r="E183" s="224"/>
      <c r="F183" s="224"/>
      <c r="G183" s="224"/>
      <c r="H183" s="224"/>
      <c r="I183" s="225"/>
      <c r="J183" s="225"/>
      <c r="K183" s="224"/>
      <c r="L183" s="467"/>
      <c r="M183" s="224"/>
      <c r="N183" s="224"/>
      <c r="O183" s="226"/>
      <c r="P183" s="226"/>
      <c r="Q183" s="226"/>
      <c r="R183" s="226"/>
      <c r="S183" s="226"/>
      <c r="T183" s="224"/>
      <c r="U183" s="226"/>
      <c r="V183" s="226"/>
      <c r="W183" s="226"/>
      <c r="X183" s="226"/>
      <c r="Y183" s="227"/>
      <c r="AA183" s="30"/>
      <c r="AB183" s="28"/>
      <c r="AC183" s="228"/>
      <c r="AD183" s="29"/>
      <c r="AH183" s="29"/>
      <c r="AZ183" s="240">
        <f>1+AZ180</f>
        <v>1</v>
      </c>
      <c r="BA183" s="29">
        <v>20.659867330016564</v>
      </c>
      <c r="BB183" s="29">
        <f t="shared" ref="BB183" si="148">+BA183</f>
        <v>20.659867330016564</v>
      </c>
      <c r="BC183" s="29">
        <f t="shared" ref="BC183" si="149">+BB183</f>
        <v>20.659867330016564</v>
      </c>
      <c r="BD183" s="29">
        <f t="shared" ref="BD183" si="150">+BC183</f>
        <v>20.659867330016564</v>
      </c>
      <c r="BE183" s="29">
        <f t="shared" ref="BE183" si="151">+BD183</f>
        <v>20.659867330016564</v>
      </c>
      <c r="BF183" s="29">
        <f t="shared" ref="BF183" si="152">+BE183</f>
        <v>20.659867330016564</v>
      </c>
      <c r="BG183" s="29">
        <f t="shared" ref="BG183" si="153">+BF183</f>
        <v>20.659867330016564</v>
      </c>
      <c r="BH183" s="29">
        <f t="shared" ref="BH183" si="154">+BG183</f>
        <v>20.659867330016564</v>
      </c>
      <c r="BI183" s="29">
        <f t="shared" ref="BI183" si="155">+BH183</f>
        <v>20.659867330016564</v>
      </c>
      <c r="BJ183" s="29">
        <f t="shared" ref="BJ183" si="156">+BI183</f>
        <v>20.659867330016564</v>
      </c>
      <c r="BK183" s="29">
        <f t="shared" ref="BK183" si="157">+BJ183</f>
        <v>20.659867330016564</v>
      </c>
      <c r="BL183" s="29">
        <f t="shared" ref="BL183" si="158">+BK183</f>
        <v>20.659867330016564</v>
      </c>
    </row>
    <row r="184" spans="1:64" ht="15.6">
      <c r="A184" s="224"/>
      <c r="B184" s="248">
        <f>+'Ark1'!C1231</f>
        <v>2024</v>
      </c>
      <c r="C184" s="29">
        <f>+'Ark1'!L1231</f>
        <v>12</v>
      </c>
      <c r="D184" s="29" t="s">
        <v>38</v>
      </c>
      <c r="E184" s="29">
        <f>+'Ark1'!D1231</f>
        <v>1</v>
      </c>
      <c r="F184" s="29" t="str">
        <f t="shared" ref="F184:F195" si="159">+F169</f>
        <v>Jan</v>
      </c>
      <c r="G184" s="29">
        <f>+'Ark1'!Q1231</f>
        <v>0</v>
      </c>
      <c r="H184" s="401">
        <f>+'Ark1'!R1231</f>
        <v>0</v>
      </c>
      <c r="I184" s="30" t="str">
        <f>+IF(H184=0,"",'Ark1'!AG1231)</f>
        <v/>
      </c>
      <c r="J184" s="30" t="str">
        <f>+IF(H184=0,"",'Ark1'!AH1231)</f>
        <v/>
      </c>
      <c r="K184" s="33" t="str">
        <f>+IF(H184=0,"",'Ark1'!U1231)</f>
        <v/>
      </c>
      <c r="L184" s="33"/>
      <c r="M184" s="28" t="str">
        <f>+IF(H184=0,"",'Ark1'!T1231)</f>
        <v/>
      </c>
      <c r="N184" s="30" t="str">
        <f>+IF(H184=0,"",'Ark1'!V1231)</f>
        <v/>
      </c>
      <c r="O184" s="35" t="str">
        <f>+IF(H184=0,"",'Ark1'!W1231)</f>
        <v/>
      </c>
      <c r="P184" s="35" t="str">
        <f>+IF(H184=0,"",'Ark1'!X1231)</f>
        <v/>
      </c>
      <c r="Q184" s="35" t="str">
        <f>+IF(H184=0,"",'Ark1'!Y1231)</f>
        <v/>
      </c>
      <c r="R184" s="35" t="str">
        <f>+IF(H184=0,"",'Ark1'!Z1231)</f>
        <v/>
      </c>
      <c r="S184" s="35" t="str">
        <f>+IF(H184=0,"",'Ark1'!AA1231)</f>
        <v/>
      </c>
      <c r="T184" s="28" t="str">
        <f>+IF(H184=0,"",'Ark1'!AC1231)</f>
        <v/>
      </c>
      <c r="U184" s="35" t="str">
        <f>+IF(H184=0,"",'Ark1'!AE1231)</f>
        <v/>
      </c>
      <c r="V184" s="35" t="str">
        <f t="shared" ref="V184:V195" si="160">+IF(H184=0,"",+K184/C184)</f>
        <v/>
      </c>
      <c r="W184" s="30" t="str">
        <f t="shared" ref="W184:W195" si="161">+IF(H184=0,"",G184/H184)</f>
        <v/>
      </c>
      <c r="X184" s="224"/>
      <c r="Y184" s="227"/>
      <c r="AA184" s="30"/>
      <c r="AB184" s="28"/>
      <c r="AC184" s="228"/>
      <c r="AD184" s="29"/>
      <c r="AH184" s="29"/>
    </row>
    <row r="185" spans="1:64" ht="15.6">
      <c r="A185" s="224"/>
      <c r="B185" s="248">
        <f>+'Ark1'!C1232</f>
        <v>2024</v>
      </c>
      <c r="C185" s="29">
        <f>+'Ark1'!L1232</f>
        <v>12</v>
      </c>
      <c r="D185" s="29" t="s">
        <v>38</v>
      </c>
      <c r="E185" s="29">
        <f>+'Ark1'!D1232</f>
        <v>2</v>
      </c>
      <c r="F185" s="29" t="str">
        <f t="shared" si="159"/>
        <v>Feb</v>
      </c>
      <c r="G185" s="29">
        <f>+'Ark1'!Q1232</f>
        <v>0</v>
      </c>
      <c r="H185" s="401">
        <f>+'Ark1'!R1232</f>
        <v>0</v>
      </c>
      <c r="I185" s="30" t="str">
        <f>+IF(H185=0,"",'Ark1'!AG1232)</f>
        <v/>
      </c>
      <c r="J185" s="30" t="str">
        <f>+IF(H185=0,"",'Ark1'!AH1232)</f>
        <v/>
      </c>
      <c r="K185" s="33" t="str">
        <f>+IF(H185=0,"",'Ark1'!U1232)</f>
        <v/>
      </c>
      <c r="L185" s="33"/>
      <c r="M185" s="28" t="str">
        <f>+IF(H185=0,"",'Ark1'!T1232)</f>
        <v/>
      </c>
      <c r="N185" s="30" t="str">
        <f>+IF(H185=0,"",'Ark1'!V1232)</f>
        <v/>
      </c>
      <c r="O185" s="35" t="str">
        <f>+IF(H185=0,"",'Ark1'!W1232)</f>
        <v/>
      </c>
      <c r="P185" s="35" t="str">
        <f>+IF(H185=0,"",'Ark1'!X1232)</f>
        <v/>
      </c>
      <c r="Q185" s="35" t="str">
        <f>+IF(H185=0,"",'Ark1'!Y1232)</f>
        <v/>
      </c>
      <c r="R185" s="35" t="str">
        <f>+IF(H185=0,"",'Ark1'!Z1232)</f>
        <v/>
      </c>
      <c r="S185" s="35" t="str">
        <f>+IF(H185=0,"",'Ark1'!AA1232)</f>
        <v/>
      </c>
      <c r="T185" s="28" t="str">
        <f>+IF(H185=0,"",'Ark1'!AC1232)</f>
        <v/>
      </c>
      <c r="U185" s="35" t="str">
        <f>+IF(H185=0,"",'Ark1'!AE1232)</f>
        <v/>
      </c>
      <c r="V185" s="35" t="str">
        <f t="shared" si="160"/>
        <v/>
      </c>
      <c r="W185" s="30" t="str">
        <f t="shared" si="161"/>
        <v/>
      </c>
      <c r="X185" s="224"/>
      <c r="Y185" s="227"/>
      <c r="AA185" s="30"/>
      <c r="AB185" s="28"/>
      <c r="AC185" s="228"/>
      <c r="AD185" s="29"/>
      <c r="AH185" s="29"/>
    </row>
    <row r="186" spans="1:64" ht="15.6">
      <c r="A186" s="224"/>
      <c r="B186" s="248">
        <f>+'Ark1'!C1233</f>
        <v>2024</v>
      </c>
      <c r="C186" s="29">
        <f>+'Ark1'!L1233</f>
        <v>12</v>
      </c>
      <c r="D186" s="29" t="s">
        <v>38</v>
      </c>
      <c r="E186" s="29">
        <f>+'Ark1'!D1233</f>
        <v>3</v>
      </c>
      <c r="F186" s="29" t="str">
        <f t="shared" si="159"/>
        <v>Mar</v>
      </c>
      <c r="G186" s="29">
        <f>+'Ark1'!Q1233</f>
        <v>0</v>
      </c>
      <c r="H186" s="401">
        <f>+'Ark1'!R1233</f>
        <v>0</v>
      </c>
      <c r="I186" s="30" t="str">
        <f>+IF(H186=0,"",'Ark1'!AG1233)</f>
        <v/>
      </c>
      <c r="J186" s="30" t="str">
        <f>+IF(H186=0,"",'Ark1'!AH1233)</f>
        <v/>
      </c>
      <c r="K186" s="33" t="str">
        <f>+IF(H186=0,"",'Ark1'!U1233)</f>
        <v/>
      </c>
      <c r="L186" s="33"/>
      <c r="M186" s="28" t="str">
        <f>+IF(H186=0,"",'Ark1'!T1233)</f>
        <v/>
      </c>
      <c r="N186" s="30" t="str">
        <f>+IF(H186=0,"",'Ark1'!V1233)</f>
        <v/>
      </c>
      <c r="O186" s="35" t="str">
        <f>+IF(H186=0,"",'Ark1'!W1233)</f>
        <v/>
      </c>
      <c r="P186" s="35" t="str">
        <f>+IF(H186=0,"",'Ark1'!X1233)</f>
        <v/>
      </c>
      <c r="Q186" s="35" t="str">
        <f>+IF(H186=0,"",'Ark1'!Y1233)</f>
        <v/>
      </c>
      <c r="R186" s="35" t="str">
        <f>+IF(H186=0,"",'Ark1'!Z1233)</f>
        <v/>
      </c>
      <c r="S186" s="35" t="str">
        <f>+IF(H186=0,"",'Ark1'!AA1233)</f>
        <v/>
      </c>
      <c r="T186" s="28" t="str">
        <f>+IF(H186=0,"",'Ark1'!AC1233)</f>
        <v/>
      </c>
      <c r="U186" s="35" t="str">
        <f>+IF(H186=0,"",'Ark1'!AE1233)</f>
        <v/>
      </c>
      <c r="V186" s="35" t="str">
        <f t="shared" si="160"/>
        <v/>
      </c>
      <c r="W186" s="30" t="str">
        <f t="shared" si="161"/>
        <v/>
      </c>
      <c r="X186" s="224"/>
      <c r="Y186" s="227"/>
      <c r="AA186" s="30"/>
      <c r="AB186" s="28"/>
      <c r="AC186" s="228"/>
      <c r="AD186" s="29"/>
      <c r="AH186" s="29"/>
    </row>
    <row r="187" spans="1:64" ht="15.6">
      <c r="A187" s="224"/>
      <c r="B187" s="248">
        <f>+'Ark1'!C1234</f>
        <v>2024</v>
      </c>
      <c r="C187" s="29">
        <f>+'Ark1'!L1234</f>
        <v>12</v>
      </c>
      <c r="D187" s="29" t="s">
        <v>38</v>
      </c>
      <c r="E187" s="29">
        <f>+'Ark1'!D1234</f>
        <v>4</v>
      </c>
      <c r="F187" s="29" t="str">
        <f t="shared" si="159"/>
        <v>Apr</v>
      </c>
      <c r="G187" s="29">
        <f>+'Ark1'!Q1234</f>
        <v>0</v>
      </c>
      <c r="H187" s="401">
        <f>+'Ark1'!R1234</f>
        <v>0</v>
      </c>
      <c r="I187" s="30" t="str">
        <f>+IF(H187=0,"",'Ark1'!AG1234)</f>
        <v/>
      </c>
      <c r="J187" s="30" t="str">
        <f>+IF(H187=0,"",'Ark1'!AH1234)</f>
        <v/>
      </c>
      <c r="K187" s="33" t="str">
        <f>+IF(H187=0,"",'Ark1'!U1234)</f>
        <v/>
      </c>
      <c r="L187" s="33"/>
      <c r="M187" s="28" t="str">
        <f>+IF(H187=0,"",'Ark1'!T1234)</f>
        <v/>
      </c>
      <c r="N187" s="30" t="str">
        <f>+IF(H187=0,"",'Ark1'!V1234)</f>
        <v/>
      </c>
      <c r="O187" s="35" t="str">
        <f>+IF(H187=0,"",'Ark1'!W1234)</f>
        <v/>
      </c>
      <c r="P187" s="35" t="str">
        <f>+IF(H187=0,"",'Ark1'!X1234)</f>
        <v/>
      </c>
      <c r="Q187" s="35" t="str">
        <f>+IF(H187=0,"",'Ark1'!Y1234)</f>
        <v/>
      </c>
      <c r="R187" s="35" t="str">
        <f>+IF(H187=0,"",'Ark1'!Z1234)</f>
        <v/>
      </c>
      <c r="S187" s="35" t="str">
        <f>+IF(H187=0,"",'Ark1'!AA1234)</f>
        <v/>
      </c>
      <c r="T187" s="28" t="str">
        <f>+IF(H187=0,"",'Ark1'!AC1234)</f>
        <v/>
      </c>
      <c r="U187" s="35" t="str">
        <f>+IF(H187=0,"",'Ark1'!AE1234)</f>
        <v/>
      </c>
      <c r="V187" s="35" t="str">
        <f t="shared" si="160"/>
        <v/>
      </c>
      <c r="W187" s="30" t="str">
        <f t="shared" si="161"/>
        <v/>
      </c>
      <c r="X187" s="224"/>
      <c r="Y187" s="227"/>
      <c r="AA187" s="30"/>
      <c r="AB187" s="28"/>
      <c r="AC187" s="228"/>
      <c r="AD187" s="29"/>
      <c r="AH187" s="29"/>
    </row>
    <row r="188" spans="1:64" ht="15.6">
      <c r="A188" s="224"/>
      <c r="B188" s="248">
        <f>+'Ark1'!C1235</f>
        <v>2024</v>
      </c>
      <c r="C188" s="29">
        <f>+'Ark1'!L1235</f>
        <v>12</v>
      </c>
      <c r="D188" s="29" t="s">
        <v>38</v>
      </c>
      <c r="E188" s="29">
        <f>+'Ark1'!D1235</f>
        <v>5</v>
      </c>
      <c r="F188" s="29" t="str">
        <f t="shared" si="159"/>
        <v>Mai</v>
      </c>
      <c r="G188" s="29">
        <f>+'Ark1'!Q1235</f>
        <v>6</v>
      </c>
      <c r="H188" s="401">
        <f>+'Ark1'!R1235</f>
        <v>6</v>
      </c>
      <c r="I188" s="30">
        <f>+IF(H188=0,"",'Ark1'!AG1235)</f>
        <v>0.99337748344370869</v>
      </c>
      <c r="J188" s="30">
        <f>+IF(H188=0,"",'Ark1'!AH1235)</f>
        <v>1.1154285714285712</v>
      </c>
      <c r="K188" s="33">
        <f>+IF(H188=0,"",'Ark1'!U1235)</f>
        <v>16.266666666666662</v>
      </c>
      <c r="L188" s="33"/>
      <c r="M188" s="28">
        <f>+IF(H188=0,"",'Ark1'!T1235)</f>
        <v>9</v>
      </c>
      <c r="N188" s="30">
        <f>+IF(H188=0,"",'Ark1'!V1235)</f>
        <v>0</v>
      </c>
      <c r="O188" s="35">
        <f>+IF(H188=0,"",'Ark1'!W1235)</f>
        <v>66.666666666666686</v>
      </c>
      <c r="P188" s="35">
        <f>+IF(H188=0,"",'Ark1'!X1235)</f>
        <v>66.666666666666686</v>
      </c>
      <c r="Q188" s="35">
        <f>+IF(H188=0,"",'Ark1'!Y1235)</f>
        <v>0</v>
      </c>
      <c r="R188" s="35">
        <f>+IF(H188=0,"",'Ark1'!Z1235)</f>
        <v>0</v>
      </c>
      <c r="S188" s="35">
        <f>+IF(H188=0,"",'Ark1'!AA1235)</f>
        <v>1.5786773648286423</v>
      </c>
      <c r="T188" s="28">
        <f>+IF(H188=0,"",'Ark1'!AC1235)</f>
        <v>0.81649658092772603</v>
      </c>
      <c r="U188" s="35">
        <f>+IF(H188=0,"",'Ark1'!AE1235)</f>
        <v>40.08322817041855</v>
      </c>
      <c r="V188" s="35">
        <f t="shared" si="160"/>
        <v>1.3555555555555552</v>
      </c>
      <c r="W188" s="30">
        <f t="shared" si="161"/>
        <v>1</v>
      </c>
      <c r="X188" s="224"/>
      <c r="Y188" s="227"/>
      <c r="AA188" s="30"/>
      <c r="AB188" s="28"/>
      <c r="AC188" s="228"/>
      <c r="AD188" s="29"/>
      <c r="AH188" s="29"/>
    </row>
    <row r="189" spans="1:64" ht="15.6">
      <c r="A189" s="224"/>
      <c r="B189" s="248">
        <f>+'Ark1'!C1236</f>
        <v>2024</v>
      </c>
      <c r="C189" s="29">
        <f>+'Ark1'!L1236</f>
        <v>12</v>
      </c>
      <c r="D189" s="29" t="s">
        <v>38</v>
      </c>
      <c r="E189" s="29">
        <f>+'Ark1'!D1236</f>
        <v>6</v>
      </c>
      <c r="F189" s="29" t="str">
        <f t="shared" si="159"/>
        <v>Jun</v>
      </c>
      <c r="G189" s="29">
        <f>+'Ark1'!Q1236</f>
        <v>14</v>
      </c>
      <c r="H189" s="401">
        <f>+'Ark1'!R1236</f>
        <v>24</v>
      </c>
      <c r="I189" s="30">
        <f>+IF(H189=0,"",'Ark1'!AG1236)</f>
        <v>2.4539877300613497</v>
      </c>
      <c r="J189" s="30">
        <f>+IF(H189=0,"",'Ark1'!AH1236)</f>
        <v>2.8437143333461594</v>
      </c>
      <c r="K189" s="33">
        <f>+IF(H189=0,"",'Ark1'!U1236)</f>
        <v>18.479166666666671</v>
      </c>
      <c r="L189" s="33"/>
      <c r="M189" s="28">
        <f>+IF(H189=0,"",'Ark1'!T1236)</f>
        <v>7.7916666666666687</v>
      </c>
      <c r="N189" s="30">
        <f>+IF(H189=0,"",'Ark1'!V1236)</f>
        <v>0</v>
      </c>
      <c r="O189" s="35">
        <f>+IF(H189=0,"",'Ark1'!W1236)</f>
        <v>20.833333333333329</v>
      </c>
      <c r="P189" s="35">
        <f>+IF(H189=0,"",'Ark1'!X1236)</f>
        <v>75</v>
      </c>
      <c r="Q189" s="35">
        <f>+IF(H189=0,"",'Ark1'!Y1236)</f>
        <v>4.1666666666666679</v>
      </c>
      <c r="R189" s="35">
        <f>+IF(H189=0,"",'Ark1'!Z1236)</f>
        <v>0</v>
      </c>
      <c r="S189" s="35">
        <f>+IF(H189=0,"",'Ark1'!AA1236)</f>
        <v>2.4998298553212734</v>
      </c>
      <c r="T189" s="28">
        <f>+IF(H189=0,"",'Ark1'!AC1236)</f>
        <v>0.99913156735681474</v>
      </c>
      <c r="U189" s="35">
        <f>+IF(H189=0,"",'Ark1'!AE1236)</f>
        <v>44.701582187903966</v>
      </c>
      <c r="V189" s="35">
        <f t="shared" si="160"/>
        <v>1.539930555555556</v>
      </c>
      <c r="W189" s="30">
        <f t="shared" si="161"/>
        <v>0.58333333333333337</v>
      </c>
      <c r="X189" s="224"/>
      <c r="Y189" s="227"/>
      <c r="AA189" s="30"/>
      <c r="AB189" s="28"/>
      <c r="AC189" s="228"/>
      <c r="AD189" s="29"/>
      <c r="AH189" s="29"/>
    </row>
    <row r="190" spans="1:64" ht="15.6">
      <c r="A190" s="224"/>
      <c r="B190" s="248">
        <f>+'Ark1'!C1237</f>
        <v>2024</v>
      </c>
      <c r="C190" s="29">
        <f>+'Ark1'!L1237</f>
        <v>12</v>
      </c>
      <c r="D190" s="29" t="s">
        <v>38</v>
      </c>
      <c r="E190" s="29">
        <f>+'Ark1'!D1237</f>
        <v>7</v>
      </c>
      <c r="F190" s="29" t="str">
        <f t="shared" si="159"/>
        <v>Jul</v>
      </c>
      <c r="G190" s="29">
        <f>+'Ark1'!Q1237</f>
        <v>1</v>
      </c>
      <c r="H190" s="401">
        <f>+'Ark1'!R1237</f>
        <v>2</v>
      </c>
      <c r="I190" s="30">
        <f>+IF(H190=0,"",'Ark1'!AG1237)</f>
        <v>0.72463768115942018</v>
      </c>
      <c r="J190" s="30">
        <f>+IF(H190=0,"",'Ark1'!AH1237)</f>
        <v>1.0172602809576019</v>
      </c>
      <c r="K190" s="33">
        <f>+IF(H190=0,"",'Ark1'!U1237)</f>
        <v>19.950000000000003</v>
      </c>
      <c r="L190" s="33"/>
      <c r="M190" s="28">
        <f>+IF(H190=0,"",'Ark1'!T1237)</f>
        <v>10.5</v>
      </c>
      <c r="N190" s="30">
        <f>+IF(H190=0,"",'Ark1'!V1237)</f>
        <v>0</v>
      </c>
      <c r="O190" s="35">
        <f>+IF(H190=0,"",'Ark1'!W1237)</f>
        <v>100</v>
      </c>
      <c r="P190" s="35">
        <f>+IF(H190=0,"",'Ark1'!X1237)</f>
        <v>100</v>
      </c>
      <c r="Q190" s="35">
        <f>+IF(H190=0,"",'Ark1'!Y1237)</f>
        <v>0</v>
      </c>
      <c r="R190" s="35">
        <f>+IF(H190=0,"",'Ark1'!Z1237)</f>
        <v>0</v>
      </c>
      <c r="S190" s="35">
        <f>+IF(H190=0,"",'Ark1'!AA1237)</f>
        <v>0.84999999999994758</v>
      </c>
      <c r="T190" s="28">
        <f>+IF(H190=0,"",'Ark1'!AC1237)</f>
        <v>0.5</v>
      </c>
      <c r="U190" s="35">
        <f>+IF(H190=0,"",'Ark1'!AE1237)</f>
        <v>100.00000000000216</v>
      </c>
      <c r="V190" s="35">
        <f t="shared" si="160"/>
        <v>1.6625000000000003</v>
      </c>
      <c r="W190" s="30">
        <f t="shared" si="161"/>
        <v>0.5</v>
      </c>
      <c r="X190" s="224"/>
      <c r="Y190" s="227"/>
      <c r="AA190" s="30"/>
      <c r="AB190" s="28"/>
      <c r="AC190" s="228"/>
      <c r="AD190" s="29"/>
      <c r="AH190" s="29"/>
    </row>
    <row r="191" spans="1:64" ht="15.6">
      <c r="A191" s="224"/>
      <c r="B191" s="248">
        <f>+'Ark1'!C1238</f>
        <v>2024</v>
      </c>
      <c r="C191" s="29">
        <f>+'Ark1'!L1238</f>
        <v>12</v>
      </c>
      <c r="D191" s="29" t="s">
        <v>38</v>
      </c>
      <c r="E191" s="29">
        <f>+'Ark1'!D1238</f>
        <v>8</v>
      </c>
      <c r="F191" s="29" t="str">
        <f t="shared" si="159"/>
        <v>Aug</v>
      </c>
      <c r="G191" s="29">
        <f>+'Ark1'!Q1238</f>
        <v>0</v>
      </c>
      <c r="H191" s="401">
        <f>+'Ark1'!R1238</f>
        <v>0</v>
      </c>
      <c r="I191" s="30" t="str">
        <f>+IF(H191=0,"",'Ark1'!AG1238)</f>
        <v/>
      </c>
      <c r="J191" s="30" t="str">
        <f>+IF(H191=0,"",'Ark1'!AH1238)</f>
        <v/>
      </c>
      <c r="K191" s="33" t="str">
        <f>+IF(H191=0,"",'Ark1'!U1238)</f>
        <v/>
      </c>
      <c r="L191" s="33"/>
      <c r="M191" s="28" t="str">
        <f>+IF(H191=0,"",'Ark1'!T1238)</f>
        <v/>
      </c>
      <c r="N191" s="30" t="str">
        <f>+IF(H191=0,"",'Ark1'!V1238)</f>
        <v/>
      </c>
      <c r="O191" s="35" t="str">
        <f>+IF(H191=0,"",'Ark1'!W1238)</f>
        <v/>
      </c>
      <c r="P191" s="35" t="str">
        <f>+IF(H191=0,"",'Ark1'!X1238)</f>
        <v/>
      </c>
      <c r="Q191" s="35" t="str">
        <f>+IF(H191=0,"",'Ark1'!Y1238)</f>
        <v/>
      </c>
      <c r="R191" s="35" t="str">
        <f>+IF(H191=0,"",'Ark1'!Z1238)</f>
        <v/>
      </c>
      <c r="S191" s="35" t="str">
        <f>+IF(H191=0,"",'Ark1'!AA1238)</f>
        <v/>
      </c>
      <c r="T191" s="28" t="str">
        <f>+IF(H191=0,"",'Ark1'!AC1238)</f>
        <v/>
      </c>
      <c r="U191" s="35" t="str">
        <f>+IF(H191=0,"",'Ark1'!AE1238)</f>
        <v/>
      </c>
      <c r="V191" s="35" t="str">
        <f t="shared" si="160"/>
        <v/>
      </c>
      <c r="W191" s="30" t="str">
        <f t="shared" si="161"/>
        <v/>
      </c>
      <c r="X191" s="224"/>
      <c r="Y191" s="227"/>
      <c r="AA191" s="30"/>
      <c r="AB191" s="28"/>
      <c r="AC191" s="228"/>
      <c r="AD191" s="29"/>
      <c r="AH191" s="29"/>
    </row>
    <row r="192" spans="1:64" ht="15.6">
      <c r="A192" s="224"/>
      <c r="B192" s="248">
        <f>+'Ark1'!C1239</f>
        <v>2024</v>
      </c>
      <c r="C192" s="29">
        <f>+'Ark1'!L1239</f>
        <v>12</v>
      </c>
      <c r="D192" s="29" t="s">
        <v>38</v>
      </c>
      <c r="E192" s="29">
        <f>+'Ark1'!D1239</f>
        <v>9</v>
      </c>
      <c r="F192" s="29" t="str">
        <f t="shared" si="159"/>
        <v>Sep</v>
      </c>
      <c r="G192" s="29">
        <f>+'Ark1'!Q1239</f>
        <v>0</v>
      </c>
      <c r="H192" s="401">
        <f>+'Ark1'!R1239</f>
        <v>0</v>
      </c>
      <c r="I192" s="30" t="str">
        <f>+IF(H192=0,"",'Ark1'!AG1239)</f>
        <v/>
      </c>
      <c r="J192" s="30" t="str">
        <f>+IF(H192=0,"",'Ark1'!AH1239)</f>
        <v/>
      </c>
      <c r="K192" s="33" t="str">
        <f>+IF(H192=0,"",'Ark1'!U1239)</f>
        <v/>
      </c>
      <c r="L192" s="33"/>
      <c r="M192" s="28" t="str">
        <f>+IF(H192=0,"",'Ark1'!T1239)</f>
        <v/>
      </c>
      <c r="N192" s="30" t="str">
        <f>+IF(H192=0,"",'Ark1'!V1239)</f>
        <v/>
      </c>
      <c r="O192" s="35" t="str">
        <f>+IF(H192=0,"",'Ark1'!W1239)</f>
        <v/>
      </c>
      <c r="P192" s="35" t="str">
        <f>+IF(H192=0,"",'Ark1'!X1239)</f>
        <v/>
      </c>
      <c r="Q192" s="35" t="str">
        <f>+IF(H192=0,"",'Ark1'!Y1239)</f>
        <v/>
      </c>
      <c r="R192" s="35" t="str">
        <f>+IF(H192=0,"",'Ark1'!Z1239)</f>
        <v/>
      </c>
      <c r="S192" s="35" t="str">
        <f>+IF(H192=0,"",'Ark1'!AA1239)</f>
        <v/>
      </c>
      <c r="T192" s="28" t="str">
        <f>+IF(H192=0,"",'Ark1'!AC1239)</f>
        <v/>
      </c>
      <c r="U192" s="35" t="str">
        <f>+IF(H192=0,"",'Ark1'!AE1239)</f>
        <v/>
      </c>
      <c r="V192" s="35" t="str">
        <f t="shared" si="160"/>
        <v/>
      </c>
      <c r="W192" s="30" t="str">
        <f t="shared" si="161"/>
        <v/>
      </c>
      <c r="X192" s="224"/>
      <c r="Y192" s="227"/>
      <c r="AA192" s="30"/>
      <c r="AB192" s="28"/>
      <c r="AC192" s="228"/>
      <c r="AD192" s="29"/>
      <c r="AH192" s="29"/>
    </row>
    <row r="193" spans="1:64" ht="15.6">
      <c r="A193" s="224"/>
      <c r="B193" s="248">
        <f>+'Ark1'!C1240</f>
        <v>2024</v>
      </c>
      <c r="C193" s="29">
        <f>+'Ark1'!L1240</f>
        <v>12</v>
      </c>
      <c r="D193" s="29" t="s">
        <v>38</v>
      </c>
      <c r="E193" s="29">
        <f>+'Ark1'!D1240</f>
        <v>10</v>
      </c>
      <c r="F193" s="29" t="str">
        <f t="shared" si="159"/>
        <v>Okt</v>
      </c>
      <c r="G193" s="29">
        <f>+'Ark1'!Q1240</f>
        <v>0</v>
      </c>
      <c r="H193" s="401">
        <f>+'Ark1'!R1240</f>
        <v>0</v>
      </c>
      <c r="I193" s="30" t="str">
        <f>+IF(H193=0,"",'Ark1'!AG1240)</f>
        <v/>
      </c>
      <c r="J193" s="30" t="str">
        <f>+IF(H193=0,"",'Ark1'!AH1240)</f>
        <v/>
      </c>
      <c r="K193" s="33" t="str">
        <f>+IF(H193=0,"",'Ark1'!U1240)</f>
        <v/>
      </c>
      <c r="L193" s="33"/>
      <c r="M193" s="28" t="str">
        <f>+IF(H193=0,"",'Ark1'!T1240)</f>
        <v/>
      </c>
      <c r="N193" s="30" t="str">
        <f>+IF(H193=0,"",'Ark1'!V1240)</f>
        <v/>
      </c>
      <c r="O193" s="35" t="str">
        <f>+IF(H193=0,"",'Ark1'!W1240)</f>
        <v/>
      </c>
      <c r="P193" s="35" t="str">
        <f>+IF(H193=0,"",'Ark1'!X1240)</f>
        <v/>
      </c>
      <c r="Q193" s="35" t="str">
        <f>+IF(H193=0,"",'Ark1'!Y1240)</f>
        <v/>
      </c>
      <c r="R193" s="35" t="str">
        <f>+IF(H193=0,"",'Ark1'!Z1240)</f>
        <v/>
      </c>
      <c r="S193" s="35" t="str">
        <f>+IF(H193=0,"",'Ark1'!AA1240)</f>
        <v/>
      </c>
      <c r="T193" s="28" t="str">
        <f>+IF(H193=0,"",'Ark1'!AC1240)</f>
        <v/>
      </c>
      <c r="U193" s="35" t="str">
        <f>+IF(H193=0,"",'Ark1'!AE1240)</f>
        <v/>
      </c>
      <c r="V193" s="35" t="str">
        <f t="shared" si="160"/>
        <v/>
      </c>
      <c r="W193" s="30" t="str">
        <f t="shared" si="161"/>
        <v/>
      </c>
      <c r="X193" s="224"/>
      <c r="Y193" s="227"/>
      <c r="AA193" s="30"/>
      <c r="AB193" s="28"/>
      <c r="AC193" s="228"/>
      <c r="AD193" s="29"/>
      <c r="AH193" s="29"/>
    </row>
    <row r="194" spans="1:64" ht="15.6">
      <c r="A194" s="224"/>
      <c r="B194" s="248">
        <f>+'Ark1'!C1241</f>
        <v>2024</v>
      </c>
      <c r="C194" s="29">
        <f>+'Ark1'!L1241</f>
        <v>12</v>
      </c>
      <c r="D194" s="29" t="s">
        <v>38</v>
      </c>
      <c r="E194" s="29">
        <f>+'Ark1'!D1241</f>
        <v>11</v>
      </c>
      <c r="F194" s="29" t="str">
        <f t="shared" si="159"/>
        <v>Nov</v>
      </c>
      <c r="G194" s="29">
        <f>+'Ark1'!Q1241</f>
        <v>0</v>
      </c>
      <c r="H194" s="401">
        <f>+'Ark1'!R1241</f>
        <v>0</v>
      </c>
      <c r="I194" s="30" t="str">
        <f>+IF(H194=0,"",'Ark1'!AG1241)</f>
        <v/>
      </c>
      <c r="J194" s="30" t="str">
        <f>+IF(H194=0,"",'Ark1'!AH1241)</f>
        <v/>
      </c>
      <c r="K194" s="33" t="str">
        <f>+IF(H194=0,"",'Ark1'!U1241)</f>
        <v/>
      </c>
      <c r="L194" s="33"/>
      <c r="M194" s="28" t="str">
        <f>+IF(H194=0,"",'Ark1'!T1241)</f>
        <v/>
      </c>
      <c r="N194" s="30" t="str">
        <f>+IF(H194=0,"",'Ark1'!V1241)</f>
        <v/>
      </c>
      <c r="O194" s="35" t="str">
        <f>+IF(H194=0,"",'Ark1'!W1241)</f>
        <v/>
      </c>
      <c r="P194" s="35" t="str">
        <f>+IF(H194=0,"",'Ark1'!X1241)</f>
        <v/>
      </c>
      <c r="Q194" s="35" t="str">
        <f>+IF(H194=0,"",'Ark1'!Y1241)</f>
        <v/>
      </c>
      <c r="R194" s="35" t="str">
        <f>+IF(H194=0,"",'Ark1'!Z1241)</f>
        <v/>
      </c>
      <c r="S194" s="35" t="str">
        <f>+IF(H194=0,"",'Ark1'!AA1241)</f>
        <v/>
      </c>
      <c r="T194" s="28" t="str">
        <f>+IF(H194=0,"",'Ark1'!AC1241)</f>
        <v/>
      </c>
      <c r="U194" s="35" t="str">
        <f>+IF(H194=0,"",'Ark1'!AE1241)</f>
        <v/>
      </c>
      <c r="V194" s="35" t="str">
        <f t="shared" si="160"/>
        <v/>
      </c>
      <c r="W194" s="30" t="str">
        <f t="shared" si="161"/>
        <v/>
      </c>
      <c r="X194" s="224"/>
      <c r="Y194" s="227"/>
      <c r="AA194" s="30"/>
      <c r="AB194" s="28"/>
      <c r="AC194" s="228"/>
      <c r="AD194" s="29"/>
      <c r="AH194" s="29"/>
    </row>
    <row r="195" spans="1:64" ht="15.6">
      <c r="A195" s="224"/>
      <c r="B195" s="248">
        <f>+'Ark1'!C1242</f>
        <v>2024</v>
      </c>
      <c r="C195" s="29">
        <f>+'Ark1'!L1242</f>
        <v>12</v>
      </c>
      <c r="D195" s="29" t="s">
        <v>38</v>
      </c>
      <c r="E195" s="29">
        <f>+'Ark1'!D1242</f>
        <v>12</v>
      </c>
      <c r="F195" s="29" t="str">
        <f t="shared" si="159"/>
        <v>Des</v>
      </c>
      <c r="G195" s="29">
        <f>+'Ark1'!Q1242</f>
        <v>0</v>
      </c>
      <c r="H195" s="401">
        <f>+'Ark1'!R1242</f>
        <v>0</v>
      </c>
      <c r="I195" s="30" t="str">
        <f>+IF(H195=0,"",'Ark1'!AG1242)</f>
        <v/>
      </c>
      <c r="J195" s="30" t="str">
        <f>+IF(H195=0,"",'Ark1'!AH1242)</f>
        <v/>
      </c>
      <c r="K195" s="33" t="str">
        <f>+IF(H195=0,"",'Ark1'!U1242)</f>
        <v/>
      </c>
      <c r="L195" s="33"/>
      <c r="M195" s="28" t="str">
        <f>+IF(H195=0,"",'Ark1'!T1242)</f>
        <v/>
      </c>
      <c r="N195" s="30" t="str">
        <f>+IF(H195=0,"",'Ark1'!V1242)</f>
        <v/>
      </c>
      <c r="O195" s="35" t="str">
        <f>+IF(H195=0,"",'Ark1'!W1242)</f>
        <v/>
      </c>
      <c r="P195" s="35" t="str">
        <f>+IF(H195=0,"",'Ark1'!X1242)</f>
        <v/>
      </c>
      <c r="Q195" s="35" t="str">
        <f>+IF(H195=0,"",'Ark1'!Y1242)</f>
        <v/>
      </c>
      <c r="R195" s="35" t="str">
        <f>+IF(H195=0,"",'Ark1'!Z1242)</f>
        <v/>
      </c>
      <c r="S195" s="35" t="str">
        <f>+IF(H195=0,"",'Ark1'!AA1242)</f>
        <v/>
      </c>
      <c r="T195" s="28" t="str">
        <f>+IF(H195=0,"",'Ark1'!AC1242)</f>
        <v/>
      </c>
      <c r="U195" s="35" t="str">
        <f>+IF(H195=0,"",'Ark1'!AE1242)</f>
        <v/>
      </c>
      <c r="V195" s="35" t="str">
        <f t="shared" si="160"/>
        <v/>
      </c>
      <c r="W195" s="30" t="str">
        <f t="shared" si="161"/>
        <v/>
      </c>
      <c r="X195" s="224"/>
      <c r="Y195" s="227"/>
      <c r="AA195" s="30"/>
      <c r="AB195" s="28"/>
      <c r="AC195" s="228"/>
      <c r="AD195" s="29"/>
      <c r="AH195" s="29"/>
    </row>
    <row r="196" spans="1:64" ht="15" customHeight="1">
      <c r="A196" s="224"/>
      <c r="B196" s="224"/>
      <c r="C196" s="224"/>
      <c r="D196" s="224"/>
      <c r="E196" s="224"/>
      <c r="F196" s="224"/>
      <c r="G196" s="224"/>
      <c r="H196" s="224"/>
      <c r="I196" s="225"/>
      <c r="J196" s="225"/>
      <c r="K196" s="224"/>
      <c r="L196" s="467"/>
      <c r="M196" s="224"/>
      <c r="N196" s="224"/>
      <c r="O196" s="226"/>
      <c r="P196" s="226"/>
      <c r="Q196" s="226"/>
      <c r="R196" s="226"/>
      <c r="S196" s="226"/>
      <c r="T196" s="224"/>
      <c r="U196" s="226"/>
      <c r="V196" s="226"/>
      <c r="W196" s="225"/>
      <c r="X196" s="224"/>
      <c r="Y196" s="227"/>
      <c r="AA196" s="30"/>
      <c r="AB196" s="28"/>
      <c r="AC196" s="228"/>
      <c r="AD196" s="29"/>
      <c r="AH196" s="29"/>
      <c r="AZ196" s="240"/>
    </row>
    <row r="197" spans="1:64" ht="15" customHeight="1">
      <c r="A197" s="224"/>
      <c r="B197" s="224"/>
      <c r="C197" s="242" t="s">
        <v>0</v>
      </c>
      <c r="D197" s="224"/>
      <c r="E197" s="283" t="str">
        <f>+D199</f>
        <v>E-</v>
      </c>
      <c r="F197" s="242" t="s">
        <v>586</v>
      </c>
      <c r="G197" s="224"/>
      <c r="H197" s="248">
        <f>SUM(H199:H210)</f>
        <v>3</v>
      </c>
      <c r="I197" s="225"/>
      <c r="J197" s="225"/>
      <c r="K197" s="276"/>
      <c r="L197" s="276"/>
      <c r="M197" s="224"/>
      <c r="N197" s="224"/>
      <c r="O197" s="226"/>
      <c r="P197" s="226"/>
      <c r="Q197" s="226"/>
      <c r="R197" s="226"/>
      <c r="S197" s="226"/>
      <c r="T197" s="224"/>
      <c r="U197" s="226"/>
      <c r="V197" s="276">
        <f>+K197/C199</f>
        <v>0</v>
      </c>
      <c r="W197" s="225"/>
      <c r="X197" s="224"/>
      <c r="Y197" s="227"/>
      <c r="AA197" s="30"/>
      <c r="AB197" s="28"/>
      <c r="AC197" s="228"/>
      <c r="AD197" s="29"/>
      <c r="AH197" s="29"/>
      <c r="AZ197" s="240"/>
    </row>
    <row r="198" spans="1:64" ht="15" customHeight="1">
      <c r="A198" s="224"/>
      <c r="B198" s="224"/>
      <c r="C198" s="224"/>
      <c r="D198" s="224"/>
      <c r="E198" s="224"/>
      <c r="F198" s="224"/>
      <c r="G198" s="224"/>
      <c r="H198" s="224"/>
      <c r="I198" s="225"/>
      <c r="J198" s="225"/>
      <c r="K198" s="224"/>
      <c r="L198" s="467"/>
      <c r="M198" s="224"/>
      <c r="N198" s="224"/>
      <c r="O198" s="226"/>
      <c r="P198" s="226"/>
      <c r="Q198" s="226"/>
      <c r="R198" s="226"/>
      <c r="S198" s="226"/>
      <c r="T198" s="224"/>
      <c r="U198" s="226"/>
      <c r="V198" s="226"/>
      <c r="W198" s="226"/>
      <c r="X198" s="226"/>
      <c r="Y198" s="227"/>
      <c r="AA198" s="30"/>
      <c r="AB198" s="28"/>
      <c r="AC198" s="228"/>
      <c r="AD198" s="29"/>
      <c r="AH198" s="29"/>
      <c r="AZ198" s="240">
        <f>1+AZ195</f>
        <v>1</v>
      </c>
      <c r="BA198" s="29">
        <v>20.659867330016564</v>
      </c>
      <c r="BB198" s="29">
        <f t="shared" ref="BB198" si="162">+BA198</f>
        <v>20.659867330016564</v>
      </c>
      <c r="BC198" s="29">
        <f t="shared" ref="BC198" si="163">+BB198</f>
        <v>20.659867330016564</v>
      </c>
      <c r="BD198" s="29">
        <f t="shared" ref="BD198" si="164">+BC198</f>
        <v>20.659867330016564</v>
      </c>
      <c r="BE198" s="29">
        <f t="shared" ref="BE198" si="165">+BD198</f>
        <v>20.659867330016564</v>
      </c>
      <c r="BF198" s="29">
        <f t="shared" ref="BF198" si="166">+BE198</f>
        <v>20.659867330016564</v>
      </c>
      <c r="BG198" s="29">
        <f t="shared" ref="BG198" si="167">+BF198</f>
        <v>20.659867330016564</v>
      </c>
      <c r="BH198" s="29">
        <f t="shared" ref="BH198" si="168">+BG198</f>
        <v>20.659867330016564</v>
      </c>
      <c r="BI198" s="29">
        <f t="shared" ref="BI198" si="169">+BH198</f>
        <v>20.659867330016564</v>
      </c>
      <c r="BJ198" s="29">
        <f t="shared" ref="BJ198" si="170">+BI198</f>
        <v>20.659867330016564</v>
      </c>
      <c r="BK198" s="29">
        <f t="shared" ref="BK198" si="171">+BJ198</f>
        <v>20.659867330016564</v>
      </c>
      <c r="BL198" s="29">
        <f t="shared" ref="BL198" si="172">+BK198</f>
        <v>20.659867330016564</v>
      </c>
    </row>
    <row r="199" spans="1:64" ht="15.6">
      <c r="A199" s="224"/>
      <c r="B199" s="248">
        <f>+'Ark1'!C1243</f>
        <v>2024</v>
      </c>
      <c r="C199" s="244">
        <f>+'Ark1'!L1243</f>
        <v>13</v>
      </c>
      <c r="D199" s="244" t="s">
        <v>39</v>
      </c>
      <c r="E199" s="244">
        <f>+'Ark1'!D1243</f>
        <v>1</v>
      </c>
      <c r="F199" s="244" t="str">
        <f t="shared" ref="F199:F210" si="173">+F184</f>
        <v>Jan</v>
      </c>
      <c r="G199" s="244">
        <f>+'Ark1'!Q1243</f>
        <v>0</v>
      </c>
      <c r="H199" s="244">
        <f>+'Ark1'!R1243</f>
        <v>0</v>
      </c>
      <c r="I199" s="245" t="str">
        <f>+IF(H199=0,"",'Ark1'!AG1243)</f>
        <v/>
      </c>
      <c r="J199" s="245" t="str">
        <f>+IF(H199=0,"",'Ark1'!AH1243)</f>
        <v/>
      </c>
      <c r="K199" s="245" t="str">
        <f>+IF(H199=0,"",'Ark1'!U1243)</f>
        <v/>
      </c>
      <c r="L199" s="245"/>
      <c r="M199" s="246" t="str">
        <f>+IF(H199=0,"",'Ark1'!T1243)</f>
        <v/>
      </c>
      <c r="N199" s="245" t="str">
        <f>+IF(H199=0,"",'Ark1'!V1243)</f>
        <v/>
      </c>
      <c r="O199" s="247" t="str">
        <f>+IF(H199=0,"",'Ark1'!W1243)</f>
        <v/>
      </c>
      <c r="P199" s="247" t="str">
        <f>+IF(H199=0,"",'Ark1'!X1243)</f>
        <v/>
      </c>
      <c r="Q199" s="247" t="str">
        <f>+IF(H199=0,"",'Ark1'!Y1243)</f>
        <v/>
      </c>
      <c r="R199" s="247" t="str">
        <f>+IF(H199=0,"",'Ark1'!Z1243)</f>
        <v/>
      </c>
      <c r="S199" s="247" t="str">
        <f>+IF(H199=0,"",'Ark1'!AA1243)</f>
        <v/>
      </c>
      <c r="T199" s="246" t="str">
        <f>+IF(H199=0,"",'Ark1'!AC1243)</f>
        <v/>
      </c>
      <c r="U199" s="247" t="str">
        <f>+IF(H199=0,"",'Ark1'!AE1243)</f>
        <v/>
      </c>
      <c r="V199" s="247" t="str">
        <f t="shared" ref="V199:V210" si="174">+IF(H199=0,"",+K199/C199)</f>
        <v/>
      </c>
      <c r="W199" s="245" t="str">
        <f t="shared" ref="W199:W210" si="175">+IF(H199=0,"",G199/H199)</f>
        <v/>
      </c>
      <c r="X199" s="224"/>
      <c r="Y199" s="227"/>
      <c r="AA199" s="30"/>
      <c r="AB199" s="28"/>
      <c r="AC199" s="228"/>
      <c r="AD199" s="29"/>
      <c r="AH199" s="29"/>
    </row>
    <row r="200" spans="1:64" ht="15.6">
      <c r="A200" s="224"/>
      <c r="B200" s="248">
        <f>+'Ark1'!C1244</f>
        <v>2024</v>
      </c>
      <c r="C200" s="244">
        <f>+'Ark1'!L1244</f>
        <v>13</v>
      </c>
      <c r="D200" s="244" t="s">
        <v>39</v>
      </c>
      <c r="E200" s="244">
        <f>+'Ark1'!D1244</f>
        <v>2</v>
      </c>
      <c r="F200" s="244" t="str">
        <f t="shared" si="173"/>
        <v>Feb</v>
      </c>
      <c r="G200" s="244">
        <f>+'Ark1'!Q1244</f>
        <v>0</v>
      </c>
      <c r="H200" s="244">
        <f>+'Ark1'!R1244</f>
        <v>0</v>
      </c>
      <c r="I200" s="245" t="str">
        <f>+IF(H200=0,"",'Ark1'!AG1244)</f>
        <v/>
      </c>
      <c r="J200" s="245" t="str">
        <f>+IF(H200=0,"",'Ark1'!AH1244)</f>
        <v/>
      </c>
      <c r="K200" s="245" t="str">
        <f>+IF(H200=0,"",'Ark1'!U1244)</f>
        <v/>
      </c>
      <c r="L200" s="245"/>
      <c r="M200" s="246" t="str">
        <f>+IF(H200=0,"",'Ark1'!T1244)</f>
        <v/>
      </c>
      <c r="N200" s="245" t="str">
        <f>+IF(H200=0,"",'Ark1'!V1244)</f>
        <v/>
      </c>
      <c r="O200" s="247" t="str">
        <f>+IF(H200=0,"",'Ark1'!W1244)</f>
        <v/>
      </c>
      <c r="P200" s="247" t="str">
        <f>+IF(H200=0,"",'Ark1'!X1244)</f>
        <v/>
      </c>
      <c r="Q200" s="247" t="str">
        <f>+IF(H200=0,"",'Ark1'!Y1244)</f>
        <v/>
      </c>
      <c r="R200" s="247" t="str">
        <f>+IF(H200=0,"",'Ark1'!Z1244)</f>
        <v/>
      </c>
      <c r="S200" s="247" t="str">
        <f>+IF(H200=0,"",'Ark1'!AA1244)</f>
        <v/>
      </c>
      <c r="T200" s="246" t="str">
        <f>+IF(H200=0,"",'Ark1'!AC1244)</f>
        <v/>
      </c>
      <c r="U200" s="247" t="str">
        <f>+IF(H200=0,"",'Ark1'!AE1244)</f>
        <v/>
      </c>
      <c r="V200" s="247" t="str">
        <f t="shared" si="174"/>
        <v/>
      </c>
      <c r="W200" s="245" t="str">
        <f t="shared" si="175"/>
        <v/>
      </c>
      <c r="X200" s="224"/>
      <c r="Y200" s="28"/>
      <c r="AA200" s="30"/>
      <c r="AB200" s="28"/>
      <c r="AC200" s="29"/>
      <c r="AD200" s="29"/>
      <c r="AH200" s="29"/>
    </row>
    <row r="201" spans="1:64" ht="15.6">
      <c r="A201" s="224"/>
      <c r="B201" s="248">
        <f>+'Ark1'!C1245</f>
        <v>2024</v>
      </c>
      <c r="C201" s="244">
        <f>+'Ark1'!L1245</f>
        <v>13</v>
      </c>
      <c r="D201" s="244" t="s">
        <v>39</v>
      </c>
      <c r="E201" s="244">
        <f>+'Ark1'!D1245</f>
        <v>3</v>
      </c>
      <c r="F201" s="244" t="str">
        <f t="shared" si="173"/>
        <v>Mar</v>
      </c>
      <c r="G201" s="244">
        <f>+'Ark1'!Q1245</f>
        <v>0</v>
      </c>
      <c r="H201" s="244">
        <f>+'Ark1'!R1245</f>
        <v>0</v>
      </c>
      <c r="I201" s="245" t="str">
        <f>+IF(H201=0,"",'Ark1'!AG1245)</f>
        <v/>
      </c>
      <c r="J201" s="245" t="str">
        <f>+IF(H201=0,"",'Ark1'!AH1245)</f>
        <v/>
      </c>
      <c r="K201" s="245" t="str">
        <f>+IF(H201=0,"",'Ark1'!U1245)</f>
        <v/>
      </c>
      <c r="L201" s="245"/>
      <c r="M201" s="246" t="str">
        <f>+IF(H201=0,"",'Ark1'!T1245)</f>
        <v/>
      </c>
      <c r="N201" s="245" t="str">
        <f>+IF(H201=0,"",'Ark1'!V1245)</f>
        <v/>
      </c>
      <c r="O201" s="247" t="str">
        <f>+IF(H201=0,"",'Ark1'!W1245)</f>
        <v/>
      </c>
      <c r="P201" s="247" t="str">
        <f>+IF(H201=0,"",'Ark1'!X1245)</f>
        <v/>
      </c>
      <c r="Q201" s="247" t="str">
        <f>+IF(H201=0,"",'Ark1'!Y1245)</f>
        <v/>
      </c>
      <c r="R201" s="247" t="str">
        <f>+IF(H201=0,"",'Ark1'!Z1245)</f>
        <v/>
      </c>
      <c r="S201" s="247" t="str">
        <f>+IF(H201=0,"",'Ark1'!AA1245)</f>
        <v/>
      </c>
      <c r="T201" s="246" t="str">
        <f>+IF(H201=0,"",'Ark1'!AC1245)</f>
        <v/>
      </c>
      <c r="U201" s="247" t="str">
        <f>+IF(H201=0,"",'Ark1'!AE1245)</f>
        <v/>
      </c>
      <c r="V201" s="247" t="str">
        <f t="shared" si="174"/>
        <v/>
      </c>
      <c r="W201" s="245" t="str">
        <f t="shared" si="175"/>
        <v/>
      </c>
      <c r="X201" s="224"/>
      <c r="Y201" s="28"/>
      <c r="AA201" s="30"/>
      <c r="AB201" s="28"/>
      <c r="AC201" s="29"/>
      <c r="AD201" s="29"/>
      <c r="AH201" s="29"/>
    </row>
    <row r="202" spans="1:64" ht="15.6">
      <c r="A202" s="224"/>
      <c r="B202" s="248">
        <f>+'Ark1'!C1246</f>
        <v>2024</v>
      </c>
      <c r="C202" s="244">
        <f>+'Ark1'!L1246</f>
        <v>13</v>
      </c>
      <c r="D202" s="244" t="s">
        <v>39</v>
      </c>
      <c r="E202" s="244">
        <f>+'Ark1'!D1246</f>
        <v>4</v>
      </c>
      <c r="F202" s="244" t="str">
        <f t="shared" si="173"/>
        <v>Apr</v>
      </c>
      <c r="G202" s="244">
        <f>+'Ark1'!Q1246</f>
        <v>0</v>
      </c>
      <c r="H202" s="244">
        <f>+'Ark1'!R1246</f>
        <v>0</v>
      </c>
      <c r="I202" s="245" t="str">
        <f>+IF(H202=0,"",'Ark1'!AG1246)</f>
        <v/>
      </c>
      <c r="J202" s="245" t="str">
        <f>+IF(H202=0,"",'Ark1'!AH1246)</f>
        <v/>
      </c>
      <c r="K202" s="245" t="str">
        <f>+IF(H202=0,"",'Ark1'!U1246)</f>
        <v/>
      </c>
      <c r="L202" s="245"/>
      <c r="M202" s="246" t="str">
        <f>+IF(H202=0,"",'Ark1'!T1246)</f>
        <v/>
      </c>
      <c r="N202" s="245" t="str">
        <f>+IF(H202=0,"",'Ark1'!V1246)</f>
        <v/>
      </c>
      <c r="O202" s="247" t="str">
        <f>+IF(H202=0,"",'Ark1'!W1246)</f>
        <v/>
      </c>
      <c r="P202" s="247" t="str">
        <f>+IF(H202=0,"",'Ark1'!X1246)</f>
        <v/>
      </c>
      <c r="Q202" s="247" t="str">
        <f>+IF(H202=0,"",'Ark1'!Y1246)</f>
        <v/>
      </c>
      <c r="R202" s="247" t="str">
        <f>+IF(H202=0,"",'Ark1'!Z1246)</f>
        <v/>
      </c>
      <c r="S202" s="247" t="str">
        <f>+IF(H202=0,"",'Ark1'!AA1246)</f>
        <v/>
      </c>
      <c r="T202" s="246" t="str">
        <f>+IF(H202=0,"",'Ark1'!AC1246)</f>
        <v/>
      </c>
      <c r="U202" s="247" t="str">
        <f>+IF(H202=0,"",'Ark1'!AE1246)</f>
        <v/>
      </c>
      <c r="V202" s="247" t="str">
        <f t="shared" si="174"/>
        <v/>
      </c>
      <c r="W202" s="245" t="str">
        <f t="shared" si="175"/>
        <v/>
      </c>
      <c r="X202" s="224"/>
      <c r="Y202" s="28"/>
      <c r="AA202" s="30"/>
      <c r="AB202" s="28"/>
      <c r="AC202" s="29"/>
      <c r="AD202" s="29"/>
      <c r="AH202" s="29"/>
    </row>
    <row r="203" spans="1:64" ht="15.6">
      <c r="A203" s="224"/>
      <c r="B203" s="248">
        <f>+'Ark1'!C1247</f>
        <v>2024</v>
      </c>
      <c r="C203" s="244">
        <f>+'Ark1'!L1247</f>
        <v>13</v>
      </c>
      <c r="D203" s="244" t="s">
        <v>39</v>
      </c>
      <c r="E203" s="244">
        <f>+'Ark1'!D1247</f>
        <v>5</v>
      </c>
      <c r="F203" s="244" t="str">
        <f t="shared" si="173"/>
        <v>Mai</v>
      </c>
      <c r="G203" s="244">
        <f>+'Ark1'!Q1247</f>
        <v>0</v>
      </c>
      <c r="H203" s="244">
        <f>+'Ark1'!R1247</f>
        <v>0</v>
      </c>
      <c r="I203" s="245" t="str">
        <f>+IF(H203=0,"",'Ark1'!AG1247)</f>
        <v/>
      </c>
      <c r="J203" s="245" t="str">
        <f>+IF(H203=0,"",'Ark1'!AH1247)</f>
        <v/>
      </c>
      <c r="K203" s="245" t="str">
        <f>+IF(H203=0,"",'Ark1'!U1247)</f>
        <v/>
      </c>
      <c r="L203" s="245"/>
      <c r="M203" s="246" t="str">
        <f>+IF(H203=0,"",'Ark1'!T1247)</f>
        <v/>
      </c>
      <c r="N203" s="245" t="str">
        <f>+IF(H203=0,"",'Ark1'!V1247)</f>
        <v/>
      </c>
      <c r="O203" s="247" t="str">
        <f>+IF(H203=0,"",'Ark1'!W1247)</f>
        <v/>
      </c>
      <c r="P203" s="247" t="str">
        <f>+IF(H203=0,"",'Ark1'!X1247)</f>
        <v/>
      </c>
      <c r="Q203" s="247" t="str">
        <f>+IF(H203=0,"",'Ark1'!Y1247)</f>
        <v/>
      </c>
      <c r="R203" s="247" t="str">
        <f>+IF(H203=0,"",'Ark1'!Z1247)</f>
        <v/>
      </c>
      <c r="S203" s="247" t="str">
        <f>+IF(H203=0,"",'Ark1'!AA1247)</f>
        <v/>
      </c>
      <c r="T203" s="246" t="str">
        <f>+IF(H203=0,"",'Ark1'!AC1247)</f>
        <v/>
      </c>
      <c r="U203" s="247" t="str">
        <f>+IF(H203=0,"",'Ark1'!AE1247)</f>
        <v/>
      </c>
      <c r="V203" s="247" t="str">
        <f t="shared" si="174"/>
        <v/>
      </c>
      <c r="W203" s="245" t="str">
        <f t="shared" si="175"/>
        <v/>
      </c>
      <c r="X203" s="224"/>
      <c r="Y203" s="228"/>
      <c r="AA203" s="30"/>
      <c r="AB203" s="28"/>
      <c r="AC203" s="228"/>
      <c r="AD203" s="29"/>
      <c r="AH203" s="29"/>
    </row>
    <row r="204" spans="1:64" ht="15.6">
      <c r="A204" s="224"/>
      <c r="B204" s="248">
        <f>+'Ark1'!C1248</f>
        <v>2024</v>
      </c>
      <c r="C204" s="244">
        <f>+'Ark1'!L1248</f>
        <v>13</v>
      </c>
      <c r="D204" s="244" t="s">
        <v>39</v>
      </c>
      <c r="E204" s="244">
        <f>+'Ark1'!D1248</f>
        <v>6</v>
      </c>
      <c r="F204" s="244" t="str">
        <f t="shared" si="173"/>
        <v>Jun</v>
      </c>
      <c r="G204" s="244">
        <f>+'Ark1'!Q1248</f>
        <v>3</v>
      </c>
      <c r="H204" s="244">
        <f>+'Ark1'!R1248</f>
        <v>3</v>
      </c>
      <c r="I204" s="245">
        <f>+IF(H204=0,"",'Ark1'!AG1248)</f>
        <v>0.30674846625766872</v>
      </c>
      <c r="J204" s="245">
        <f>+IF(H204=0,"",'Ark1'!AH1248)</f>
        <v>0.33662909244796696</v>
      </c>
      <c r="K204" s="245">
        <f>+IF(H204=0,"",'Ark1'!U1248)</f>
        <v>17.5</v>
      </c>
      <c r="L204" s="245"/>
      <c r="M204" s="246">
        <f>+IF(H204=0,"",'Ark1'!T1248)</f>
        <v>7.6666666666666687</v>
      </c>
      <c r="N204" s="245">
        <f>+IF(H204=0,"",'Ark1'!V1248)</f>
        <v>0</v>
      </c>
      <c r="O204" s="247">
        <f>+IF(H204=0,"",'Ark1'!W1248)</f>
        <v>0</v>
      </c>
      <c r="P204" s="247">
        <f>+IF(H204=0,"",'Ark1'!X1248)</f>
        <v>100</v>
      </c>
      <c r="Q204" s="247">
        <f>+IF(H204=0,"",'Ark1'!Y1248)</f>
        <v>0</v>
      </c>
      <c r="R204" s="247">
        <f>+IF(H204=0,"",'Ark1'!Z1248)</f>
        <v>0</v>
      </c>
      <c r="S204" s="247">
        <f>+IF(H204=0,"",'Ark1'!AA1248)</f>
        <v>1.1860297916438169</v>
      </c>
      <c r="T204" s="246">
        <f>+IF(H204=0,"",'Ark1'!AC1248)</f>
        <v>0.47140452079101841</v>
      </c>
      <c r="U204" s="247">
        <f>+IF(H204=0,"",'Ark1'!AE1248)</f>
        <v>5.9619647513768497</v>
      </c>
      <c r="V204" s="247">
        <f t="shared" si="174"/>
        <v>1.3461538461538463</v>
      </c>
      <c r="W204" s="245">
        <f t="shared" si="175"/>
        <v>1</v>
      </c>
      <c r="X204" s="224"/>
      <c r="Y204" s="228"/>
      <c r="AA204" s="30"/>
      <c r="AB204" s="28"/>
      <c r="AC204" s="228"/>
      <c r="AD204" s="29"/>
      <c r="AH204" s="29"/>
    </row>
    <row r="205" spans="1:64" ht="15.6">
      <c r="A205" s="224"/>
      <c r="B205" s="248">
        <f>+'Ark1'!C1249</f>
        <v>2024</v>
      </c>
      <c r="C205" s="244">
        <f>+'Ark1'!L1249</f>
        <v>13</v>
      </c>
      <c r="D205" s="244" t="s">
        <v>39</v>
      </c>
      <c r="E205" s="244">
        <f>+'Ark1'!D1249</f>
        <v>7</v>
      </c>
      <c r="F205" s="244" t="str">
        <f t="shared" si="173"/>
        <v>Jul</v>
      </c>
      <c r="G205" s="244">
        <f>+'Ark1'!Q1249</f>
        <v>0</v>
      </c>
      <c r="H205" s="244">
        <f>+'Ark1'!R1249</f>
        <v>0</v>
      </c>
      <c r="I205" s="245" t="str">
        <f>+IF(H205=0,"",'Ark1'!AG1249)</f>
        <v/>
      </c>
      <c r="J205" s="245" t="str">
        <f>+IF(H205=0,"",'Ark1'!AH1249)</f>
        <v/>
      </c>
      <c r="K205" s="245" t="str">
        <f>+IF(H205=0,"",'Ark1'!U1249)</f>
        <v/>
      </c>
      <c r="L205" s="245"/>
      <c r="M205" s="246" t="str">
        <f>+IF(H205=0,"",'Ark1'!T1249)</f>
        <v/>
      </c>
      <c r="N205" s="245" t="str">
        <f>+IF(H205=0,"",'Ark1'!V1249)</f>
        <v/>
      </c>
      <c r="O205" s="247" t="str">
        <f>+IF(H205=0,"",'Ark1'!W1249)</f>
        <v/>
      </c>
      <c r="P205" s="247" t="str">
        <f>+IF(H205=0,"",'Ark1'!X1249)</f>
        <v/>
      </c>
      <c r="Q205" s="247" t="str">
        <f>+IF(H205=0,"",'Ark1'!Y1249)</f>
        <v/>
      </c>
      <c r="R205" s="247" t="str">
        <f>+IF(H205=0,"",'Ark1'!Z1249)</f>
        <v/>
      </c>
      <c r="S205" s="247" t="str">
        <f>+IF(H205=0,"",'Ark1'!AA1249)</f>
        <v/>
      </c>
      <c r="T205" s="246" t="str">
        <f>+IF(H205=0,"",'Ark1'!AC1249)</f>
        <v/>
      </c>
      <c r="U205" s="247" t="str">
        <f>+IF(H205=0,"",'Ark1'!AE1249)</f>
        <v/>
      </c>
      <c r="V205" s="247" t="str">
        <f t="shared" si="174"/>
        <v/>
      </c>
      <c r="W205" s="245" t="str">
        <f t="shared" si="175"/>
        <v/>
      </c>
      <c r="X205" s="224"/>
      <c r="Y205" s="28"/>
      <c r="AA205" s="30"/>
      <c r="AB205" s="28"/>
      <c r="AC205" s="29"/>
      <c r="AD205" s="29"/>
      <c r="AH205" s="29"/>
    </row>
    <row r="206" spans="1:64" ht="15.6">
      <c r="A206" s="224"/>
      <c r="B206" s="248">
        <f>+'Ark1'!C1250</f>
        <v>2024</v>
      </c>
      <c r="C206" s="244">
        <f>+'Ark1'!L1250</f>
        <v>13</v>
      </c>
      <c r="D206" s="244" t="s">
        <v>39</v>
      </c>
      <c r="E206" s="244">
        <f>+'Ark1'!D1250</f>
        <v>8</v>
      </c>
      <c r="F206" s="244" t="str">
        <f t="shared" si="173"/>
        <v>Aug</v>
      </c>
      <c r="G206" s="244">
        <f>+'Ark1'!Q1250</f>
        <v>0</v>
      </c>
      <c r="H206" s="244">
        <f>+'Ark1'!R1250</f>
        <v>0</v>
      </c>
      <c r="I206" s="245" t="str">
        <f>+IF(H206=0,"",'Ark1'!AG1250)</f>
        <v/>
      </c>
      <c r="J206" s="245" t="str">
        <f>+IF(H206=0,"",'Ark1'!AH1250)</f>
        <v/>
      </c>
      <c r="K206" s="245" t="str">
        <f>+IF(H206=0,"",'Ark1'!U1250)</f>
        <v/>
      </c>
      <c r="L206" s="245"/>
      <c r="M206" s="246" t="str">
        <f>+IF(H206=0,"",'Ark1'!T1250)</f>
        <v/>
      </c>
      <c r="N206" s="245" t="str">
        <f>+IF(H206=0,"",'Ark1'!V1250)</f>
        <v/>
      </c>
      <c r="O206" s="247" t="str">
        <f>+IF(H206=0,"",'Ark1'!W1250)</f>
        <v/>
      </c>
      <c r="P206" s="247" t="str">
        <f>+IF(H206=0,"",'Ark1'!X1250)</f>
        <v/>
      </c>
      <c r="Q206" s="247" t="str">
        <f>+IF(H206=0,"",'Ark1'!Y1250)</f>
        <v/>
      </c>
      <c r="R206" s="247" t="str">
        <f>+IF(H206=0,"",'Ark1'!Z1250)</f>
        <v/>
      </c>
      <c r="S206" s="247" t="str">
        <f>+IF(H206=0,"",'Ark1'!AA1250)</f>
        <v/>
      </c>
      <c r="T206" s="246" t="str">
        <f>+IF(H206=0,"",'Ark1'!AC1250)</f>
        <v/>
      </c>
      <c r="U206" s="247" t="str">
        <f>+IF(H206=0,"",'Ark1'!AE1250)</f>
        <v/>
      </c>
      <c r="V206" s="247" t="str">
        <f t="shared" si="174"/>
        <v/>
      </c>
      <c r="W206" s="245" t="str">
        <f t="shared" si="175"/>
        <v/>
      </c>
      <c r="X206" s="224"/>
      <c r="Y206" s="28"/>
      <c r="AA206" s="30"/>
      <c r="AB206" s="28"/>
      <c r="AC206" s="29"/>
      <c r="AD206" s="29"/>
      <c r="AH206" s="29"/>
    </row>
    <row r="207" spans="1:64" ht="15.6">
      <c r="A207" s="224"/>
      <c r="B207" s="248">
        <f>+'Ark1'!C1251</f>
        <v>2024</v>
      </c>
      <c r="C207" s="244">
        <f>+'Ark1'!L1251</f>
        <v>13</v>
      </c>
      <c r="D207" s="244" t="s">
        <v>39</v>
      </c>
      <c r="E207" s="244">
        <f>+'Ark1'!D1251</f>
        <v>9</v>
      </c>
      <c r="F207" s="244" t="str">
        <f t="shared" si="173"/>
        <v>Sep</v>
      </c>
      <c r="G207" s="244">
        <f>+'Ark1'!Q1251</f>
        <v>0</v>
      </c>
      <c r="H207" s="244">
        <f>+'Ark1'!R1251</f>
        <v>0</v>
      </c>
      <c r="I207" s="245" t="str">
        <f>+IF(H207=0,"",'Ark1'!AG1251)</f>
        <v/>
      </c>
      <c r="J207" s="245" t="str">
        <f>+IF(H207=0,"",'Ark1'!AH1251)</f>
        <v/>
      </c>
      <c r="K207" s="245" t="str">
        <f>+IF(H207=0,"",'Ark1'!U1251)</f>
        <v/>
      </c>
      <c r="L207" s="245"/>
      <c r="M207" s="246" t="str">
        <f>+IF(H207=0,"",'Ark1'!T1251)</f>
        <v/>
      </c>
      <c r="N207" s="245" t="str">
        <f>+IF(H207=0,"",'Ark1'!V1251)</f>
        <v/>
      </c>
      <c r="O207" s="247" t="str">
        <f>+IF(H207=0,"",'Ark1'!W1251)</f>
        <v/>
      </c>
      <c r="P207" s="247" t="str">
        <f>+IF(H207=0,"",'Ark1'!X1251)</f>
        <v/>
      </c>
      <c r="Q207" s="247" t="str">
        <f>+IF(H207=0,"",'Ark1'!Y1251)</f>
        <v/>
      </c>
      <c r="R207" s="247" t="str">
        <f>+IF(H207=0,"",'Ark1'!Z1251)</f>
        <v/>
      </c>
      <c r="S207" s="247" t="str">
        <f>+IF(H207=0,"",'Ark1'!AA1251)</f>
        <v/>
      </c>
      <c r="T207" s="246" t="str">
        <f>+IF(H207=0,"",'Ark1'!AC1251)</f>
        <v/>
      </c>
      <c r="U207" s="247" t="str">
        <f>+IF(H207=0,"",'Ark1'!AE1251)</f>
        <v/>
      </c>
      <c r="V207" s="247" t="str">
        <f t="shared" si="174"/>
        <v/>
      </c>
      <c r="W207" s="245" t="str">
        <f t="shared" si="175"/>
        <v/>
      </c>
      <c r="X207" s="224"/>
      <c r="Y207" s="28"/>
      <c r="AA207" s="30"/>
      <c r="AB207" s="28"/>
      <c r="AC207" s="29"/>
      <c r="AD207" s="29"/>
      <c r="AH207" s="29"/>
    </row>
    <row r="208" spans="1:64" ht="15.6">
      <c r="A208" s="224"/>
      <c r="B208" s="248">
        <f>+'Ark1'!C1252</f>
        <v>2024</v>
      </c>
      <c r="C208" s="244">
        <f>+'Ark1'!L1252</f>
        <v>13</v>
      </c>
      <c r="D208" s="244" t="s">
        <v>39</v>
      </c>
      <c r="E208" s="244">
        <f>+'Ark1'!D1252</f>
        <v>10</v>
      </c>
      <c r="F208" s="244" t="str">
        <f t="shared" si="173"/>
        <v>Okt</v>
      </c>
      <c r="G208" s="244">
        <f>+'Ark1'!Q1252</f>
        <v>0</v>
      </c>
      <c r="H208" s="244">
        <f>+'Ark1'!R1252</f>
        <v>0</v>
      </c>
      <c r="I208" s="245" t="str">
        <f>+IF(H208=0,"",'Ark1'!AG1252)</f>
        <v/>
      </c>
      <c r="J208" s="245" t="str">
        <f>+IF(H208=0,"",'Ark1'!AH1252)</f>
        <v/>
      </c>
      <c r="K208" s="245" t="str">
        <f>+IF(H208=0,"",'Ark1'!U1252)</f>
        <v/>
      </c>
      <c r="L208" s="245"/>
      <c r="M208" s="246" t="str">
        <f>+IF(H208=0,"",'Ark1'!T1252)</f>
        <v/>
      </c>
      <c r="N208" s="245" t="str">
        <f>+IF(H208=0,"",'Ark1'!V1252)</f>
        <v/>
      </c>
      <c r="O208" s="247" t="str">
        <f>+IF(H208=0,"",'Ark1'!W1252)</f>
        <v/>
      </c>
      <c r="P208" s="247" t="str">
        <f>+IF(H208=0,"",'Ark1'!X1252)</f>
        <v/>
      </c>
      <c r="Q208" s="247" t="str">
        <f>+IF(H208=0,"",'Ark1'!Y1252)</f>
        <v/>
      </c>
      <c r="R208" s="247" t="str">
        <f>+IF(H208=0,"",'Ark1'!Z1252)</f>
        <v/>
      </c>
      <c r="S208" s="247" t="str">
        <f>+IF(H208=0,"",'Ark1'!AA1252)</f>
        <v/>
      </c>
      <c r="T208" s="246" t="str">
        <f>+IF(H208=0,"",'Ark1'!AC1252)</f>
        <v/>
      </c>
      <c r="U208" s="247" t="str">
        <f>+IF(H208=0,"",'Ark1'!AE1252)</f>
        <v/>
      </c>
      <c r="V208" s="247" t="str">
        <f t="shared" si="174"/>
        <v/>
      </c>
      <c r="W208" s="245" t="str">
        <f t="shared" si="175"/>
        <v/>
      </c>
      <c r="X208" s="224"/>
      <c r="Y208" s="28"/>
      <c r="AA208" s="30"/>
      <c r="AB208" s="28"/>
      <c r="AC208" s="29"/>
      <c r="AD208" s="29"/>
      <c r="AH208" s="29"/>
    </row>
    <row r="209" spans="1:64" ht="15.6">
      <c r="A209" s="224"/>
      <c r="B209" s="248">
        <f>+'Ark1'!C1253</f>
        <v>2024</v>
      </c>
      <c r="C209" s="244">
        <f>+'Ark1'!L1253</f>
        <v>13</v>
      </c>
      <c r="D209" s="244" t="s">
        <v>39</v>
      </c>
      <c r="E209" s="244">
        <f>+'Ark1'!D1253</f>
        <v>11</v>
      </c>
      <c r="F209" s="244" t="str">
        <f t="shared" si="173"/>
        <v>Nov</v>
      </c>
      <c r="G209" s="244">
        <f>+'Ark1'!Q1253</f>
        <v>0</v>
      </c>
      <c r="H209" s="244">
        <f>+'Ark1'!R1253</f>
        <v>0</v>
      </c>
      <c r="I209" s="245" t="str">
        <f>+IF(H209=0,"",'Ark1'!AG1253)</f>
        <v/>
      </c>
      <c r="J209" s="245" t="str">
        <f>+IF(H209=0,"",'Ark1'!AH1253)</f>
        <v/>
      </c>
      <c r="K209" s="245" t="str">
        <f>+IF(H209=0,"",'Ark1'!U1253)</f>
        <v/>
      </c>
      <c r="L209" s="245"/>
      <c r="M209" s="246" t="str">
        <f>+IF(H209=0,"",'Ark1'!T1253)</f>
        <v/>
      </c>
      <c r="N209" s="245" t="str">
        <f>+IF(H209=0,"",'Ark1'!V1253)</f>
        <v/>
      </c>
      <c r="O209" s="247" t="str">
        <f>+IF(H209=0,"",'Ark1'!W1253)</f>
        <v/>
      </c>
      <c r="P209" s="247" t="str">
        <f>+IF(H209=0,"",'Ark1'!X1253)</f>
        <v/>
      </c>
      <c r="Q209" s="247" t="str">
        <f>+IF(H209=0,"",'Ark1'!Y1253)</f>
        <v/>
      </c>
      <c r="R209" s="247" t="str">
        <f>+IF(H209=0,"",'Ark1'!Z1253)</f>
        <v/>
      </c>
      <c r="S209" s="247" t="str">
        <f>+IF(H209=0,"",'Ark1'!AA1253)</f>
        <v/>
      </c>
      <c r="T209" s="246" t="str">
        <f>+IF(H209=0,"",'Ark1'!AC1253)</f>
        <v/>
      </c>
      <c r="U209" s="247" t="str">
        <f>+IF(H209=0,"",'Ark1'!AE1253)</f>
        <v/>
      </c>
      <c r="V209" s="247" t="str">
        <f t="shared" si="174"/>
        <v/>
      </c>
      <c r="W209" s="245" t="str">
        <f t="shared" si="175"/>
        <v/>
      </c>
      <c r="X209" s="224"/>
      <c r="Y209" s="28"/>
      <c r="AA209" s="30"/>
      <c r="AB209" s="28"/>
      <c r="AC209" s="29"/>
      <c r="AD209" s="29"/>
      <c r="AH209" s="29"/>
    </row>
    <row r="210" spans="1:64" ht="17.399999999999999" customHeight="1">
      <c r="A210" s="224"/>
      <c r="B210" s="248">
        <f>+'Ark1'!C1254</f>
        <v>2024</v>
      </c>
      <c r="C210" s="244">
        <f>+'Ark1'!L1254</f>
        <v>13</v>
      </c>
      <c r="D210" s="244" t="s">
        <v>39</v>
      </c>
      <c r="E210" s="244">
        <f>+'Ark1'!D1254</f>
        <v>12</v>
      </c>
      <c r="F210" s="244" t="str">
        <f t="shared" si="173"/>
        <v>Des</v>
      </c>
      <c r="G210" s="244">
        <f>+'Ark1'!Q1254</f>
        <v>0</v>
      </c>
      <c r="H210" s="244">
        <f>+'Ark1'!R1254</f>
        <v>0</v>
      </c>
      <c r="I210" s="245" t="str">
        <f>+IF(H210=0,"",'Ark1'!AG1254)</f>
        <v/>
      </c>
      <c r="J210" s="245" t="str">
        <f>+IF(H210=0,"",'Ark1'!AH1254)</f>
        <v/>
      </c>
      <c r="K210" s="245" t="str">
        <f>+IF(H210=0,"",'Ark1'!U1254)</f>
        <v/>
      </c>
      <c r="L210" s="245"/>
      <c r="M210" s="246" t="str">
        <f>+IF(H210=0,"",'Ark1'!T1254)</f>
        <v/>
      </c>
      <c r="N210" s="245" t="str">
        <f>+IF(H210=0,"",'Ark1'!V1254)</f>
        <v/>
      </c>
      <c r="O210" s="247" t="str">
        <f>+IF(H210=0,"",'Ark1'!W1254)</f>
        <v/>
      </c>
      <c r="P210" s="247" t="str">
        <f>+IF(H210=0,"",'Ark1'!X1254)</f>
        <v/>
      </c>
      <c r="Q210" s="247" t="str">
        <f>+IF(H210=0,"",'Ark1'!Y1254)</f>
        <v/>
      </c>
      <c r="R210" s="247" t="str">
        <f>+IF(H210=0,"",'Ark1'!Z1254)</f>
        <v/>
      </c>
      <c r="S210" s="247" t="str">
        <f>+IF(H210=0,"",'Ark1'!AA1254)</f>
        <v/>
      </c>
      <c r="T210" s="246" t="str">
        <f>+IF(H210=0,"",'Ark1'!AC1254)</f>
        <v/>
      </c>
      <c r="U210" s="247" t="str">
        <f>+IF(H210=0,"",'Ark1'!AE1254)</f>
        <v/>
      </c>
      <c r="V210" s="247" t="str">
        <f t="shared" si="174"/>
        <v/>
      </c>
      <c r="W210" s="245" t="str">
        <f t="shared" si="175"/>
        <v/>
      </c>
      <c r="X210" s="224"/>
      <c r="Y210" s="28"/>
      <c r="AA210" s="30"/>
      <c r="AB210" s="28"/>
      <c r="AC210" s="29"/>
      <c r="AD210" s="29"/>
      <c r="AH210" s="29"/>
    </row>
    <row r="211" spans="1:64" ht="15" customHeight="1">
      <c r="A211" s="224"/>
      <c r="B211" s="224"/>
      <c r="C211" s="224"/>
      <c r="D211" s="224"/>
      <c r="E211" s="224"/>
      <c r="F211" s="224"/>
      <c r="G211" s="224"/>
      <c r="H211" s="224"/>
      <c r="I211" s="225"/>
      <c r="J211" s="225"/>
      <c r="K211" s="224"/>
      <c r="L211" s="467"/>
      <c r="M211" s="224"/>
      <c r="N211" s="224"/>
      <c r="O211" s="226"/>
      <c r="P211" s="226"/>
      <c r="Q211" s="226"/>
      <c r="R211" s="226"/>
      <c r="S211" s="226"/>
      <c r="T211" s="224"/>
      <c r="U211" s="226"/>
      <c r="V211" s="226"/>
      <c r="W211" s="225"/>
      <c r="X211" s="224"/>
      <c r="Y211" s="227"/>
      <c r="AA211" s="30"/>
      <c r="AB211" s="28"/>
      <c r="AC211" s="228"/>
      <c r="AD211" s="29"/>
      <c r="AH211" s="29"/>
      <c r="AZ211" s="240"/>
    </row>
    <row r="212" spans="1:64" ht="15" customHeight="1">
      <c r="A212" s="224"/>
      <c r="B212" s="224"/>
      <c r="C212" s="242" t="s">
        <v>0</v>
      </c>
      <c r="D212" s="224"/>
      <c r="E212" s="283" t="str">
        <f>+D214</f>
        <v>E</v>
      </c>
      <c r="F212" s="242" t="s">
        <v>586</v>
      </c>
      <c r="G212" s="224"/>
      <c r="H212" s="248">
        <f>SUM(H214:H225)</f>
        <v>1</v>
      </c>
      <c r="I212" s="225"/>
      <c r="J212" s="225"/>
      <c r="K212" s="276">
        <f>+Klasse!L210</f>
        <v>15.9</v>
      </c>
      <c r="L212" s="276"/>
      <c r="M212" s="224"/>
      <c r="N212" s="224"/>
      <c r="O212" s="226"/>
      <c r="P212" s="226"/>
      <c r="Q212" s="226"/>
      <c r="R212" s="226"/>
      <c r="S212" s="226"/>
      <c r="T212" s="224"/>
      <c r="U212" s="226"/>
      <c r="V212" s="276">
        <f>+K212/C214</f>
        <v>1.1357142857142857</v>
      </c>
      <c r="W212" s="225"/>
      <c r="X212" s="224"/>
      <c r="Y212" s="227"/>
      <c r="AA212" s="30"/>
      <c r="AB212" s="28"/>
      <c r="AC212" s="228"/>
      <c r="AD212" s="29"/>
      <c r="AH212" s="29"/>
      <c r="AZ212" s="240"/>
    </row>
    <row r="213" spans="1:64" ht="15" customHeight="1">
      <c r="A213" s="224"/>
      <c r="B213" s="224"/>
      <c r="C213" s="224"/>
      <c r="D213" s="224"/>
      <c r="E213" s="224"/>
      <c r="F213" s="224"/>
      <c r="G213" s="224"/>
      <c r="H213" s="224"/>
      <c r="I213" s="225"/>
      <c r="J213" s="225"/>
      <c r="K213" s="224"/>
      <c r="L213" s="467"/>
      <c r="M213" s="224"/>
      <c r="N213" s="224"/>
      <c r="O213" s="226"/>
      <c r="P213" s="226"/>
      <c r="Q213" s="226"/>
      <c r="R213" s="226"/>
      <c r="S213" s="226"/>
      <c r="T213" s="224"/>
      <c r="U213" s="226"/>
      <c r="V213" s="226"/>
      <c r="W213" s="226"/>
      <c r="X213" s="226"/>
      <c r="Y213" s="227"/>
      <c r="AA213" s="30"/>
      <c r="AB213" s="28"/>
      <c r="AC213" s="228"/>
      <c r="AD213" s="29"/>
      <c r="AH213" s="29"/>
      <c r="AZ213" s="240">
        <f>1+AZ210</f>
        <v>1</v>
      </c>
      <c r="BA213" s="29">
        <v>20.659867330016564</v>
      </c>
      <c r="BB213" s="29">
        <f t="shared" ref="BB213" si="176">+BA213</f>
        <v>20.659867330016564</v>
      </c>
      <c r="BC213" s="29">
        <f t="shared" ref="BC213" si="177">+BB213</f>
        <v>20.659867330016564</v>
      </c>
      <c r="BD213" s="29">
        <f t="shared" ref="BD213" si="178">+BC213</f>
        <v>20.659867330016564</v>
      </c>
      <c r="BE213" s="29">
        <f t="shared" ref="BE213" si="179">+BD213</f>
        <v>20.659867330016564</v>
      </c>
      <c r="BF213" s="29">
        <f t="shared" ref="BF213" si="180">+BE213</f>
        <v>20.659867330016564</v>
      </c>
      <c r="BG213" s="29">
        <f t="shared" ref="BG213" si="181">+BF213</f>
        <v>20.659867330016564</v>
      </c>
      <c r="BH213" s="29">
        <f t="shared" ref="BH213" si="182">+BG213</f>
        <v>20.659867330016564</v>
      </c>
      <c r="BI213" s="29">
        <f t="shared" ref="BI213" si="183">+BH213</f>
        <v>20.659867330016564</v>
      </c>
      <c r="BJ213" s="29">
        <f t="shared" ref="BJ213" si="184">+BI213</f>
        <v>20.659867330016564</v>
      </c>
      <c r="BK213" s="29">
        <f t="shared" ref="BK213" si="185">+BJ213</f>
        <v>20.659867330016564</v>
      </c>
      <c r="BL213" s="29">
        <f t="shared" ref="BL213" si="186">+BK213</f>
        <v>20.659867330016564</v>
      </c>
    </row>
    <row r="214" spans="1:64" ht="15.6">
      <c r="A214" s="224"/>
      <c r="B214" s="248">
        <f>+'Ark1'!C1255</f>
        <v>2024</v>
      </c>
      <c r="C214" s="29">
        <f>+'Ark1'!L1255</f>
        <v>14</v>
      </c>
      <c r="D214" s="254" t="s">
        <v>405</v>
      </c>
      <c r="E214" s="29">
        <f>+'Ark1'!D1255</f>
        <v>1</v>
      </c>
      <c r="F214" s="29" t="str">
        <f t="shared" ref="F214:F225" si="187">+F199</f>
        <v>Jan</v>
      </c>
      <c r="G214" s="29">
        <f>+'Ark1'!Q1255</f>
        <v>0</v>
      </c>
      <c r="H214" s="29">
        <f>+'Ark1'!R1255</f>
        <v>0</v>
      </c>
      <c r="I214" s="30" t="str">
        <f>+IF(H214=0,"",'Ark1'!AG1255)</f>
        <v/>
      </c>
      <c r="J214" s="30" t="str">
        <f>+IF(H214=0,"",'Ark1'!AH1255)</f>
        <v/>
      </c>
      <c r="K214" s="30" t="str">
        <f>+IF(H214=0,"",'Ark1'!U1255)</f>
        <v/>
      </c>
      <c r="L214" s="30"/>
      <c r="M214" s="28" t="str">
        <f>+IF(H214=0,"",'Ark1'!T1255)</f>
        <v/>
      </c>
      <c r="N214" s="30" t="str">
        <f>+IF(H214=0,"",'Ark1'!V1255)</f>
        <v/>
      </c>
      <c r="O214" s="35" t="str">
        <f>+IF(H214=0,"",'Ark1'!W1255)</f>
        <v/>
      </c>
      <c r="P214" s="35" t="str">
        <f>+IF(H214=0,"",'Ark1'!X1255)</f>
        <v/>
      </c>
      <c r="Q214" s="35" t="str">
        <f>+IF(H214=0,"",'Ark1'!Y1255)</f>
        <v/>
      </c>
      <c r="R214" s="35" t="str">
        <f>+IF(H214=0,"",'Ark1'!Z1255)</f>
        <v/>
      </c>
      <c r="S214" s="35" t="str">
        <f>+IF(H214=0,"",'Ark1'!AA1255)</f>
        <v/>
      </c>
      <c r="T214" s="28" t="str">
        <f>+IF(H214=0,"",'Ark1'!AC1255)</f>
        <v/>
      </c>
      <c r="U214" s="35" t="str">
        <f>+IF(H214=0,"",'Ark1'!AE1255)</f>
        <v/>
      </c>
      <c r="V214" s="35" t="str">
        <f t="shared" ref="V214:V225" si="188">+IF(H214=0,"",+K214/C214)</f>
        <v/>
      </c>
      <c r="W214" s="30" t="str">
        <f t="shared" ref="W214:W225" si="189">+IF(H214=0,"",G214/H214)</f>
        <v/>
      </c>
      <c r="X214" s="224"/>
      <c r="Y214" s="28"/>
      <c r="AA214" s="30"/>
      <c r="AB214" s="28"/>
      <c r="AC214" s="29"/>
      <c r="AD214" s="29"/>
      <c r="AH214" s="29"/>
    </row>
    <row r="215" spans="1:64" ht="15.6">
      <c r="A215" s="224"/>
      <c r="B215" s="248">
        <f>+'Ark1'!C1256</f>
        <v>2024</v>
      </c>
      <c r="C215" s="29">
        <f>+'Ark1'!L1256</f>
        <v>14</v>
      </c>
      <c r="D215" s="254" t="s">
        <v>405</v>
      </c>
      <c r="E215" s="29">
        <f>+'Ark1'!D1256</f>
        <v>2</v>
      </c>
      <c r="F215" s="29" t="str">
        <f t="shared" si="187"/>
        <v>Feb</v>
      </c>
      <c r="G215" s="29">
        <f>+'Ark1'!Q1256</f>
        <v>0</v>
      </c>
      <c r="H215" s="29">
        <f>+'Ark1'!R1256</f>
        <v>0</v>
      </c>
      <c r="I215" s="30" t="str">
        <f>+IF(H215=0,"",'Ark1'!AG1256)</f>
        <v/>
      </c>
      <c r="J215" s="30" t="str">
        <f>+IF(H215=0,"",'Ark1'!AH1256)</f>
        <v/>
      </c>
      <c r="K215" s="30" t="str">
        <f>+IF(H215=0,"",'Ark1'!U1256)</f>
        <v/>
      </c>
      <c r="L215" s="30"/>
      <c r="M215" s="28" t="str">
        <f>+IF(H215=0,"",'Ark1'!T1256)</f>
        <v/>
      </c>
      <c r="N215" s="30" t="str">
        <f>+IF(H215=0,"",'Ark1'!V1256)</f>
        <v/>
      </c>
      <c r="O215" s="35" t="str">
        <f>+IF(H215=0,"",'Ark1'!W1256)</f>
        <v/>
      </c>
      <c r="P215" s="35" t="str">
        <f>+IF(H215=0,"",'Ark1'!X1256)</f>
        <v/>
      </c>
      <c r="Q215" s="35" t="str">
        <f>+IF(H215=0,"",'Ark1'!Y1256)</f>
        <v/>
      </c>
      <c r="R215" s="35" t="str">
        <f>+IF(H215=0,"",'Ark1'!Z1256)</f>
        <v/>
      </c>
      <c r="S215" s="35" t="str">
        <f>+IF(H215=0,"",'Ark1'!AA1256)</f>
        <v/>
      </c>
      <c r="T215" s="28" t="str">
        <f>+IF(H215=0,"",'Ark1'!AC1256)</f>
        <v/>
      </c>
      <c r="U215" s="35" t="str">
        <f>+IF(H215=0,"",'Ark1'!AE1256)</f>
        <v/>
      </c>
      <c r="V215" s="35" t="str">
        <f t="shared" si="188"/>
        <v/>
      </c>
      <c r="W215" s="30" t="str">
        <f t="shared" si="189"/>
        <v/>
      </c>
      <c r="X215" s="224"/>
      <c r="Y215" s="28"/>
      <c r="AA215" s="30"/>
      <c r="AB215" s="28"/>
      <c r="AC215" s="29"/>
      <c r="AD215" s="29"/>
      <c r="AH215" s="29"/>
    </row>
    <row r="216" spans="1:64" ht="15.6">
      <c r="A216" s="224"/>
      <c r="B216" s="248">
        <f>+'Ark1'!C1257</f>
        <v>2024</v>
      </c>
      <c r="C216" s="29">
        <f>+'Ark1'!L1257</f>
        <v>14</v>
      </c>
      <c r="D216" s="254" t="s">
        <v>405</v>
      </c>
      <c r="E216" s="29">
        <f>+'Ark1'!D1257</f>
        <v>3</v>
      </c>
      <c r="F216" s="29" t="str">
        <f t="shared" si="187"/>
        <v>Mar</v>
      </c>
      <c r="G216" s="29">
        <f>+'Ark1'!Q1257</f>
        <v>0</v>
      </c>
      <c r="H216" s="29">
        <f>+'Ark1'!R1257</f>
        <v>0</v>
      </c>
      <c r="I216" s="30" t="str">
        <f>+IF(H216=0,"",'Ark1'!AG1257)</f>
        <v/>
      </c>
      <c r="J216" s="30" t="str">
        <f>+IF(H216=0,"",'Ark1'!AH1257)</f>
        <v/>
      </c>
      <c r="K216" s="30" t="str">
        <f>+IF(H216=0,"",'Ark1'!U1257)</f>
        <v/>
      </c>
      <c r="L216" s="30"/>
      <c r="M216" s="28" t="str">
        <f>+IF(H216=0,"",'Ark1'!T1257)</f>
        <v/>
      </c>
      <c r="N216" s="30" t="str">
        <f>+IF(H216=0,"",'Ark1'!V1257)</f>
        <v/>
      </c>
      <c r="O216" s="35" t="str">
        <f>+IF(H216=0,"",'Ark1'!W1257)</f>
        <v/>
      </c>
      <c r="P216" s="35" t="str">
        <f>+IF(H216=0,"",'Ark1'!X1257)</f>
        <v/>
      </c>
      <c r="Q216" s="35" t="str">
        <f>+IF(H216=0,"",'Ark1'!Y1257)</f>
        <v/>
      </c>
      <c r="R216" s="35" t="str">
        <f>+IF(H216=0,"",'Ark1'!Z1257)</f>
        <v/>
      </c>
      <c r="S216" s="35" t="str">
        <f>+IF(H216=0,"",'Ark1'!AA1257)</f>
        <v/>
      </c>
      <c r="T216" s="28" t="str">
        <f>+IF(H216=0,"",'Ark1'!AC1257)</f>
        <v/>
      </c>
      <c r="U216" s="35" t="str">
        <f>+IF(H216=0,"",'Ark1'!AE1257)</f>
        <v/>
      </c>
      <c r="V216" s="35" t="str">
        <f t="shared" si="188"/>
        <v/>
      </c>
      <c r="W216" s="30" t="str">
        <f t="shared" si="189"/>
        <v/>
      </c>
      <c r="X216" s="224"/>
      <c r="Y216" s="28"/>
      <c r="AA216" s="30"/>
      <c r="AB216" s="28"/>
      <c r="AC216" s="29"/>
      <c r="AD216" s="29"/>
      <c r="AH216" s="29"/>
    </row>
    <row r="217" spans="1:64" ht="15.6">
      <c r="A217" s="224"/>
      <c r="B217" s="248">
        <f>+'Ark1'!C1258</f>
        <v>2024</v>
      </c>
      <c r="C217" s="29">
        <f>+'Ark1'!L1258</f>
        <v>14</v>
      </c>
      <c r="D217" s="254" t="s">
        <v>405</v>
      </c>
      <c r="E217" s="29">
        <f>+'Ark1'!D1258</f>
        <v>4</v>
      </c>
      <c r="F217" s="29" t="str">
        <f t="shared" si="187"/>
        <v>Apr</v>
      </c>
      <c r="G217" s="29">
        <f>+'Ark1'!Q1258</f>
        <v>0</v>
      </c>
      <c r="H217" s="29">
        <f>+'Ark1'!R1258</f>
        <v>0</v>
      </c>
      <c r="I217" s="30" t="str">
        <f>+IF(H217=0,"",'Ark1'!AG1258)</f>
        <v/>
      </c>
      <c r="J217" s="30" t="str">
        <f>+IF(H217=0,"",'Ark1'!AH1258)</f>
        <v/>
      </c>
      <c r="K217" s="30" t="str">
        <f>+IF(H217=0,"",'Ark1'!U1258)</f>
        <v/>
      </c>
      <c r="L217" s="30"/>
      <c r="M217" s="28" t="str">
        <f>+IF(H217=0,"",'Ark1'!T1258)</f>
        <v/>
      </c>
      <c r="N217" s="30" t="str">
        <f>+IF(H217=0,"",'Ark1'!V1258)</f>
        <v/>
      </c>
      <c r="O217" s="35" t="str">
        <f>+IF(H217=0,"",'Ark1'!W1258)</f>
        <v/>
      </c>
      <c r="P217" s="35" t="str">
        <f>+IF(H217=0,"",'Ark1'!X1258)</f>
        <v/>
      </c>
      <c r="Q217" s="35" t="str">
        <f>+IF(H217=0,"",'Ark1'!Y1258)</f>
        <v/>
      </c>
      <c r="R217" s="35" t="str">
        <f>+IF(H217=0,"",'Ark1'!Z1258)</f>
        <v/>
      </c>
      <c r="S217" s="35" t="str">
        <f>+IF(H217=0,"",'Ark1'!AA1258)</f>
        <v/>
      </c>
      <c r="T217" s="28" t="str">
        <f>+IF(H217=0,"",'Ark1'!AC1258)</f>
        <v/>
      </c>
      <c r="U217" s="35" t="str">
        <f>+IF(H217=0,"",'Ark1'!AE1258)</f>
        <v/>
      </c>
      <c r="V217" s="35" t="str">
        <f t="shared" si="188"/>
        <v/>
      </c>
      <c r="W217" s="30" t="str">
        <f t="shared" si="189"/>
        <v/>
      </c>
      <c r="X217" s="224"/>
      <c r="Y217" s="28"/>
      <c r="AA217" s="30"/>
      <c r="AB217" s="28"/>
      <c r="AC217" s="29"/>
      <c r="AD217" s="29"/>
      <c r="AH217" s="29"/>
    </row>
    <row r="218" spans="1:64" ht="15.6">
      <c r="A218" s="224"/>
      <c r="B218" s="248">
        <f>+'Ark1'!C1259</f>
        <v>2024</v>
      </c>
      <c r="C218" s="29">
        <f>+'Ark1'!L1259</f>
        <v>14</v>
      </c>
      <c r="D218" s="254" t="s">
        <v>405</v>
      </c>
      <c r="E218" s="29">
        <f>+'Ark1'!D1259</f>
        <v>5</v>
      </c>
      <c r="F218" s="29" t="str">
        <f t="shared" si="187"/>
        <v>Mai</v>
      </c>
      <c r="G218" s="29">
        <f>+'Ark1'!Q1259</f>
        <v>0</v>
      </c>
      <c r="H218" s="29">
        <f>+'Ark1'!R1259</f>
        <v>0</v>
      </c>
      <c r="I218" s="30" t="str">
        <f>+IF(H218=0,"",'Ark1'!AG1259)</f>
        <v/>
      </c>
      <c r="J218" s="30" t="str">
        <f>+IF(H218=0,"",'Ark1'!AH1259)</f>
        <v/>
      </c>
      <c r="K218" s="30" t="str">
        <f>+IF(H218=0,"",'Ark1'!U1259)</f>
        <v/>
      </c>
      <c r="L218" s="30"/>
      <c r="M218" s="28" t="str">
        <f>+IF(H218=0,"",'Ark1'!T1259)</f>
        <v/>
      </c>
      <c r="N218" s="30" t="str">
        <f>+IF(H218=0,"",'Ark1'!V1259)</f>
        <v/>
      </c>
      <c r="O218" s="35" t="str">
        <f>+IF(H218=0,"",'Ark1'!W1259)</f>
        <v/>
      </c>
      <c r="P218" s="35" t="str">
        <f>+IF(H218=0,"",'Ark1'!X1259)</f>
        <v/>
      </c>
      <c r="Q218" s="35" t="str">
        <f>+IF(H218=0,"",'Ark1'!Y1259)</f>
        <v/>
      </c>
      <c r="R218" s="35" t="str">
        <f>+IF(H218=0,"",'Ark1'!Z1259)</f>
        <v/>
      </c>
      <c r="S218" s="35" t="str">
        <f>+IF(H218=0,"",'Ark1'!AA1259)</f>
        <v/>
      </c>
      <c r="T218" s="28" t="str">
        <f>+IF(H218=0,"",'Ark1'!AC1259)</f>
        <v/>
      </c>
      <c r="U218" s="35" t="str">
        <f>+IF(H218=0,"",'Ark1'!AE1259)</f>
        <v/>
      </c>
      <c r="V218" s="35" t="str">
        <f t="shared" si="188"/>
        <v/>
      </c>
      <c r="W218" s="30" t="str">
        <f t="shared" si="189"/>
        <v/>
      </c>
      <c r="X218" s="224"/>
      <c r="Y218" s="28"/>
      <c r="AA218" s="30"/>
      <c r="AB218" s="28"/>
      <c r="AC218" s="29"/>
      <c r="AD218" s="29"/>
      <c r="AH218" s="29"/>
    </row>
    <row r="219" spans="1:64" ht="15.6">
      <c r="A219" s="224"/>
      <c r="B219" s="248">
        <f>+'Ark1'!C1260</f>
        <v>2024</v>
      </c>
      <c r="C219" s="29">
        <f>+'Ark1'!L1260</f>
        <v>14</v>
      </c>
      <c r="D219" s="254" t="s">
        <v>405</v>
      </c>
      <c r="E219" s="29">
        <f>+'Ark1'!D1260</f>
        <v>6</v>
      </c>
      <c r="F219" s="29" t="str">
        <f t="shared" si="187"/>
        <v>Jun</v>
      </c>
      <c r="G219" s="29">
        <f>+'Ark1'!Q1260</f>
        <v>1</v>
      </c>
      <c r="H219" s="29">
        <f>+'Ark1'!R1260</f>
        <v>1</v>
      </c>
      <c r="I219" s="30">
        <f>+IF(H219=0,"",'Ark1'!AG1260)</f>
        <v>0.10224948875255623</v>
      </c>
      <c r="J219" s="30">
        <f>+IF(H219=0,"",'Ark1'!AH1260)</f>
        <v>0.10323292168404317</v>
      </c>
      <c r="K219" s="30">
        <f>+IF(H219=0,"",'Ark1'!U1260)</f>
        <v>16.100000000000001</v>
      </c>
      <c r="L219" s="30"/>
      <c r="M219" s="28">
        <f>+IF(H219=0,"",'Ark1'!T1260)</f>
        <v>8</v>
      </c>
      <c r="N219" s="30">
        <f>+IF(H219=0,"",'Ark1'!V1260)</f>
        <v>0</v>
      </c>
      <c r="O219" s="35">
        <f>+IF(H219=0,"",'Ark1'!W1260)</f>
        <v>0</v>
      </c>
      <c r="P219" s="35">
        <f>+IF(H219=0,"",'Ark1'!X1260)</f>
        <v>100</v>
      </c>
      <c r="Q219" s="35">
        <f>+IF(H219=0,"",'Ark1'!Y1260)</f>
        <v>0</v>
      </c>
      <c r="R219" s="35">
        <f>+IF(H219=0,"",'Ark1'!Z1260)</f>
        <v>0</v>
      </c>
      <c r="S219" s="35">
        <f>+IF(H219=0,"",'Ark1'!AA1260)</f>
        <v>0</v>
      </c>
      <c r="T219" s="28">
        <f>+IF(H219=0,"",'Ark1'!AC1260)</f>
        <v>0</v>
      </c>
      <c r="U219" s="35">
        <f>+IF(H219=0,"",'Ark1'!AE1260)</f>
        <v>0</v>
      </c>
      <c r="V219" s="35">
        <f t="shared" si="188"/>
        <v>1.1500000000000001</v>
      </c>
      <c r="W219" s="30">
        <f t="shared" si="189"/>
        <v>1</v>
      </c>
      <c r="X219" s="224"/>
      <c r="Y219" s="28"/>
      <c r="AA219" s="30"/>
      <c r="AB219" s="28"/>
      <c r="AC219" s="29"/>
      <c r="AD219" s="29"/>
      <c r="AH219" s="29"/>
    </row>
    <row r="220" spans="1:64" ht="15.6">
      <c r="A220" s="224"/>
      <c r="B220" s="248">
        <f>+'Ark1'!C1261</f>
        <v>2024</v>
      </c>
      <c r="C220" s="29">
        <f>+'Ark1'!L1261</f>
        <v>14</v>
      </c>
      <c r="D220" s="254" t="s">
        <v>405</v>
      </c>
      <c r="E220" s="29">
        <f>+'Ark1'!D1261</f>
        <v>7</v>
      </c>
      <c r="F220" s="29" t="str">
        <f t="shared" si="187"/>
        <v>Jul</v>
      </c>
      <c r="G220" s="29">
        <f>+'Ark1'!Q1261</f>
        <v>0</v>
      </c>
      <c r="H220" s="29">
        <f>+'Ark1'!R1261</f>
        <v>0</v>
      </c>
      <c r="I220" s="30" t="str">
        <f>+IF(H220=0,"",'Ark1'!AG1261)</f>
        <v/>
      </c>
      <c r="J220" s="30" t="str">
        <f>+IF(H220=0,"",'Ark1'!AH1261)</f>
        <v/>
      </c>
      <c r="K220" s="30" t="str">
        <f>+IF(H220=0,"",'Ark1'!U1261)</f>
        <v/>
      </c>
      <c r="L220" s="30"/>
      <c r="M220" s="28" t="str">
        <f>+IF(H220=0,"",'Ark1'!T1261)</f>
        <v/>
      </c>
      <c r="N220" s="30" t="str">
        <f>+IF(H220=0,"",'Ark1'!V1261)</f>
        <v/>
      </c>
      <c r="O220" s="35" t="str">
        <f>+IF(H220=0,"",'Ark1'!W1261)</f>
        <v/>
      </c>
      <c r="P220" s="35" t="str">
        <f>+IF(H220=0,"",'Ark1'!X1261)</f>
        <v/>
      </c>
      <c r="Q220" s="35" t="str">
        <f>+IF(H220=0,"",'Ark1'!Y1261)</f>
        <v/>
      </c>
      <c r="R220" s="35" t="str">
        <f>+IF(H220=0,"",'Ark1'!Z1261)</f>
        <v/>
      </c>
      <c r="S220" s="35" t="str">
        <f>+IF(H220=0,"",'Ark1'!AA1261)</f>
        <v/>
      </c>
      <c r="T220" s="28" t="str">
        <f>+IF(H220=0,"",'Ark1'!AC1261)</f>
        <v/>
      </c>
      <c r="U220" s="35" t="str">
        <f>+IF(H220=0,"",'Ark1'!AE1261)</f>
        <v/>
      </c>
      <c r="V220" s="35" t="str">
        <f t="shared" si="188"/>
        <v/>
      </c>
      <c r="W220" s="30" t="str">
        <f t="shared" si="189"/>
        <v/>
      </c>
      <c r="X220" s="224"/>
      <c r="Y220" s="28"/>
      <c r="AA220" s="30"/>
      <c r="AB220" s="28"/>
      <c r="AC220" s="29"/>
      <c r="AD220" s="29"/>
      <c r="AH220" s="29"/>
    </row>
    <row r="221" spans="1:64" ht="15.6">
      <c r="A221" s="224"/>
      <c r="B221" s="248">
        <f>+'Ark1'!C1262</f>
        <v>2024</v>
      </c>
      <c r="C221" s="29">
        <f>+'Ark1'!L1262</f>
        <v>14</v>
      </c>
      <c r="D221" s="254" t="s">
        <v>405</v>
      </c>
      <c r="E221" s="29">
        <f>+'Ark1'!D1262</f>
        <v>8</v>
      </c>
      <c r="F221" s="29" t="str">
        <f t="shared" si="187"/>
        <v>Aug</v>
      </c>
      <c r="G221" s="29">
        <f>+'Ark1'!Q1262</f>
        <v>0</v>
      </c>
      <c r="H221" s="29">
        <f>+'Ark1'!R1262</f>
        <v>0</v>
      </c>
      <c r="I221" s="30" t="str">
        <f>+IF(H221=0,"",'Ark1'!AG1262)</f>
        <v/>
      </c>
      <c r="J221" s="30" t="str">
        <f>+IF(H221=0,"",'Ark1'!AH1262)</f>
        <v/>
      </c>
      <c r="K221" s="30" t="str">
        <f>+IF(H221=0,"",'Ark1'!U1262)</f>
        <v/>
      </c>
      <c r="L221" s="30"/>
      <c r="M221" s="28" t="str">
        <f>+IF(H221=0,"",'Ark1'!T1262)</f>
        <v/>
      </c>
      <c r="N221" s="30" t="str">
        <f>+IF(H221=0,"",'Ark1'!V1262)</f>
        <v/>
      </c>
      <c r="O221" s="35" t="str">
        <f>+IF(H221=0,"",'Ark1'!W1262)</f>
        <v/>
      </c>
      <c r="P221" s="35" t="str">
        <f>+IF(H221=0,"",'Ark1'!X1262)</f>
        <v/>
      </c>
      <c r="Q221" s="35" t="str">
        <f>+IF(H221=0,"",'Ark1'!Y1262)</f>
        <v/>
      </c>
      <c r="R221" s="35" t="str">
        <f>+IF(H221=0,"",'Ark1'!Z1262)</f>
        <v/>
      </c>
      <c r="S221" s="35" t="str">
        <f>+IF(H221=0,"",'Ark1'!AA1262)</f>
        <v/>
      </c>
      <c r="T221" s="28" t="str">
        <f>+IF(H221=0,"",'Ark1'!AC1262)</f>
        <v/>
      </c>
      <c r="U221" s="35" t="str">
        <f>+IF(H221=0,"",'Ark1'!AE1262)</f>
        <v/>
      </c>
      <c r="V221" s="35" t="str">
        <f t="shared" si="188"/>
        <v/>
      </c>
      <c r="W221" s="30" t="str">
        <f t="shared" si="189"/>
        <v/>
      </c>
      <c r="X221" s="224"/>
      <c r="Y221" s="28"/>
      <c r="AA221" s="30"/>
      <c r="AB221" s="28"/>
      <c r="AC221" s="29"/>
      <c r="AD221" s="29"/>
      <c r="AH221" s="29"/>
    </row>
    <row r="222" spans="1:64" ht="15.6">
      <c r="A222" s="224"/>
      <c r="B222" s="248">
        <f>+'Ark1'!C1263</f>
        <v>2024</v>
      </c>
      <c r="C222" s="29">
        <f>+'Ark1'!L1263</f>
        <v>14</v>
      </c>
      <c r="D222" s="254" t="s">
        <v>405</v>
      </c>
      <c r="E222" s="29">
        <f>+'Ark1'!D1263</f>
        <v>9</v>
      </c>
      <c r="F222" s="29" t="str">
        <f t="shared" si="187"/>
        <v>Sep</v>
      </c>
      <c r="G222" s="29">
        <f>+'Ark1'!Q1263</f>
        <v>0</v>
      </c>
      <c r="H222" s="29">
        <f>+'Ark1'!R1263</f>
        <v>0</v>
      </c>
      <c r="I222" s="30" t="str">
        <f>+IF(H222=0,"",'Ark1'!AG1263)</f>
        <v/>
      </c>
      <c r="J222" s="30" t="str">
        <f>+IF(H222=0,"",'Ark1'!AH1263)</f>
        <v/>
      </c>
      <c r="K222" s="30" t="str">
        <f>+IF(H222=0,"",'Ark1'!U1263)</f>
        <v/>
      </c>
      <c r="L222" s="30"/>
      <c r="M222" s="28" t="str">
        <f>+IF(H222=0,"",'Ark1'!T1263)</f>
        <v/>
      </c>
      <c r="N222" s="30" t="str">
        <f>+IF(H222=0,"",'Ark1'!V1263)</f>
        <v/>
      </c>
      <c r="O222" s="35" t="str">
        <f>+IF(H222=0,"",'Ark1'!W1263)</f>
        <v/>
      </c>
      <c r="P222" s="35" t="str">
        <f>+IF(H222=0,"",'Ark1'!X1263)</f>
        <v/>
      </c>
      <c r="Q222" s="35" t="str">
        <f>+IF(H222=0,"",'Ark1'!Y1263)</f>
        <v/>
      </c>
      <c r="R222" s="35" t="str">
        <f>+IF(H222=0,"",'Ark1'!Z1263)</f>
        <v/>
      </c>
      <c r="S222" s="35" t="str">
        <f>+IF(H222=0,"",'Ark1'!AA1263)</f>
        <v/>
      </c>
      <c r="T222" s="28" t="str">
        <f>+IF(H222=0,"",'Ark1'!AC1263)</f>
        <v/>
      </c>
      <c r="U222" s="35" t="str">
        <f>+IF(H222=0,"",'Ark1'!AE1263)</f>
        <v/>
      </c>
      <c r="V222" s="35" t="str">
        <f t="shared" si="188"/>
        <v/>
      </c>
      <c r="W222" s="30" t="str">
        <f t="shared" si="189"/>
        <v/>
      </c>
      <c r="X222" s="224"/>
      <c r="Y222" s="28"/>
      <c r="AA222" s="30"/>
      <c r="AB222" s="28"/>
      <c r="AC222" s="29"/>
      <c r="AD222" s="29"/>
      <c r="AH222" s="29"/>
    </row>
    <row r="223" spans="1:64" ht="15.6">
      <c r="A223" s="224"/>
      <c r="B223" s="248">
        <f>+'Ark1'!C1264</f>
        <v>2024</v>
      </c>
      <c r="C223" s="29">
        <f>+'Ark1'!L1264</f>
        <v>14</v>
      </c>
      <c r="D223" s="254" t="s">
        <v>405</v>
      </c>
      <c r="E223" s="29">
        <f>+'Ark1'!D1264</f>
        <v>10</v>
      </c>
      <c r="F223" s="29" t="str">
        <f t="shared" si="187"/>
        <v>Okt</v>
      </c>
      <c r="G223" s="29">
        <f>+'Ark1'!Q1264</f>
        <v>0</v>
      </c>
      <c r="H223" s="29">
        <f>+'Ark1'!R1264</f>
        <v>0</v>
      </c>
      <c r="I223" s="30" t="str">
        <f>+IF(H223=0,"",'Ark1'!AG1264)</f>
        <v/>
      </c>
      <c r="J223" s="30" t="str">
        <f>+IF(H223=0,"",'Ark1'!AH1264)</f>
        <v/>
      </c>
      <c r="K223" s="30" t="str">
        <f>+IF(H223=0,"",'Ark1'!U1264)</f>
        <v/>
      </c>
      <c r="L223" s="30"/>
      <c r="M223" s="28" t="str">
        <f>+IF(H223=0,"",'Ark1'!T1264)</f>
        <v/>
      </c>
      <c r="N223" s="30" t="str">
        <f>+IF(H223=0,"",'Ark1'!V1264)</f>
        <v/>
      </c>
      <c r="O223" s="35" t="str">
        <f>+IF(H223=0,"",'Ark1'!W1264)</f>
        <v/>
      </c>
      <c r="P223" s="35" t="str">
        <f>+IF(H223=0,"",'Ark1'!X1264)</f>
        <v/>
      </c>
      <c r="Q223" s="35" t="str">
        <f>+IF(H223=0,"",'Ark1'!Y1264)</f>
        <v/>
      </c>
      <c r="R223" s="35" t="str">
        <f>+IF(H223=0,"",'Ark1'!Z1264)</f>
        <v/>
      </c>
      <c r="S223" s="35" t="str">
        <f>+IF(H223=0,"",'Ark1'!AA1264)</f>
        <v/>
      </c>
      <c r="T223" s="28" t="str">
        <f>+IF(H223=0,"",'Ark1'!AC1264)</f>
        <v/>
      </c>
      <c r="U223" s="35" t="str">
        <f>+IF(H223=0,"",'Ark1'!AE1264)</f>
        <v/>
      </c>
      <c r="V223" s="35" t="str">
        <f t="shared" si="188"/>
        <v/>
      </c>
      <c r="W223" s="30" t="str">
        <f t="shared" si="189"/>
        <v/>
      </c>
      <c r="X223" s="224"/>
      <c r="Y223" s="28"/>
      <c r="AA223" s="30"/>
      <c r="AB223" s="28"/>
      <c r="AC223" s="29"/>
      <c r="AD223" s="29"/>
      <c r="AH223" s="29"/>
    </row>
    <row r="224" spans="1:64" ht="15.6">
      <c r="A224" s="224"/>
      <c r="B224" s="248">
        <f>+'Ark1'!C1265</f>
        <v>2024</v>
      </c>
      <c r="C224" s="29">
        <f>+'Ark1'!L1265</f>
        <v>14</v>
      </c>
      <c r="D224" s="254" t="s">
        <v>405</v>
      </c>
      <c r="E224" s="29">
        <f>+'Ark1'!D1265</f>
        <v>11</v>
      </c>
      <c r="F224" s="29" t="str">
        <f t="shared" si="187"/>
        <v>Nov</v>
      </c>
      <c r="G224" s="29">
        <f>+'Ark1'!Q1265</f>
        <v>0</v>
      </c>
      <c r="H224" s="29">
        <f>+'Ark1'!R1265</f>
        <v>0</v>
      </c>
      <c r="I224" s="30" t="str">
        <f>+IF(H224=0,"",'Ark1'!AG1265)</f>
        <v/>
      </c>
      <c r="J224" s="30" t="str">
        <f>+IF(H224=0,"",'Ark1'!AH1265)</f>
        <v/>
      </c>
      <c r="K224" s="30" t="str">
        <f>+IF(H224=0,"",'Ark1'!U1265)</f>
        <v/>
      </c>
      <c r="L224" s="30"/>
      <c r="M224" s="28" t="str">
        <f>+IF(H224=0,"",'Ark1'!T1265)</f>
        <v/>
      </c>
      <c r="N224" s="30" t="str">
        <f>+IF(H224=0,"",'Ark1'!V1265)</f>
        <v/>
      </c>
      <c r="O224" s="35" t="str">
        <f>+IF(H224=0,"",'Ark1'!W1265)</f>
        <v/>
      </c>
      <c r="P224" s="35" t="str">
        <f>+IF(H224=0,"",'Ark1'!X1265)</f>
        <v/>
      </c>
      <c r="Q224" s="35" t="str">
        <f>+IF(H224=0,"",'Ark1'!Y1265)</f>
        <v/>
      </c>
      <c r="R224" s="35" t="str">
        <f>+IF(H224=0,"",'Ark1'!Z1265)</f>
        <v/>
      </c>
      <c r="S224" s="35" t="str">
        <f>+IF(H224=0,"",'Ark1'!AA1265)</f>
        <v/>
      </c>
      <c r="T224" s="28" t="str">
        <f>+IF(H224=0,"",'Ark1'!AC1265)</f>
        <v/>
      </c>
      <c r="U224" s="35" t="str">
        <f>+IF(H224=0,"",'Ark1'!AE1265)</f>
        <v/>
      </c>
      <c r="V224" s="35" t="str">
        <f t="shared" si="188"/>
        <v/>
      </c>
      <c r="W224" s="30" t="str">
        <f t="shared" si="189"/>
        <v/>
      </c>
      <c r="X224" s="224"/>
      <c r="Y224" s="28"/>
      <c r="AA224" s="30"/>
      <c r="AB224" s="28"/>
      <c r="AC224" s="29"/>
      <c r="AD224" s="29"/>
      <c r="AH224" s="29"/>
    </row>
    <row r="225" spans="1:64" ht="15.6">
      <c r="A225" s="224"/>
      <c r="B225" s="248">
        <f>+'Ark1'!C1266</f>
        <v>2024</v>
      </c>
      <c r="C225" s="29">
        <f>+'Ark1'!L1266</f>
        <v>14</v>
      </c>
      <c r="D225" s="254" t="s">
        <v>405</v>
      </c>
      <c r="E225" s="29">
        <f>+'Ark1'!D1266</f>
        <v>12</v>
      </c>
      <c r="F225" s="29" t="str">
        <f t="shared" si="187"/>
        <v>Des</v>
      </c>
      <c r="G225" s="29">
        <f>+'Ark1'!Q1266</f>
        <v>0</v>
      </c>
      <c r="H225" s="29">
        <f>+'Ark1'!R1266</f>
        <v>0</v>
      </c>
      <c r="I225" s="30" t="str">
        <f>+IF(H225=0,"",'Ark1'!AG1266)</f>
        <v/>
      </c>
      <c r="J225" s="30" t="str">
        <f>+IF(H225=0,"",'Ark1'!AH1266)</f>
        <v/>
      </c>
      <c r="K225" s="30" t="str">
        <f>+IF(H225=0,"",'Ark1'!U1266)</f>
        <v/>
      </c>
      <c r="L225" s="30"/>
      <c r="M225" s="28" t="str">
        <f>+IF(H225=0,"",'Ark1'!T1266)</f>
        <v/>
      </c>
      <c r="N225" s="30" t="str">
        <f>+IF(H225=0,"",'Ark1'!V1266)</f>
        <v/>
      </c>
      <c r="O225" s="35" t="str">
        <f>+IF(H225=0,"",'Ark1'!W1266)</f>
        <v/>
      </c>
      <c r="P225" s="35" t="str">
        <f>+IF(H225=0,"",'Ark1'!X1266)</f>
        <v/>
      </c>
      <c r="Q225" s="35" t="str">
        <f>+IF(H225=0,"",'Ark1'!Y1266)</f>
        <v/>
      </c>
      <c r="R225" s="35" t="str">
        <f>+IF(H225=0,"",'Ark1'!Z1266)</f>
        <v/>
      </c>
      <c r="S225" s="35" t="str">
        <f>+IF(H225=0,"",'Ark1'!AA1266)</f>
        <v/>
      </c>
      <c r="T225" s="28" t="str">
        <f>+IF(H225=0,"",'Ark1'!AC1266)</f>
        <v/>
      </c>
      <c r="U225" s="35" t="str">
        <f>+IF(H225=0,"",'Ark1'!AE1266)</f>
        <v/>
      </c>
      <c r="V225" s="35" t="str">
        <f t="shared" si="188"/>
        <v/>
      </c>
      <c r="W225" s="30" t="str">
        <f t="shared" si="189"/>
        <v/>
      </c>
      <c r="X225" s="224"/>
      <c r="Y225" s="28"/>
      <c r="AA225" s="30"/>
      <c r="AB225" s="28"/>
      <c r="AC225" s="29"/>
      <c r="AD225" s="29"/>
      <c r="AH225" s="29"/>
    </row>
    <row r="226" spans="1:64" ht="15" customHeight="1">
      <c r="A226" s="224"/>
      <c r="B226" s="224"/>
      <c r="C226" s="224"/>
      <c r="D226" s="224"/>
      <c r="E226" s="224"/>
      <c r="F226" s="224"/>
      <c r="G226" s="224"/>
      <c r="H226" s="224"/>
      <c r="I226" s="225"/>
      <c r="J226" s="225"/>
      <c r="K226" s="224"/>
      <c r="L226" s="467"/>
      <c r="M226" s="224"/>
      <c r="N226" s="224"/>
      <c r="O226" s="226"/>
      <c r="P226" s="226"/>
      <c r="Q226" s="226"/>
      <c r="R226" s="226"/>
      <c r="S226" s="226"/>
      <c r="T226" s="224"/>
      <c r="U226" s="226"/>
      <c r="V226" s="226"/>
      <c r="W226" s="225"/>
      <c r="X226" s="224"/>
      <c r="Y226" s="227"/>
      <c r="AA226" s="30"/>
      <c r="AB226" s="28"/>
      <c r="AC226" s="228"/>
      <c r="AD226" s="29"/>
      <c r="AH226" s="29"/>
      <c r="AZ226" s="240"/>
    </row>
    <row r="227" spans="1:64" ht="15" customHeight="1">
      <c r="A227" s="224"/>
      <c r="B227" s="224"/>
      <c r="C227" s="242" t="s">
        <v>0</v>
      </c>
      <c r="D227" s="224"/>
      <c r="E227" s="283" t="str">
        <f>+D229</f>
        <v>E+</v>
      </c>
      <c r="F227" s="242" t="s">
        <v>586</v>
      </c>
      <c r="G227" s="224"/>
      <c r="H227" s="248">
        <f>SUM(H229:H240)</f>
        <v>0</v>
      </c>
      <c r="I227" s="225"/>
      <c r="J227" s="225"/>
      <c r="K227" s="276">
        <f>+Klasse!L228</f>
        <v>10</v>
      </c>
      <c r="L227" s="276"/>
      <c r="M227" s="224"/>
      <c r="N227" s="224"/>
      <c r="O227" s="226"/>
      <c r="P227" s="226"/>
      <c r="Q227" s="226"/>
      <c r="R227" s="226"/>
      <c r="S227" s="226"/>
      <c r="T227" s="224"/>
      <c r="U227" s="226"/>
      <c r="V227" s="276">
        <f>+K227/C229</f>
        <v>0.66666666666666663</v>
      </c>
      <c r="W227" s="225"/>
      <c r="X227" s="224"/>
      <c r="Y227" s="227"/>
      <c r="AA227" s="30"/>
      <c r="AB227" s="28"/>
      <c r="AC227" s="228"/>
      <c r="AD227" s="29"/>
      <c r="AH227" s="29"/>
      <c r="AZ227" s="240"/>
    </row>
    <row r="228" spans="1:64" ht="15" customHeight="1">
      <c r="A228" s="224"/>
      <c r="B228" s="224"/>
      <c r="C228" s="224"/>
      <c r="D228" s="224"/>
      <c r="E228" s="224"/>
      <c r="F228" s="224"/>
      <c r="G228" s="224"/>
      <c r="H228" s="224"/>
      <c r="I228" s="225"/>
      <c r="J228" s="225"/>
      <c r="K228" s="224"/>
      <c r="L228" s="467"/>
      <c r="M228" s="224"/>
      <c r="N228" s="224"/>
      <c r="O228" s="226"/>
      <c r="P228" s="226"/>
      <c r="Q228" s="226"/>
      <c r="R228" s="226"/>
      <c r="S228" s="226"/>
      <c r="T228" s="224"/>
      <c r="U228" s="226"/>
      <c r="V228" s="226"/>
      <c r="W228" s="226"/>
      <c r="X228" s="226"/>
      <c r="Y228" s="227"/>
      <c r="AA228" s="30"/>
      <c r="AB228" s="28"/>
      <c r="AC228" s="228"/>
      <c r="AD228" s="29"/>
      <c r="AH228" s="29"/>
      <c r="AZ228" s="240">
        <f>1+AZ225</f>
        <v>1</v>
      </c>
      <c r="BA228" s="29">
        <v>20.659867330016564</v>
      </c>
      <c r="BB228" s="29">
        <f t="shared" ref="BB228" si="190">+BA228</f>
        <v>20.659867330016564</v>
      </c>
      <c r="BC228" s="29">
        <f t="shared" ref="BC228" si="191">+BB228</f>
        <v>20.659867330016564</v>
      </c>
      <c r="BD228" s="29">
        <f t="shared" ref="BD228" si="192">+BC228</f>
        <v>20.659867330016564</v>
      </c>
      <c r="BE228" s="29">
        <f t="shared" ref="BE228" si="193">+BD228</f>
        <v>20.659867330016564</v>
      </c>
      <c r="BF228" s="29">
        <f t="shared" ref="BF228" si="194">+BE228</f>
        <v>20.659867330016564</v>
      </c>
      <c r="BG228" s="29">
        <f t="shared" ref="BG228" si="195">+BF228</f>
        <v>20.659867330016564</v>
      </c>
      <c r="BH228" s="29">
        <f t="shared" ref="BH228" si="196">+BG228</f>
        <v>20.659867330016564</v>
      </c>
      <c r="BI228" s="29">
        <f t="shared" ref="BI228" si="197">+BH228</f>
        <v>20.659867330016564</v>
      </c>
      <c r="BJ228" s="29">
        <f t="shared" ref="BJ228" si="198">+BI228</f>
        <v>20.659867330016564</v>
      </c>
      <c r="BK228" s="29">
        <f t="shared" ref="BK228" si="199">+BJ228</f>
        <v>20.659867330016564</v>
      </c>
      <c r="BL228" s="29">
        <f t="shared" ref="BL228" si="200">+BK228</f>
        <v>20.659867330016564</v>
      </c>
    </row>
    <row r="229" spans="1:64" ht="15.6">
      <c r="A229" s="224"/>
      <c r="B229" s="248">
        <f>+'Ark1'!C1267</f>
        <v>2024</v>
      </c>
      <c r="C229" s="244">
        <f>+'Ark1'!L1267</f>
        <v>15</v>
      </c>
      <c r="D229" s="244" t="s">
        <v>40</v>
      </c>
      <c r="E229" s="244">
        <f>+'Ark1'!D1267</f>
        <v>1</v>
      </c>
      <c r="F229" s="244" t="str">
        <f t="shared" ref="F229:F240" si="201">+F214</f>
        <v>Jan</v>
      </c>
      <c r="G229" s="244">
        <f>+'Ark1'!Q1267</f>
        <v>0</v>
      </c>
      <c r="H229" s="244">
        <f>+'Ark1'!R1267</f>
        <v>0</v>
      </c>
      <c r="I229" s="246" t="str">
        <f>+IF(H229=0,"",'Ark1'!AG1267)</f>
        <v/>
      </c>
      <c r="J229" s="246" t="str">
        <f>+IF(H229=0,"",'Ark1'!AH1267)</f>
        <v/>
      </c>
      <c r="K229" s="245" t="str">
        <f>+IF(H229=0,"",'Ark1'!U1267)</f>
        <v/>
      </c>
      <c r="L229" s="245"/>
      <c r="M229" s="246" t="str">
        <f>+IF(H229=0,"",'Ark1'!T1267)</f>
        <v/>
      </c>
      <c r="N229" s="245" t="str">
        <f>+IF(H229=0,"",'Ark1'!V1267)</f>
        <v/>
      </c>
      <c r="O229" s="247" t="str">
        <f>+IF(H229=0,"",'Ark1'!W1267)</f>
        <v/>
      </c>
      <c r="P229" s="247" t="str">
        <f>+IF(H229=0,"",'Ark1'!X1267)</f>
        <v/>
      </c>
      <c r="Q229" s="247" t="str">
        <f>+IF(H229=0,"",'Ark1'!Y1267)</f>
        <v/>
      </c>
      <c r="R229" s="247" t="str">
        <f>+IF(H229=0,"",'Ark1'!Z1267)</f>
        <v/>
      </c>
      <c r="S229" s="247" t="str">
        <f>+IF(H229=0,"",'Ark1'!AA1267)</f>
        <v/>
      </c>
      <c r="T229" s="246" t="str">
        <f>+IF(H229=0,"",'Ark1'!AC1267)</f>
        <v/>
      </c>
      <c r="U229" s="247" t="str">
        <f>+IF(H229=0,"",'Ark1'!AE1267)</f>
        <v/>
      </c>
      <c r="V229" s="247" t="str">
        <f t="shared" ref="V229:V240" si="202">+IF(H229=0,"",+K229/C229)</f>
        <v/>
      </c>
      <c r="W229" s="245" t="str">
        <f t="shared" ref="W229:W240" si="203">+IF(H229=0,"",G229/H229)</f>
        <v/>
      </c>
      <c r="X229" s="224"/>
      <c r="Y229" s="227"/>
      <c r="AA229" s="30"/>
      <c r="AB229" s="28"/>
      <c r="AC229" s="29"/>
      <c r="AD229" s="29"/>
      <c r="AH229" s="29"/>
    </row>
    <row r="230" spans="1:64" ht="15.6">
      <c r="A230" s="224"/>
      <c r="B230" s="248">
        <f>+'Ark1'!C1268</f>
        <v>2024</v>
      </c>
      <c r="C230" s="244">
        <f>+'Ark1'!L1268</f>
        <v>15</v>
      </c>
      <c r="D230" s="244" t="s">
        <v>40</v>
      </c>
      <c r="E230" s="244">
        <f>+'Ark1'!D1268</f>
        <v>2</v>
      </c>
      <c r="F230" s="244" t="str">
        <f t="shared" si="201"/>
        <v>Feb</v>
      </c>
      <c r="G230" s="244">
        <f>+'Ark1'!Q1268</f>
        <v>0</v>
      </c>
      <c r="H230" s="244">
        <f>+'Ark1'!R1268</f>
        <v>0</v>
      </c>
      <c r="I230" s="246" t="str">
        <f>+IF(H230=0,"",'Ark1'!AG1268)</f>
        <v/>
      </c>
      <c r="J230" s="246" t="str">
        <f>+IF(H230=0,"",'Ark1'!AH1268)</f>
        <v/>
      </c>
      <c r="K230" s="245" t="str">
        <f>+IF(H230=0,"",'Ark1'!U1268)</f>
        <v/>
      </c>
      <c r="L230" s="245"/>
      <c r="M230" s="246" t="str">
        <f>+IF(H230=0,"",'Ark1'!T1268)</f>
        <v/>
      </c>
      <c r="N230" s="245" t="str">
        <f>+IF(H230=0,"",'Ark1'!V1268)</f>
        <v/>
      </c>
      <c r="O230" s="247" t="str">
        <f>+IF(H230=0,"",'Ark1'!W1268)</f>
        <v/>
      </c>
      <c r="P230" s="247" t="str">
        <f>+IF(H230=0,"",'Ark1'!X1268)</f>
        <v/>
      </c>
      <c r="Q230" s="247" t="str">
        <f>+IF(H230=0,"",'Ark1'!Y1268)</f>
        <v/>
      </c>
      <c r="R230" s="247" t="str">
        <f>+IF(H230=0,"",'Ark1'!Z1268)</f>
        <v/>
      </c>
      <c r="S230" s="247" t="str">
        <f>+IF(H230=0,"",'Ark1'!AA1268)</f>
        <v/>
      </c>
      <c r="T230" s="246" t="str">
        <f>+IF(H230=0,"",'Ark1'!AC1268)</f>
        <v/>
      </c>
      <c r="U230" s="247" t="str">
        <f>+IF(H230=0,"",'Ark1'!AE1268)</f>
        <v/>
      </c>
      <c r="V230" s="247" t="str">
        <f t="shared" si="202"/>
        <v/>
      </c>
      <c r="W230" s="245" t="str">
        <f t="shared" si="203"/>
        <v/>
      </c>
      <c r="X230" s="224"/>
      <c r="Y230" s="28"/>
      <c r="AA230" s="30"/>
      <c r="AB230" s="28"/>
      <c r="AC230" s="29"/>
      <c r="AD230" s="29"/>
      <c r="AH230" s="29"/>
    </row>
    <row r="231" spans="1:64" ht="15.6">
      <c r="A231" s="224"/>
      <c r="B231" s="248">
        <f>+'Ark1'!C1269</f>
        <v>2024</v>
      </c>
      <c r="C231" s="244">
        <f>+'Ark1'!L1269</f>
        <v>15</v>
      </c>
      <c r="D231" s="244" t="s">
        <v>40</v>
      </c>
      <c r="E231" s="244">
        <f>+'Ark1'!D1269</f>
        <v>3</v>
      </c>
      <c r="F231" s="244" t="str">
        <f t="shared" si="201"/>
        <v>Mar</v>
      </c>
      <c r="G231" s="244">
        <f>+'Ark1'!Q1269</f>
        <v>0</v>
      </c>
      <c r="H231" s="244">
        <f>+'Ark1'!R1269</f>
        <v>0</v>
      </c>
      <c r="I231" s="246" t="str">
        <f>+IF(H231=0,"",'Ark1'!AG1269)</f>
        <v/>
      </c>
      <c r="J231" s="246" t="str">
        <f>+IF(H231=0,"",'Ark1'!AH1269)</f>
        <v/>
      </c>
      <c r="K231" s="245" t="str">
        <f>+IF(H231=0,"",'Ark1'!U1269)</f>
        <v/>
      </c>
      <c r="L231" s="245"/>
      <c r="M231" s="246" t="str">
        <f>+IF(H231=0,"",'Ark1'!T1269)</f>
        <v/>
      </c>
      <c r="N231" s="245" t="str">
        <f>+IF(H231=0,"",'Ark1'!V1269)</f>
        <v/>
      </c>
      <c r="O231" s="247" t="str">
        <f>+IF(H231=0,"",'Ark1'!W1269)</f>
        <v/>
      </c>
      <c r="P231" s="247" t="str">
        <f>+IF(H231=0,"",'Ark1'!X1269)</f>
        <v/>
      </c>
      <c r="Q231" s="247" t="str">
        <f>+IF(H231=0,"",'Ark1'!Y1269)</f>
        <v/>
      </c>
      <c r="R231" s="247" t="str">
        <f>+IF(H231=0,"",'Ark1'!Z1269)</f>
        <v/>
      </c>
      <c r="S231" s="247" t="str">
        <f>+IF(H231=0,"",'Ark1'!AA1269)</f>
        <v/>
      </c>
      <c r="T231" s="246" t="str">
        <f>+IF(H231=0,"",'Ark1'!AC1269)</f>
        <v/>
      </c>
      <c r="U231" s="247" t="str">
        <f>+IF(H231=0,"",'Ark1'!AE1269)</f>
        <v/>
      </c>
      <c r="V231" s="247" t="str">
        <f t="shared" si="202"/>
        <v/>
      </c>
      <c r="W231" s="245" t="str">
        <f t="shared" si="203"/>
        <v/>
      </c>
      <c r="X231" s="224"/>
      <c r="Y231" s="28"/>
      <c r="AA231" s="30"/>
      <c r="AB231" s="28"/>
      <c r="AC231" s="29"/>
      <c r="AD231" s="29"/>
      <c r="AH231" s="29"/>
    </row>
    <row r="232" spans="1:64" ht="15.6">
      <c r="A232" s="224"/>
      <c r="B232" s="248">
        <f>+'Ark1'!C1270</f>
        <v>2024</v>
      </c>
      <c r="C232" s="244">
        <f>+'Ark1'!L1270</f>
        <v>15</v>
      </c>
      <c r="D232" s="244" t="s">
        <v>40</v>
      </c>
      <c r="E232" s="244">
        <f>+'Ark1'!D1270</f>
        <v>4</v>
      </c>
      <c r="F232" s="244" t="str">
        <f t="shared" si="201"/>
        <v>Apr</v>
      </c>
      <c r="G232" s="244">
        <f>+'Ark1'!Q1270</f>
        <v>0</v>
      </c>
      <c r="H232" s="244">
        <f>+'Ark1'!R1270</f>
        <v>0</v>
      </c>
      <c r="I232" s="246" t="str">
        <f>+IF(H232=0,"",'Ark1'!AG1270)</f>
        <v/>
      </c>
      <c r="J232" s="246" t="str">
        <f>+IF(H232=0,"",'Ark1'!AH1270)</f>
        <v/>
      </c>
      <c r="K232" s="245" t="str">
        <f>+IF(H232=0,"",'Ark1'!U1270)</f>
        <v/>
      </c>
      <c r="L232" s="245"/>
      <c r="M232" s="246" t="str">
        <f>+IF(H232=0,"",'Ark1'!T1270)</f>
        <v/>
      </c>
      <c r="N232" s="245" t="str">
        <f>+IF(H232=0,"",'Ark1'!V1270)</f>
        <v/>
      </c>
      <c r="O232" s="247" t="str">
        <f>+IF(H232=0,"",'Ark1'!W1270)</f>
        <v/>
      </c>
      <c r="P232" s="247" t="str">
        <f>+IF(H232=0,"",'Ark1'!X1270)</f>
        <v/>
      </c>
      <c r="Q232" s="247" t="str">
        <f>+IF(H232=0,"",'Ark1'!Y1270)</f>
        <v/>
      </c>
      <c r="R232" s="247" t="str">
        <f>+IF(H232=0,"",'Ark1'!Z1270)</f>
        <v/>
      </c>
      <c r="S232" s="247" t="str">
        <f>+IF(H232=0,"",'Ark1'!AA1270)</f>
        <v/>
      </c>
      <c r="T232" s="246" t="str">
        <f>+IF(H232=0,"",'Ark1'!AC1270)</f>
        <v/>
      </c>
      <c r="U232" s="247" t="str">
        <f>+IF(H232=0,"",'Ark1'!AE1270)</f>
        <v/>
      </c>
      <c r="V232" s="247" t="str">
        <f t="shared" si="202"/>
        <v/>
      </c>
      <c r="W232" s="245" t="str">
        <f t="shared" si="203"/>
        <v/>
      </c>
      <c r="X232" s="224"/>
      <c r="Y232" s="28"/>
      <c r="AA232" s="30"/>
      <c r="AB232" s="28"/>
      <c r="AC232" s="29"/>
      <c r="AD232" s="29"/>
      <c r="AH232" s="29"/>
    </row>
    <row r="233" spans="1:64" ht="15.6">
      <c r="A233" s="224"/>
      <c r="B233" s="248">
        <f>+'Ark1'!C1271</f>
        <v>2024</v>
      </c>
      <c r="C233" s="244">
        <f>+'Ark1'!L1271</f>
        <v>15</v>
      </c>
      <c r="D233" s="244" t="s">
        <v>40</v>
      </c>
      <c r="E233" s="244">
        <f>+'Ark1'!D1271</f>
        <v>5</v>
      </c>
      <c r="F233" s="244" t="str">
        <f t="shared" si="201"/>
        <v>Mai</v>
      </c>
      <c r="G233" s="244">
        <f>+'Ark1'!Q1271</f>
        <v>0</v>
      </c>
      <c r="H233" s="244">
        <f>+'Ark1'!R1271</f>
        <v>0</v>
      </c>
      <c r="I233" s="246" t="str">
        <f>+IF(H233=0,"",'Ark1'!AG1271)</f>
        <v/>
      </c>
      <c r="J233" s="246" t="str">
        <f>+IF(H233=0,"",'Ark1'!AH1271)</f>
        <v/>
      </c>
      <c r="K233" s="245" t="str">
        <f>+IF(H233=0,"",'Ark1'!U1271)</f>
        <v/>
      </c>
      <c r="L233" s="245"/>
      <c r="M233" s="246" t="str">
        <f>+IF(H233=0,"",'Ark1'!T1271)</f>
        <v/>
      </c>
      <c r="N233" s="245" t="str">
        <f>+IF(H233=0,"",'Ark1'!V1271)</f>
        <v/>
      </c>
      <c r="O233" s="247" t="str">
        <f>+IF(H233=0,"",'Ark1'!W1271)</f>
        <v/>
      </c>
      <c r="P233" s="247" t="str">
        <f>+IF(H233=0,"",'Ark1'!X1271)</f>
        <v/>
      </c>
      <c r="Q233" s="247" t="str">
        <f>+IF(H233=0,"",'Ark1'!Y1271)</f>
        <v/>
      </c>
      <c r="R233" s="247" t="str">
        <f>+IF(H233=0,"",'Ark1'!Z1271)</f>
        <v/>
      </c>
      <c r="S233" s="247" t="str">
        <f>+IF(H233=0,"",'Ark1'!AA1271)</f>
        <v/>
      </c>
      <c r="T233" s="246" t="str">
        <f>+IF(H233=0,"",'Ark1'!AC1271)</f>
        <v/>
      </c>
      <c r="U233" s="247" t="str">
        <f>+IF(H233=0,"",'Ark1'!AE1271)</f>
        <v/>
      </c>
      <c r="V233" s="247" t="str">
        <f t="shared" si="202"/>
        <v/>
      </c>
      <c r="W233" s="245" t="str">
        <f t="shared" si="203"/>
        <v/>
      </c>
      <c r="X233" s="224"/>
      <c r="Y233" s="28"/>
      <c r="AA233" s="30"/>
      <c r="AB233" s="28"/>
      <c r="AC233" s="29"/>
      <c r="AD233" s="29"/>
      <c r="AH233" s="29"/>
    </row>
    <row r="234" spans="1:64" ht="15.6">
      <c r="A234" s="224"/>
      <c r="B234" s="248">
        <f>+'Ark1'!C1272</f>
        <v>2024</v>
      </c>
      <c r="C234" s="244">
        <f>+'Ark1'!L1272</f>
        <v>15</v>
      </c>
      <c r="D234" s="244" t="s">
        <v>40</v>
      </c>
      <c r="E234" s="244">
        <f>+'Ark1'!D1272</f>
        <v>6</v>
      </c>
      <c r="F234" s="244" t="str">
        <f t="shared" si="201"/>
        <v>Jun</v>
      </c>
      <c r="G234" s="244">
        <f>+'Ark1'!Q1272</f>
        <v>0</v>
      </c>
      <c r="H234" s="244">
        <f>+'Ark1'!R1272</f>
        <v>0</v>
      </c>
      <c r="I234" s="246" t="str">
        <f>+IF(H234=0,"",'Ark1'!AG1272)</f>
        <v/>
      </c>
      <c r="J234" s="246" t="str">
        <f>+IF(H234=0,"",'Ark1'!AH1272)</f>
        <v/>
      </c>
      <c r="K234" s="245" t="str">
        <f>+IF(H234=0,"",'Ark1'!U1272)</f>
        <v/>
      </c>
      <c r="L234" s="245"/>
      <c r="M234" s="246" t="str">
        <f>+IF(H234=0,"",'Ark1'!T1272)</f>
        <v/>
      </c>
      <c r="N234" s="245" t="str">
        <f>+IF(H234=0,"",'Ark1'!V1272)</f>
        <v/>
      </c>
      <c r="O234" s="247" t="str">
        <f>+IF(H234=0,"",'Ark1'!W1272)</f>
        <v/>
      </c>
      <c r="P234" s="247" t="str">
        <f>+IF(H234=0,"",'Ark1'!X1272)</f>
        <v/>
      </c>
      <c r="Q234" s="247" t="str">
        <f>+IF(H234=0,"",'Ark1'!Y1272)</f>
        <v/>
      </c>
      <c r="R234" s="247" t="str">
        <f>+IF(H234=0,"",'Ark1'!Z1272)</f>
        <v/>
      </c>
      <c r="S234" s="247" t="str">
        <f>+IF(H234=0,"",'Ark1'!AA1272)</f>
        <v/>
      </c>
      <c r="T234" s="246" t="str">
        <f>+IF(H234=0,"",'Ark1'!AC1272)</f>
        <v/>
      </c>
      <c r="U234" s="247" t="str">
        <f>+IF(H234=0,"",'Ark1'!AE1272)</f>
        <v/>
      </c>
      <c r="V234" s="247" t="str">
        <f t="shared" si="202"/>
        <v/>
      </c>
      <c r="W234" s="245" t="str">
        <f t="shared" si="203"/>
        <v/>
      </c>
      <c r="X234" s="224"/>
      <c r="Y234" s="28"/>
      <c r="AA234" s="30"/>
      <c r="AB234" s="28"/>
      <c r="AC234" s="29"/>
      <c r="AD234" s="29"/>
      <c r="AH234" s="29"/>
    </row>
    <row r="235" spans="1:64" ht="15.6">
      <c r="A235" s="224"/>
      <c r="B235" s="248">
        <f>+'Ark1'!C1273</f>
        <v>2024</v>
      </c>
      <c r="C235" s="244">
        <f>+'Ark1'!L1273</f>
        <v>15</v>
      </c>
      <c r="D235" s="244" t="s">
        <v>40</v>
      </c>
      <c r="E235" s="244">
        <f>+'Ark1'!D1273</f>
        <v>7</v>
      </c>
      <c r="F235" s="244" t="str">
        <f t="shared" si="201"/>
        <v>Jul</v>
      </c>
      <c r="G235" s="244">
        <f>+'Ark1'!Q1273</f>
        <v>0</v>
      </c>
      <c r="H235" s="244">
        <f>+'Ark1'!R1273</f>
        <v>0</v>
      </c>
      <c r="I235" s="246" t="str">
        <f>+IF(H235=0,"",'Ark1'!AG1273)</f>
        <v/>
      </c>
      <c r="J235" s="246" t="str">
        <f>+IF(H235=0,"",'Ark1'!AH1273)</f>
        <v/>
      </c>
      <c r="K235" s="245" t="str">
        <f>+IF(H235=0,"",'Ark1'!U1273)</f>
        <v/>
      </c>
      <c r="L235" s="245"/>
      <c r="M235" s="246" t="str">
        <f>+IF(H235=0,"",'Ark1'!T1273)</f>
        <v/>
      </c>
      <c r="N235" s="245" t="str">
        <f>+IF(H235=0,"",'Ark1'!V1273)</f>
        <v/>
      </c>
      <c r="O235" s="247" t="str">
        <f>+IF(H235=0,"",'Ark1'!W1273)</f>
        <v/>
      </c>
      <c r="P235" s="247" t="str">
        <f>+IF(H235=0,"",'Ark1'!X1273)</f>
        <v/>
      </c>
      <c r="Q235" s="247" t="str">
        <f>+IF(H235=0,"",'Ark1'!Y1273)</f>
        <v/>
      </c>
      <c r="R235" s="247" t="str">
        <f>+IF(H235=0,"",'Ark1'!Z1273)</f>
        <v/>
      </c>
      <c r="S235" s="247" t="str">
        <f>+IF(H235=0,"",'Ark1'!AA1273)</f>
        <v/>
      </c>
      <c r="T235" s="246" t="str">
        <f>+IF(H235=0,"",'Ark1'!AC1273)</f>
        <v/>
      </c>
      <c r="U235" s="247" t="str">
        <f>+IF(H235=0,"",'Ark1'!AE1273)</f>
        <v/>
      </c>
      <c r="V235" s="247" t="str">
        <f t="shared" si="202"/>
        <v/>
      </c>
      <c r="W235" s="245" t="str">
        <f t="shared" si="203"/>
        <v/>
      </c>
      <c r="X235" s="224"/>
      <c r="Y235" s="28"/>
      <c r="AA235" s="30"/>
      <c r="AB235" s="28"/>
      <c r="AC235" s="29"/>
      <c r="AD235" s="29"/>
      <c r="AH235" s="29"/>
    </row>
    <row r="236" spans="1:64" ht="15.6">
      <c r="A236" s="224"/>
      <c r="B236" s="248">
        <f>+'Ark1'!C1274</f>
        <v>2024</v>
      </c>
      <c r="C236" s="244">
        <f>+'Ark1'!L1274</f>
        <v>15</v>
      </c>
      <c r="D236" s="244" t="s">
        <v>40</v>
      </c>
      <c r="E236" s="244">
        <f>+'Ark1'!D1274</f>
        <v>8</v>
      </c>
      <c r="F236" s="244" t="str">
        <f t="shared" si="201"/>
        <v>Aug</v>
      </c>
      <c r="G236" s="244">
        <f>+'Ark1'!Q1274</f>
        <v>0</v>
      </c>
      <c r="H236" s="244">
        <f>+'Ark1'!R1274</f>
        <v>0</v>
      </c>
      <c r="I236" s="246" t="str">
        <f>+IF(H236=0,"",'Ark1'!AG1274)</f>
        <v/>
      </c>
      <c r="J236" s="246" t="str">
        <f>+IF(H236=0,"",'Ark1'!AH1274)</f>
        <v/>
      </c>
      <c r="K236" s="245" t="str">
        <f>+IF(H236=0,"",'Ark1'!U1274)</f>
        <v/>
      </c>
      <c r="L236" s="245"/>
      <c r="M236" s="246" t="str">
        <f>+IF(H236=0,"",'Ark1'!T1274)</f>
        <v/>
      </c>
      <c r="N236" s="245" t="str">
        <f>+IF(H236=0,"",'Ark1'!V1274)</f>
        <v/>
      </c>
      <c r="O236" s="247" t="str">
        <f>+IF(H236=0,"",'Ark1'!W1274)</f>
        <v/>
      </c>
      <c r="P236" s="247" t="str">
        <f>+IF(H236=0,"",'Ark1'!X1274)</f>
        <v/>
      </c>
      <c r="Q236" s="247" t="str">
        <f>+IF(H236=0,"",'Ark1'!Y1274)</f>
        <v/>
      </c>
      <c r="R236" s="247" t="str">
        <f>+IF(H236=0,"",'Ark1'!Z1274)</f>
        <v/>
      </c>
      <c r="S236" s="247" t="str">
        <f>+IF(H236=0,"",'Ark1'!AA1274)</f>
        <v/>
      </c>
      <c r="T236" s="246" t="str">
        <f>+IF(H236=0,"",'Ark1'!AC1274)</f>
        <v/>
      </c>
      <c r="U236" s="247" t="str">
        <f>+IF(H236=0,"",'Ark1'!AE1274)</f>
        <v/>
      </c>
      <c r="V236" s="247" t="str">
        <f t="shared" si="202"/>
        <v/>
      </c>
      <c r="W236" s="245" t="str">
        <f t="shared" si="203"/>
        <v/>
      </c>
      <c r="X236" s="224"/>
      <c r="Y236" s="28"/>
      <c r="AA236" s="30"/>
      <c r="AB236" s="28"/>
      <c r="AC236" s="29"/>
      <c r="AD236" s="29"/>
      <c r="AH236" s="29"/>
    </row>
    <row r="237" spans="1:64" ht="15.6">
      <c r="A237" s="224"/>
      <c r="B237" s="248">
        <f>+'Ark1'!C1275</f>
        <v>2024</v>
      </c>
      <c r="C237" s="244">
        <f>+'Ark1'!L1275</f>
        <v>15</v>
      </c>
      <c r="D237" s="244" t="s">
        <v>40</v>
      </c>
      <c r="E237" s="244">
        <f>+'Ark1'!D1275</f>
        <v>9</v>
      </c>
      <c r="F237" s="244" t="str">
        <f t="shared" si="201"/>
        <v>Sep</v>
      </c>
      <c r="G237" s="244">
        <f>+'Ark1'!Q1275</f>
        <v>0</v>
      </c>
      <c r="H237" s="244">
        <f>+'Ark1'!R1275</f>
        <v>0</v>
      </c>
      <c r="I237" s="246" t="str">
        <f>+IF(H237=0,"",'Ark1'!AG1275)</f>
        <v/>
      </c>
      <c r="J237" s="246" t="str">
        <f>+IF(H237=0,"",'Ark1'!AH1275)</f>
        <v/>
      </c>
      <c r="K237" s="245" t="str">
        <f>+IF(H237=0,"",'Ark1'!U1275)</f>
        <v/>
      </c>
      <c r="L237" s="245"/>
      <c r="M237" s="246" t="str">
        <f>+IF(H237=0,"",'Ark1'!T1275)</f>
        <v/>
      </c>
      <c r="N237" s="245" t="str">
        <f>+IF(H237=0,"",'Ark1'!V1275)</f>
        <v/>
      </c>
      <c r="O237" s="247" t="str">
        <f>+IF(H237=0,"",'Ark1'!W1275)</f>
        <v/>
      </c>
      <c r="P237" s="247" t="str">
        <f>+IF(H237=0,"",'Ark1'!X1275)</f>
        <v/>
      </c>
      <c r="Q237" s="247" t="str">
        <f>+IF(H237=0,"",'Ark1'!Y1275)</f>
        <v/>
      </c>
      <c r="R237" s="247" t="str">
        <f>+IF(H237=0,"",'Ark1'!Z1275)</f>
        <v/>
      </c>
      <c r="S237" s="247" t="str">
        <f>+IF(H237=0,"",'Ark1'!AA1275)</f>
        <v/>
      </c>
      <c r="T237" s="246" t="str">
        <f>+IF(H237=0,"",'Ark1'!AC1275)</f>
        <v/>
      </c>
      <c r="U237" s="247" t="str">
        <f>+IF(H237=0,"",'Ark1'!AE1275)</f>
        <v/>
      </c>
      <c r="V237" s="247" t="str">
        <f t="shared" si="202"/>
        <v/>
      </c>
      <c r="W237" s="245" t="str">
        <f t="shared" si="203"/>
        <v/>
      </c>
      <c r="X237" s="224"/>
      <c r="Y237" s="28"/>
      <c r="AA237" s="30"/>
      <c r="AB237" s="28"/>
      <c r="AC237" s="29"/>
      <c r="AD237" s="29"/>
      <c r="AH237" s="29"/>
    </row>
    <row r="238" spans="1:64" ht="15.6">
      <c r="A238" s="224"/>
      <c r="B238" s="248">
        <f>+'Ark1'!C1276</f>
        <v>2024</v>
      </c>
      <c r="C238" s="244">
        <f>+'Ark1'!L1276</f>
        <v>15</v>
      </c>
      <c r="D238" s="244" t="s">
        <v>40</v>
      </c>
      <c r="E238" s="244">
        <f>+'Ark1'!D1276</f>
        <v>10</v>
      </c>
      <c r="F238" s="244" t="str">
        <f t="shared" si="201"/>
        <v>Okt</v>
      </c>
      <c r="G238" s="244">
        <f>+'Ark1'!Q1276</f>
        <v>0</v>
      </c>
      <c r="H238" s="244">
        <f>+'Ark1'!R1276</f>
        <v>0</v>
      </c>
      <c r="I238" s="246" t="str">
        <f>+IF(H238=0,"",'Ark1'!AG1276)</f>
        <v/>
      </c>
      <c r="J238" s="246" t="str">
        <f>+IF(H238=0,"",'Ark1'!AH1276)</f>
        <v/>
      </c>
      <c r="K238" s="245" t="str">
        <f>+IF(H238=0,"",'Ark1'!U1276)</f>
        <v/>
      </c>
      <c r="L238" s="245"/>
      <c r="M238" s="246" t="str">
        <f>+IF(H238=0,"",'Ark1'!T1276)</f>
        <v/>
      </c>
      <c r="N238" s="245" t="str">
        <f>+IF(H238=0,"",'Ark1'!V1276)</f>
        <v/>
      </c>
      <c r="O238" s="247" t="str">
        <f>+IF(H238=0,"",'Ark1'!W1276)</f>
        <v/>
      </c>
      <c r="P238" s="247" t="str">
        <f>+IF(H238=0,"",'Ark1'!X1276)</f>
        <v/>
      </c>
      <c r="Q238" s="247" t="str">
        <f>+IF(H238=0,"",'Ark1'!Y1276)</f>
        <v/>
      </c>
      <c r="R238" s="247" t="str">
        <f>+IF(H238=0,"",'Ark1'!Z1276)</f>
        <v/>
      </c>
      <c r="S238" s="247" t="str">
        <f>+IF(H238=0,"",'Ark1'!AA1276)</f>
        <v/>
      </c>
      <c r="T238" s="246" t="str">
        <f>+IF(H238=0,"",'Ark1'!AC1276)</f>
        <v/>
      </c>
      <c r="U238" s="247" t="str">
        <f>+IF(H238=0,"",'Ark1'!AE1276)</f>
        <v/>
      </c>
      <c r="V238" s="247" t="str">
        <f t="shared" si="202"/>
        <v/>
      </c>
      <c r="W238" s="245" t="str">
        <f t="shared" si="203"/>
        <v/>
      </c>
      <c r="X238" s="224"/>
      <c r="Y238" s="28"/>
      <c r="AA238" s="30"/>
      <c r="AB238" s="28"/>
      <c r="AC238" s="29"/>
      <c r="AD238" s="29"/>
      <c r="AH238" s="29"/>
    </row>
    <row r="239" spans="1:64" ht="15.6">
      <c r="A239" s="224"/>
      <c r="B239" s="248">
        <f>+'Ark1'!C1277</f>
        <v>2024</v>
      </c>
      <c r="C239" s="244">
        <f>+'Ark1'!L1277</f>
        <v>15</v>
      </c>
      <c r="D239" s="244" t="s">
        <v>40</v>
      </c>
      <c r="E239" s="244">
        <f>+'Ark1'!D1277</f>
        <v>11</v>
      </c>
      <c r="F239" s="244" t="str">
        <f t="shared" si="201"/>
        <v>Nov</v>
      </c>
      <c r="G239" s="244">
        <f>+'Ark1'!Q1277</f>
        <v>0</v>
      </c>
      <c r="H239" s="244">
        <f>+'Ark1'!R1277</f>
        <v>0</v>
      </c>
      <c r="I239" s="246" t="str">
        <f>+IF(H239=0,"",'Ark1'!AG1277)</f>
        <v/>
      </c>
      <c r="J239" s="246" t="str">
        <f>+IF(H239=0,"",'Ark1'!AH1277)</f>
        <v/>
      </c>
      <c r="K239" s="245" t="str">
        <f>+IF(H239=0,"",'Ark1'!U1277)</f>
        <v/>
      </c>
      <c r="L239" s="245"/>
      <c r="M239" s="246" t="str">
        <f>+IF(H239=0,"",'Ark1'!T1277)</f>
        <v/>
      </c>
      <c r="N239" s="245" t="str">
        <f>+IF(H239=0,"",'Ark1'!V1277)</f>
        <v/>
      </c>
      <c r="O239" s="247" t="str">
        <f>+IF(H239=0,"",'Ark1'!W1277)</f>
        <v/>
      </c>
      <c r="P239" s="247" t="str">
        <f>+IF(H239=0,"",'Ark1'!X1277)</f>
        <v/>
      </c>
      <c r="Q239" s="247" t="str">
        <f>+IF(H239=0,"",'Ark1'!Y1277)</f>
        <v/>
      </c>
      <c r="R239" s="247" t="str">
        <f>+IF(H239=0,"",'Ark1'!Z1277)</f>
        <v/>
      </c>
      <c r="S239" s="247" t="str">
        <f>+IF(H239=0,"",'Ark1'!AA1277)</f>
        <v/>
      </c>
      <c r="T239" s="246" t="str">
        <f>+IF(H239=0,"",'Ark1'!AC1277)</f>
        <v/>
      </c>
      <c r="U239" s="247" t="str">
        <f>+IF(H239=0,"",'Ark1'!AE1277)</f>
        <v/>
      </c>
      <c r="V239" s="247" t="str">
        <f t="shared" si="202"/>
        <v/>
      </c>
      <c r="W239" s="245" t="str">
        <f t="shared" si="203"/>
        <v/>
      </c>
      <c r="X239" s="224"/>
      <c r="Y239" s="28"/>
      <c r="AA239" s="30"/>
      <c r="AB239" s="28"/>
      <c r="AC239" s="29"/>
      <c r="AD239" s="29"/>
      <c r="AH239" s="29"/>
    </row>
    <row r="240" spans="1:64" ht="15.6">
      <c r="A240" s="224"/>
      <c r="B240" s="248">
        <f>+'Ark1'!C1278</f>
        <v>2024</v>
      </c>
      <c r="C240" s="244">
        <f>+'Ark1'!L1278</f>
        <v>15</v>
      </c>
      <c r="D240" s="244" t="s">
        <v>40</v>
      </c>
      <c r="E240" s="244">
        <f>+'Ark1'!D1278</f>
        <v>12</v>
      </c>
      <c r="F240" s="244" t="str">
        <f t="shared" si="201"/>
        <v>Des</v>
      </c>
      <c r="G240" s="244">
        <f>+'Ark1'!Q1278</f>
        <v>0</v>
      </c>
      <c r="H240" s="244">
        <f>+'Ark1'!R1278</f>
        <v>0</v>
      </c>
      <c r="I240" s="246" t="str">
        <f>+IF(H240=0,"",'Ark1'!AG1278)</f>
        <v/>
      </c>
      <c r="J240" s="246" t="str">
        <f>+IF(H240=0,"",'Ark1'!AH1278)</f>
        <v/>
      </c>
      <c r="K240" s="245" t="str">
        <f>+IF(H240=0,"",'Ark1'!U1278)</f>
        <v/>
      </c>
      <c r="L240" s="245"/>
      <c r="M240" s="246" t="str">
        <f>+IF(H240=0,"",'Ark1'!T1278)</f>
        <v/>
      </c>
      <c r="N240" s="245" t="str">
        <f>+IF(H240=0,"",'Ark1'!V1278)</f>
        <v/>
      </c>
      <c r="O240" s="247" t="str">
        <f>+IF(H240=0,"",'Ark1'!W1278)</f>
        <v/>
      </c>
      <c r="P240" s="247" t="str">
        <f>+IF(H240=0,"",'Ark1'!X1278)</f>
        <v/>
      </c>
      <c r="Q240" s="247" t="str">
        <f>+IF(H240=0,"",'Ark1'!Y1278)</f>
        <v/>
      </c>
      <c r="R240" s="247" t="str">
        <f>+IF(H240=0,"",'Ark1'!Z1278)</f>
        <v/>
      </c>
      <c r="S240" s="247" t="str">
        <f>+IF(H240=0,"",'Ark1'!AA1278)</f>
        <v/>
      </c>
      <c r="T240" s="246" t="str">
        <f>+IF(H240=0,"",'Ark1'!AC1278)</f>
        <v/>
      </c>
      <c r="U240" s="247" t="str">
        <f>+IF(H240=0,"",'Ark1'!AE1278)</f>
        <v/>
      </c>
      <c r="V240" s="247" t="str">
        <f t="shared" si="202"/>
        <v/>
      </c>
      <c r="W240" s="245" t="str">
        <f t="shared" si="203"/>
        <v/>
      </c>
      <c r="X240" s="224"/>
      <c r="Y240" s="28"/>
      <c r="AA240" s="30"/>
      <c r="AB240" s="28"/>
      <c r="AC240" s="29"/>
      <c r="AD240" s="29"/>
      <c r="AH240" s="29"/>
    </row>
    <row r="241" spans="1:64">
      <c r="A241" s="224"/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467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8"/>
      <c r="AA241" s="30"/>
      <c r="AB241" s="28"/>
      <c r="AC241" s="29"/>
      <c r="AD241" s="29"/>
      <c r="AH241" s="29"/>
    </row>
    <row r="242" spans="1:64" ht="19.8">
      <c r="A242" s="224"/>
      <c r="B242" s="224"/>
      <c r="C242" s="224"/>
      <c r="D242" s="224"/>
      <c r="E242" s="224"/>
      <c r="F242" s="224"/>
      <c r="G242" s="224"/>
      <c r="H242" s="224"/>
      <c r="I242" s="224"/>
      <c r="J242" s="224"/>
      <c r="K242" s="224"/>
      <c r="L242" s="467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7"/>
      <c r="AA242" s="30"/>
      <c r="AB242" s="28"/>
      <c r="AC242" s="228"/>
      <c r="AD242" s="29"/>
      <c r="AH242" s="29"/>
      <c r="AZ242" s="240"/>
    </row>
    <row r="243" spans="1:64" ht="15" customHeight="1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227"/>
      <c r="AA243" s="30"/>
      <c r="AB243" s="28"/>
      <c r="AC243" s="228"/>
      <c r="AD243" s="29"/>
      <c r="AH243" s="29"/>
      <c r="AZ243" s="240"/>
    </row>
    <row r="244" spans="1:64" ht="15" customHeight="1">
      <c r="A244" s="311"/>
      <c r="B244" s="311"/>
      <c r="C244" s="356" t="s">
        <v>0</v>
      </c>
      <c r="D244" s="311"/>
      <c r="E244" s="357" t="str">
        <f>+D246</f>
        <v>P-</v>
      </c>
      <c r="F244" s="356" t="s">
        <v>586</v>
      </c>
      <c r="G244" s="311"/>
      <c r="H244" s="248">
        <f>SUM(H246:H257)</f>
        <v>0</v>
      </c>
      <c r="I244" s="312"/>
      <c r="J244" s="312"/>
      <c r="K244" s="276">
        <f>+Klasse!L249</f>
        <v>14.892733564013861</v>
      </c>
      <c r="L244" s="276"/>
      <c r="M244" s="311"/>
      <c r="N244" s="311"/>
      <c r="O244" s="313"/>
      <c r="P244" s="313"/>
      <c r="Q244" s="313"/>
      <c r="R244" s="313"/>
      <c r="S244" s="313"/>
      <c r="T244" s="311"/>
      <c r="U244" s="313"/>
      <c r="V244" s="276">
        <f>+K244/C246</f>
        <v>14.892733564013861</v>
      </c>
      <c r="W244" s="312"/>
      <c r="X244" s="311"/>
      <c r="Y244" s="227"/>
      <c r="AA244" s="30"/>
      <c r="AB244" s="28"/>
      <c r="AC244" s="228"/>
      <c r="AD244" s="29"/>
      <c r="AH244" s="29"/>
      <c r="AZ244" s="240"/>
    </row>
    <row r="245" spans="1:64" ht="15" customHeight="1">
      <c r="A245" s="311"/>
      <c r="B245" s="311"/>
      <c r="C245" s="311"/>
      <c r="D245" s="311"/>
      <c r="E245" s="311"/>
      <c r="F245" s="311"/>
      <c r="G245" s="311"/>
      <c r="H245" s="311"/>
      <c r="I245" s="312"/>
      <c r="J245" s="312"/>
      <c r="K245" s="311"/>
      <c r="L245" s="311"/>
      <c r="M245" s="311"/>
      <c r="N245" s="311"/>
      <c r="O245" s="313"/>
      <c r="P245" s="313"/>
      <c r="Q245" s="313"/>
      <c r="R245" s="313"/>
      <c r="S245" s="313"/>
      <c r="T245" s="311"/>
      <c r="U245" s="313"/>
      <c r="V245" s="313"/>
      <c r="W245" s="313"/>
      <c r="X245" s="313"/>
      <c r="Y245" s="227"/>
      <c r="AA245" s="30"/>
      <c r="AB245" s="28"/>
      <c r="AC245" s="228"/>
      <c r="AD245" s="29"/>
      <c r="AH245" s="29"/>
      <c r="AZ245" s="240" t="e">
        <f>1+#REF!</f>
        <v>#REF!</v>
      </c>
      <c r="BA245" s="29">
        <v>20.659867330016564</v>
      </c>
      <c r="BB245" s="29">
        <f t="shared" ref="BB245" si="204">+BA245</f>
        <v>20.659867330016564</v>
      </c>
      <c r="BC245" s="29">
        <f t="shared" ref="BC245" si="205">+BB245</f>
        <v>20.659867330016564</v>
      </c>
      <c r="BD245" s="29">
        <f t="shared" ref="BD245" si="206">+BC245</f>
        <v>20.659867330016564</v>
      </c>
      <c r="BE245" s="29">
        <f t="shared" ref="BE245" si="207">+BD245</f>
        <v>20.659867330016564</v>
      </c>
      <c r="BF245" s="29">
        <f t="shared" ref="BF245" si="208">+BE245</f>
        <v>20.659867330016564</v>
      </c>
      <c r="BG245" s="29">
        <f t="shared" ref="BG245" si="209">+BF245</f>
        <v>20.659867330016564</v>
      </c>
      <c r="BH245" s="29">
        <f t="shared" ref="BH245" si="210">+BG245</f>
        <v>20.659867330016564</v>
      </c>
      <c r="BI245" s="29">
        <f t="shared" ref="BI245" si="211">+BH245</f>
        <v>20.659867330016564</v>
      </c>
      <c r="BJ245" s="29">
        <f t="shared" ref="BJ245" si="212">+BI245</f>
        <v>20.659867330016564</v>
      </c>
      <c r="BK245" s="29">
        <f t="shared" ref="BK245" si="213">+BJ245</f>
        <v>20.659867330016564</v>
      </c>
      <c r="BL245" s="29">
        <f t="shared" ref="BL245" si="214">+BK245</f>
        <v>20.659867330016564</v>
      </c>
    </row>
    <row r="246" spans="1:64">
      <c r="A246" s="311"/>
      <c r="B246" s="311">
        <f>+'Ark1'!C1279</f>
        <v>2023</v>
      </c>
      <c r="C246" s="244">
        <f>+'Ark1'!L1279</f>
        <v>1</v>
      </c>
      <c r="D246" s="244" t="str">
        <f t="shared" ref="D246:D257" si="215">+D13</f>
        <v>P-</v>
      </c>
      <c r="E246" s="244">
        <f>+'Ark1'!D1279</f>
        <v>1</v>
      </c>
      <c r="F246" s="244" t="str">
        <f t="shared" ref="F246:F257" si="216">+F229</f>
        <v>Jan</v>
      </c>
      <c r="G246" s="244">
        <f>+'Ark1'!Q1279</f>
        <v>0</v>
      </c>
      <c r="H246" s="244">
        <f>+'Ark1'!R1279</f>
        <v>0</v>
      </c>
      <c r="I246" s="246" t="str">
        <f>+IF(H246=0,"",'Ark1'!AG1279)</f>
        <v/>
      </c>
      <c r="J246" s="246" t="str">
        <f>+IF(H246=0,"",'Ark1'!AH1279)</f>
        <v/>
      </c>
      <c r="K246" s="245" t="str">
        <f>+IF(H246=0,"",'Ark1'!U1279)</f>
        <v/>
      </c>
      <c r="L246" s="245"/>
      <c r="M246" s="246" t="str">
        <f>+IF(H246=0,"",'Ark1'!T1279)</f>
        <v/>
      </c>
      <c r="N246" s="245" t="str">
        <f>+IF(H246=0,"",'Ark1'!V1279)</f>
        <v/>
      </c>
      <c r="O246" s="247" t="str">
        <f>+IF(H246=0,"",'Ark1'!W1279)</f>
        <v/>
      </c>
      <c r="P246" s="247" t="str">
        <f>+IF(H246=0,"",'Ark1'!X1279)</f>
        <v/>
      </c>
      <c r="Q246" s="247" t="str">
        <f>+IF(H246=0,"",'Ark1'!Y1279)</f>
        <v/>
      </c>
      <c r="R246" s="247" t="str">
        <f>+IF(H246=0,"",'Ark1'!Z1279)</f>
        <v/>
      </c>
      <c r="S246" s="247" t="str">
        <f>+IF(H246=0,"",'Ark1'!AA1279)</f>
        <v/>
      </c>
      <c r="T246" s="246" t="str">
        <f>+IF(H246=0,"",'Ark1'!AC1279)</f>
        <v/>
      </c>
      <c r="U246" s="247" t="str">
        <f>+IF(H246=0,"",'Ark1'!AE1279)</f>
        <v/>
      </c>
      <c r="V246" s="247" t="str">
        <f t="shared" ref="V246:V257" si="217">+IF(H246=0,"",+K246/C246)</f>
        <v/>
      </c>
      <c r="W246" s="245" t="str">
        <f t="shared" ref="W246:W257" si="218">+IF(H246=0,"",G246/H246)</f>
        <v/>
      </c>
      <c r="X246" s="311"/>
      <c r="Y246" s="28"/>
      <c r="AA246" s="30"/>
      <c r="AB246" s="28"/>
      <c r="AC246" s="29"/>
      <c r="AD246" s="29"/>
      <c r="AH246" s="29"/>
    </row>
    <row r="247" spans="1:64">
      <c r="A247" s="311"/>
      <c r="B247" s="311">
        <f>+'Ark1'!C1280</f>
        <v>2023</v>
      </c>
      <c r="C247" s="244">
        <f>+'Ark1'!L1280</f>
        <v>1</v>
      </c>
      <c r="D247" s="244" t="str">
        <f t="shared" si="215"/>
        <v>P-</v>
      </c>
      <c r="E247" s="244">
        <f>+'Ark1'!D1280</f>
        <v>2</v>
      </c>
      <c r="F247" s="244" t="str">
        <f t="shared" si="216"/>
        <v>Feb</v>
      </c>
      <c r="G247" s="244">
        <f>+'Ark1'!Q1280</f>
        <v>0</v>
      </c>
      <c r="H247" s="244">
        <f>+'Ark1'!R1280</f>
        <v>0</v>
      </c>
      <c r="I247" s="246" t="str">
        <f>+IF(H247=0,"",'Ark1'!AG1280)</f>
        <v/>
      </c>
      <c r="J247" s="246" t="str">
        <f>+IF(H247=0,"",'Ark1'!AH1280)</f>
        <v/>
      </c>
      <c r="K247" s="245" t="str">
        <f>+IF(H247=0,"",'Ark1'!U1280)</f>
        <v/>
      </c>
      <c r="L247" s="245"/>
      <c r="M247" s="246" t="str">
        <f>+IF(H247=0,"",'Ark1'!T1280)</f>
        <v/>
      </c>
      <c r="N247" s="245" t="str">
        <f>+IF(H247=0,"",'Ark1'!V1280)</f>
        <v/>
      </c>
      <c r="O247" s="247" t="str">
        <f>+IF(H247=0,"",'Ark1'!W1280)</f>
        <v/>
      </c>
      <c r="P247" s="247" t="str">
        <f>+IF(H247=0,"",'Ark1'!X1280)</f>
        <v/>
      </c>
      <c r="Q247" s="247" t="str">
        <f>+IF(H247=0,"",'Ark1'!Y1280)</f>
        <v/>
      </c>
      <c r="R247" s="247" t="str">
        <f>+IF(H247=0,"",'Ark1'!Z1280)</f>
        <v/>
      </c>
      <c r="S247" s="247" t="str">
        <f>+IF(H247=0,"",'Ark1'!AA1280)</f>
        <v/>
      </c>
      <c r="T247" s="246" t="str">
        <f>+IF(H247=0,"",'Ark1'!AC1280)</f>
        <v/>
      </c>
      <c r="U247" s="247" t="str">
        <f>+IF(H247=0,"",'Ark1'!AE1280)</f>
        <v/>
      </c>
      <c r="V247" s="247" t="str">
        <f t="shared" si="217"/>
        <v/>
      </c>
      <c r="W247" s="245" t="str">
        <f t="shared" si="218"/>
        <v/>
      </c>
      <c r="X247" s="311"/>
      <c r="Y247" s="28"/>
      <c r="AA247" s="30"/>
      <c r="AB247" s="28"/>
      <c r="AC247" s="29"/>
      <c r="AD247" s="29"/>
      <c r="AH247" s="29"/>
    </row>
    <row r="248" spans="1:64">
      <c r="A248" s="311"/>
      <c r="B248" s="311">
        <f>+'Ark1'!C1281</f>
        <v>2023</v>
      </c>
      <c r="C248" s="244">
        <f>+'Ark1'!L1281</f>
        <v>1</v>
      </c>
      <c r="D248" s="244" t="str">
        <f t="shared" si="215"/>
        <v>P-</v>
      </c>
      <c r="E248" s="244">
        <f>+'Ark1'!D1281</f>
        <v>3</v>
      </c>
      <c r="F248" s="244" t="str">
        <f t="shared" si="216"/>
        <v>Mar</v>
      </c>
      <c r="G248" s="244">
        <f>+'Ark1'!Q1281</f>
        <v>0</v>
      </c>
      <c r="H248" s="244">
        <f>+'Ark1'!R1281</f>
        <v>0</v>
      </c>
      <c r="I248" s="246" t="str">
        <f>+IF(H248=0,"",'Ark1'!AG1281)</f>
        <v/>
      </c>
      <c r="J248" s="246" t="str">
        <f>+IF(H248=0,"",'Ark1'!AH1281)</f>
        <v/>
      </c>
      <c r="K248" s="245" t="str">
        <f>+IF(H248=0,"",'Ark1'!U1281)</f>
        <v/>
      </c>
      <c r="L248" s="245"/>
      <c r="M248" s="246" t="str">
        <f>+IF(H248=0,"",'Ark1'!T1281)</f>
        <v/>
      </c>
      <c r="N248" s="245" t="str">
        <f>+IF(H248=0,"",'Ark1'!V1281)</f>
        <v/>
      </c>
      <c r="O248" s="247" t="str">
        <f>+IF(H248=0,"",'Ark1'!W1281)</f>
        <v/>
      </c>
      <c r="P248" s="247" t="str">
        <f>+IF(H248=0,"",'Ark1'!X1281)</f>
        <v/>
      </c>
      <c r="Q248" s="247" t="str">
        <f>+IF(H248=0,"",'Ark1'!Y1281)</f>
        <v/>
      </c>
      <c r="R248" s="247" t="str">
        <f>+IF(H248=0,"",'Ark1'!Z1281)</f>
        <v/>
      </c>
      <c r="S248" s="247" t="str">
        <f>+IF(H248=0,"",'Ark1'!AA1281)</f>
        <v/>
      </c>
      <c r="T248" s="246" t="str">
        <f>+IF(H248=0,"",'Ark1'!AC1281)</f>
        <v/>
      </c>
      <c r="U248" s="247" t="str">
        <f>+IF(H248=0,"",'Ark1'!AE1281)</f>
        <v/>
      </c>
      <c r="V248" s="247" t="str">
        <f t="shared" si="217"/>
        <v/>
      </c>
      <c r="W248" s="245" t="str">
        <f t="shared" si="218"/>
        <v/>
      </c>
      <c r="X248" s="311"/>
      <c r="AA248" s="30"/>
      <c r="AB248" s="28"/>
      <c r="AE248" s="28"/>
      <c r="AF248" s="28"/>
      <c r="AG248" s="28"/>
      <c r="AI248" s="28"/>
      <c r="AJ248" s="249"/>
      <c r="AK248" s="28"/>
      <c r="AL248" s="28"/>
    </row>
    <row r="249" spans="1:64">
      <c r="A249" s="311"/>
      <c r="B249" s="311">
        <f>+'Ark1'!C1282</f>
        <v>2023</v>
      </c>
      <c r="C249" s="244">
        <f>+'Ark1'!L1282</f>
        <v>1</v>
      </c>
      <c r="D249" s="244" t="str">
        <f t="shared" si="215"/>
        <v>P-</v>
      </c>
      <c r="E249" s="244">
        <f>+'Ark1'!D1282</f>
        <v>4</v>
      </c>
      <c r="F249" s="244" t="str">
        <f t="shared" si="216"/>
        <v>Apr</v>
      </c>
      <c r="G249" s="244">
        <f>+'Ark1'!Q1282</f>
        <v>0</v>
      </c>
      <c r="H249" s="244">
        <f>+'Ark1'!R1282</f>
        <v>0</v>
      </c>
      <c r="I249" s="246" t="str">
        <f>+IF(H249=0,"",'Ark1'!AG1282)</f>
        <v/>
      </c>
      <c r="J249" s="246" t="str">
        <f>+IF(H249=0,"",'Ark1'!AH1282)</f>
        <v/>
      </c>
      <c r="K249" s="245" t="str">
        <f>+IF(H249=0,"",'Ark1'!U1282)</f>
        <v/>
      </c>
      <c r="L249" s="245"/>
      <c r="M249" s="246" t="str">
        <f>+IF(H249=0,"",'Ark1'!T1282)</f>
        <v/>
      </c>
      <c r="N249" s="245" t="str">
        <f>+IF(H249=0,"",'Ark1'!V1282)</f>
        <v/>
      </c>
      <c r="O249" s="247" t="str">
        <f>+IF(H249=0,"",'Ark1'!W1282)</f>
        <v/>
      </c>
      <c r="P249" s="247" t="str">
        <f>+IF(H249=0,"",'Ark1'!X1282)</f>
        <v/>
      </c>
      <c r="Q249" s="247" t="str">
        <f>+IF(H249=0,"",'Ark1'!Y1282)</f>
        <v/>
      </c>
      <c r="R249" s="247" t="str">
        <f>+IF(H249=0,"",'Ark1'!Z1282)</f>
        <v/>
      </c>
      <c r="S249" s="247" t="str">
        <f>+IF(H249=0,"",'Ark1'!AA1282)</f>
        <v/>
      </c>
      <c r="T249" s="246" t="str">
        <f>+IF(H249=0,"",'Ark1'!AC1282)</f>
        <v/>
      </c>
      <c r="U249" s="247" t="str">
        <f>+IF(H249=0,"",'Ark1'!AE1282)</f>
        <v/>
      </c>
      <c r="V249" s="247" t="str">
        <f t="shared" si="217"/>
        <v/>
      </c>
      <c r="W249" s="245" t="str">
        <f t="shared" si="218"/>
        <v/>
      </c>
      <c r="X249" s="311"/>
      <c r="AA249" s="30"/>
      <c r="AB249" s="28"/>
      <c r="AE249" s="28"/>
      <c r="AF249" s="28"/>
      <c r="AG249" s="28"/>
      <c r="AI249" s="28"/>
      <c r="AJ249" s="249"/>
      <c r="AK249" s="28"/>
      <c r="AL249" s="28"/>
    </row>
    <row r="250" spans="1:64">
      <c r="A250" s="311"/>
      <c r="B250" s="311">
        <f>+'Ark1'!C1283</f>
        <v>2023</v>
      </c>
      <c r="C250" s="244">
        <f>+'Ark1'!L1283</f>
        <v>1</v>
      </c>
      <c r="D250" s="244" t="str">
        <f t="shared" si="215"/>
        <v>P-</v>
      </c>
      <c r="E250" s="244">
        <f>+'Ark1'!D1283</f>
        <v>5</v>
      </c>
      <c r="F250" s="244" t="str">
        <f t="shared" si="216"/>
        <v>Mai</v>
      </c>
      <c r="G250" s="244">
        <f>+'Ark1'!Q1283</f>
        <v>0</v>
      </c>
      <c r="H250" s="244">
        <f>+'Ark1'!R1283</f>
        <v>0</v>
      </c>
      <c r="I250" s="246" t="str">
        <f>+IF(H250=0,"",'Ark1'!AG1283)</f>
        <v/>
      </c>
      <c r="J250" s="246" t="str">
        <f>+IF(H250=0,"",'Ark1'!AH1283)</f>
        <v/>
      </c>
      <c r="K250" s="245" t="str">
        <f>+IF(H250=0,"",'Ark1'!U1283)</f>
        <v/>
      </c>
      <c r="L250" s="245"/>
      <c r="M250" s="246" t="str">
        <f>+IF(H250=0,"",'Ark1'!T1283)</f>
        <v/>
      </c>
      <c r="N250" s="245" t="str">
        <f>+IF(H250=0,"",'Ark1'!V1283)</f>
        <v/>
      </c>
      <c r="O250" s="247" t="str">
        <f>+IF(H250=0,"",'Ark1'!W1283)</f>
        <v/>
      </c>
      <c r="P250" s="247" t="str">
        <f>+IF(H250=0,"",'Ark1'!X1283)</f>
        <v/>
      </c>
      <c r="Q250" s="247" t="str">
        <f>+IF(H250=0,"",'Ark1'!Y1283)</f>
        <v/>
      </c>
      <c r="R250" s="247" t="str">
        <f>+IF(H250=0,"",'Ark1'!Z1283)</f>
        <v/>
      </c>
      <c r="S250" s="247" t="str">
        <f>+IF(H250=0,"",'Ark1'!AA1283)</f>
        <v/>
      </c>
      <c r="T250" s="246" t="str">
        <f>+IF(H250=0,"",'Ark1'!AC1283)</f>
        <v/>
      </c>
      <c r="U250" s="247" t="str">
        <f>+IF(H250=0,"",'Ark1'!AE1283)</f>
        <v/>
      </c>
      <c r="V250" s="247" t="str">
        <f t="shared" si="217"/>
        <v/>
      </c>
      <c r="W250" s="245" t="str">
        <f t="shared" si="218"/>
        <v/>
      </c>
      <c r="X250" s="311"/>
      <c r="AA250" s="30"/>
      <c r="AB250" s="28"/>
      <c r="AE250" s="28"/>
      <c r="AF250" s="28"/>
      <c r="AG250" s="28"/>
      <c r="AI250" s="28"/>
      <c r="AJ250" s="249"/>
      <c r="AK250" s="28"/>
      <c r="AL250" s="28"/>
    </row>
    <row r="251" spans="1:64">
      <c r="A251" s="311"/>
      <c r="B251" s="311">
        <f>+'Ark1'!C1284</f>
        <v>2023</v>
      </c>
      <c r="C251" s="244">
        <f>+'Ark1'!L1284</f>
        <v>1</v>
      </c>
      <c r="D251" s="244" t="str">
        <f t="shared" si="215"/>
        <v>P-</v>
      </c>
      <c r="E251" s="244">
        <f>+'Ark1'!D1284</f>
        <v>6</v>
      </c>
      <c r="F251" s="244" t="str">
        <f t="shared" si="216"/>
        <v>Jun</v>
      </c>
      <c r="G251" s="244">
        <f>+'Ark1'!Q1284</f>
        <v>0</v>
      </c>
      <c r="H251" s="244">
        <f>+'Ark1'!R1284</f>
        <v>0</v>
      </c>
      <c r="I251" s="246" t="str">
        <f>+IF(H251=0,"",'Ark1'!AG1284)</f>
        <v/>
      </c>
      <c r="J251" s="246" t="str">
        <f>+IF(H251=0,"",'Ark1'!AH1284)</f>
        <v/>
      </c>
      <c r="K251" s="245" t="str">
        <f>+IF(H251=0,"",'Ark1'!U1284)</f>
        <v/>
      </c>
      <c r="L251" s="245"/>
      <c r="M251" s="246" t="str">
        <f>+IF(H251=0,"",'Ark1'!T1284)</f>
        <v/>
      </c>
      <c r="N251" s="245" t="str">
        <f>+IF(H251=0,"",'Ark1'!V1284)</f>
        <v/>
      </c>
      <c r="O251" s="247" t="str">
        <f>+IF(H251=0,"",'Ark1'!W1284)</f>
        <v/>
      </c>
      <c r="P251" s="247" t="str">
        <f>+IF(H251=0,"",'Ark1'!X1284)</f>
        <v/>
      </c>
      <c r="Q251" s="247" t="str">
        <f>+IF(H251=0,"",'Ark1'!Y1284)</f>
        <v/>
      </c>
      <c r="R251" s="247" t="str">
        <f>+IF(H251=0,"",'Ark1'!Z1284)</f>
        <v/>
      </c>
      <c r="S251" s="247" t="str">
        <f>+IF(H251=0,"",'Ark1'!AA1284)</f>
        <v/>
      </c>
      <c r="T251" s="246" t="str">
        <f>+IF(H251=0,"",'Ark1'!AC1284)</f>
        <v/>
      </c>
      <c r="U251" s="247" t="str">
        <f>+IF(H251=0,"",'Ark1'!AE1284)</f>
        <v/>
      </c>
      <c r="V251" s="247" t="str">
        <f t="shared" si="217"/>
        <v/>
      </c>
      <c r="W251" s="245" t="str">
        <f t="shared" si="218"/>
        <v/>
      </c>
      <c r="X251" s="311"/>
      <c r="AA251" s="30"/>
      <c r="AB251" s="28"/>
      <c r="AE251" s="28"/>
      <c r="AF251" s="28"/>
      <c r="AG251" s="28"/>
      <c r="AI251" s="28"/>
      <c r="AJ251" s="249"/>
      <c r="AK251" s="28"/>
      <c r="AL251" s="28"/>
    </row>
    <row r="252" spans="1:64">
      <c r="A252" s="311"/>
      <c r="B252" s="311">
        <f>+'Ark1'!C1285</f>
        <v>2023</v>
      </c>
      <c r="C252" s="244">
        <f>+'Ark1'!L1285</f>
        <v>1</v>
      </c>
      <c r="D252" s="244" t="str">
        <f t="shared" si="215"/>
        <v>P-</v>
      </c>
      <c r="E252" s="244">
        <f>+'Ark1'!D1285</f>
        <v>7</v>
      </c>
      <c r="F252" s="244" t="str">
        <f t="shared" si="216"/>
        <v>Jul</v>
      </c>
      <c r="G252" s="244">
        <f>+'Ark1'!Q1285</f>
        <v>0</v>
      </c>
      <c r="H252" s="244">
        <f>+'Ark1'!R1285</f>
        <v>0</v>
      </c>
      <c r="I252" s="246" t="str">
        <f>+IF(H252=0,"",'Ark1'!AG1285)</f>
        <v/>
      </c>
      <c r="J252" s="246" t="str">
        <f>+IF(H252=0,"",'Ark1'!AH1285)</f>
        <v/>
      </c>
      <c r="K252" s="245" t="str">
        <f>+IF(H252=0,"",'Ark1'!U1285)</f>
        <v/>
      </c>
      <c r="L252" s="245"/>
      <c r="M252" s="246" t="str">
        <f>+IF(H252=0,"",'Ark1'!T1285)</f>
        <v/>
      </c>
      <c r="N252" s="245" t="str">
        <f>+IF(H252=0,"",'Ark1'!V1285)</f>
        <v/>
      </c>
      <c r="O252" s="247" t="str">
        <f>+IF(H252=0,"",'Ark1'!W1285)</f>
        <v/>
      </c>
      <c r="P252" s="247" t="str">
        <f>+IF(H252=0,"",'Ark1'!X1285)</f>
        <v/>
      </c>
      <c r="Q252" s="247" t="str">
        <f>+IF(H252=0,"",'Ark1'!Y1285)</f>
        <v/>
      </c>
      <c r="R252" s="247" t="str">
        <f>+IF(H252=0,"",'Ark1'!Z1285)</f>
        <v/>
      </c>
      <c r="S252" s="247" t="str">
        <f>+IF(H252=0,"",'Ark1'!AA1285)</f>
        <v/>
      </c>
      <c r="T252" s="246" t="str">
        <f>+IF(H252=0,"",'Ark1'!AC1285)</f>
        <v/>
      </c>
      <c r="U252" s="247" t="str">
        <f>+IF(H252=0,"",'Ark1'!AE1285)</f>
        <v/>
      </c>
      <c r="V252" s="247" t="str">
        <f t="shared" si="217"/>
        <v/>
      </c>
      <c r="W252" s="245" t="str">
        <f t="shared" si="218"/>
        <v/>
      </c>
      <c r="X252" s="311"/>
      <c r="AA252" s="30"/>
      <c r="AB252" s="28"/>
      <c r="AE252" s="28"/>
      <c r="AF252" s="28"/>
      <c r="AG252" s="28"/>
      <c r="AI252" s="28"/>
      <c r="AJ252" s="249"/>
      <c r="AK252" s="28"/>
      <c r="AL252" s="28"/>
    </row>
    <row r="253" spans="1:64">
      <c r="A253" s="311"/>
      <c r="B253" s="311">
        <f>+'Ark1'!C1286</f>
        <v>2023</v>
      </c>
      <c r="C253" s="244">
        <f>+'Ark1'!L1286</f>
        <v>1</v>
      </c>
      <c r="D253" s="244" t="str">
        <f t="shared" si="215"/>
        <v>P-</v>
      </c>
      <c r="E253" s="244">
        <f>+'Ark1'!D1286</f>
        <v>8</v>
      </c>
      <c r="F253" s="244" t="str">
        <f t="shared" si="216"/>
        <v>Aug</v>
      </c>
      <c r="G253" s="244">
        <f>+'Ark1'!Q1286</f>
        <v>0</v>
      </c>
      <c r="H253" s="244">
        <f>+'Ark1'!R1286</f>
        <v>0</v>
      </c>
      <c r="I253" s="246" t="str">
        <f>+IF(H253=0,"",'Ark1'!AG1286)</f>
        <v/>
      </c>
      <c r="J253" s="246" t="str">
        <f>+IF(H253=0,"",'Ark1'!AH1286)</f>
        <v/>
      </c>
      <c r="K253" s="245" t="str">
        <f>+IF(H253=0,"",'Ark1'!U1286)</f>
        <v/>
      </c>
      <c r="L253" s="245"/>
      <c r="M253" s="246" t="str">
        <f>+IF(H253=0,"",'Ark1'!T1286)</f>
        <v/>
      </c>
      <c r="N253" s="245" t="str">
        <f>+IF(H253=0,"",'Ark1'!V1286)</f>
        <v/>
      </c>
      <c r="O253" s="247" t="str">
        <f>+IF(H253=0,"",'Ark1'!W1286)</f>
        <v/>
      </c>
      <c r="P253" s="247" t="str">
        <f>+IF(H253=0,"",'Ark1'!X1286)</f>
        <v/>
      </c>
      <c r="Q253" s="247" t="str">
        <f>+IF(H253=0,"",'Ark1'!Y1286)</f>
        <v/>
      </c>
      <c r="R253" s="247" t="str">
        <f>+IF(H253=0,"",'Ark1'!Z1286)</f>
        <v/>
      </c>
      <c r="S253" s="247" t="str">
        <f>+IF(H253=0,"",'Ark1'!AA1286)</f>
        <v/>
      </c>
      <c r="T253" s="246" t="str">
        <f>+IF(H253=0,"",'Ark1'!AC1286)</f>
        <v/>
      </c>
      <c r="U253" s="247" t="str">
        <f>+IF(H253=0,"",'Ark1'!AE1286)</f>
        <v/>
      </c>
      <c r="V253" s="247" t="str">
        <f t="shared" si="217"/>
        <v/>
      </c>
      <c r="W253" s="245" t="str">
        <f t="shared" si="218"/>
        <v/>
      </c>
      <c r="X253" s="311"/>
      <c r="AA253" s="30"/>
      <c r="AB253" s="28"/>
      <c r="AE253" s="28"/>
      <c r="AF253" s="28"/>
      <c r="AG253" s="28"/>
      <c r="AI253" s="28"/>
      <c r="AJ253" s="249"/>
      <c r="AK253" s="28"/>
      <c r="AL253" s="28"/>
    </row>
    <row r="254" spans="1:64">
      <c r="A254" s="311"/>
      <c r="B254" s="311">
        <f>+'Ark1'!C1287</f>
        <v>2023</v>
      </c>
      <c r="C254" s="244">
        <f>+'Ark1'!L1287</f>
        <v>1</v>
      </c>
      <c r="D254" s="244" t="str">
        <f t="shared" si="215"/>
        <v>P-</v>
      </c>
      <c r="E254" s="244">
        <f>+'Ark1'!D1287</f>
        <v>9</v>
      </c>
      <c r="F254" s="244" t="str">
        <f t="shared" si="216"/>
        <v>Sep</v>
      </c>
      <c r="G254" s="244">
        <f>+'Ark1'!Q1287</f>
        <v>0</v>
      </c>
      <c r="H254" s="244">
        <f>+'Ark1'!R1287</f>
        <v>0</v>
      </c>
      <c r="I254" s="246" t="str">
        <f>+IF(H254=0,"",'Ark1'!AG1287)</f>
        <v/>
      </c>
      <c r="J254" s="246" t="str">
        <f>+IF(H254=0,"",'Ark1'!AH1287)</f>
        <v/>
      </c>
      <c r="K254" s="245" t="str">
        <f>+IF(H254=0,"",'Ark1'!U1287)</f>
        <v/>
      </c>
      <c r="L254" s="245"/>
      <c r="M254" s="246" t="str">
        <f>+IF(H254=0,"",'Ark1'!T1287)</f>
        <v/>
      </c>
      <c r="N254" s="245" t="str">
        <f>+IF(H254=0,"",'Ark1'!V1287)</f>
        <v/>
      </c>
      <c r="O254" s="247" t="str">
        <f>+IF(H254=0,"",'Ark1'!W1287)</f>
        <v/>
      </c>
      <c r="P254" s="247" t="str">
        <f>+IF(H254=0,"",'Ark1'!X1287)</f>
        <v/>
      </c>
      <c r="Q254" s="247" t="str">
        <f>+IF(H254=0,"",'Ark1'!Y1287)</f>
        <v/>
      </c>
      <c r="R254" s="247" t="str">
        <f>+IF(H254=0,"",'Ark1'!Z1287)</f>
        <v/>
      </c>
      <c r="S254" s="247" t="str">
        <f>+IF(H254=0,"",'Ark1'!AA1287)</f>
        <v/>
      </c>
      <c r="T254" s="246" t="str">
        <f>+IF(H254=0,"",'Ark1'!AC1287)</f>
        <v/>
      </c>
      <c r="U254" s="247" t="str">
        <f>+IF(H254=0,"",'Ark1'!AE1287)</f>
        <v/>
      </c>
      <c r="V254" s="247" t="str">
        <f t="shared" si="217"/>
        <v/>
      </c>
      <c r="W254" s="245" t="str">
        <f t="shared" si="218"/>
        <v/>
      </c>
      <c r="X254" s="311"/>
      <c r="AA254" s="30"/>
      <c r="AB254" s="28"/>
      <c r="AE254" s="28"/>
      <c r="AF254" s="28"/>
      <c r="AG254" s="28"/>
      <c r="AI254" s="28"/>
      <c r="AJ254" s="249"/>
      <c r="AK254" s="28"/>
      <c r="AL254" s="28"/>
    </row>
    <row r="255" spans="1:64">
      <c r="A255" s="311"/>
      <c r="B255" s="311">
        <f>+'Ark1'!C1288</f>
        <v>2023</v>
      </c>
      <c r="C255" s="244">
        <f>+'Ark1'!L1288</f>
        <v>1</v>
      </c>
      <c r="D255" s="244" t="str">
        <f t="shared" si="215"/>
        <v>P-</v>
      </c>
      <c r="E255" s="244">
        <f>+'Ark1'!D1288</f>
        <v>10</v>
      </c>
      <c r="F255" s="244" t="str">
        <f t="shared" si="216"/>
        <v>Okt</v>
      </c>
      <c r="G255" s="244">
        <f>+'Ark1'!Q1288</f>
        <v>0</v>
      </c>
      <c r="H255" s="244">
        <f>+'Ark1'!R1288</f>
        <v>0</v>
      </c>
      <c r="I255" s="246" t="str">
        <f>+IF(H255=0,"",'Ark1'!AG1288)</f>
        <v/>
      </c>
      <c r="J255" s="246" t="str">
        <f>+IF(H255=0,"",'Ark1'!AH1288)</f>
        <v/>
      </c>
      <c r="K255" s="245" t="str">
        <f>+IF(H255=0,"",'Ark1'!U1288)</f>
        <v/>
      </c>
      <c r="L255" s="245"/>
      <c r="M255" s="246" t="str">
        <f>+IF(H255=0,"",'Ark1'!T1288)</f>
        <v/>
      </c>
      <c r="N255" s="245" t="str">
        <f>+IF(H255=0,"",'Ark1'!V1288)</f>
        <v/>
      </c>
      <c r="O255" s="247" t="str">
        <f>+IF(H255=0,"",'Ark1'!W1288)</f>
        <v/>
      </c>
      <c r="P255" s="247" t="str">
        <f>+IF(H255=0,"",'Ark1'!X1288)</f>
        <v/>
      </c>
      <c r="Q255" s="247" t="str">
        <f>+IF(H255=0,"",'Ark1'!Y1288)</f>
        <v/>
      </c>
      <c r="R255" s="247" t="str">
        <f>+IF(H255=0,"",'Ark1'!Z1288)</f>
        <v/>
      </c>
      <c r="S255" s="247" t="str">
        <f>+IF(H255=0,"",'Ark1'!AA1288)</f>
        <v/>
      </c>
      <c r="T255" s="246" t="str">
        <f>+IF(H255=0,"",'Ark1'!AC1288)</f>
        <v/>
      </c>
      <c r="U255" s="247" t="str">
        <f>+IF(H255=0,"",'Ark1'!AE1288)</f>
        <v/>
      </c>
      <c r="V255" s="247" t="str">
        <f t="shared" si="217"/>
        <v/>
      </c>
      <c r="W255" s="245" t="str">
        <f t="shared" si="218"/>
        <v/>
      </c>
      <c r="X255" s="311"/>
      <c r="AA255" s="30"/>
      <c r="AB255" s="28"/>
      <c r="AE255" s="28"/>
      <c r="AF255" s="28"/>
      <c r="AG255" s="28"/>
      <c r="AI255" s="28"/>
      <c r="AJ255" s="249"/>
      <c r="AK255" s="28"/>
      <c r="AL255" s="28"/>
    </row>
    <row r="256" spans="1:64">
      <c r="A256" s="311"/>
      <c r="B256" s="311">
        <f>+'Ark1'!C1289</f>
        <v>2023</v>
      </c>
      <c r="C256" s="244">
        <f>+'Ark1'!L1289</f>
        <v>1</v>
      </c>
      <c r="D256" s="244" t="str">
        <f t="shared" si="215"/>
        <v>P-</v>
      </c>
      <c r="E256" s="244">
        <f>+'Ark1'!D1289</f>
        <v>11</v>
      </c>
      <c r="F256" s="244" t="str">
        <f t="shared" si="216"/>
        <v>Nov</v>
      </c>
      <c r="G256" s="244">
        <f>+'Ark1'!Q1289</f>
        <v>0</v>
      </c>
      <c r="H256" s="244">
        <f>+'Ark1'!R1289</f>
        <v>0</v>
      </c>
      <c r="I256" s="246" t="str">
        <f>+IF(H256=0,"",'Ark1'!AG1289)</f>
        <v/>
      </c>
      <c r="J256" s="246" t="str">
        <f>+IF(H256=0,"",'Ark1'!AH1289)</f>
        <v/>
      </c>
      <c r="K256" s="245" t="str">
        <f>+IF(H256=0,"",'Ark1'!U1289)</f>
        <v/>
      </c>
      <c r="L256" s="245"/>
      <c r="M256" s="246" t="str">
        <f>+IF(H256=0,"",'Ark1'!T1289)</f>
        <v/>
      </c>
      <c r="N256" s="245" t="str">
        <f>+IF(H256=0,"",'Ark1'!V1289)</f>
        <v/>
      </c>
      <c r="O256" s="247" t="str">
        <f>+IF(H256=0,"",'Ark1'!W1289)</f>
        <v/>
      </c>
      <c r="P256" s="247" t="str">
        <f>+IF(H256=0,"",'Ark1'!X1289)</f>
        <v/>
      </c>
      <c r="Q256" s="247" t="str">
        <f>+IF(H256=0,"",'Ark1'!Y1289)</f>
        <v/>
      </c>
      <c r="R256" s="247" t="str">
        <f>+IF(H256=0,"",'Ark1'!Z1289)</f>
        <v/>
      </c>
      <c r="S256" s="247" t="str">
        <f>+IF(H256=0,"",'Ark1'!AA1289)</f>
        <v/>
      </c>
      <c r="T256" s="246" t="str">
        <f>+IF(H256=0,"",'Ark1'!AC1289)</f>
        <v/>
      </c>
      <c r="U256" s="247" t="str">
        <f>+IF(H256=0,"",'Ark1'!AE1289)</f>
        <v/>
      </c>
      <c r="V256" s="247" t="str">
        <f t="shared" si="217"/>
        <v/>
      </c>
      <c r="W256" s="245" t="str">
        <f t="shared" si="218"/>
        <v/>
      </c>
      <c r="X256" s="311"/>
      <c r="AA256" s="30"/>
      <c r="AB256" s="28"/>
      <c r="AE256" s="28"/>
      <c r="AF256" s="28"/>
      <c r="AG256" s="28"/>
      <c r="AI256" s="28"/>
      <c r="AJ256" s="249"/>
      <c r="AK256" s="28"/>
      <c r="AL256" s="28"/>
    </row>
    <row r="257" spans="1:64">
      <c r="A257" s="311"/>
      <c r="B257" s="311">
        <f>+'Ark1'!C1290</f>
        <v>2023</v>
      </c>
      <c r="C257" s="244">
        <f>+'Ark1'!L1290</f>
        <v>1</v>
      </c>
      <c r="D257" s="244" t="str">
        <f t="shared" si="215"/>
        <v>P-</v>
      </c>
      <c r="E257" s="244">
        <f>+'Ark1'!D1290</f>
        <v>12</v>
      </c>
      <c r="F257" s="244" t="str">
        <f t="shared" si="216"/>
        <v>Des</v>
      </c>
      <c r="G257" s="244">
        <f>+'Ark1'!Q1290</f>
        <v>0</v>
      </c>
      <c r="H257" s="244">
        <f>+'Ark1'!R1290</f>
        <v>0</v>
      </c>
      <c r="I257" s="246" t="str">
        <f>+IF(H257=0,"",'Ark1'!AG1290)</f>
        <v/>
      </c>
      <c r="J257" s="246" t="str">
        <f>+IF(H257=0,"",'Ark1'!AH1290)</f>
        <v/>
      </c>
      <c r="K257" s="245" t="str">
        <f>+IF(H257=0,"",'Ark1'!U1290)</f>
        <v/>
      </c>
      <c r="L257" s="245"/>
      <c r="M257" s="246" t="str">
        <f>+IF(H257=0,"",'Ark1'!T1290)</f>
        <v/>
      </c>
      <c r="N257" s="245" t="str">
        <f>+IF(H257=0,"",'Ark1'!V1290)</f>
        <v/>
      </c>
      <c r="O257" s="247" t="str">
        <f>+IF(H257=0,"",'Ark1'!W1290)</f>
        <v/>
      </c>
      <c r="P257" s="247" t="str">
        <f>+IF(H257=0,"",'Ark1'!X1290)</f>
        <v/>
      </c>
      <c r="Q257" s="247" t="str">
        <f>+IF(H257=0,"",'Ark1'!Y1290)</f>
        <v/>
      </c>
      <c r="R257" s="247" t="str">
        <f>+IF(H257=0,"",'Ark1'!Z1290)</f>
        <v/>
      </c>
      <c r="S257" s="247" t="str">
        <f>+IF(H257=0,"",'Ark1'!AA1290)</f>
        <v/>
      </c>
      <c r="T257" s="246" t="str">
        <f>+IF(H257=0,"",'Ark1'!AC1290)</f>
        <v/>
      </c>
      <c r="U257" s="247" t="str">
        <f>+IF(H257=0,"",'Ark1'!AE1290)</f>
        <v/>
      </c>
      <c r="V257" s="247" t="str">
        <f t="shared" si="217"/>
        <v/>
      </c>
      <c r="W257" s="245" t="str">
        <f t="shared" si="218"/>
        <v/>
      </c>
      <c r="X257" s="311"/>
      <c r="AA257" s="30"/>
      <c r="AB257" s="28"/>
      <c r="AE257" s="28"/>
      <c r="AF257" s="28"/>
      <c r="AG257" s="28"/>
      <c r="AI257" s="28"/>
      <c r="AJ257" s="249"/>
      <c r="AK257" s="28"/>
      <c r="AL257" s="28"/>
    </row>
    <row r="258" spans="1:64" ht="15" customHeight="1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227"/>
      <c r="AA258" s="30"/>
      <c r="AB258" s="28"/>
      <c r="AC258" s="228"/>
      <c r="AD258" s="29"/>
      <c r="AH258" s="29"/>
      <c r="AZ258" s="240"/>
    </row>
    <row r="259" spans="1:64" ht="15" customHeight="1">
      <c r="A259" s="311"/>
      <c r="B259" s="311"/>
      <c r="C259" s="356" t="s">
        <v>0</v>
      </c>
      <c r="D259" s="311"/>
      <c r="E259" s="357" t="str">
        <f>+D261</f>
        <v>P</v>
      </c>
      <c r="F259" s="356" t="s">
        <v>586</v>
      </c>
      <c r="G259" s="311"/>
      <c r="H259" s="248">
        <f>SUM(H261:H272)</f>
        <v>0</v>
      </c>
      <c r="I259" s="312"/>
      <c r="J259" s="312"/>
      <c r="K259" s="276">
        <f>+Klasse!L267</f>
        <v>14.658847736625525</v>
      </c>
      <c r="L259" s="276"/>
      <c r="M259" s="311"/>
      <c r="N259" s="311"/>
      <c r="O259" s="313"/>
      <c r="P259" s="313"/>
      <c r="Q259" s="313"/>
      <c r="R259" s="313"/>
      <c r="S259" s="313"/>
      <c r="T259" s="311"/>
      <c r="U259" s="313"/>
      <c r="V259" s="276">
        <f>+K259/C261</f>
        <v>7.3294238683127624</v>
      </c>
      <c r="W259" s="312"/>
      <c r="X259" s="311"/>
      <c r="Y259" s="227"/>
      <c r="AA259" s="30"/>
      <c r="AB259" s="28"/>
      <c r="AC259" s="228"/>
      <c r="AD259" s="29"/>
      <c r="AH259" s="29"/>
      <c r="AZ259" s="240"/>
    </row>
    <row r="260" spans="1:64" ht="15" customHeight="1">
      <c r="A260" s="311"/>
      <c r="B260" s="311"/>
      <c r="C260" s="311"/>
      <c r="D260" s="311"/>
      <c r="E260" s="311"/>
      <c r="F260" s="311"/>
      <c r="G260" s="311"/>
      <c r="H260" s="311"/>
      <c r="I260" s="312"/>
      <c r="J260" s="312"/>
      <c r="K260" s="311"/>
      <c r="L260" s="311"/>
      <c r="M260" s="311"/>
      <c r="N260" s="311"/>
      <c r="O260" s="313"/>
      <c r="P260" s="313"/>
      <c r="Q260" s="313"/>
      <c r="R260" s="313"/>
      <c r="S260" s="313"/>
      <c r="T260" s="311"/>
      <c r="U260" s="313"/>
      <c r="V260" s="313"/>
      <c r="W260" s="313"/>
      <c r="X260" s="313"/>
      <c r="Y260" s="227"/>
      <c r="AA260" s="30"/>
      <c r="AB260" s="28"/>
      <c r="AC260" s="228"/>
      <c r="AD260" s="29"/>
      <c r="AH260" s="29"/>
      <c r="AZ260" s="240" t="e">
        <f>1+#REF!</f>
        <v>#REF!</v>
      </c>
      <c r="BA260" s="29">
        <v>20.659867330016564</v>
      </c>
      <c r="BB260" s="29">
        <f t="shared" ref="BB260" si="219">+BA260</f>
        <v>20.659867330016564</v>
      </c>
      <c r="BC260" s="29">
        <f t="shared" ref="BC260" si="220">+BB260</f>
        <v>20.659867330016564</v>
      </c>
      <c r="BD260" s="29">
        <f t="shared" ref="BD260" si="221">+BC260</f>
        <v>20.659867330016564</v>
      </c>
      <c r="BE260" s="29">
        <f t="shared" ref="BE260" si="222">+BD260</f>
        <v>20.659867330016564</v>
      </c>
      <c r="BF260" s="29">
        <f t="shared" ref="BF260" si="223">+BE260</f>
        <v>20.659867330016564</v>
      </c>
      <c r="BG260" s="29">
        <f t="shared" ref="BG260" si="224">+BF260</f>
        <v>20.659867330016564</v>
      </c>
      <c r="BH260" s="29">
        <f t="shared" ref="BH260" si="225">+BG260</f>
        <v>20.659867330016564</v>
      </c>
      <c r="BI260" s="29">
        <f t="shared" ref="BI260" si="226">+BH260</f>
        <v>20.659867330016564</v>
      </c>
      <c r="BJ260" s="29">
        <f t="shared" ref="BJ260" si="227">+BI260</f>
        <v>20.659867330016564</v>
      </c>
      <c r="BK260" s="29">
        <f t="shared" ref="BK260" si="228">+BJ260</f>
        <v>20.659867330016564</v>
      </c>
      <c r="BL260" s="29">
        <f t="shared" ref="BL260" si="229">+BK260</f>
        <v>20.659867330016564</v>
      </c>
    </row>
    <row r="261" spans="1:64">
      <c r="A261" s="311"/>
      <c r="B261" s="311">
        <f>+'Ark1'!C1291</f>
        <v>2023</v>
      </c>
      <c r="C261" s="244">
        <f>+'Ark1'!L1291</f>
        <v>2</v>
      </c>
      <c r="D261" s="244" t="str">
        <f t="shared" ref="D261:D272" si="230">+D28</f>
        <v>P</v>
      </c>
      <c r="E261" s="244">
        <f>+'Ark1'!D1291</f>
        <v>1</v>
      </c>
      <c r="F261" s="244" t="str">
        <f t="shared" ref="F261:F272" si="231">+F246</f>
        <v>Jan</v>
      </c>
      <c r="G261" s="244">
        <f>+'Ark1'!Q1291</f>
        <v>0</v>
      </c>
      <c r="H261" s="244">
        <f>+'Ark1'!R1291</f>
        <v>0</v>
      </c>
      <c r="I261" s="246" t="str">
        <f>+IF(H261=0,"",'Ark1'!AG1291)</f>
        <v/>
      </c>
      <c r="J261" s="246" t="str">
        <f>+IF(H261=0,"",'Ark1'!AH1291)</f>
        <v/>
      </c>
      <c r="K261" s="245" t="str">
        <f>+IF(H261=0,"",'Ark1'!U1291)</f>
        <v/>
      </c>
      <c r="L261" s="245"/>
      <c r="M261" s="246" t="str">
        <f>+IF(H261=0,"",'Ark1'!T1291)</f>
        <v/>
      </c>
      <c r="N261" s="245" t="str">
        <f>+IF(H261=0,"",'Ark1'!V1291)</f>
        <v/>
      </c>
      <c r="O261" s="247" t="str">
        <f>+IF(H261=0,"",'Ark1'!W1291)</f>
        <v/>
      </c>
      <c r="P261" s="247" t="str">
        <f>+IF(H261=0,"",'Ark1'!X1291)</f>
        <v/>
      </c>
      <c r="Q261" s="247" t="str">
        <f>+IF(H261=0,"",'Ark1'!Y1291)</f>
        <v/>
      </c>
      <c r="R261" s="247" t="str">
        <f>+IF(H261=0,"",'Ark1'!Z1291)</f>
        <v/>
      </c>
      <c r="S261" s="247" t="str">
        <f>+IF(H261=0,"",'Ark1'!AA1291)</f>
        <v/>
      </c>
      <c r="T261" s="246" t="str">
        <f>+IF(H261=0,"",'Ark1'!AC1291)</f>
        <v/>
      </c>
      <c r="U261" s="247" t="str">
        <f>+IF(H261=0,"",'Ark1'!AE1291)</f>
        <v/>
      </c>
      <c r="V261" s="247" t="str">
        <f t="shared" ref="V261:V272" si="232">+IF(H261=0,"",+K261/C261)</f>
        <v/>
      </c>
      <c r="W261" s="245" t="str">
        <f t="shared" ref="W261:W272" si="233">+IF(H261=0,"",G261/H261)</f>
        <v/>
      </c>
      <c r="X261" s="311"/>
      <c r="AA261" s="30"/>
      <c r="AB261" s="28"/>
      <c r="AE261" s="28"/>
      <c r="AF261" s="28"/>
      <c r="AG261" s="28"/>
      <c r="AI261" s="28"/>
      <c r="AJ261" s="249"/>
      <c r="AK261" s="28"/>
      <c r="AL261" s="28"/>
    </row>
    <row r="262" spans="1:64">
      <c r="A262" s="311"/>
      <c r="B262" s="311">
        <f>+'Ark1'!C1292</f>
        <v>2023</v>
      </c>
      <c r="C262" s="244">
        <f>+'Ark1'!L1292</f>
        <v>2</v>
      </c>
      <c r="D262" s="244" t="str">
        <f t="shared" si="230"/>
        <v>P</v>
      </c>
      <c r="E262" s="244">
        <f>+'Ark1'!D1292</f>
        <v>2</v>
      </c>
      <c r="F262" s="244" t="str">
        <f t="shared" si="231"/>
        <v>Feb</v>
      </c>
      <c r="G262" s="244">
        <f>+'Ark1'!Q1292</f>
        <v>0</v>
      </c>
      <c r="H262" s="244">
        <f>+'Ark1'!R1292</f>
        <v>0</v>
      </c>
      <c r="I262" s="246" t="str">
        <f>+IF(H262=0,"",'Ark1'!AG1292)</f>
        <v/>
      </c>
      <c r="J262" s="246" t="str">
        <f>+IF(H262=0,"",'Ark1'!AH1292)</f>
        <v/>
      </c>
      <c r="K262" s="245" t="str">
        <f>+IF(H262=0,"",'Ark1'!U1292)</f>
        <v/>
      </c>
      <c r="L262" s="245"/>
      <c r="M262" s="246" t="str">
        <f>+IF(H262=0,"",'Ark1'!T1292)</f>
        <v/>
      </c>
      <c r="N262" s="245" t="str">
        <f>+IF(H262=0,"",'Ark1'!V1292)</f>
        <v/>
      </c>
      <c r="O262" s="247" t="str">
        <f>+IF(H262=0,"",'Ark1'!W1292)</f>
        <v/>
      </c>
      <c r="P262" s="247" t="str">
        <f>+IF(H262=0,"",'Ark1'!X1292)</f>
        <v/>
      </c>
      <c r="Q262" s="247" t="str">
        <f>+IF(H262=0,"",'Ark1'!Y1292)</f>
        <v/>
      </c>
      <c r="R262" s="247" t="str">
        <f>+IF(H262=0,"",'Ark1'!Z1292)</f>
        <v/>
      </c>
      <c r="S262" s="247" t="str">
        <f>+IF(H262=0,"",'Ark1'!AA1292)</f>
        <v/>
      </c>
      <c r="T262" s="246" t="str">
        <f>+IF(H262=0,"",'Ark1'!AC1292)</f>
        <v/>
      </c>
      <c r="U262" s="247" t="str">
        <f>+IF(H262=0,"",'Ark1'!AE1292)</f>
        <v/>
      </c>
      <c r="V262" s="247" t="str">
        <f t="shared" si="232"/>
        <v/>
      </c>
      <c r="W262" s="245" t="str">
        <f t="shared" si="233"/>
        <v/>
      </c>
      <c r="X262" s="311"/>
      <c r="AA262" s="30"/>
      <c r="AB262" s="28"/>
      <c r="AE262" s="28"/>
      <c r="AF262" s="28"/>
      <c r="AG262" s="28"/>
      <c r="AI262" s="28"/>
      <c r="AJ262" s="249"/>
      <c r="AK262" s="28"/>
      <c r="AL262" s="28"/>
    </row>
    <row r="263" spans="1:64">
      <c r="A263" s="311"/>
      <c r="B263" s="311">
        <f>+'Ark1'!C1293</f>
        <v>2023</v>
      </c>
      <c r="C263" s="244">
        <f>+'Ark1'!L1293</f>
        <v>2</v>
      </c>
      <c r="D263" s="244" t="str">
        <f t="shared" si="230"/>
        <v>P</v>
      </c>
      <c r="E263" s="244">
        <f>+'Ark1'!D1293</f>
        <v>3</v>
      </c>
      <c r="F263" s="244" t="str">
        <f t="shared" si="231"/>
        <v>Mar</v>
      </c>
      <c r="G263" s="244">
        <f>+'Ark1'!Q1293</f>
        <v>0</v>
      </c>
      <c r="H263" s="244">
        <f>+'Ark1'!R1293</f>
        <v>0</v>
      </c>
      <c r="I263" s="246" t="str">
        <f>+IF(H263=0,"",'Ark1'!AG1293)</f>
        <v/>
      </c>
      <c r="J263" s="246" t="str">
        <f>+IF(H263=0,"",'Ark1'!AH1293)</f>
        <v/>
      </c>
      <c r="K263" s="245" t="str">
        <f>+IF(H263=0,"",'Ark1'!U1293)</f>
        <v/>
      </c>
      <c r="L263" s="245"/>
      <c r="M263" s="246" t="str">
        <f>+IF(H263=0,"",'Ark1'!T1293)</f>
        <v/>
      </c>
      <c r="N263" s="245" t="str">
        <f>+IF(H263=0,"",'Ark1'!V1293)</f>
        <v/>
      </c>
      <c r="O263" s="247" t="str">
        <f>+IF(H263=0,"",'Ark1'!W1293)</f>
        <v/>
      </c>
      <c r="P263" s="247" t="str">
        <f>+IF(H263=0,"",'Ark1'!X1293)</f>
        <v/>
      </c>
      <c r="Q263" s="247" t="str">
        <f>+IF(H263=0,"",'Ark1'!Y1293)</f>
        <v/>
      </c>
      <c r="R263" s="247" t="str">
        <f>+IF(H263=0,"",'Ark1'!Z1293)</f>
        <v/>
      </c>
      <c r="S263" s="247" t="str">
        <f>+IF(H263=0,"",'Ark1'!AA1293)</f>
        <v/>
      </c>
      <c r="T263" s="246" t="str">
        <f>+IF(H263=0,"",'Ark1'!AC1293)</f>
        <v/>
      </c>
      <c r="U263" s="247" t="str">
        <f>+IF(H263=0,"",'Ark1'!AE1293)</f>
        <v/>
      </c>
      <c r="V263" s="247" t="str">
        <f t="shared" si="232"/>
        <v/>
      </c>
      <c r="W263" s="245" t="str">
        <f t="shared" si="233"/>
        <v/>
      </c>
      <c r="X263" s="311"/>
      <c r="AA263" s="30"/>
      <c r="AB263" s="28"/>
      <c r="AE263" s="28"/>
      <c r="AF263" s="28"/>
      <c r="AG263" s="28"/>
      <c r="AI263" s="28"/>
      <c r="AJ263" s="249"/>
      <c r="AK263" s="28"/>
      <c r="AL263" s="28"/>
    </row>
    <row r="264" spans="1:64">
      <c r="A264" s="311"/>
      <c r="B264" s="311">
        <f>+'Ark1'!C1294</f>
        <v>2023</v>
      </c>
      <c r="C264" s="244">
        <f>+'Ark1'!L1294</f>
        <v>2</v>
      </c>
      <c r="D264" s="244" t="str">
        <f t="shared" si="230"/>
        <v>P</v>
      </c>
      <c r="E264" s="244">
        <f>+'Ark1'!D1294</f>
        <v>4</v>
      </c>
      <c r="F264" s="244" t="str">
        <f t="shared" si="231"/>
        <v>Apr</v>
      </c>
      <c r="G264" s="244">
        <f>+'Ark1'!Q1294</f>
        <v>0</v>
      </c>
      <c r="H264" s="244">
        <f>+'Ark1'!R1294</f>
        <v>0</v>
      </c>
      <c r="I264" s="246" t="str">
        <f>+IF(H264=0,"",'Ark1'!AG1294)</f>
        <v/>
      </c>
      <c r="J264" s="246" t="str">
        <f>+IF(H264=0,"",'Ark1'!AH1294)</f>
        <v/>
      </c>
      <c r="K264" s="245" t="str">
        <f>+IF(H264=0,"",'Ark1'!U1294)</f>
        <v/>
      </c>
      <c r="L264" s="245"/>
      <c r="M264" s="246" t="str">
        <f>+IF(H264=0,"",'Ark1'!T1294)</f>
        <v/>
      </c>
      <c r="N264" s="245" t="str">
        <f>+IF(H264=0,"",'Ark1'!V1294)</f>
        <v/>
      </c>
      <c r="O264" s="247" t="str">
        <f>+IF(H264=0,"",'Ark1'!W1294)</f>
        <v/>
      </c>
      <c r="P264" s="247" t="str">
        <f>+IF(H264=0,"",'Ark1'!X1294)</f>
        <v/>
      </c>
      <c r="Q264" s="247" t="str">
        <f>+IF(H264=0,"",'Ark1'!Y1294)</f>
        <v/>
      </c>
      <c r="R264" s="247" t="str">
        <f>+IF(H264=0,"",'Ark1'!Z1294)</f>
        <v/>
      </c>
      <c r="S264" s="247" t="str">
        <f>+IF(H264=0,"",'Ark1'!AA1294)</f>
        <v/>
      </c>
      <c r="T264" s="246" t="str">
        <f>+IF(H264=0,"",'Ark1'!AC1294)</f>
        <v/>
      </c>
      <c r="U264" s="247" t="str">
        <f>+IF(H264=0,"",'Ark1'!AE1294)</f>
        <v/>
      </c>
      <c r="V264" s="247" t="str">
        <f t="shared" si="232"/>
        <v/>
      </c>
      <c r="W264" s="245" t="str">
        <f t="shared" si="233"/>
        <v/>
      </c>
      <c r="X264" s="311"/>
      <c r="AA264" s="30"/>
      <c r="AB264" s="28"/>
      <c r="AE264" s="28"/>
      <c r="AF264" s="28"/>
      <c r="AG264" s="28"/>
      <c r="AI264" s="28"/>
      <c r="AJ264" s="249"/>
      <c r="AK264" s="28"/>
      <c r="AL264" s="28"/>
    </row>
    <row r="265" spans="1:64">
      <c r="A265" s="311"/>
      <c r="B265" s="311">
        <f>+'Ark1'!C1295</f>
        <v>2023</v>
      </c>
      <c r="C265" s="244">
        <f>+'Ark1'!L1295</f>
        <v>2</v>
      </c>
      <c r="D265" s="244" t="str">
        <f t="shared" si="230"/>
        <v>P</v>
      </c>
      <c r="E265" s="244">
        <f>+'Ark1'!D1295</f>
        <v>5</v>
      </c>
      <c r="F265" s="244" t="str">
        <f t="shared" si="231"/>
        <v>Mai</v>
      </c>
      <c r="G265" s="244">
        <f>+'Ark1'!Q1295</f>
        <v>0</v>
      </c>
      <c r="H265" s="244">
        <f>+'Ark1'!R1295</f>
        <v>0</v>
      </c>
      <c r="I265" s="246" t="str">
        <f>+IF(H265=0,"",'Ark1'!AG1295)</f>
        <v/>
      </c>
      <c r="J265" s="246" t="str">
        <f>+IF(H265=0,"",'Ark1'!AH1295)</f>
        <v/>
      </c>
      <c r="K265" s="245" t="str">
        <f>+IF(H265=0,"",'Ark1'!U1295)</f>
        <v/>
      </c>
      <c r="L265" s="245"/>
      <c r="M265" s="246" t="str">
        <f>+IF(H265=0,"",'Ark1'!T1295)</f>
        <v/>
      </c>
      <c r="N265" s="245" t="str">
        <f>+IF(H265=0,"",'Ark1'!V1295)</f>
        <v/>
      </c>
      <c r="O265" s="247" t="str">
        <f>+IF(H265=0,"",'Ark1'!W1295)</f>
        <v/>
      </c>
      <c r="P265" s="247" t="str">
        <f>+IF(H265=0,"",'Ark1'!X1295)</f>
        <v/>
      </c>
      <c r="Q265" s="247" t="str">
        <f>+IF(H265=0,"",'Ark1'!Y1295)</f>
        <v/>
      </c>
      <c r="R265" s="247" t="str">
        <f>+IF(H265=0,"",'Ark1'!Z1295)</f>
        <v/>
      </c>
      <c r="S265" s="247" t="str">
        <f>+IF(H265=0,"",'Ark1'!AA1295)</f>
        <v/>
      </c>
      <c r="T265" s="246" t="str">
        <f>+IF(H265=0,"",'Ark1'!AC1295)</f>
        <v/>
      </c>
      <c r="U265" s="247" t="str">
        <f>+IF(H265=0,"",'Ark1'!AE1295)</f>
        <v/>
      </c>
      <c r="V265" s="247" t="str">
        <f t="shared" si="232"/>
        <v/>
      </c>
      <c r="W265" s="245" t="str">
        <f t="shared" si="233"/>
        <v/>
      </c>
      <c r="X265" s="311"/>
      <c r="AA265" s="30"/>
      <c r="AB265" s="28"/>
      <c r="AE265" s="28"/>
      <c r="AF265" s="28"/>
      <c r="AG265" s="28"/>
      <c r="AI265" s="28"/>
      <c r="AJ265" s="249"/>
      <c r="AK265" s="28"/>
      <c r="AL265" s="28"/>
    </row>
    <row r="266" spans="1:64">
      <c r="A266" s="311"/>
      <c r="B266" s="311">
        <f>+'Ark1'!C1296</f>
        <v>2023</v>
      </c>
      <c r="C266" s="244">
        <f>+'Ark1'!L1296</f>
        <v>2</v>
      </c>
      <c r="D266" s="244" t="str">
        <f t="shared" si="230"/>
        <v>P</v>
      </c>
      <c r="E266" s="244">
        <f>+'Ark1'!D1296</f>
        <v>6</v>
      </c>
      <c r="F266" s="244" t="str">
        <f t="shared" si="231"/>
        <v>Jun</v>
      </c>
      <c r="G266" s="244">
        <f>+'Ark1'!Q1296</f>
        <v>0</v>
      </c>
      <c r="H266" s="244">
        <f>+'Ark1'!R1296</f>
        <v>0</v>
      </c>
      <c r="I266" s="246" t="str">
        <f>+IF(H266=0,"",'Ark1'!AG1296)</f>
        <v/>
      </c>
      <c r="J266" s="246" t="str">
        <f>+IF(H266=0,"",'Ark1'!AH1296)</f>
        <v/>
      </c>
      <c r="K266" s="245" t="str">
        <f>+IF(H266=0,"",'Ark1'!U1296)</f>
        <v/>
      </c>
      <c r="L266" s="245"/>
      <c r="M266" s="246" t="str">
        <f>+IF(H266=0,"",'Ark1'!T1296)</f>
        <v/>
      </c>
      <c r="N266" s="245" t="str">
        <f>+IF(H266=0,"",'Ark1'!V1296)</f>
        <v/>
      </c>
      <c r="O266" s="247" t="str">
        <f>+IF(H266=0,"",'Ark1'!W1296)</f>
        <v/>
      </c>
      <c r="P266" s="247" t="str">
        <f>+IF(H266=0,"",'Ark1'!X1296)</f>
        <v/>
      </c>
      <c r="Q266" s="247" t="str">
        <f>+IF(H266=0,"",'Ark1'!Y1296)</f>
        <v/>
      </c>
      <c r="R266" s="247" t="str">
        <f>+IF(H266=0,"",'Ark1'!Z1296)</f>
        <v/>
      </c>
      <c r="S266" s="247" t="str">
        <f>+IF(H266=0,"",'Ark1'!AA1296)</f>
        <v/>
      </c>
      <c r="T266" s="246" t="str">
        <f>+IF(H266=0,"",'Ark1'!AC1296)</f>
        <v/>
      </c>
      <c r="U266" s="247" t="str">
        <f>+IF(H266=0,"",'Ark1'!AE1296)</f>
        <v/>
      </c>
      <c r="V266" s="247" t="str">
        <f t="shared" si="232"/>
        <v/>
      </c>
      <c r="W266" s="245" t="str">
        <f t="shared" si="233"/>
        <v/>
      </c>
      <c r="X266" s="311"/>
      <c r="AA266" s="30"/>
      <c r="AB266" s="28"/>
      <c r="AE266" s="28"/>
      <c r="AF266" s="28"/>
      <c r="AG266" s="28"/>
      <c r="AI266" s="28"/>
      <c r="AJ266" s="249"/>
      <c r="AK266" s="28"/>
      <c r="AL266" s="28"/>
    </row>
    <row r="267" spans="1:64">
      <c r="A267" s="311"/>
      <c r="B267" s="311">
        <f>+'Ark1'!C1297</f>
        <v>2023</v>
      </c>
      <c r="C267" s="244">
        <f>+'Ark1'!L1297</f>
        <v>2</v>
      </c>
      <c r="D267" s="244" t="str">
        <f t="shared" si="230"/>
        <v>P</v>
      </c>
      <c r="E267" s="244">
        <f>+'Ark1'!D1297</f>
        <v>7</v>
      </c>
      <c r="F267" s="244" t="str">
        <f t="shared" si="231"/>
        <v>Jul</v>
      </c>
      <c r="G267" s="244">
        <f>+'Ark1'!Q1297</f>
        <v>0</v>
      </c>
      <c r="H267" s="244">
        <f>+'Ark1'!R1297</f>
        <v>0</v>
      </c>
      <c r="I267" s="246" t="str">
        <f>+IF(H267=0,"",'Ark1'!AG1297)</f>
        <v/>
      </c>
      <c r="J267" s="246" t="str">
        <f>+IF(H267=0,"",'Ark1'!AH1297)</f>
        <v/>
      </c>
      <c r="K267" s="245" t="str">
        <f>+IF(H267=0,"",'Ark1'!U1297)</f>
        <v/>
      </c>
      <c r="L267" s="245"/>
      <c r="M267" s="246" t="str">
        <f>+IF(H267=0,"",'Ark1'!T1297)</f>
        <v/>
      </c>
      <c r="N267" s="245" t="str">
        <f>+IF(H267=0,"",'Ark1'!V1297)</f>
        <v/>
      </c>
      <c r="O267" s="247" t="str">
        <f>+IF(H267=0,"",'Ark1'!W1297)</f>
        <v/>
      </c>
      <c r="P267" s="247" t="str">
        <f>+IF(H267=0,"",'Ark1'!X1297)</f>
        <v/>
      </c>
      <c r="Q267" s="247" t="str">
        <f>+IF(H267=0,"",'Ark1'!Y1297)</f>
        <v/>
      </c>
      <c r="R267" s="247" t="str">
        <f>+IF(H267=0,"",'Ark1'!Z1297)</f>
        <v/>
      </c>
      <c r="S267" s="247" t="str">
        <f>+IF(H267=0,"",'Ark1'!AA1297)</f>
        <v/>
      </c>
      <c r="T267" s="246" t="str">
        <f>+IF(H267=0,"",'Ark1'!AC1297)</f>
        <v/>
      </c>
      <c r="U267" s="247" t="str">
        <f>+IF(H267=0,"",'Ark1'!AE1297)</f>
        <v/>
      </c>
      <c r="V267" s="247" t="str">
        <f t="shared" si="232"/>
        <v/>
      </c>
      <c r="W267" s="245" t="str">
        <f t="shared" si="233"/>
        <v/>
      </c>
      <c r="X267" s="311"/>
      <c r="AA267" s="30"/>
      <c r="AB267" s="28"/>
      <c r="AE267" s="28"/>
      <c r="AF267" s="28"/>
      <c r="AG267" s="28"/>
      <c r="AI267" s="28"/>
      <c r="AJ267" s="249"/>
      <c r="AK267" s="28"/>
      <c r="AL267" s="28"/>
    </row>
    <row r="268" spans="1:64">
      <c r="A268" s="311"/>
      <c r="B268" s="311">
        <f>+'Ark1'!C1298</f>
        <v>2023</v>
      </c>
      <c r="C268" s="244">
        <f>+'Ark1'!L1298</f>
        <v>2</v>
      </c>
      <c r="D268" s="244" t="str">
        <f t="shared" si="230"/>
        <v>P</v>
      </c>
      <c r="E268" s="244">
        <f>+'Ark1'!D1298</f>
        <v>8</v>
      </c>
      <c r="F268" s="244" t="str">
        <f t="shared" si="231"/>
        <v>Aug</v>
      </c>
      <c r="G268" s="244">
        <f>+'Ark1'!Q1298</f>
        <v>0</v>
      </c>
      <c r="H268" s="244">
        <f>+'Ark1'!R1298</f>
        <v>0</v>
      </c>
      <c r="I268" s="246" t="str">
        <f>+IF(H268=0,"",'Ark1'!AG1298)</f>
        <v/>
      </c>
      <c r="J268" s="246" t="str">
        <f>+IF(H268=0,"",'Ark1'!AH1298)</f>
        <v/>
      </c>
      <c r="K268" s="245" t="str">
        <f>+IF(H268=0,"",'Ark1'!U1298)</f>
        <v/>
      </c>
      <c r="L268" s="245"/>
      <c r="M268" s="246" t="str">
        <f>+IF(H268=0,"",'Ark1'!T1298)</f>
        <v/>
      </c>
      <c r="N268" s="245" t="str">
        <f>+IF(H268=0,"",'Ark1'!V1298)</f>
        <v/>
      </c>
      <c r="O268" s="247" t="str">
        <f>+IF(H268=0,"",'Ark1'!W1298)</f>
        <v/>
      </c>
      <c r="P268" s="247" t="str">
        <f>+IF(H268=0,"",'Ark1'!X1298)</f>
        <v/>
      </c>
      <c r="Q268" s="247" t="str">
        <f>+IF(H268=0,"",'Ark1'!Y1298)</f>
        <v/>
      </c>
      <c r="R268" s="247" t="str">
        <f>+IF(H268=0,"",'Ark1'!Z1298)</f>
        <v/>
      </c>
      <c r="S268" s="247" t="str">
        <f>+IF(H268=0,"",'Ark1'!AA1298)</f>
        <v/>
      </c>
      <c r="T268" s="246" t="str">
        <f>+IF(H268=0,"",'Ark1'!AC1298)</f>
        <v/>
      </c>
      <c r="U268" s="247" t="str">
        <f>+IF(H268=0,"",'Ark1'!AE1298)</f>
        <v/>
      </c>
      <c r="V268" s="247" t="str">
        <f t="shared" si="232"/>
        <v/>
      </c>
      <c r="W268" s="245" t="str">
        <f t="shared" si="233"/>
        <v/>
      </c>
      <c r="X268" s="311"/>
      <c r="AA268" s="30"/>
      <c r="AB268" s="28"/>
      <c r="AE268" s="28"/>
      <c r="AF268" s="28"/>
      <c r="AG268" s="28"/>
      <c r="AI268" s="28"/>
      <c r="AJ268" s="249"/>
      <c r="AK268" s="28"/>
      <c r="AL268" s="28"/>
    </row>
    <row r="269" spans="1:64">
      <c r="A269" s="311"/>
      <c r="B269" s="311">
        <f>+'Ark1'!C1299</f>
        <v>2023</v>
      </c>
      <c r="C269" s="244">
        <f>+'Ark1'!L1299</f>
        <v>2</v>
      </c>
      <c r="D269" s="244" t="str">
        <f t="shared" si="230"/>
        <v>P</v>
      </c>
      <c r="E269" s="244">
        <f>+'Ark1'!D1299</f>
        <v>9</v>
      </c>
      <c r="F269" s="244" t="str">
        <f t="shared" si="231"/>
        <v>Sep</v>
      </c>
      <c r="G269" s="244">
        <f>+'Ark1'!Q1299</f>
        <v>0</v>
      </c>
      <c r="H269" s="244">
        <f>+'Ark1'!R1299</f>
        <v>0</v>
      </c>
      <c r="I269" s="246" t="str">
        <f>+IF(H269=0,"",'Ark1'!AG1299)</f>
        <v/>
      </c>
      <c r="J269" s="246" t="str">
        <f>+IF(H269=0,"",'Ark1'!AH1299)</f>
        <v/>
      </c>
      <c r="K269" s="245" t="str">
        <f>+IF(H269=0,"",'Ark1'!U1299)</f>
        <v/>
      </c>
      <c r="L269" s="245"/>
      <c r="M269" s="246" t="str">
        <f>+IF(H269=0,"",'Ark1'!T1299)</f>
        <v/>
      </c>
      <c r="N269" s="245" t="str">
        <f>+IF(H269=0,"",'Ark1'!V1299)</f>
        <v/>
      </c>
      <c r="O269" s="247" t="str">
        <f>+IF(H269=0,"",'Ark1'!W1299)</f>
        <v/>
      </c>
      <c r="P269" s="247" t="str">
        <f>+IF(H269=0,"",'Ark1'!X1299)</f>
        <v/>
      </c>
      <c r="Q269" s="247" t="str">
        <f>+IF(H269=0,"",'Ark1'!Y1299)</f>
        <v/>
      </c>
      <c r="R269" s="247" t="str">
        <f>+IF(H269=0,"",'Ark1'!Z1299)</f>
        <v/>
      </c>
      <c r="S269" s="247" t="str">
        <f>+IF(H269=0,"",'Ark1'!AA1299)</f>
        <v/>
      </c>
      <c r="T269" s="246" t="str">
        <f>+IF(H269=0,"",'Ark1'!AC1299)</f>
        <v/>
      </c>
      <c r="U269" s="247" t="str">
        <f>+IF(H269=0,"",'Ark1'!AE1299)</f>
        <v/>
      </c>
      <c r="V269" s="247" t="str">
        <f t="shared" si="232"/>
        <v/>
      </c>
      <c r="W269" s="245" t="str">
        <f t="shared" si="233"/>
        <v/>
      </c>
      <c r="X269" s="311"/>
      <c r="AA269" s="30"/>
      <c r="AB269" s="28"/>
      <c r="AE269" s="28"/>
      <c r="AF269" s="28"/>
      <c r="AG269" s="28"/>
      <c r="AI269" s="28"/>
      <c r="AJ269" s="249"/>
      <c r="AK269" s="28"/>
      <c r="AL269" s="28"/>
    </row>
    <row r="270" spans="1:64">
      <c r="A270" s="311"/>
      <c r="B270" s="311">
        <f>+'Ark1'!C1300</f>
        <v>2023</v>
      </c>
      <c r="C270" s="244">
        <f>+'Ark1'!L1300</f>
        <v>2</v>
      </c>
      <c r="D270" s="244" t="str">
        <f t="shared" si="230"/>
        <v>P</v>
      </c>
      <c r="E270" s="244">
        <f>+'Ark1'!D1300</f>
        <v>10</v>
      </c>
      <c r="F270" s="244" t="str">
        <f t="shared" si="231"/>
        <v>Okt</v>
      </c>
      <c r="G270" s="244">
        <f>+'Ark1'!Q1300</f>
        <v>0</v>
      </c>
      <c r="H270" s="244">
        <f>+'Ark1'!R1300</f>
        <v>0</v>
      </c>
      <c r="I270" s="246" t="str">
        <f>+IF(H270=0,"",'Ark1'!AG1300)</f>
        <v/>
      </c>
      <c r="J270" s="246" t="str">
        <f>+IF(H270=0,"",'Ark1'!AH1300)</f>
        <v/>
      </c>
      <c r="K270" s="245" t="str">
        <f>+IF(H270=0,"",'Ark1'!U1300)</f>
        <v/>
      </c>
      <c r="L270" s="245"/>
      <c r="M270" s="246" t="str">
        <f>+IF(H270=0,"",'Ark1'!T1300)</f>
        <v/>
      </c>
      <c r="N270" s="245" t="str">
        <f>+IF(H270=0,"",'Ark1'!V1300)</f>
        <v/>
      </c>
      <c r="O270" s="247" t="str">
        <f>+IF(H270=0,"",'Ark1'!W1300)</f>
        <v/>
      </c>
      <c r="P270" s="247" t="str">
        <f>+IF(H270=0,"",'Ark1'!X1300)</f>
        <v/>
      </c>
      <c r="Q270" s="247" t="str">
        <f>+IF(H270=0,"",'Ark1'!Y1300)</f>
        <v/>
      </c>
      <c r="R270" s="247" t="str">
        <f>+IF(H270=0,"",'Ark1'!Z1300)</f>
        <v/>
      </c>
      <c r="S270" s="247" t="str">
        <f>+IF(H270=0,"",'Ark1'!AA1300)</f>
        <v/>
      </c>
      <c r="T270" s="246" t="str">
        <f>+IF(H270=0,"",'Ark1'!AC1300)</f>
        <v/>
      </c>
      <c r="U270" s="247" t="str">
        <f>+IF(H270=0,"",'Ark1'!AE1300)</f>
        <v/>
      </c>
      <c r="V270" s="247" t="str">
        <f t="shared" si="232"/>
        <v/>
      </c>
      <c r="W270" s="245" t="str">
        <f t="shared" si="233"/>
        <v/>
      </c>
      <c r="X270" s="311"/>
      <c r="AA270" s="30"/>
      <c r="AB270" s="28"/>
      <c r="AE270" s="28"/>
      <c r="AF270" s="28"/>
      <c r="AG270" s="28"/>
      <c r="AI270" s="28"/>
      <c r="AK270" s="28"/>
      <c r="AL270" s="28"/>
    </row>
    <row r="271" spans="1:64">
      <c r="A271" s="311"/>
      <c r="B271" s="311">
        <f>+'Ark1'!C1301</f>
        <v>2023</v>
      </c>
      <c r="C271" s="244">
        <f>+'Ark1'!L1301</f>
        <v>2</v>
      </c>
      <c r="D271" s="244" t="str">
        <f t="shared" si="230"/>
        <v>P</v>
      </c>
      <c r="E271" s="244">
        <f>+'Ark1'!D1301</f>
        <v>11</v>
      </c>
      <c r="F271" s="244" t="str">
        <f t="shared" si="231"/>
        <v>Nov</v>
      </c>
      <c r="G271" s="244">
        <f>+'Ark1'!Q1301</f>
        <v>0</v>
      </c>
      <c r="H271" s="244">
        <f>+'Ark1'!R1301</f>
        <v>0</v>
      </c>
      <c r="I271" s="246" t="str">
        <f>+IF(H271=0,"",'Ark1'!AG1301)</f>
        <v/>
      </c>
      <c r="J271" s="246" t="str">
        <f>+IF(H271=0,"",'Ark1'!AH1301)</f>
        <v/>
      </c>
      <c r="K271" s="245" t="str">
        <f>+IF(H271=0,"",'Ark1'!U1301)</f>
        <v/>
      </c>
      <c r="L271" s="245"/>
      <c r="M271" s="246" t="str">
        <f>+IF(H271=0,"",'Ark1'!T1301)</f>
        <v/>
      </c>
      <c r="N271" s="245" t="str">
        <f>+IF(H271=0,"",'Ark1'!V1301)</f>
        <v/>
      </c>
      <c r="O271" s="247" t="str">
        <f>+IF(H271=0,"",'Ark1'!W1301)</f>
        <v/>
      </c>
      <c r="P271" s="247" t="str">
        <f>+IF(H271=0,"",'Ark1'!X1301)</f>
        <v/>
      </c>
      <c r="Q271" s="247" t="str">
        <f>+IF(H271=0,"",'Ark1'!Y1301)</f>
        <v/>
      </c>
      <c r="R271" s="247" t="str">
        <f>+IF(H271=0,"",'Ark1'!Z1301)</f>
        <v/>
      </c>
      <c r="S271" s="247" t="str">
        <f>+IF(H271=0,"",'Ark1'!AA1301)</f>
        <v/>
      </c>
      <c r="T271" s="246" t="str">
        <f>+IF(H271=0,"",'Ark1'!AC1301)</f>
        <v/>
      </c>
      <c r="U271" s="247" t="str">
        <f>+IF(H271=0,"",'Ark1'!AE1301)</f>
        <v/>
      </c>
      <c r="V271" s="247" t="str">
        <f t="shared" si="232"/>
        <v/>
      </c>
      <c r="W271" s="245" t="str">
        <f t="shared" si="233"/>
        <v/>
      </c>
      <c r="X271" s="311"/>
      <c r="AA271" s="30"/>
      <c r="AB271" s="28"/>
      <c r="AE271" s="28"/>
      <c r="AF271" s="28"/>
      <c r="AG271" s="28"/>
      <c r="AI271" s="28"/>
      <c r="AK271" s="28"/>
      <c r="AL271" s="28"/>
    </row>
    <row r="272" spans="1:64">
      <c r="A272" s="311"/>
      <c r="B272" s="311">
        <f>+'Ark1'!C1302</f>
        <v>2023</v>
      </c>
      <c r="C272" s="244">
        <f>+'Ark1'!L1302</f>
        <v>2</v>
      </c>
      <c r="D272" s="244" t="str">
        <f t="shared" si="230"/>
        <v>P</v>
      </c>
      <c r="E272" s="244">
        <f>+'Ark1'!D1302</f>
        <v>12</v>
      </c>
      <c r="F272" s="244" t="str">
        <f t="shared" si="231"/>
        <v>Des</v>
      </c>
      <c r="G272" s="244">
        <f>+'Ark1'!Q1302</f>
        <v>0</v>
      </c>
      <c r="H272" s="244">
        <f>+'Ark1'!R1302</f>
        <v>0</v>
      </c>
      <c r="I272" s="246" t="str">
        <f>+IF(H272=0,"",'Ark1'!AG1302)</f>
        <v/>
      </c>
      <c r="J272" s="246" t="str">
        <f>+IF(H272=0,"",'Ark1'!AH1302)</f>
        <v/>
      </c>
      <c r="K272" s="245" t="str">
        <f>+IF(H272=0,"",'Ark1'!U1302)</f>
        <v/>
      </c>
      <c r="L272" s="245"/>
      <c r="M272" s="246" t="str">
        <f>+IF(H272=0,"",'Ark1'!T1302)</f>
        <v/>
      </c>
      <c r="N272" s="245" t="str">
        <f>+IF(H272=0,"",'Ark1'!V1302)</f>
        <v/>
      </c>
      <c r="O272" s="247" t="str">
        <f>+IF(H272=0,"",'Ark1'!W1302)</f>
        <v/>
      </c>
      <c r="P272" s="247" t="str">
        <f>+IF(H272=0,"",'Ark1'!X1302)</f>
        <v/>
      </c>
      <c r="Q272" s="247" t="str">
        <f>+IF(H272=0,"",'Ark1'!Y1302)</f>
        <v/>
      </c>
      <c r="R272" s="247" t="str">
        <f>+IF(H272=0,"",'Ark1'!Z1302)</f>
        <v/>
      </c>
      <c r="S272" s="247" t="str">
        <f>+IF(H272=0,"",'Ark1'!AA1302)</f>
        <v/>
      </c>
      <c r="T272" s="246" t="str">
        <f>+IF(H272=0,"",'Ark1'!AC1302)</f>
        <v/>
      </c>
      <c r="U272" s="247" t="str">
        <f>+IF(H272=0,"",'Ark1'!AE1302)</f>
        <v/>
      </c>
      <c r="V272" s="247" t="str">
        <f t="shared" si="232"/>
        <v/>
      </c>
      <c r="W272" s="245" t="str">
        <f t="shared" si="233"/>
        <v/>
      </c>
      <c r="X272" s="311"/>
      <c r="AA272" s="30"/>
      <c r="AB272" s="28"/>
      <c r="AE272" s="28"/>
      <c r="AF272" s="28"/>
      <c r="AG272" s="28"/>
      <c r="AI272" s="28"/>
      <c r="AK272" s="28"/>
      <c r="AL272" s="28"/>
    </row>
    <row r="273" spans="1:64" ht="15" customHeight="1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227"/>
      <c r="AA273" s="30"/>
      <c r="AB273" s="28"/>
      <c r="AC273" s="228"/>
      <c r="AD273" s="29"/>
      <c r="AH273" s="29"/>
      <c r="AZ273" s="240"/>
    </row>
    <row r="274" spans="1:64" ht="15" customHeight="1">
      <c r="A274" s="311"/>
      <c r="B274" s="311"/>
      <c r="C274" s="356" t="s">
        <v>0</v>
      </c>
      <c r="D274" s="311"/>
      <c r="E274" s="357" t="str">
        <f>+D276</f>
        <v>P+</v>
      </c>
      <c r="F274" s="356" t="s">
        <v>586</v>
      </c>
      <c r="G274" s="311"/>
      <c r="H274" s="248">
        <f>SUM(H276:H287)</f>
        <v>1</v>
      </c>
      <c r="I274" s="312"/>
      <c r="J274" s="312"/>
      <c r="K274" s="276">
        <f>+Klasse!L285</f>
        <v>14.108695652173912</v>
      </c>
      <c r="L274" s="276"/>
      <c r="M274" s="311"/>
      <c r="N274" s="311"/>
      <c r="O274" s="313"/>
      <c r="P274" s="313"/>
      <c r="Q274" s="313"/>
      <c r="R274" s="313"/>
      <c r="S274" s="313"/>
      <c r="T274" s="311"/>
      <c r="U274" s="313"/>
      <c r="V274" s="276">
        <f>+K274/C276</f>
        <v>4.7028985507246377</v>
      </c>
      <c r="W274" s="312"/>
      <c r="X274" s="311"/>
      <c r="Y274" s="227"/>
      <c r="AA274" s="30"/>
      <c r="AB274" s="28"/>
      <c r="AC274" s="228"/>
      <c r="AD274" s="29"/>
      <c r="AH274" s="29"/>
      <c r="AZ274" s="240"/>
    </row>
    <row r="275" spans="1:64" ht="15" customHeight="1">
      <c r="A275" s="311"/>
      <c r="B275" s="311"/>
      <c r="C275" s="311"/>
      <c r="D275" s="311"/>
      <c r="E275" s="311"/>
      <c r="F275" s="311"/>
      <c r="G275" s="311"/>
      <c r="H275" s="311"/>
      <c r="I275" s="312"/>
      <c r="J275" s="312"/>
      <c r="K275" s="311"/>
      <c r="L275" s="311"/>
      <c r="M275" s="311"/>
      <c r="N275" s="311"/>
      <c r="O275" s="313"/>
      <c r="P275" s="313"/>
      <c r="Q275" s="313"/>
      <c r="R275" s="313"/>
      <c r="S275" s="313"/>
      <c r="T275" s="311"/>
      <c r="U275" s="313"/>
      <c r="V275" s="313"/>
      <c r="W275" s="313"/>
      <c r="X275" s="313"/>
      <c r="Y275" s="227"/>
      <c r="AA275" s="30"/>
      <c r="AB275" s="28"/>
      <c r="AC275" s="228"/>
      <c r="AD275" s="29"/>
      <c r="AH275" s="29"/>
      <c r="AZ275" s="240" t="e">
        <f>1+#REF!</f>
        <v>#REF!</v>
      </c>
      <c r="BA275" s="29">
        <v>20.659867330016564</v>
      </c>
      <c r="BB275" s="29">
        <f t="shared" ref="BB275" si="234">+BA275</f>
        <v>20.659867330016564</v>
      </c>
      <c r="BC275" s="29">
        <f t="shared" ref="BC275" si="235">+BB275</f>
        <v>20.659867330016564</v>
      </c>
      <c r="BD275" s="29">
        <f t="shared" ref="BD275" si="236">+BC275</f>
        <v>20.659867330016564</v>
      </c>
      <c r="BE275" s="29">
        <f t="shared" ref="BE275" si="237">+BD275</f>
        <v>20.659867330016564</v>
      </c>
      <c r="BF275" s="29">
        <f t="shared" ref="BF275" si="238">+BE275</f>
        <v>20.659867330016564</v>
      </c>
      <c r="BG275" s="29">
        <f t="shared" ref="BG275" si="239">+BF275</f>
        <v>20.659867330016564</v>
      </c>
      <c r="BH275" s="29">
        <f t="shared" ref="BH275" si="240">+BG275</f>
        <v>20.659867330016564</v>
      </c>
      <c r="BI275" s="29">
        <f t="shared" ref="BI275" si="241">+BH275</f>
        <v>20.659867330016564</v>
      </c>
      <c r="BJ275" s="29">
        <f t="shared" ref="BJ275" si="242">+BI275</f>
        <v>20.659867330016564</v>
      </c>
      <c r="BK275" s="29">
        <f t="shared" ref="BK275" si="243">+BJ275</f>
        <v>20.659867330016564</v>
      </c>
      <c r="BL275" s="29">
        <f t="shared" ref="BL275" si="244">+BK275</f>
        <v>20.659867330016564</v>
      </c>
    </row>
    <row r="276" spans="1:64">
      <c r="A276" s="311"/>
      <c r="B276" s="311">
        <f>+'Ark1'!C1303</f>
        <v>2023</v>
      </c>
      <c r="C276" s="244">
        <f>+'Ark1'!L1303</f>
        <v>3</v>
      </c>
      <c r="D276" s="244" t="str">
        <f t="shared" ref="D276:D287" si="245">+D43</f>
        <v>P+</v>
      </c>
      <c r="E276" s="244">
        <f>+'Ark1'!D1303</f>
        <v>1</v>
      </c>
      <c r="F276" s="244" t="str">
        <f t="shared" ref="F276:F287" si="246">+F261</f>
        <v>Jan</v>
      </c>
      <c r="G276" s="244">
        <f>+'Ark1'!Q1303</f>
        <v>0</v>
      </c>
      <c r="H276" s="244">
        <f>+'Ark1'!R1303</f>
        <v>0</v>
      </c>
      <c r="I276" s="246" t="str">
        <f>+IF(H276=0,"",'Ark1'!AG1303)</f>
        <v/>
      </c>
      <c r="J276" s="246" t="str">
        <f>+IF(H276=0,"",'Ark1'!AH1303)</f>
        <v/>
      </c>
      <c r="K276" s="245" t="str">
        <f>+IF(H276=0,"",'Ark1'!U1303)</f>
        <v/>
      </c>
      <c r="L276" s="245"/>
      <c r="M276" s="246" t="str">
        <f>+IF(H276=0,"",'Ark1'!T1303)</f>
        <v/>
      </c>
      <c r="N276" s="245" t="str">
        <f>+IF(H276=0,"",'Ark1'!V1303)</f>
        <v/>
      </c>
      <c r="O276" s="247" t="str">
        <f>+IF(H276=0,"",'Ark1'!W1303)</f>
        <v/>
      </c>
      <c r="P276" s="247" t="str">
        <f>+IF(H276=0,"",'Ark1'!X1303)</f>
        <v/>
      </c>
      <c r="Q276" s="247" t="str">
        <f>+IF(H276=0,"",'Ark1'!Y1303)</f>
        <v/>
      </c>
      <c r="R276" s="247" t="str">
        <f>+IF(H276=0,"",'Ark1'!Z1303)</f>
        <v/>
      </c>
      <c r="S276" s="247" t="str">
        <f>+IF(H276=0,"",'Ark1'!AA1303)</f>
        <v/>
      </c>
      <c r="T276" s="246" t="str">
        <f>+IF(H276=0,"",'Ark1'!AC1303)</f>
        <v/>
      </c>
      <c r="U276" s="247" t="str">
        <f>+IF(H276=0,"",'Ark1'!AE1303)</f>
        <v/>
      </c>
      <c r="V276" s="247" t="str">
        <f t="shared" ref="V276:V287" si="247">+IF(H276=0,"",+K276/C276)</f>
        <v/>
      </c>
      <c r="W276" s="245" t="str">
        <f t="shared" ref="W276:W287" si="248">+IF(H276=0,"",G276/H276)</f>
        <v/>
      </c>
      <c r="X276" s="311"/>
      <c r="AA276" s="30"/>
      <c r="AB276" s="28"/>
      <c r="AE276" s="28"/>
      <c r="AF276" s="28"/>
      <c r="AG276" s="28"/>
      <c r="AI276" s="28"/>
      <c r="AK276" s="28"/>
      <c r="AL276" s="28"/>
    </row>
    <row r="277" spans="1:64">
      <c r="A277" s="311"/>
      <c r="B277" s="311">
        <f>+'Ark1'!C1304</f>
        <v>2023</v>
      </c>
      <c r="C277" s="244">
        <f>+'Ark1'!L1304</f>
        <v>3</v>
      </c>
      <c r="D277" s="244" t="str">
        <f t="shared" si="245"/>
        <v>P+</v>
      </c>
      <c r="E277" s="244">
        <f>+'Ark1'!D1304</f>
        <v>2</v>
      </c>
      <c r="F277" s="244" t="str">
        <f t="shared" si="246"/>
        <v>Feb</v>
      </c>
      <c r="G277" s="244">
        <f>+'Ark1'!Q1304</f>
        <v>0</v>
      </c>
      <c r="H277" s="244">
        <f>+'Ark1'!R1304</f>
        <v>0</v>
      </c>
      <c r="I277" s="246" t="str">
        <f>+IF(H277=0,"",'Ark1'!AG1304)</f>
        <v/>
      </c>
      <c r="J277" s="246" t="str">
        <f>+IF(H277=0,"",'Ark1'!AH1304)</f>
        <v/>
      </c>
      <c r="K277" s="245" t="str">
        <f>+IF(H277=0,"",'Ark1'!U1304)</f>
        <v/>
      </c>
      <c r="L277" s="245"/>
      <c r="M277" s="246" t="str">
        <f>+IF(H277=0,"",'Ark1'!T1304)</f>
        <v/>
      </c>
      <c r="N277" s="245" t="str">
        <f>+IF(H277=0,"",'Ark1'!V1304)</f>
        <v/>
      </c>
      <c r="O277" s="247" t="str">
        <f>+IF(H277=0,"",'Ark1'!W1304)</f>
        <v/>
      </c>
      <c r="P277" s="247" t="str">
        <f>+IF(H277=0,"",'Ark1'!X1304)</f>
        <v/>
      </c>
      <c r="Q277" s="247" t="str">
        <f>+IF(H277=0,"",'Ark1'!Y1304)</f>
        <v/>
      </c>
      <c r="R277" s="247" t="str">
        <f>+IF(H277=0,"",'Ark1'!Z1304)</f>
        <v/>
      </c>
      <c r="S277" s="247" t="str">
        <f>+IF(H277=0,"",'Ark1'!AA1304)</f>
        <v/>
      </c>
      <c r="T277" s="246" t="str">
        <f>+IF(H277=0,"",'Ark1'!AC1304)</f>
        <v/>
      </c>
      <c r="U277" s="247" t="str">
        <f>+IF(H277=0,"",'Ark1'!AE1304)</f>
        <v/>
      </c>
      <c r="V277" s="247" t="str">
        <f t="shared" si="247"/>
        <v/>
      </c>
      <c r="W277" s="245" t="str">
        <f t="shared" si="248"/>
        <v/>
      </c>
      <c r="X277" s="311"/>
      <c r="AA277" s="30"/>
      <c r="AB277" s="28"/>
      <c r="AE277" s="28"/>
      <c r="AF277" s="28"/>
      <c r="AG277" s="28"/>
      <c r="AI277" s="28"/>
      <c r="AK277" s="28"/>
      <c r="AL277" s="28"/>
    </row>
    <row r="278" spans="1:64">
      <c r="A278" s="311"/>
      <c r="B278" s="311">
        <f>+'Ark1'!C1305</f>
        <v>2023</v>
      </c>
      <c r="C278" s="244">
        <f>+'Ark1'!L1305</f>
        <v>3</v>
      </c>
      <c r="D278" s="244" t="str">
        <f t="shared" si="245"/>
        <v>P+</v>
      </c>
      <c r="E278" s="244">
        <f>+'Ark1'!D1305</f>
        <v>3</v>
      </c>
      <c r="F278" s="244" t="str">
        <f t="shared" si="246"/>
        <v>Mar</v>
      </c>
      <c r="G278" s="244">
        <f>+'Ark1'!Q1305</f>
        <v>0</v>
      </c>
      <c r="H278" s="244">
        <f>+'Ark1'!R1305</f>
        <v>0</v>
      </c>
      <c r="I278" s="246" t="str">
        <f>+IF(H278=0,"",'Ark1'!AG1305)</f>
        <v/>
      </c>
      <c r="J278" s="246" t="str">
        <f>+IF(H278=0,"",'Ark1'!AH1305)</f>
        <v/>
      </c>
      <c r="K278" s="245" t="str">
        <f>+IF(H278=0,"",'Ark1'!U1305)</f>
        <v/>
      </c>
      <c r="L278" s="245"/>
      <c r="M278" s="246" t="str">
        <f>+IF(H278=0,"",'Ark1'!T1305)</f>
        <v/>
      </c>
      <c r="N278" s="245" t="str">
        <f>+IF(H278=0,"",'Ark1'!V1305)</f>
        <v/>
      </c>
      <c r="O278" s="247" t="str">
        <f>+IF(H278=0,"",'Ark1'!W1305)</f>
        <v/>
      </c>
      <c r="P278" s="247" t="str">
        <f>+IF(H278=0,"",'Ark1'!X1305)</f>
        <v/>
      </c>
      <c r="Q278" s="247" t="str">
        <f>+IF(H278=0,"",'Ark1'!Y1305)</f>
        <v/>
      </c>
      <c r="R278" s="247" t="str">
        <f>+IF(H278=0,"",'Ark1'!Z1305)</f>
        <v/>
      </c>
      <c r="S278" s="247" t="str">
        <f>+IF(H278=0,"",'Ark1'!AA1305)</f>
        <v/>
      </c>
      <c r="T278" s="246" t="str">
        <f>+IF(H278=0,"",'Ark1'!AC1305)</f>
        <v/>
      </c>
      <c r="U278" s="247" t="str">
        <f>+IF(H278=0,"",'Ark1'!AE1305)</f>
        <v/>
      </c>
      <c r="V278" s="247" t="str">
        <f t="shared" si="247"/>
        <v/>
      </c>
      <c r="W278" s="245" t="str">
        <f t="shared" si="248"/>
        <v/>
      </c>
      <c r="X278" s="311"/>
      <c r="AA278" s="30"/>
      <c r="AB278" s="28"/>
      <c r="AE278" s="28"/>
      <c r="AF278" s="28"/>
      <c r="AG278" s="28"/>
      <c r="AI278" s="28"/>
      <c r="AK278" s="28"/>
      <c r="AL278" s="28"/>
    </row>
    <row r="279" spans="1:64">
      <c r="A279" s="311"/>
      <c r="B279" s="311">
        <f>+'Ark1'!C1306</f>
        <v>2023</v>
      </c>
      <c r="C279" s="244">
        <f>+'Ark1'!L1306</f>
        <v>3</v>
      </c>
      <c r="D279" s="244" t="str">
        <f t="shared" si="245"/>
        <v>P+</v>
      </c>
      <c r="E279" s="244">
        <f>+'Ark1'!D1306</f>
        <v>4</v>
      </c>
      <c r="F279" s="244" t="str">
        <f t="shared" si="246"/>
        <v>Apr</v>
      </c>
      <c r="G279" s="244">
        <f>+'Ark1'!Q1306</f>
        <v>0</v>
      </c>
      <c r="H279" s="244">
        <f>+'Ark1'!R1306</f>
        <v>0</v>
      </c>
      <c r="I279" s="246" t="str">
        <f>+IF(H279=0,"",'Ark1'!AG1306)</f>
        <v/>
      </c>
      <c r="J279" s="246" t="str">
        <f>+IF(H279=0,"",'Ark1'!AH1306)</f>
        <v/>
      </c>
      <c r="K279" s="245" t="str">
        <f>+IF(H279=0,"",'Ark1'!U1306)</f>
        <v/>
      </c>
      <c r="L279" s="245"/>
      <c r="M279" s="246" t="str">
        <f>+IF(H279=0,"",'Ark1'!T1306)</f>
        <v/>
      </c>
      <c r="N279" s="245" t="str">
        <f>+IF(H279=0,"",'Ark1'!V1306)</f>
        <v/>
      </c>
      <c r="O279" s="247" t="str">
        <f>+IF(H279=0,"",'Ark1'!W1306)</f>
        <v/>
      </c>
      <c r="P279" s="247" t="str">
        <f>+IF(H279=0,"",'Ark1'!X1306)</f>
        <v/>
      </c>
      <c r="Q279" s="247" t="str">
        <f>+IF(H279=0,"",'Ark1'!Y1306)</f>
        <v/>
      </c>
      <c r="R279" s="247" t="str">
        <f>+IF(H279=0,"",'Ark1'!Z1306)</f>
        <v/>
      </c>
      <c r="S279" s="247" t="str">
        <f>+IF(H279=0,"",'Ark1'!AA1306)</f>
        <v/>
      </c>
      <c r="T279" s="246" t="str">
        <f>+IF(H279=0,"",'Ark1'!AC1306)</f>
        <v/>
      </c>
      <c r="U279" s="247" t="str">
        <f>+IF(H279=0,"",'Ark1'!AE1306)</f>
        <v/>
      </c>
      <c r="V279" s="247" t="str">
        <f t="shared" si="247"/>
        <v/>
      </c>
      <c r="W279" s="245" t="str">
        <f t="shared" si="248"/>
        <v/>
      </c>
      <c r="X279" s="311"/>
      <c r="AA279" s="30"/>
      <c r="AB279" s="28"/>
      <c r="AE279" s="28"/>
      <c r="AF279" s="28"/>
      <c r="AG279" s="28"/>
      <c r="AI279" s="28"/>
      <c r="AK279" s="28"/>
      <c r="AL279" s="28"/>
    </row>
    <row r="280" spans="1:64">
      <c r="A280" s="311"/>
      <c r="B280" s="311">
        <f>+'Ark1'!C1307</f>
        <v>2023</v>
      </c>
      <c r="C280" s="244">
        <f>+'Ark1'!L1307</f>
        <v>3</v>
      </c>
      <c r="D280" s="244" t="str">
        <f t="shared" si="245"/>
        <v>P+</v>
      </c>
      <c r="E280" s="244">
        <f>+'Ark1'!D1307</f>
        <v>5</v>
      </c>
      <c r="F280" s="244" t="str">
        <f t="shared" si="246"/>
        <v>Mai</v>
      </c>
      <c r="G280" s="244">
        <f>+'Ark1'!Q1307</f>
        <v>0</v>
      </c>
      <c r="H280" s="244">
        <f>+'Ark1'!R1307</f>
        <v>0</v>
      </c>
      <c r="I280" s="246" t="str">
        <f>+IF(H280=0,"",'Ark1'!AG1307)</f>
        <v/>
      </c>
      <c r="J280" s="246" t="str">
        <f>+IF(H280=0,"",'Ark1'!AH1307)</f>
        <v/>
      </c>
      <c r="K280" s="245" t="str">
        <f>+IF(H280=0,"",'Ark1'!U1307)</f>
        <v/>
      </c>
      <c r="L280" s="245"/>
      <c r="M280" s="246" t="str">
        <f>+IF(H280=0,"",'Ark1'!T1307)</f>
        <v/>
      </c>
      <c r="N280" s="245" t="str">
        <f>+IF(H280=0,"",'Ark1'!V1307)</f>
        <v/>
      </c>
      <c r="O280" s="247" t="str">
        <f>+IF(H280=0,"",'Ark1'!W1307)</f>
        <v/>
      </c>
      <c r="P280" s="247" t="str">
        <f>+IF(H280=0,"",'Ark1'!X1307)</f>
        <v/>
      </c>
      <c r="Q280" s="247" t="str">
        <f>+IF(H280=0,"",'Ark1'!Y1307)</f>
        <v/>
      </c>
      <c r="R280" s="247" t="str">
        <f>+IF(H280=0,"",'Ark1'!Z1307)</f>
        <v/>
      </c>
      <c r="S280" s="247" t="str">
        <f>+IF(H280=0,"",'Ark1'!AA1307)</f>
        <v/>
      </c>
      <c r="T280" s="246" t="str">
        <f>+IF(H280=0,"",'Ark1'!AC1307)</f>
        <v/>
      </c>
      <c r="U280" s="247" t="str">
        <f>+IF(H280=0,"",'Ark1'!AE1307)</f>
        <v/>
      </c>
      <c r="V280" s="247" t="str">
        <f t="shared" si="247"/>
        <v/>
      </c>
      <c r="W280" s="245" t="str">
        <f t="shared" si="248"/>
        <v/>
      </c>
      <c r="X280" s="311"/>
      <c r="AA280" s="30"/>
      <c r="AB280" s="28"/>
      <c r="AE280" s="28"/>
      <c r="AF280" s="28"/>
      <c r="AG280" s="28"/>
      <c r="AI280" s="28"/>
      <c r="AK280" s="28"/>
      <c r="AL280" s="28"/>
    </row>
    <row r="281" spans="1:64">
      <c r="A281" s="311"/>
      <c r="B281" s="311">
        <f>+'Ark1'!C1308</f>
        <v>2023</v>
      </c>
      <c r="C281" s="244">
        <f>+'Ark1'!L1308</f>
        <v>3</v>
      </c>
      <c r="D281" s="244" t="str">
        <f t="shared" si="245"/>
        <v>P+</v>
      </c>
      <c r="E281" s="244">
        <f>+'Ark1'!D1308</f>
        <v>6</v>
      </c>
      <c r="F281" s="244" t="str">
        <f t="shared" si="246"/>
        <v>Jun</v>
      </c>
      <c r="G281" s="244">
        <f>+'Ark1'!Q1308</f>
        <v>0</v>
      </c>
      <c r="H281" s="244">
        <f>+'Ark1'!R1308</f>
        <v>0</v>
      </c>
      <c r="I281" s="246" t="str">
        <f>+IF(H281=0,"",'Ark1'!AG1308)</f>
        <v/>
      </c>
      <c r="J281" s="246" t="str">
        <f>+IF(H281=0,"",'Ark1'!AH1308)</f>
        <v/>
      </c>
      <c r="K281" s="245" t="str">
        <f>+IF(H281=0,"",'Ark1'!U1308)</f>
        <v/>
      </c>
      <c r="L281" s="245"/>
      <c r="M281" s="246" t="str">
        <f>+IF(H281=0,"",'Ark1'!T1308)</f>
        <v/>
      </c>
      <c r="N281" s="245" t="str">
        <f>+IF(H281=0,"",'Ark1'!V1308)</f>
        <v/>
      </c>
      <c r="O281" s="247" t="str">
        <f>+IF(H281=0,"",'Ark1'!W1308)</f>
        <v/>
      </c>
      <c r="P281" s="247" t="str">
        <f>+IF(H281=0,"",'Ark1'!X1308)</f>
        <v/>
      </c>
      <c r="Q281" s="247" t="str">
        <f>+IF(H281=0,"",'Ark1'!Y1308)</f>
        <v/>
      </c>
      <c r="R281" s="247" t="str">
        <f>+IF(H281=0,"",'Ark1'!Z1308)</f>
        <v/>
      </c>
      <c r="S281" s="247" t="str">
        <f>+IF(H281=0,"",'Ark1'!AA1308)</f>
        <v/>
      </c>
      <c r="T281" s="246" t="str">
        <f>+IF(H281=0,"",'Ark1'!AC1308)</f>
        <v/>
      </c>
      <c r="U281" s="247" t="str">
        <f>+IF(H281=0,"",'Ark1'!AE1308)</f>
        <v/>
      </c>
      <c r="V281" s="247" t="str">
        <f t="shared" si="247"/>
        <v/>
      </c>
      <c r="W281" s="245" t="str">
        <f t="shared" si="248"/>
        <v/>
      </c>
      <c r="X281" s="311"/>
      <c r="AA281" s="30"/>
      <c r="AB281" s="28"/>
      <c r="AE281" s="28"/>
      <c r="AF281" s="28"/>
      <c r="AG281" s="28"/>
      <c r="AI281" s="28"/>
      <c r="AK281" s="28"/>
      <c r="AL281" s="28"/>
    </row>
    <row r="282" spans="1:64">
      <c r="A282" s="311"/>
      <c r="B282" s="311">
        <f>+'Ark1'!C1309</f>
        <v>2023</v>
      </c>
      <c r="C282" s="244">
        <f>+'Ark1'!L1309</f>
        <v>3</v>
      </c>
      <c r="D282" s="244" t="str">
        <f t="shared" si="245"/>
        <v>P+</v>
      </c>
      <c r="E282" s="244">
        <f>+'Ark1'!D1309</f>
        <v>7</v>
      </c>
      <c r="F282" s="244" t="str">
        <f t="shared" si="246"/>
        <v>Jul</v>
      </c>
      <c r="G282" s="244">
        <f>+'Ark1'!Q1309</f>
        <v>1</v>
      </c>
      <c r="H282" s="244">
        <f>+'Ark1'!R1309</f>
        <v>1</v>
      </c>
      <c r="I282" s="246">
        <f>+IF(H282=0,"",'Ark1'!AG1309)</f>
        <v>1.8181818181818179</v>
      </c>
      <c r="J282" s="246">
        <f>+IF(H282=0,"",'Ark1'!AH1309)</f>
        <v>1.134380453752182</v>
      </c>
      <c r="K282" s="245">
        <f>+IF(H282=0,"",'Ark1'!U1309)</f>
        <v>7.8</v>
      </c>
      <c r="L282" s="245"/>
      <c r="M282" s="246">
        <f>+IF(H282=0,"",'Ark1'!T1309)</f>
        <v>3</v>
      </c>
      <c r="N282" s="245">
        <f>+IF(H282=0,"",'Ark1'!V1309)</f>
        <v>0</v>
      </c>
      <c r="O282" s="247">
        <f>+IF(H282=0,"",'Ark1'!W1309)</f>
        <v>0</v>
      </c>
      <c r="P282" s="247">
        <f>+IF(H282=0,"",'Ark1'!X1309)</f>
        <v>0</v>
      </c>
      <c r="Q282" s="247">
        <f>+IF(H282=0,"",'Ark1'!Y1309)</f>
        <v>0</v>
      </c>
      <c r="R282" s="247">
        <f>+IF(H282=0,"",'Ark1'!Z1309)</f>
        <v>0</v>
      </c>
      <c r="S282" s="247">
        <f>+IF(H282=0,"",'Ark1'!AA1309)</f>
        <v>0</v>
      </c>
      <c r="T282" s="246">
        <f>+IF(H282=0,"",'Ark1'!AC1309)</f>
        <v>0</v>
      </c>
      <c r="U282" s="247">
        <f>+IF(H282=0,"",'Ark1'!AE1309)</f>
        <v>0</v>
      </c>
      <c r="V282" s="247">
        <f t="shared" si="247"/>
        <v>2.6</v>
      </c>
      <c r="W282" s="245">
        <f t="shared" si="248"/>
        <v>1</v>
      </c>
      <c r="X282" s="311"/>
      <c r="AA282" s="30"/>
      <c r="AB282" s="28"/>
      <c r="AE282" s="28"/>
      <c r="AF282" s="28"/>
      <c r="AG282" s="28"/>
      <c r="AI282" s="28"/>
      <c r="AK282" s="28"/>
      <c r="AL282" s="28"/>
    </row>
    <row r="283" spans="1:64">
      <c r="A283" s="311"/>
      <c r="B283" s="311">
        <f>+'Ark1'!C1310</f>
        <v>2023</v>
      </c>
      <c r="C283" s="244">
        <f>+'Ark1'!L1310</f>
        <v>3</v>
      </c>
      <c r="D283" s="244" t="str">
        <f t="shared" si="245"/>
        <v>P+</v>
      </c>
      <c r="E283" s="244">
        <f>+'Ark1'!D1310</f>
        <v>8</v>
      </c>
      <c r="F283" s="244" t="str">
        <f t="shared" si="246"/>
        <v>Aug</v>
      </c>
      <c r="G283" s="244">
        <f>+'Ark1'!Q1310</f>
        <v>0</v>
      </c>
      <c r="H283" s="244">
        <f>+'Ark1'!R1310</f>
        <v>0</v>
      </c>
      <c r="I283" s="246" t="str">
        <f>+IF(H283=0,"",'Ark1'!AG1310)</f>
        <v/>
      </c>
      <c r="J283" s="246" t="str">
        <f>+IF(H283=0,"",'Ark1'!AH1310)</f>
        <v/>
      </c>
      <c r="K283" s="245" t="str">
        <f>+IF(H283=0,"",'Ark1'!U1310)</f>
        <v/>
      </c>
      <c r="L283" s="245"/>
      <c r="M283" s="246" t="str">
        <f>+IF(H283=0,"",'Ark1'!T1310)</f>
        <v/>
      </c>
      <c r="N283" s="245" t="str">
        <f>+IF(H283=0,"",'Ark1'!V1310)</f>
        <v/>
      </c>
      <c r="O283" s="247" t="str">
        <f>+IF(H283=0,"",'Ark1'!W1310)</f>
        <v/>
      </c>
      <c r="P283" s="247" t="str">
        <f>+IF(H283=0,"",'Ark1'!X1310)</f>
        <v/>
      </c>
      <c r="Q283" s="247" t="str">
        <f>+IF(H283=0,"",'Ark1'!Y1310)</f>
        <v/>
      </c>
      <c r="R283" s="247" t="str">
        <f>+IF(H283=0,"",'Ark1'!Z1310)</f>
        <v/>
      </c>
      <c r="S283" s="247" t="str">
        <f>+IF(H283=0,"",'Ark1'!AA1310)</f>
        <v/>
      </c>
      <c r="T283" s="246" t="str">
        <f>+IF(H283=0,"",'Ark1'!AC1310)</f>
        <v/>
      </c>
      <c r="U283" s="247" t="str">
        <f>+IF(H283=0,"",'Ark1'!AE1310)</f>
        <v/>
      </c>
      <c r="V283" s="247" t="str">
        <f t="shared" si="247"/>
        <v/>
      </c>
      <c r="W283" s="245" t="str">
        <f t="shared" si="248"/>
        <v/>
      </c>
      <c r="X283" s="311"/>
      <c r="AA283" s="30"/>
      <c r="AB283" s="28"/>
      <c r="AE283" s="28"/>
      <c r="AF283" s="28"/>
      <c r="AG283" s="28"/>
      <c r="AI283" s="28"/>
      <c r="AK283" s="28"/>
      <c r="AL283" s="28"/>
    </row>
    <row r="284" spans="1:64">
      <c r="A284" s="311"/>
      <c r="B284" s="311">
        <f>+'Ark1'!C1311</f>
        <v>2023</v>
      </c>
      <c r="C284" s="244">
        <f>+'Ark1'!L1311</f>
        <v>3</v>
      </c>
      <c r="D284" s="244" t="str">
        <f t="shared" si="245"/>
        <v>P+</v>
      </c>
      <c r="E284" s="244">
        <f>+'Ark1'!D1311</f>
        <v>9</v>
      </c>
      <c r="F284" s="244" t="str">
        <f t="shared" si="246"/>
        <v>Sep</v>
      </c>
      <c r="G284" s="244">
        <f>+'Ark1'!Q1311</f>
        <v>0</v>
      </c>
      <c r="H284" s="244">
        <f>+'Ark1'!R1311</f>
        <v>0</v>
      </c>
      <c r="I284" s="246" t="str">
        <f>+IF(H284=0,"",'Ark1'!AG1311)</f>
        <v/>
      </c>
      <c r="J284" s="246" t="str">
        <f>+IF(H284=0,"",'Ark1'!AH1311)</f>
        <v/>
      </c>
      <c r="K284" s="245" t="str">
        <f>+IF(H284=0,"",'Ark1'!U1311)</f>
        <v/>
      </c>
      <c r="L284" s="245"/>
      <c r="M284" s="246" t="str">
        <f>+IF(H284=0,"",'Ark1'!T1311)</f>
        <v/>
      </c>
      <c r="N284" s="245" t="str">
        <f>+IF(H284=0,"",'Ark1'!V1311)</f>
        <v/>
      </c>
      <c r="O284" s="247" t="str">
        <f>+IF(H284=0,"",'Ark1'!W1311)</f>
        <v/>
      </c>
      <c r="P284" s="247" t="str">
        <f>+IF(H284=0,"",'Ark1'!X1311)</f>
        <v/>
      </c>
      <c r="Q284" s="247" t="str">
        <f>+IF(H284=0,"",'Ark1'!Y1311)</f>
        <v/>
      </c>
      <c r="R284" s="247" t="str">
        <f>+IF(H284=0,"",'Ark1'!Z1311)</f>
        <v/>
      </c>
      <c r="S284" s="247" t="str">
        <f>+IF(H284=0,"",'Ark1'!AA1311)</f>
        <v/>
      </c>
      <c r="T284" s="246" t="str">
        <f>+IF(H284=0,"",'Ark1'!AC1311)</f>
        <v/>
      </c>
      <c r="U284" s="247" t="str">
        <f>+IF(H284=0,"",'Ark1'!AE1311)</f>
        <v/>
      </c>
      <c r="V284" s="247" t="str">
        <f t="shared" si="247"/>
        <v/>
      </c>
      <c r="W284" s="245" t="str">
        <f t="shared" si="248"/>
        <v/>
      </c>
      <c r="X284" s="311"/>
      <c r="AA284" s="30"/>
      <c r="AB284" s="28"/>
      <c r="AE284" s="28"/>
      <c r="AF284" s="28"/>
      <c r="AG284" s="28"/>
      <c r="AI284" s="28"/>
      <c r="AK284" s="28"/>
      <c r="AL284" s="28"/>
    </row>
    <row r="285" spans="1:64">
      <c r="A285" s="311"/>
      <c r="B285" s="311">
        <f>+'Ark1'!C1312</f>
        <v>2023</v>
      </c>
      <c r="C285" s="244">
        <f>+'Ark1'!L1312</f>
        <v>3</v>
      </c>
      <c r="D285" s="244" t="str">
        <f t="shared" si="245"/>
        <v>P+</v>
      </c>
      <c r="E285" s="244">
        <f>+'Ark1'!D1312</f>
        <v>10</v>
      </c>
      <c r="F285" s="244" t="str">
        <f t="shared" si="246"/>
        <v>Okt</v>
      </c>
      <c r="G285" s="244">
        <f>+'Ark1'!Q1312</f>
        <v>0</v>
      </c>
      <c r="H285" s="244">
        <f>+'Ark1'!R1312</f>
        <v>0</v>
      </c>
      <c r="I285" s="246" t="str">
        <f>+IF(H285=0,"",'Ark1'!AG1312)</f>
        <v/>
      </c>
      <c r="J285" s="246" t="str">
        <f>+IF(H285=0,"",'Ark1'!AH1312)</f>
        <v/>
      </c>
      <c r="K285" s="245" t="str">
        <f>+IF(H285=0,"",'Ark1'!U1312)</f>
        <v/>
      </c>
      <c r="L285" s="245"/>
      <c r="M285" s="246" t="str">
        <f>+IF(H285=0,"",'Ark1'!T1312)</f>
        <v/>
      </c>
      <c r="N285" s="245" t="str">
        <f>+IF(H285=0,"",'Ark1'!V1312)</f>
        <v/>
      </c>
      <c r="O285" s="247" t="str">
        <f>+IF(H285=0,"",'Ark1'!W1312)</f>
        <v/>
      </c>
      <c r="P285" s="247" t="str">
        <f>+IF(H285=0,"",'Ark1'!X1312)</f>
        <v/>
      </c>
      <c r="Q285" s="247" t="str">
        <f>+IF(H285=0,"",'Ark1'!Y1312)</f>
        <v/>
      </c>
      <c r="R285" s="247" t="str">
        <f>+IF(H285=0,"",'Ark1'!Z1312)</f>
        <v/>
      </c>
      <c r="S285" s="247" t="str">
        <f>+IF(H285=0,"",'Ark1'!AA1312)</f>
        <v/>
      </c>
      <c r="T285" s="246" t="str">
        <f>+IF(H285=0,"",'Ark1'!AC1312)</f>
        <v/>
      </c>
      <c r="U285" s="247" t="str">
        <f>+IF(H285=0,"",'Ark1'!AE1312)</f>
        <v/>
      </c>
      <c r="V285" s="247" t="str">
        <f t="shared" si="247"/>
        <v/>
      </c>
      <c r="W285" s="245" t="str">
        <f t="shared" si="248"/>
        <v/>
      </c>
      <c r="X285" s="311"/>
      <c r="AA285" s="30"/>
      <c r="AB285" s="28"/>
      <c r="AE285" s="28"/>
      <c r="AF285" s="28"/>
      <c r="AG285" s="28"/>
      <c r="AI285" s="28"/>
      <c r="AK285" s="28"/>
      <c r="AL285" s="28"/>
    </row>
    <row r="286" spans="1:64">
      <c r="A286" s="311"/>
      <c r="B286" s="311">
        <f>+'Ark1'!C1313</f>
        <v>2023</v>
      </c>
      <c r="C286" s="244">
        <f>+'Ark1'!L1313</f>
        <v>3</v>
      </c>
      <c r="D286" s="244" t="str">
        <f t="shared" si="245"/>
        <v>P+</v>
      </c>
      <c r="E286" s="244">
        <f>+'Ark1'!D1313</f>
        <v>11</v>
      </c>
      <c r="F286" s="244" t="str">
        <f t="shared" si="246"/>
        <v>Nov</v>
      </c>
      <c r="G286" s="244">
        <f>+'Ark1'!Q1313</f>
        <v>0</v>
      </c>
      <c r="H286" s="244">
        <f>+'Ark1'!R1313</f>
        <v>0</v>
      </c>
      <c r="I286" s="246" t="str">
        <f>+IF(H286=0,"",'Ark1'!AG1313)</f>
        <v/>
      </c>
      <c r="J286" s="246" t="str">
        <f>+IF(H286=0,"",'Ark1'!AH1313)</f>
        <v/>
      </c>
      <c r="K286" s="245" t="str">
        <f>+IF(H286=0,"",'Ark1'!U1313)</f>
        <v/>
      </c>
      <c r="L286" s="245"/>
      <c r="M286" s="246" t="str">
        <f>+IF(H286=0,"",'Ark1'!T1313)</f>
        <v/>
      </c>
      <c r="N286" s="245" t="str">
        <f>+IF(H286=0,"",'Ark1'!V1313)</f>
        <v/>
      </c>
      <c r="O286" s="247" t="str">
        <f>+IF(H286=0,"",'Ark1'!W1313)</f>
        <v/>
      </c>
      <c r="P286" s="247" t="str">
        <f>+IF(H286=0,"",'Ark1'!X1313)</f>
        <v/>
      </c>
      <c r="Q286" s="247" t="str">
        <f>+IF(H286=0,"",'Ark1'!Y1313)</f>
        <v/>
      </c>
      <c r="R286" s="247" t="str">
        <f>+IF(H286=0,"",'Ark1'!Z1313)</f>
        <v/>
      </c>
      <c r="S286" s="247" t="str">
        <f>+IF(H286=0,"",'Ark1'!AA1313)</f>
        <v/>
      </c>
      <c r="T286" s="246" t="str">
        <f>+IF(H286=0,"",'Ark1'!AC1313)</f>
        <v/>
      </c>
      <c r="U286" s="247" t="str">
        <f>+IF(H286=0,"",'Ark1'!AE1313)</f>
        <v/>
      </c>
      <c r="V286" s="247" t="str">
        <f t="shared" si="247"/>
        <v/>
      </c>
      <c r="W286" s="245" t="str">
        <f t="shared" si="248"/>
        <v/>
      </c>
      <c r="X286" s="311"/>
      <c r="AA286" s="30"/>
      <c r="AB286" s="28"/>
      <c r="AE286" s="28"/>
      <c r="AF286" s="28"/>
      <c r="AG286" s="28"/>
      <c r="AI286" s="28"/>
      <c r="AK286" s="28"/>
      <c r="AL286" s="28"/>
    </row>
    <row r="287" spans="1:64">
      <c r="A287" s="311"/>
      <c r="B287" s="311">
        <f>+'Ark1'!C1314</f>
        <v>2023</v>
      </c>
      <c r="C287" s="244">
        <f>+'Ark1'!L1314</f>
        <v>3</v>
      </c>
      <c r="D287" s="244" t="str">
        <f t="shared" si="245"/>
        <v>P+</v>
      </c>
      <c r="E287" s="244">
        <f>+'Ark1'!D1314</f>
        <v>12</v>
      </c>
      <c r="F287" s="244" t="str">
        <f t="shared" si="246"/>
        <v>Des</v>
      </c>
      <c r="G287" s="244">
        <f>+'Ark1'!Q1314</f>
        <v>0</v>
      </c>
      <c r="H287" s="244">
        <f>+'Ark1'!R1314</f>
        <v>0</v>
      </c>
      <c r="I287" s="246" t="str">
        <f>+IF(H287=0,"",'Ark1'!AG1314)</f>
        <v/>
      </c>
      <c r="J287" s="246" t="str">
        <f>+IF(H287=0,"",'Ark1'!AH1314)</f>
        <v/>
      </c>
      <c r="K287" s="245" t="str">
        <f>+IF(H287=0,"",'Ark1'!U1314)</f>
        <v/>
      </c>
      <c r="L287" s="245"/>
      <c r="M287" s="246" t="str">
        <f>+IF(H287=0,"",'Ark1'!T1314)</f>
        <v/>
      </c>
      <c r="N287" s="245" t="str">
        <f>+IF(H287=0,"",'Ark1'!V1314)</f>
        <v/>
      </c>
      <c r="O287" s="247" t="str">
        <f>+IF(H287=0,"",'Ark1'!W1314)</f>
        <v/>
      </c>
      <c r="P287" s="247" t="str">
        <f>+IF(H287=0,"",'Ark1'!X1314)</f>
        <v/>
      </c>
      <c r="Q287" s="247" t="str">
        <f>+IF(H287=0,"",'Ark1'!Y1314)</f>
        <v/>
      </c>
      <c r="R287" s="247" t="str">
        <f>+IF(H287=0,"",'Ark1'!Z1314)</f>
        <v/>
      </c>
      <c r="S287" s="247" t="str">
        <f>+IF(H287=0,"",'Ark1'!AA1314)</f>
        <v/>
      </c>
      <c r="T287" s="246" t="str">
        <f>+IF(H287=0,"",'Ark1'!AC1314)</f>
        <v/>
      </c>
      <c r="U287" s="247" t="str">
        <f>+IF(H287=0,"",'Ark1'!AE1314)</f>
        <v/>
      </c>
      <c r="V287" s="247" t="str">
        <f t="shared" si="247"/>
        <v/>
      </c>
      <c r="W287" s="245" t="str">
        <f t="shared" si="248"/>
        <v/>
      </c>
      <c r="X287" s="311"/>
      <c r="AA287" s="30"/>
      <c r="AB287" s="28"/>
      <c r="AE287" s="28"/>
      <c r="AF287" s="28"/>
      <c r="AG287" s="28"/>
      <c r="AI287" s="28"/>
      <c r="AK287" s="28"/>
      <c r="AL287" s="28"/>
    </row>
    <row r="288" spans="1:64" ht="15" customHeight="1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227"/>
      <c r="AA288" s="30"/>
      <c r="AB288" s="28"/>
      <c r="AC288" s="228"/>
      <c r="AD288" s="29"/>
      <c r="AH288" s="29"/>
      <c r="AZ288" s="240"/>
    </row>
    <row r="289" spans="1:64" ht="15" customHeight="1">
      <c r="A289" s="311"/>
      <c r="B289" s="311"/>
      <c r="C289" s="356" t="s">
        <v>0</v>
      </c>
      <c r="D289" s="311"/>
      <c r="E289" s="357" t="str">
        <f>+D291</f>
        <v>O-</v>
      </c>
      <c r="F289" s="356" t="s">
        <v>586</v>
      </c>
      <c r="G289" s="311"/>
      <c r="H289" s="248">
        <f>SUM(H291:H301)</f>
        <v>6</v>
      </c>
      <c r="I289" s="312"/>
      <c r="J289" s="312"/>
      <c r="K289" s="276">
        <f>+Klasse!L303</f>
        <v>10.315384615384612</v>
      </c>
      <c r="L289" s="276"/>
      <c r="M289" s="311"/>
      <c r="N289" s="311"/>
      <c r="O289" s="313"/>
      <c r="P289" s="313"/>
      <c r="Q289" s="313"/>
      <c r="R289" s="313"/>
      <c r="S289" s="313"/>
      <c r="T289" s="311"/>
      <c r="U289" s="313"/>
      <c r="V289" s="276"/>
      <c r="W289" s="312"/>
      <c r="X289" s="311"/>
      <c r="Y289" s="227"/>
      <c r="AA289" s="30"/>
      <c r="AB289" s="28"/>
      <c r="AC289" s="228"/>
      <c r="AD289" s="29"/>
      <c r="AH289" s="29"/>
      <c r="AZ289" s="240"/>
    </row>
    <row r="290" spans="1:64" ht="15" customHeight="1">
      <c r="A290" s="311"/>
      <c r="B290" s="311"/>
      <c r="C290" s="311"/>
      <c r="D290" s="311"/>
      <c r="E290" s="311"/>
      <c r="F290" s="311"/>
      <c r="G290" s="311"/>
      <c r="H290" s="311"/>
      <c r="I290" s="312"/>
      <c r="J290" s="312"/>
      <c r="K290" s="311"/>
      <c r="L290" s="311"/>
      <c r="M290" s="311"/>
      <c r="N290" s="311"/>
      <c r="O290" s="313"/>
      <c r="P290" s="313"/>
      <c r="Q290" s="313"/>
      <c r="R290" s="313"/>
      <c r="S290" s="313"/>
      <c r="T290" s="311"/>
      <c r="U290" s="313"/>
      <c r="V290" s="313"/>
      <c r="W290" s="313"/>
      <c r="X290" s="313"/>
      <c r="Y290" s="227"/>
      <c r="AA290" s="30"/>
      <c r="AB290" s="28"/>
      <c r="AC290" s="228"/>
      <c r="AD290" s="29"/>
      <c r="AH290" s="29"/>
      <c r="AZ290" s="240" t="e">
        <f>1+#REF!</f>
        <v>#REF!</v>
      </c>
      <c r="BA290" s="29">
        <v>20.659867330016564</v>
      </c>
      <c r="BB290" s="29">
        <f t="shared" ref="BB290" si="249">+BA290</f>
        <v>20.659867330016564</v>
      </c>
      <c r="BC290" s="29">
        <f t="shared" ref="BC290" si="250">+BB290</f>
        <v>20.659867330016564</v>
      </c>
      <c r="BD290" s="29">
        <f t="shared" ref="BD290" si="251">+BC290</f>
        <v>20.659867330016564</v>
      </c>
      <c r="BE290" s="29">
        <f t="shared" ref="BE290" si="252">+BD290</f>
        <v>20.659867330016564</v>
      </c>
      <c r="BF290" s="29">
        <f t="shared" ref="BF290" si="253">+BE290</f>
        <v>20.659867330016564</v>
      </c>
      <c r="BG290" s="29">
        <f t="shared" ref="BG290" si="254">+BF290</f>
        <v>20.659867330016564</v>
      </c>
      <c r="BH290" s="29">
        <f t="shared" ref="BH290" si="255">+BG290</f>
        <v>20.659867330016564</v>
      </c>
      <c r="BI290" s="29">
        <f t="shared" ref="BI290" si="256">+BH290</f>
        <v>20.659867330016564</v>
      </c>
      <c r="BJ290" s="29">
        <f t="shared" ref="BJ290" si="257">+BI290</f>
        <v>20.659867330016564</v>
      </c>
      <c r="BK290" s="29">
        <f t="shared" ref="BK290" si="258">+BJ290</f>
        <v>20.659867330016564</v>
      </c>
      <c r="BL290" s="29">
        <f t="shared" ref="BL290" si="259">+BK290</f>
        <v>20.659867330016564</v>
      </c>
    </row>
    <row r="291" spans="1:64">
      <c r="A291" s="311"/>
      <c r="B291" s="311">
        <f>+'Ark1'!C1315</f>
        <v>2023</v>
      </c>
      <c r="C291" s="244">
        <f>+'Ark1'!L1315</f>
        <v>4</v>
      </c>
      <c r="D291" s="244" t="str">
        <f t="shared" ref="D291:D302" si="260">+D61</f>
        <v>O-</v>
      </c>
      <c r="E291" s="244">
        <f>+'Ark1'!D1315</f>
        <v>1</v>
      </c>
      <c r="F291" s="244" t="str">
        <f>+F271</f>
        <v>Nov</v>
      </c>
      <c r="G291" s="244">
        <f>+'Ark1'!Q1315</f>
        <v>0</v>
      </c>
      <c r="H291" s="244">
        <f>+'Ark1'!R1315</f>
        <v>0</v>
      </c>
      <c r="I291" s="246" t="str">
        <f>+IF(H291=0,"",'Ark1'!AG1315)</f>
        <v/>
      </c>
      <c r="J291" s="246" t="str">
        <f>+IF(H291=0,"",'Ark1'!AH1315)</f>
        <v/>
      </c>
      <c r="K291" s="245" t="str">
        <f>+IF(H291=0,"",'Ark1'!U1315)</f>
        <v/>
      </c>
      <c r="L291" s="245"/>
      <c r="M291" s="246" t="str">
        <f>+IF(H291=0,"",'Ark1'!T1315)</f>
        <v/>
      </c>
      <c r="N291" s="245" t="str">
        <f>+IF(H291=0,"",'Ark1'!V1315)</f>
        <v/>
      </c>
      <c r="O291" s="247" t="str">
        <f>+IF(H291=0,"",'Ark1'!W1315)</f>
        <v/>
      </c>
      <c r="P291" s="247" t="str">
        <f>+IF(H291=0,"",'Ark1'!X1315)</f>
        <v/>
      </c>
      <c r="Q291" s="247" t="str">
        <f>+IF(H291=0,"",'Ark1'!Y1315)</f>
        <v/>
      </c>
      <c r="R291" s="247" t="str">
        <f>+IF(H291=0,"",'Ark1'!Z1315)</f>
        <v/>
      </c>
      <c r="S291" s="247" t="str">
        <f>+IF(H291=0,"",'Ark1'!AA1315)</f>
        <v/>
      </c>
      <c r="T291" s="246" t="str">
        <f>+IF(H291=0,"",'Ark1'!AC1315)</f>
        <v/>
      </c>
      <c r="U291" s="247" t="str">
        <f>+IF(H291=0,"",'Ark1'!AE1315)</f>
        <v/>
      </c>
      <c r="V291" s="247" t="str">
        <f t="shared" ref="V291:V302" si="261">+IF(H291=0,"",+K291/C291)</f>
        <v/>
      </c>
      <c r="W291" s="245" t="str">
        <f t="shared" ref="W291:W302" si="262">+IF(H291=0,"",G291/H291)</f>
        <v/>
      </c>
      <c r="X291" s="311"/>
      <c r="AA291" s="30"/>
      <c r="AB291" s="28"/>
      <c r="AE291" s="28"/>
      <c r="AF291" s="28"/>
      <c r="AG291" s="28"/>
      <c r="AI291" s="28"/>
      <c r="AK291" s="28"/>
      <c r="AL291" s="28"/>
    </row>
    <row r="292" spans="1:64">
      <c r="A292" s="311"/>
      <c r="B292" s="311">
        <f>+'Ark1'!C1316</f>
        <v>2023</v>
      </c>
      <c r="C292" s="244">
        <f>+'Ark1'!L1316</f>
        <v>4</v>
      </c>
      <c r="D292" s="244" t="str">
        <f t="shared" si="260"/>
        <v>O-</v>
      </c>
      <c r="E292" s="244">
        <f>+'Ark1'!D1316</f>
        <v>2</v>
      </c>
      <c r="F292" s="244" t="str">
        <f>+F272</f>
        <v>Des</v>
      </c>
      <c r="G292" s="244">
        <f>+'Ark1'!Q1316</f>
        <v>0</v>
      </c>
      <c r="H292" s="244">
        <f>+'Ark1'!R1316</f>
        <v>0</v>
      </c>
      <c r="I292" s="246" t="str">
        <f>+IF(H292=0,"",'Ark1'!AG1316)</f>
        <v/>
      </c>
      <c r="J292" s="246" t="str">
        <f>+IF(H292=0,"",'Ark1'!AH1316)</f>
        <v/>
      </c>
      <c r="K292" s="245" t="str">
        <f>+IF(H292=0,"",'Ark1'!U1316)</f>
        <v/>
      </c>
      <c r="L292" s="245"/>
      <c r="M292" s="246" t="str">
        <f>+IF(H292=0,"",'Ark1'!T1316)</f>
        <v/>
      </c>
      <c r="N292" s="245" t="str">
        <f>+IF(H292=0,"",'Ark1'!V1316)</f>
        <v/>
      </c>
      <c r="O292" s="247" t="str">
        <f>+IF(H292=0,"",'Ark1'!W1316)</f>
        <v/>
      </c>
      <c r="P292" s="247" t="str">
        <f>+IF(H292=0,"",'Ark1'!X1316)</f>
        <v/>
      </c>
      <c r="Q292" s="247" t="str">
        <f>+IF(H292=0,"",'Ark1'!Y1316)</f>
        <v/>
      </c>
      <c r="R292" s="247" t="str">
        <f>+IF(H292=0,"",'Ark1'!Z1316)</f>
        <v/>
      </c>
      <c r="S292" s="247" t="str">
        <f>+IF(H292=0,"",'Ark1'!AA1316)</f>
        <v/>
      </c>
      <c r="T292" s="246" t="str">
        <f>+IF(H292=0,"",'Ark1'!AC1316)</f>
        <v/>
      </c>
      <c r="U292" s="247" t="str">
        <f>+IF(H292=0,"",'Ark1'!AE1316)</f>
        <v/>
      </c>
      <c r="V292" s="247" t="str">
        <f t="shared" si="261"/>
        <v/>
      </c>
      <c r="W292" s="245" t="str">
        <f t="shared" si="262"/>
        <v/>
      </c>
      <c r="X292" s="311"/>
      <c r="AA292" s="30"/>
      <c r="AB292" s="28"/>
      <c r="AE292" s="28"/>
      <c r="AF292" s="28"/>
      <c r="AG292" s="28"/>
      <c r="AI292" s="28"/>
      <c r="AK292" s="28"/>
      <c r="AL292" s="28"/>
    </row>
    <row r="293" spans="1:64">
      <c r="A293" s="311"/>
      <c r="B293" s="311">
        <f>+'Ark1'!C1317</f>
        <v>2023</v>
      </c>
      <c r="C293" s="244">
        <f>+'Ark1'!L1317</f>
        <v>4</v>
      </c>
      <c r="D293" s="244" t="str">
        <f t="shared" si="260"/>
        <v>O-</v>
      </c>
      <c r="E293" s="244">
        <f>+'Ark1'!D1317</f>
        <v>3</v>
      </c>
      <c r="F293" s="244" t="str">
        <f t="shared" ref="F293:F302" si="263">+F276</f>
        <v>Jan</v>
      </c>
      <c r="G293" s="244">
        <f>+'Ark1'!Q1317</f>
        <v>1</v>
      </c>
      <c r="H293" s="244">
        <f>+'Ark1'!R1317</f>
        <v>3</v>
      </c>
      <c r="I293" s="246">
        <f>+IF(H293=0,"",'Ark1'!AG1317)</f>
        <v>30</v>
      </c>
      <c r="J293" s="246">
        <f>+IF(H293=0,"",'Ark1'!AH1317)</f>
        <v>16.84210526315789</v>
      </c>
      <c r="K293" s="245">
        <f>+IF(H293=0,"",'Ark1'!U1317)</f>
        <v>5.3333333333333321</v>
      </c>
      <c r="L293" s="245"/>
      <c r="M293" s="246">
        <f>+IF(H293=0,"",'Ark1'!T1317)</f>
        <v>3</v>
      </c>
      <c r="N293" s="245">
        <f>+IF(H293=0,"",'Ark1'!V1317)</f>
        <v>0</v>
      </c>
      <c r="O293" s="247">
        <f>+IF(H293=0,"",'Ark1'!W1317)</f>
        <v>0</v>
      </c>
      <c r="P293" s="247">
        <f>+IF(H293=0,"",'Ark1'!X1317)</f>
        <v>0</v>
      </c>
      <c r="Q293" s="247">
        <f>+IF(H293=0,"",'Ark1'!Y1317)</f>
        <v>0</v>
      </c>
      <c r="R293" s="247">
        <f>+IF(H293=0,"",'Ark1'!Z1317)</f>
        <v>0</v>
      </c>
      <c r="S293" s="247">
        <f>+IF(H293=0,"",'Ark1'!AA1317)</f>
        <v>0.20548046676564288</v>
      </c>
      <c r="T293" s="246">
        <f>+IF(H293=0,"",'Ark1'!AC1317)</f>
        <v>1.4142135623730951</v>
      </c>
      <c r="U293" s="247">
        <f>+IF(H293=0,"",'Ark1'!AE1317)</f>
        <v>91.766293548220631</v>
      </c>
      <c r="V293" s="247">
        <f t="shared" si="261"/>
        <v>1.333333333333333</v>
      </c>
      <c r="W293" s="245">
        <f t="shared" si="262"/>
        <v>0.33333333333333331</v>
      </c>
      <c r="X293" s="311"/>
      <c r="AA293" s="30"/>
      <c r="AB293" s="28"/>
      <c r="AE293" s="28"/>
      <c r="AF293" s="28"/>
      <c r="AG293" s="28"/>
      <c r="AI293" s="28"/>
      <c r="AK293" s="28"/>
      <c r="AL293" s="28"/>
    </row>
    <row r="294" spans="1:64">
      <c r="A294" s="311"/>
      <c r="B294" s="311">
        <f>+'Ark1'!C1318</f>
        <v>2023</v>
      </c>
      <c r="C294" s="244">
        <f>+'Ark1'!L1318</f>
        <v>4</v>
      </c>
      <c r="D294" s="244" t="str">
        <f t="shared" si="260"/>
        <v>O-</v>
      </c>
      <c r="E294" s="244">
        <f>+'Ark1'!D1318</f>
        <v>4</v>
      </c>
      <c r="F294" s="244" t="str">
        <f t="shared" si="263"/>
        <v>Feb</v>
      </c>
      <c r="G294" s="244">
        <f>+'Ark1'!Q1318</f>
        <v>0</v>
      </c>
      <c r="H294" s="244">
        <f>+'Ark1'!R1318</f>
        <v>0</v>
      </c>
      <c r="I294" s="246" t="str">
        <f>+IF(H294=0,"",'Ark1'!AG1318)</f>
        <v/>
      </c>
      <c r="J294" s="246" t="str">
        <f>+IF(H294=0,"",'Ark1'!AH1318)</f>
        <v/>
      </c>
      <c r="K294" s="245" t="str">
        <f>+IF(H294=0,"",'Ark1'!U1318)</f>
        <v/>
      </c>
      <c r="L294" s="245"/>
      <c r="M294" s="246" t="str">
        <f>+IF(H294=0,"",'Ark1'!T1318)</f>
        <v/>
      </c>
      <c r="N294" s="245" t="str">
        <f>+IF(H294=0,"",'Ark1'!V1318)</f>
        <v/>
      </c>
      <c r="O294" s="247" t="str">
        <f>+IF(H294=0,"",'Ark1'!W1318)</f>
        <v/>
      </c>
      <c r="P294" s="247" t="str">
        <f>+IF(H294=0,"",'Ark1'!X1318)</f>
        <v/>
      </c>
      <c r="Q294" s="247" t="str">
        <f>+IF(H294=0,"",'Ark1'!Y1318)</f>
        <v/>
      </c>
      <c r="R294" s="247" t="str">
        <f>+IF(H294=0,"",'Ark1'!Z1318)</f>
        <v/>
      </c>
      <c r="S294" s="247" t="str">
        <f>+IF(H294=0,"",'Ark1'!AA1318)</f>
        <v/>
      </c>
      <c r="T294" s="246" t="str">
        <f>+IF(H294=0,"",'Ark1'!AC1318)</f>
        <v/>
      </c>
      <c r="U294" s="247" t="str">
        <f>+IF(H294=0,"",'Ark1'!AE1318)</f>
        <v/>
      </c>
      <c r="V294" s="247" t="str">
        <f t="shared" si="261"/>
        <v/>
      </c>
      <c r="W294" s="245" t="str">
        <f t="shared" si="262"/>
        <v/>
      </c>
      <c r="X294" s="311"/>
      <c r="AA294" s="30"/>
      <c r="AB294" s="28"/>
      <c r="AE294" s="28"/>
      <c r="AF294" s="28"/>
      <c r="AG294" s="28"/>
      <c r="AI294" s="28"/>
      <c r="AK294" s="28"/>
      <c r="AL294" s="28"/>
    </row>
    <row r="295" spans="1:64">
      <c r="A295" s="311"/>
      <c r="B295" s="311">
        <f>+'Ark1'!C1319</f>
        <v>2023</v>
      </c>
      <c r="C295" s="244">
        <f>+'Ark1'!L1319</f>
        <v>4</v>
      </c>
      <c r="D295" s="244" t="str">
        <f t="shared" si="260"/>
        <v>O-</v>
      </c>
      <c r="E295" s="244">
        <f>+'Ark1'!D1319</f>
        <v>5</v>
      </c>
      <c r="F295" s="244" t="str">
        <f t="shared" si="263"/>
        <v>Mar</v>
      </c>
      <c r="G295" s="244">
        <f>+'Ark1'!Q1319</f>
        <v>0</v>
      </c>
      <c r="H295" s="244">
        <f>+'Ark1'!R1319</f>
        <v>0</v>
      </c>
      <c r="I295" s="246" t="str">
        <f>+IF(H295=0,"",'Ark1'!AG1319)</f>
        <v/>
      </c>
      <c r="J295" s="246" t="str">
        <f>+IF(H295=0,"",'Ark1'!AH1319)</f>
        <v/>
      </c>
      <c r="K295" s="245" t="str">
        <f>+IF(H295=0,"",'Ark1'!U1319)</f>
        <v/>
      </c>
      <c r="L295" s="245"/>
      <c r="M295" s="246" t="str">
        <f>+IF(H295=0,"",'Ark1'!T1319)</f>
        <v/>
      </c>
      <c r="N295" s="245" t="str">
        <f>+IF(H295=0,"",'Ark1'!V1319)</f>
        <v/>
      </c>
      <c r="O295" s="247" t="str">
        <f>+IF(H295=0,"",'Ark1'!W1319)</f>
        <v/>
      </c>
      <c r="P295" s="247" t="str">
        <f>+IF(H295=0,"",'Ark1'!X1319)</f>
        <v/>
      </c>
      <c r="Q295" s="247" t="str">
        <f>+IF(H295=0,"",'Ark1'!Y1319)</f>
        <v/>
      </c>
      <c r="R295" s="247" t="str">
        <f>+IF(H295=0,"",'Ark1'!Z1319)</f>
        <v/>
      </c>
      <c r="S295" s="247" t="str">
        <f>+IF(H295=0,"",'Ark1'!AA1319)</f>
        <v/>
      </c>
      <c r="T295" s="246" t="str">
        <f>+IF(H295=0,"",'Ark1'!AC1319)</f>
        <v/>
      </c>
      <c r="U295" s="247" t="str">
        <f>+IF(H295=0,"",'Ark1'!AE1319)</f>
        <v/>
      </c>
      <c r="V295" s="247" t="str">
        <f t="shared" si="261"/>
        <v/>
      </c>
      <c r="W295" s="245" t="str">
        <f t="shared" si="262"/>
        <v/>
      </c>
      <c r="X295" s="311"/>
      <c r="AA295" s="30"/>
      <c r="AB295" s="28"/>
      <c r="AE295" s="28"/>
      <c r="AF295" s="28"/>
      <c r="AG295" s="28"/>
      <c r="AI295" s="28"/>
      <c r="AK295" s="28"/>
      <c r="AL295" s="28"/>
    </row>
    <row r="296" spans="1:64">
      <c r="A296" s="311"/>
      <c r="B296" s="311">
        <f>+'Ark1'!C1320</f>
        <v>2023</v>
      </c>
      <c r="C296" s="244">
        <f>+'Ark1'!L1320</f>
        <v>4</v>
      </c>
      <c r="D296" s="244" t="str">
        <f t="shared" si="260"/>
        <v>O-</v>
      </c>
      <c r="E296" s="244">
        <f>+'Ark1'!D1320</f>
        <v>6</v>
      </c>
      <c r="F296" s="244" t="str">
        <f t="shared" si="263"/>
        <v>Apr</v>
      </c>
      <c r="G296" s="244">
        <f>+'Ark1'!Q1320</f>
        <v>3</v>
      </c>
      <c r="H296" s="244">
        <f>+'Ark1'!R1320</f>
        <v>3</v>
      </c>
      <c r="I296" s="246">
        <f>+IF(H296=0,"",'Ark1'!AG1320)</f>
        <v>0.16111707841031148</v>
      </c>
      <c r="J296" s="246">
        <f>+IF(H296=0,"",'Ark1'!AH1320)</f>
        <v>8.0415999538419394E-2</v>
      </c>
      <c r="K296" s="245">
        <f>+IF(H296=0,"",'Ark1'!U1320)</f>
        <v>7.4333333333333345</v>
      </c>
      <c r="L296" s="245"/>
      <c r="M296" s="246">
        <f>+IF(H296=0,"",'Ark1'!T1320)</f>
        <v>2.3333333333333339</v>
      </c>
      <c r="N296" s="245">
        <f>+IF(H296=0,"",'Ark1'!V1320)</f>
        <v>0</v>
      </c>
      <c r="O296" s="247">
        <f>+IF(H296=0,"",'Ark1'!W1320)</f>
        <v>0</v>
      </c>
      <c r="P296" s="247">
        <f>+IF(H296=0,"",'Ark1'!X1320)</f>
        <v>0</v>
      </c>
      <c r="Q296" s="247">
        <f>+IF(H296=0,"",'Ark1'!Y1320)</f>
        <v>0</v>
      </c>
      <c r="R296" s="247">
        <f>+IF(H296=0,"",'Ark1'!Z1320)</f>
        <v>0</v>
      </c>
      <c r="S296" s="247">
        <f>+IF(H296=0,"",'Ark1'!AA1320)</f>
        <v>4.2034377465223507</v>
      </c>
      <c r="T296" s="246">
        <f>+IF(H296=0,"",'Ark1'!AC1320)</f>
        <v>0.4714045207910309</v>
      </c>
      <c r="U296" s="247">
        <f>+IF(H296=0,"",'Ark1'!AE1320)</f>
        <v>97.007481750288974</v>
      </c>
      <c r="V296" s="247">
        <f t="shared" si="261"/>
        <v>1.8583333333333336</v>
      </c>
      <c r="W296" s="245">
        <f t="shared" si="262"/>
        <v>1</v>
      </c>
      <c r="X296" s="311"/>
      <c r="AA296" s="30"/>
      <c r="AB296" s="28"/>
      <c r="AE296" s="28"/>
      <c r="AF296" s="28"/>
      <c r="AG296" s="28"/>
      <c r="AI296" s="28"/>
      <c r="AK296" s="28"/>
      <c r="AL296" s="28"/>
    </row>
    <row r="297" spans="1:64">
      <c r="A297" s="311"/>
      <c r="B297" s="311">
        <f>+'Ark1'!C1321</f>
        <v>2023</v>
      </c>
      <c r="C297" s="244">
        <f>+'Ark1'!L1321</f>
        <v>4</v>
      </c>
      <c r="D297" s="244" t="str">
        <f t="shared" si="260"/>
        <v>O-</v>
      </c>
      <c r="E297" s="244">
        <f>+'Ark1'!D1321</f>
        <v>7</v>
      </c>
      <c r="F297" s="244" t="str">
        <f t="shared" si="263"/>
        <v>Mai</v>
      </c>
      <c r="G297" s="244">
        <f>+'Ark1'!Q1321</f>
        <v>0</v>
      </c>
      <c r="H297" s="244">
        <f>+'Ark1'!R1321</f>
        <v>0</v>
      </c>
      <c r="I297" s="246" t="str">
        <f>+IF(H297=0,"",'Ark1'!AG1321)</f>
        <v/>
      </c>
      <c r="J297" s="246" t="str">
        <f>+IF(H297=0,"",'Ark1'!AH1321)</f>
        <v/>
      </c>
      <c r="K297" s="245" t="str">
        <f>+IF(H297=0,"",'Ark1'!U1321)</f>
        <v/>
      </c>
      <c r="L297" s="245"/>
      <c r="M297" s="246" t="str">
        <f>+IF(H297=0,"",'Ark1'!T1321)</f>
        <v/>
      </c>
      <c r="N297" s="245" t="str">
        <f>+IF(H297=0,"",'Ark1'!V1321)</f>
        <v/>
      </c>
      <c r="O297" s="247" t="str">
        <f>+IF(H297=0,"",'Ark1'!W1321)</f>
        <v/>
      </c>
      <c r="P297" s="247" t="str">
        <f>+IF(H297=0,"",'Ark1'!X1321)</f>
        <v/>
      </c>
      <c r="Q297" s="247" t="str">
        <f>+IF(H297=0,"",'Ark1'!Y1321)</f>
        <v/>
      </c>
      <c r="R297" s="247" t="str">
        <f>+IF(H297=0,"",'Ark1'!Z1321)</f>
        <v/>
      </c>
      <c r="S297" s="247" t="str">
        <f>+IF(H297=0,"",'Ark1'!AA1321)</f>
        <v/>
      </c>
      <c r="T297" s="246" t="str">
        <f>+IF(H297=0,"",'Ark1'!AC1321)</f>
        <v/>
      </c>
      <c r="U297" s="247" t="str">
        <f>+IF(H297=0,"",'Ark1'!AE1321)</f>
        <v/>
      </c>
      <c r="V297" s="247" t="str">
        <f t="shared" si="261"/>
        <v/>
      </c>
      <c r="W297" s="245" t="str">
        <f t="shared" si="262"/>
        <v/>
      </c>
      <c r="X297" s="311"/>
      <c r="AA297" s="30"/>
      <c r="AB297" s="28"/>
      <c r="AE297" s="28"/>
      <c r="AF297" s="28"/>
      <c r="AG297" s="28"/>
      <c r="AI297" s="28"/>
      <c r="AK297" s="28"/>
      <c r="AL297" s="28"/>
    </row>
    <row r="298" spans="1:64">
      <c r="A298" s="311"/>
      <c r="B298" s="311">
        <f>+'Ark1'!C1322</f>
        <v>2023</v>
      </c>
      <c r="C298" s="244">
        <f>+'Ark1'!L1322</f>
        <v>4</v>
      </c>
      <c r="D298" s="244" t="str">
        <f t="shared" si="260"/>
        <v>O-</v>
      </c>
      <c r="E298" s="244">
        <f>+'Ark1'!D1322</f>
        <v>8</v>
      </c>
      <c r="F298" s="244" t="str">
        <f t="shared" si="263"/>
        <v>Jun</v>
      </c>
      <c r="G298" s="244">
        <f>+'Ark1'!Q1322</f>
        <v>0</v>
      </c>
      <c r="H298" s="244">
        <f>+'Ark1'!R1322</f>
        <v>0</v>
      </c>
      <c r="I298" s="246" t="str">
        <f>+IF(H298=0,"",'Ark1'!AG1322)</f>
        <v/>
      </c>
      <c r="J298" s="246" t="str">
        <f>+IF(H298=0,"",'Ark1'!AH1322)</f>
        <v/>
      </c>
      <c r="K298" s="245" t="str">
        <f>+IF(H298=0,"",'Ark1'!U1322)</f>
        <v/>
      </c>
      <c r="L298" s="245"/>
      <c r="M298" s="246" t="str">
        <f>+IF(H298=0,"",'Ark1'!T1322)</f>
        <v/>
      </c>
      <c r="N298" s="245" t="str">
        <f>+IF(H298=0,"",'Ark1'!V1322)</f>
        <v/>
      </c>
      <c r="O298" s="247" t="str">
        <f>+IF(H298=0,"",'Ark1'!W1322)</f>
        <v/>
      </c>
      <c r="P298" s="247" t="str">
        <f>+IF(H298=0,"",'Ark1'!X1322)</f>
        <v/>
      </c>
      <c r="Q298" s="247" t="str">
        <f>+IF(H298=0,"",'Ark1'!Y1322)</f>
        <v/>
      </c>
      <c r="R298" s="247" t="str">
        <f>+IF(H298=0,"",'Ark1'!Z1322)</f>
        <v/>
      </c>
      <c r="S298" s="247" t="str">
        <f>+IF(H298=0,"",'Ark1'!AA1322)</f>
        <v/>
      </c>
      <c r="T298" s="246" t="str">
        <f>+IF(H298=0,"",'Ark1'!AC1322)</f>
        <v/>
      </c>
      <c r="U298" s="247" t="str">
        <f>+IF(H298=0,"",'Ark1'!AE1322)</f>
        <v/>
      </c>
      <c r="V298" s="247" t="str">
        <f t="shared" si="261"/>
        <v/>
      </c>
      <c r="W298" s="245" t="str">
        <f t="shared" si="262"/>
        <v/>
      </c>
      <c r="X298" s="311"/>
      <c r="AA298" s="30"/>
      <c r="AB298" s="28"/>
      <c r="AE298" s="28"/>
      <c r="AF298" s="28"/>
      <c r="AG298" s="28"/>
      <c r="AI298" s="28"/>
      <c r="AK298" s="28"/>
      <c r="AL298" s="28"/>
    </row>
    <row r="299" spans="1:64">
      <c r="A299" s="311"/>
      <c r="B299" s="311">
        <f>+'Ark1'!C1323</f>
        <v>2023</v>
      </c>
      <c r="C299" s="244">
        <f>+'Ark1'!L1323</f>
        <v>4</v>
      </c>
      <c r="D299" s="244" t="str">
        <f t="shared" si="260"/>
        <v>O-</v>
      </c>
      <c r="E299" s="244">
        <f>+'Ark1'!D1323</f>
        <v>9</v>
      </c>
      <c r="F299" s="244" t="str">
        <f t="shared" si="263"/>
        <v>Jul</v>
      </c>
      <c r="G299" s="244">
        <f>+'Ark1'!Q1323</f>
        <v>0</v>
      </c>
      <c r="H299" s="244">
        <f>+'Ark1'!R1323</f>
        <v>0</v>
      </c>
      <c r="I299" s="246" t="str">
        <f>+IF(H299=0,"",'Ark1'!AG1323)</f>
        <v/>
      </c>
      <c r="J299" s="246" t="str">
        <f>+IF(H299=0,"",'Ark1'!AH1323)</f>
        <v/>
      </c>
      <c r="K299" s="245" t="str">
        <f>+IF(H299=0,"",'Ark1'!U1323)</f>
        <v/>
      </c>
      <c r="L299" s="245"/>
      <c r="M299" s="246" t="str">
        <f>+IF(H299=0,"",'Ark1'!T1323)</f>
        <v/>
      </c>
      <c r="N299" s="245" t="str">
        <f>+IF(H299=0,"",'Ark1'!V1323)</f>
        <v/>
      </c>
      <c r="O299" s="247" t="str">
        <f>+IF(H299=0,"",'Ark1'!W1323)</f>
        <v/>
      </c>
      <c r="P299" s="247" t="str">
        <f>+IF(H299=0,"",'Ark1'!X1323)</f>
        <v/>
      </c>
      <c r="Q299" s="247" t="str">
        <f>+IF(H299=0,"",'Ark1'!Y1323)</f>
        <v/>
      </c>
      <c r="R299" s="247" t="str">
        <f>+IF(H299=0,"",'Ark1'!Z1323)</f>
        <v/>
      </c>
      <c r="S299" s="247" t="str">
        <f>+IF(H299=0,"",'Ark1'!AA1323)</f>
        <v/>
      </c>
      <c r="T299" s="246" t="str">
        <f>+IF(H299=0,"",'Ark1'!AC1323)</f>
        <v/>
      </c>
      <c r="U299" s="247" t="str">
        <f>+IF(H299=0,"",'Ark1'!AE1323)</f>
        <v/>
      </c>
      <c r="V299" s="247" t="str">
        <f t="shared" si="261"/>
        <v/>
      </c>
      <c r="W299" s="245" t="str">
        <f t="shared" si="262"/>
        <v/>
      </c>
      <c r="X299" s="311"/>
      <c r="AA299" s="30"/>
      <c r="AB299" s="28"/>
      <c r="AE299" s="28"/>
      <c r="AF299" s="28"/>
      <c r="AG299" s="28"/>
      <c r="AI299" s="28"/>
      <c r="AK299" s="28"/>
      <c r="AL299" s="28"/>
    </row>
    <row r="300" spans="1:64">
      <c r="A300" s="311"/>
      <c r="B300" s="311">
        <f>+'Ark1'!C1324</f>
        <v>2023</v>
      </c>
      <c r="C300" s="244">
        <f>+'Ark1'!L1324</f>
        <v>4</v>
      </c>
      <c r="D300" s="244" t="str">
        <f t="shared" si="260"/>
        <v>O-</v>
      </c>
      <c r="E300" s="244">
        <f>+'Ark1'!D1324</f>
        <v>10</v>
      </c>
      <c r="F300" s="244" t="str">
        <f t="shared" si="263"/>
        <v>Aug</v>
      </c>
      <c r="G300" s="244">
        <f>+'Ark1'!Q1324</f>
        <v>0</v>
      </c>
      <c r="H300" s="244">
        <f>+'Ark1'!R1324</f>
        <v>0</v>
      </c>
      <c r="I300" s="246" t="str">
        <f>+IF(H300=0,"",'Ark1'!AG1324)</f>
        <v/>
      </c>
      <c r="J300" s="246" t="str">
        <f>+IF(H300=0,"",'Ark1'!AH1324)</f>
        <v/>
      </c>
      <c r="K300" s="245" t="str">
        <f>+IF(H300=0,"",'Ark1'!U1324)</f>
        <v/>
      </c>
      <c r="L300" s="245"/>
      <c r="M300" s="246" t="str">
        <f>+IF(H300=0,"",'Ark1'!T1324)</f>
        <v/>
      </c>
      <c r="N300" s="245" t="str">
        <f>+IF(H300=0,"",'Ark1'!V1324)</f>
        <v/>
      </c>
      <c r="O300" s="247" t="str">
        <f>+IF(H300=0,"",'Ark1'!W1324)</f>
        <v/>
      </c>
      <c r="P300" s="247" t="str">
        <f>+IF(H300=0,"",'Ark1'!X1324)</f>
        <v/>
      </c>
      <c r="Q300" s="247" t="str">
        <f>+IF(H300=0,"",'Ark1'!Y1324)</f>
        <v/>
      </c>
      <c r="R300" s="247" t="str">
        <f>+IF(H300=0,"",'Ark1'!Z1324)</f>
        <v/>
      </c>
      <c r="S300" s="247" t="str">
        <f>+IF(H300=0,"",'Ark1'!AA1324)</f>
        <v/>
      </c>
      <c r="T300" s="246" t="str">
        <f>+IF(H300=0,"",'Ark1'!AC1324)</f>
        <v/>
      </c>
      <c r="U300" s="247" t="str">
        <f>+IF(H300=0,"",'Ark1'!AE1324)</f>
        <v/>
      </c>
      <c r="V300" s="247" t="str">
        <f t="shared" si="261"/>
        <v/>
      </c>
      <c r="W300" s="245" t="str">
        <f t="shared" si="262"/>
        <v/>
      </c>
      <c r="X300" s="311"/>
      <c r="AA300" s="30"/>
      <c r="AB300" s="28"/>
      <c r="AE300" s="28"/>
      <c r="AF300" s="28"/>
      <c r="AG300" s="28"/>
      <c r="AI300" s="28"/>
      <c r="AK300" s="28"/>
      <c r="AL300" s="28"/>
    </row>
    <row r="301" spans="1:64">
      <c r="A301" s="311"/>
      <c r="B301" s="311">
        <f>+'Ark1'!C1325</f>
        <v>2023</v>
      </c>
      <c r="C301" s="244">
        <f>+'Ark1'!L1325</f>
        <v>4</v>
      </c>
      <c r="D301" s="244" t="str">
        <f t="shared" si="260"/>
        <v>O-</v>
      </c>
      <c r="E301" s="244">
        <f>+'Ark1'!D1325</f>
        <v>11</v>
      </c>
      <c r="F301" s="244" t="str">
        <f t="shared" si="263"/>
        <v>Sep</v>
      </c>
      <c r="G301" s="244">
        <f>+'Ark1'!Q1325</f>
        <v>0</v>
      </c>
      <c r="H301" s="244">
        <f>+'Ark1'!R1325</f>
        <v>0</v>
      </c>
      <c r="I301" s="246" t="str">
        <f>+IF(H301=0,"",'Ark1'!AG1325)</f>
        <v/>
      </c>
      <c r="J301" s="246" t="str">
        <f>+IF(H301=0,"",'Ark1'!AH1325)</f>
        <v/>
      </c>
      <c r="K301" s="245" t="str">
        <f>+IF(H301=0,"",'Ark1'!U1325)</f>
        <v/>
      </c>
      <c r="L301" s="245"/>
      <c r="M301" s="246" t="str">
        <f>+IF(H301=0,"",'Ark1'!T1325)</f>
        <v/>
      </c>
      <c r="N301" s="245" t="str">
        <f>+IF(H301=0,"",'Ark1'!V1325)</f>
        <v/>
      </c>
      <c r="O301" s="247" t="str">
        <f>+IF(H301=0,"",'Ark1'!W1325)</f>
        <v/>
      </c>
      <c r="P301" s="247" t="str">
        <f>+IF(H301=0,"",'Ark1'!X1325)</f>
        <v/>
      </c>
      <c r="Q301" s="247" t="str">
        <f>+IF(H301=0,"",'Ark1'!Y1325)</f>
        <v/>
      </c>
      <c r="R301" s="247" t="str">
        <f>+IF(H301=0,"",'Ark1'!Z1325)</f>
        <v/>
      </c>
      <c r="S301" s="247" t="str">
        <f>+IF(H301=0,"",'Ark1'!AA1325)</f>
        <v/>
      </c>
      <c r="T301" s="246" t="str">
        <f>+IF(H301=0,"",'Ark1'!AC1325)</f>
        <v/>
      </c>
      <c r="U301" s="247" t="str">
        <f>+IF(H301=0,"",'Ark1'!AE1325)</f>
        <v/>
      </c>
      <c r="V301" s="247" t="str">
        <f t="shared" si="261"/>
        <v/>
      </c>
      <c r="W301" s="245" t="str">
        <f t="shared" si="262"/>
        <v/>
      </c>
      <c r="X301" s="311"/>
      <c r="AA301" s="30"/>
      <c r="AB301" s="28"/>
      <c r="AE301" s="28"/>
      <c r="AF301" s="28"/>
      <c r="AG301" s="28"/>
      <c r="AI301" s="28"/>
      <c r="AK301" s="28"/>
      <c r="AL301" s="28"/>
    </row>
    <row r="302" spans="1:64">
      <c r="A302" s="311"/>
      <c r="B302" s="311">
        <f>+'Ark1'!C1326</f>
        <v>2023</v>
      </c>
      <c r="C302" s="244">
        <f>+'Ark1'!L1326</f>
        <v>4</v>
      </c>
      <c r="D302" s="244" t="str">
        <f t="shared" si="260"/>
        <v>O-</v>
      </c>
      <c r="E302" s="244">
        <f>+'Ark1'!D1326</f>
        <v>12</v>
      </c>
      <c r="F302" s="244" t="str">
        <f t="shared" si="263"/>
        <v>Okt</v>
      </c>
      <c r="G302" s="244">
        <f>+'Ark1'!Q1326</f>
        <v>0</v>
      </c>
      <c r="H302" s="244">
        <f>+'Ark1'!R1326</f>
        <v>0</v>
      </c>
      <c r="I302" s="246" t="str">
        <f>+IF(H302=0,"",'Ark1'!AG1326)</f>
        <v/>
      </c>
      <c r="J302" s="246" t="str">
        <f>+IF(H302=0,"",'Ark1'!AH1326)</f>
        <v/>
      </c>
      <c r="K302" s="245" t="str">
        <f>+IF(H302=0,"",'Ark1'!U1326)</f>
        <v/>
      </c>
      <c r="L302" s="245"/>
      <c r="M302" s="246" t="str">
        <f>+IF(H302=0,"",'Ark1'!T1326)</f>
        <v/>
      </c>
      <c r="N302" s="245" t="str">
        <f>+IF(H302=0,"",'Ark1'!V1326)</f>
        <v/>
      </c>
      <c r="O302" s="247" t="str">
        <f>+IF(H302=0,"",'Ark1'!W1326)</f>
        <v/>
      </c>
      <c r="P302" s="247" t="str">
        <f>+IF(H302=0,"",'Ark1'!X1326)</f>
        <v/>
      </c>
      <c r="Q302" s="247" t="str">
        <f>+IF(H302=0,"",'Ark1'!Y1326)</f>
        <v/>
      </c>
      <c r="R302" s="247" t="str">
        <f>+IF(H302=0,"",'Ark1'!Z1326)</f>
        <v/>
      </c>
      <c r="S302" s="247" t="str">
        <f>+IF(H302=0,"",'Ark1'!AA1326)</f>
        <v/>
      </c>
      <c r="T302" s="246" t="str">
        <f>+IF(H302=0,"",'Ark1'!AC1326)</f>
        <v/>
      </c>
      <c r="U302" s="247" t="str">
        <f>+IF(H302=0,"",'Ark1'!AE1326)</f>
        <v/>
      </c>
      <c r="V302" s="247" t="str">
        <f t="shared" si="261"/>
        <v/>
      </c>
      <c r="W302" s="245" t="str">
        <f t="shared" si="262"/>
        <v/>
      </c>
      <c r="X302" s="311"/>
      <c r="AA302" s="30"/>
      <c r="AB302" s="28"/>
      <c r="AE302" s="28"/>
      <c r="AF302" s="28"/>
      <c r="AG302" s="28"/>
      <c r="AI302" s="28"/>
      <c r="AK302" s="28"/>
      <c r="AL302" s="28"/>
    </row>
    <row r="303" spans="1:64" ht="15" customHeight="1">
      <c r="A303" s="311"/>
      <c r="B303" s="311"/>
      <c r="C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227"/>
      <c r="AA303" s="30"/>
      <c r="AB303" s="28"/>
      <c r="AC303" s="228"/>
      <c r="AD303" s="29"/>
      <c r="AH303" s="29"/>
      <c r="AZ303" s="240"/>
    </row>
    <row r="304" spans="1:64" ht="15" customHeight="1">
      <c r="A304" s="311"/>
      <c r="B304" s="311"/>
      <c r="C304" s="356" t="s">
        <v>0</v>
      </c>
      <c r="D304" s="311"/>
      <c r="E304" s="357" t="str">
        <f>+D306</f>
        <v>O</v>
      </c>
      <c r="F304" s="356" t="s">
        <v>586</v>
      </c>
      <c r="G304" s="311"/>
      <c r="H304" s="248">
        <f>SUM(H306:H315)</f>
        <v>23</v>
      </c>
      <c r="I304" s="312"/>
      <c r="J304" s="312"/>
      <c r="K304" s="276">
        <f>+Klasse!L318</f>
        <v>0</v>
      </c>
      <c r="L304" s="276"/>
      <c r="M304" s="311"/>
      <c r="N304" s="311"/>
      <c r="O304" s="313"/>
      <c r="P304" s="313"/>
      <c r="Q304" s="313"/>
      <c r="R304" s="313"/>
      <c r="S304" s="313"/>
      <c r="T304" s="311"/>
      <c r="U304" s="313"/>
      <c r="V304" s="276"/>
      <c r="W304" s="312"/>
      <c r="X304" s="311"/>
      <c r="Y304" s="227"/>
      <c r="AA304" s="30"/>
      <c r="AB304" s="28"/>
      <c r="AC304" s="228"/>
      <c r="AD304" s="29"/>
      <c r="AH304" s="29"/>
      <c r="AZ304" s="240"/>
    </row>
    <row r="305" spans="1:64" ht="15" customHeight="1">
      <c r="A305" s="311"/>
      <c r="B305" s="311"/>
      <c r="C305" s="311"/>
      <c r="D305" s="311"/>
      <c r="E305" s="311"/>
      <c r="F305" s="311"/>
      <c r="G305" s="311"/>
      <c r="H305" s="311"/>
      <c r="I305" s="312"/>
      <c r="J305" s="312"/>
      <c r="K305" s="311"/>
      <c r="L305" s="311"/>
      <c r="M305" s="311"/>
      <c r="N305" s="311"/>
      <c r="O305" s="313"/>
      <c r="P305" s="313"/>
      <c r="Q305" s="313"/>
      <c r="R305" s="313"/>
      <c r="S305" s="313"/>
      <c r="T305" s="311"/>
      <c r="U305" s="313"/>
      <c r="V305" s="313"/>
      <c r="W305" s="313"/>
      <c r="X305" s="313"/>
      <c r="Y305" s="227"/>
      <c r="AA305" s="30"/>
      <c r="AB305" s="28"/>
      <c r="AC305" s="228"/>
      <c r="AD305" s="29"/>
      <c r="AH305" s="29"/>
      <c r="AZ305" s="240" t="e">
        <f>1+#REF!</f>
        <v>#REF!</v>
      </c>
      <c r="BA305" s="29">
        <v>20.659867330016564</v>
      </c>
      <c r="BB305" s="29">
        <f t="shared" ref="BB305" si="264">+BA305</f>
        <v>20.659867330016564</v>
      </c>
      <c r="BC305" s="29">
        <f t="shared" ref="BC305" si="265">+BB305</f>
        <v>20.659867330016564</v>
      </c>
      <c r="BD305" s="29">
        <f t="shared" ref="BD305" si="266">+BC305</f>
        <v>20.659867330016564</v>
      </c>
      <c r="BE305" s="29">
        <f t="shared" ref="BE305" si="267">+BD305</f>
        <v>20.659867330016564</v>
      </c>
      <c r="BF305" s="29">
        <f t="shared" ref="BF305" si="268">+BE305</f>
        <v>20.659867330016564</v>
      </c>
      <c r="BG305" s="29">
        <f t="shared" ref="BG305" si="269">+BF305</f>
        <v>20.659867330016564</v>
      </c>
      <c r="BH305" s="29">
        <f t="shared" ref="BH305" si="270">+BG305</f>
        <v>20.659867330016564</v>
      </c>
      <c r="BI305" s="29">
        <f t="shared" ref="BI305" si="271">+BH305</f>
        <v>20.659867330016564</v>
      </c>
      <c r="BJ305" s="29">
        <f t="shared" ref="BJ305" si="272">+BI305</f>
        <v>20.659867330016564</v>
      </c>
      <c r="BK305" s="29">
        <f t="shared" ref="BK305" si="273">+BJ305</f>
        <v>20.659867330016564</v>
      </c>
      <c r="BL305" s="29">
        <f t="shared" ref="BL305" si="274">+BK305</f>
        <v>20.659867330016564</v>
      </c>
    </row>
    <row r="306" spans="1:64">
      <c r="A306" s="311"/>
      <c r="B306" s="311">
        <f>+'Ark1'!C1327</f>
        <v>2023</v>
      </c>
      <c r="C306" s="244">
        <f>+'Ark1'!L1327</f>
        <v>5</v>
      </c>
      <c r="D306" s="244" t="str">
        <f t="shared" ref="D306:D317" si="275">+D79</f>
        <v>O</v>
      </c>
      <c r="E306" s="244">
        <f>+'Ark1'!D1327</f>
        <v>1</v>
      </c>
      <c r="F306" s="244" t="str">
        <f>+F286</f>
        <v>Nov</v>
      </c>
      <c r="G306" s="244">
        <f>+'Ark1'!Q1327</f>
        <v>0</v>
      </c>
      <c r="H306" s="244">
        <f>+'Ark1'!R1327</f>
        <v>0</v>
      </c>
      <c r="I306" s="246" t="str">
        <f>+IF(H306=0,"",'Ark1'!AG1327)</f>
        <v/>
      </c>
      <c r="J306" s="246" t="str">
        <f>+IF(H306=0,"",'Ark1'!AH1327)</f>
        <v/>
      </c>
      <c r="K306" s="245" t="str">
        <f>+IF(H306=0,"",'Ark1'!U1327)</f>
        <v/>
      </c>
      <c r="L306" s="245"/>
      <c r="M306" s="246" t="str">
        <f>+IF(H306=0,"",'Ark1'!T1327)</f>
        <v/>
      </c>
      <c r="N306" s="245" t="str">
        <f>+IF(H306=0,"",'Ark1'!V1327)</f>
        <v/>
      </c>
      <c r="O306" s="247" t="str">
        <f>+IF(H306=0,"",'Ark1'!W1327)</f>
        <v/>
      </c>
      <c r="P306" s="247" t="str">
        <f>+IF(H306=0,"",'Ark1'!X1327)</f>
        <v/>
      </c>
      <c r="Q306" s="247" t="str">
        <f>+IF(H306=0,"",'Ark1'!Y1327)</f>
        <v/>
      </c>
      <c r="R306" s="247" t="str">
        <f>+IF(H306=0,"",'Ark1'!Z1327)</f>
        <v/>
      </c>
      <c r="S306" s="247" t="str">
        <f>+IF(H306=0,"",'Ark1'!AA1327)</f>
        <v/>
      </c>
      <c r="T306" s="246" t="str">
        <f>+IF(H306=0,"",'Ark1'!AC1327)</f>
        <v/>
      </c>
      <c r="U306" s="247" t="str">
        <f>+IF(H306=0,"",'Ark1'!AE1327)</f>
        <v/>
      </c>
      <c r="V306" s="247" t="str">
        <f t="shared" ref="V306:V317" si="276">+IF(H306=0,"",+K306/C306)</f>
        <v/>
      </c>
      <c r="W306" s="245" t="str">
        <f t="shared" ref="W306:W317" si="277">+IF(H306=0,"",G306/H306)</f>
        <v/>
      </c>
      <c r="X306" s="311"/>
      <c r="AA306" s="30"/>
      <c r="AB306" s="28"/>
      <c r="AE306" s="28"/>
      <c r="AF306" s="28"/>
      <c r="AG306" s="28"/>
      <c r="AI306" s="28"/>
      <c r="AK306" s="28"/>
      <c r="AL306" s="28"/>
    </row>
    <row r="307" spans="1:64">
      <c r="A307" s="311"/>
      <c r="B307" s="311">
        <f>+'Ark1'!C1328</f>
        <v>2023</v>
      </c>
      <c r="C307" s="244">
        <f>+'Ark1'!L1328</f>
        <v>5</v>
      </c>
      <c r="D307" s="244" t="str">
        <f t="shared" si="275"/>
        <v>O</v>
      </c>
      <c r="E307" s="244">
        <f>+'Ark1'!D1328</f>
        <v>2</v>
      </c>
      <c r="F307" s="244" t="str">
        <f>+F287</f>
        <v>Des</v>
      </c>
      <c r="G307" s="244">
        <f>+'Ark1'!Q1328</f>
        <v>0</v>
      </c>
      <c r="H307" s="244">
        <f>+'Ark1'!R1328</f>
        <v>0</v>
      </c>
      <c r="I307" s="246" t="str">
        <f>+IF(H307=0,"",'Ark1'!AG1328)</f>
        <v/>
      </c>
      <c r="J307" s="246" t="str">
        <f>+IF(H307=0,"",'Ark1'!AH1328)</f>
        <v/>
      </c>
      <c r="K307" s="245" t="str">
        <f>+IF(H307=0,"",'Ark1'!U1328)</f>
        <v/>
      </c>
      <c r="L307" s="245"/>
      <c r="M307" s="246" t="str">
        <f>+IF(H307=0,"",'Ark1'!T1328)</f>
        <v/>
      </c>
      <c r="N307" s="245" t="str">
        <f>+IF(H307=0,"",'Ark1'!V1328)</f>
        <v/>
      </c>
      <c r="O307" s="247" t="str">
        <f>+IF(H307=0,"",'Ark1'!W1328)</f>
        <v/>
      </c>
      <c r="P307" s="247" t="str">
        <f>+IF(H307=0,"",'Ark1'!X1328)</f>
        <v/>
      </c>
      <c r="Q307" s="247" t="str">
        <f>+IF(H307=0,"",'Ark1'!Y1328)</f>
        <v/>
      </c>
      <c r="R307" s="247" t="str">
        <f>+IF(H307=0,"",'Ark1'!Z1328)</f>
        <v/>
      </c>
      <c r="S307" s="247" t="str">
        <f>+IF(H307=0,"",'Ark1'!AA1328)</f>
        <v/>
      </c>
      <c r="T307" s="246" t="str">
        <f>+IF(H307=0,"",'Ark1'!AC1328)</f>
        <v/>
      </c>
      <c r="U307" s="247" t="str">
        <f>+IF(H307=0,"",'Ark1'!AE1328)</f>
        <v/>
      </c>
      <c r="V307" s="247" t="str">
        <f t="shared" si="276"/>
        <v/>
      </c>
      <c r="W307" s="245" t="str">
        <f t="shared" si="277"/>
        <v/>
      </c>
      <c r="X307" s="311"/>
      <c r="AA307" s="30"/>
      <c r="AB307" s="28"/>
      <c r="AE307" s="28"/>
      <c r="AF307" s="28"/>
      <c r="AG307" s="28"/>
      <c r="AI307" s="28"/>
    </row>
    <row r="308" spans="1:64">
      <c r="A308" s="311"/>
      <c r="B308" s="311">
        <f>+'Ark1'!C1329</f>
        <v>2023</v>
      </c>
      <c r="C308" s="244">
        <f>+'Ark1'!L1329</f>
        <v>5</v>
      </c>
      <c r="D308" s="244" t="str">
        <f t="shared" si="275"/>
        <v>O</v>
      </c>
      <c r="E308" s="244">
        <f>+'Ark1'!D1329</f>
        <v>3</v>
      </c>
      <c r="F308" s="244" t="str">
        <f t="shared" ref="F308:F317" si="278">+F291</f>
        <v>Nov</v>
      </c>
      <c r="G308" s="244">
        <f>+'Ark1'!Q1329</f>
        <v>1</v>
      </c>
      <c r="H308" s="244">
        <f>+'Ark1'!R1329</f>
        <v>5</v>
      </c>
      <c r="I308" s="246">
        <f>+IF(H308=0,"",'Ark1'!AG1329)</f>
        <v>50</v>
      </c>
      <c r="J308" s="246">
        <f>+IF(H308=0,"",'Ark1'!AH1329)</f>
        <v>38.947368421052623</v>
      </c>
      <c r="K308" s="245">
        <f>+IF(H308=0,"",'Ark1'!U1329)</f>
        <v>7.4</v>
      </c>
      <c r="L308" s="245"/>
      <c r="M308" s="246">
        <f>+IF(H308=0,"",'Ark1'!T1329)</f>
        <v>2</v>
      </c>
      <c r="N308" s="245">
        <f>+IF(H308=0,"",'Ark1'!V1329)</f>
        <v>0</v>
      </c>
      <c r="O308" s="247">
        <f>+IF(H308=0,"",'Ark1'!W1329)</f>
        <v>0</v>
      </c>
      <c r="P308" s="247">
        <f>+IF(H308=0,"",'Ark1'!X1329)</f>
        <v>0</v>
      </c>
      <c r="Q308" s="247">
        <f>+IF(H308=0,"",'Ark1'!Y1329)</f>
        <v>0</v>
      </c>
      <c r="R308" s="247">
        <f>+IF(H308=0,"",'Ark1'!Z1329)</f>
        <v>0</v>
      </c>
      <c r="S308" s="247">
        <f>+IF(H308=0,"",'Ark1'!AA1329)</f>
        <v>1.5949921629901498</v>
      </c>
      <c r="T308" s="246">
        <f>+IF(H308=0,"",'Ark1'!AC1329)</f>
        <v>0</v>
      </c>
      <c r="U308" s="247">
        <f>+IF(H308=0,"",'Ark1'!AE1329)</f>
        <v>0</v>
      </c>
      <c r="V308" s="247">
        <f t="shared" si="276"/>
        <v>1.48</v>
      </c>
      <c r="W308" s="245">
        <f t="shared" si="277"/>
        <v>0.2</v>
      </c>
      <c r="X308" s="311"/>
      <c r="AA308" s="30"/>
      <c r="AB308" s="28"/>
      <c r="AE308" s="28"/>
      <c r="AF308" s="28"/>
      <c r="AG308" s="28"/>
      <c r="AI308" s="28"/>
    </row>
    <row r="309" spans="1:64">
      <c r="A309" s="311"/>
      <c r="B309" s="311">
        <f>+'Ark1'!C1330</f>
        <v>2023</v>
      </c>
      <c r="C309" s="244">
        <f>+'Ark1'!L1330</f>
        <v>5</v>
      </c>
      <c r="D309" s="244" t="str">
        <f t="shared" si="275"/>
        <v>O</v>
      </c>
      <c r="E309" s="244">
        <f>+'Ark1'!D1330</f>
        <v>4</v>
      </c>
      <c r="F309" s="244" t="str">
        <f t="shared" si="278"/>
        <v>Des</v>
      </c>
      <c r="G309" s="244">
        <f>+'Ark1'!Q1330</f>
        <v>0</v>
      </c>
      <c r="H309" s="244">
        <f>+'Ark1'!R1330</f>
        <v>0</v>
      </c>
      <c r="I309" s="246" t="str">
        <f>+IF(H309=0,"",'Ark1'!AG1330)</f>
        <v/>
      </c>
      <c r="J309" s="246" t="str">
        <f>+IF(H309=0,"",'Ark1'!AH1330)</f>
        <v/>
      </c>
      <c r="K309" s="245" t="str">
        <f>+IF(H309=0,"",'Ark1'!U1330)</f>
        <v/>
      </c>
      <c r="L309" s="245"/>
      <c r="M309" s="246" t="str">
        <f>+IF(H309=0,"",'Ark1'!T1330)</f>
        <v/>
      </c>
      <c r="N309" s="245" t="str">
        <f>+IF(H309=0,"",'Ark1'!V1330)</f>
        <v/>
      </c>
      <c r="O309" s="247" t="str">
        <f>+IF(H309=0,"",'Ark1'!W1330)</f>
        <v/>
      </c>
      <c r="P309" s="247" t="str">
        <f>+IF(H309=0,"",'Ark1'!X1330)</f>
        <v/>
      </c>
      <c r="Q309" s="247" t="str">
        <f>+IF(H309=0,"",'Ark1'!Y1330)</f>
        <v/>
      </c>
      <c r="R309" s="247" t="str">
        <f>+IF(H309=0,"",'Ark1'!Z1330)</f>
        <v/>
      </c>
      <c r="S309" s="247" t="str">
        <f>+IF(H309=0,"",'Ark1'!AA1330)</f>
        <v/>
      </c>
      <c r="T309" s="246" t="str">
        <f>+IF(H309=0,"",'Ark1'!AC1330)</f>
        <v/>
      </c>
      <c r="U309" s="247" t="str">
        <f>+IF(H309=0,"",'Ark1'!AE1330)</f>
        <v/>
      </c>
      <c r="V309" s="247" t="str">
        <f t="shared" si="276"/>
        <v/>
      </c>
      <c r="W309" s="245" t="str">
        <f t="shared" si="277"/>
        <v/>
      </c>
      <c r="X309" s="311"/>
      <c r="AA309" s="30"/>
      <c r="AB309" s="28"/>
      <c r="AE309" s="28"/>
      <c r="AF309" s="28"/>
      <c r="AG309" s="28"/>
      <c r="AI309" s="28"/>
    </row>
    <row r="310" spans="1:64">
      <c r="A310" s="311"/>
      <c r="B310" s="311">
        <f>+'Ark1'!C1331</f>
        <v>2023</v>
      </c>
      <c r="C310" s="244">
        <f>+'Ark1'!L1331</f>
        <v>5</v>
      </c>
      <c r="D310" s="244" t="str">
        <f t="shared" si="275"/>
        <v>O</v>
      </c>
      <c r="E310" s="244">
        <f>+'Ark1'!D1331</f>
        <v>5</v>
      </c>
      <c r="F310" s="244" t="str">
        <f t="shared" si="278"/>
        <v>Jan</v>
      </c>
      <c r="G310" s="244">
        <f>+'Ark1'!Q1331</f>
        <v>0</v>
      </c>
      <c r="H310" s="244">
        <f>+'Ark1'!R1331</f>
        <v>0</v>
      </c>
      <c r="I310" s="246" t="str">
        <f>+IF(H310=0,"",'Ark1'!AG1331)</f>
        <v/>
      </c>
      <c r="J310" s="246" t="str">
        <f>+IF(H310=0,"",'Ark1'!AH1331)</f>
        <v/>
      </c>
      <c r="K310" s="245" t="str">
        <f>+IF(H310=0,"",'Ark1'!U1331)</f>
        <v/>
      </c>
      <c r="L310" s="245"/>
      <c r="M310" s="246" t="str">
        <f>+IF(H310=0,"",'Ark1'!T1331)</f>
        <v/>
      </c>
      <c r="N310" s="245" t="str">
        <f>+IF(H310=0,"",'Ark1'!V1331)</f>
        <v/>
      </c>
      <c r="O310" s="247" t="str">
        <f>+IF(H310=0,"",'Ark1'!W1331)</f>
        <v/>
      </c>
      <c r="P310" s="247" t="str">
        <f>+IF(H310=0,"",'Ark1'!X1331)</f>
        <v/>
      </c>
      <c r="Q310" s="247" t="str">
        <f>+IF(H310=0,"",'Ark1'!Y1331)</f>
        <v/>
      </c>
      <c r="R310" s="247" t="str">
        <f>+IF(H310=0,"",'Ark1'!Z1331)</f>
        <v/>
      </c>
      <c r="S310" s="247" t="str">
        <f>+IF(H310=0,"",'Ark1'!AA1331)</f>
        <v/>
      </c>
      <c r="T310" s="246" t="str">
        <f>+IF(H310=0,"",'Ark1'!AC1331)</f>
        <v/>
      </c>
      <c r="U310" s="247" t="str">
        <f>+IF(H310=0,"",'Ark1'!AE1331)</f>
        <v/>
      </c>
      <c r="V310" s="247" t="str">
        <f t="shared" si="276"/>
        <v/>
      </c>
      <c r="W310" s="245" t="str">
        <f t="shared" si="277"/>
        <v/>
      </c>
      <c r="X310" s="311"/>
      <c r="AA310" s="30"/>
      <c r="AB310" s="28"/>
      <c r="AE310" s="28"/>
      <c r="AF310" s="28"/>
      <c r="AG310" s="28"/>
      <c r="AI310" s="28"/>
    </row>
    <row r="311" spans="1:64">
      <c r="A311" s="311"/>
      <c r="B311" s="311">
        <f>+'Ark1'!C1332</f>
        <v>2023</v>
      </c>
      <c r="C311" s="244">
        <f>+'Ark1'!L1332</f>
        <v>5</v>
      </c>
      <c r="D311" s="244" t="str">
        <f t="shared" si="275"/>
        <v>O</v>
      </c>
      <c r="E311" s="244">
        <f>+'Ark1'!D1332</f>
        <v>6</v>
      </c>
      <c r="F311" s="244" t="str">
        <f t="shared" si="278"/>
        <v>Feb</v>
      </c>
      <c r="G311" s="244">
        <f>+'Ark1'!Q1332</f>
        <v>8</v>
      </c>
      <c r="H311" s="244">
        <f>+'Ark1'!R1332</f>
        <v>17</v>
      </c>
      <c r="I311" s="246">
        <f>+IF(H311=0,"",'Ark1'!AG1332)</f>
        <v>0.91299677765843168</v>
      </c>
      <c r="J311" s="246">
        <f>+IF(H311=0,"",'Ark1'!AH1332)</f>
        <v>0.58635163788999989</v>
      </c>
      <c r="K311" s="245">
        <f>+IF(H311=0,"",'Ark1'!U1332)</f>
        <v>9.5647058823529409</v>
      </c>
      <c r="L311" s="245"/>
      <c r="M311" s="246">
        <f>+IF(H311=0,"",'Ark1'!T1332)</f>
        <v>3.8235294117647056</v>
      </c>
      <c r="N311" s="245">
        <f>+IF(H311=0,"",'Ark1'!V1332)</f>
        <v>0</v>
      </c>
      <c r="O311" s="247">
        <f>+IF(H311=0,"",'Ark1'!W1332)</f>
        <v>0</v>
      </c>
      <c r="P311" s="247">
        <f>+IF(H311=0,"",'Ark1'!X1332)</f>
        <v>0</v>
      </c>
      <c r="Q311" s="247">
        <f>+IF(H311=0,"",'Ark1'!Y1332)</f>
        <v>0</v>
      </c>
      <c r="R311" s="247">
        <f>+IF(H311=0,"",'Ark1'!Z1332)</f>
        <v>0</v>
      </c>
      <c r="S311" s="247">
        <f>+IF(H311=0,"",'Ark1'!AA1332)</f>
        <v>3.207333724353794</v>
      </c>
      <c r="T311" s="246">
        <f>+IF(H311=0,"",'Ark1'!AC1332)</f>
        <v>1.0423555968629028</v>
      </c>
      <c r="U311" s="247">
        <f>+IF(H311=0,"",'Ark1'!AE1332)</f>
        <v>18.992326704740048</v>
      </c>
      <c r="V311" s="247">
        <f t="shared" si="276"/>
        <v>1.9129411764705881</v>
      </c>
      <c r="W311" s="245">
        <f t="shared" si="277"/>
        <v>0.47058823529411764</v>
      </c>
      <c r="X311" s="311"/>
      <c r="AA311" s="30"/>
      <c r="AB311" s="28"/>
      <c r="AE311" s="28"/>
      <c r="AF311" s="28"/>
      <c r="AG311" s="28"/>
      <c r="AI311" s="28"/>
    </row>
    <row r="312" spans="1:64">
      <c r="A312" s="311"/>
      <c r="B312" s="311">
        <f>+'Ark1'!C1333</f>
        <v>2023</v>
      </c>
      <c r="C312" s="244">
        <f>+'Ark1'!L1333</f>
        <v>5</v>
      </c>
      <c r="D312" s="244" t="str">
        <f t="shared" si="275"/>
        <v>O</v>
      </c>
      <c r="E312" s="244">
        <f>+'Ark1'!D1333</f>
        <v>7</v>
      </c>
      <c r="F312" s="244" t="str">
        <f t="shared" si="278"/>
        <v>Mar</v>
      </c>
      <c r="G312" s="244">
        <f>+'Ark1'!Q1333</f>
        <v>1</v>
      </c>
      <c r="H312" s="244">
        <f>+'Ark1'!R1333</f>
        <v>1</v>
      </c>
      <c r="I312" s="246">
        <f>+IF(H312=0,"",'Ark1'!AG1333)</f>
        <v>1.8181818181818179</v>
      </c>
      <c r="J312" s="246">
        <f>+IF(H312=0,"",'Ark1'!AH1333)</f>
        <v>1.1198371146015125</v>
      </c>
      <c r="K312" s="245">
        <f>+IF(H312=0,"",'Ark1'!U1333)</f>
        <v>7.7</v>
      </c>
      <c r="L312" s="245"/>
      <c r="M312" s="246">
        <f>+IF(H312=0,"",'Ark1'!T1333)</f>
        <v>3</v>
      </c>
      <c r="N312" s="245">
        <f>+IF(H312=0,"",'Ark1'!V1333)</f>
        <v>0</v>
      </c>
      <c r="O312" s="247">
        <f>+IF(H312=0,"",'Ark1'!W1333)</f>
        <v>0</v>
      </c>
      <c r="P312" s="247">
        <f>+IF(H312=0,"",'Ark1'!X1333)</f>
        <v>0</v>
      </c>
      <c r="Q312" s="247">
        <f>+IF(H312=0,"",'Ark1'!Y1333)</f>
        <v>0</v>
      </c>
      <c r="R312" s="247">
        <f>+IF(H312=0,"",'Ark1'!Z1333)</f>
        <v>0</v>
      </c>
      <c r="S312" s="247">
        <f>+IF(H312=0,"",'Ark1'!AA1333)</f>
        <v>0</v>
      </c>
      <c r="T312" s="246">
        <f>+IF(H312=0,"",'Ark1'!AC1333)</f>
        <v>0</v>
      </c>
      <c r="U312" s="247">
        <f>+IF(H312=0,"",'Ark1'!AE1333)</f>
        <v>0</v>
      </c>
      <c r="V312" s="247">
        <f t="shared" si="276"/>
        <v>1.54</v>
      </c>
      <c r="W312" s="245">
        <f t="shared" si="277"/>
        <v>1</v>
      </c>
      <c r="X312" s="311"/>
      <c r="AA312" s="30"/>
      <c r="AB312" s="28"/>
      <c r="AE312" s="28"/>
      <c r="AF312" s="28"/>
      <c r="AG312" s="28"/>
      <c r="AI312" s="28"/>
    </row>
    <row r="313" spans="1:64">
      <c r="A313" s="311"/>
      <c r="B313" s="311">
        <f>+'Ark1'!C1334</f>
        <v>2023</v>
      </c>
      <c r="C313" s="244">
        <f>+'Ark1'!L1334</f>
        <v>5</v>
      </c>
      <c r="D313" s="244" t="str">
        <f t="shared" si="275"/>
        <v>O</v>
      </c>
      <c r="E313" s="244">
        <f>+'Ark1'!D1334</f>
        <v>8</v>
      </c>
      <c r="F313" s="244" t="str">
        <f t="shared" si="278"/>
        <v>Apr</v>
      </c>
      <c r="G313" s="244">
        <f>+'Ark1'!Q1334</f>
        <v>0</v>
      </c>
      <c r="H313" s="244">
        <f>+'Ark1'!R1334</f>
        <v>0</v>
      </c>
      <c r="I313" s="246" t="str">
        <f>+IF(H313=0,"",'Ark1'!AG1334)</f>
        <v/>
      </c>
      <c r="J313" s="246" t="str">
        <f>+IF(H313=0,"",'Ark1'!AH1334)</f>
        <v/>
      </c>
      <c r="K313" s="245" t="str">
        <f>+IF(H313=0,"",'Ark1'!U1334)</f>
        <v/>
      </c>
      <c r="L313" s="245"/>
      <c r="M313" s="246" t="str">
        <f>+IF(H313=0,"",'Ark1'!T1334)</f>
        <v/>
      </c>
      <c r="N313" s="245" t="str">
        <f>+IF(H313=0,"",'Ark1'!V1334)</f>
        <v/>
      </c>
      <c r="O313" s="247" t="str">
        <f>+IF(H313=0,"",'Ark1'!W1334)</f>
        <v/>
      </c>
      <c r="P313" s="247" t="str">
        <f>+IF(H313=0,"",'Ark1'!X1334)</f>
        <v/>
      </c>
      <c r="Q313" s="247" t="str">
        <f>+IF(H313=0,"",'Ark1'!Y1334)</f>
        <v/>
      </c>
      <c r="R313" s="247" t="str">
        <f>+IF(H313=0,"",'Ark1'!Z1334)</f>
        <v/>
      </c>
      <c r="S313" s="247" t="str">
        <f>+IF(H313=0,"",'Ark1'!AA1334)</f>
        <v/>
      </c>
      <c r="T313" s="246" t="str">
        <f>+IF(H313=0,"",'Ark1'!AC1334)</f>
        <v/>
      </c>
      <c r="U313" s="247" t="str">
        <f>+IF(H313=0,"",'Ark1'!AE1334)</f>
        <v/>
      </c>
      <c r="V313" s="247" t="str">
        <f t="shared" si="276"/>
        <v/>
      </c>
      <c r="W313" s="245" t="str">
        <f t="shared" si="277"/>
        <v/>
      </c>
      <c r="X313" s="311"/>
      <c r="AA313" s="30"/>
      <c r="AB313" s="28"/>
      <c r="AE313" s="28"/>
      <c r="AF313" s="28"/>
      <c r="AG313" s="28"/>
      <c r="AI313" s="28"/>
    </row>
    <row r="314" spans="1:64">
      <c r="A314" s="311"/>
      <c r="B314" s="311">
        <f>+'Ark1'!C1335</f>
        <v>2023</v>
      </c>
      <c r="C314" s="244">
        <f>+'Ark1'!L1335</f>
        <v>5</v>
      </c>
      <c r="D314" s="244" t="str">
        <f t="shared" si="275"/>
        <v>O</v>
      </c>
      <c r="E314" s="244">
        <f>+'Ark1'!D1335</f>
        <v>9</v>
      </c>
      <c r="F314" s="244" t="str">
        <f t="shared" si="278"/>
        <v>Mai</v>
      </c>
      <c r="G314" s="244">
        <f>+'Ark1'!Q1335</f>
        <v>0</v>
      </c>
      <c r="H314" s="244">
        <f>+'Ark1'!R1335</f>
        <v>0</v>
      </c>
      <c r="I314" s="246" t="str">
        <f>+IF(H314=0,"",'Ark1'!AG1335)</f>
        <v/>
      </c>
      <c r="J314" s="246" t="str">
        <f>+IF(H314=0,"",'Ark1'!AH1335)</f>
        <v/>
      </c>
      <c r="K314" s="245" t="str">
        <f>+IF(H314=0,"",'Ark1'!U1335)</f>
        <v/>
      </c>
      <c r="L314" s="245"/>
      <c r="M314" s="246" t="str">
        <f>+IF(H314=0,"",'Ark1'!T1335)</f>
        <v/>
      </c>
      <c r="N314" s="245" t="str">
        <f>+IF(H314=0,"",'Ark1'!V1335)</f>
        <v/>
      </c>
      <c r="O314" s="247" t="str">
        <f>+IF(H314=0,"",'Ark1'!W1335)</f>
        <v/>
      </c>
      <c r="P314" s="247" t="str">
        <f>+IF(H314=0,"",'Ark1'!X1335)</f>
        <v/>
      </c>
      <c r="Q314" s="247" t="str">
        <f>+IF(H314=0,"",'Ark1'!Y1335)</f>
        <v/>
      </c>
      <c r="R314" s="247" t="str">
        <f>+IF(H314=0,"",'Ark1'!Z1335)</f>
        <v/>
      </c>
      <c r="S314" s="247" t="str">
        <f>+IF(H314=0,"",'Ark1'!AA1335)</f>
        <v/>
      </c>
      <c r="T314" s="246" t="str">
        <f>+IF(H314=0,"",'Ark1'!AC1335)</f>
        <v/>
      </c>
      <c r="U314" s="247" t="str">
        <f>+IF(H314=0,"",'Ark1'!AE1335)</f>
        <v/>
      </c>
      <c r="V314" s="247" t="str">
        <f t="shared" si="276"/>
        <v/>
      </c>
      <c r="W314" s="245" t="str">
        <f t="shared" si="277"/>
        <v/>
      </c>
      <c r="X314" s="311"/>
      <c r="AA314" s="30"/>
      <c r="AB314" s="28"/>
      <c r="AE314" s="28"/>
      <c r="AF314" s="28"/>
      <c r="AG314" s="28"/>
      <c r="AI314" s="28"/>
    </row>
    <row r="315" spans="1:64">
      <c r="A315" s="311"/>
      <c r="B315" s="311">
        <f>+'Ark1'!C1336</f>
        <v>2023</v>
      </c>
      <c r="C315" s="244">
        <f>+'Ark1'!L1336</f>
        <v>5</v>
      </c>
      <c r="D315" s="244" t="str">
        <f t="shared" si="275"/>
        <v>O</v>
      </c>
      <c r="E315" s="244">
        <f>+'Ark1'!D1336</f>
        <v>10</v>
      </c>
      <c r="F315" s="244" t="str">
        <f t="shared" si="278"/>
        <v>Jun</v>
      </c>
      <c r="G315" s="244">
        <f>+'Ark1'!Q1336</f>
        <v>0</v>
      </c>
      <c r="H315" s="244">
        <f>+'Ark1'!R1336</f>
        <v>0</v>
      </c>
      <c r="I315" s="246" t="str">
        <f>+IF(H315=0,"",'Ark1'!AG1336)</f>
        <v/>
      </c>
      <c r="J315" s="246" t="str">
        <f>+IF(H315=0,"",'Ark1'!AH1336)</f>
        <v/>
      </c>
      <c r="K315" s="245" t="str">
        <f>+IF(H315=0,"",'Ark1'!U1336)</f>
        <v/>
      </c>
      <c r="L315" s="245"/>
      <c r="M315" s="246" t="str">
        <f>+IF(H315=0,"",'Ark1'!T1336)</f>
        <v/>
      </c>
      <c r="N315" s="245" t="str">
        <f>+IF(H315=0,"",'Ark1'!V1336)</f>
        <v/>
      </c>
      <c r="O315" s="247" t="str">
        <f>+IF(H315=0,"",'Ark1'!W1336)</f>
        <v/>
      </c>
      <c r="P315" s="247" t="str">
        <f>+IF(H315=0,"",'Ark1'!X1336)</f>
        <v/>
      </c>
      <c r="Q315" s="247" t="str">
        <f>+IF(H315=0,"",'Ark1'!Y1336)</f>
        <v/>
      </c>
      <c r="R315" s="247" t="str">
        <f>+IF(H315=0,"",'Ark1'!Z1336)</f>
        <v/>
      </c>
      <c r="S315" s="247" t="str">
        <f>+IF(H315=0,"",'Ark1'!AA1336)</f>
        <v/>
      </c>
      <c r="T315" s="246" t="str">
        <f>+IF(H315=0,"",'Ark1'!AC1336)</f>
        <v/>
      </c>
      <c r="U315" s="247" t="str">
        <f>+IF(H315=0,"",'Ark1'!AE1336)</f>
        <v/>
      </c>
      <c r="V315" s="247" t="str">
        <f t="shared" si="276"/>
        <v/>
      </c>
      <c r="W315" s="245" t="str">
        <f t="shared" si="277"/>
        <v/>
      </c>
      <c r="X315" s="311"/>
      <c r="AA315" s="30"/>
      <c r="AB315" s="28"/>
      <c r="AE315" s="28"/>
      <c r="AF315" s="28"/>
      <c r="AG315" s="28"/>
      <c r="AI315" s="28"/>
    </row>
    <row r="316" spans="1:64">
      <c r="A316" s="311"/>
      <c r="B316" s="311">
        <f>+'Ark1'!C1337</f>
        <v>2023</v>
      </c>
      <c r="C316" s="244">
        <f>+'Ark1'!L1337</f>
        <v>5</v>
      </c>
      <c r="D316" s="244" t="str">
        <f t="shared" si="275"/>
        <v>O</v>
      </c>
      <c r="E316" s="244">
        <f>+'Ark1'!D1337</f>
        <v>11</v>
      </c>
      <c r="F316" s="244" t="str">
        <f t="shared" si="278"/>
        <v>Jul</v>
      </c>
      <c r="G316" s="244">
        <f>+'Ark1'!Q1337</f>
        <v>0</v>
      </c>
      <c r="H316" s="244">
        <f>+'Ark1'!R1337</f>
        <v>0</v>
      </c>
      <c r="I316" s="246" t="str">
        <f>+IF(H316=0,"",'Ark1'!AG1337)</f>
        <v/>
      </c>
      <c r="J316" s="246" t="str">
        <f>+IF(H316=0,"",'Ark1'!AH1337)</f>
        <v/>
      </c>
      <c r="K316" s="245" t="str">
        <f>+IF(H316=0,"",'Ark1'!U1337)</f>
        <v/>
      </c>
      <c r="L316" s="245"/>
      <c r="M316" s="246" t="str">
        <f>+IF(H316=0,"",'Ark1'!T1337)</f>
        <v/>
      </c>
      <c r="N316" s="245" t="str">
        <f>+IF(H316=0,"",'Ark1'!V1337)</f>
        <v/>
      </c>
      <c r="O316" s="247" t="str">
        <f>+IF(H316=0,"",'Ark1'!W1337)</f>
        <v/>
      </c>
      <c r="P316" s="247" t="str">
        <f>+IF(H316=0,"",'Ark1'!X1337)</f>
        <v/>
      </c>
      <c r="Q316" s="247" t="str">
        <f>+IF(H316=0,"",'Ark1'!Y1337)</f>
        <v/>
      </c>
      <c r="R316" s="247" t="str">
        <f>+IF(H316=0,"",'Ark1'!Z1337)</f>
        <v/>
      </c>
      <c r="S316" s="247" t="str">
        <f>+IF(H316=0,"",'Ark1'!AA1337)</f>
        <v/>
      </c>
      <c r="T316" s="246" t="str">
        <f>+IF(H316=0,"",'Ark1'!AC1337)</f>
        <v/>
      </c>
      <c r="U316" s="247" t="str">
        <f>+IF(H316=0,"",'Ark1'!AE1337)</f>
        <v/>
      </c>
      <c r="V316" s="247" t="str">
        <f t="shared" si="276"/>
        <v/>
      </c>
      <c r="W316" s="245" t="str">
        <f t="shared" si="277"/>
        <v/>
      </c>
      <c r="X316" s="311"/>
      <c r="AA316" s="30"/>
      <c r="AB316" s="28"/>
      <c r="AE316" s="28"/>
      <c r="AF316" s="28"/>
      <c r="AG316" s="28"/>
      <c r="AI316" s="28"/>
    </row>
    <row r="317" spans="1:64">
      <c r="A317" s="311"/>
      <c r="B317" s="311">
        <f>+'Ark1'!C1338</f>
        <v>2023</v>
      </c>
      <c r="C317" s="244">
        <f>+'Ark1'!L1338</f>
        <v>5</v>
      </c>
      <c r="D317" s="244" t="str">
        <f t="shared" si="275"/>
        <v>O</v>
      </c>
      <c r="E317" s="244">
        <f>+'Ark1'!D1338</f>
        <v>12</v>
      </c>
      <c r="F317" s="244" t="str">
        <f t="shared" si="278"/>
        <v>Aug</v>
      </c>
      <c r="G317" s="244">
        <f>+'Ark1'!Q1338</f>
        <v>0</v>
      </c>
      <c r="H317" s="244">
        <f>+'Ark1'!R1338</f>
        <v>0</v>
      </c>
      <c r="I317" s="246" t="str">
        <f>+IF(H317=0,"",'Ark1'!AG1338)</f>
        <v/>
      </c>
      <c r="J317" s="246" t="str">
        <f>+IF(H317=0,"",'Ark1'!AH1338)</f>
        <v/>
      </c>
      <c r="K317" s="245" t="str">
        <f>+IF(H317=0,"",'Ark1'!U1338)</f>
        <v/>
      </c>
      <c r="L317" s="245"/>
      <c r="M317" s="246" t="str">
        <f>+IF(H317=0,"",'Ark1'!T1338)</f>
        <v/>
      </c>
      <c r="N317" s="245" t="str">
        <f>+IF(H317=0,"",'Ark1'!V1338)</f>
        <v/>
      </c>
      <c r="O317" s="247" t="str">
        <f>+IF(H317=0,"",'Ark1'!W1338)</f>
        <v/>
      </c>
      <c r="P317" s="247" t="str">
        <f>+IF(H317=0,"",'Ark1'!X1338)</f>
        <v/>
      </c>
      <c r="Q317" s="247" t="str">
        <f>+IF(H317=0,"",'Ark1'!Y1338)</f>
        <v/>
      </c>
      <c r="R317" s="247" t="str">
        <f>+IF(H317=0,"",'Ark1'!Z1338)</f>
        <v/>
      </c>
      <c r="S317" s="247" t="str">
        <f>+IF(H317=0,"",'Ark1'!AA1338)</f>
        <v/>
      </c>
      <c r="T317" s="246" t="str">
        <f>+IF(H317=0,"",'Ark1'!AC1338)</f>
        <v/>
      </c>
      <c r="U317" s="247" t="str">
        <f>+IF(H317=0,"",'Ark1'!AE1338)</f>
        <v/>
      </c>
      <c r="V317" s="247" t="str">
        <f t="shared" si="276"/>
        <v/>
      </c>
      <c r="W317" s="245" t="str">
        <f t="shared" si="277"/>
        <v/>
      </c>
      <c r="X317" s="311"/>
      <c r="AA317" s="30"/>
      <c r="AB317" s="28"/>
      <c r="AE317" s="28"/>
      <c r="AF317" s="28"/>
      <c r="AG317" s="28"/>
      <c r="AI317" s="28"/>
    </row>
    <row r="318" spans="1:64" ht="15" customHeight="1">
      <c r="A318" s="311"/>
      <c r="B318" s="311"/>
      <c r="C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227"/>
      <c r="AA318" s="30"/>
      <c r="AB318" s="28"/>
      <c r="AC318" s="228"/>
      <c r="AD318" s="29"/>
      <c r="AH318" s="29"/>
      <c r="AZ318" s="240"/>
    </row>
    <row r="319" spans="1:64" ht="15" customHeight="1">
      <c r="A319" s="311"/>
      <c r="B319" s="311"/>
      <c r="C319" s="356" t="s">
        <v>0</v>
      </c>
      <c r="D319" s="311"/>
      <c r="E319" s="357" t="str">
        <f>+D321</f>
        <v>O+</v>
      </c>
      <c r="F319" s="356" t="s">
        <v>586</v>
      </c>
      <c r="G319" s="311"/>
      <c r="H319" s="248">
        <f>SUM(H321:H330)</f>
        <v>70</v>
      </c>
      <c r="I319" s="312"/>
      <c r="J319" s="312"/>
      <c r="K319" s="276">
        <f>+Klasse!L333</f>
        <v>0</v>
      </c>
      <c r="L319" s="276"/>
      <c r="M319" s="311"/>
      <c r="N319" s="311"/>
      <c r="O319" s="313"/>
      <c r="P319" s="313"/>
      <c r="Q319" s="313"/>
      <c r="R319" s="313"/>
      <c r="S319" s="313"/>
      <c r="T319" s="311"/>
      <c r="U319" s="313"/>
      <c r="V319" s="276"/>
      <c r="W319" s="312"/>
      <c r="X319" s="311"/>
      <c r="Y319" s="227"/>
      <c r="AA319" s="30"/>
      <c r="AB319" s="28"/>
      <c r="AC319" s="228"/>
      <c r="AD319" s="29"/>
      <c r="AH319" s="29"/>
      <c r="AZ319" s="240"/>
    </row>
    <row r="320" spans="1:64" ht="15" customHeight="1">
      <c r="A320" s="311"/>
      <c r="B320" s="311"/>
      <c r="C320" s="311"/>
      <c r="D320" s="311"/>
      <c r="E320" s="311"/>
      <c r="F320" s="311"/>
      <c r="G320" s="311"/>
      <c r="H320" s="311"/>
      <c r="I320" s="312"/>
      <c r="J320" s="312"/>
      <c r="K320" s="311"/>
      <c r="L320" s="311"/>
      <c r="M320" s="311"/>
      <c r="N320" s="311"/>
      <c r="O320" s="313"/>
      <c r="P320" s="313"/>
      <c r="Q320" s="313"/>
      <c r="R320" s="313"/>
      <c r="S320" s="313"/>
      <c r="T320" s="311"/>
      <c r="U320" s="313"/>
      <c r="V320" s="313"/>
      <c r="W320" s="313"/>
      <c r="X320" s="313"/>
      <c r="Y320" s="227"/>
      <c r="AA320" s="30"/>
      <c r="AB320" s="28"/>
      <c r="AC320" s="228"/>
      <c r="AD320" s="29"/>
      <c r="AH320" s="29"/>
      <c r="AZ320" s="240" t="e">
        <f>1+#REF!</f>
        <v>#REF!</v>
      </c>
      <c r="BA320" s="29">
        <v>20.659867330016564</v>
      </c>
      <c r="BB320" s="29">
        <f t="shared" ref="BB320" si="279">+BA320</f>
        <v>20.659867330016564</v>
      </c>
      <c r="BC320" s="29">
        <f t="shared" ref="BC320" si="280">+BB320</f>
        <v>20.659867330016564</v>
      </c>
      <c r="BD320" s="29">
        <f t="shared" ref="BD320" si="281">+BC320</f>
        <v>20.659867330016564</v>
      </c>
      <c r="BE320" s="29">
        <f t="shared" ref="BE320" si="282">+BD320</f>
        <v>20.659867330016564</v>
      </c>
      <c r="BF320" s="29">
        <f t="shared" ref="BF320" si="283">+BE320</f>
        <v>20.659867330016564</v>
      </c>
      <c r="BG320" s="29">
        <f t="shared" ref="BG320" si="284">+BF320</f>
        <v>20.659867330016564</v>
      </c>
      <c r="BH320" s="29">
        <f t="shared" ref="BH320" si="285">+BG320</f>
        <v>20.659867330016564</v>
      </c>
      <c r="BI320" s="29">
        <f t="shared" ref="BI320" si="286">+BH320</f>
        <v>20.659867330016564</v>
      </c>
      <c r="BJ320" s="29">
        <f t="shared" ref="BJ320" si="287">+BI320</f>
        <v>20.659867330016564</v>
      </c>
      <c r="BK320" s="29">
        <f t="shared" ref="BK320" si="288">+BJ320</f>
        <v>20.659867330016564</v>
      </c>
      <c r="BL320" s="29">
        <f t="shared" ref="BL320" si="289">+BK320</f>
        <v>20.659867330016564</v>
      </c>
    </row>
    <row r="321" spans="1:64">
      <c r="A321" s="311"/>
      <c r="B321" s="311">
        <f>+'Ark1'!C1339</f>
        <v>2023</v>
      </c>
      <c r="C321" s="244">
        <f>+'Ark1'!L1339</f>
        <v>6</v>
      </c>
      <c r="D321" s="244" t="str">
        <f t="shared" ref="D321:D332" si="290">+D94</f>
        <v>O+</v>
      </c>
      <c r="E321" s="244">
        <f>+'Ark1'!D1339</f>
        <v>1</v>
      </c>
      <c r="F321" s="244" t="str">
        <f>+F301</f>
        <v>Sep</v>
      </c>
      <c r="G321" s="244">
        <f>+'Ark1'!Q1339</f>
        <v>0</v>
      </c>
      <c r="H321" s="244">
        <f>+'Ark1'!R1339</f>
        <v>0</v>
      </c>
      <c r="I321" s="246" t="str">
        <f>+IF(H321=0,"",'Ark1'!AG1339)</f>
        <v/>
      </c>
      <c r="J321" s="246" t="str">
        <f>+IF(H321=0,"",'Ark1'!AH1339)</f>
        <v/>
      </c>
      <c r="K321" s="245" t="str">
        <f>+IF(H321=0,"",'Ark1'!U1339)</f>
        <v/>
      </c>
      <c r="L321" s="245"/>
      <c r="M321" s="246" t="str">
        <f>+IF(H321=0,"",'Ark1'!T1339)</f>
        <v/>
      </c>
      <c r="N321" s="245" t="str">
        <f>+IF(H321=0,"",'Ark1'!V1339)</f>
        <v/>
      </c>
      <c r="O321" s="247" t="str">
        <f>+IF(H321=0,"",'Ark1'!W1339)</f>
        <v/>
      </c>
      <c r="P321" s="247" t="str">
        <f>+IF(H321=0,"",'Ark1'!X1339)</f>
        <v/>
      </c>
      <c r="Q321" s="247" t="str">
        <f>+IF(H321=0,"",'Ark1'!Y1339)</f>
        <v/>
      </c>
      <c r="R321" s="247" t="str">
        <f>+IF(H321=0,"",'Ark1'!Z1339)</f>
        <v/>
      </c>
      <c r="S321" s="247" t="str">
        <f>+IF(H321=0,"",'Ark1'!AA1339)</f>
        <v/>
      </c>
      <c r="T321" s="246" t="str">
        <f>+IF(H321=0,"",'Ark1'!AC1339)</f>
        <v/>
      </c>
      <c r="U321" s="247" t="str">
        <f>+IF(H321=0,"",'Ark1'!AE1339)</f>
        <v/>
      </c>
      <c r="V321" s="247" t="str">
        <f t="shared" ref="V321:V332" si="291">+IF(H321=0,"",+K321/C321)</f>
        <v/>
      </c>
      <c r="W321" s="245" t="str">
        <f t="shared" ref="W321:W332" si="292">+IF(H321=0,"",G321/H321)</f>
        <v/>
      </c>
      <c r="X321" s="311"/>
      <c r="AA321" s="30"/>
      <c r="AB321" s="28"/>
      <c r="AE321" s="28"/>
      <c r="AF321" s="28"/>
      <c r="AG321" s="28"/>
      <c r="AI321" s="28"/>
    </row>
    <row r="322" spans="1:64">
      <c r="A322" s="311"/>
      <c r="B322" s="311">
        <f>+'Ark1'!C1340</f>
        <v>2023</v>
      </c>
      <c r="C322" s="244">
        <f>+'Ark1'!L1340</f>
        <v>6</v>
      </c>
      <c r="D322" s="244" t="str">
        <f t="shared" si="290"/>
        <v>O+</v>
      </c>
      <c r="E322" s="244">
        <f>+'Ark1'!D1340</f>
        <v>2</v>
      </c>
      <c r="F322" s="244" t="str">
        <f>+F302</f>
        <v>Okt</v>
      </c>
      <c r="G322" s="244">
        <f>+'Ark1'!Q1340</f>
        <v>0</v>
      </c>
      <c r="H322" s="244">
        <f>+'Ark1'!R1340</f>
        <v>0</v>
      </c>
      <c r="I322" s="246" t="str">
        <f>+IF(H322=0,"",'Ark1'!AG1340)</f>
        <v/>
      </c>
      <c r="J322" s="246" t="str">
        <f>+IF(H322=0,"",'Ark1'!AH1340)</f>
        <v/>
      </c>
      <c r="K322" s="245" t="str">
        <f>+IF(H322=0,"",'Ark1'!U1340)</f>
        <v/>
      </c>
      <c r="L322" s="245"/>
      <c r="M322" s="246" t="str">
        <f>+IF(H322=0,"",'Ark1'!T1340)</f>
        <v/>
      </c>
      <c r="N322" s="245" t="str">
        <f>+IF(H322=0,"",'Ark1'!V1340)</f>
        <v/>
      </c>
      <c r="O322" s="247" t="str">
        <f>+IF(H322=0,"",'Ark1'!W1340)</f>
        <v/>
      </c>
      <c r="P322" s="247" t="str">
        <f>+IF(H322=0,"",'Ark1'!X1340)</f>
        <v/>
      </c>
      <c r="Q322" s="247" t="str">
        <f>+IF(H322=0,"",'Ark1'!Y1340)</f>
        <v/>
      </c>
      <c r="R322" s="247" t="str">
        <f>+IF(H322=0,"",'Ark1'!Z1340)</f>
        <v/>
      </c>
      <c r="S322" s="247" t="str">
        <f>+IF(H322=0,"",'Ark1'!AA1340)</f>
        <v/>
      </c>
      <c r="T322" s="246" t="str">
        <f>+IF(H322=0,"",'Ark1'!AC1340)</f>
        <v/>
      </c>
      <c r="U322" s="247" t="str">
        <f>+IF(H322=0,"",'Ark1'!AE1340)</f>
        <v/>
      </c>
      <c r="V322" s="247" t="str">
        <f t="shared" si="291"/>
        <v/>
      </c>
      <c r="W322" s="245" t="str">
        <f t="shared" si="292"/>
        <v/>
      </c>
      <c r="X322" s="311"/>
      <c r="AA322" s="30"/>
      <c r="AB322" s="28"/>
      <c r="AE322" s="28"/>
      <c r="AF322" s="28"/>
      <c r="AG322" s="28"/>
      <c r="AI322" s="28"/>
    </row>
    <row r="323" spans="1:64">
      <c r="A323" s="311"/>
      <c r="B323" s="311">
        <f>+'Ark1'!C1341</f>
        <v>2023</v>
      </c>
      <c r="C323" s="244">
        <f>+'Ark1'!L1341</f>
        <v>6</v>
      </c>
      <c r="D323" s="244" t="str">
        <f t="shared" si="290"/>
        <v>O+</v>
      </c>
      <c r="E323" s="244">
        <f>+'Ark1'!D1341</f>
        <v>3</v>
      </c>
      <c r="F323" s="244" t="str">
        <f t="shared" ref="F323:F332" si="293">+F306</f>
        <v>Nov</v>
      </c>
      <c r="G323" s="244">
        <f>+'Ark1'!Q1341</f>
        <v>0</v>
      </c>
      <c r="H323" s="244">
        <f>+'Ark1'!R1341</f>
        <v>0</v>
      </c>
      <c r="I323" s="246" t="str">
        <f>+IF(H323=0,"",'Ark1'!AG1341)</f>
        <v/>
      </c>
      <c r="J323" s="246" t="str">
        <f>+IF(H323=0,"",'Ark1'!AH1341)</f>
        <v/>
      </c>
      <c r="K323" s="245" t="str">
        <f>+IF(H323=0,"",'Ark1'!U1341)</f>
        <v/>
      </c>
      <c r="L323" s="245"/>
      <c r="M323" s="246" t="str">
        <f>+IF(H323=0,"",'Ark1'!T1341)</f>
        <v/>
      </c>
      <c r="N323" s="245" t="str">
        <f>+IF(H323=0,"",'Ark1'!V1341)</f>
        <v/>
      </c>
      <c r="O323" s="247" t="str">
        <f>+IF(H323=0,"",'Ark1'!W1341)</f>
        <v/>
      </c>
      <c r="P323" s="247" t="str">
        <f>+IF(H323=0,"",'Ark1'!X1341)</f>
        <v/>
      </c>
      <c r="Q323" s="247" t="str">
        <f>+IF(H323=0,"",'Ark1'!Y1341)</f>
        <v/>
      </c>
      <c r="R323" s="247" t="str">
        <f>+IF(H323=0,"",'Ark1'!Z1341)</f>
        <v/>
      </c>
      <c r="S323" s="247" t="str">
        <f>+IF(H323=0,"",'Ark1'!AA1341)</f>
        <v/>
      </c>
      <c r="T323" s="246" t="str">
        <f>+IF(H323=0,"",'Ark1'!AC1341)</f>
        <v/>
      </c>
      <c r="U323" s="247" t="str">
        <f>+IF(H323=0,"",'Ark1'!AE1341)</f>
        <v/>
      </c>
      <c r="V323" s="247" t="str">
        <f t="shared" si="291"/>
        <v/>
      </c>
      <c r="W323" s="245" t="str">
        <f t="shared" si="292"/>
        <v/>
      </c>
      <c r="X323" s="311"/>
      <c r="AA323" s="30"/>
      <c r="AB323" s="28"/>
      <c r="AE323" s="28"/>
      <c r="AF323" s="28"/>
      <c r="AG323" s="28"/>
      <c r="AI323" s="28"/>
    </row>
    <row r="324" spans="1:64">
      <c r="A324" s="311"/>
      <c r="B324" s="311">
        <f>+'Ark1'!C1342</f>
        <v>2023</v>
      </c>
      <c r="C324" s="244">
        <f>+'Ark1'!L1342</f>
        <v>6</v>
      </c>
      <c r="D324" s="244" t="str">
        <f t="shared" si="290"/>
        <v>O+</v>
      </c>
      <c r="E324" s="244">
        <f>+'Ark1'!D1342</f>
        <v>4</v>
      </c>
      <c r="F324" s="244" t="str">
        <f t="shared" si="293"/>
        <v>Des</v>
      </c>
      <c r="G324" s="244">
        <f>+'Ark1'!Q1342</f>
        <v>0</v>
      </c>
      <c r="H324" s="244">
        <f>+'Ark1'!R1342</f>
        <v>0</v>
      </c>
      <c r="I324" s="246" t="str">
        <f>+IF(H324=0,"",'Ark1'!AG1342)</f>
        <v/>
      </c>
      <c r="J324" s="246" t="str">
        <f>+IF(H324=0,"",'Ark1'!AH1342)</f>
        <v/>
      </c>
      <c r="K324" s="245" t="str">
        <f>+IF(H324=0,"",'Ark1'!U1342)</f>
        <v/>
      </c>
      <c r="L324" s="245"/>
      <c r="M324" s="246" t="str">
        <f>+IF(H324=0,"",'Ark1'!T1342)</f>
        <v/>
      </c>
      <c r="N324" s="245" t="str">
        <f>+IF(H324=0,"",'Ark1'!V1342)</f>
        <v/>
      </c>
      <c r="O324" s="247" t="str">
        <f>+IF(H324=0,"",'Ark1'!W1342)</f>
        <v/>
      </c>
      <c r="P324" s="247" t="str">
        <f>+IF(H324=0,"",'Ark1'!X1342)</f>
        <v/>
      </c>
      <c r="Q324" s="247" t="str">
        <f>+IF(H324=0,"",'Ark1'!Y1342)</f>
        <v/>
      </c>
      <c r="R324" s="247" t="str">
        <f>+IF(H324=0,"",'Ark1'!Z1342)</f>
        <v/>
      </c>
      <c r="S324" s="247" t="str">
        <f>+IF(H324=0,"",'Ark1'!AA1342)</f>
        <v/>
      </c>
      <c r="T324" s="246" t="str">
        <f>+IF(H324=0,"",'Ark1'!AC1342)</f>
        <v/>
      </c>
      <c r="U324" s="247" t="str">
        <f>+IF(H324=0,"",'Ark1'!AE1342)</f>
        <v/>
      </c>
      <c r="V324" s="247" t="str">
        <f t="shared" si="291"/>
        <v/>
      </c>
      <c r="W324" s="245" t="str">
        <f t="shared" si="292"/>
        <v/>
      </c>
      <c r="X324" s="311"/>
      <c r="AA324" s="30"/>
      <c r="AB324" s="28"/>
      <c r="AE324" s="28"/>
      <c r="AF324" s="28"/>
      <c r="AG324" s="28"/>
      <c r="AI324" s="28"/>
    </row>
    <row r="325" spans="1:64">
      <c r="A325" s="311"/>
      <c r="B325" s="311">
        <f>+'Ark1'!C1343</f>
        <v>2023</v>
      </c>
      <c r="C325" s="244">
        <f>+'Ark1'!L1343</f>
        <v>6</v>
      </c>
      <c r="D325" s="244" t="str">
        <f t="shared" si="290"/>
        <v>O+</v>
      </c>
      <c r="E325" s="244">
        <f>+'Ark1'!D1343</f>
        <v>5</v>
      </c>
      <c r="F325" s="244" t="str">
        <f t="shared" si="293"/>
        <v>Nov</v>
      </c>
      <c r="G325" s="244">
        <f>+'Ark1'!Q1343</f>
        <v>1</v>
      </c>
      <c r="H325" s="244">
        <f>+'Ark1'!R1343</f>
        <v>2</v>
      </c>
      <c r="I325" s="246">
        <f>+IF(H325=0,"",'Ark1'!AG1343)</f>
        <v>0.24038461538461528</v>
      </c>
      <c r="J325" s="246">
        <f>+IF(H325=0,"",'Ark1'!AH1343)</f>
        <v>0.33728452305276169</v>
      </c>
      <c r="K325" s="245">
        <f>+IF(H325=0,"",'Ark1'!U1343)</f>
        <v>22.55</v>
      </c>
      <c r="L325" s="245"/>
      <c r="M325" s="246">
        <f>+IF(H325=0,"",'Ark1'!T1343)</f>
        <v>7.5</v>
      </c>
      <c r="N325" s="245">
        <f>+IF(H325=0,"",'Ark1'!V1343)</f>
        <v>0</v>
      </c>
      <c r="O325" s="247">
        <f>+IF(H325=0,"",'Ark1'!W1343)</f>
        <v>0</v>
      </c>
      <c r="P325" s="247">
        <f>+IF(H325=0,"",'Ark1'!X1343)</f>
        <v>100</v>
      </c>
      <c r="Q325" s="247">
        <f>+IF(H325=0,"",'Ark1'!Y1343)</f>
        <v>50</v>
      </c>
      <c r="R325" s="247">
        <f>+IF(H325=0,"",'Ark1'!Z1343)</f>
        <v>0</v>
      </c>
      <c r="S325" s="247">
        <f>+IF(H325=0,"",'Ark1'!AA1343)</f>
        <v>0.84999999999998144</v>
      </c>
      <c r="T325" s="246">
        <f>+IF(H325=0,"",'Ark1'!AC1343)</f>
        <v>0.5</v>
      </c>
      <c r="U325" s="247">
        <f>+IF(H325=0,"",'Ark1'!AE1343)</f>
        <v>100.00000000000487</v>
      </c>
      <c r="V325" s="247">
        <f t="shared" si="291"/>
        <v>3.7583333333333333</v>
      </c>
      <c r="W325" s="245">
        <f t="shared" si="292"/>
        <v>0.5</v>
      </c>
      <c r="X325" s="311"/>
      <c r="AA325" s="30"/>
      <c r="AB325" s="28"/>
      <c r="AE325" s="28"/>
      <c r="AF325" s="28"/>
      <c r="AG325" s="28"/>
      <c r="AI325" s="28"/>
    </row>
    <row r="326" spans="1:64">
      <c r="A326" s="311"/>
      <c r="B326" s="311">
        <f>+'Ark1'!C1344</f>
        <v>2023</v>
      </c>
      <c r="C326" s="244">
        <f>+'Ark1'!L1344</f>
        <v>6</v>
      </c>
      <c r="D326" s="244" t="str">
        <f t="shared" si="290"/>
        <v>O+</v>
      </c>
      <c r="E326" s="244">
        <f>+'Ark1'!D1344</f>
        <v>6</v>
      </c>
      <c r="F326" s="244" t="str">
        <f t="shared" si="293"/>
        <v>Des</v>
      </c>
      <c r="G326" s="244">
        <f>+'Ark1'!Q1344</f>
        <v>28</v>
      </c>
      <c r="H326" s="244">
        <f>+'Ark1'!R1344</f>
        <v>65</v>
      </c>
      <c r="I326" s="246">
        <f>+IF(H326=0,"",'Ark1'!AG1344)</f>
        <v>3.4908700322234156</v>
      </c>
      <c r="J326" s="246">
        <f>+IF(H326=0,"",'Ark1'!AH1344)</f>
        <v>2.3122304441271075</v>
      </c>
      <c r="K326" s="245">
        <f>+IF(H326=0,"",'Ark1'!U1344)</f>
        <v>9.8646153846153783</v>
      </c>
      <c r="L326" s="245"/>
      <c r="M326" s="246">
        <f>+IF(H326=0,"",'Ark1'!T1344)</f>
        <v>4.5846153846153843</v>
      </c>
      <c r="N326" s="245">
        <f>+IF(H326=0,"",'Ark1'!V1344)</f>
        <v>0</v>
      </c>
      <c r="O326" s="247">
        <f>+IF(H326=0,"",'Ark1'!W1344)</f>
        <v>0</v>
      </c>
      <c r="P326" s="247">
        <f>+IF(H326=0,"",'Ark1'!X1344)</f>
        <v>0</v>
      </c>
      <c r="Q326" s="247">
        <f>+IF(H326=0,"",'Ark1'!Y1344)</f>
        <v>0</v>
      </c>
      <c r="R326" s="247">
        <f>+IF(H326=0,"",'Ark1'!Z1344)</f>
        <v>0</v>
      </c>
      <c r="S326" s="247">
        <f>+IF(H326=0,"",'Ark1'!AA1344)</f>
        <v>2.3400480448211041</v>
      </c>
      <c r="T326" s="246">
        <f>+IF(H326=0,"",'Ark1'!AC1344)</f>
        <v>1.1883059395278479</v>
      </c>
      <c r="U326" s="247">
        <f>+IF(H326=0,"",'Ark1'!AE1344)</f>
        <v>39.085229488562817</v>
      </c>
      <c r="V326" s="247">
        <f t="shared" si="291"/>
        <v>1.6441025641025631</v>
      </c>
      <c r="W326" s="245">
        <f t="shared" si="292"/>
        <v>0.43076923076923079</v>
      </c>
      <c r="X326" s="311"/>
      <c r="AA326" s="30"/>
      <c r="AB326" s="28"/>
      <c r="AE326" s="28"/>
      <c r="AF326" s="28"/>
      <c r="AG326" s="28"/>
      <c r="AI326" s="28"/>
    </row>
    <row r="327" spans="1:64">
      <c r="A327" s="311"/>
      <c r="B327" s="311">
        <f>+'Ark1'!C1345</f>
        <v>2023</v>
      </c>
      <c r="C327" s="244">
        <f>+'Ark1'!L1345</f>
        <v>6</v>
      </c>
      <c r="D327" s="244" t="str">
        <f t="shared" si="290"/>
        <v>O+</v>
      </c>
      <c r="E327" s="244">
        <f>+'Ark1'!D1345</f>
        <v>7</v>
      </c>
      <c r="F327" s="244" t="str">
        <f t="shared" si="293"/>
        <v>Jan</v>
      </c>
      <c r="G327" s="244">
        <f>+'Ark1'!Q1345</f>
        <v>2</v>
      </c>
      <c r="H327" s="244">
        <f>+'Ark1'!R1345</f>
        <v>3</v>
      </c>
      <c r="I327" s="246">
        <f>+IF(H327=0,"",'Ark1'!AG1345)</f>
        <v>5.4545454545454541</v>
      </c>
      <c r="J327" s="246">
        <f>+IF(H327=0,"",'Ark1'!AH1345)</f>
        <v>4.9447353112274595</v>
      </c>
      <c r="K327" s="245">
        <f>+IF(H327=0,"",'Ark1'!U1345)</f>
        <v>11.333333333333336</v>
      </c>
      <c r="L327" s="245"/>
      <c r="M327" s="246">
        <f>+IF(H327=0,"",'Ark1'!T1345)</f>
        <v>5.6666666666666679</v>
      </c>
      <c r="N327" s="245">
        <f>+IF(H327=0,"",'Ark1'!V1345)</f>
        <v>0</v>
      </c>
      <c r="O327" s="247">
        <f>+IF(H327=0,"",'Ark1'!W1345)</f>
        <v>33.333333333333343</v>
      </c>
      <c r="P327" s="247">
        <f>+IF(H327=0,"",'Ark1'!X1345)</f>
        <v>0</v>
      </c>
      <c r="Q327" s="247">
        <f>+IF(H327=0,"",'Ark1'!Y1345)</f>
        <v>0</v>
      </c>
      <c r="R327" s="247">
        <f>+IF(H327=0,"",'Ark1'!Z1345)</f>
        <v>0</v>
      </c>
      <c r="S327" s="247">
        <f>+IF(H327=0,"",'Ark1'!AA1345)</f>
        <v>1.0656244908763899</v>
      </c>
      <c r="T327" s="246">
        <f>+IF(H327=0,"",'Ark1'!AC1345)</f>
        <v>2.4944382578492927</v>
      </c>
      <c r="U327" s="247">
        <f>+IF(H327=0,"",'Ark1'!AE1345)</f>
        <v>84.436827620064804</v>
      </c>
      <c r="V327" s="247">
        <f t="shared" si="291"/>
        <v>1.8888888888888893</v>
      </c>
      <c r="W327" s="245">
        <f t="shared" si="292"/>
        <v>0.66666666666666663</v>
      </c>
      <c r="X327" s="311"/>
      <c r="AA327" s="30"/>
      <c r="AB327" s="28"/>
      <c r="AE327" s="28"/>
      <c r="AF327" s="28"/>
      <c r="AG327" s="28"/>
      <c r="AI327" s="28"/>
    </row>
    <row r="328" spans="1:64">
      <c r="A328" s="311"/>
      <c r="B328" s="311">
        <f>+'Ark1'!C1346</f>
        <v>2023</v>
      </c>
      <c r="C328" s="244">
        <f>+'Ark1'!L1346</f>
        <v>6</v>
      </c>
      <c r="D328" s="244" t="str">
        <f t="shared" si="290"/>
        <v>O+</v>
      </c>
      <c r="E328" s="244">
        <f>+'Ark1'!D1346</f>
        <v>8</v>
      </c>
      <c r="F328" s="244" t="str">
        <f t="shared" si="293"/>
        <v>Feb</v>
      </c>
      <c r="G328" s="244">
        <f>+'Ark1'!Q1346</f>
        <v>0</v>
      </c>
      <c r="H328" s="244">
        <f>+'Ark1'!R1346</f>
        <v>0</v>
      </c>
      <c r="I328" s="246" t="str">
        <f>+IF(H328=0,"",'Ark1'!AG1346)</f>
        <v/>
      </c>
      <c r="J328" s="246" t="str">
        <f>+IF(H328=0,"",'Ark1'!AH1346)</f>
        <v/>
      </c>
      <c r="K328" s="245" t="str">
        <f>+IF(H328=0,"",'Ark1'!U1346)</f>
        <v/>
      </c>
      <c r="L328" s="245"/>
      <c r="M328" s="246" t="str">
        <f>+IF(H328=0,"",'Ark1'!T1346)</f>
        <v/>
      </c>
      <c r="N328" s="245" t="str">
        <f>+IF(H328=0,"",'Ark1'!V1346)</f>
        <v/>
      </c>
      <c r="O328" s="247" t="str">
        <f>+IF(H328=0,"",'Ark1'!W1346)</f>
        <v/>
      </c>
      <c r="P328" s="247" t="str">
        <f>+IF(H328=0,"",'Ark1'!X1346)</f>
        <v/>
      </c>
      <c r="Q328" s="247" t="str">
        <f>+IF(H328=0,"",'Ark1'!Y1346)</f>
        <v/>
      </c>
      <c r="R328" s="247" t="str">
        <f>+IF(H328=0,"",'Ark1'!Z1346)</f>
        <v/>
      </c>
      <c r="S328" s="247" t="str">
        <f>+IF(H328=0,"",'Ark1'!AA1346)</f>
        <v/>
      </c>
      <c r="T328" s="246" t="str">
        <f>+IF(H328=0,"",'Ark1'!AC1346)</f>
        <v/>
      </c>
      <c r="U328" s="247" t="str">
        <f>+IF(H328=0,"",'Ark1'!AE1346)</f>
        <v/>
      </c>
      <c r="V328" s="247" t="str">
        <f t="shared" si="291"/>
        <v/>
      </c>
      <c r="W328" s="245" t="str">
        <f t="shared" si="292"/>
        <v/>
      </c>
      <c r="X328" s="311"/>
      <c r="AA328" s="30"/>
      <c r="AB328" s="28"/>
      <c r="AE328" s="28"/>
      <c r="AF328" s="28"/>
      <c r="AG328" s="28"/>
      <c r="AI328" s="28"/>
    </row>
    <row r="329" spans="1:64">
      <c r="A329" s="311"/>
      <c r="B329" s="311">
        <f>+'Ark1'!C1347</f>
        <v>2023</v>
      </c>
      <c r="C329" s="244">
        <f>+'Ark1'!L1347</f>
        <v>6</v>
      </c>
      <c r="D329" s="244" t="str">
        <f t="shared" si="290"/>
        <v>O+</v>
      </c>
      <c r="E329" s="244">
        <f>+'Ark1'!D1347</f>
        <v>9</v>
      </c>
      <c r="F329" s="244" t="str">
        <f t="shared" si="293"/>
        <v>Mar</v>
      </c>
      <c r="G329" s="244">
        <f>+'Ark1'!Q1347</f>
        <v>0</v>
      </c>
      <c r="H329" s="244">
        <f>+'Ark1'!R1347</f>
        <v>0</v>
      </c>
      <c r="I329" s="246" t="str">
        <f>+IF(H329=0,"",'Ark1'!AG1347)</f>
        <v/>
      </c>
      <c r="J329" s="246" t="str">
        <f>+IF(H329=0,"",'Ark1'!AH1347)</f>
        <v/>
      </c>
      <c r="K329" s="245" t="str">
        <f>+IF(H329=0,"",'Ark1'!U1347)</f>
        <v/>
      </c>
      <c r="L329" s="245"/>
      <c r="M329" s="246" t="str">
        <f>+IF(H329=0,"",'Ark1'!T1347)</f>
        <v/>
      </c>
      <c r="N329" s="245" t="str">
        <f>+IF(H329=0,"",'Ark1'!V1347)</f>
        <v/>
      </c>
      <c r="O329" s="247" t="str">
        <f>+IF(H329=0,"",'Ark1'!W1347)</f>
        <v/>
      </c>
      <c r="P329" s="247" t="str">
        <f>+IF(H329=0,"",'Ark1'!X1347)</f>
        <v/>
      </c>
      <c r="Q329" s="247" t="str">
        <f>+IF(H329=0,"",'Ark1'!Y1347)</f>
        <v/>
      </c>
      <c r="R329" s="247" t="str">
        <f>+IF(H329=0,"",'Ark1'!Z1347)</f>
        <v/>
      </c>
      <c r="S329" s="247" t="str">
        <f>+IF(H329=0,"",'Ark1'!AA1347)</f>
        <v/>
      </c>
      <c r="T329" s="246" t="str">
        <f>+IF(H329=0,"",'Ark1'!AC1347)</f>
        <v/>
      </c>
      <c r="U329" s="247" t="str">
        <f>+IF(H329=0,"",'Ark1'!AE1347)</f>
        <v/>
      </c>
      <c r="V329" s="247" t="str">
        <f t="shared" si="291"/>
        <v/>
      </c>
      <c r="W329" s="245" t="str">
        <f t="shared" si="292"/>
        <v/>
      </c>
      <c r="X329" s="311"/>
      <c r="AA329" s="30"/>
      <c r="AB329" s="28"/>
      <c r="AE329" s="28"/>
      <c r="AF329" s="28"/>
      <c r="AG329" s="28"/>
      <c r="AI329" s="28"/>
    </row>
    <row r="330" spans="1:64">
      <c r="A330" s="311"/>
      <c r="B330" s="311">
        <f>+'Ark1'!C1348</f>
        <v>2023</v>
      </c>
      <c r="C330" s="244">
        <f>+'Ark1'!L1348</f>
        <v>6</v>
      </c>
      <c r="D330" s="244" t="str">
        <f t="shared" si="290"/>
        <v>O+</v>
      </c>
      <c r="E330" s="244">
        <f>+'Ark1'!D1348</f>
        <v>10</v>
      </c>
      <c r="F330" s="244" t="str">
        <f t="shared" si="293"/>
        <v>Apr</v>
      </c>
      <c r="G330" s="244">
        <f>+'Ark1'!Q1348</f>
        <v>0</v>
      </c>
      <c r="H330" s="244">
        <f>+'Ark1'!R1348</f>
        <v>0</v>
      </c>
      <c r="I330" s="246" t="str">
        <f>+IF(H330=0,"",'Ark1'!AG1348)</f>
        <v/>
      </c>
      <c r="J330" s="246" t="str">
        <f>+IF(H330=0,"",'Ark1'!AH1348)</f>
        <v/>
      </c>
      <c r="K330" s="245" t="str">
        <f>+IF(H330=0,"",'Ark1'!U1348)</f>
        <v/>
      </c>
      <c r="L330" s="245"/>
      <c r="M330" s="246" t="str">
        <f>+IF(H330=0,"",'Ark1'!T1348)</f>
        <v/>
      </c>
      <c r="N330" s="245" t="str">
        <f>+IF(H330=0,"",'Ark1'!V1348)</f>
        <v/>
      </c>
      <c r="O330" s="247" t="str">
        <f>+IF(H330=0,"",'Ark1'!W1348)</f>
        <v/>
      </c>
      <c r="P330" s="247" t="str">
        <f>+IF(H330=0,"",'Ark1'!X1348)</f>
        <v/>
      </c>
      <c r="Q330" s="247" t="str">
        <f>+IF(H330=0,"",'Ark1'!Y1348)</f>
        <v/>
      </c>
      <c r="R330" s="247" t="str">
        <f>+IF(H330=0,"",'Ark1'!Z1348)</f>
        <v/>
      </c>
      <c r="S330" s="247" t="str">
        <f>+IF(H330=0,"",'Ark1'!AA1348)</f>
        <v/>
      </c>
      <c r="T330" s="246" t="str">
        <f>+IF(H330=0,"",'Ark1'!AC1348)</f>
        <v/>
      </c>
      <c r="U330" s="247" t="str">
        <f>+IF(H330=0,"",'Ark1'!AE1348)</f>
        <v/>
      </c>
      <c r="V330" s="247" t="str">
        <f t="shared" si="291"/>
        <v/>
      </c>
      <c r="W330" s="245" t="str">
        <f t="shared" si="292"/>
        <v/>
      </c>
      <c r="X330" s="311"/>
      <c r="AA330" s="30"/>
      <c r="AB330" s="28"/>
      <c r="AE330" s="28"/>
      <c r="AF330" s="28"/>
      <c r="AG330" s="28"/>
      <c r="AI330" s="28"/>
    </row>
    <row r="331" spans="1:64">
      <c r="A331" s="311"/>
      <c r="B331" s="311">
        <f>+'Ark1'!C1349</f>
        <v>2023</v>
      </c>
      <c r="C331" s="244">
        <f>+'Ark1'!L1349</f>
        <v>6</v>
      </c>
      <c r="D331" s="244" t="str">
        <f t="shared" si="290"/>
        <v>O+</v>
      </c>
      <c r="E331" s="244">
        <f>+'Ark1'!D1349</f>
        <v>11</v>
      </c>
      <c r="F331" s="244" t="str">
        <f t="shared" si="293"/>
        <v>Mai</v>
      </c>
      <c r="G331" s="244">
        <f>+'Ark1'!Q1349</f>
        <v>0</v>
      </c>
      <c r="H331" s="244">
        <f>+'Ark1'!R1349</f>
        <v>0</v>
      </c>
      <c r="I331" s="246" t="str">
        <f>+IF(H331=0,"",'Ark1'!AG1349)</f>
        <v/>
      </c>
      <c r="J331" s="246" t="str">
        <f>+IF(H331=0,"",'Ark1'!AH1349)</f>
        <v/>
      </c>
      <c r="K331" s="245" t="str">
        <f>+IF(H331=0,"",'Ark1'!U1349)</f>
        <v/>
      </c>
      <c r="L331" s="245"/>
      <c r="M331" s="246" t="str">
        <f>+IF(H331=0,"",'Ark1'!T1349)</f>
        <v/>
      </c>
      <c r="N331" s="245" t="str">
        <f>+IF(H331=0,"",'Ark1'!V1349)</f>
        <v/>
      </c>
      <c r="O331" s="247" t="str">
        <f>+IF(H331=0,"",'Ark1'!W1349)</f>
        <v/>
      </c>
      <c r="P331" s="247" t="str">
        <f>+IF(H331=0,"",'Ark1'!X1349)</f>
        <v/>
      </c>
      <c r="Q331" s="247" t="str">
        <f>+IF(H331=0,"",'Ark1'!Y1349)</f>
        <v/>
      </c>
      <c r="R331" s="247" t="str">
        <f>+IF(H331=0,"",'Ark1'!Z1349)</f>
        <v/>
      </c>
      <c r="S331" s="247" t="str">
        <f>+IF(H331=0,"",'Ark1'!AA1349)</f>
        <v/>
      </c>
      <c r="T331" s="246" t="str">
        <f>+IF(H331=0,"",'Ark1'!AC1349)</f>
        <v/>
      </c>
      <c r="U331" s="247" t="str">
        <f>+IF(H331=0,"",'Ark1'!AE1349)</f>
        <v/>
      </c>
      <c r="V331" s="247" t="str">
        <f t="shared" si="291"/>
        <v/>
      </c>
      <c r="W331" s="245" t="str">
        <f t="shared" si="292"/>
        <v/>
      </c>
      <c r="X331" s="311"/>
      <c r="AA331" s="30"/>
      <c r="AB331" s="28"/>
      <c r="AE331" s="28"/>
      <c r="AF331" s="28"/>
      <c r="AG331" s="28"/>
      <c r="AI331" s="28"/>
    </row>
    <row r="332" spans="1:64">
      <c r="A332" s="311"/>
      <c r="B332" s="311">
        <f>+'Ark1'!C1350</f>
        <v>2023</v>
      </c>
      <c r="C332" s="244">
        <f>+'Ark1'!L1350</f>
        <v>6</v>
      </c>
      <c r="D332" s="244" t="str">
        <f t="shared" si="290"/>
        <v>O+</v>
      </c>
      <c r="E332" s="244">
        <f>+'Ark1'!D1350</f>
        <v>12</v>
      </c>
      <c r="F332" s="244" t="str">
        <f t="shared" si="293"/>
        <v>Jun</v>
      </c>
      <c r="G332" s="244">
        <f>+'Ark1'!Q1350</f>
        <v>0</v>
      </c>
      <c r="H332" s="244">
        <f>+'Ark1'!R1350</f>
        <v>0</v>
      </c>
      <c r="I332" s="246" t="str">
        <f>+IF(H332=0,"",'Ark1'!AG1350)</f>
        <v/>
      </c>
      <c r="J332" s="246" t="str">
        <f>+IF(H332=0,"",'Ark1'!AH1350)</f>
        <v/>
      </c>
      <c r="K332" s="245" t="str">
        <f>+IF(H332=0,"",'Ark1'!U1350)</f>
        <v/>
      </c>
      <c r="L332" s="245"/>
      <c r="M332" s="246" t="str">
        <f>+IF(H332=0,"",'Ark1'!T1350)</f>
        <v/>
      </c>
      <c r="N332" s="245" t="str">
        <f>+IF(H332=0,"",'Ark1'!V1350)</f>
        <v/>
      </c>
      <c r="O332" s="247" t="str">
        <f>+IF(H332=0,"",'Ark1'!W1350)</f>
        <v/>
      </c>
      <c r="P332" s="247" t="str">
        <f>+IF(H332=0,"",'Ark1'!X1350)</f>
        <v/>
      </c>
      <c r="Q332" s="247" t="str">
        <f>+IF(H332=0,"",'Ark1'!Y1350)</f>
        <v/>
      </c>
      <c r="R332" s="247" t="str">
        <f>+IF(H332=0,"",'Ark1'!Z1350)</f>
        <v/>
      </c>
      <c r="S332" s="247" t="str">
        <f>+IF(H332=0,"",'Ark1'!AA1350)</f>
        <v/>
      </c>
      <c r="T332" s="246" t="str">
        <f>+IF(H332=0,"",'Ark1'!AC1350)</f>
        <v/>
      </c>
      <c r="U332" s="247" t="str">
        <f>+IF(H332=0,"",'Ark1'!AE1350)</f>
        <v/>
      </c>
      <c r="V332" s="247" t="str">
        <f t="shared" si="291"/>
        <v/>
      </c>
      <c r="W332" s="245" t="str">
        <f t="shared" si="292"/>
        <v/>
      </c>
      <c r="X332" s="311"/>
      <c r="AA332" s="30"/>
      <c r="AB332" s="28"/>
      <c r="AE332" s="28"/>
      <c r="AF332" s="28"/>
      <c r="AG332" s="28"/>
      <c r="AI332" s="28"/>
    </row>
    <row r="333" spans="1:64" ht="15" customHeight="1">
      <c r="A333" s="311"/>
      <c r="B333" s="311"/>
      <c r="C333" s="311"/>
      <c r="D333" s="311"/>
      <c r="E333" s="311"/>
      <c r="F333" s="311"/>
      <c r="G333" s="311"/>
      <c r="H333" s="311"/>
      <c r="I333" s="311"/>
      <c r="J333" s="311"/>
      <c r="K333" s="311"/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227"/>
      <c r="AA333" s="30"/>
      <c r="AB333" s="28"/>
      <c r="AC333" s="228"/>
      <c r="AD333" s="29"/>
      <c r="AH333" s="29"/>
      <c r="AZ333" s="240"/>
    </row>
    <row r="334" spans="1:64" ht="15" customHeight="1">
      <c r="A334" s="311"/>
      <c r="B334" s="311"/>
      <c r="C334" s="356" t="s">
        <v>0</v>
      </c>
      <c r="D334" s="311"/>
      <c r="E334" s="357" t="str">
        <f>+D336</f>
        <v>R-</v>
      </c>
      <c r="F334" s="356" t="s">
        <v>586</v>
      </c>
      <c r="G334" s="311"/>
      <c r="H334" s="248">
        <f>SUM(H336:H345)</f>
        <v>112</v>
      </c>
      <c r="I334" s="312"/>
      <c r="J334" s="312"/>
      <c r="K334" s="276">
        <f>+Klasse!L348</f>
        <v>0</v>
      </c>
      <c r="L334" s="276"/>
      <c r="M334" s="311"/>
      <c r="N334" s="311"/>
      <c r="O334" s="313"/>
      <c r="P334" s="313"/>
      <c r="Q334" s="313"/>
      <c r="R334" s="313"/>
      <c r="S334" s="313"/>
      <c r="T334" s="311"/>
      <c r="U334" s="313"/>
      <c r="V334" s="276"/>
      <c r="W334" s="312"/>
      <c r="X334" s="311"/>
      <c r="Y334" s="227"/>
      <c r="AA334" s="30"/>
      <c r="AB334" s="28"/>
      <c r="AC334" s="228"/>
      <c r="AD334" s="29"/>
      <c r="AH334" s="29"/>
      <c r="AZ334" s="240"/>
    </row>
    <row r="335" spans="1:64" ht="15" customHeight="1">
      <c r="A335" s="311"/>
      <c r="B335" s="311"/>
      <c r="C335" s="311"/>
      <c r="D335" s="311"/>
      <c r="E335" s="311"/>
      <c r="F335" s="311"/>
      <c r="G335" s="311"/>
      <c r="H335" s="311"/>
      <c r="I335" s="312"/>
      <c r="J335" s="312"/>
      <c r="K335" s="311"/>
      <c r="L335" s="311"/>
      <c r="M335" s="311"/>
      <c r="N335" s="311"/>
      <c r="O335" s="313"/>
      <c r="P335" s="313"/>
      <c r="Q335" s="313"/>
      <c r="R335" s="313"/>
      <c r="S335" s="313"/>
      <c r="T335" s="311"/>
      <c r="U335" s="313"/>
      <c r="V335" s="313"/>
      <c r="W335" s="313"/>
      <c r="X335" s="313"/>
      <c r="Y335" s="227"/>
      <c r="AA335" s="30"/>
      <c r="AB335" s="28"/>
      <c r="AC335" s="228"/>
      <c r="AD335" s="29"/>
      <c r="AH335" s="29"/>
      <c r="AZ335" s="240" t="e">
        <f>1+#REF!</f>
        <v>#REF!</v>
      </c>
      <c r="BA335" s="29">
        <v>20.659867330016564</v>
      </c>
      <c r="BB335" s="29">
        <f t="shared" ref="BB335" si="294">+BA335</f>
        <v>20.659867330016564</v>
      </c>
      <c r="BC335" s="29">
        <f t="shared" ref="BC335" si="295">+BB335</f>
        <v>20.659867330016564</v>
      </c>
      <c r="BD335" s="29">
        <f t="shared" ref="BD335" si="296">+BC335</f>
        <v>20.659867330016564</v>
      </c>
      <c r="BE335" s="29">
        <f t="shared" ref="BE335" si="297">+BD335</f>
        <v>20.659867330016564</v>
      </c>
      <c r="BF335" s="29">
        <f t="shared" ref="BF335" si="298">+BE335</f>
        <v>20.659867330016564</v>
      </c>
      <c r="BG335" s="29">
        <f t="shared" ref="BG335" si="299">+BF335</f>
        <v>20.659867330016564</v>
      </c>
      <c r="BH335" s="29">
        <f t="shared" ref="BH335" si="300">+BG335</f>
        <v>20.659867330016564</v>
      </c>
      <c r="BI335" s="29">
        <f t="shared" ref="BI335" si="301">+BH335</f>
        <v>20.659867330016564</v>
      </c>
      <c r="BJ335" s="29">
        <f t="shared" ref="BJ335" si="302">+BI335</f>
        <v>20.659867330016564</v>
      </c>
      <c r="BK335" s="29">
        <f t="shared" ref="BK335" si="303">+BJ335</f>
        <v>20.659867330016564</v>
      </c>
      <c r="BL335" s="29">
        <f t="shared" ref="BL335" si="304">+BK335</f>
        <v>20.659867330016564</v>
      </c>
    </row>
    <row r="336" spans="1:64">
      <c r="A336" s="311"/>
      <c r="B336" s="311">
        <f>+'Ark1'!C1351</f>
        <v>2023</v>
      </c>
      <c r="C336" s="244">
        <f>+'Ark1'!L1351</f>
        <v>7</v>
      </c>
      <c r="D336" s="244" t="str">
        <f t="shared" ref="D336:D347" si="305">+D109</f>
        <v>R-</v>
      </c>
      <c r="E336" s="244">
        <f>+'Ark1'!D1351</f>
        <v>1</v>
      </c>
      <c r="F336" s="244" t="str">
        <f t="shared" ref="F336:F347" si="306">+F109</f>
        <v>Jan</v>
      </c>
      <c r="G336" s="244">
        <f>+'Ark1'!Q1351</f>
        <v>0</v>
      </c>
      <c r="H336" s="244">
        <f>+'Ark1'!R1351</f>
        <v>0</v>
      </c>
      <c r="I336" s="246" t="str">
        <f>+IF(H336=0,"",'Ark1'!AG1351)</f>
        <v/>
      </c>
      <c r="J336" s="246" t="str">
        <f>+IF(H336=0,"",'Ark1'!AH1351)</f>
        <v/>
      </c>
      <c r="K336" s="245" t="str">
        <f>+IF(H336=0,"",'Ark1'!U1351)</f>
        <v/>
      </c>
      <c r="L336" s="245"/>
      <c r="M336" s="246" t="str">
        <f>+IF(H336=0,"",'Ark1'!T1351)</f>
        <v/>
      </c>
      <c r="N336" s="245" t="str">
        <f>+IF(H336=0,"",'Ark1'!V1351)</f>
        <v/>
      </c>
      <c r="O336" s="247" t="str">
        <f>+IF(H336=0,"",'Ark1'!W1351)</f>
        <v/>
      </c>
      <c r="P336" s="247" t="str">
        <f>+IF(H336=0,"",'Ark1'!X1351)</f>
        <v/>
      </c>
      <c r="Q336" s="247" t="str">
        <f>+IF(H336=0,"",'Ark1'!Y1351)</f>
        <v/>
      </c>
      <c r="R336" s="247" t="str">
        <f>+IF(H336=0,"",'Ark1'!Z1351)</f>
        <v/>
      </c>
      <c r="S336" s="247" t="str">
        <f>+IF(H336=0,"",'Ark1'!AA1351)</f>
        <v/>
      </c>
      <c r="T336" s="246" t="str">
        <f>+IF(H336=0,"",'Ark1'!AC1351)</f>
        <v/>
      </c>
      <c r="U336" s="247" t="str">
        <f>+IF(H336=0,"",'Ark1'!AE1351)</f>
        <v/>
      </c>
      <c r="V336" s="247" t="str">
        <f t="shared" ref="V336:V347" si="307">+IF(H336=0,"",+K336/C336)</f>
        <v/>
      </c>
      <c r="W336" s="245" t="str">
        <f t="shared" ref="W336:W347" si="308">+IF(H336=0,"",G336/H336)</f>
        <v/>
      </c>
      <c r="X336" s="311"/>
      <c r="AA336" s="30"/>
      <c r="AB336" s="28"/>
      <c r="AE336" s="28"/>
      <c r="AF336" s="28"/>
      <c r="AG336" s="28"/>
      <c r="AI336" s="28"/>
    </row>
    <row r="337" spans="1:64" s="252" customFormat="1">
      <c r="A337" s="311"/>
      <c r="B337" s="311">
        <f>+'Ark1'!C1352</f>
        <v>2023</v>
      </c>
      <c r="C337" s="244">
        <f>+'Ark1'!L1352</f>
        <v>7</v>
      </c>
      <c r="D337" s="244" t="str">
        <f t="shared" si="305"/>
        <v>R-</v>
      </c>
      <c r="E337" s="244">
        <f>+'Ark1'!D1352</f>
        <v>2</v>
      </c>
      <c r="F337" s="244" t="str">
        <f t="shared" si="306"/>
        <v>Feb</v>
      </c>
      <c r="G337" s="244">
        <f>+'Ark1'!Q1352</f>
        <v>0</v>
      </c>
      <c r="H337" s="244">
        <f>+'Ark1'!R1352</f>
        <v>0</v>
      </c>
      <c r="I337" s="246" t="str">
        <f>+IF(H337=0,"",'Ark1'!AG1352)</f>
        <v/>
      </c>
      <c r="J337" s="246" t="str">
        <f>+IF(H337=0,"",'Ark1'!AH1352)</f>
        <v/>
      </c>
      <c r="K337" s="245" t="str">
        <f>+IF(H337=0,"",'Ark1'!U1352)</f>
        <v/>
      </c>
      <c r="L337" s="245"/>
      <c r="M337" s="246" t="str">
        <f>+IF(H337=0,"",'Ark1'!T1352)</f>
        <v/>
      </c>
      <c r="N337" s="245" t="str">
        <f>+IF(H337=0,"",'Ark1'!V1352)</f>
        <v/>
      </c>
      <c r="O337" s="247" t="str">
        <f>+IF(H337=0,"",'Ark1'!W1352)</f>
        <v/>
      </c>
      <c r="P337" s="247" t="str">
        <f>+IF(H337=0,"",'Ark1'!X1352)</f>
        <v/>
      </c>
      <c r="Q337" s="247" t="str">
        <f>+IF(H337=0,"",'Ark1'!Y1352)</f>
        <v/>
      </c>
      <c r="R337" s="247" t="str">
        <f>+IF(H337=0,"",'Ark1'!Z1352)</f>
        <v/>
      </c>
      <c r="S337" s="247" t="str">
        <f>+IF(H337=0,"",'Ark1'!AA1352)</f>
        <v/>
      </c>
      <c r="T337" s="246" t="str">
        <f>+IF(H337=0,"",'Ark1'!AC1352)</f>
        <v/>
      </c>
      <c r="U337" s="247" t="str">
        <f>+IF(H337=0,"",'Ark1'!AE1352)</f>
        <v/>
      </c>
      <c r="V337" s="247" t="str">
        <f t="shared" si="307"/>
        <v/>
      </c>
      <c r="W337" s="245" t="str">
        <f t="shared" si="308"/>
        <v/>
      </c>
      <c r="X337" s="311"/>
      <c r="Y337" s="30"/>
      <c r="Z337" s="30"/>
      <c r="AA337" s="30"/>
      <c r="AB337" s="28"/>
      <c r="AC337" s="30"/>
      <c r="AD337" s="30"/>
      <c r="AE337" s="28"/>
      <c r="AF337" s="28"/>
      <c r="AG337" s="28"/>
      <c r="AH337" s="30"/>
      <c r="AI337" s="28"/>
      <c r="AJ337" s="29"/>
    </row>
    <row r="338" spans="1:64" s="252" customFormat="1">
      <c r="A338" s="311"/>
      <c r="B338" s="311">
        <f>+'Ark1'!C1353</f>
        <v>2023</v>
      </c>
      <c r="C338" s="244">
        <f>+'Ark1'!L1353</f>
        <v>7</v>
      </c>
      <c r="D338" s="244" t="str">
        <f t="shared" si="305"/>
        <v>R-</v>
      </c>
      <c r="E338" s="244">
        <f>+'Ark1'!D1353</f>
        <v>3</v>
      </c>
      <c r="F338" s="244" t="str">
        <f t="shared" si="306"/>
        <v>Mar</v>
      </c>
      <c r="G338" s="244">
        <f>+'Ark1'!Q1353</f>
        <v>0</v>
      </c>
      <c r="H338" s="244">
        <f>+'Ark1'!R1353</f>
        <v>0</v>
      </c>
      <c r="I338" s="246" t="str">
        <f>+IF(H338=0,"",'Ark1'!AG1353)</f>
        <v/>
      </c>
      <c r="J338" s="246" t="str">
        <f>+IF(H338=0,"",'Ark1'!AH1353)</f>
        <v/>
      </c>
      <c r="K338" s="245" t="str">
        <f>+IF(H338=0,"",'Ark1'!U1353)</f>
        <v/>
      </c>
      <c r="L338" s="245"/>
      <c r="M338" s="246" t="str">
        <f>+IF(H338=0,"",'Ark1'!T1353)</f>
        <v/>
      </c>
      <c r="N338" s="245" t="str">
        <f>+IF(H338=0,"",'Ark1'!V1353)</f>
        <v/>
      </c>
      <c r="O338" s="247" t="str">
        <f>+IF(H338=0,"",'Ark1'!W1353)</f>
        <v/>
      </c>
      <c r="P338" s="247" t="str">
        <f>+IF(H338=0,"",'Ark1'!X1353)</f>
        <v/>
      </c>
      <c r="Q338" s="247" t="str">
        <f>+IF(H338=0,"",'Ark1'!Y1353)</f>
        <v/>
      </c>
      <c r="R338" s="247" t="str">
        <f>+IF(H338=0,"",'Ark1'!Z1353)</f>
        <v/>
      </c>
      <c r="S338" s="247" t="str">
        <f>+IF(H338=0,"",'Ark1'!AA1353)</f>
        <v/>
      </c>
      <c r="T338" s="246" t="str">
        <f>+IF(H338=0,"",'Ark1'!AC1353)</f>
        <v/>
      </c>
      <c r="U338" s="247" t="str">
        <f>+IF(H338=0,"",'Ark1'!AE1353)</f>
        <v/>
      </c>
      <c r="V338" s="247" t="str">
        <f t="shared" si="307"/>
        <v/>
      </c>
      <c r="W338" s="245" t="str">
        <f t="shared" si="308"/>
        <v/>
      </c>
      <c r="X338" s="311"/>
      <c r="Y338" s="30"/>
      <c r="Z338" s="30"/>
      <c r="AA338" s="30"/>
      <c r="AB338" s="28"/>
      <c r="AC338" s="30"/>
      <c r="AD338" s="30"/>
      <c r="AE338" s="28"/>
      <c r="AF338" s="28"/>
      <c r="AG338" s="28"/>
      <c r="AH338" s="30"/>
      <c r="AI338" s="28"/>
      <c r="AJ338" s="29"/>
    </row>
    <row r="339" spans="1:64" s="252" customFormat="1">
      <c r="A339" s="311"/>
      <c r="B339" s="311">
        <f>+'Ark1'!C1354</f>
        <v>2023</v>
      </c>
      <c r="C339" s="244">
        <f>+'Ark1'!L1354</f>
        <v>7</v>
      </c>
      <c r="D339" s="244" t="str">
        <f t="shared" si="305"/>
        <v>R-</v>
      </c>
      <c r="E339" s="244">
        <f>+'Ark1'!D1354</f>
        <v>4</v>
      </c>
      <c r="F339" s="244" t="str">
        <f t="shared" si="306"/>
        <v>Apr</v>
      </c>
      <c r="G339" s="244">
        <f>+'Ark1'!Q1354</f>
        <v>0</v>
      </c>
      <c r="H339" s="244">
        <f>+'Ark1'!R1354</f>
        <v>0</v>
      </c>
      <c r="I339" s="246" t="str">
        <f>+IF(H339=0,"",'Ark1'!AG1354)</f>
        <v/>
      </c>
      <c r="J339" s="246" t="str">
        <f>+IF(H339=0,"",'Ark1'!AH1354)</f>
        <v/>
      </c>
      <c r="K339" s="245" t="str">
        <f>+IF(H339=0,"",'Ark1'!U1354)</f>
        <v/>
      </c>
      <c r="L339" s="245"/>
      <c r="M339" s="246" t="str">
        <f>+IF(H339=0,"",'Ark1'!T1354)</f>
        <v/>
      </c>
      <c r="N339" s="245" t="str">
        <f>+IF(H339=0,"",'Ark1'!V1354)</f>
        <v/>
      </c>
      <c r="O339" s="247" t="str">
        <f>+IF(H339=0,"",'Ark1'!W1354)</f>
        <v/>
      </c>
      <c r="P339" s="247" t="str">
        <f>+IF(H339=0,"",'Ark1'!X1354)</f>
        <v/>
      </c>
      <c r="Q339" s="247" t="str">
        <f>+IF(H339=0,"",'Ark1'!Y1354)</f>
        <v/>
      </c>
      <c r="R339" s="247" t="str">
        <f>+IF(H339=0,"",'Ark1'!Z1354)</f>
        <v/>
      </c>
      <c r="S339" s="247" t="str">
        <f>+IF(H339=0,"",'Ark1'!AA1354)</f>
        <v/>
      </c>
      <c r="T339" s="246" t="str">
        <f>+IF(H339=0,"",'Ark1'!AC1354)</f>
        <v/>
      </c>
      <c r="U339" s="247" t="str">
        <f>+IF(H339=0,"",'Ark1'!AE1354)</f>
        <v/>
      </c>
      <c r="V339" s="247" t="str">
        <f t="shared" si="307"/>
        <v/>
      </c>
      <c r="W339" s="245" t="str">
        <f t="shared" si="308"/>
        <v/>
      </c>
      <c r="X339" s="311"/>
      <c r="Y339" s="30"/>
      <c r="Z339" s="30"/>
      <c r="AA339" s="30"/>
      <c r="AB339" s="28"/>
      <c r="AC339" s="30"/>
      <c r="AD339" s="30"/>
      <c r="AE339" s="28"/>
      <c r="AF339" s="28"/>
      <c r="AG339" s="28"/>
      <c r="AH339" s="30"/>
      <c r="AI339" s="28"/>
      <c r="AJ339" s="29"/>
    </row>
    <row r="340" spans="1:64" s="252" customFormat="1">
      <c r="A340" s="311"/>
      <c r="B340" s="311">
        <f>+'Ark1'!C1355</f>
        <v>2023</v>
      </c>
      <c r="C340" s="244">
        <f>+'Ark1'!L1355</f>
        <v>7</v>
      </c>
      <c r="D340" s="244" t="str">
        <f t="shared" si="305"/>
        <v>R-</v>
      </c>
      <c r="E340" s="244">
        <f>+'Ark1'!D1355</f>
        <v>5</v>
      </c>
      <c r="F340" s="244" t="str">
        <f t="shared" si="306"/>
        <v>Mai</v>
      </c>
      <c r="G340" s="244">
        <f>+'Ark1'!Q1355</f>
        <v>12</v>
      </c>
      <c r="H340" s="244">
        <f>+'Ark1'!R1355</f>
        <v>17</v>
      </c>
      <c r="I340" s="246">
        <f>+IF(H340=0,"",'Ark1'!AG1355)</f>
        <v>2.0432692307692313</v>
      </c>
      <c r="J340" s="246">
        <f>+IF(H340=0,"",'Ark1'!AH1355)</f>
        <v>1.7649478368171121</v>
      </c>
      <c r="K340" s="245">
        <f>+IF(H340=0,"",'Ark1'!U1355)</f>
        <v>13.882352941176469</v>
      </c>
      <c r="L340" s="245"/>
      <c r="M340" s="246">
        <f>+IF(H340=0,"",'Ark1'!T1355)</f>
        <v>6.2352941176470589</v>
      </c>
      <c r="N340" s="245">
        <f>+IF(H340=0,"",'Ark1'!V1355)</f>
        <v>0</v>
      </c>
      <c r="O340" s="247">
        <f>+IF(H340=0,"",'Ark1'!W1355)</f>
        <v>5.882352941176471</v>
      </c>
      <c r="P340" s="247">
        <f>+IF(H340=0,"",'Ark1'!X1355)</f>
        <v>5.882352941176471</v>
      </c>
      <c r="Q340" s="247">
        <f>+IF(H340=0,"",'Ark1'!Y1355)</f>
        <v>5.882352941176471</v>
      </c>
      <c r="R340" s="247">
        <f>+IF(H340=0,"",'Ark1'!Z1355)</f>
        <v>0</v>
      </c>
      <c r="S340" s="247">
        <f>+IF(H340=0,"",'Ark1'!AA1355)</f>
        <v>3.2801067583267463</v>
      </c>
      <c r="T340" s="246">
        <f>+IF(H340=0,"",'Ark1'!AC1355)</f>
        <v>1.3516617991854172</v>
      </c>
      <c r="U340" s="247">
        <f>+IF(H340=0,"",'Ark1'!AE1355)</f>
        <v>54.358474347068842</v>
      </c>
      <c r="V340" s="247">
        <f t="shared" si="307"/>
        <v>1.9831932773109242</v>
      </c>
      <c r="W340" s="245">
        <f t="shared" si="308"/>
        <v>0.70588235294117652</v>
      </c>
      <c r="X340" s="311"/>
      <c r="Y340" s="30"/>
      <c r="Z340" s="30"/>
      <c r="AA340" s="30"/>
      <c r="AB340" s="28"/>
      <c r="AC340" s="30"/>
      <c r="AD340" s="30"/>
      <c r="AE340" s="28"/>
      <c r="AF340" s="28"/>
      <c r="AG340" s="28"/>
      <c r="AH340" s="30"/>
      <c r="AI340" s="28"/>
      <c r="AJ340" s="29"/>
    </row>
    <row r="341" spans="1:64" s="252" customFormat="1">
      <c r="A341" s="311"/>
      <c r="B341" s="311">
        <f>+'Ark1'!C1356</f>
        <v>2023</v>
      </c>
      <c r="C341" s="244">
        <f>+'Ark1'!L1356</f>
        <v>7</v>
      </c>
      <c r="D341" s="244" t="str">
        <f t="shared" si="305"/>
        <v>R-</v>
      </c>
      <c r="E341" s="244">
        <f>+'Ark1'!D1356</f>
        <v>6</v>
      </c>
      <c r="F341" s="244" t="str">
        <f t="shared" si="306"/>
        <v>Jun</v>
      </c>
      <c r="G341" s="244">
        <f>+'Ark1'!Q1356</f>
        <v>43</v>
      </c>
      <c r="H341" s="244">
        <f>+'Ark1'!R1356</f>
        <v>81</v>
      </c>
      <c r="I341" s="246">
        <f>+IF(H341=0,"",'Ark1'!AG1356)</f>
        <v>4.3501611170784091</v>
      </c>
      <c r="J341" s="246">
        <f>+IF(H341=0,"",'Ark1'!AH1356)</f>
        <v>3.5819377731619721</v>
      </c>
      <c r="K341" s="245">
        <f>+IF(H341=0,"",'Ark1'!U1356)</f>
        <v>12.262962962962964</v>
      </c>
      <c r="L341" s="245"/>
      <c r="M341" s="246">
        <f>+IF(H341=0,"",'Ark1'!T1356)</f>
        <v>5.4074074074074083</v>
      </c>
      <c r="N341" s="245">
        <f>+IF(H341=0,"",'Ark1'!V1356)</f>
        <v>0</v>
      </c>
      <c r="O341" s="247">
        <f>+IF(H341=0,"",'Ark1'!W1356)</f>
        <v>2.4691358024691361</v>
      </c>
      <c r="P341" s="247">
        <f>+IF(H341=0,"",'Ark1'!X1356)</f>
        <v>3.7037037037037042</v>
      </c>
      <c r="Q341" s="247">
        <f>+IF(H341=0,"",'Ark1'!Y1356)</f>
        <v>0</v>
      </c>
      <c r="R341" s="247">
        <f>+IF(H341=0,"",'Ark1'!Z1356)</f>
        <v>0</v>
      </c>
      <c r="S341" s="247">
        <f>+IF(H341=0,"",'Ark1'!AA1356)</f>
        <v>2.3887309738216431</v>
      </c>
      <c r="T341" s="246">
        <f>+IF(H341=0,"",'Ark1'!AC1356)</f>
        <v>1.5930231976004869</v>
      </c>
      <c r="U341" s="247">
        <f>+IF(H341=0,"",'Ark1'!AE1356)</f>
        <v>37.479274429097373</v>
      </c>
      <c r="V341" s="247">
        <f t="shared" si="307"/>
        <v>1.751851851851852</v>
      </c>
      <c r="W341" s="245">
        <f t="shared" si="308"/>
        <v>0.53086419753086422</v>
      </c>
      <c r="X341" s="311"/>
      <c r="Y341" s="30"/>
      <c r="Z341" s="30"/>
      <c r="AA341" s="30"/>
      <c r="AB341" s="28"/>
      <c r="AC341" s="30"/>
      <c r="AD341" s="30"/>
      <c r="AE341" s="29"/>
      <c r="AF341" s="29"/>
      <c r="AG341" s="29"/>
      <c r="AH341" s="30"/>
      <c r="AI341" s="29"/>
      <c r="AJ341" s="29"/>
    </row>
    <row r="342" spans="1:64" s="252" customFormat="1">
      <c r="A342" s="311"/>
      <c r="B342" s="311">
        <f>+'Ark1'!C1357</f>
        <v>2023</v>
      </c>
      <c r="C342" s="244">
        <f>+'Ark1'!L1357</f>
        <v>7</v>
      </c>
      <c r="D342" s="244" t="str">
        <f t="shared" si="305"/>
        <v>R-</v>
      </c>
      <c r="E342" s="244">
        <f>+'Ark1'!D1357</f>
        <v>7</v>
      </c>
      <c r="F342" s="244" t="str">
        <f t="shared" si="306"/>
        <v>Jul</v>
      </c>
      <c r="G342" s="244">
        <f>+'Ark1'!Q1357</f>
        <v>3</v>
      </c>
      <c r="H342" s="244">
        <f>+'Ark1'!R1357</f>
        <v>14</v>
      </c>
      <c r="I342" s="246">
        <f>+IF(H342=0,"",'Ark1'!AG1357)</f>
        <v>25.454545454545457</v>
      </c>
      <c r="J342" s="246">
        <f>+IF(H342=0,"",'Ark1'!AH1357)</f>
        <v>23.545666084933099</v>
      </c>
      <c r="K342" s="245">
        <f>+IF(H342=0,"",'Ark1'!U1357)</f>
        <v>11.564285714285711</v>
      </c>
      <c r="L342" s="245"/>
      <c r="M342" s="246">
        <f>+IF(H342=0,"",'Ark1'!T1357)</f>
        <v>4.6428571428571441</v>
      </c>
      <c r="N342" s="245">
        <f>+IF(H342=0,"",'Ark1'!V1357)</f>
        <v>0</v>
      </c>
      <c r="O342" s="247">
        <f>+IF(H342=0,"",'Ark1'!W1357)</f>
        <v>0</v>
      </c>
      <c r="P342" s="247">
        <f>+IF(H342=0,"",'Ark1'!X1357)</f>
        <v>0</v>
      </c>
      <c r="Q342" s="247">
        <f>+IF(H342=0,"",'Ark1'!Y1357)</f>
        <v>0</v>
      </c>
      <c r="R342" s="247">
        <f>+IF(H342=0,"",'Ark1'!Z1357)</f>
        <v>0</v>
      </c>
      <c r="S342" s="247">
        <f>+IF(H342=0,"",'Ark1'!AA1357)</f>
        <v>2.0506469860081999</v>
      </c>
      <c r="T342" s="246">
        <f>+IF(H342=0,"",'Ark1'!AC1357)</f>
        <v>1.7971065179155878</v>
      </c>
      <c r="U342" s="247">
        <f>+IF(H342=0,"",'Ark1'!AE1357)</f>
        <v>80.478436076940625</v>
      </c>
      <c r="V342" s="247">
        <f t="shared" si="307"/>
        <v>1.6520408163265301</v>
      </c>
      <c r="W342" s="245">
        <f t="shared" si="308"/>
        <v>0.21428571428571427</v>
      </c>
      <c r="X342" s="311"/>
      <c r="Y342" s="30"/>
      <c r="Z342" s="30"/>
      <c r="AA342" s="30"/>
      <c r="AB342" s="28"/>
      <c r="AC342" s="30"/>
      <c r="AD342" s="30"/>
      <c r="AE342" s="29"/>
      <c r="AF342" s="29"/>
      <c r="AG342" s="29"/>
      <c r="AH342" s="30"/>
      <c r="AI342" s="29"/>
      <c r="AJ342" s="29"/>
    </row>
    <row r="343" spans="1:64" s="252" customFormat="1">
      <c r="A343" s="311"/>
      <c r="B343" s="311">
        <f>+'Ark1'!C1358</f>
        <v>2023</v>
      </c>
      <c r="C343" s="244">
        <f>+'Ark1'!L1358</f>
        <v>7</v>
      </c>
      <c r="D343" s="244" t="str">
        <f t="shared" si="305"/>
        <v>R-</v>
      </c>
      <c r="E343" s="244">
        <f>+'Ark1'!D1358</f>
        <v>8</v>
      </c>
      <c r="F343" s="244" t="str">
        <f t="shared" si="306"/>
        <v>Aug</v>
      </c>
      <c r="G343" s="244">
        <f>+'Ark1'!Q1358</f>
        <v>0</v>
      </c>
      <c r="H343" s="244">
        <f>+'Ark1'!R1358</f>
        <v>0</v>
      </c>
      <c r="I343" s="246" t="str">
        <f>+IF(H343=0,"",'Ark1'!AG1358)</f>
        <v/>
      </c>
      <c r="J343" s="246" t="str">
        <f>+IF(H343=0,"",'Ark1'!AH1358)</f>
        <v/>
      </c>
      <c r="K343" s="245" t="str">
        <f>+IF(H343=0,"",'Ark1'!U1358)</f>
        <v/>
      </c>
      <c r="L343" s="245"/>
      <c r="M343" s="246" t="str">
        <f>+IF(H343=0,"",'Ark1'!T1358)</f>
        <v/>
      </c>
      <c r="N343" s="245" t="str">
        <f>+IF(H343=0,"",'Ark1'!V1358)</f>
        <v/>
      </c>
      <c r="O343" s="247" t="str">
        <f>+IF(H343=0,"",'Ark1'!W1358)</f>
        <v/>
      </c>
      <c r="P343" s="247" t="str">
        <f>+IF(H343=0,"",'Ark1'!X1358)</f>
        <v/>
      </c>
      <c r="Q343" s="247" t="str">
        <f>+IF(H343=0,"",'Ark1'!Y1358)</f>
        <v/>
      </c>
      <c r="R343" s="247" t="str">
        <f>+IF(H343=0,"",'Ark1'!Z1358)</f>
        <v/>
      </c>
      <c r="S343" s="247" t="str">
        <f>+IF(H343=0,"",'Ark1'!AA1358)</f>
        <v/>
      </c>
      <c r="T343" s="246" t="str">
        <f>+IF(H343=0,"",'Ark1'!AC1358)</f>
        <v/>
      </c>
      <c r="U343" s="247" t="str">
        <f>+IF(H343=0,"",'Ark1'!AE1358)</f>
        <v/>
      </c>
      <c r="V343" s="247" t="str">
        <f t="shared" si="307"/>
        <v/>
      </c>
      <c r="W343" s="245" t="str">
        <f t="shared" si="308"/>
        <v/>
      </c>
      <c r="X343" s="311"/>
      <c r="Y343" s="30"/>
      <c r="Z343" s="30"/>
      <c r="AA343" s="30"/>
      <c r="AB343" s="28"/>
      <c r="AC343" s="30"/>
      <c r="AD343" s="30"/>
      <c r="AE343" s="29"/>
      <c r="AF343" s="29"/>
      <c r="AG343" s="29"/>
      <c r="AH343" s="30"/>
      <c r="AI343" s="29"/>
      <c r="AJ343" s="29"/>
    </row>
    <row r="344" spans="1:64" s="252" customFormat="1">
      <c r="A344" s="311"/>
      <c r="B344" s="311">
        <f>+'Ark1'!C1359</f>
        <v>2023</v>
      </c>
      <c r="C344" s="244">
        <f>+'Ark1'!L1359</f>
        <v>7</v>
      </c>
      <c r="D344" s="244" t="str">
        <f t="shared" si="305"/>
        <v>R-</v>
      </c>
      <c r="E344" s="244">
        <f>+'Ark1'!D1359</f>
        <v>9</v>
      </c>
      <c r="F344" s="244" t="str">
        <f t="shared" si="306"/>
        <v>Sep</v>
      </c>
      <c r="G344" s="244">
        <f>+'Ark1'!Q1359</f>
        <v>0</v>
      </c>
      <c r="H344" s="244">
        <f>+'Ark1'!R1359</f>
        <v>0</v>
      </c>
      <c r="I344" s="246" t="str">
        <f>+IF(H344=0,"",'Ark1'!AG1359)</f>
        <v/>
      </c>
      <c r="J344" s="246" t="str">
        <f>+IF(H344=0,"",'Ark1'!AH1359)</f>
        <v/>
      </c>
      <c r="K344" s="245" t="str">
        <f>+IF(H344=0,"",'Ark1'!U1359)</f>
        <v/>
      </c>
      <c r="L344" s="245"/>
      <c r="M344" s="246" t="str">
        <f>+IF(H344=0,"",'Ark1'!T1359)</f>
        <v/>
      </c>
      <c r="N344" s="245" t="str">
        <f>+IF(H344=0,"",'Ark1'!V1359)</f>
        <v/>
      </c>
      <c r="O344" s="247" t="str">
        <f>+IF(H344=0,"",'Ark1'!W1359)</f>
        <v/>
      </c>
      <c r="P344" s="247" t="str">
        <f>+IF(H344=0,"",'Ark1'!X1359)</f>
        <v/>
      </c>
      <c r="Q344" s="247" t="str">
        <f>+IF(H344=0,"",'Ark1'!Y1359)</f>
        <v/>
      </c>
      <c r="R344" s="247" t="str">
        <f>+IF(H344=0,"",'Ark1'!Z1359)</f>
        <v/>
      </c>
      <c r="S344" s="247" t="str">
        <f>+IF(H344=0,"",'Ark1'!AA1359)</f>
        <v/>
      </c>
      <c r="T344" s="246" t="str">
        <f>+IF(H344=0,"",'Ark1'!AC1359)</f>
        <v/>
      </c>
      <c r="U344" s="247" t="str">
        <f>+IF(H344=0,"",'Ark1'!AE1359)</f>
        <v/>
      </c>
      <c r="V344" s="247" t="str">
        <f t="shared" si="307"/>
        <v/>
      </c>
      <c r="W344" s="245" t="str">
        <f t="shared" si="308"/>
        <v/>
      </c>
      <c r="X344" s="311"/>
      <c r="Y344" s="30"/>
      <c r="Z344" s="30"/>
      <c r="AA344" s="30"/>
      <c r="AB344" s="28"/>
      <c r="AC344" s="30"/>
      <c r="AD344" s="30"/>
      <c r="AE344" s="29"/>
      <c r="AF344" s="29"/>
      <c r="AG344" s="29"/>
      <c r="AH344" s="30"/>
      <c r="AI344" s="29"/>
      <c r="AJ344" s="29"/>
    </row>
    <row r="345" spans="1:64" s="252" customFormat="1">
      <c r="A345" s="311"/>
      <c r="B345" s="311">
        <f>+'Ark1'!C1360</f>
        <v>2023</v>
      </c>
      <c r="C345" s="244">
        <f>+'Ark1'!L1360</f>
        <v>7</v>
      </c>
      <c r="D345" s="244" t="str">
        <f t="shared" si="305"/>
        <v>R-</v>
      </c>
      <c r="E345" s="244">
        <f>+'Ark1'!D1360</f>
        <v>10</v>
      </c>
      <c r="F345" s="244" t="str">
        <f t="shared" si="306"/>
        <v>Okt</v>
      </c>
      <c r="G345" s="244">
        <f>+'Ark1'!Q1360</f>
        <v>0</v>
      </c>
      <c r="H345" s="244">
        <f>+'Ark1'!R1360</f>
        <v>0</v>
      </c>
      <c r="I345" s="246" t="str">
        <f>+IF(H345=0,"",'Ark1'!AG1360)</f>
        <v/>
      </c>
      <c r="J345" s="246" t="str">
        <f>+IF(H345=0,"",'Ark1'!AH1360)</f>
        <v/>
      </c>
      <c r="K345" s="245" t="str">
        <f>+IF(H345=0,"",'Ark1'!U1360)</f>
        <v/>
      </c>
      <c r="L345" s="245"/>
      <c r="M345" s="246" t="str">
        <f>+IF(H345=0,"",'Ark1'!T1360)</f>
        <v/>
      </c>
      <c r="N345" s="245" t="str">
        <f>+IF(H345=0,"",'Ark1'!V1360)</f>
        <v/>
      </c>
      <c r="O345" s="247" t="str">
        <f>+IF(H345=0,"",'Ark1'!W1360)</f>
        <v/>
      </c>
      <c r="P345" s="247" t="str">
        <f>+IF(H345=0,"",'Ark1'!X1360)</f>
        <v/>
      </c>
      <c r="Q345" s="247" t="str">
        <f>+IF(H345=0,"",'Ark1'!Y1360)</f>
        <v/>
      </c>
      <c r="R345" s="247" t="str">
        <f>+IF(H345=0,"",'Ark1'!Z1360)</f>
        <v/>
      </c>
      <c r="S345" s="247" t="str">
        <f>+IF(H345=0,"",'Ark1'!AA1360)</f>
        <v/>
      </c>
      <c r="T345" s="246" t="str">
        <f>+IF(H345=0,"",'Ark1'!AC1360)</f>
        <v/>
      </c>
      <c r="U345" s="247" t="str">
        <f>+IF(H345=0,"",'Ark1'!AE1360)</f>
        <v/>
      </c>
      <c r="V345" s="247" t="str">
        <f t="shared" si="307"/>
        <v/>
      </c>
      <c r="W345" s="245" t="str">
        <f t="shared" si="308"/>
        <v/>
      </c>
      <c r="X345" s="311"/>
      <c r="Y345" s="30"/>
      <c r="Z345" s="30"/>
      <c r="AA345" s="30"/>
      <c r="AB345" s="28"/>
      <c r="AC345" s="30"/>
      <c r="AD345" s="30"/>
      <c r="AE345" s="29"/>
      <c r="AF345" s="29"/>
      <c r="AG345" s="29"/>
      <c r="AH345" s="30"/>
      <c r="AI345" s="29"/>
      <c r="AJ345" s="29"/>
    </row>
    <row r="346" spans="1:64" s="252" customFormat="1">
      <c r="A346" s="311"/>
      <c r="B346" s="311">
        <f>+'Ark1'!C1361</f>
        <v>2023</v>
      </c>
      <c r="C346" s="244">
        <f>+'Ark1'!L1361</f>
        <v>7</v>
      </c>
      <c r="D346" s="244" t="str">
        <f t="shared" si="305"/>
        <v>R-</v>
      </c>
      <c r="E346" s="244">
        <f>+'Ark1'!D1361</f>
        <v>11</v>
      </c>
      <c r="F346" s="244" t="str">
        <f t="shared" si="306"/>
        <v>Nov</v>
      </c>
      <c r="G346" s="244">
        <f>+'Ark1'!Q1361</f>
        <v>0</v>
      </c>
      <c r="H346" s="244">
        <f>+'Ark1'!R1361</f>
        <v>0</v>
      </c>
      <c r="I346" s="246" t="str">
        <f>+IF(H346=0,"",'Ark1'!AG1361)</f>
        <v/>
      </c>
      <c r="J346" s="246" t="str">
        <f>+IF(H346=0,"",'Ark1'!AH1361)</f>
        <v/>
      </c>
      <c r="K346" s="245" t="str">
        <f>+IF(H346=0,"",'Ark1'!U1361)</f>
        <v/>
      </c>
      <c r="L346" s="245"/>
      <c r="M346" s="246" t="str">
        <f>+IF(H346=0,"",'Ark1'!T1361)</f>
        <v/>
      </c>
      <c r="N346" s="245" t="str">
        <f>+IF(H346=0,"",'Ark1'!V1361)</f>
        <v/>
      </c>
      <c r="O346" s="247" t="str">
        <f>+IF(H346=0,"",'Ark1'!W1361)</f>
        <v/>
      </c>
      <c r="P346" s="247" t="str">
        <f>+IF(H346=0,"",'Ark1'!X1361)</f>
        <v/>
      </c>
      <c r="Q346" s="247" t="str">
        <f>+IF(H346=0,"",'Ark1'!Y1361)</f>
        <v/>
      </c>
      <c r="R346" s="247" t="str">
        <f>+IF(H346=0,"",'Ark1'!Z1361)</f>
        <v/>
      </c>
      <c r="S346" s="247" t="str">
        <f>+IF(H346=0,"",'Ark1'!AA1361)</f>
        <v/>
      </c>
      <c r="T346" s="246" t="str">
        <f>+IF(H346=0,"",'Ark1'!AC1361)</f>
        <v/>
      </c>
      <c r="U346" s="247" t="str">
        <f>+IF(H346=0,"",'Ark1'!AE1361)</f>
        <v/>
      </c>
      <c r="V346" s="247" t="str">
        <f t="shared" si="307"/>
        <v/>
      </c>
      <c r="W346" s="245" t="str">
        <f t="shared" si="308"/>
        <v/>
      </c>
      <c r="X346" s="311"/>
      <c r="Y346" s="30"/>
      <c r="Z346" s="30"/>
      <c r="AA346" s="30"/>
      <c r="AB346" s="28"/>
      <c r="AC346" s="30"/>
      <c r="AD346" s="30"/>
      <c r="AE346" s="29"/>
      <c r="AF346" s="29"/>
      <c r="AG346" s="29"/>
      <c r="AH346" s="30"/>
      <c r="AI346" s="29"/>
      <c r="AJ346" s="29"/>
    </row>
    <row r="347" spans="1:64">
      <c r="A347" s="311"/>
      <c r="B347" s="311">
        <f>+'Ark1'!C1362</f>
        <v>2023</v>
      </c>
      <c r="C347" s="244">
        <f>+'Ark1'!L1362</f>
        <v>7</v>
      </c>
      <c r="D347" s="244" t="str">
        <f t="shared" si="305"/>
        <v>R-</v>
      </c>
      <c r="E347" s="244">
        <f>+'Ark1'!D1362</f>
        <v>12</v>
      </c>
      <c r="F347" s="244" t="str">
        <f t="shared" si="306"/>
        <v>Des</v>
      </c>
      <c r="G347" s="244">
        <f>+'Ark1'!Q1362</f>
        <v>0</v>
      </c>
      <c r="H347" s="244">
        <f>+'Ark1'!R1362</f>
        <v>0</v>
      </c>
      <c r="I347" s="246" t="str">
        <f>+IF(H347=0,"",'Ark1'!AG1362)</f>
        <v/>
      </c>
      <c r="J347" s="246" t="str">
        <f>+IF(H347=0,"",'Ark1'!AH1362)</f>
        <v/>
      </c>
      <c r="K347" s="245" t="str">
        <f>+IF(H347=0,"",'Ark1'!U1362)</f>
        <v/>
      </c>
      <c r="L347" s="245"/>
      <c r="M347" s="246" t="str">
        <f>+IF(H347=0,"",'Ark1'!T1362)</f>
        <v/>
      </c>
      <c r="N347" s="245" t="str">
        <f>+IF(H347=0,"",'Ark1'!V1362)</f>
        <v/>
      </c>
      <c r="O347" s="247" t="str">
        <f>+IF(H347=0,"",'Ark1'!W1362)</f>
        <v/>
      </c>
      <c r="P347" s="247" t="str">
        <f>+IF(H347=0,"",'Ark1'!X1362)</f>
        <v/>
      </c>
      <c r="Q347" s="247" t="str">
        <f>+IF(H347=0,"",'Ark1'!Y1362)</f>
        <v/>
      </c>
      <c r="R347" s="247" t="str">
        <f>+IF(H347=0,"",'Ark1'!Z1362)</f>
        <v/>
      </c>
      <c r="S347" s="247" t="str">
        <f>+IF(H347=0,"",'Ark1'!AA1362)</f>
        <v/>
      </c>
      <c r="T347" s="246" t="str">
        <f>+IF(H347=0,"",'Ark1'!AC1362)</f>
        <v/>
      </c>
      <c r="U347" s="247" t="str">
        <f>+IF(H347=0,"",'Ark1'!AE1362)</f>
        <v/>
      </c>
      <c r="V347" s="247" t="str">
        <f t="shared" si="307"/>
        <v/>
      </c>
      <c r="W347" s="245" t="str">
        <f t="shared" si="308"/>
        <v/>
      </c>
      <c r="X347" s="311"/>
      <c r="AA347" s="30"/>
      <c r="AB347" s="28"/>
    </row>
    <row r="348" spans="1:64" ht="15" customHeight="1">
      <c r="A348" s="311"/>
      <c r="B348" s="311"/>
      <c r="C348" s="311"/>
      <c r="D348" s="311"/>
      <c r="E348" s="311"/>
      <c r="F348" s="311"/>
      <c r="G348" s="311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227"/>
      <c r="AA348" s="30"/>
      <c r="AB348" s="28"/>
      <c r="AC348" s="228"/>
      <c r="AD348" s="29"/>
      <c r="AH348" s="29"/>
      <c r="AZ348" s="240"/>
    </row>
    <row r="349" spans="1:64" ht="15" customHeight="1">
      <c r="A349" s="311"/>
      <c r="B349" s="311"/>
      <c r="C349" s="356" t="s">
        <v>0</v>
      </c>
      <c r="D349" s="311"/>
      <c r="E349" s="357" t="str">
        <f>+D351</f>
        <v>R</v>
      </c>
      <c r="F349" s="356" t="s">
        <v>586</v>
      </c>
      <c r="G349" s="311"/>
      <c r="H349" s="248">
        <f>SUM(H351:H359)</f>
        <v>726</v>
      </c>
      <c r="I349" s="312"/>
      <c r="J349" s="312"/>
      <c r="K349" s="276">
        <f>+Klasse!L363</f>
        <v>0</v>
      </c>
      <c r="L349" s="276"/>
      <c r="M349" s="311"/>
      <c r="N349" s="311"/>
      <c r="O349" s="313"/>
      <c r="P349" s="313"/>
      <c r="Q349" s="313"/>
      <c r="R349" s="313"/>
      <c r="S349" s="313"/>
      <c r="T349" s="311"/>
      <c r="U349" s="313"/>
      <c r="V349" s="276"/>
      <c r="W349" s="312"/>
      <c r="X349" s="311"/>
      <c r="Y349" s="227"/>
      <c r="AA349" s="30"/>
      <c r="AB349" s="28"/>
      <c r="AC349" s="228"/>
      <c r="AD349" s="29"/>
      <c r="AH349" s="29"/>
      <c r="AZ349" s="240"/>
    </row>
    <row r="350" spans="1:64" ht="15" customHeight="1">
      <c r="A350" s="311"/>
      <c r="B350" s="311"/>
      <c r="C350" s="311"/>
      <c r="D350" s="311"/>
      <c r="E350" s="311"/>
      <c r="F350" s="311"/>
      <c r="G350" s="311"/>
      <c r="H350" s="311"/>
      <c r="I350" s="312"/>
      <c r="J350" s="312"/>
      <c r="K350" s="311"/>
      <c r="L350" s="311"/>
      <c r="M350" s="311"/>
      <c r="N350" s="311"/>
      <c r="O350" s="313"/>
      <c r="P350" s="313"/>
      <c r="Q350" s="313"/>
      <c r="R350" s="313"/>
      <c r="S350" s="313"/>
      <c r="T350" s="311"/>
      <c r="U350" s="313"/>
      <c r="V350" s="313"/>
      <c r="W350" s="313"/>
      <c r="X350" s="313"/>
      <c r="Y350" s="227"/>
      <c r="AA350" s="30"/>
      <c r="AB350" s="28"/>
      <c r="AC350" s="228"/>
      <c r="AD350" s="29"/>
      <c r="AH350" s="29"/>
      <c r="AZ350" s="240" t="e">
        <f>1+#REF!</f>
        <v>#REF!</v>
      </c>
      <c r="BA350" s="29">
        <v>20.659867330016564</v>
      </c>
      <c r="BB350" s="29">
        <f t="shared" ref="BB350" si="309">+BA350</f>
        <v>20.659867330016564</v>
      </c>
      <c r="BC350" s="29">
        <f t="shared" ref="BC350" si="310">+BB350</f>
        <v>20.659867330016564</v>
      </c>
      <c r="BD350" s="29">
        <f t="shared" ref="BD350" si="311">+BC350</f>
        <v>20.659867330016564</v>
      </c>
      <c r="BE350" s="29">
        <f t="shared" ref="BE350" si="312">+BD350</f>
        <v>20.659867330016564</v>
      </c>
      <c r="BF350" s="29">
        <f t="shared" ref="BF350" si="313">+BE350</f>
        <v>20.659867330016564</v>
      </c>
      <c r="BG350" s="29">
        <f t="shared" ref="BG350" si="314">+BF350</f>
        <v>20.659867330016564</v>
      </c>
      <c r="BH350" s="29">
        <f t="shared" ref="BH350" si="315">+BG350</f>
        <v>20.659867330016564</v>
      </c>
      <c r="BI350" s="29">
        <f t="shared" ref="BI350" si="316">+BH350</f>
        <v>20.659867330016564</v>
      </c>
      <c r="BJ350" s="29">
        <f t="shared" ref="BJ350" si="317">+BI350</f>
        <v>20.659867330016564</v>
      </c>
      <c r="BK350" s="29">
        <f t="shared" ref="BK350" si="318">+BJ350</f>
        <v>20.659867330016564</v>
      </c>
      <c r="BL350" s="29">
        <f t="shared" ref="BL350" si="319">+BK350</f>
        <v>20.659867330016564</v>
      </c>
    </row>
    <row r="351" spans="1:64">
      <c r="A351" s="311"/>
      <c r="B351" s="311">
        <f>+'Ark1'!C1363</f>
        <v>2023</v>
      </c>
      <c r="C351" s="244">
        <f>+'Ark1'!L1363</f>
        <v>8</v>
      </c>
      <c r="D351" s="244" t="str">
        <f t="shared" ref="D351:D362" si="320">+D124</f>
        <v>R</v>
      </c>
      <c r="E351" s="244">
        <f>+'Ark1'!D1363</f>
        <v>1</v>
      </c>
      <c r="F351" s="244" t="str">
        <f t="shared" ref="F351:F362" si="321">+F124</f>
        <v>Jan</v>
      </c>
      <c r="G351" s="244">
        <f>+'Ark1'!Q1363</f>
        <v>0</v>
      </c>
      <c r="H351" s="244">
        <f>+'Ark1'!R1363</f>
        <v>0</v>
      </c>
      <c r="I351" s="246" t="str">
        <f>+IF(H351=0,"",'Ark1'!AG1363)</f>
        <v/>
      </c>
      <c r="J351" s="246" t="str">
        <f>+IF(H351=0,"",'Ark1'!AH1363)</f>
        <v/>
      </c>
      <c r="K351" s="245" t="str">
        <f>+IF(H351=0,"",'Ark1'!U1363)</f>
        <v/>
      </c>
      <c r="L351" s="245"/>
      <c r="M351" s="246" t="str">
        <f>+IF(H351=0,"",'Ark1'!T1363)</f>
        <v/>
      </c>
      <c r="N351" s="245" t="str">
        <f>+IF(H351=0,"",'Ark1'!V1363)</f>
        <v/>
      </c>
      <c r="O351" s="247" t="str">
        <f>+IF(H351=0,"",'Ark1'!W1363)</f>
        <v/>
      </c>
      <c r="P351" s="247" t="str">
        <f>+IF(H351=0,"",'Ark1'!X1363)</f>
        <v/>
      </c>
      <c r="Q351" s="247" t="str">
        <f>+IF(H351=0,"",'Ark1'!Y1363)</f>
        <v/>
      </c>
      <c r="R351" s="247" t="str">
        <f>+IF(H351=0,"",'Ark1'!Z1363)</f>
        <v/>
      </c>
      <c r="S351" s="247" t="str">
        <f>+IF(H351=0,"",'Ark1'!AA1363)</f>
        <v/>
      </c>
      <c r="T351" s="246" t="str">
        <f>+IF(H351=0,"",'Ark1'!AC1363)</f>
        <v/>
      </c>
      <c r="U351" s="247" t="str">
        <f>+IF(H351=0,"",'Ark1'!AE1363)</f>
        <v/>
      </c>
      <c r="V351" s="247" t="str">
        <f t="shared" ref="V351:V362" si="322">+IF(H351=0,"",+K351/C351)</f>
        <v/>
      </c>
      <c r="W351" s="245" t="str">
        <f t="shared" ref="W351:W362" si="323">+IF(H351=0,"",G351/H351)</f>
        <v/>
      </c>
      <c r="X351" s="311"/>
      <c r="AA351" s="30"/>
      <c r="AB351" s="28"/>
    </row>
    <row r="352" spans="1:64">
      <c r="A352" s="311"/>
      <c r="B352" s="311">
        <f>+'Ark1'!C1364</f>
        <v>2023</v>
      </c>
      <c r="C352" s="244">
        <f>+'Ark1'!L1364</f>
        <v>8</v>
      </c>
      <c r="D352" s="244" t="str">
        <f t="shared" si="320"/>
        <v>R</v>
      </c>
      <c r="E352" s="244">
        <f>+'Ark1'!D1364</f>
        <v>2</v>
      </c>
      <c r="F352" s="244" t="str">
        <f t="shared" si="321"/>
        <v>Feb</v>
      </c>
      <c r="G352" s="244">
        <f>+'Ark1'!Q1364</f>
        <v>1</v>
      </c>
      <c r="H352" s="244">
        <f>+'Ark1'!R1364</f>
        <v>1</v>
      </c>
      <c r="I352" s="246">
        <f>+IF(H352=0,"",'Ark1'!AG1364)</f>
        <v>100</v>
      </c>
      <c r="J352" s="246">
        <f>+IF(H352=0,"",'Ark1'!AH1364)</f>
        <v>100</v>
      </c>
      <c r="K352" s="245">
        <f>+IF(H352=0,"",'Ark1'!U1364)</f>
        <v>18.600000000000001</v>
      </c>
      <c r="L352" s="245"/>
      <c r="M352" s="246">
        <f>+IF(H352=0,"",'Ark1'!T1364)</f>
        <v>8</v>
      </c>
      <c r="N352" s="245">
        <f>+IF(H352=0,"",'Ark1'!V1364)</f>
        <v>0</v>
      </c>
      <c r="O352" s="247">
        <f>+IF(H352=0,"",'Ark1'!W1364)</f>
        <v>0</v>
      </c>
      <c r="P352" s="247">
        <f>+IF(H352=0,"",'Ark1'!X1364)</f>
        <v>100</v>
      </c>
      <c r="Q352" s="247">
        <f>+IF(H352=0,"",'Ark1'!Y1364)</f>
        <v>0</v>
      </c>
      <c r="R352" s="247">
        <f>+IF(H352=0,"",'Ark1'!Z1364)</f>
        <v>0</v>
      </c>
      <c r="S352" s="247">
        <f>+IF(H352=0,"",'Ark1'!AA1364)</f>
        <v>0</v>
      </c>
      <c r="T352" s="246">
        <f>+IF(H352=0,"",'Ark1'!AC1364)</f>
        <v>0</v>
      </c>
      <c r="U352" s="247">
        <f>+IF(H352=0,"",'Ark1'!AE1364)</f>
        <v>0</v>
      </c>
      <c r="V352" s="247">
        <f t="shared" si="322"/>
        <v>2.3250000000000002</v>
      </c>
      <c r="W352" s="245">
        <f t="shared" si="323"/>
        <v>1</v>
      </c>
      <c r="X352" s="311"/>
      <c r="AA352" s="30"/>
      <c r="AB352" s="28"/>
    </row>
    <row r="353" spans="1:64">
      <c r="A353" s="311"/>
      <c r="B353" s="311">
        <f>+'Ark1'!C1365</f>
        <v>2023</v>
      </c>
      <c r="C353" s="244">
        <f>+'Ark1'!L1365</f>
        <v>8</v>
      </c>
      <c r="D353" s="244" t="str">
        <f t="shared" si="320"/>
        <v>R</v>
      </c>
      <c r="E353" s="244">
        <f>+'Ark1'!D1365</f>
        <v>3</v>
      </c>
      <c r="F353" s="244" t="str">
        <f t="shared" si="321"/>
        <v>Mar</v>
      </c>
      <c r="G353" s="244">
        <f>+'Ark1'!Q1365</f>
        <v>0</v>
      </c>
      <c r="H353" s="244">
        <f>+'Ark1'!R1365</f>
        <v>0</v>
      </c>
      <c r="I353" s="246" t="str">
        <f>+IF(H353=0,"",'Ark1'!AG1365)</f>
        <v/>
      </c>
      <c r="J353" s="246" t="str">
        <f>+IF(H353=0,"",'Ark1'!AH1365)</f>
        <v/>
      </c>
      <c r="K353" s="245" t="str">
        <f>+IF(H353=0,"",'Ark1'!U1365)</f>
        <v/>
      </c>
      <c r="L353" s="245"/>
      <c r="M353" s="246" t="str">
        <f>+IF(H353=0,"",'Ark1'!T1365)</f>
        <v/>
      </c>
      <c r="N353" s="245" t="str">
        <f>+IF(H353=0,"",'Ark1'!V1365)</f>
        <v/>
      </c>
      <c r="O353" s="247" t="str">
        <f>+IF(H353=0,"",'Ark1'!W1365)</f>
        <v/>
      </c>
      <c r="P353" s="247" t="str">
        <f>+IF(H353=0,"",'Ark1'!X1365)</f>
        <v/>
      </c>
      <c r="Q353" s="247" t="str">
        <f>+IF(H353=0,"",'Ark1'!Y1365)</f>
        <v/>
      </c>
      <c r="R353" s="247" t="str">
        <f>+IF(H353=0,"",'Ark1'!Z1365)</f>
        <v/>
      </c>
      <c r="S353" s="247" t="str">
        <f>+IF(H353=0,"",'Ark1'!AA1365)</f>
        <v/>
      </c>
      <c r="T353" s="246" t="str">
        <f>+IF(H353=0,"",'Ark1'!AC1365)</f>
        <v/>
      </c>
      <c r="U353" s="247" t="str">
        <f>+IF(H353=0,"",'Ark1'!AE1365)</f>
        <v/>
      </c>
      <c r="V353" s="247" t="str">
        <f t="shared" si="322"/>
        <v/>
      </c>
      <c r="W353" s="245" t="str">
        <f t="shared" si="323"/>
        <v/>
      </c>
      <c r="X353" s="311"/>
      <c r="AA353" s="30"/>
      <c r="AB353" s="28"/>
    </row>
    <row r="354" spans="1:64">
      <c r="A354" s="311"/>
      <c r="B354" s="311">
        <f>+'Ark1'!C1366</f>
        <v>2023</v>
      </c>
      <c r="C354" s="244">
        <f>+'Ark1'!L1366</f>
        <v>8</v>
      </c>
      <c r="D354" s="244" t="str">
        <f t="shared" si="320"/>
        <v>R</v>
      </c>
      <c r="E354" s="244">
        <f>+'Ark1'!D1366</f>
        <v>4</v>
      </c>
      <c r="F354" s="244" t="str">
        <f t="shared" si="321"/>
        <v>Apr</v>
      </c>
      <c r="G354" s="244">
        <f>+'Ark1'!Q1366</f>
        <v>0</v>
      </c>
      <c r="H354" s="244">
        <f>+'Ark1'!R1366</f>
        <v>0</v>
      </c>
      <c r="I354" s="246" t="str">
        <f>+IF(H354=0,"",'Ark1'!AG1366)</f>
        <v/>
      </c>
      <c r="J354" s="246" t="str">
        <f>+IF(H354=0,"",'Ark1'!AH1366)</f>
        <v/>
      </c>
      <c r="K354" s="245" t="str">
        <f>+IF(H354=0,"",'Ark1'!U1366)</f>
        <v/>
      </c>
      <c r="L354" s="245"/>
      <c r="M354" s="246" t="str">
        <f>+IF(H354=0,"",'Ark1'!T1366)</f>
        <v/>
      </c>
      <c r="N354" s="245" t="str">
        <f>+IF(H354=0,"",'Ark1'!V1366)</f>
        <v/>
      </c>
      <c r="O354" s="247" t="str">
        <f>+IF(H354=0,"",'Ark1'!W1366)</f>
        <v/>
      </c>
      <c r="P354" s="247" t="str">
        <f>+IF(H354=0,"",'Ark1'!X1366)</f>
        <v/>
      </c>
      <c r="Q354" s="247" t="str">
        <f>+IF(H354=0,"",'Ark1'!Y1366)</f>
        <v/>
      </c>
      <c r="R354" s="247" t="str">
        <f>+IF(H354=0,"",'Ark1'!Z1366)</f>
        <v/>
      </c>
      <c r="S354" s="247" t="str">
        <f>+IF(H354=0,"",'Ark1'!AA1366)</f>
        <v/>
      </c>
      <c r="T354" s="246" t="str">
        <f>+IF(H354=0,"",'Ark1'!AC1366)</f>
        <v/>
      </c>
      <c r="U354" s="247" t="str">
        <f>+IF(H354=0,"",'Ark1'!AE1366)</f>
        <v/>
      </c>
      <c r="V354" s="247" t="str">
        <f t="shared" si="322"/>
        <v/>
      </c>
      <c r="W354" s="245" t="str">
        <f t="shared" si="323"/>
        <v/>
      </c>
      <c r="X354" s="311"/>
      <c r="AA354" s="30"/>
      <c r="AB354" s="28"/>
    </row>
    <row r="355" spans="1:64">
      <c r="A355" s="311"/>
      <c r="B355" s="311">
        <f>+'Ark1'!C1367</f>
        <v>2023</v>
      </c>
      <c r="C355" s="244">
        <f>+'Ark1'!L1367</f>
        <v>8</v>
      </c>
      <c r="D355" s="244" t="str">
        <f t="shared" si="320"/>
        <v>R</v>
      </c>
      <c r="E355" s="244">
        <f>+'Ark1'!D1367</f>
        <v>5</v>
      </c>
      <c r="F355" s="244" t="str">
        <f t="shared" si="321"/>
        <v>Mai</v>
      </c>
      <c r="G355" s="244">
        <f>+'Ark1'!Q1367</f>
        <v>41</v>
      </c>
      <c r="H355" s="244">
        <f>+'Ark1'!R1367</f>
        <v>154</v>
      </c>
      <c r="I355" s="246">
        <f>+IF(H355=0,"",'Ark1'!AG1367)</f>
        <v>18.50961538461538</v>
      </c>
      <c r="J355" s="246">
        <f>+IF(H355=0,"",'Ark1'!AH1367)</f>
        <v>16.832816064016761</v>
      </c>
      <c r="K355" s="245">
        <f>+IF(H355=0,"",'Ark1'!U1367)</f>
        <v>14.61558441558442</v>
      </c>
      <c r="L355" s="245"/>
      <c r="M355" s="246">
        <f>+IF(H355=0,"",'Ark1'!T1367)</f>
        <v>6.4740259740259756</v>
      </c>
      <c r="N355" s="245">
        <f>+IF(H355=0,"",'Ark1'!V1367)</f>
        <v>0.64935064935064923</v>
      </c>
      <c r="O355" s="247">
        <f>+IF(H355=0,"",'Ark1'!W1367)</f>
        <v>7.1428571428571441</v>
      </c>
      <c r="P355" s="247">
        <f>+IF(H355=0,"",'Ark1'!X1367)</f>
        <v>29.870129870129876</v>
      </c>
      <c r="Q355" s="247">
        <f>+IF(H355=0,"",'Ark1'!Y1367)</f>
        <v>1.9480519480519476</v>
      </c>
      <c r="R355" s="247">
        <f>+IF(H355=0,"",'Ark1'!Z1367)</f>
        <v>0</v>
      </c>
      <c r="S355" s="247">
        <f>+IF(H355=0,"",'Ark1'!AA1367)</f>
        <v>3.6411631128394313</v>
      </c>
      <c r="T355" s="246">
        <f>+IF(H355=0,"",'Ark1'!AC1367)</f>
        <v>1.3102892113984492</v>
      </c>
      <c r="U355" s="247">
        <f>+IF(H355=0,"",'Ark1'!AE1367)</f>
        <v>39.138482688387256</v>
      </c>
      <c r="V355" s="247">
        <f t="shared" si="322"/>
        <v>1.8269480519480525</v>
      </c>
      <c r="W355" s="245">
        <f t="shared" si="323"/>
        <v>0.26623376623376621</v>
      </c>
      <c r="X355" s="311"/>
      <c r="AA355" s="30"/>
      <c r="AB355" s="28"/>
    </row>
    <row r="356" spans="1:64">
      <c r="A356" s="311"/>
      <c r="B356" s="311">
        <f>+'Ark1'!C1368</f>
        <v>2023</v>
      </c>
      <c r="C356" s="244">
        <f>+'Ark1'!L1368</f>
        <v>8</v>
      </c>
      <c r="D356" s="244" t="str">
        <f t="shared" si="320"/>
        <v>R</v>
      </c>
      <c r="E356" s="244">
        <f>+'Ark1'!D1368</f>
        <v>6</v>
      </c>
      <c r="F356" s="244" t="str">
        <f t="shared" si="321"/>
        <v>Jun</v>
      </c>
      <c r="G356" s="244">
        <f>+'Ark1'!Q1368</f>
        <v>128</v>
      </c>
      <c r="H356" s="244">
        <f>+'Ark1'!R1368</f>
        <v>550</v>
      </c>
      <c r="I356" s="246">
        <f>+IF(H356=0,"",'Ark1'!AG1368)</f>
        <v>29.538131041890431</v>
      </c>
      <c r="J356" s="246">
        <f>+IF(H356=0,"",'Ark1'!AH1368)</f>
        <v>28.170842528884862</v>
      </c>
      <c r="K356" s="245">
        <f>+IF(H356=0,"",'Ark1'!U1368)</f>
        <v>14.203636363636361</v>
      </c>
      <c r="L356" s="245"/>
      <c r="M356" s="246">
        <f>+IF(H356=0,"",'Ark1'!T1368)</f>
        <v>6.2272727272727284</v>
      </c>
      <c r="N356" s="245">
        <f>+IF(H356=0,"",'Ark1'!V1368)</f>
        <v>0</v>
      </c>
      <c r="O356" s="247">
        <f>+IF(H356=0,"",'Ark1'!W1368)</f>
        <v>8.3636363636363615</v>
      </c>
      <c r="P356" s="247">
        <f>+IF(H356=0,"",'Ark1'!X1368)</f>
        <v>19.090909090909086</v>
      </c>
      <c r="Q356" s="247">
        <f>+IF(H356=0,"",'Ark1'!Y1368)</f>
        <v>0.18181818181818185</v>
      </c>
      <c r="R356" s="247">
        <f>+IF(H356=0,"",'Ark1'!Z1368)</f>
        <v>0</v>
      </c>
      <c r="S356" s="247">
        <f>+IF(H356=0,"",'Ark1'!AA1368)</f>
        <v>2.3324013093309119</v>
      </c>
      <c r="T356" s="246">
        <f>+IF(H356=0,"",'Ark1'!AC1368)</f>
        <v>1.6206569426068631</v>
      </c>
      <c r="U356" s="247">
        <f>+IF(H356=0,"",'Ark1'!AE1368)</f>
        <v>39.703731049744874</v>
      </c>
      <c r="V356" s="247">
        <f t="shared" si="322"/>
        <v>1.7754545454545452</v>
      </c>
      <c r="W356" s="245">
        <f t="shared" si="323"/>
        <v>0.23272727272727273</v>
      </c>
      <c r="X356" s="311"/>
      <c r="AA356" s="30"/>
      <c r="AB356" s="28"/>
    </row>
    <row r="357" spans="1:64">
      <c r="A357" s="311"/>
      <c r="B357" s="311">
        <f>+'Ark1'!C1369</f>
        <v>2023</v>
      </c>
      <c r="C357" s="244">
        <f>+'Ark1'!L1369</f>
        <v>8</v>
      </c>
      <c r="D357" s="244" t="str">
        <f t="shared" si="320"/>
        <v>R</v>
      </c>
      <c r="E357" s="244">
        <f>+'Ark1'!D1369</f>
        <v>7</v>
      </c>
      <c r="F357" s="244" t="str">
        <f t="shared" si="321"/>
        <v>Jul</v>
      </c>
      <c r="G357" s="244">
        <f>+'Ark1'!Q1369</f>
        <v>5</v>
      </c>
      <c r="H357" s="244">
        <f>+'Ark1'!R1369</f>
        <v>19</v>
      </c>
      <c r="I357" s="246">
        <f>+IF(H357=0,"",'Ark1'!AG1369)</f>
        <v>34.545454545454554</v>
      </c>
      <c r="J357" s="246">
        <f>+IF(H357=0,"",'Ark1'!AH1369)</f>
        <v>32.242582897033159</v>
      </c>
      <c r="K357" s="245">
        <f>+IF(H357=0,"",'Ark1'!U1369)</f>
        <v>11.668421052631578</v>
      </c>
      <c r="L357" s="245"/>
      <c r="M357" s="246">
        <f>+IF(H357=0,"",'Ark1'!T1369)</f>
        <v>4.3157894736842097</v>
      </c>
      <c r="N357" s="245">
        <f>+IF(H357=0,"",'Ark1'!V1369)</f>
        <v>0</v>
      </c>
      <c r="O357" s="247">
        <f>+IF(H357=0,"",'Ark1'!W1369)</f>
        <v>0</v>
      </c>
      <c r="P357" s="247">
        <f>+IF(H357=0,"",'Ark1'!X1369)</f>
        <v>10.526315789473689</v>
      </c>
      <c r="Q357" s="247">
        <f>+IF(H357=0,"",'Ark1'!Y1369)</f>
        <v>0</v>
      </c>
      <c r="R357" s="247">
        <f>+IF(H357=0,"",'Ark1'!Z1369)</f>
        <v>0</v>
      </c>
      <c r="S357" s="247">
        <f>+IF(H357=0,"",'Ark1'!AA1369)</f>
        <v>2.1769250722253024</v>
      </c>
      <c r="T357" s="246">
        <f>+IF(H357=0,"",'Ark1'!AC1369)</f>
        <v>1.5577524828367093</v>
      </c>
      <c r="U357" s="247">
        <f>+IF(H357=0,"",'Ark1'!AE1369)</f>
        <v>27.454869083794673</v>
      </c>
      <c r="V357" s="247">
        <f t="shared" si="322"/>
        <v>1.4585526315789472</v>
      </c>
      <c r="W357" s="245">
        <f t="shared" si="323"/>
        <v>0.26315789473684209</v>
      </c>
      <c r="X357" s="311"/>
      <c r="AA357" s="30"/>
      <c r="AB357" s="28"/>
    </row>
    <row r="358" spans="1:64">
      <c r="A358" s="311"/>
      <c r="B358" s="311">
        <f>+'Ark1'!C1370</f>
        <v>2023</v>
      </c>
      <c r="C358" s="244">
        <f>+'Ark1'!L1370</f>
        <v>8</v>
      </c>
      <c r="D358" s="244" t="str">
        <f t="shared" si="320"/>
        <v>R</v>
      </c>
      <c r="E358" s="244">
        <f>+'Ark1'!D1370</f>
        <v>8</v>
      </c>
      <c r="F358" s="244" t="str">
        <f t="shared" si="321"/>
        <v>Aug</v>
      </c>
      <c r="G358" s="244">
        <f>+'Ark1'!Q1370</f>
        <v>1</v>
      </c>
      <c r="H358" s="244">
        <f>+'Ark1'!R1370</f>
        <v>1</v>
      </c>
      <c r="I358" s="246">
        <f>+IF(H358=0,"",'Ark1'!AG1370)</f>
        <v>100</v>
      </c>
      <c r="J358" s="246">
        <f>+IF(H358=0,"",'Ark1'!AH1370)</f>
        <v>100</v>
      </c>
      <c r="K358" s="245">
        <f>+IF(H358=0,"",'Ark1'!U1370)</f>
        <v>21.5</v>
      </c>
      <c r="L358" s="245"/>
      <c r="M358" s="246">
        <f>+IF(H358=0,"",'Ark1'!T1370)</f>
        <v>8</v>
      </c>
      <c r="N358" s="245">
        <f>+IF(H358=0,"",'Ark1'!V1370)</f>
        <v>0</v>
      </c>
      <c r="O358" s="247">
        <f>+IF(H358=0,"",'Ark1'!W1370)</f>
        <v>0</v>
      </c>
      <c r="P358" s="247">
        <f>+IF(H358=0,"",'Ark1'!X1370)</f>
        <v>100</v>
      </c>
      <c r="Q358" s="247">
        <f>+IF(H358=0,"",'Ark1'!Y1370)</f>
        <v>0</v>
      </c>
      <c r="R358" s="247">
        <f>+IF(H358=0,"",'Ark1'!Z1370)</f>
        <v>0</v>
      </c>
      <c r="S358" s="247">
        <f>+IF(H358=0,"",'Ark1'!AA1370)</f>
        <v>0</v>
      </c>
      <c r="T358" s="246">
        <f>+IF(H358=0,"",'Ark1'!AC1370)</f>
        <v>0</v>
      </c>
      <c r="U358" s="247">
        <f>+IF(H358=0,"",'Ark1'!AE1370)</f>
        <v>0</v>
      </c>
      <c r="V358" s="247">
        <f t="shared" si="322"/>
        <v>2.6875</v>
      </c>
      <c r="W358" s="245">
        <f t="shared" si="323"/>
        <v>1</v>
      </c>
      <c r="X358" s="311"/>
      <c r="AA358" s="30"/>
      <c r="AB358" s="28"/>
    </row>
    <row r="359" spans="1:64">
      <c r="A359" s="311"/>
      <c r="B359" s="311">
        <f>+'Ark1'!C1371</f>
        <v>2023</v>
      </c>
      <c r="C359" s="244">
        <f>+'Ark1'!L1371</f>
        <v>8</v>
      </c>
      <c r="D359" s="244" t="str">
        <f t="shared" si="320"/>
        <v>R</v>
      </c>
      <c r="E359" s="244">
        <f>+'Ark1'!D1371</f>
        <v>9</v>
      </c>
      <c r="F359" s="244" t="str">
        <f t="shared" si="321"/>
        <v>Sep</v>
      </c>
      <c r="G359" s="244">
        <f>+'Ark1'!Q1371</f>
        <v>1</v>
      </c>
      <c r="H359" s="244">
        <f>+'Ark1'!R1371</f>
        <v>1</v>
      </c>
      <c r="I359" s="246">
        <f>+IF(H359=0,"",'Ark1'!AG1371)</f>
        <v>50</v>
      </c>
      <c r="J359" s="246">
        <f>+IF(H359=0,"",'Ark1'!AH1371)</f>
        <v>43.749999999999993</v>
      </c>
      <c r="K359" s="245">
        <f>+IF(H359=0,"",'Ark1'!U1371)</f>
        <v>16.8</v>
      </c>
      <c r="L359" s="245"/>
      <c r="M359" s="246">
        <f>+IF(H359=0,"",'Ark1'!T1371)</f>
        <v>5</v>
      </c>
      <c r="N359" s="245">
        <f>+IF(H359=0,"",'Ark1'!V1371)</f>
        <v>0</v>
      </c>
      <c r="O359" s="247">
        <f>+IF(H359=0,"",'Ark1'!W1371)</f>
        <v>0</v>
      </c>
      <c r="P359" s="247">
        <f>+IF(H359=0,"",'Ark1'!X1371)</f>
        <v>100</v>
      </c>
      <c r="Q359" s="247">
        <f>+IF(H359=0,"",'Ark1'!Y1371)</f>
        <v>0</v>
      </c>
      <c r="R359" s="247">
        <f>+IF(H359=0,"",'Ark1'!Z1371)</f>
        <v>0</v>
      </c>
      <c r="S359" s="247">
        <f>+IF(H359=0,"",'Ark1'!AA1371)</f>
        <v>0</v>
      </c>
      <c r="T359" s="246">
        <f>+IF(H359=0,"",'Ark1'!AC1371)</f>
        <v>0</v>
      </c>
      <c r="U359" s="247">
        <f>+IF(H359=0,"",'Ark1'!AE1371)</f>
        <v>0</v>
      </c>
      <c r="V359" s="247">
        <f t="shared" si="322"/>
        <v>2.1</v>
      </c>
      <c r="W359" s="245">
        <f t="shared" si="323"/>
        <v>1</v>
      </c>
      <c r="X359" s="311"/>
      <c r="AA359" s="30"/>
      <c r="AB359" s="28"/>
    </row>
    <row r="360" spans="1:64">
      <c r="A360" s="311"/>
      <c r="B360" s="311">
        <f>+'Ark1'!C1372</f>
        <v>2023</v>
      </c>
      <c r="C360" s="244">
        <f>+'Ark1'!L1372</f>
        <v>8</v>
      </c>
      <c r="D360" s="244" t="str">
        <f t="shared" si="320"/>
        <v>R</v>
      </c>
      <c r="E360" s="244">
        <f>+'Ark1'!D1372</f>
        <v>10</v>
      </c>
      <c r="F360" s="244" t="str">
        <f t="shared" si="321"/>
        <v>Okt</v>
      </c>
      <c r="G360" s="244">
        <f>+'Ark1'!Q1372</f>
        <v>2</v>
      </c>
      <c r="H360" s="244">
        <f>+'Ark1'!R1372</f>
        <v>2</v>
      </c>
      <c r="I360" s="246">
        <f>+IF(H360=0,"",'Ark1'!AG1372)</f>
        <v>100</v>
      </c>
      <c r="J360" s="246">
        <f>+IF(H360=0,"",'Ark1'!AH1372)</f>
        <v>100</v>
      </c>
      <c r="K360" s="245">
        <f>+IF(H360=0,"",'Ark1'!U1372)</f>
        <v>18.45</v>
      </c>
      <c r="L360" s="245"/>
      <c r="M360" s="246">
        <f>+IF(H360=0,"",'Ark1'!T1372)</f>
        <v>5.5</v>
      </c>
      <c r="N360" s="245">
        <f>+IF(H360=0,"",'Ark1'!V1372)</f>
        <v>0</v>
      </c>
      <c r="O360" s="247">
        <f>+IF(H360=0,"",'Ark1'!W1372)</f>
        <v>0</v>
      </c>
      <c r="P360" s="247">
        <f>+IF(H360=0,"",'Ark1'!X1372)</f>
        <v>100</v>
      </c>
      <c r="Q360" s="247">
        <f>+IF(H360=0,"",'Ark1'!Y1372)</f>
        <v>0</v>
      </c>
      <c r="R360" s="247">
        <f>+IF(H360=0,"",'Ark1'!Z1372)</f>
        <v>0</v>
      </c>
      <c r="S360" s="247">
        <f>+IF(H360=0,"",'Ark1'!AA1372)</f>
        <v>1.25</v>
      </c>
      <c r="T360" s="246">
        <f>+IF(H360=0,"",'Ark1'!AC1372)</f>
        <v>1.5</v>
      </c>
      <c r="U360" s="247">
        <f>+IF(H360=0,"",'Ark1'!AE1372)</f>
        <v>100</v>
      </c>
      <c r="V360" s="247">
        <f t="shared" si="322"/>
        <v>2.3062499999999999</v>
      </c>
      <c r="W360" s="245">
        <f t="shared" si="323"/>
        <v>1</v>
      </c>
      <c r="X360" s="311"/>
      <c r="AA360" s="30"/>
      <c r="AB360" s="28"/>
    </row>
    <row r="361" spans="1:64">
      <c r="A361" s="311"/>
      <c r="B361" s="311">
        <f>+'Ark1'!C1373</f>
        <v>2023</v>
      </c>
      <c r="C361" s="244">
        <f>+'Ark1'!L1373</f>
        <v>8</v>
      </c>
      <c r="D361" s="244" t="str">
        <f t="shared" si="320"/>
        <v>R</v>
      </c>
      <c r="E361" s="244">
        <f>+'Ark1'!D1373</f>
        <v>11</v>
      </c>
      <c r="F361" s="244" t="str">
        <f t="shared" si="321"/>
        <v>Nov</v>
      </c>
      <c r="G361" s="244">
        <f>+'Ark1'!Q1373</f>
        <v>0</v>
      </c>
      <c r="H361" s="244">
        <f>+'Ark1'!R1373</f>
        <v>0</v>
      </c>
      <c r="I361" s="246" t="str">
        <f>+IF(H361=0,"",'Ark1'!AG1373)</f>
        <v/>
      </c>
      <c r="J361" s="246" t="str">
        <f>+IF(H361=0,"",'Ark1'!AH1373)</f>
        <v/>
      </c>
      <c r="K361" s="245" t="str">
        <f>+IF(H361=0,"",'Ark1'!U1373)</f>
        <v/>
      </c>
      <c r="L361" s="245"/>
      <c r="M361" s="246" t="str">
        <f>+IF(H361=0,"",'Ark1'!T1373)</f>
        <v/>
      </c>
      <c r="N361" s="245" t="str">
        <f>+IF(H361=0,"",'Ark1'!V1373)</f>
        <v/>
      </c>
      <c r="O361" s="247" t="str">
        <f>+IF(H361=0,"",'Ark1'!W1373)</f>
        <v/>
      </c>
      <c r="P361" s="247" t="str">
        <f>+IF(H361=0,"",'Ark1'!X1373)</f>
        <v/>
      </c>
      <c r="Q361" s="247" t="str">
        <f>+IF(H361=0,"",'Ark1'!Y1373)</f>
        <v/>
      </c>
      <c r="R361" s="247" t="str">
        <f>+IF(H361=0,"",'Ark1'!Z1373)</f>
        <v/>
      </c>
      <c r="S361" s="247" t="str">
        <f>+IF(H361=0,"",'Ark1'!AA1373)</f>
        <v/>
      </c>
      <c r="T361" s="246" t="str">
        <f>+IF(H361=0,"",'Ark1'!AC1373)</f>
        <v/>
      </c>
      <c r="U361" s="247" t="str">
        <f>+IF(H361=0,"",'Ark1'!AE1373)</f>
        <v/>
      </c>
      <c r="V361" s="247" t="str">
        <f t="shared" si="322"/>
        <v/>
      </c>
      <c r="W361" s="245" t="str">
        <f t="shared" si="323"/>
        <v/>
      </c>
      <c r="X361" s="311"/>
      <c r="AA361" s="30"/>
      <c r="AB361" s="28"/>
    </row>
    <row r="362" spans="1:64">
      <c r="A362" s="311"/>
      <c r="B362" s="311">
        <f>+'Ark1'!C1374</f>
        <v>2023</v>
      </c>
      <c r="C362" s="244">
        <f>+'Ark1'!L1374</f>
        <v>8</v>
      </c>
      <c r="D362" s="244" t="str">
        <f t="shared" si="320"/>
        <v>R</v>
      </c>
      <c r="E362" s="244">
        <f>+'Ark1'!D1374</f>
        <v>12</v>
      </c>
      <c r="F362" s="244" t="str">
        <f t="shared" si="321"/>
        <v>Des</v>
      </c>
      <c r="G362" s="244">
        <f>+'Ark1'!Q1374</f>
        <v>0</v>
      </c>
      <c r="H362" s="244">
        <f>+'Ark1'!R1374</f>
        <v>0</v>
      </c>
      <c r="I362" s="246" t="str">
        <f>+IF(H362=0,"",'Ark1'!AG1374)</f>
        <v/>
      </c>
      <c r="J362" s="246" t="str">
        <f>+IF(H362=0,"",'Ark1'!AH1374)</f>
        <v/>
      </c>
      <c r="K362" s="245" t="str">
        <f>+IF(H362=0,"",'Ark1'!U1374)</f>
        <v/>
      </c>
      <c r="L362" s="245"/>
      <c r="M362" s="246" t="str">
        <f>+IF(H362=0,"",'Ark1'!T1374)</f>
        <v/>
      </c>
      <c r="N362" s="245" t="str">
        <f>+IF(H362=0,"",'Ark1'!V1374)</f>
        <v/>
      </c>
      <c r="O362" s="247" t="str">
        <f>+IF(H362=0,"",'Ark1'!W1374)</f>
        <v/>
      </c>
      <c r="P362" s="247" t="str">
        <f>+IF(H362=0,"",'Ark1'!X1374)</f>
        <v/>
      </c>
      <c r="Q362" s="247" t="str">
        <f>+IF(H362=0,"",'Ark1'!Y1374)</f>
        <v/>
      </c>
      <c r="R362" s="247" t="str">
        <f>+IF(H362=0,"",'Ark1'!Z1374)</f>
        <v/>
      </c>
      <c r="S362" s="247" t="str">
        <f>+IF(H362=0,"",'Ark1'!AA1374)</f>
        <v/>
      </c>
      <c r="T362" s="246" t="str">
        <f>+IF(H362=0,"",'Ark1'!AC1374)</f>
        <v/>
      </c>
      <c r="U362" s="247" t="str">
        <f>+IF(H362=0,"",'Ark1'!AE1374)</f>
        <v/>
      </c>
      <c r="V362" s="247" t="str">
        <f t="shared" si="322"/>
        <v/>
      </c>
      <c r="W362" s="245" t="str">
        <f t="shared" si="323"/>
        <v/>
      </c>
      <c r="X362" s="311"/>
      <c r="AA362" s="30"/>
      <c r="AB362" s="28"/>
    </row>
    <row r="363" spans="1:64" ht="15" customHeight="1">
      <c r="A363" s="311"/>
      <c r="B363" s="311"/>
      <c r="C363" s="311"/>
      <c r="D363" s="311"/>
      <c r="E363" s="311"/>
      <c r="F363" s="311"/>
      <c r="G363" s="311"/>
      <c r="H363" s="311"/>
      <c r="I363" s="311"/>
      <c r="J363" s="311"/>
      <c r="K363" s="311"/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227"/>
      <c r="AA363" s="30"/>
      <c r="AB363" s="28"/>
      <c r="AC363" s="228"/>
      <c r="AD363" s="29"/>
      <c r="AH363" s="29"/>
      <c r="AZ363" s="240"/>
    </row>
    <row r="364" spans="1:64" ht="15" customHeight="1">
      <c r="A364" s="311"/>
      <c r="B364" s="311"/>
      <c r="C364" s="356" t="s">
        <v>0</v>
      </c>
      <c r="D364" s="311"/>
      <c r="E364" s="357" t="str">
        <f>+D366</f>
        <v>R+</v>
      </c>
      <c r="F364" s="356" t="s">
        <v>586</v>
      </c>
      <c r="G364" s="311"/>
      <c r="H364" s="248">
        <f>SUM(H366:H374)</f>
        <v>1124</v>
      </c>
      <c r="I364" s="312"/>
      <c r="J364" s="312"/>
      <c r="K364" s="276">
        <f>+Klasse!L378</f>
        <v>0</v>
      </c>
      <c r="L364" s="276"/>
      <c r="M364" s="311"/>
      <c r="N364" s="311"/>
      <c r="O364" s="313"/>
      <c r="P364" s="313"/>
      <c r="Q364" s="313"/>
      <c r="R364" s="313"/>
      <c r="S364" s="313"/>
      <c r="T364" s="311"/>
      <c r="U364" s="313"/>
      <c r="V364" s="276"/>
      <c r="W364" s="312"/>
      <c r="X364" s="311"/>
      <c r="Y364" s="227"/>
      <c r="AA364" s="30"/>
      <c r="AB364" s="28"/>
      <c r="AC364" s="228"/>
      <c r="AD364" s="29"/>
      <c r="AH364" s="29"/>
      <c r="AZ364" s="240"/>
    </row>
    <row r="365" spans="1:64" ht="15" customHeight="1">
      <c r="A365" s="311"/>
      <c r="B365" s="311"/>
      <c r="C365" s="311"/>
      <c r="D365" s="311"/>
      <c r="E365" s="311"/>
      <c r="F365" s="311"/>
      <c r="G365" s="311"/>
      <c r="H365" s="311"/>
      <c r="I365" s="312"/>
      <c r="J365" s="312"/>
      <c r="K365" s="311"/>
      <c r="L365" s="311"/>
      <c r="M365" s="311"/>
      <c r="N365" s="311"/>
      <c r="O365" s="313"/>
      <c r="P365" s="313"/>
      <c r="Q365" s="313"/>
      <c r="R365" s="313"/>
      <c r="S365" s="313"/>
      <c r="T365" s="311"/>
      <c r="U365" s="313"/>
      <c r="V365" s="313"/>
      <c r="W365" s="313"/>
      <c r="X365" s="313"/>
      <c r="Y365" s="227"/>
      <c r="AA365" s="30"/>
      <c r="AB365" s="28"/>
      <c r="AC365" s="228"/>
      <c r="AD365" s="29"/>
      <c r="AH365" s="29"/>
      <c r="AZ365" s="240" t="e">
        <f>1+#REF!</f>
        <v>#REF!</v>
      </c>
      <c r="BA365" s="29">
        <v>20.659867330016564</v>
      </c>
      <c r="BB365" s="29">
        <f t="shared" ref="BB365" si="324">+BA365</f>
        <v>20.659867330016564</v>
      </c>
      <c r="BC365" s="29">
        <f t="shared" ref="BC365" si="325">+BB365</f>
        <v>20.659867330016564</v>
      </c>
      <c r="BD365" s="29">
        <f t="shared" ref="BD365" si="326">+BC365</f>
        <v>20.659867330016564</v>
      </c>
      <c r="BE365" s="29">
        <f t="shared" ref="BE365" si="327">+BD365</f>
        <v>20.659867330016564</v>
      </c>
      <c r="BF365" s="29">
        <f t="shared" ref="BF365" si="328">+BE365</f>
        <v>20.659867330016564</v>
      </c>
      <c r="BG365" s="29">
        <f t="shared" ref="BG365" si="329">+BF365</f>
        <v>20.659867330016564</v>
      </c>
      <c r="BH365" s="29">
        <f t="shared" ref="BH365" si="330">+BG365</f>
        <v>20.659867330016564</v>
      </c>
      <c r="BI365" s="29">
        <f t="shared" ref="BI365" si="331">+BH365</f>
        <v>20.659867330016564</v>
      </c>
      <c r="BJ365" s="29">
        <f t="shared" ref="BJ365" si="332">+BI365</f>
        <v>20.659867330016564</v>
      </c>
      <c r="BK365" s="29">
        <f t="shared" ref="BK365" si="333">+BJ365</f>
        <v>20.659867330016564</v>
      </c>
      <c r="BL365" s="29">
        <f t="shared" ref="BL365" si="334">+BK365</f>
        <v>20.659867330016564</v>
      </c>
    </row>
    <row r="366" spans="1:64">
      <c r="A366" s="311"/>
      <c r="B366" s="311">
        <f>+'Ark1'!C1375</f>
        <v>2023</v>
      </c>
      <c r="C366" s="244">
        <f>+'Ark1'!L1375</f>
        <v>9</v>
      </c>
      <c r="D366" s="244" t="str">
        <f t="shared" ref="D366:D377" si="335">+D139</f>
        <v>R+</v>
      </c>
      <c r="E366" s="244">
        <f>+'Ark1'!D1375</f>
        <v>1</v>
      </c>
      <c r="F366" s="244" t="str">
        <f t="shared" ref="F366:F377" si="336">+F351</f>
        <v>Jan</v>
      </c>
      <c r="G366" s="244">
        <f>+'Ark1'!Q1375</f>
        <v>0</v>
      </c>
      <c r="H366" s="244">
        <f>+'Ark1'!R1375</f>
        <v>0</v>
      </c>
      <c r="I366" s="246" t="str">
        <f>+IF(H366=0,"",'Ark1'!AG1375)</f>
        <v/>
      </c>
      <c r="J366" s="246" t="str">
        <f>+IF(H366=0,"",'Ark1'!AH1375)</f>
        <v/>
      </c>
      <c r="K366" s="245" t="str">
        <f>+IF(H366=0,"",'Ark1'!U1375)</f>
        <v/>
      </c>
      <c r="L366" s="245"/>
      <c r="M366" s="246" t="str">
        <f>+IF(H366=0,"",'Ark1'!T1375)</f>
        <v/>
      </c>
      <c r="N366" s="245" t="str">
        <f>+IF(H366=0,"",'Ark1'!V1375)</f>
        <v/>
      </c>
      <c r="O366" s="247" t="str">
        <f>+IF(H366=0,"",'Ark1'!W1375)</f>
        <v/>
      </c>
      <c r="P366" s="247" t="str">
        <f>+IF(H366=0,"",'Ark1'!X1375)</f>
        <v/>
      </c>
      <c r="Q366" s="247" t="str">
        <f>+IF(H366=0,"",'Ark1'!Y1375)</f>
        <v/>
      </c>
      <c r="R366" s="247" t="str">
        <f>+IF(H366=0,"",'Ark1'!Z1375)</f>
        <v/>
      </c>
      <c r="S366" s="247" t="str">
        <f>+IF(H366=0,"",'Ark1'!AA1375)</f>
        <v/>
      </c>
      <c r="T366" s="246" t="str">
        <f>+IF(H366=0,"",'Ark1'!AC1375)</f>
        <v/>
      </c>
      <c r="U366" s="247" t="str">
        <f>+IF(H366=0,"",'Ark1'!AE1375)</f>
        <v/>
      </c>
      <c r="V366" s="247" t="str">
        <f t="shared" ref="V366:V377" si="337">+IF(H366=0,"",+K366/C366)</f>
        <v/>
      </c>
      <c r="W366" s="245" t="str">
        <f t="shared" ref="W366:W377" si="338">+IF(H366=0,"",G366/H366)</f>
        <v/>
      </c>
      <c r="X366" s="311"/>
      <c r="AA366" s="30"/>
      <c r="AB366" s="28"/>
    </row>
    <row r="367" spans="1:64">
      <c r="A367" s="311"/>
      <c r="B367" s="311">
        <f>+'Ark1'!C1376</f>
        <v>2023</v>
      </c>
      <c r="C367" s="244">
        <f>+'Ark1'!L1376</f>
        <v>9</v>
      </c>
      <c r="D367" s="244" t="str">
        <f t="shared" si="335"/>
        <v>R+</v>
      </c>
      <c r="E367" s="244">
        <f>+'Ark1'!D1376</f>
        <v>2</v>
      </c>
      <c r="F367" s="244" t="str">
        <f t="shared" si="336"/>
        <v>Feb</v>
      </c>
      <c r="G367" s="244">
        <f>+'Ark1'!Q1376</f>
        <v>0</v>
      </c>
      <c r="H367" s="244">
        <f>+'Ark1'!R1376</f>
        <v>0</v>
      </c>
      <c r="I367" s="246" t="str">
        <f>+IF(H367=0,"",'Ark1'!AG1376)</f>
        <v/>
      </c>
      <c r="J367" s="246" t="str">
        <f>+IF(H367=0,"",'Ark1'!AH1376)</f>
        <v/>
      </c>
      <c r="K367" s="245" t="str">
        <f>+IF(H367=0,"",'Ark1'!U1376)</f>
        <v/>
      </c>
      <c r="L367" s="245"/>
      <c r="M367" s="246" t="str">
        <f>+IF(H367=0,"",'Ark1'!T1376)</f>
        <v/>
      </c>
      <c r="N367" s="245" t="str">
        <f>+IF(H367=0,"",'Ark1'!V1376)</f>
        <v/>
      </c>
      <c r="O367" s="247" t="str">
        <f>+IF(H367=0,"",'Ark1'!W1376)</f>
        <v/>
      </c>
      <c r="P367" s="247" t="str">
        <f>+IF(H367=0,"",'Ark1'!X1376)</f>
        <v/>
      </c>
      <c r="Q367" s="247" t="str">
        <f>+IF(H367=0,"",'Ark1'!Y1376)</f>
        <v/>
      </c>
      <c r="R367" s="247" t="str">
        <f>+IF(H367=0,"",'Ark1'!Z1376)</f>
        <v/>
      </c>
      <c r="S367" s="247" t="str">
        <f>+IF(H367=0,"",'Ark1'!AA1376)</f>
        <v/>
      </c>
      <c r="T367" s="246" t="str">
        <f>+IF(H367=0,"",'Ark1'!AC1376)</f>
        <v/>
      </c>
      <c r="U367" s="247" t="str">
        <f>+IF(H367=0,"",'Ark1'!AE1376)</f>
        <v/>
      </c>
      <c r="V367" s="247" t="str">
        <f t="shared" si="337"/>
        <v/>
      </c>
      <c r="W367" s="245" t="str">
        <f t="shared" si="338"/>
        <v/>
      </c>
      <c r="X367" s="311"/>
      <c r="AA367" s="30"/>
      <c r="AB367" s="28"/>
    </row>
    <row r="368" spans="1:64">
      <c r="A368" s="311"/>
      <c r="B368" s="311">
        <f>+'Ark1'!C1377</f>
        <v>2023</v>
      </c>
      <c r="C368" s="244">
        <f>+'Ark1'!L1377</f>
        <v>9</v>
      </c>
      <c r="D368" s="244" t="str">
        <f t="shared" si="335"/>
        <v>R+</v>
      </c>
      <c r="E368" s="244">
        <f>+'Ark1'!D1377</f>
        <v>3</v>
      </c>
      <c r="F368" s="244" t="str">
        <f t="shared" si="336"/>
        <v>Mar</v>
      </c>
      <c r="G368" s="244">
        <f>+'Ark1'!Q1377</f>
        <v>2</v>
      </c>
      <c r="H368" s="244">
        <f>+'Ark1'!R1377</f>
        <v>2</v>
      </c>
      <c r="I368" s="246">
        <f>+IF(H368=0,"",'Ark1'!AG1377)</f>
        <v>20</v>
      </c>
      <c r="J368" s="246">
        <f>+IF(H368=0,"",'Ark1'!AH1377)</f>
        <v>44.210526315789473</v>
      </c>
      <c r="K368" s="245">
        <f>+IF(H368=0,"",'Ark1'!U1377)</f>
        <v>21</v>
      </c>
      <c r="L368" s="245"/>
      <c r="M368" s="246">
        <f>+IF(H368=0,"",'Ark1'!T1377)</f>
        <v>7.5</v>
      </c>
      <c r="N368" s="245">
        <f>+IF(H368=0,"",'Ark1'!V1377)</f>
        <v>50</v>
      </c>
      <c r="O368" s="247">
        <f>+IF(H368=0,"",'Ark1'!W1377)</f>
        <v>0</v>
      </c>
      <c r="P368" s="247">
        <f>+IF(H368=0,"",'Ark1'!X1377)</f>
        <v>50</v>
      </c>
      <c r="Q368" s="247">
        <f>+IF(H368=0,"",'Ark1'!Y1377)</f>
        <v>50</v>
      </c>
      <c r="R368" s="247">
        <f>+IF(H368=0,"",'Ark1'!Z1377)</f>
        <v>0</v>
      </c>
      <c r="S368" s="247">
        <f>+IF(H368=0,"",'Ark1'!AA1377)</f>
        <v>5.9000000000000048</v>
      </c>
      <c r="T368" s="246">
        <f>+IF(H368=0,"",'Ark1'!AC1377)</f>
        <v>0.5</v>
      </c>
      <c r="U368" s="247">
        <f>+IF(H368=0,"",'Ark1'!AE1377)</f>
        <v>-99.999999999999517</v>
      </c>
      <c r="V368" s="247">
        <f t="shared" si="337"/>
        <v>2.3333333333333335</v>
      </c>
      <c r="W368" s="245">
        <f t="shared" si="338"/>
        <v>1</v>
      </c>
      <c r="X368" s="311"/>
      <c r="AA368" s="30"/>
      <c r="AB368" s="28"/>
    </row>
    <row r="369" spans="1:64">
      <c r="A369" s="311"/>
      <c r="B369" s="311">
        <f>+'Ark1'!C1378</f>
        <v>2023</v>
      </c>
      <c r="C369" s="244">
        <f>+'Ark1'!L1378</f>
        <v>9</v>
      </c>
      <c r="D369" s="244" t="str">
        <f t="shared" si="335"/>
        <v>R+</v>
      </c>
      <c r="E369" s="244">
        <f>+'Ark1'!D1378</f>
        <v>4</v>
      </c>
      <c r="F369" s="244" t="str">
        <f t="shared" si="336"/>
        <v>Apr</v>
      </c>
      <c r="G369" s="244">
        <f>+'Ark1'!Q1378</f>
        <v>0</v>
      </c>
      <c r="H369" s="244">
        <f>+'Ark1'!R1378</f>
        <v>0</v>
      </c>
      <c r="I369" s="246" t="str">
        <f>+IF(H369=0,"",'Ark1'!AG1378)</f>
        <v/>
      </c>
      <c r="J369" s="246" t="str">
        <f>+IF(H369=0,"",'Ark1'!AH1378)</f>
        <v/>
      </c>
      <c r="K369" s="245" t="str">
        <f>+IF(H369=0,"",'Ark1'!U1378)</f>
        <v/>
      </c>
      <c r="L369" s="245"/>
      <c r="M369" s="246" t="str">
        <f>+IF(H369=0,"",'Ark1'!T1378)</f>
        <v/>
      </c>
      <c r="N369" s="245" t="str">
        <f>+IF(H369=0,"",'Ark1'!V1378)</f>
        <v/>
      </c>
      <c r="O369" s="247" t="str">
        <f>+IF(H369=0,"",'Ark1'!W1378)</f>
        <v/>
      </c>
      <c r="P369" s="247" t="str">
        <f>+IF(H369=0,"",'Ark1'!X1378)</f>
        <v/>
      </c>
      <c r="Q369" s="247" t="str">
        <f>+IF(H369=0,"",'Ark1'!Y1378)</f>
        <v/>
      </c>
      <c r="R369" s="247" t="str">
        <f>+IF(H369=0,"",'Ark1'!Z1378)</f>
        <v/>
      </c>
      <c r="S369" s="247" t="str">
        <f>+IF(H369=0,"",'Ark1'!AA1378)</f>
        <v/>
      </c>
      <c r="T369" s="246" t="str">
        <f>+IF(H369=0,"",'Ark1'!AC1378)</f>
        <v/>
      </c>
      <c r="U369" s="247" t="str">
        <f>+IF(H369=0,"",'Ark1'!AE1378)</f>
        <v/>
      </c>
      <c r="V369" s="247" t="str">
        <f t="shared" si="337"/>
        <v/>
      </c>
      <c r="W369" s="245" t="str">
        <f t="shared" si="338"/>
        <v/>
      </c>
      <c r="X369" s="311"/>
      <c r="AA369" s="30"/>
      <c r="AB369" s="28"/>
    </row>
    <row r="370" spans="1:64">
      <c r="A370" s="311"/>
      <c r="B370" s="311">
        <f>+'Ark1'!C1379</f>
        <v>2023</v>
      </c>
      <c r="C370" s="244">
        <f>+'Ark1'!L1379</f>
        <v>9</v>
      </c>
      <c r="D370" s="244" t="str">
        <f t="shared" si="335"/>
        <v>R+</v>
      </c>
      <c r="E370" s="244">
        <f>+'Ark1'!D1379</f>
        <v>5</v>
      </c>
      <c r="F370" s="244" t="str">
        <f t="shared" si="336"/>
        <v>Mai</v>
      </c>
      <c r="G370" s="244">
        <f>+'Ark1'!Q1379</f>
        <v>51</v>
      </c>
      <c r="H370" s="244">
        <f>+'Ark1'!R1379</f>
        <v>406</v>
      </c>
      <c r="I370" s="246">
        <f>+IF(H370=0,"",'Ark1'!AG1379)</f>
        <v>48.798076923076913</v>
      </c>
      <c r="J370" s="246">
        <f>+IF(H370=0,"",'Ark1'!AH1379)</f>
        <v>50.183599446584147</v>
      </c>
      <c r="K370" s="245">
        <f>+IF(H370=0,"",'Ark1'!U1379)</f>
        <v>16.527832512315261</v>
      </c>
      <c r="L370" s="245"/>
      <c r="M370" s="246">
        <f>+IF(H370=0,"",'Ark1'!T1379)</f>
        <v>7.0295566502463052</v>
      </c>
      <c r="N370" s="245">
        <f>+IF(H370=0,"",'Ark1'!V1379)</f>
        <v>0.2463054187192118</v>
      </c>
      <c r="O370" s="247">
        <f>+IF(H370=0,"",'Ark1'!W1379)</f>
        <v>12.315270935960591</v>
      </c>
      <c r="P370" s="247">
        <f>+IF(H370=0,"",'Ark1'!X1379)</f>
        <v>46.798029556650249</v>
      </c>
      <c r="Q370" s="247">
        <f>+IF(H370=0,"",'Ark1'!Y1379)</f>
        <v>8.3743842364532046</v>
      </c>
      <c r="R370" s="247">
        <f>+IF(H370=0,"",'Ark1'!Z1379)</f>
        <v>0</v>
      </c>
      <c r="S370" s="247">
        <f>+IF(H370=0,"",'Ark1'!AA1379)</f>
        <v>3.7666724585994862</v>
      </c>
      <c r="T370" s="246">
        <f>+IF(H370=0,"",'Ark1'!AC1379)</f>
        <v>1.3258005483787478</v>
      </c>
      <c r="U370" s="247">
        <f>+IF(H370=0,"",'Ark1'!AE1379)</f>
        <v>43.258374493440655</v>
      </c>
      <c r="V370" s="247">
        <f t="shared" si="337"/>
        <v>1.8364258347016955</v>
      </c>
      <c r="W370" s="245">
        <f t="shared" si="338"/>
        <v>0.12561576354679804</v>
      </c>
      <c r="X370" s="311"/>
      <c r="AA370" s="30"/>
      <c r="AB370" s="28"/>
    </row>
    <row r="371" spans="1:64">
      <c r="A371" s="311"/>
      <c r="B371" s="311">
        <f>+'Ark1'!C1380</f>
        <v>2023</v>
      </c>
      <c r="C371" s="244">
        <f>+'Ark1'!L1380</f>
        <v>9</v>
      </c>
      <c r="D371" s="244" t="str">
        <f t="shared" si="335"/>
        <v>R+</v>
      </c>
      <c r="E371" s="244">
        <f>+'Ark1'!D1380</f>
        <v>6</v>
      </c>
      <c r="F371" s="244" t="str">
        <f t="shared" si="336"/>
        <v>Jun</v>
      </c>
      <c r="G371" s="244">
        <f>+'Ark1'!Q1380</f>
        <v>138</v>
      </c>
      <c r="H371" s="244">
        <f>+'Ark1'!R1380</f>
        <v>702</v>
      </c>
      <c r="I371" s="246">
        <f>+IF(H371=0,"",'Ark1'!AG1380)</f>
        <v>37.701396348012885</v>
      </c>
      <c r="J371" s="246">
        <f>+IF(H371=0,"",'Ark1'!AH1380)</f>
        <v>39.002841605723589</v>
      </c>
      <c r="K371" s="245">
        <f>+IF(H371=0,"",'Ark1'!U1380)</f>
        <v>15.407122507122502</v>
      </c>
      <c r="L371" s="245"/>
      <c r="M371" s="246">
        <f>+IF(H371=0,"",'Ark1'!T1380)</f>
        <v>6.547008547008546</v>
      </c>
      <c r="N371" s="245">
        <f>+IF(H371=0,"",'Ark1'!V1380)</f>
        <v>0.14245014245014248</v>
      </c>
      <c r="O371" s="247">
        <f>+IF(H371=0,"",'Ark1'!W1380)</f>
        <v>7.9772079772079758</v>
      </c>
      <c r="P371" s="247">
        <f>+IF(H371=0,"",'Ark1'!X1380)</f>
        <v>35.612535612535623</v>
      </c>
      <c r="Q371" s="247">
        <f>+IF(H371=0,"",'Ark1'!Y1380)</f>
        <v>0.99715099715099698</v>
      </c>
      <c r="R371" s="247">
        <f>+IF(H371=0,"",'Ark1'!Z1380)</f>
        <v>0</v>
      </c>
      <c r="S371" s="247">
        <f>+IF(H371=0,"",'Ark1'!AA1380)</f>
        <v>2.4104250040379966</v>
      </c>
      <c r="T371" s="246">
        <f>+IF(H371=0,"",'Ark1'!AC1380)</f>
        <v>1.4431036107175332</v>
      </c>
      <c r="U371" s="247">
        <f>+IF(H371=0,"",'Ark1'!AE1380)</f>
        <v>28.320748646040407</v>
      </c>
      <c r="V371" s="247">
        <f t="shared" si="337"/>
        <v>1.7119025007913891</v>
      </c>
      <c r="W371" s="245">
        <f t="shared" si="338"/>
        <v>0.19658119658119658</v>
      </c>
      <c r="X371" s="311"/>
      <c r="AA371" s="30"/>
      <c r="AB371" s="28"/>
    </row>
    <row r="372" spans="1:64">
      <c r="A372" s="311"/>
      <c r="B372" s="311">
        <f>+'Ark1'!C1381</f>
        <v>2023</v>
      </c>
      <c r="C372" s="244">
        <f>+'Ark1'!L1381</f>
        <v>9</v>
      </c>
      <c r="D372" s="244" t="str">
        <f t="shared" si="335"/>
        <v>R+</v>
      </c>
      <c r="E372" s="244">
        <f>+'Ark1'!D1381</f>
        <v>7</v>
      </c>
      <c r="F372" s="244" t="str">
        <f t="shared" si="336"/>
        <v>Jul</v>
      </c>
      <c r="G372" s="244">
        <f>+'Ark1'!Q1381</f>
        <v>6</v>
      </c>
      <c r="H372" s="244">
        <f>+'Ark1'!R1381</f>
        <v>13</v>
      </c>
      <c r="I372" s="246">
        <f>+IF(H372=0,"",'Ark1'!AG1381)</f>
        <v>23.63636363636364</v>
      </c>
      <c r="J372" s="246">
        <f>+IF(H372=0,"",'Ark1'!AH1381)</f>
        <v>27.821407795229792</v>
      </c>
      <c r="K372" s="245">
        <f>+IF(H372=0,"",'Ark1'!U1381)</f>
        <v>14.71538461538462</v>
      </c>
      <c r="L372" s="245"/>
      <c r="M372" s="246">
        <f>+IF(H372=0,"",'Ark1'!T1381)</f>
        <v>6.0769230769230758</v>
      </c>
      <c r="N372" s="245">
        <f>+IF(H372=0,"",'Ark1'!V1381)</f>
        <v>0</v>
      </c>
      <c r="O372" s="247">
        <f>+IF(H372=0,"",'Ark1'!W1381)</f>
        <v>7.6923076923076898</v>
      </c>
      <c r="P372" s="247">
        <f>+IF(H372=0,"",'Ark1'!X1381)</f>
        <v>46.15384615384616</v>
      </c>
      <c r="Q372" s="247">
        <f>+IF(H372=0,"",'Ark1'!Y1381)</f>
        <v>0</v>
      </c>
      <c r="R372" s="247">
        <f>+IF(H372=0,"",'Ark1'!Z1381)</f>
        <v>0</v>
      </c>
      <c r="S372" s="247">
        <f>+IF(H372=0,"",'Ark1'!AA1381)</f>
        <v>2.8321902787679898</v>
      </c>
      <c r="T372" s="246">
        <f>+IF(H372=0,"",'Ark1'!AC1381)</f>
        <v>1.8589301497837811</v>
      </c>
      <c r="U372" s="247">
        <f>+IF(H372=0,"",'Ark1'!AE1381)</f>
        <v>90.856102181044562</v>
      </c>
      <c r="V372" s="247">
        <f t="shared" si="337"/>
        <v>1.6350427350427355</v>
      </c>
      <c r="W372" s="245">
        <f t="shared" si="338"/>
        <v>0.46153846153846156</v>
      </c>
      <c r="X372" s="311"/>
      <c r="AA372" s="30"/>
      <c r="AB372" s="28"/>
    </row>
    <row r="373" spans="1:64">
      <c r="A373" s="311"/>
      <c r="B373" s="311">
        <f>+'Ark1'!C1382</f>
        <v>2023</v>
      </c>
      <c r="C373" s="244">
        <f>+'Ark1'!L1382</f>
        <v>9</v>
      </c>
      <c r="D373" s="244" t="str">
        <f t="shared" si="335"/>
        <v>R+</v>
      </c>
      <c r="E373" s="244">
        <f>+'Ark1'!D1382</f>
        <v>8</v>
      </c>
      <c r="F373" s="244" t="str">
        <f t="shared" si="336"/>
        <v>Aug</v>
      </c>
      <c r="G373" s="244">
        <f>+'Ark1'!Q1382</f>
        <v>0</v>
      </c>
      <c r="H373" s="244">
        <f>+'Ark1'!R1382</f>
        <v>0</v>
      </c>
      <c r="I373" s="246" t="str">
        <f>+IF(H373=0,"",'Ark1'!AG1382)</f>
        <v/>
      </c>
      <c r="J373" s="246" t="str">
        <f>+IF(H373=0,"",'Ark1'!AH1382)</f>
        <v/>
      </c>
      <c r="K373" s="245" t="str">
        <f>+IF(H373=0,"",'Ark1'!U1382)</f>
        <v/>
      </c>
      <c r="L373" s="245"/>
      <c r="M373" s="246" t="str">
        <f>+IF(H373=0,"",'Ark1'!T1382)</f>
        <v/>
      </c>
      <c r="N373" s="245" t="str">
        <f>+IF(H373=0,"",'Ark1'!V1382)</f>
        <v/>
      </c>
      <c r="O373" s="247" t="str">
        <f>+IF(H373=0,"",'Ark1'!W1382)</f>
        <v/>
      </c>
      <c r="P373" s="247" t="str">
        <f>+IF(H373=0,"",'Ark1'!X1382)</f>
        <v/>
      </c>
      <c r="Q373" s="247" t="str">
        <f>+IF(H373=0,"",'Ark1'!Y1382)</f>
        <v/>
      </c>
      <c r="R373" s="247" t="str">
        <f>+IF(H373=0,"",'Ark1'!Z1382)</f>
        <v/>
      </c>
      <c r="S373" s="247" t="str">
        <f>+IF(H373=0,"",'Ark1'!AA1382)</f>
        <v/>
      </c>
      <c r="T373" s="246" t="str">
        <f>+IF(H373=0,"",'Ark1'!AC1382)</f>
        <v/>
      </c>
      <c r="U373" s="247" t="str">
        <f>+IF(H373=0,"",'Ark1'!AE1382)</f>
        <v/>
      </c>
      <c r="V373" s="247" t="str">
        <f t="shared" si="337"/>
        <v/>
      </c>
      <c r="W373" s="245" t="str">
        <f t="shared" si="338"/>
        <v/>
      </c>
      <c r="X373" s="311"/>
      <c r="AA373" s="30"/>
      <c r="AB373" s="28"/>
    </row>
    <row r="374" spans="1:64">
      <c r="A374" s="311"/>
      <c r="B374" s="311">
        <f>+'Ark1'!C1383</f>
        <v>2023</v>
      </c>
      <c r="C374" s="244">
        <f>+'Ark1'!L1383</f>
        <v>9</v>
      </c>
      <c r="D374" s="244" t="str">
        <f t="shared" si="335"/>
        <v>R+</v>
      </c>
      <c r="E374" s="244">
        <f>+'Ark1'!D1383</f>
        <v>9</v>
      </c>
      <c r="F374" s="244" t="str">
        <f t="shared" si="336"/>
        <v>Sep</v>
      </c>
      <c r="G374" s="244">
        <f>+'Ark1'!Q1383</f>
        <v>1</v>
      </c>
      <c r="H374" s="244">
        <f>+'Ark1'!R1383</f>
        <v>1</v>
      </c>
      <c r="I374" s="246">
        <f>+IF(H374=0,"",'Ark1'!AG1383)</f>
        <v>50</v>
      </c>
      <c r="J374" s="246">
        <f>+IF(H374=0,"",'Ark1'!AH1383)</f>
        <v>56.249999999999993</v>
      </c>
      <c r="K374" s="245">
        <f>+IF(H374=0,"",'Ark1'!U1383)</f>
        <v>21.6</v>
      </c>
      <c r="L374" s="245"/>
      <c r="M374" s="246">
        <f>+IF(H374=0,"",'Ark1'!T1383)</f>
        <v>7</v>
      </c>
      <c r="N374" s="245">
        <f>+IF(H374=0,"",'Ark1'!V1383)</f>
        <v>0</v>
      </c>
      <c r="O374" s="247">
        <f>+IF(H374=0,"",'Ark1'!W1383)</f>
        <v>0</v>
      </c>
      <c r="P374" s="247">
        <f>+IF(H374=0,"",'Ark1'!X1383)</f>
        <v>100</v>
      </c>
      <c r="Q374" s="247">
        <f>+IF(H374=0,"",'Ark1'!Y1383)</f>
        <v>0</v>
      </c>
      <c r="R374" s="247">
        <f>+IF(H374=0,"",'Ark1'!Z1383)</f>
        <v>0</v>
      </c>
      <c r="S374" s="247">
        <f>+IF(H374=0,"",'Ark1'!AA1383)</f>
        <v>0</v>
      </c>
      <c r="T374" s="246">
        <f>+IF(H374=0,"",'Ark1'!AC1383)</f>
        <v>0</v>
      </c>
      <c r="U374" s="247">
        <f>+IF(H374=0,"",'Ark1'!AE1383)</f>
        <v>0</v>
      </c>
      <c r="V374" s="247">
        <f t="shared" si="337"/>
        <v>2.4000000000000004</v>
      </c>
      <c r="W374" s="245">
        <f t="shared" si="338"/>
        <v>1</v>
      </c>
      <c r="X374" s="311"/>
      <c r="AA374" s="30"/>
      <c r="AB374" s="28"/>
    </row>
    <row r="375" spans="1:64">
      <c r="A375" s="311"/>
      <c r="B375" s="311">
        <f>+'Ark1'!C1384</f>
        <v>2023</v>
      </c>
      <c r="C375" s="244">
        <f>+'Ark1'!L1384</f>
        <v>9</v>
      </c>
      <c r="D375" s="244" t="str">
        <f t="shared" si="335"/>
        <v>R+</v>
      </c>
      <c r="E375" s="244">
        <f>+'Ark1'!D1384</f>
        <v>10</v>
      </c>
      <c r="F375" s="244" t="str">
        <f t="shared" si="336"/>
        <v>Okt</v>
      </c>
      <c r="G375" s="244">
        <f>+'Ark1'!Q1384</f>
        <v>0</v>
      </c>
      <c r="H375" s="244">
        <f>+'Ark1'!R1384</f>
        <v>0</v>
      </c>
      <c r="I375" s="246" t="str">
        <f>+IF(H375=0,"",'Ark1'!AG1384)</f>
        <v/>
      </c>
      <c r="J375" s="246" t="str">
        <f>+IF(H375=0,"",'Ark1'!AH1384)</f>
        <v/>
      </c>
      <c r="K375" s="245" t="str">
        <f>+IF(H375=0,"",'Ark1'!U1384)</f>
        <v/>
      </c>
      <c r="L375" s="245"/>
      <c r="M375" s="246" t="str">
        <f>+IF(H375=0,"",'Ark1'!T1384)</f>
        <v/>
      </c>
      <c r="N375" s="245" t="str">
        <f>+IF(H375=0,"",'Ark1'!V1384)</f>
        <v/>
      </c>
      <c r="O375" s="247" t="str">
        <f>+IF(H375=0,"",'Ark1'!W1384)</f>
        <v/>
      </c>
      <c r="P375" s="247" t="str">
        <f>+IF(H375=0,"",'Ark1'!X1384)</f>
        <v/>
      </c>
      <c r="Q375" s="247" t="str">
        <f>+IF(H375=0,"",'Ark1'!Y1384)</f>
        <v/>
      </c>
      <c r="R375" s="247" t="str">
        <f>+IF(H375=0,"",'Ark1'!Z1384)</f>
        <v/>
      </c>
      <c r="S375" s="247" t="str">
        <f>+IF(H375=0,"",'Ark1'!AA1384)</f>
        <v/>
      </c>
      <c r="T375" s="246" t="str">
        <f>+IF(H375=0,"",'Ark1'!AC1384)</f>
        <v/>
      </c>
      <c r="U375" s="247" t="str">
        <f>+IF(H375=0,"",'Ark1'!AE1384)</f>
        <v/>
      </c>
      <c r="V375" s="247" t="str">
        <f t="shared" si="337"/>
        <v/>
      </c>
      <c r="W375" s="245" t="str">
        <f t="shared" si="338"/>
        <v/>
      </c>
      <c r="X375" s="311"/>
      <c r="AA375" s="30"/>
      <c r="AB375" s="28"/>
    </row>
    <row r="376" spans="1:64">
      <c r="A376" s="311"/>
      <c r="B376" s="311">
        <f>+'Ark1'!C1385</f>
        <v>2023</v>
      </c>
      <c r="C376" s="244">
        <f>+'Ark1'!L1385</f>
        <v>9</v>
      </c>
      <c r="D376" s="244" t="str">
        <f t="shared" si="335"/>
        <v>R+</v>
      </c>
      <c r="E376" s="244">
        <f>+'Ark1'!D1385</f>
        <v>11</v>
      </c>
      <c r="F376" s="244" t="str">
        <f t="shared" si="336"/>
        <v>Nov</v>
      </c>
      <c r="G376" s="244">
        <f>+'Ark1'!Q1385</f>
        <v>1</v>
      </c>
      <c r="H376" s="244">
        <f>+'Ark1'!R1385</f>
        <v>1</v>
      </c>
      <c r="I376" s="246">
        <f>+IF(H376=0,"",'Ark1'!AG1385)</f>
        <v>100</v>
      </c>
      <c r="J376" s="246">
        <f>+IF(H376=0,"",'Ark1'!AH1385)</f>
        <v>100</v>
      </c>
      <c r="K376" s="245">
        <f>+IF(H376=0,"",'Ark1'!U1385)</f>
        <v>23.5</v>
      </c>
      <c r="L376" s="245"/>
      <c r="M376" s="246">
        <f>+IF(H376=0,"",'Ark1'!T1385)</f>
        <v>6</v>
      </c>
      <c r="N376" s="245">
        <f>+IF(H376=0,"",'Ark1'!V1385)</f>
        <v>0</v>
      </c>
      <c r="O376" s="247">
        <f>+IF(H376=0,"",'Ark1'!W1385)</f>
        <v>0</v>
      </c>
      <c r="P376" s="247">
        <f>+IF(H376=0,"",'Ark1'!X1385)</f>
        <v>100</v>
      </c>
      <c r="Q376" s="247">
        <f>+IF(H376=0,"",'Ark1'!Y1385)</f>
        <v>100</v>
      </c>
      <c r="R376" s="247">
        <f>+IF(H376=0,"",'Ark1'!Z1385)</f>
        <v>0</v>
      </c>
      <c r="S376" s="247">
        <f>+IF(H376=0,"",'Ark1'!AA1385)</f>
        <v>0</v>
      </c>
      <c r="T376" s="246">
        <f>+IF(H376=0,"",'Ark1'!AC1385)</f>
        <v>0</v>
      </c>
      <c r="U376" s="247">
        <f>+IF(H376=0,"",'Ark1'!AE1385)</f>
        <v>0</v>
      </c>
      <c r="V376" s="247">
        <f t="shared" si="337"/>
        <v>2.6111111111111112</v>
      </c>
      <c r="W376" s="245">
        <f t="shared" si="338"/>
        <v>1</v>
      </c>
      <c r="X376" s="311"/>
      <c r="AA376" s="30"/>
      <c r="AB376" s="28"/>
    </row>
    <row r="377" spans="1:64">
      <c r="A377" s="311"/>
      <c r="B377" s="311">
        <f>+'Ark1'!C1386</f>
        <v>2023</v>
      </c>
      <c r="C377" s="244">
        <f>+'Ark1'!L1386</f>
        <v>9</v>
      </c>
      <c r="D377" s="244" t="str">
        <f t="shared" si="335"/>
        <v>R+</v>
      </c>
      <c r="E377" s="244">
        <f>+'Ark1'!D1386</f>
        <v>12</v>
      </c>
      <c r="F377" s="244" t="str">
        <f t="shared" si="336"/>
        <v>Des</v>
      </c>
      <c r="G377" s="244">
        <f>+'Ark1'!Q1386</f>
        <v>0</v>
      </c>
      <c r="H377" s="244">
        <f>+'Ark1'!R1386</f>
        <v>0</v>
      </c>
      <c r="I377" s="246" t="str">
        <f>+IF(H377=0,"",'Ark1'!AG1386)</f>
        <v/>
      </c>
      <c r="J377" s="246" t="str">
        <f>+IF(H377=0,"",'Ark1'!AH1386)</f>
        <v/>
      </c>
      <c r="K377" s="245" t="str">
        <f>+IF(H377=0,"",'Ark1'!U1386)</f>
        <v/>
      </c>
      <c r="L377" s="245"/>
      <c r="M377" s="246" t="str">
        <f>+IF(H377=0,"",'Ark1'!T1386)</f>
        <v/>
      </c>
      <c r="N377" s="245" t="str">
        <f>+IF(H377=0,"",'Ark1'!V1386)</f>
        <v/>
      </c>
      <c r="O377" s="247" t="str">
        <f>+IF(H377=0,"",'Ark1'!W1386)</f>
        <v/>
      </c>
      <c r="P377" s="247" t="str">
        <f>+IF(H377=0,"",'Ark1'!X1386)</f>
        <v/>
      </c>
      <c r="Q377" s="247" t="str">
        <f>+IF(H377=0,"",'Ark1'!Y1386)</f>
        <v/>
      </c>
      <c r="R377" s="247" t="str">
        <f>+IF(H377=0,"",'Ark1'!Z1386)</f>
        <v/>
      </c>
      <c r="S377" s="247" t="str">
        <f>+IF(H377=0,"",'Ark1'!AA1386)</f>
        <v/>
      </c>
      <c r="T377" s="246" t="str">
        <f>+IF(H377=0,"",'Ark1'!AC1386)</f>
        <v/>
      </c>
      <c r="U377" s="247" t="str">
        <f>+IF(H377=0,"",'Ark1'!AE1386)</f>
        <v/>
      </c>
      <c r="V377" s="247" t="str">
        <f t="shared" si="337"/>
        <v/>
      </c>
      <c r="W377" s="245" t="str">
        <f t="shared" si="338"/>
        <v/>
      </c>
      <c r="X377" s="311"/>
      <c r="AA377" s="30"/>
      <c r="AB377" s="28"/>
    </row>
    <row r="378" spans="1:64" ht="15" customHeight="1">
      <c r="A378" s="311"/>
      <c r="B378" s="311"/>
      <c r="C378" s="311"/>
      <c r="D378" s="311"/>
      <c r="E378" s="311"/>
      <c r="F378" s="311"/>
      <c r="G378" s="311"/>
      <c r="H378" s="311"/>
      <c r="I378" s="311"/>
      <c r="J378" s="311"/>
      <c r="K378" s="311"/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227"/>
      <c r="AA378" s="30"/>
      <c r="AB378" s="28"/>
      <c r="AC378" s="228"/>
      <c r="AD378" s="29"/>
      <c r="AH378" s="29"/>
      <c r="AZ378" s="240"/>
    </row>
    <row r="379" spans="1:64" ht="15" customHeight="1">
      <c r="A379" s="311"/>
      <c r="B379" s="311"/>
      <c r="C379" s="356" t="s">
        <v>0</v>
      </c>
      <c r="D379" s="311"/>
      <c r="E379" s="357" t="str">
        <f>+D381</f>
        <v>U-</v>
      </c>
      <c r="F379" s="356" t="s">
        <v>586</v>
      </c>
      <c r="G379" s="311"/>
      <c r="H379" s="248">
        <f>SUM(H381:H389)</f>
        <v>496</v>
      </c>
      <c r="I379" s="312"/>
      <c r="J379" s="312"/>
      <c r="K379" s="276">
        <f>+Klasse!L393</f>
        <v>0</v>
      </c>
      <c r="L379" s="276"/>
      <c r="M379" s="311"/>
      <c r="N379" s="311"/>
      <c r="O379" s="313"/>
      <c r="P379" s="313"/>
      <c r="Q379" s="313"/>
      <c r="R379" s="313"/>
      <c r="S379" s="313"/>
      <c r="T379" s="311"/>
      <c r="U379" s="313"/>
      <c r="V379" s="276"/>
      <c r="W379" s="312"/>
      <c r="X379" s="311"/>
      <c r="Y379" s="227"/>
      <c r="AA379" s="30"/>
      <c r="AB379" s="28"/>
      <c r="AC379" s="228"/>
      <c r="AD379" s="29"/>
      <c r="AH379" s="29"/>
      <c r="AZ379" s="240"/>
    </row>
    <row r="380" spans="1:64" ht="15" customHeight="1">
      <c r="A380" s="311"/>
      <c r="B380" s="311"/>
      <c r="C380" s="311"/>
      <c r="D380" s="311"/>
      <c r="E380" s="311"/>
      <c r="F380" s="311"/>
      <c r="G380" s="311"/>
      <c r="H380" s="311"/>
      <c r="I380" s="312"/>
      <c r="J380" s="312"/>
      <c r="K380" s="311"/>
      <c r="L380" s="311"/>
      <c r="M380" s="311"/>
      <c r="N380" s="311"/>
      <c r="O380" s="313"/>
      <c r="P380" s="313"/>
      <c r="Q380" s="313"/>
      <c r="R380" s="313"/>
      <c r="S380" s="313"/>
      <c r="T380" s="311"/>
      <c r="U380" s="313"/>
      <c r="V380" s="313"/>
      <c r="W380" s="313"/>
      <c r="X380" s="313"/>
      <c r="Y380" s="227"/>
      <c r="AA380" s="30"/>
      <c r="AB380" s="28"/>
      <c r="AC380" s="228"/>
      <c r="AD380" s="29"/>
      <c r="AH380" s="29"/>
      <c r="AZ380" s="240" t="e">
        <f>1+#REF!</f>
        <v>#REF!</v>
      </c>
      <c r="BA380" s="29">
        <v>20.659867330016564</v>
      </c>
      <c r="BB380" s="29">
        <f t="shared" ref="BB380" si="339">+BA380</f>
        <v>20.659867330016564</v>
      </c>
      <c r="BC380" s="29">
        <f t="shared" ref="BC380" si="340">+BB380</f>
        <v>20.659867330016564</v>
      </c>
      <c r="BD380" s="29">
        <f t="shared" ref="BD380" si="341">+BC380</f>
        <v>20.659867330016564</v>
      </c>
      <c r="BE380" s="29">
        <f t="shared" ref="BE380" si="342">+BD380</f>
        <v>20.659867330016564</v>
      </c>
      <c r="BF380" s="29">
        <f t="shared" ref="BF380" si="343">+BE380</f>
        <v>20.659867330016564</v>
      </c>
      <c r="BG380" s="29">
        <f t="shared" ref="BG380" si="344">+BF380</f>
        <v>20.659867330016564</v>
      </c>
      <c r="BH380" s="29">
        <f t="shared" ref="BH380" si="345">+BG380</f>
        <v>20.659867330016564</v>
      </c>
      <c r="BI380" s="29">
        <f t="shared" ref="BI380" si="346">+BH380</f>
        <v>20.659867330016564</v>
      </c>
      <c r="BJ380" s="29">
        <f t="shared" ref="BJ380" si="347">+BI380</f>
        <v>20.659867330016564</v>
      </c>
      <c r="BK380" s="29">
        <f t="shared" ref="BK380" si="348">+BJ380</f>
        <v>20.659867330016564</v>
      </c>
      <c r="BL380" s="29">
        <f t="shared" ref="BL380" si="349">+BK380</f>
        <v>20.659867330016564</v>
      </c>
    </row>
    <row r="381" spans="1:64">
      <c r="A381" s="311"/>
      <c r="B381" s="311">
        <f>+'Ark1'!C1387</f>
        <v>2023</v>
      </c>
      <c r="C381" s="244">
        <f>+'Ark1'!L1387</f>
        <v>10</v>
      </c>
      <c r="D381" s="244" t="str">
        <f t="shared" ref="D381:D392" si="350">+D154</f>
        <v>U-</v>
      </c>
      <c r="E381" s="244">
        <f>+'Ark1'!D1387</f>
        <v>1</v>
      </c>
      <c r="F381" s="244" t="str">
        <f t="shared" ref="F381:F392" si="351">+F366</f>
        <v>Jan</v>
      </c>
      <c r="G381" s="244">
        <f>+'Ark1'!Q1387</f>
        <v>0</v>
      </c>
      <c r="H381" s="244">
        <f>+'Ark1'!R1387</f>
        <v>0</v>
      </c>
      <c r="I381" s="246" t="str">
        <f>+IF(H381=0,"",'Ark1'!AG1387)</f>
        <v/>
      </c>
      <c r="J381" s="246" t="str">
        <f>+IF(H381=0,"",'Ark1'!AH1387)</f>
        <v/>
      </c>
      <c r="K381" s="245" t="str">
        <f>+IF(H381=0,"",'Ark1'!U1387)</f>
        <v/>
      </c>
      <c r="L381" s="245"/>
      <c r="M381" s="246" t="str">
        <f>+IF(H381=0,"",'Ark1'!T1387)</f>
        <v/>
      </c>
      <c r="N381" s="245" t="str">
        <f>+IF(H381=0,"",'Ark1'!V1387)</f>
        <v/>
      </c>
      <c r="O381" s="247" t="str">
        <f>+IF(H381=0,"",'Ark1'!W1387)</f>
        <v/>
      </c>
      <c r="P381" s="247" t="str">
        <f>+IF(H381=0,"",'Ark1'!X1387)</f>
        <v/>
      </c>
      <c r="Q381" s="247" t="str">
        <f>+IF(H381=0,"",'Ark1'!Y1387)</f>
        <v/>
      </c>
      <c r="R381" s="247" t="str">
        <f>+IF(H381=0,"",'Ark1'!Z1387)</f>
        <v/>
      </c>
      <c r="S381" s="247" t="str">
        <f>+IF(H381=0,"",'Ark1'!AA1387)</f>
        <v/>
      </c>
      <c r="T381" s="246" t="str">
        <f>+IF(H381=0,"",'Ark1'!AC1387)</f>
        <v/>
      </c>
      <c r="U381" s="247" t="str">
        <f>+IF(H381=0,"",'Ark1'!AE1387)</f>
        <v/>
      </c>
      <c r="V381" s="247" t="str">
        <f t="shared" ref="V381:V392" si="352">+IF(H381=0,"",+K381/C381)</f>
        <v/>
      </c>
      <c r="W381" s="245" t="str">
        <f t="shared" ref="W381:W392" si="353">+IF(H381=0,"",G381/H381)</f>
        <v/>
      </c>
      <c r="X381" s="311"/>
      <c r="AA381" s="30"/>
      <c r="AB381" s="28"/>
    </row>
    <row r="382" spans="1:64">
      <c r="A382" s="311"/>
      <c r="B382" s="311">
        <f>+'Ark1'!C1388</f>
        <v>2023</v>
      </c>
      <c r="C382" s="244">
        <f>+'Ark1'!L1388</f>
        <v>10</v>
      </c>
      <c r="D382" s="244" t="str">
        <f t="shared" si="350"/>
        <v>U-</v>
      </c>
      <c r="E382" s="244">
        <f>+'Ark1'!D1388</f>
        <v>2</v>
      </c>
      <c r="F382" s="244" t="str">
        <f t="shared" si="351"/>
        <v>Feb</v>
      </c>
      <c r="G382" s="244">
        <f>+'Ark1'!Q1388</f>
        <v>0</v>
      </c>
      <c r="H382" s="244">
        <f>+'Ark1'!R1388</f>
        <v>0</v>
      </c>
      <c r="I382" s="246" t="str">
        <f>+IF(H382=0,"",'Ark1'!AG1388)</f>
        <v/>
      </c>
      <c r="J382" s="246" t="str">
        <f>+IF(H382=0,"",'Ark1'!AH1388)</f>
        <v/>
      </c>
      <c r="K382" s="245" t="str">
        <f>+IF(H382=0,"",'Ark1'!U1388)</f>
        <v/>
      </c>
      <c r="L382" s="245"/>
      <c r="M382" s="246" t="str">
        <f>+IF(H382=0,"",'Ark1'!T1388)</f>
        <v/>
      </c>
      <c r="N382" s="245" t="str">
        <f>+IF(H382=0,"",'Ark1'!V1388)</f>
        <v/>
      </c>
      <c r="O382" s="247" t="str">
        <f>+IF(H382=0,"",'Ark1'!W1388)</f>
        <v/>
      </c>
      <c r="P382" s="247" t="str">
        <f>+IF(H382=0,"",'Ark1'!X1388)</f>
        <v/>
      </c>
      <c r="Q382" s="247" t="str">
        <f>+IF(H382=0,"",'Ark1'!Y1388)</f>
        <v/>
      </c>
      <c r="R382" s="247" t="str">
        <f>+IF(H382=0,"",'Ark1'!Z1388)</f>
        <v/>
      </c>
      <c r="S382" s="247" t="str">
        <f>+IF(H382=0,"",'Ark1'!AA1388)</f>
        <v/>
      </c>
      <c r="T382" s="246" t="str">
        <f>+IF(H382=0,"",'Ark1'!AC1388)</f>
        <v/>
      </c>
      <c r="U382" s="247" t="str">
        <f>+IF(H382=0,"",'Ark1'!AE1388)</f>
        <v/>
      </c>
      <c r="V382" s="247" t="str">
        <f t="shared" si="352"/>
        <v/>
      </c>
      <c r="W382" s="245" t="str">
        <f t="shared" si="353"/>
        <v/>
      </c>
      <c r="X382" s="311"/>
      <c r="AA382" s="30"/>
      <c r="AB382" s="28"/>
    </row>
    <row r="383" spans="1:64">
      <c r="A383" s="311"/>
      <c r="B383" s="311">
        <f>+'Ark1'!C1389</f>
        <v>2023</v>
      </c>
      <c r="C383" s="244">
        <f>+'Ark1'!L1389</f>
        <v>10</v>
      </c>
      <c r="D383" s="244" t="str">
        <f t="shared" si="350"/>
        <v>U-</v>
      </c>
      <c r="E383" s="244">
        <f>+'Ark1'!D1389</f>
        <v>3</v>
      </c>
      <c r="F383" s="244" t="str">
        <f t="shared" si="351"/>
        <v>Mar</v>
      </c>
      <c r="G383" s="244">
        <f>+'Ark1'!Q1389</f>
        <v>0</v>
      </c>
      <c r="H383" s="244">
        <f>+'Ark1'!R1389</f>
        <v>0</v>
      </c>
      <c r="I383" s="246" t="str">
        <f>+IF(H383=0,"",'Ark1'!AG1389)</f>
        <v/>
      </c>
      <c r="J383" s="246" t="str">
        <f>+IF(H383=0,"",'Ark1'!AH1389)</f>
        <v/>
      </c>
      <c r="K383" s="245" t="str">
        <f>+IF(H383=0,"",'Ark1'!U1389)</f>
        <v/>
      </c>
      <c r="L383" s="245"/>
      <c r="M383" s="246" t="str">
        <f>+IF(H383=0,"",'Ark1'!T1389)</f>
        <v/>
      </c>
      <c r="N383" s="245" t="str">
        <f>+IF(H383=0,"",'Ark1'!V1389)</f>
        <v/>
      </c>
      <c r="O383" s="247" t="str">
        <f>+IF(H383=0,"",'Ark1'!W1389)</f>
        <v/>
      </c>
      <c r="P383" s="247" t="str">
        <f>+IF(H383=0,"",'Ark1'!X1389)</f>
        <v/>
      </c>
      <c r="Q383" s="247" t="str">
        <f>+IF(H383=0,"",'Ark1'!Y1389)</f>
        <v/>
      </c>
      <c r="R383" s="247" t="str">
        <f>+IF(H383=0,"",'Ark1'!Z1389)</f>
        <v/>
      </c>
      <c r="S383" s="247" t="str">
        <f>+IF(H383=0,"",'Ark1'!AA1389)</f>
        <v/>
      </c>
      <c r="T383" s="246" t="str">
        <f>+IF(H383=0,"",'Ark1'!AC1389)</f>
        <v/>
      </c>
      <c r="U383" s="247" t="str">
        <f>+IF(H383=0,"",'Ark1'!AE1389)</f>
        <v/>
      </c>
      <c r="V383" s="247" t="str">
        <f t="shared" si="352"/>
        <v/>
      </c>
      <c r="W383" s="245" t="str">
        <f t="shared" si="353"/>
        <v/>
      </c>
      <c r="X383" s="311"/>
      <c r="AA383" s="30"/>
      <c r="AB383" s="28"/>
    </row>
    <row r="384" spans="1:64">
      <c r="A384" s="311"/>
      <c r="B384" s="311">
        <f>+'Ark1'!C1390</f>
        <v>2023</v>
      </c>
      <c r="C384" s="244">
        <f>+'Ark1'!L1390</f>
        <v>10</v>
      </c>
      <c r="D384" s="244" t="str">
        <f t="shared" si="350"/>
        <v>U-</v>
      </c>
      <c r="E384" s="244">
        <f>+'Ark1'!D1390</f>
        <v>4</v>
      </c>
      <c r="F384" s="244" t="str">
        <f t="shared" si="351"/>
        <v>Apr</v>
      </c>
      <c r="G384" s="244">
        <f>+'Ark1'!Q1390</f>
        <v>0</v>
      </c>
      <c r="H384" s="244">
        <f>+'Ark1'!R1390</f>
        <v>0</v>
      </c>
      <c r="I384" s="246" t="str">
        <f>+IF(H384=0,"",'Ark1'!AG1390)</f>
        <v/>
      </c>
      <c r="J384" s="246" t="str">
        <f>+IF(H384=0,"",'Ark1'!AH1390)</f>
        <v/>
      </c>
      <c r="K384" s="245" t="str">
        <f>+IF(H384=0,"",'Ark1'!U1390)</f>
        <v/>
      </c>
      <c r="L384" s="245"/>
      <c r="M384" s="246" t="str">
        <f>+IF(H384=0,"",'Ark1'!T1390)</f>
        <v/>
      </c>
      <c r="N384" s="245" t="str">
        <f>+IF(H384=0,"",'Ark1'!V1390)</f>
        <v/>
      </c>
      <c r="O384" s="247" t="str">
        <f>+IF(H384=0,"",'Ark1'!W1390)</f>
        <v/>
      </c>
      <c r="P384" s="247" t="str">
        <f>+IF(H384=0,"",'Ark1'!X1390)</f>
        <v/>
      </c>
      <c r="Q384" s="247" t="str">
        <f>+IF(H384=0,"",'Ark1'!Y1390)</f>
        <v/>
      </c>
      <c r="R384" s="247" t="str">
        <f>+IF(H384=0,"",'Ark1'!Z1390)</f>
        <v/>
      </c>
      <c r="S384" s="247" t="str">
        <f>+IF(H384=0,"",'Ark1'!AA1390)</f>
        <v/>
      </c>
      <c r="T384" s="246" t="str">
        <f>+IF(H384=0,"",'Ark1'!AC1390)</f>
        <v/>
      </c>
      <c r="U384" s="247" t="str">
        <f>+IF(H384=0,"",'Ark1'!AE1390)</f>
        <v/>
      </c>
      <c r="V384" s="247" t="str">
        <f t="shared" si="352"/>
        <v/>
      </c>
      <c r="W384" s="245" t="str">
        <f t="shared" si="353"/>
        <v/>
      </c>
      <c r="X384" s="311"/>
      <c r="AA384" s="30"/>
      <c r="AB384" s="28"/>
    </row>
    <row r="385" spans="1:64">
      <c r="A385" s="311"/>
      <c r="B385" s="311">
        <f>+'Ark1'!C1391</f>
        <v>2023</v>
      </c>
      <c r="C385" s="244">
        <f>+'Ark1'!L1391</f>
        <v>10</v>
      </c>
      <c r="D385" s="244" t="str">
        <f t="shared" si="350"/>
        <v>U-</v>
      </c>
      <c r="E385" s="244">
        <f>+'Ark1'!D1391</f>
        <v>5</v>
      </c>
      <c r="F385" s="244" t="str">
        <f t="shared" si="351"/>
        <v>Mai</v>
      </c>
      <c r="G385" s="244">
        <f>+'Ark1'!Q1391</f>
        <v>36</v>
      </c>
      <c r="H385" s="244">
        <f>+'Ark1'!R1391</f>
        <v>173</v>
      </c>
      <c r="I385" s="246">
        <f>+IF(H385=0,"",'Ark1'!AG1391)</f>
        <v>20.793269230769223</v>
      </c>
      <c r="J385" s="246">
        <f>+IF(H385=0,"",'Ark1'!AH1391)</f>
        <v>20.75683356392328</v>
      </c>
      <c r="K385" s="245">
        <f>+IF(H385=0,"",'Ark1'!U1391)</f>
        <v>16.043352601156069</v>
      </c>
      <c r="L385" s="245"/>
      <c r="M385" s="246">
        <f>+IF(H385=0,"",'Ark1'!T1391)</f>
        <v>7.0115606936416155</v>
      </c>
      <c r="N385" s="245">
        <f>+IF(H385=0,"",'Ark1'!V1391)</f>
        <v>0.57803468208092501</v>
      </c>
      <c r="O385" s="247">
        <f>+IF(H385=0,"",'Ark1'!W1391)</f>
        <v>9.8265895953757187</v>
      </c>
      <c r="P385" s="247">
        <f>+IF(H385=0,"",'Ark1'!X1391)</f>
        <v>35.838150289017335</v>
      </c>
      <c r="Q385" s="247">
        <f>+IF(H385=0,"",'Ark1'!Y1391)</f>
        <v>2.8901734104046248</v>
      </c>
      <c r="R385" s="247">
        <f>+IF(H385=0,"",'Ark1'!Z1391)</f>
        <v>0</v>
      </c>
      <c r="S385" s="247">
        <f>+IF(H385=0,"",'Ark1'!AA1391)</f>
        <v>3.0458394397954458</v>
      </c>
      <c r="T385" s="246">
        <f>+IF(H385=0,"",'Ark1'!AC1391)</f>
        <v>1.1679161785305998</v>
      </c>
      <c r="U385" s="247">
        <f>+IF(H385=0,"",'Ark1'!AE1391)</f>
        <v>40.47921876560212</v>
      </c>
      <c r="V385" s="247">
        <f t="shared" si="352"/>
        <v>1.6043352601156069</v>
      </c>
      <c r="W385" s="245">
        <f t="shared" si="353"/>
        <v>0.20809248554913296</v>
      </c>
      <c r="X385" s="311"/>
      <c r="AA385" s="30"/>
      <c r="AB385" s="28"/>
    </row>
    <row r="386" spans="1:64">
      <c r="A386" s="311"/>
      <c r="B386" s="311">
        <f>+'Ark1'!C1392</f>
        <v>2023</v>
      </c>
      <c r="C386" s="244">
        <f>+'Ark1'!L1392</f>
        <v>10</v>
      </c>
      <c r="D386" s="244" t="str">
        <f t="shared" si="350"/>
        <v>U-</v>
      </c>
      <c r="E386" s="244">
        <f>+'Ark1'!D1392</f>
        <v>6</v>
      </c>
      <c r="F386" s="244" t="str">
        <f t="shared" si="351"/>
        <v>Jun</v>
      </c>
      <c r="G386" s="244">
        <f>+'Ark1'!Q1392</f>
        <v>95</v>
      </c>
      <c r="H386" s="244">
        <f>+'Ark1'!R1392</f>
        <v>319</v>
      </c>
      <c r="I386" s="246">
        <f>+IF(H386=0,"",'Ark1'!AG1392)</f>
        <v>17.132116004296453</v>
      </c>
      <c r="J386" s="246">
        <f>+IF(H386=0,"",'Ark1'!AH1392)</f>
        <v>18.615762978348975</v>
      </c>
      <c r="K386" s="245">
        <f>+IF(H386=0,"",'Ark1'!U1392)</f>
        <v>16.182758620689643</v>
      </c>
      <c r="L386" s="245"/>
      <c r="M386" s="246">
        <f>+IF(H386=0,"",'Ark1'!T1392)</f>
        <v>7.0188087774294683</v>
      </c>
      <c r="N386" s="245">
        <f>+IF(H386=0,"",'Ark1'!V1392)</f>
        <v>0</v>
      </c>
      <c r="O386" s="247">
        <f>+IF(H386=0,"",'Ark1'!W1392)</f>
        <v>12.852664576802502</v>
      </c>
      <c r="P386" s="247">
        <f>+IF(H386=0,"",'Ark1'!X1392)</f>
        <v>50.156739811912225</v>
      </c>
      <c r="Q386" s="247">
        <f>+IF(H386=0,"",'Ark1'!Y1392)</f>
        <v>1.253918495297806</v>
      </c>
      <c r="R386" s="247">
        <f>+IF(H386=0,"",'Ark1'!Z1392)</f>
        <v>0</v>
      </c>
      <c r="S386" s="247">
        <f>+IF(H386=0,"",'Ark1'!AA1392)</f>
        <v>2.289388888092514</v>
      </c>
      <c r="T386" s="246">
        <f>+IF(H386=0,"",'Ark1'!AC1392)</f>
        <v>1.3736060444373417</v>
      </c>
      <c r="U386" s="247">
        <f>+IF(H386=0,"",'Ark1'!AE1392)</f>
        <v>38.947070560566551</v>
      </c>
      <c r="V386" s="247">
        <f t="shared" si="352"/>
        <v>1.6182758620689643</v>
      </c>
      <c r="W386" s="245">
        <f t="shared" si="353"/>
        <v>0.29780564263322884</v>
      </c>
      <c r="X386" s="311"/>
      <c r="AA386" s="30"/>
      <c r="AB386" s="28"/>
    </row>
    <row r="387" spans="1:64">
      <c r="A387" s="311"/>
      <c r="B387" s="311">
        <f>+'Ark1'!C1393</f>
        <v>2023</v>
      </c>
      <c r="C387" s="244">
        <f>+'Ark1'!L1393</f>
        <v>10</v>
      </c>
      <c r="D387" s="244" t="str">
        <f t="shared" si="350"/>
        <v>U-</v>
      </c>
      <c r="E387" s="244">
        <f>+'Ark1'!D1393</f>
        <v>7</v>
      </c>
      <c r="F387" s="244" t="str">
        <f t="shared" si="351"/>
        <v>Jul</v>
      </c>
      <c r="G387" s="244">
        <f>+'Ark1'!Q1393</f>
        <v>2</v>
      </c>
      <c r="H387" s="244">
        <f>+'Ark1'!R1393</f>
        <v>4</v>
      </c>
      <c r="I387" s="246">
        <f>+IF(H387=0,"",'Ark1'!AG1393)</f>
        <v>7.2727272727272716</v>
      </c>
      <c r="J387" s="246">
        <f>+IF(H387=0,"",'Ark1'!AH1393)</f>
        <v>9.1913903432228032</v>
      </c>
      <c r="K387" s="245">
        <f>+IF(H387=0,"",'Ark1'!U1393)</f>
        <v>15.8</v>
      </c>
      <c r="L387" s="245"/>
      <c r="M387" s="246">
        <f>+IF(H387=0,"",'Ark1'!T1393)</f>
        <v>7</v>
      </c>
      <c r="N387" s="245">
        <f>+IF(H387=0,"",'Ark1'!V1393)</f>
        <v>0</v>
      </c>
      <c r="O387" s="247">
        <f>+IF(H387=0,"",'Ark1'!W1393)</f>
        <v>0</v>
      </c>
      <c r="P387" s="247">
        <f>+IF(H387=0,"",'Ark1'!X1393)</f>
        <v>50</v>
      </c>
      <c r="Q387" s="247">
        <f>+IF(H387=0,"",'Ark1'!Y1393)</f>
        <v>0</v>
      </c>
      <c r="R387" s="247">
        <f>+IF(H387=0,"",'Ark1'!Z1393)</f>
        <v>0</v>
      </c>
      <c r="S387" s="247">
        <f>+IF(H387=0,"",'Ark1'!AA1393)</f>
        <v>1.9274335267396316</v>
      </c>
      <c r="T387" s="246">
        <f>+IF(H387=0,"",'Ark1'!AC1393)</f>
        <v>0.70710678118654757</v>
      </c>
      <c r="U387" s="247">
        <f>+IF(H387=0,"",'Ark1'!AE1393)</f>
        <v>51.361018677293053</v>
      </c>
      <c r="V387" s="247">
        <f t="shared" si="352"/>
        <v>1.58</v>
      </c>
      <c r="W387" s="245">
        <f t="shared" si="353"/>
        <v>0.5</v>
      </c>
      <c r="X387" s="311"/>
      <c r="AA387" s="30"/>
      <c r="AB387" s="28"/>
    </row>
    <row r="388" spans="1:64">
      <c r="A388" s="311"/>
      <c r="B388" s="311">
        <f>+'Ark1'!C1394</f>
        <v>2023</v>
      </c>
      <c r="C388" s="244">
        <f>+'Ark1'!L1394</f>
        <v>10</v>
      </c>
      <c r="D388" s="244" t="str">
        <f t="shared" si="350"/>
        <v>U-</v>
      </c>
      <c r="E388" s="244">
        <f>+'Ark1'!D1394</f>
        <v>8</v>
      </c>
      <c r="F388" s="244" t="str">
        <f t="shared" si="351"/>
        <v>Aug</v>
      </c>
      <c r="G388" s="244">
        <f>+'Ark1'!Q1394</f>
        <v>0</v>
      </c>
      <c r="H388" s="244">
        <f>+'Ark1'!R1394</f>
        <v>0</v>
      </c>
      <c r="I388" s="246" t="str">
        <f>+IF(H388=0,"",'Ark1'!AG1394)</f>
        <v/>
      </c>
      <c r="J388" s="246" t="str">
        <f>+IF(H388=0,"",'Ark1'!AH1394)</f>
        <v/>
      </c>
      <c r="K388" s="245" t="str">
        <f>+IF(H388=0,"",'Ark1'!U1394)</f>
        <v/>
      </c>
      <c r="L388" s="245"/>
      <c r="M388" s="246" t="str">
        <f>+IF(H388=0,"",'Ark1'!T1394)</f>
        <v/>
      </c>
      <c r="N388" s="245" t="str">
        <f>+IF(H388=0,"",'Ark1'!V1394)</f>
        <v/>
      </c>
      <c r="O388" s="247" t="str">
        <f>+IF(H388=0,"",'Ark1'!W1394)</f>
        <v/>
      </c>
      <c r="P388" s="247" t="str">
        <f>+IF(H388=0,"",'Ark1'!X1394)</f>
        <v/>
      </c>
      <c r="Q388" s="247" t="str">
        <f>+IF(H388=0,"",'Ark1'!Y1394)</f>
        <v/>
      </c>
      <c r="R388" s="247" t="str">
        <f>+IF(H388=0,"",'Ark1'!Z1394)</f>
        <v/>
      </c>
      <c r="S388" s="247" t="str">
        <f>+IF(H388=0,"",'Ark1'!AA1394)</f>
        <v/>
      </c>
      <c r="T388" s="246" t="str">
        <f>+IF(H388=0,"",'Ark1'!AC1394)</f>
        <v/>
      </c>
      <c r="U388" s="247" t="str">
        <f>+IF(H388=0,"",'Ark1'!AE1394)</f>
        <v/>
      </c>
      <c r="V388" s="247" t="str">
        <f t="shared" si="352"/>
        <v/>
      </c>
      <c r="W388" s="245" t="str">
        <f t="shared" si="353"/>
        <v/>
      </c>
      <c r="X388" s="311"/>
      <c r="AA388" s="30"/>
      <c r="AB388" s="28"/>
    </row>
    <row r="389" spans="1:64">
      <c r="A389" s="311"/>
      <c r="B389" s="311">
        <f>+'Ark1'!C1395</f>
        <v>2023</v>
      </c>
      <c r="C389" s="244">
        <f>+'Ark1'!L1395</f>
        <v>10</v>
      </c>
      <c r="D389" s="244" t="str">
        <f t="shared" si="350"/>
        <v>U-</v>
      </c>
      <c r="E389" s="244">
        <f>+'Ark1'!D1395</f>
        <v>9</v>
      </c>
      <c r="F389" s="244" t="str">
        <f t="shared" si="351"/>
        <v>Sep</v>
      </c>
      <c r="G389" s="244">
        <f>+'Ark1'!Q1395</f>
        <v>0</v>
      </c>
      <c r="H389" s="244">
        <f>+'Ark1'!R1395</f>
        <v>0</v>
      </c>
      <c r="I389" s="246" t="str">
        <f>+IF(H389=0,"",'Ark1'!AG1395)</f>
        <v/>
      </c>
      <c r="J389" s="246" t="str">
        <f>+IF(H389=0,"",'Ark1'!AH1395)</f>
        <v/>
      </c>
      <c r="K389" s="245" t="str">
        <f>+IF(H389=0,"",'Ark1'!U1395)</f>
        <v/>
      </c>
      <c r="L389" s="245"/>
      <c r="M389" s="246" t="str">
        <f>+IF(H389=0,"",'Ark1'!T1395)</f>
        <v/>
      </c>
      <c r="N389" s="245" t="str">
        <f>+IF(H389=0,"",'Ark1'!V1395)</f>
        <v/>
      </c>
      <c r="O389" s="247" t="str">
        <f>+IF(H389=0,"",'Ark1'!W1395)</f>
        <v/>
      </c>
      <c r="P389" s="247" t="str">
        <f>+IF(H389=0,"",'Ark1'!X1395)</f>
        <v/>
      </c>
      <c r="Q389" s="247" t="str">
        <f>+IF(H389=0,"",'Ark1'!Y1395)</f>
        <v/>
      </c>
      <c r="R389" s="247" t="str">
        <f>+IF(H389=0,"",'Ark1'!Z1395)</f>
        <v/>
      </c>
      <c r="S389" s="247" t="str">
        <f>+IF(H389=0,"",'Ark1'!AA1395)</f>
        <v/>
      </c>
      <c r="T389" s="246" t="str">
        <f>+IF(H389=0,"",'Ark1'!AC1395)</f>
        <v/>
      </c>
      <c r="U389" s="247" t="str">
        <f>+IF(H389=0,"",'Ark1'!AE1395)</f>
        <v/>
      </c>
      <c r="V389" s="247" t="str">
        <f t="shared" si="352"/>
        <v/>
      </c>
      <c r="W389" s="245" t="str">
        <f t="shared" si="353"/>
        <v/>
      </c>
      <c r="X389" s="311"/>
      <c r="AA389" s="30"/>
      <c r="AB389" s="28"/>
    </row>
    <row r="390" spans="1:64">
      <c r="A390" s="311"/>
      <c r="B390" s="311">
        <f>+'Ark1'!C1396</f>
        <v>2023</v>
      </c>
      <c r="C390" s="244">
        <f>+'Ark1'!L1396</f>
        <v>10</v>
      </c>
      <c r="D390" s="244" t="str">
        <f t="shared" si="350"/>
        <v>U-</v>
      </c>
      <c r="E390" s="244">
        <f>+'Ark1'!D1396</f>
        <v>10</v>
      </c>
      <c r="F390" s="244" t="str">
        <f t="shared" si="351"/>
        <v>Okt</v>
      </c>
      <c r="G390" s="244">
        <f>+'Ark1'!Q1396</f>
        <v>0</v>
      </c>
      <c r="H390" s="244">
        <f>+'Ark1'!R1396</f>
        <v>0</v>
      </c>
      <c r="I390" s="246" t="str">
        <f>+IF(H390=0,"",'Ark1'!AG1396)</f>
        <v/>
      </c>
      <c r="J390" s="246" t="str">
        <f>+IF(H390=0,"",'Ark1'!AH1396)</f>
        <v/>
      </c>
      <c r="K390" s="245" t="str">
        <f>+IF(H390=0,"",'Ark1'!U1396)</f>
        <v/>
      </c>
      <c r="L390" s="245"/>
      <c r="M390" s="246" t="str">
        <f>+IF(H390=0,"",'Ark1'!T1396)</f>
        <v/>
      </c>
      <c r="N390" s="245" t="str">
        <f>+IF(H390=0,"",'Ark1'!V1396)</f>
        <v/>
      </c>
      <c r="O390" s="247" t="str">
        <f>+IF(H390=0,"",'Ark1'!W1396)</f>
        <v/>
      </c>
      <c r="P390" s="247" t="str">
        <f>+IF(H390=0,"",'Ark1'!X1396)</f>
        <v/>
      </c>
      <c r="Q390" s="247" t="str">
        <f>+IF(H390=0,"",'Ark1'!Y1396)</f>
        <v/>
      </c>
      <c r="R390" s="247" t="str">
        <f>+IF(H390=0,"",'Ark1'!Z1396)</f>
        <v/>
      </c>
      <c r="S390" s="247" t="str">
        <f>+IF(H390=0,"",'Ark1'!AA1396)</f>
        <v/>
      </c>
      <c r="T390" s="246" t="str">
        <f>+IF(H390=0,"",'Ark1'!AC1396)</f>
        <v/>
      </c>
      <c r="U390" s="247" t="str">
        <f>+IF(H390=0,"",'Ark1'!AE1396)</f>
        <v/>
      </c>
      <c r="V390" s="247" t="str">
        <f t="shared" si="352"/>
        <v/>
      </c>
      <c r="W390" s="245" t="str">
        <f t="shared" si="353"/>
        <v/>
      </c>
      <c r="X390" s="311"/>
      <c r="AA390" s="30"/>
      <c r="AB390" s="28"/>
    </row>
    <row r="391" spans="1:64">
      <c r="A391" s="311"/>
      <c r="B391" s="311">
        <f>+'Ark1'!C1397</f>
        <v>2023</v>
      </c>
      <c r="C391" s="244">
        <f>+'Ark1'!L1397</f>
        <v>10</v>
      </c>
      <c r="D391" s="244" t="str">
        <f t="shared" si="350"/>
        <v>U-</v>
      </c>
      <c r="E391" s="244">
        <f>+'Ark1'!D1397</f>
        <v>11</v>
      </c>
      <c r="F391" s="244" t="str">
        <f t="shared" si="351"/>
        <v>Nov</v>
      </c>
      <c r="G391" s="244">
        <f>+'Ark1'!Q1397</f>
        <v>0</v>
      </c>
      <c r="H391" s="244">
        <f>+'Ark1'!R1397</f>
        <v>0</v>
      </c>
      <c r="I391" s="246" t="str">
        <f>+IF(H391=0,"",'Ark1'!AG1397)</f>
        <v/>
      </c>
      <c r="J391" s="246" t="str">
        <f>+IF(H391=0,"",'Ark1'!AH1397)</f>
        <v/>
      </c>
      <c r="K391" s="245" t="str">
        <f>+IF(H391=0,"",'Ark1'!U1397)</f>
        <v/>
      </c>
      <c r="L391" s="245"/>
      <c r="M391" s="246" t="str">
        <f>+IF(H391=0,"",'Ark1'!T1397)</f>
        <v/>
      </c>
      <c r="N391" s="245" t="str">
        <f>+IF(H391=0,"",'Ark1'!V1397)</f>
        <v/>
      </c>
      <c r="O391" s="247" t="str">
        <f>+IF(H391=0,"",'Ark1'!W1397)</f>
        <v/>
      </c>
      <c r="P391" s="247" t="str">
        <f>+IF(H391=0,"",'Ark1'!X1397)</f>
        <v/>
      </c>
      <c r="Q391" s="247" t="str">
        <f>+IF(H391=0,"",'Ark1'!Y1397)</f>
        <v/>
      </c>
      <c r="R391" s="247" t="str">
        <f>+IF(H391=0,"",'Ark1'!Z1397)</f>
        <v/>
      </c>
      <c r="S391" s="247" t="str">
        <f>+IF(H391=0,"",'Ark1'!AA1397)</f>
        <v/>
      </c>
      <c r="T391" s="246" t="str">
        <f>+IF(H391=0,"",'Ark1'!AC1397)</f>
        <v/>
      </c>
      <c r="U391" s="247" t="str">
        <f>+IF(H391=0,"",'Ark1'!AE1397)</f>
        <v/>
      </c>
      <c r="V391" s="247" t="str">
        <f t="shared" si="352"/>
        <v/>
      </c>
      <c r="W391" s="245" t="str">
        <f t="shared" si="353"/>
        <v/>
      </c>
      <c r="X391" s="311"/>
      <c r="AA391" s="30"/>
      <c r="AB391" s="28"/>
    </row>
    <row r="392" spans="1:64">
      <c r="A392" s="311"/>
      <c r="B392" s="311">
        <f>+'Ark1'!C1398</f>
        <v>2023</v>
      </c>
      <c r="C392" s="244">
        <f>+'Ark1'!L1398</f>
        <v>10</v>
      </c>
      <c r="D392" s="244" t="str">
        <f t="shared" si="350"/>
        <v>U-</v>
      </c>
      <c r="E392" s="244">
        <f>+'Ark1'!D1398</f>
        <v>12</v>
      </c>
      <c r="F392" s="244" t="str">
        <f t="shared" si="351"/>
        <v>Des</v>
      </c>
      <c r="G392" s="244">
        <f>+'Ark1'!Q1398</f>
        <v>0</v>
      </c>
      <c r="H392" s="244">
        <f>+'Ark1'!R1398</f>
        <v>0</v>
      </c>
      <c r="I392" s="246" t="str">
        <f>+IF(H392=0,"",'Ark1'!AG1398)</f>
        <v/>
      </c>
      <c r="J392" s="246" t="str">
        <f>+IF(H392=0,"",'Ark1'!AH1398)</f>
        <v/>
      </c>
      <c r="K392" s="245" t="str">
        <f>+IF(H392=0,"",'Ark1'!U1398)</f>
        <v/>
      </c>
      <c r="L392" s="245"/>
      <c r="M392" s="246" t="str">
        <f>+IF(H392=0,"",'Ark1'!T1398)</f>
        <v/>
      </c>
      <c r="N392" s="245" t="str">
        <f>+IF(H392=0,"",'Ark1'!V1398)</f>
        <v/>
      </c>
      <c r="O392" s="247" t="str">
        <f>+IF(H392=0,"",'Ark1'!W1398)</f>
        <v/>
      </c>
      <c r="P392" s="247" t="str">
        <f>+IF(H392=0,"",'Ark1'!X1398)</f>
        <v/>
      </c>
      <c r="Q392" s="247" t="str">
        <f>+IF(H392=0,"",'Ark1'!Y1398)</f>
        <v/>
      </c>
      <c r="R392" s="247" t="str">
        <f>+IF(H392=0,"",'Ark1'!Z1398)</f>
        <v/>
      </c>
      <c r="S392" s="247" t="str">
        <f>+IF(H392=0,"",'Ark1'!AA1398)</f>
        <v/>
      </c>
      <c r="T392" s="246" t="str">
        <f>+IF(H392=0,"",'Ark1'!AC1398)</f>
        <v/>
      </c>
      <c r="U392" s="247" t="str">
        <f>+IF(H392=0,"",'Ark1'!AE1398)</f>
        <v/>
      </c>
      <c r="V392" s="247" t="str">
        <f t="shared" si="352"/>
        <v/>
      </c>
      <c r="W392" s="245" t="str">
        <f t="shared" si="353"/>
        <v/>
      </c>
      <c r="X392" s="311"/>
      <c r="AA392" s="30"/>
      <c r="AB392" s="28"/>
    </row>
    <row r="393" spans="1:64" ht="15" customHeight="1">
      <c r="A393" s="311"/>
      <c r="B393" s="311"/>
      <c r="C393" s="311"/>
      <c r="D393" s="311"/>
      <c r="E393" s="311"/>
      <c r="F393" s="311"/>
      <c r="G393" s="311"/>
      <c r="H393" s="311"/>
      <c r="I393" s="311"/>
      <c r="J393" s="311"/>
      <c r="K393" s="311"/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227"/>
      <c r="AA393" s="30"/>
      <c r="AB393" s="28"/>
      <c r="AC393" s="228"/>
      <c r="AD393" s="29"/>
      <c r="AH393" s="29"/>
      <c r="AZ393" s="240"/>
    </row>
    <row r="394" spans="1:64" ht="15" customHeight="1">
      <c r="A394" s="311"/>
      <c r="B394" s="311"/>
      <c r="C394" s="356" t="s">
        <v>0</v>
      </c>
      <c r="D394" s="311"/>
      <c r="E394" s="357" t="str">
        <f>+D396</f>
        <v>U</v>
      </c>
      <c r="F394" s="356" t="s">
        <v>586</v>
      </c>
      <c r="G394" s="311"/>
      <c r="H394" s="248">
        <f>SUM(H396:H404)</f>
        <v>167</v>
      </c>
      <c r="I394" s="312"/>
      <c r="J394" s="312"/>
      <c r="K394" s="276">
        <f>+Klasse!L408</f>
        <v>0</v>
      </c>
      <c r="L394" s="276"/>
      <c r="M394" s="311"/>
      <c r="N394" s="311"/>
      <c r="O394" s="313"/>
      <c r="P394" s="313"/>
      <c r="Q394" s="313"/>
      <c r="R394" s="313"/>
      <c r="S394" s="313"/>
      <c r="T394" s="311"/>
      <c r="U394" s="313"/>
      <c r="V394" s="276"/>
      <c r="W394" s="312"/>
      <c r="X394" s="311"/>
      <c r="Y394" s="227"/>
      <c r="AA394" s="30"/>
      <c r="AB394" s="28"/>
      <c r="AC394" s="228"/>
      <c r="AD394" s="29"/>
      <c r="AH394" s="29"/>
      <c r="AZ394" s="240"/>
    </row>
    <row r="395" spans="1:64" ht="15" customHeight="1">
      <c r="A395" s="311"/>
      <c r="B395" s="311"/>
      <c r="C395" s="311"/>
      <c r="D395" s="311"/>
      <c r="E395" s="311"/>
      <c r="F395" s="311"/>
      <c r="G395" s="311"/>
      <c r="H395" s="311"/>
      <c r="I395" s="312"/>
      <c r="J395" s="312"/>
      <c r="K395" s="311"/>
      <c r="L395" s="311"/>
      <c r="M395" s="311"/>
      <c r="N395" s="311"/>
      <c r="O395" s="313"/>
      <c r="P395" s="313"/>
      <c r="Q395" s="313"/>
      <c r="R395" s="313"/>
      <c r="S395" s="313"/>
      <c r="T395" s="311"/>
      <c r="U395" s="313"/>
      <c r="V395" s="313"/>
      <c r="W395" s="313"/>
      <c r="X395" s="313"/>
      <c r="Y395" s="227"/>
      <c r="AA395" s="30"/>
      <c r="AB395" s="28"/>
      <c r="AC395" s="228"/>
      <c r="AD395" s="29"/>
      <c r="AH395" s="29"/>
      <c r="AZ395" s="240" t="e">
        <f>1+#REF!</f>
        <v>#REF!</v>
      </c>
      <c r="BA395" s="29">
        <v>20.659867330016564</v>
      </c>
      <c r="BB395" s="29">
        <f t="shared" ref="BB395" si="354">+BA395</f>
        <v>20.659867330016564</v>
      </c>
      <c r="BC395" s="29">
        <f t="shared" ref="BC395" si="355">+BB395</f>
        <v>20.659867330016564</v>
      </c>
      <c r="BD395" s="29">
        <f t="shared" ref="BD395" si="356">+BC395</f>
        <v>20.659867330016564</v>
      </c>
      <c r="BE395" s="29">
        <f t="shared" ref="BE395" si="357">+BD395</f>
        <v>20.659867330016564</v>
      </c>
      <c r="BF395" s="29">
        <f t="shared" ref="BF395" si="358">+BE395</f>
        <v>20.659867330016564</v>
      </c>
      <c r="BG395" s="29">
        <f t="shared" ref="BG395" si="359">+BF395</f>
        <v>20.659867330016564</v>
      </c>
      <c r="BH395" s="29">
        <f t="shared" ref="BH395" si="360">+BG395</f>
        <v>20.659867330016564</v>
      </c>
      <c r="BI395" s="29">
        <f t="shared" ref="BI395" si="361">+BH395</f>
        <v>20.659867330016564</v>
      </c>
      <c r="BJ395" s="29">
        <f t="shared" ref="BJ395" si="362">+BI395</f>
        <v>20.659867330016564</v>
      </c>
      <c r="BK395" s="29">
        <f t="shared" ref="BK395" si="363">+BJ395</f>
        <v>20.659867330016564</v>
      </c>
      <c r="BL395" s="29">
        <f t="shared" ref="BL395" si="364">+BK395</f>
        <v>20.659867330016564</v>
      </c>
    </row>
    <row r="396" spans="1:64">
      <c r="A396" s="311"/>
      <c r="B396" s="311">
        <f>+'Ark1'!C1399</f>
        <v>2023</v>
      </c>
      <c r="C396" s="244">
        <f>+'Ark1'!L1399</f>
        <v>11</v>
      </c>
      <c r="D396" s="244" t="str">
        <f t="shared" ref="D396:D407" si="365">+D169</f>
        <v>U</v>
      </c>
      <c r="E396" s="244">
        <f>+'Ark1'!D1399</f>
        <v>1</v>
      </c>
      <c r="F396" s="244" t="str">
        <f t="shared" ref="F396:F407" si="366">+F381</f>
        <v>Jan</v>
      </c>
      <c r="G396" s="244">
        <f>+'Ark1'!Q1399</f>
        <v>0</v>
      </c>
      <c r="H396" s="244">
        <f>+'Ark1'!R1399</f>
        <v>0</v>
      </c>
      <c r="I396" s="246" t="str">
        <f>+IF(H396=0,"",'Ark1'!AG1399)</f>
        <v/>
      </c>
      <c r="J396" s="246" t="str">
        <f>+IF(H396=0,"",'Ark1'!AH1399)</f>
        <v/>
      </c>
      <c r="K396" s="245" t="str">
        <f>+IF(H396=0,"",'Ark1'!U1399)</f>
        <v/>
      </c>
      <c r="L396" s="245"/>
      <c r="M396" s="246" t="str">
        <f>+IF(H396=0,"",'Ark1'!T1399)</f>
        <v/>
      </c>
      <c r="N396" s="245" t="str">
        <f>+IF(H396=0,"",'Ark1'!V1399)</f>
        <v/>
      </c>
      <c r="O396" s="247" t="str">
        <f>+IF(H396=0,"",'Ark1'!W1399)</f>
        <v/>
      </c>
      <c r="P396" s="247" t="str">
        <f>+IF(H396=0,"",'Ark1'!X1399)</f>
        <v/>
      </c>
      <c r="Q396" s="247" t="str">
        <f>+IF(H396=0,"",'Ark1'!Y1399)</f>
        <v/>
      </c>
      <c r="R396" s="247" t="str">
        <f>+IF(H396=0,"",'Ark1'!Z1399)</f>
        <v/>
      </c>
      <c r="S396" s="247" t="str">
        <f>+IF(H396=0,"",'Ark1'!AA1399)</f>
        <v/>
      </c>
      <c r="T396" s="246" t="str">
        <f>+IF(H396=0,"",'Ark1'!AC1399)</f>
        <v/>
      </c>
      <c r="U396" s="247" t="str">
        <f>+IF(H396=0,"",'Ark1'!AE1399)</f>
        <v/>
      </c>
      <c r="V396" s="247" t="str">
        <f t="shared" ref="V396:V407" si="367">+IF(H396=0,"",+K396/C396)</f>
        <v/>
      </c>
      <c r="W396" s="245" t="str">
        <f t="shared" ref="W396:W407" si="368">+IF(H396=0,"",G396/H396)</f>
        <v/>
      </c>
      <c r="X396" s="311"/>
      <c r="AA396" s="30"/>
      <c r="AB396" s="28"/>
    </row>
    <row r="397" spans="1:64">
      <c r="A397" s="311"/>
      <c r="B397" s="311">
        <f>+'Ark1'!C1400</f>
        <v>2023</v>
      </c>
      <c r="C397" s="244">
        <f>+'Ark1'!L1400</f>
        <v>11</v>
      </c>
      <c r="D397" s="244" t="str">
        <f t="shared" si="365"/>
        <v>U</v>
      </c>
      <c r="E397" s="244">
        <f>+'Ark1'!D1400</f>
        <v>2</v>
      </c>
      <c r="F397" s="244" t="str">
        <f t="shared" si="366"/>
        <v>Feb</v>
      </c>
      <c r="G397" s="244">
        <f>+'Ark1'!Q1400</f>
        <v>0</v>
      </c>
      <c r="H397" s="244">
        <f>+'Ark1'!R1400</f>
        <v>0</v>
      </c>
      <c r="I397" s="246" t="str">
        <f>+IF(H397=0,"",'Ark1'!AG1400)</f>
        <v/>
      </c>
      <c r="J397" s="246" t="str">
        <f>+IF(H397=0,"",'Ark1'!AH1400)</f>
        <v/>
      </c>
      <c r="K397" s="245" t="str">
        <f>+IF(H397=0,"",'Ark1'!U1400)</f>
        <v/>
      </c>
      <c r="L397" s="245"/>
      <c r="M397" s="246" t="str">
        <f>+IF(H397=0,"",'Ark1'!T1400)</f>
        <v/>
      </c>
      <c r="N397" s="245" t="str">
        <f>+IF(H397=0,"",'Ark1'!V1400)</f>
        <v/>
      </c>
      <c r="O397" s="247" t="str">
        <f>+IF(H397=0,"",'Ark1'!W1400)</f>
        <v/>
      </c>
      <c r="P397" s="247" t="str">
        <f>+IF(H397=0,"",'Ark1'!X1400)</f>
        <v/>
      </c>
      <c r="Q397" s="247" t="str">
        <f>+IF(H397=0,"",'Ark1'!Y1400)</f>
        <v/>
      </c>
      <c r="R397" s="247" t="str">
        <f>+IF(H397=0,"",'Ark1'!Z1400)</f>
        <v/>
      </c>
      <c r="S397" s="247" t="str">
        <f>+IF(H397=0,"",'Ark1'!AA1400)</f>
        <v/>
      </c>
      <c r="T397" s="246" t="str">
        <f>+IF(H397=0,"",'Ark1'!AC1400)</f>
        <v/>
      </c>
      <c r="U397" s="247" t="str">
        <f>+IF(H397=0,"",'Ark1'!AE1400)</f>
        <v/>
      </c>
      <c r="V397" s="247" t="str">
        <f t="shared" si="367"/>
        <v/>
      </c>
      <c r="W397" s="245" t="str">
        <f t="shared" si="368"/>
        <v/>
      </c>
      <c r="X397" s="311"/>
      <c r="AA397" s="30"/>
      <c r="AB397" s="28"/>
    </row>
    <row r="398" spans="1:64">
      <c r="A398" s="311"/>
      <c r="B398" s="311">
        <f>+'Ark1'!C1401</f>
        <v>2023</v>
      </c>
      <c r="C398" s="244">
        <f>+'Ark1'!L1401</f>
        <v>11</v>
      </c>
      <c r="D398" s="244" t="str">
        <f t="shared" si="365"/>
        <v>U</v>
      </c>
      <c r="E398" s="244">
        <f>+'Ark1'!D1401</f>
        <v>3</v>
      </c>
      <c r="F398" s="244" t="str">
        <f t="shared" si="366"/>
        <v>Mar</v>
      </c>
      <c r="G398" s="244">
        <f>+'Ark1'!Q1401</f>
        <v>0</v>
      </c>
      <c r="H398" s="244">
        <f>+'Ark1'!R1401</f>
        <v>0</v>
      </c>
      <c r="I398" s="246" t="str">
        <f>+IF(H398=0,"",'Ark1'!AG1401)</f>
        <v/>
      </c>
      <c r="J398" s="246" t="str">
        <f>+IF(H398=0,"",'Ark1'!AH1401)</f>
        <v/>
      </c>
      <c r="K398" s="245" t="str">
        <f>+IF(H398=0,"",'Ark1'!U1401)</f>
        <v/>
      </c>
      <c r="L398" s="245"/>
      <c r="M398" s="246" t="str">
        <f>+IF(H398=0,"",'Ark1'!T1401)</f>
        <v/>
      </c>
      <c r="N398" s="245" t="str">
        <f>+IF(H398=0,"",'Ark1'!V1401)</f>
        <v/>
      </c>
      <c r="O398" s="247" t="str">
        <f>+IF(H398=0,"",'Ark1'!W1401)</f>
        <v/>
      </c>
      <c r="P398" s="247" t="str">
        <f>+IF(H398=0,"",'Ark1'!X1401)</f>
        <v/>
      </c>
      <c r="Q398" s="247" t="str">
        <f>+IF(H398=0,"",'Ark1'!Y1401)</f>
        <v/>
      </c>
      <c r="R398" s="247" t="str">
        <f>+IF(H398=0,"",'Ark1'!Z1401)</f>
        <v/>
      </c>
      <c r="S398" s="247" t="str">
        <f>+IF(H398=0,"",'Ark1'!AA1401)</f>
        <v/>
      </c>
      <c r="T398" s="246" t="str">
        <f>+IF(H398=0,"",'Ark1'!AC1401)</f>
        <v/>
      </c>
      <c r="U398" s="247" t="str">
        <f>+IF(H398=0,"",'Ark1'!AE1401)</f>
        <v/>
      </c>
      <c r="V398" s="247" t="str">
        <f t="shared" si="367"/>
        <v/>
      </c>
      <c r="W398" s="245" t="str">
        <f t="shared" si="368"/>
        <v/>
      </c>
      <c r="X398" s="311"/>
      <c r="AA398" s="30"/>
      <c r="AB398" s="28"/>
    </row>
    <row r="399" spans="1:64">
      <c r="A399" s="311"/>
      <c r="B399" s="311">
        <f>+'Ark1'!C1402</f>
        <v>2023</v>
      </c>
      <c r="C399" s="244">
        <f>+'Ark1'!L1402</f>
        <v>11</v>
      </c>
      <c r="D399" s="244" t="str">
        <f t="shared" si="365"/>
        <v>U</v>
      </c>
      <c r="E399" s="244">
        <f>+'Ark1'!D1402</f>
        <v>4</v>
      </c>
      <c r="F399" s="244" t="str">
        <f t="shared" si="366"/>
        <v>Apr</v>
      </c>
      <c r="G399" s="244">
        <f>+'Ark1'!Q1402</f>
        <v>0</v>
      </c>
      <c r="H399" s="244">
        <f>+'Ark1'!R1402</f>
        <v>0</v>
      </c>
      <c r="I399" s="246" t="str">
        <f>+IF(H399=0,"",'Ark1'!AG1402)</f>
        <v/>
      </c>
      <c r="J399" s="246" t="str">
        <f>+IF(H399=0,"",'Ark1'!AH1402)</f>
        <v/>
      </c>
      <c r="K399" s="245" t="str">
        <f>+IF(H399=0,"",'Ark1'!U1402)</f>
        <v/>
      </c>
      <c r="L399" s="245"/>
      <c r="M399" s="246" t="str">
        <f>+IF(H399=0,"",'Ark1'!T1402)</f>
        <v/>
      </c>
      <c r="N399" s="245" t="str">
        <f>+IF(H399=0,"",'Ark1'!V1402)</f>
        <v/>
      </c>
      <c r="O399" s="247" t="str">
        <f>+IF(H399=0,"",'Ark1'!W1402)</f>
        <v/>
      </c>
      <c r="P399" s="247" t="str">
        <f>+IF(H399=0,"",'Ark1'!X1402)</f>
        <v/>
      </c>
      <c r="Q399" s="247" t="str">
        <f>+IF(H399=0,"",'Ark1'!Y1402)</f>
        <v/>
      </c>
      <c r="R399" s="247" t="str">
        <f>+IF(H399=0,"",'Ark1'!Z1402)</f>
        <v/>
      </c>
      <c r="S399" s="247" t="str">
        <f>+IF(H399=0,"",'Ark1'!AA1402)</f>
        <v/>
      </c>
      <c r="T399" s="246" t="str">
        <f>+IF(H399=0,"",'Ark1'!AC1402)</f>
        <v/>
      </c>
      <c r="U399" s="247" t="str">
        <f>+IF(H399=0,"",'Ark1'!AE1402)</f>
        <v/>
      </c>
      <c r="V399" s="247" t="str">
        <f t="shared" si="367"/>
        <v/>
      </c>
      <c r="W399" s="245" t="str">
        <f t="shared" si="368"/>
        <v/>
      </c>
      <c r="X399" s="311"/>
      <c r="AA399" s="30"/>
      <c r="AB399" s="28"/>
    </row>
    <row r="400" spans="1:64">
      <c r="A400" s="311"/>
      <c r="B400" s="311">
        <f>+'Ark1'!C1403</f>
        <v>2023</v>
      </c>
      <c r="C400" s="244">
        <f>+'Ark1'!L1403</f>
        <v>11</v>
      </c>
      <c r="D400" s="244" t="str">
        <f t="shared" si="365"/>
        <v>U</v>
      </c>
      <c r="E400" s="244">
        <f>+'Ark1'!D1403</f>
        <v>5</v>
      </c>
      <c r="F400" s="244" t="str">
        <f t="shared" si="366"/>
        <v>Mai</v>
      </c>
      <c r="G400" s="244">
        <f>+'Ark1'!Q1403</f>
        <v>25</v>
      </c>
      <c r="H400" s="244">
        <f>+'Ark1'!R1403</f>
        <v>64</v>
      </c>
      <c r="I400" s="246">
        <f>+IF(H400=0,"",'Ark1'!AG1403)</f>
        <v>7.6923076923076898</v>
      </c>
      <c r="J400" s="246">
        <f>+IF(H400=0,"",'Ark1'!AH1403)</f>
        <v>8.0305126575178569</v>
      </c>
      <c r="K400" s="245">
        <f>+IF(H400=0,"",'Ark1'!U1403)</f>
        <v>16.778124999999999</v>
      </c>
      <c r="L400" s="245"/>
      <c r="M400" s="246">
        <f>+IF(H400=0,"",'Ark1'!T1403)</f>
        <v>7.328125</v>
      </c>
      <c r="N400" s="245">
        <f>+IF(H400=0,"",'Ark1'!V1403)</f>
        <v>0</v>
      </c>
      <c r="O400" s="247">
        <f>+IF(H400=0,"",'Ark1'!W1403)</f>
        <v>10.9375</v>
      </c>
      <c r="P400" s="247">
        <f>+IF(H400=0,"",'Ark1'!X1403)</f>
        <v>46.875</v>
      </c>
      <c r="Q400" s="247">
        <f>+IF(H400=0,"",'Ark1'!Y1403)</f>
        <v>3.125</v>
      </c>
      <c r="R400" s="247">
        <f>+IF(H400=0,"",'Ark1'!Z1403)</f>
        <v>0</v>
      </c>
      <c r="S400" s="247">
        <f>+IF(H400=0,"",'Ark1'!AA1403)</f>
        <v>2.8397000694395604</v>
      </c>
      <c r="T400" s="246">
        <f>+IF(H400=0,"",'Ark1'!AC1403)</f>
        <v>1.2254423627306998</v>
      </c>
      <c r="U400" s="247">
        <f>+IF(H400=0,"",'Ark1'!AE1403)</f>
        <v>49.687011636333608</v>
      </c>
      <c r="V400" s="247">
        <f t="shared" si="367"/>
        <v>1.5252840909090908</v>
      </c>
      <c r="W400" s="245">
        <f t="shared" si="368"/>
        <v>0.390625</v>
      </c>
      <c r="X400" s="311"/>
      <c r="AA400" s="30"/>
      <c r="AB400" s="28"/>
    </row>
    <row r="401" spans="1:64">
      <c r="A401" s="311"/>
      <c r="B401" s="311">
        <f>+'Ark1'!C1404</f>
        <v>2023</v>
      </c>
      <c r="C401" s="244">
        <f>+'Ark1'!L1404</f>
        <v>11</v>
      </c>
      <c r="D401" s="244" t="str">
        <f t="shared" si="365"/>
        <v>U</v>
      </c>
      <c r="E401" s="244">
        <f>+'Ark1'!D1404</f>
        <v>6</v>
      </c>
      <c r="F401" s="244" t="str">
        <f t="shared" si="366"/>
        <v>Jun</v>
      </c>
      <c r="G401" s="244">
        <f>+'Ark1'!Q1404</f>
        <v>41</v>
      </c>
      <c r="H401" s="244">
        <f>+'Ark1'!R1404</f>
        <v>103</v>
      </c>
      <c r="I401" s="246">
        <f>+IF(H401=0,"",'Ark1'!AG1404)</f>
        <v>5.5316863587540279</v>
      </c>
      <c r="J401" s="246">
        <f>+IF(H401=0,"",'Ark1'!AH1404)</f>
        <v>6.3005755333419886</v>
      </c>
      <c r="K401" s="245">
        <f>+IF(H401=0,"",'Ark1'!U1404)</f>
        <v>16.963106796116502</v>
      </c>
      <c r="L401" s="245"/>
      <c r="M401" s="246">
        <f>+IF(H401=0,"",'Ark1'!T1404)</f>
        <v>7.3592233009708723</v>
      </c>
      <c r="N401" s="245">
        <f>+IF(H401=0,"",'Ark1'!V1404)</f>
        <v>0</v>
      </c>
      <c r="O401" s="247">
        <f>+IF(H401=0,"",'Ark1'!W1404)</f>
        <v>16.504854368932044</v>
      </c>
      <c r="P401" s="247">
        <f>+IF(H401=0,"",'Ark1'!X1404)</f>
        <v>70.873786407766971</v>
      </c>
      <c r="Q401" s="247">
        <f>+IF(H401=0,"",'Ark1'!Y1404)</f>
        <v>0</v>
      </c>
      <c r="R401" s="247">
        <f>+IF(H401=0,"",'Ark1'!Z1404)</f>
        <v>0</v>
      </c>
      <c r="S401" s="247">
        <f>+IF(H401=0,"",'Ark1'!AA1404)</f>
        <v>1.6477104026857652</v>
      </c>
      <c r="T401" s="246">
        <f>+IF(H401=0,"",'Ark1'!AC1404)</f>
        <v>1.2373975896197895</v>
      </c>
      <c r="U401" s="247">
        <f>+IF(H401=0,"",'Ark1'!AE1404)</f>
        <v>27.41141793296222</v>
      </c>
      <c r="V401" s="247">
        <f t="shared" si="367"/>
        <v>1.5421006178287728</v>
      </c>
      <c r="W401" s="245">
        <f t="shared" si="368"/>
        <v>0.39805825242718446</v>
      </c>
      <c r="X401" s="311"/>
      <c r="AA401" s="30"/>
      <c r="AB401" s="28"/>
    </row>
    <row r="402" spans="1:64">
      <c r="A402" s="311"/>
      <c r="B402" s="311">
        <f>+'Ark1'!C1405</f>
        <v>2023</v>
      </c>
      <c r="C402" s="244">
        <f>+'Ark1'!L1405</f>
        <v>11</v>
      </c>
      <c r="D402" s="244" t="str">
        <f t="shared" si="365"/>
        <v>U</v>
      </c>
      <c r="E402" s="244">
        <f>+'Ark1'!D1405</f>
        <v>7</v>
      </c>
      <c r="F402" s="244" t="str">
        <f t="shared" si="366"/>
        <v>Jul</v>
      </c>
      <c r="G402" s="244">
        <f>+'Ark1'!Q1405</f>
        <v>0</v>
      </c>
      <c r="H402" s="244">
        <f>+'Ark1'!R1405</f>
        <v>0</v>
      </c>
      <c r="I402" s="246" t="str">
        <f>+IF(H402=0,"",'Ark1'!AG1405)</f>
        <v/>
      </c>
      <c r="J402" s="246" t="str">
        <f>+IF(H402=0,"",'Ark1'!AH1405)</f>
        <v/>
      </c>
      <c r="K402" s="245" t="str">
        <f>+IF(H402=0,"",'Ark1'!U1405)</f>
        <v/>
      </c>
      <c r="L402" s="245"/>
      <c r="M402" s="246" t="str">
        <f>+IF(H402=0,"",'Ark1'!T1405)</f>
        <v/>
      </c>
      <c r="N402" s="245" t="str">
        <f>+IF(H402=0,"",'Ark1'!V1405)</f>
        <v/>
      </c>
      <c r="O402" s="247" t="str">
        <f>+IF(H402=0,"",'Ark1'!W1405)</f>
        <v/>
      </c>
      <c r="P402" s="247" t="str">
        <f>+IF(H402=0,"",'Ark1'!X1405)</f>
        <v/>
      </c>
      <c r="Q402" s="247" t="str">
        <f>+IF(H402=0,"",'Ark1'!Y1405)</f>
        <v/>
      </c>
      <c r="R402" s="247" t="str">
        <f>+IF(H402=0,"",'Ark1'!Z1405)</f>
        <v/>
      </c>
      <c r="S402" s="247" t="str">
        <f>+IF(H402=0,"",'Ark1'!AA1405)</f>
        <v/>
      </c>
      <c r="T402" s="246" t="str">
        <f>+IF(H402=0,"",'Ark1'!AC1405)</f>
        <v/>
      </c>
      <c r="U402" s="247" t="str">
        <f>+IF(H402=0,"",'Ark1'!AE1405)</f>
        <v/>
      </c>
      <c r="V402" s="247" t="str">
        <f t="shared" si="367"/>
        <v/>
      </c>
      <c r="W402" s="245" t="str">
        <f t="shared" si="368"/>
        <v/>
      </c>
      <c r="X402" s="311"/>
      <c r="AA402" s="30"/>
      <c r="AB402" s="28"/>
    </row>
    <row r="403" spans="1:64">
      <c r="A403" s="311"/>
      <c r="B403" s="311">
        <f>+'Ark1'!C1406</f>
        <v>2023</v>
      </c>
      <c r="C403" s="244">
        <f>+'Ark1'!L1406</f>
        <v>11</v>
      </c>
      <c r="D403" s="244" t="str">
        <f t="shared" si="365"/>
        <v>U</v>
      </c>
      <c r="E403" s="244">
        <f>+'Ark1'!D1406</f>
        <v>8</v>
      </c>
      <c r="F403" s="244" t="str">
        <f t="shared" si="366"/>
        <v>Aug</v>
      </c>
      <c r="G403" s="244">
        <f>+'Ark1'!Q1406</f>
        <v>0</v>
      </c>
      <c r="H403" s="244">
        <f>+'Ark1'!R1406</f>
        <v>0</v>
      </c>
      <c r="I403" s="246" t="str">
        <f>+IF(H403=0,"",'Ark1'!AG1406)</f>
        <v/>
      </c>
      <c r="J403" s="246" t="str">
        <f>+IF(H403=0,"",'Ark1'!AH1406)</f>
        <v/>
      </c>
      <c r="K403" s="245" t="str">
        <f>+IF(H403=0,"",'Ark1'!U1406)</f>
        <v/>
      </c>
      <c r="L403" s="245"/>
      <c r="M403" s="246" t="str">
        <f>+IF(H403=0,"",'Ark1'!T1406)</f>
        <v/>
      </c>
      <c r="N403" s="245" t="str">
        <f>+IF(H403=0,"",'Ark1'!V1406)</f>
        <v/>
      </c>
      <c r="O403" s="247" t="str">
        <f>+IF(H403=0,"",'Ark1'!W1406)</f>
        <v/>
      </c>
      <c r="P403" s="247" t="str">
        <f>+IF(H403=0,"",'Ark1'!X1406)</f>
        <v/>
      </c>
      <c r="Q403" s="247" t="str">
        <f>+IF(H403=0,"",'Ark1'!Y1406)</f>
        <v/>
      </c>
      <c r="R403" s="247" t="str">
        <f>+IF(H403=0,"",'Ark1'!Z1406)</f>
        <v/>
      </c>
      <c r="S403" s="247" t="str">
        <f>+IF(H403=0,"",'Ark1'!AA1406)</f>
        <v/>
      </c>
      <c r="T403" s="246" t="str">
        <f>+IF(H403=0,"",'Ark1'!AC1406)</f>
        <v/>
      </c>
      <c r="U403" s="247" t="str">
        <f>+IF(H403=0,"",'Ark1'!AE1406)</f>
        <v/>
      </c>
      <c r="V403" s="247" t="str">
        <f t="shared" si="367"/>
        <v/>
      </c>
      <c r="W403" s="245" t="str">
        <f t="shared" si="368"/>
        <v/>
      </c>
      <c r="X403" s="311"/>
      <c r="AA403" s="30"/>
      <c r="AB403" s="28"/>
    </row>
    <row r="404" spans="1:64">
      <c r="A404" s="311"/>
      <c r="B404" s="311">
        <f>+'Ark1'!C1407</f>
        <v>2023</v>
      </c>
      <c r="C404" s="244">
        <f>+'Ark1'!L1407</f>
        <v>11</v>
      </c>
      <c r="D404" s="244" t="str">
        <f t="shared" si="365"/>
        <v>U</v>
      </c>
      <c r="E404" s="244">
        <f>+'Ark1'!D1407</f>
        <v>9</v>
      </c>
      <c r="F404" s="244" t="str">
        <f t="shared" si="366"/>
        <v>Sep</v>
      </c>
      <c r="G404" s="244">
        <f>+'Ark1'!Q1407</f>
        <v>0</v>
      </c>
      <c r="H404" s="244">
        <f>+'Ark1'!R1407</f>
        <v>0</v>
      </c>
      <c r="I404" s="246" t="str">
        <f>+IF(H404=0,"",'Ark1'!AG1407)</f>
        <v/>
      </c>
      <c r="J404" s="246" t="str">
        <f>+IF(H404=0,"",'Ark1'!AH1407)</f>
        <v/>
      </c>
      <c r="K404" s="245" t="str">
        <f>+IF(H404=0,"",'Ark1'!U1407)</f>
        <v/>
      </c>
      <c r="L404" s="245"/>
      <c r="M404" s="246" t="str">
        <f>+IF(H404=0,"",'Ark1'!T1407)</f>
        <v/>
      </c>
      <c r="N404" s="245" t="str">
        <f>+IF(H404=0,"",'Ark1'!V1407)</f>
        <v/>
      </c>
      <c r="O404" s="247" t="str">
        <f>+IF(H404=0,"",'Ark1'!W1407)</f>
        <v/>
      </c>
      <c r="P404" s="247" t="str">
        <f>+IF(H404=0,"",'Ark1'!X1407)</f>
        <v/>
      </c>
      <c r="Q404" s="247" t="str">
        <f>+IF(H404=0,"",'Ark1'!Y1407)</f>
        <v/>
      </c>
      <c r="R404" s="247" t="str">
        <f>+IF(H404=0,"",'Ark1'!Z1407)</f>
        <v/>
      </c>
      <c r="S404" s="247" t="str">
        <f>+IF(H404=0,"",'Ark1'!AA1407)</f>
        <v/>
      </c>
      <c r="T404" s="246" t="str">
        <f>+IF(H404=0,"",'Ark1'!AC1407)</f>
        <v/>
      </c>
      <c r="U404" s="247" t="str">
        <f>+IF(H404=0,"",'Ark1'!AE1407)</f>
        <v/>
      </c>
      <c r="V404" s="247" t="str">
        <f t="shared" si="367"/>
        <v/>
      </c>
      <c r="W404" s="245" t="str">
        <f t="shared" si="368"/>
        <v/>
      </c>
      <c r="X404" s="311"/>
      <c r="AA404" s="30"/>
      <c r="AB404" s="28"/>
    </row>
    <row r="405" spans="1:64">
      <c r="A405" s="311"/>
      <c r="B405" s="311">
        <f>+'Ark1'!C1408</f>
        <v>2023</v>
      </c>
      <c r="C405" s="244">
        <f>+'Ark1'!L1408</f>
        <v>11</v>
      </c>
      <c r="D405" s="244" t="str">
        <f t="shared" si="365"/>
        <v>U</v>
      </c>
      <c r="E405" s="244">
        <f>+'Ark1'!D1408</f>
        <v>10</v>
      </c>
      <c r="F405" s="244" t="str">
        <f t="shared" si="366"/>
        <v>Okt</v>
      </c>
      <c r="G405" s="244">
        <f>+'Ark1'!Q1408</f>
        <v>0</v>
      </c>
      <c r="H405" s="244">
        <f>+'Ark1'!R1408</f>
        <v>0</v>
      </c>
      <c r="I405" s="246" t="str">
        <f>+IF(H405=0,"",'Ark1'!AG1408)</f>
        <v/>
      </c>
      <c r="J405" s="246" t="str">
        <f>+IF(H405=0,"",'Ark1'!AH1408)</f>
        <v/>
      </c>
      <c r="K405" s="245" t="str">
        <f>+IF(H405=0,"",'Ark1'!U1408)</f>
        <v/>
      </c>
      <c r="L405" s="245"/>
      <c r="M405" s="246" t="str">
        <f>+IF(H405=0,"",'Ark1'!T1408)</f>
        <v/>
      </c>
      <c r="N405" s="245" t="str">
        <f>+IF(H405=0,"",'Ark1'!V1408)</f>
        <v/>
      </c>
      <c r="O405" s="247" t="str">
        <f>+IF(H405=0,"",'Ark1'!W1408)</f>
        <v/>
      </c>
      <c r="P405" s="247" t="str">
        <f>+IF(H405=0,"",'Ark1'!X1408)</f>
        <v/>
      </c>
      <c r="Q405" s="247" t="str">
        <f>+IF(H405=0,"",'Ark1'!Y1408)</f>
        <v/>
      </c>
      <c r="R405" s="247" t="str">
        <f>+IF(H405=0,"",'Ark1'!Z1408)</f>
        <v/>
      </c>
      <c r="S405" s="247" t="str">
        <f>+IF(H405=0,"",'Ark1'!AA1408)</f>
        <v/>
      </c>
      <c r="T405" s="246" t="str">
        <f>+IF(H405=0,"",'Ark1'!AC1408)</f>
        <v/>
      </c>
      <c r="U405" s="247" t="str">
        <f>+IF(H405=0,"",'Ark1'!AE1408)</f>
        <v/>
      </c>
      <c r="V405" s="247" t="str">
        <f t="shared" si="367"/>
        <v/>
      </c>
      <c r="W405" s="245" t="str">
        <f t="shared" si="368"/>
        <v/>
      </c>
      <c r="X405" s="311"/>
      <c r="AA405" s="30"/>
      <c r="AB405" s="28"/>
    </row>
    <row r="406" spans="1:64">
      <c r="A406" s="311"/>
      <c r="B406" s="311">
        <f>+'Ark1'!C1409</f>
        <v>2023</v>
      </c>
      <c r="C406" s="244">
        <f>+'Ark1'!L1409</f>
        <v>11</v>
      </c>
      <c r="D406" s="244" t="str">
        <f t="shared" si="365"/>
        <v>U</v>
      </c>
      <c r="E406" s="244">
        <f>+'Ark1'!D1409</f>
        <v>11</v>
      </c>
      <c r="F406" s="244" t="str">
        <f t="shared" si="366"/>
        <v>Nov</v>
      </c>
      <c r="G406" s="244">
        <f>+'Ark1'!Q1409</f>
        <v>0</v>
      </c>
      <c r="H406" s="244">
        <f>+'Ark1'!R1409</f>
        <v>0</v>
      </c>
      <c r="I406" s="246" t="str">
        <f>+IF(H406=0,"",'Ark1'!AG1409)</f>
        <v/>
      </c>
      <c r="J406" s="246" t="str">
        <f>+IF(H406=0,"",'Ark1'!AH1409)</f>
        <v/>
      </c>
      <c r="K406" s="245" t="str">
        <f>+IF(H406=0,"",'Ark1'!U1409)</f>
        <v/>
      </c>
      <c r="L406" s="245"/>
      <c r="M406" s="246" t="str">
        <f>+IF(H406=0,"",'Ark1'!T1409)</f>
        <v/>
      </c>
      <c r="N406" s="245" t="str">
        <f>+IF(H406=0,"",'Ark1'!V1409)</f>
        <v/>
      </c>
      <c r="O406" s="247" t="str">
        <f>+IF(H406=0,"",'Ark1'!W1409)</f>
        <v/>
      </c>
      <c r="P406" s="247" t="str">
        <f>+IF(H406=0,"",'Ark1'!X1409)</f>
        <v/>
      </c>
      <c r="Q406" s="247" t="str">
        <f>+IF(H406=0,"",'Ark1'!Y1409)</f>
        <v/>
      </c>
      <c r="R406" s="247" t="str">
        <f>+IF(H406=0,"",'Ark1'!Z1409)</f>
        <v/>
      </c>
      <c r="S406" s="247" t="str">
        <f>+IF(H406=0,"",'Ark1'!AA1409)</f>
        <v/>
      </c>
      <c r="T406" s="246" t="str">
        <f>+IF(H406=0,"",'Ark1'!AC1409)</f>
        <v/>
      </c>
      <c r="U406" s="247" t="str">
        <f>+IF(H406=0,"",'Ark1'!AE1409)</f>
        <v/>
      </c>
      <c r="V406" s="247" t="str">
        <f t="shared" si="367"/>
        <v/>
      </c>
      <c r="W406" s="245" t="str">
        <f t="shared" si="368"/>
        <v/>
      </c>
      <c r="X406" s="311"/>
      <c r="AA406" s="30"/>
      <c r="AB406" s="28"/>
    </row>
    <row r="407" spans="1:64">
      <c r="A407" s="311"/>
      <c r="B407" s="311">
        <f>+'Ark1'!C1410</f>
        <v>2023</v>
      </c>
      <c r="C407" s="244">
        <f>+'Ark1'!L1410</f>
        <v>11</v>
      </c>
      <c r="D407" s="244" t="str">
        <f t="shared" si="365"/>
        <v>U</v>
      </c>
      <c r="E407" s="244">
        <f>+'Ark1'!D1410</f>
        <v>12</v>
      </c>
      <c r="F407" s="244" t="str">
        <f t="shared" si="366"/>
        <v>Des</v>
      </c>
      <c r="G407" s="244">
        <f>+'Ark1'!Q1410</f>
        <v>0</v>
      </c>
      <c r="H407" s="244">
        <f>+'Ark1'!R1410</f>
        <v>0</v>
      </c>
      <c r="I407" s="246" t="str">
        <f>+IF(H407=0,"",'Ark1'!AG1410)</f>
        <v/>
      </c>
      <c r="J407" s="246" t="str">
        <f>+IF(H407=0,"",'Ark1'!AH1410)</f>
        <v/>
      </c>
      <c r="K407" s="245" t="str">
        <f>+IF(H407=0,"",'Ark1'!U1410)</f>
        <v/>
      </c>
      <c r="L407" s="245"/>
      <c r="M407" s="246" t="str">
        <f>+IF(H407=0,"",'Ark1'!T1410)</f>
        <v/>
      </c>
      <c r="N407" s="245" t="str">
        <f>+IF(H407=0,"",'Ark1'!V1410)</f>
        <v/>
      </c>
      <c r="O407" s="247" t="str">
        <f>+IF(H407=0,"",'Ark1'!W1410)</f>
        <v/>
      </c>
      <c r="P407" s="247" t="str">
        <f>+IF(H407=0,"",'Ark1'!X1410)</f>
        <v/>
      </c>
      <c r="Q407" s="247" t="str">
        <f>+IF(H407=0,"",'Ark1'!Y1410)</f>
        <v/>
      </c>
      <c r="R407" s="247" t="str">
        <f>+IF(H407=0,"",'Ark1'!Z1410)</f>
        <v/>
      </c>
      <c r="S407" s="247" t="str">
        <f>+IF(H407=0,"",'Ark1'!AA1410)</f>
        <v/>
      </c>
      <c r="T407" s="246" t="str">
        <f>+IF(H407=0,"",'Ark1'!AC1410)</f>
        <v/>
      </c>
      <c r="U407" s="247" t="str">
        <f>+IF(H407=0,"",'Ark1'!AE1410)</f>
        <v/>
      </c>
      <c r="V407" s="247" t="str">
        <f t="shared" si="367"/>
        <v/>
      </c>
      <c r="W407" s="245" t="str">
        <f t="shared" si="368"/>
        <v/>
      </c>
      <c r="X407" s="311"/>
      <c r="AA407" s="30"/>
      <c r="AB407" s="28"/>
    </row>
    <row r="408" spans="1:64" ht="15" customHeight="1">
      <c r="A408" s="311"/>
      <c r="B408" s="311"/>
      <c r="C408" s="311"/>
      <c r="D408" s="311"/>
      <c r="E408" s="311"/>
      <c r="F408" s="311"/>
      <c r="G408" s="311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227"/>
      <c r="AA408" s="30"/>
      <c r="AB408" s="28"/>
      <c r="AC408" s="228"/>
      <c r="AD408" s="29"/>
      <c r="AH408" s="29"/>
      <c r="AZ408" s="240"/>
    </row>
    <row r="409" spans="1:64" ht="15" customHeight="1">
      <c r="A409" s="311"/>
      <c r="B409" s="311"/>
      <c r="C409" s="356" t="s">
        <v>0</v>
      </c>
      <c r="D409" s="311"/>
      <c r="E409" s="357" t="str">
        <f>+D411</f>
        <v>U+</v>
      </c>
      <c r="F409" s="356" t="s">
        <v>586</v>
      </c>
      <c r="G409" s="311"/>
      <c r="H409" s="248">
        <f>SUM(H411:H419)</f>
        <v>33</v>
      </c>
      <c r="I409" s="312"/>
      <c r="J409" s="312"/>
      <c r="K409" s="276">
        <f>+Klasse!L423</f>
        <v>0</v>
      </c>
      <c r="L409" s="276"/>
      <c r="M409" s="311"/>
      <c r="N409" s="311"/>
      <c r="O409" s="313"/>
      <c r="P409" s="313"/>
      <c r="Q409" s="313"/>
      <c r="R409" s="313"/>
      <c r="S409" s="313"/>
      <c r="T409" s="311"/>
      <c r="U409" s="313"/>
      <c r="V409" s="276"/>
      <c r="W409" s="312"/>
      <c r="X409" s="311"/>
      <c r="Y409" s="227"/>
      <c r="AA409" s="30"/>
      <c r="AB409" s="28"/>
      <c r="AC409" s="228"/>
      <c r="AD409" s="29"/>
      <c r="AH409" s="29"/>
      <c r="AZ409" s="240"/>
    </row>
    <row r="410" spans="1:64" ht="15" customHeight="1">
      <c r="A410" s="311"/>
      <c r="B410" s="311"/>
      <c r="C410" s="311"/>
      <c r="D410" s="311"/>
      <c r="E410" s="311"/>
      <c r="F410" s="311"/>
      <c r="G410" s="311"/>
      <c r="H410" s="311"/>
      <c r="I410" s="312"/>
      <c r="J410" s="312"/>
      <c r="K410" s="311"/>
      <c r="L410" s="311"/>
      <c r="M410" s="311"/>
      <c r="N410" s="311"/>
      <c r="O410" s="313"/>
      <c r="P410" s="313"/>
      <c r="Q410" s="313"/>
      <c r="R410" s="313"/>
      <c r="S410" s="313"/>
      <c r="T410" s="311"/>
      <c r="U410" s="313"/>
      <c r="V410" s="313"/>
      <c r="W410" s="313"/>
      <c r="X410" s="313"/>
      <c r="Y410" s="227"/>
      <c r="AA410" s="30"/>
      <c r="AB410" s="28"/>
      <c r="AC410" s="228"/>
      <c r="AD410" s="29"/>
      <c r="AH410" s="29"/>
      <c r="AZ410" s="240" t="e">
        <f>1+#REF!</f>
        <v>#REF!</v>
      </c>
      <c r="BA410" s="29">
        <v>20.659867330016564</v>
      </c>
      <c r="BB410" s="29">
        <f t="shared" ref="BB410" si="369">+BA410</f>
        <v>20.659867330016564</v>
      </c>
      <c r="BC410" s="29">
        <f t="shared" ref="BC410" si="370">+BB410</f>
        <v>20.659867330016564</v>
      </c>
      <c r="BD410" s="29">
        <f t="shared" ref="BD410" si="371">+BC410</f>
        <v>20.659867330016564</v>
      </c>
      <c r="BE410" s="29">
        <f t="shared" ref="BE410" si="372">+BD410</f>
        <v>20.659867330016564</v>
      </c>
      <c r="BF410" s="29">
        <f t="shared" ref="BF410" si="373">+BE410</f>
        <v>20.659867330016564</v>
      </c>
      <c r="BG410" s="29">
        <f t="shared" ref="BG410" si="374">+BF410</f>
        <v>20.659867330016564</v>
      </c>
      <c r="BH410" s="29">
        <f t="shared" ref="BH410" si="375">+BG410</f>
        <v>20.659867330016564</v>
      </c>
      <c r="BI410" s="29">
        <f t="shared" ref="BI410" si="376">+BH410</f>
        <v>20.659867330016564</v>
      </c>
      <c r="BJ410" s="29">
        <f t="shared" ref="BJ410" si="377">+BI410</f>
        <v>20.659867330016564</v>
      </c>
      <c r="BK410" s="29">
        <f t="shared" ref="BK410" si="378">+BJ410</f>
        <v>20.659867330016564</v>
      </c>
      <c r="BL410" s="29">
        <f t="shared" ref="BL410" si="379">+BK410</f>
        <v>20.659867330016564</v>
      </c>
    </row>
    <row r="411" spans="1:64">
      <c r="A411" s="311"/>
      <c r="B411" s="311">
        <f>+'Ark1'!C1411</f>
        <v>2023</v>
      </c>
      <c r="C411" s="244">
        <f>+'Ark1'!L1411</f>
        <v>12</v>
      </c>
      <c r="D411" s="244" t="str">
        <f t="shared" ref="D411:D422" si="380">+D184</f>
        <v>U+</v>
      </c>
      <c r="E411" s="244">
        <f>+'Ark1'!D1411</f>
        <v>1</v>
      </c>
      <c r="F411" s="244" t="str">
        <f t="shared" ref="F411:F422" si="381">+F396</f>
        <v>Jan</v>
      </c>
      <c r="G411" s="244">
        <f>+'Ark1'!Q1411</f>
        <v>0</v>
      </c>
      <c r="H411" s="244">
        <f>+'Ark1'!R1411</f>
        <v>0</v>
      </c>
      <c r="I411" s="246" t="str">
        <f>+IF(H411=0,"",'Ark1'!AG1411)</f>
        <v/>
      </c>
      <c r="J411" s="246" t="str">
        <f>+IF(H411=0,"",'Ark1'!AH1411)</f>
        <v/>
      </c>
      <c r="K411" s="245" t="str">
        <f>+IF(H411=0,"",'Ark1'!U1411)</f>
        <v/>
      </c>
      <c r="L411" s="245"/>
      <c r="M411" s="246" t="str">
        <f>+IF(H411=0,"",'Ark1'!T1411)</f>
        <v/>
      </c>
      <c r="N411" s="245" t="str">
        <f>+IF(H411=0,"",'Ark1'!V1411)</f>
        <v/>
      </c>
      <c r="O411" s="247" t="str">
        <f>+IF(H411=0,"",'Ark1'!W1411)</f>
        <v/>
      </c>
      <c r="P411" s="247" t="str">
        <f>+IF(H411=0,"",'Ark1'!X1411)</f>
        <v/>
      </c>
      <c r="Q411" s="247" t="str">
        <f>+IF(H411=0,"",'Ark1'!Y1411)</f>
        <v/>
      </c>
      <c r="R411" s="247" t="str">
        <f>+IF(H411=0,"",'Ark1'!Z1411)</f>
        <v/>
      </c>
      <c r="S411" s="247" t="str">
        <f>+IF(H411=0,"",'Ark1'!AA1411)</f>
        <v/>
      </c>
      <c r="T411" s="246" t="str">
        <f>+IF(H411=0,"",'Ark1'!AC1411)</f>
        <v/>
      </c>
      <c r="U411" s="247" t="str">
        <f>+IF(H411=0,"",'Ark1'!AE1411)</f>
        <v/>
      </c>
      <c r="V411" s="247" t="str">
        <f t="shared" ref="V411:V422" si="382">+IF(H411=0,"",+K411/C411)</f>
        <v/>
      </c>
      <c r="W411" s="245" t="str">
        <f t="shared" ref="W411:W422" si="383">+IF(H411=0,"",G411/H411)</f>
        <v/>
      </c>
      <c r="X411" s="311"/>
      <c r="AA411" s="30"/>
      <c r="AB411" s="28"/>
    </row>
    <row r="412" spans="1:64">
      <c r="A412" s="311"/>
      <c r="B412" s="311">
        <f>+'Ark1'!C1412</f>
        <v>2023</v>
      </c>
      <c r="C412" s="244">
        <f>+'Ark1'!L1412</f>
        <v>12</v>
      </c>
      <c r="D412" s="244" t="str">
        <f t="shared" si="380"/>
        <v>U+</v>
      </c>
      <c r="E412" s="244">
        <f>+'Ark1'!D1412</f>
        <v>2</v>
      </c>
      <c r="F412" s="244" t="str">
        <f t="shared" si="381"/>
        <v>Feb</v>
      </c>
      <c r="G412" s="244">
        <f>+'Ark1'!Q1412</f>
        <v>0</v>
      </c>
      <c r="H412" s="244">
        <f>+'Ark1'!R1412</f>
        <v>0</v>
      </c>
      <c r="I412" s="246" t="str">
        <f>+IF(H412=0,"",'Ark1'!AG1412)</f>
        <v/>
      </c>
      <c r="J412" s="246" t="str">
        <f>+IF(H412=0,"",'Ark1'!AH1412)</f>
        <v/>
      </c>
      <c r="K412" s="245" t="str">
        <f>+IF(H412=0,"",'Ark1'!U1412)</f>
        <v/>
      </c>
      <c r="L412" s="245"/>
      <c r="M412" s="246" t="str">
        <f>+IF(H412=0,"",'Ark1'!T1412)</f>
        <v/>
      </c>
      <c r="N412" s="245" t="str">
        <f>+IF(H412=0,"",'Ark1'!V1412)</f>
        <v/>
      </c>
      <c r="O412" s="247" t="str">
        <f>+IF(H412=0,"",'Ark1'!W1412)</f>
        <v/>
      </c>
      <c r="P412" s="247" t="str">
        <f>+IF(H412=0,"",'Ark1'!X1412)</f>
        <v/>
      </c>
      <c r="Q412" s="247" t="str">
        <f>+IF(H412=0,"",'Ark1'!Y1412)</f>
        <v/>
      </c>
      <c r="R412" s="247" t="str">
        <f>+IF(H412=0,"",'Ark1'!Z1412)</f>
        <v/>
      </c>
      <c r="S412" s="247" t="str">
        <f>+IF(H412=0,"",'Ark1'!AA1412)</f>
        <v/>
      </c>
      <c r="T412" s="246" t="str">
        <f>+IF(H412=0,"",'Ark1'!AC1412)</f>
        <v/>
      </c>
      <c r="U412" s="247" t="str">
        <f>+IF(H412=0,"",'Ark1'!AE1412)</f>
        <v/>
      </c>
      <c r="V412" s="247" t="str">
        <f t="shared" si="382"/>
        <v/>
      </c>
      <c r="W412" s="245" t="str">
        <f t="shared" si="383"/>
        <v/>
      </c>
      <c r="X412" s="311"/>
      <c r="AA412" s="30"/>
      <c r="AB412" s="28"/>
    </row>
    <row r="413" spans="1:64">
      <c r="A413" s="311"/>
      <c r="B413" s="311">
        <f>+'Ark1'!C1413</f>
        <v>2023</v>
      </c>
      <c r="C413" s="244">
        <f>+'Ark1'!L1413</f>
        <v>12</v>
      </c>
      <c r="D413" s="244" t="str">
        <f t="shared" si="380"/>
        <v>U+</v>
      </c>
      <c r="E413" s="244">
        <f>+'Ark1'!D1413</f>
        <v>3</v>
      </c>
      <c r="F413" s="244" t="str">
        <f t="shared" si="381"/>
        <v>Mar</v>
      </c>
      <c r="G413" s="244">
        <f>+'Ark1'!Q1413</f>
        <v>0</v>
      </c>
      <c r="H413" s="244">
        <f>+'Ark1'!R1413</f>
        <v>0</v>
      </c>
      <c r="I413" s="246" t="str">
        <f>+IF(H413=0,"",'Ark1'!AG1413)</f>
        <v/>
      </c>
      <c r="J413" s="246" t="str">
        <f>+IF(H413=0,"",'Ark1'!AH1413)</f>
        <v/>
      </c>
      <c r="K413" s="245" t="str">
        <f>+IF(H413=0,"",'Ark1'!U1413)</f>
        <v/>
      </c>
      <c r="L413" s="245"/>
      <c r="M413" s="246" t="str">
        <f>+IF(H413=0,"",'Ark1'!T1413)</f>
        <v/>
      </c>
      <c r="N413" s="245" t="str">
        <f>+IF(H413=0,"",'Ark1'!V1413)</f>
        <v/>
      </c>
      <c r="O413" s="247" t="str">
        <f>+IF(H413=0,"",'Ark1'!W1413)</f>
        <v/>
      </c>
      <c r="P413" s="247" t="str">
        <f>+IF(H413=0,"",'Ark1'!X1413)</f>
        <v/>
      </c>
      <c r="Q413" s="247" t="str">
        <f>+IF(H413=0,"",'Ark1'!Y1413)</f>
        <v/>
      </c>
      <c r="R413" s="247" t="str">
        <f>+IF(H413=0,"",'Ark1'!Z1413)</f>
        <v/>
      </c>
      <c r="S413" s="247" t="str">
        <f>+IF(H413=0,"",'Ark1'!AA1413)</f>
        <v/>
      </c>
      <c r="T413" s="246" t="str">
        <f>+IF(H413=0,"",'Ark1'!AC1413)</f>
        <v/>
      </c>
      <c r="U413" s="247" t="str">
        <f>+IF(H413=0,"",'Ark1'!AE1413)</f>
        <v/>
      </c>
      <c r="V413" s="247" t="str">
        <f t="shared" si="382"/>
        <v/>
      </c>
      <c r="W413" s="245" t="str">
        <f t="shared" si="383"/>
        <v/>
      </c>
      <c r="X413" s="311"/>
      <c r="AA413" s="30"/>
      <c r="AB413" s="28"/>
    </row>
    <row r="414" spans="1:64">
      <c r="A414" s="311"/>
      <c r="B414" s="311">
        <f>+'Ark1'!C1414</f>
        <v>2023</v>
      </c>
      <c r="C414" s="244">
        <f>+'Ark1'!L1414</f>
        <v>12</v>
      </c>
      <c r="D414" s="244" t="str">
        <f t="shared" si="380"/>
        <v>U+</v>
      </c>
      <c r="E414" s="244">
        <f>+'Ark1'!D1414</f>
        <v>4</v>
      </c>
      <c r="F414" s="244" t="str">
        <f t="shared" si="381"/>
        <v>Apr</v>
      </c>
      <c r="G414" s="244">
        <f>+'Ark1'!Q1414</f>
        <v>0</v>
      </c>
      <c r="H414" s="244">
        <f>+'Ark1'!R1414</f>
        <v>0</v>
      </c>
      <c r="I414" s="246" t="str">
        <f>+IF(H414=0,"",'Ark1'!AG1414)</f>
        <v/>
      </c>
      <c r="J414" s="246" t="str">
        <f>+IF(H414=0,"",'Ark1'!AH1414)</f>
        <v/>
      </c>
      <c r="K414" s="245" t="str">
        <f>+IF(H414=0,"",'Ark1'!U1414)</f>
        <v/>
      </c>
      <c r="L414" s="245"/>
      <c r="M414" s="246" t="str">
        <f>+IF(H414=0,"",'Ark1'!T1414)</f>
        <v/>
      </c>
      <c r="N414" s="245" t="str">
        <f>+IF(H414=0,"",'Ark1'!V1414)</f>
        <v/>
      </c>
      <c r="O414" s="247" t="str">
        <f>+IF(H414=0,"",'Ark1'!W1414)</f>
        <v/>
      </c>
      <c r="P414" s="247" t="str">
        <f>+IF(H414=0,"",'Ark1'!X1414)</f>
        <v/>
      </c>
      <c r="Q414" s="247" t="str">
        <f>+IF(H414=0,"",'Ark1'!Y1414)</f>
        <v/>
      </c>
      <c r="R414" s="247" t="str">
        <f>+IF(H414=0,"",'Ark1'!Z1414)</f>
        <v/>
      </c>
      <c r="S414" s="247" t="str">
        <f>+IF(H414=0,"",'Ark1'!AA1414)</f>
        <v/>
      </c>
      <c r="T414" s="246" t="str">
        <f>+IF(H414=0,"",'Ark1'!AC1414)</f>
        <v/>
      </c>
      <c r="U414" s="247" t="str">
        <f>+IF(H414=0,"",'Ark1'!AE1414)</f>
        <v/>
      </c>
      <c r="V414" s="247" t="str">
        <f t="shared" si="382"/>
        <v/>
      </c>
      <c r="W414" s="245" t="str">
        <f t="shared" si="383"/>
        <v/>
      </c>
      <c r="X414" s="311"/>
      <c r="AA414" s="30"/>
      <c r="AB414" s="28"/>
    </row>
    <row r="415" spans="1:64">
      <c r="A415" s="311"/>
      <c r="B415" s="311">
        <f>+'Ark1'!C1415</f>
        <v>2023</v>
      </c>
      <c r="C415" s="244">
        <f>+'Ark1'!L1415</f>
        <v>12</v>
      </c>
      <c r="D415" s="244" t="str">
        <f t="shared" si="380"/>
        <v>U+</v>
      </c>
      <c r="E415" s="244">
        <f>+'Ark1'!D1415</f>
        <v>5</v>
      </c>
      <c r="F415" s="244" t="str">
        <f t="shared" si="381"/>
        <v>Mai</v>
      </c>
      <c r="G415" s="244">
        <f>+'Ark1'!Q1415</f>
        <v>7</v>
      </c>
      <c r="H415" s="244">
        <f>+'Ark1'!R1415</f>
        <v>15</v>
      </c>
      <c r="I415" s="246">
        <f>+IF(H415=0,"",'Ark1'!AG1415)</f>
        <v>1.8028846153846156</v>
      </c>
      <c r="J415" s="246">
        <f>+IF(H415=0,"",'Ark1'!AH1415)</f>
        <v>1.9055453763601704</v>
      </c>
      <c r="K415" s="245">
        <f>+IF(H415=0,"",'Ark1'!U1415)</f>
        <v>16.986666666666672</v>
      </c>
      <c r="L415" s="245"/>
      <c r="M415" s="246">
        <f>+IF(H415=0,"",'Ark1'!T1415)</f>
        <v>7.2666666666666684</v>
      </c>
      <c r="N415" s="245">
        <f>+IF(H415=0,"",'Ark1'!V1415)</f>
        <v>0</v>
      </c>
      <c r="O415" s="247">
        <f>+IF(H415=0,"",'Ark1'!W1415)</f>
        <v>6.6666666666666687</v>
      </c>
      <c r="P415" s="247">
        <f>+IF(H415=0,"",'Ark1'!X1415)</f>
        <v>46.666666666666657</v>
      </c>
      <c r="Q415" s="247">
        <f>+IF(H415=0,"",'Ark1'!Y1415)</f>
        <v>0</v>
      </c>
      <c r="R415" s="247">
        <f>+IF(H415=0,"",'Ark1'!Z1415)</f>
        <v>0</v>
      </c>
      <c r="S415" s="247">
        <f>+IF(H415=0,"",'Ark1'!AA1415)</f>
        <v>2.2246697632582473</v>
      </c>
      <c r="T415" s="246">
        <f>+IF(H415=0,"",'Ark1'!AC1415)</f>
        <v>0.92855921847894318</v>
      </c>
      <c r="U415" s="247">
        <f>+IF(H415=0,"",'Ark1'!AE1415)</f>
        <v>27.281081149289825</v>
      </c>
      <c r="V415" s="247">
        <f t="shared" si="382"/>
        <v>1.4155555555555559</v>
      </c>
      <c r="W415" s="245">
        <f t="shared" si="383"/>
        <v>0.46666666666666667</v>
      </c>
      <c r="X415" s="311"/>
      <c r="AA415" s="30"/>
      <c r="AB415" s="28"/>
    </row>
    <row r="416" spans="1:64">
      <c r="A416" s="311"/>
      <c r="B416" s="311">
        <f>+'Ark1'!C1416</f>
        <v>2023</v>
      </c>
      <c r="C416" s="244">
        <f>+'Ark1'!L1416</f>
        <v>12</v>
      </c>
      <c r="D416" s="244" t="str">
        <f t="shared" si="380"/>
        <v>U+</v>
      </c>
      <c r="E416" s="244">
        <f>+'Ark1'!D1416</f>
        <v>6</v>
      </c>
      <c r="F416" s="244" t="str">
        <f t="shared" si="381"/>
        <v>Jun</v>
      </c>
      <c r="G416" s="244">
        <f>+'Ark1'!Q1416</f>
        <v>14</v>
      </c>
      <c r="H416" s="244">
        <f>+'Ark1'!R1416</f>
        <v>18</v>
      </c>
      <c r="I416" s="246">
        <f>+IF(H416=0,"",'Ark1'!AG1416)</f>
        <v>0.96670247046186897</v>
      </c>
      <c r="J416" s="246">
        <f>+IF(H416=0,"",'Ark1'!AH1416)</f>
        <v>1.1337574105326931</v>
      </c>
      <c r="K416" s="245">
        <f>+IF(H416=0,"",'Ark1'!U1416)</f>
        <v>17.466666666666661</v>
      </c>
      <c r="L416" s="245"/>
      <c r="M416" s="246">
        <f>+IF(H416=0,"",'Ark1'!T1416)</f>
        <v>7.1666666666666687</v>
      </c>
      <c r="N416" s="245">
        <f>+IF(H416=0,"",'Ark1'!V1416)</f>
        <v>0</v>
      </c>
      <c r="O416" s="247">
        <f>+IF(H416=0,"",'Ark1'!W1416)</f>
        <v>16.666666666666671</v>
      </c>
      <c r="P416" s="247">
        <f>+IF(H416=0,"",'Ark1'!X1416)</f>
        <v>72.222222222222229</v>
      </c>
      <c r="Q416" s="247">
        <f>+IF(H416=0,"",'Ark1'!Y1416)</f>
        <v>5.5555555555555562</v>
      </c>
      <c r="R416" s="247">
        <f>+IF(H416=0,"",'Ark1'!Z1416)</f>
        <v>0</v>
      </c>
      <c r="S416" s="247">
        <f>+IF(H416=0,"",'Ark1'!AA1416)</f>
        <v>2.5267458210996505</v>
      </c>
      <c r="T416" s="246">
        <f>+IF(H416=0,"",'Ark1'!AC1416)</f>
        <v>1.4240006242195888</v>
      </c>
      <c r="U416" s="247">
        <f>+IF(H416=0,"",'Ark1'!AE1416)</f>
        <v>66.702099813538069</v>
      </c>
      <c r="V416" s="247">
        <f t="shared" si="382"/>
        <v>1.455555555555555</v>
      </c>
      <c r="W416" s="245">
        <f t="shared" si="383"/>
        <v>0.77777777777777779</v>
      </c>
      <c r="X416" s="311"/>
      <c r="AA416" s="30"/>
      <c r="AB416" s="28"/>
    </row>
    <row r="417" spans="1:64">
      <c r="A417" s="311"/>
      <c r="B417" s="311">
        <f>+'Ark1'!C1417</f>
        <v>2023</v>
      </c>
      <c r="C417" s="244">
        <f>+'Ark1'!L1417</f>
        <v>12</v>
      </c>
      <c r="D417" s="244" t="str">
        <f t="shared" si="380"/>
        <v>U+</v>
      </c>
      <c r="E417" s="244">
        <f>+'Ark1'!D1417</f>
        <v>7</v>
      </c>
      <c r="F417" s="244" t="str">
        <f t="shared" si="381"/>
        <v>Jul</v>
      </c>
      <c r="G417" s="244">
        <f>+'Ark1'!Q1417</f>
        <v>0</v>
      </c>
      <c r="H417" s="244">
        <f>+'Ark1'!R1417</f>
        <v>0</v>
      </c>
      <c r="I417" s="246" t="str">
        <f>+IF(H417=0,"",'Ark1'!AG1417)</f>
        <v/>
      </c>
      <c r="J417" s="246" t="str">
        <f>+IF(H417=0,"",'Ark1'!AH1417)</f>
        <v/>
      </c>
      <c r="K417" s="245" t="str">
        <f>+IF(H417=0,"",'Ark1'!U1417)</f>
        <v/>
      </c>
      <c r="L417" s="245"/>
      <c r="M417" s="246" t="str">
        <f>+IF(H417=0,"",'Ark1'!T1417)</f>
        <v/>
      </c>
      <c r="N417" s="245" t="str">
        <f>+IF(H417=0,"",'Ark1'!V1417)</f>
        <v/>
      </c>
      <c r="O417" s="247" t="str">
        <f>+IF(H417=0,"",'Ark1'!W1417)</f>
        <v/>
      </c>
      <c r="P417" s="247" t="str">
        <f>+IF(H417=0,"",'Ark1'!X1417)</f>
        <v/>
      </c>
      <c r="Q417" s="247" t="str">
        <f>+IF(H417=0,"",'Ark1'!Y1417)</f>
        <v/>
      </c>
      <c r="R417" s="247" t="str">
        <f>+IF(H417=0,"",'Ark1'!Z1417)</f>
        <v/>
      </c>
      <c r="S417" s="247" t="str">
        <f>+IF(H417=0,"",'Ark1'!AA1417)</f>
        <v/>
      </c>
      <c r="T417" s="246" t="str">
        <f>+IF(H417=0,"",'Ark1'!AC1417)</f>
        <v/>
      </c>
      <c r="U417" s="247" t="str">
        <f>+IF(H417=0,"",'Ark1'!AE1417)</f>
        <v/>
      </c>
      <c r="V417" s="247" t="str">
        <f t="shared" si="382"/>
        <v/>
      </c>
      <c r="W417" s="245" t="str">
        <f t="shared" si="383"/>
        <v/>
      </c>
      <c r="X417" s="311"/>
      <c r="AA417" s="30"/>
      <c r="AB417" s="28"/>
    </row>
    <row r="418" spans="1:64">
      <c r="A418" s="311"/>
      <c r="B418" s="311">
        <f>+'Ark1'!C1418</f>
        <v>2023</v>
      </c>
      <c r="C418" s="244">
        <f>+'Ark1'!L1418</f>
        <v>12</v>
      </c>
      <c r="D418" s="244" t="str">
        <f t="shared" si="380"/>
        <v>U+</v>
      </c>
      <c r="E418" s="244">
        <f>+'Ark1'!D1418</f>
        <v>8</v>
      </c>
      <c r="F418" s="244" t="str">
        <f t="shared" si="381"/>
        <v>Aug</v>
      </c>
      <c r="G418" s="244">
        <f>+'Ark1'!Q1418</f>
        <v>0</v>
      </c>
      <c r="H418" s="244">
        <f>+'Ark1'!R1418</f>
        <v>0</v>
      </c>
      <c r="I418" s="246" t="str">
        <f>+IF(H418=0,"",'Ark1'!AG1418)</f>
        <v/>
      </c>
      <c r="J418" s="246" t="str">
        <f>+IF(H418=0,"",'Ark1'!AH1418)</f>
        <v/>
      </c>
      <c r="K418" s="245" t="str">
        <f>+IF(H418=0,"",'Ark1'!U1418)</f>
        <v/>
      </c>
      <c r="L418" s="245"/>
      <c r="M418" s="246" t="str">
        <f>+IF(H418=0,"",'Ark1'!T1418)</f>
        <v/>
      </c>
      <c r="N418" s="245" t="str">
        <f>+IF(H418=0,"",'Ark1'!V1418)</f>
        <v/>
      </c>
      <c r="O418" s="247" t="str">
        <f>+IF(H418=0,"",'Ark1'!W1418)</f>
        <v/>
      </c>
      <c r="P418" s="247" t="str">
        <f>+IF(H418=0,"",'Ark1'!X1418)</f>
        <v/>
      </c>
      <c r="Q418" s="247" t="str">
        <f>+IF(H418=0,"",'Ark1'!Y1418)</f>
        <v/>
      </c>
      <c r="R418" s="247" t="str">
        <f>+IF(H418=0,"",'Ark1'!Z1418)</f>
        <v/>
      </c>
      <c r="S418" s="247" t="str">
        <f>+IF(H418=0,"",'Ark1'!AA1418)</f>
        <v/>
      </c>
      <c r="T418" s="246" t="str">
        <f>+IF(H418=0,"",'Ark1'!AC1418)</f>
        <v/>
      </c>
      <c r="U418" s="247" t="str">
        <f>+IF(H418=0,"",'Ark1'!AE1418)</f>
        <v/>
      </c>
      <c r="V418" s="247" t="str">
        <f t="shared" si="382"/>
        <v/>
      </c>
      <c r="W418" s="245" t="str">
        <f t="shared" si="383"/>
        <v/>
      </c>
      <c r="X418" s="311"/>
      <c r="AA418" s="30"/>
      <c r="AB418" s="28"/>
    </row>
    <row r="419" spans="1:64">
      <c r="A419" s="311"/>
      <c r="B419" s="311">
        <f>+'Ark1'!C1419</f>
        <v>2023</v>
      </c>
      <c r="C419" s="244">
        <f>+'Ark1'!L1419</f>
        <v>12</v>
      </c>
      <c r="D419" s="244" t="str">
        <f t="shared" si="380"/>
        <v>U+</v>
      </c>
      <c r="E419" s="244">
        <f>+'Ark1'!D1419</f>
        <v>9</v>
      </c>
      <c r="F419" s="244" t="str">
        <f t="shared" si="381"/>
        <v>Sep</v>
      </c>
      <c r="G419" s="244">
        <f>+'Ark1'!Q1419</f>
        <v>0</v>
      </c>
      <c r="H419" s="244">
        <f>+'Ark1'!R1419</f>
        <v>0</v>
      </c>
      <c r="I419" s="246" t="str">
        <f>+IF(H419=0,"",'Ark1'!AG1419)</f>
        <v/>
      </c>
      <c r="J419" s="246" t="str">
        <f>+IF(H419=0,"",'Ark1'!AH1419)</f>
        <v/>
      </c>
      <c r="K419" s="245" t="str">
        <f>+IF(H419=0,"",'Ark1'!U1419)</f>
        <v/>
      </c>
      <c r="L419" s="245"/>
      <c r="M419" s="246" t="str">
        <f>+IF(H419=0,"",'Ark1'!T1419)</f>
        <v/>
      </c>
      <c r="N419" s="245" t="str">
        <f>+IF(H419=0,"",'Ark1'!V1419)</f>
        <v/>
      </c>
      <c r="O419" s="247" t="str">
        <f>+IF(H419=0,"",'Ark1'!W1419)</f>
        <v/>
      </c>
      <c r="P419" s="247" t="str">
        <f>+IF(H419=0,"",'Ark1'!X1419)</f>
        <v/>
      </c>
      <c r="Q419" s="247" t="str">
        <f>+IF(H419=0,"",'Ark1'!Y1419)</f>
        <v/>
      </c>
      <c r="R419" s="247" t="str">
        <f>+IF(H419=0,"",'Ark1'!Z1419)</f>
        <v/>
      </c>
      <c r="S419" s="247" t="str">
        <f>+IF(H419=0,"",'Ark1'!AA1419)</f>
        <v/>
      </c>
      <c r="T419" s="246" t="str">
        <f>+IF(H419=0,"",'Ark1'!AC1419)</f>
        <v/>
      </c>
      <c r="U419" s="247" t="str">
        <f>+IF(H419=0,"",'Ark1'!AE1419)</f>
        <v/>
      </c>
      <c r="V419" s="247" t="str">
        <f t="shared" si="382"/>
        <v/>
      </c>
      <c r="W419" s="245" t="str">
        <f t="shared" si="383"/>
        <v/>
      </c>
      <c r="X419" s="311"/>
      <c r="AA419" s="30"/>
      <c r="AB419" s="28"/>
    </row>
    <row r="420" spans="1:64">
      <c r="A420" s="311"/>
      <c r="B420" s="311">
        <f>+'Ark1'!C1420</f>
        <v>2023</v>
      </c>
      <c r="C420" s="244">
        <f>+'Ark1'!L1420</f>
        <v>12</v>
      </c>
      <c r="D420" s="244" t="str">
        <f t="shared" si="380"/>
        <v>U+</v>
      </c>
      <c r="E420" s="244">
        <f>+'Ark1'!D1420</f>
        <v>10</v>
      </c>
      <c r="F420" s="244" t="str">
        <f t="shared" si="381"/>
        <v>Okt</v>
      </c>
      <c r="G420" s="244">
        <f>+'Ark1'!Q1420</f>
        <v>0</v>
      </c>
      <c r="H420" s="244">
        <f>+'Ark1'!R1420</f>
        <v>0</v>
      </c>
      <c r="I420" s="246" t="str">
        <f>+IF(H420=0,"",'Ark1'!AG1420)</f>
        <v/>
      </c>
      <c r="J420" s="246" t="str">
        <f>+IF(H420=0,"",'Ark1'!AH1420)</f>
        <v/>
      </c>
      <c r="K420" s="245" t="str">
        <f>+IF(H420=0,"",'Ark1'!U1420)</f>
        <v/>
      </c>
      <c r="L420" s="245"/>
      <c r="M420" s="246" t="str">
        <f>+IF(H420=0,"",'Ark1'!T1420)</f>
        <v/>
      </c>
      <c r="N420" s="245" t="str">
        <f>+IF(H420=0,"",'Ark1'!V1420)</f>
        <v/>
      </c>
      <c r="O420" s="247" t="str">
        <f>+IF(H420=0,"",'Ark1'!W1420)</f>
        <v/>
      </c>
      <c r="P420" s="247" t="str">
        <f>+IF(H420=0,"",'Ark1'!X1420)</f>
        <v/>
      </c>
      <c r="Q420" s="247" t="str">
        <f>+IF(H420=0,"",'Ark1'!Y1420)</f>
        <v/>
      </c>
      <c r="R420" s="247" t="str">
        <f>+IF(H420=0,"",'Ark1'!Z1420)</f>
        <v/>
      </c>
      <c r="S420" s="247" t="str">
        <f>+IF(H420=0,"",'Ark1'!AA1420)</f>
        <v/>
      </c>
      <c r="T420" s="246" t="str">
        <f>+IF(H420=0,"",'Ark1'!AC1420)</f>
        <v/>
      </c>
      <c r="U420" s="247" t="str">
        <f>+IF(H420=0,"",'Ark1'!AE1420)</f>
        <v/>
      </c>
      <c r="V420" s="247" t="str">
        <f t="shared" si="382"/>
        <v/>
      </c>
      <c r="W420" s="245" t="str">
        <f t="shared" si="383"/>
        <v/>
      </c>
      <c r="X420" s="311"/>
      <c r="AA420" s="30"/>
      <c r="AB420" s="28"/>
    </row>
    <row r="421" spans="1:64">
      <c r="A421" s="311"/>
      <c r="B421" s="311">
        <f>+'Ark1'!C1421</f>
        <v>2023</v>
      </c>
      <c r="C421" s="244">
        <f>+'Ark1'!L1421</f>
        <v>12</v>
      </c>
      <c r="D421" s="244" t="str">
        <f t="shared" si="380"/>
        <v>U+</v>
      </c>
      <c r="E421" s="244">
        <f>+'Ark1'!D1421</f>
        <v>11</v>
      </c>
      <c r="F421" s="244" t="str">
        <f t="shared" si="381"/>
        <v>Nov</v>
      </c>
      <c r="G421" s="244">
        <f>+'Ark1'!Q1421</f>
        <v>0</v>
      </c>
      <c r="H421" s="244">
        <f>+'Ark1'!R1421</f>
        <v>0</v>
      </c>
      <c r="I421" s="246" t="str">
        <f>+IF(H421=0,"",'Ark1'!AG1421)</f>
        <v/>
      </c>
      <c r="J421" s="246" t="str">
        <f>+IF(H421=0,"",'Ark1'!AH1421)</f>
        <v/>
      </c>
      <c r="K421" s="245" t="str">
        <f>+IF(H421=0,"",'Ark1'!U1421)</f>
        <v/>
      </c>
      <c r="L421" s="245"/>
      <c r="M421" s="246" t="str">
        <f>+IF(H421=0,"",'Ark1'!T1421)</f>
        <v/>
      </c>
      <c r="N421" s="245" t="str">
        <f>+IF(H421=0,"",'Ark1'!V1421)</f>
        <v/>
      </c>
      <c r="O421" s="247" t="str">
        <f>+IF(H421=0,"",'Ark1'!W1421)</f>
        <v/>
      </c>
      <c r="P421" s="247" t="str">
        <f>+IF(H421=0,"",'Ark1'!X1421)</f>
        <v/>
      </c>
      <c r="Q421" s="247" t="str">
        <f>+IF(H421=0,"",'Ark1'!Y1421)</f>
        <v/>
      </c>
      <c r="R421" s="247" t="str">
        <f>+IF(H421=0,"",'Ark1'!Z1421)</f>
        <v/>
      </c>
      <c r="S421" s="247" t="str">
        <f>+IF(H421=0,"",'Ark1'!AA1421)</f>
        <v/>
      </c>
      <c r="T421" s="246" t="str">
        <f>+IF(H421=0,"",'Ark1'!AC1421)</f>
        <v/>
      </c>
      <c r="U421" s="247" t="str">
        <f>+IF(H421=0,"",'Ark1'!AE1421)</f>
        <v/>
      </c>
      <c r="V421" s="247" t="str">
        <f t="shared" si="382"/>
        <v/>
      </c>
      <c r="W421" s="245" t="str">
        <f t="shared" si="383"/>
        <v/>
      </c>
      <c r="X421" s="311"/>
      <c r="AA421" s="30"/>
      <c r="AB421" s="28"/>
    </row>
    <row r="422" spans="1:64">
      <c r="A422" s="311"/>
      <c r="B422" s="311">
        <f>+'Ark1'!C1422</f>
        <v>2023</v>
      </c>
      <c r="C422" s="244">
        <f>+'Ark1'!L1422</f>
        <v>12</v>
      </c>
      <c r="D422" s="244" t="str">
        <f t="shared" si="380"/>
        <v>U+</v>
      </c>
      <c r="E422" s="244">
        <f>+'Ark1'!D1422</f>
        <v>12</v>
      </c>
      <c r="F422" s="244" t="str">
        <f t="shared" si="381"/>
        <v>Des</v>
      </c>
      <c r="G422" s="244">
        <f>+'Ark1'!Q1422</f>
        <v>0</v>
      </c>
      <c r="H422" s="244">
        <f>+'Ark1'!R1422</f>
        <v>0</v>
      </c>
      <c r="I422" s="246" t="str">
        <f>+IF(H422=0,"",'Ark1'!AG1422)</f>
        <v/>
      </c>
      <c r="J422" s="246" t="str">
        <f>+IF(H422=0,"",'Ark1'!AH1422)</f>
        <v/>
      </c>
      <c r="K422" s="245" t="str">
        <f>+IF(H422=0,"",'Ark1'!U1422)</f>
        <v/>
      </c>
      <c r="L422" s="245"/>
      <c r="M422" s="246" t="str">
        <f>+IF(H422=0,"",'Ark1'!T1422)</f>
        <v/>
      </c>
      <c r="N422" s="245" t="str">
        <f>+IF(H422=0,"",'Ark1'!V1422)</f>
        <v/>
      </c>
      <c r="O422" s="247" t="str">
        <f>+IF(H422=0,"",'Ark1'!W1422)</f>
        <v/>
      </c>
      <c r="P422" s="247" t="str">
        <f>+IF(H422=0,"",'Ark1'!X1422)</f>
        <v/>
      </c>
      <c r="Q422" s="247" t="str">
        <f>+IF(H422=0,"",'Ark1'!Y1422)</f>
        <v/>
      </c>
      <c r="R422" s="247" t="str">
        <f>+IF(H422=0,"",'Ark1'!Z1422)</f>
        <v/>
      </c>
      <c r="S422" s="247" t="str">
        <f>+IF(H422=0,"",'Ark1'!AA1422)</f>
        <v/>
      </c>
      <c r="T422" s="246" t="str">
        <f>+IF(H422=0,"",'Ark1'!AC1422)</f>
        <v/>
      </c>
      <c r="U422" s="247" t="str">
        <f>+IF(H422=0,"",'Ark1'!AE1422)</f>
        <v/>
      </c>
      <c r="V422" s="247" t="str">
        <f t="shared" si="382"/>
        <v/>
      </c>
      <c r="W422" s="245" t="str">
        <f t="shared" si="383"/>
        <v/>
      </c>
      <c r="X422" s="311"/>
      <c r="AA422" s="30"/>
      <c r="AB422" s="28"/>
    </row>
    <row r="423" spans="1:64" ht="15" customHeight="1">
      <c r="A423" s="311"/>
      <c r="B423" s="311"/>
      <c r="C423" s="311"/>
      <c r="D423" s="311"/>
      <c r="E423" s="311"/>
      <c r="F423" s="311"/>
      <c r="G423" s="311"/>
      <c r="H423" s="311"/>
      <c r="I423" s="311"/>
      <c r="J423" s="311"/>
      <c r="K423" s="311"/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227"/>
      <c r="AA423" s="30"/>
      <c r="AB423" s="28"/>
      <c r="AC423" s="228"/>
      <c r="AD423" s="29"/>
      <c r="AH423" s="29"/>
      <c r="AZ423" s="240"/>
    </row>
    <row r="424" spans="1:64" ht="15" customHeight="1">
      <c r="A424" s="311"/>
      <c r="B424" s="311"/>
      <c r="C424" s="356" t="s">
        <v>0</v>
      </c>
      <c r="D424" s="311"/>
      <c r="E424" s="357" t="str">
        <f>+D426</f>
        <v>E-</v>
      </c>
      <c r="F424" s="356" t="s">
        <v>586</v>
      </c>
      <c r="G424" s="311"/>
      <c r="H424" s="248">
        <f>SUM(H426:H434)</f>
        <v>2</v>
      </c>
      <c r="I424" s="312"/>
      <c r="J424" s="312"/>
      <c r="K424" s="276">
        <f>+Klasse!L438</f>
        <v>0</v>
      </c>
      <c r="L424" s="276"/>
      <c r="M424" s="311"/>
      <c r="N424" s="311"/>
      <c r="O424" s="313"/>
      <c r="P424" s="313"/>
      <c r="Q424" s="313"/>
      <c r="R424" s="313"/>
      <c r="S424" s="313"/>
      <c r="T424" s="311"/>
      <c r="U424" s="313"/>
      <c r="V424" s="276"/>
      <c r="W424" s="312"/>
      <c r="X424" s="311"/>
      <c r="Y424" s="227"/>
      <c r="AA424" s="30"/>
      <c r="AB424" s="28"/>
      <c r="AC424" s="228"/>
      <c r="AD424" s="29"/>
      <c r="AH424" s="29"/>
      <c r="AZ424" s="240"/>
    </row>
    <row r="425" spans="1:64" ht="15" customHeight="1">
      <c r="A425" s="311"/>
      <c r="B425" s="311"/>
      <c r="C425" s="311"/>
      <c r="D425" s="311"/>
      <c r="E425" s="311"/>
      <c r="F425" s="311"/>
      <c r="G425" s="311"/>
      <c r="H425" s="311"/>
      <c r="I425" s="312"/>
      <c r="J425" s="312"/>
      <c r="K425" s="311"/>
      <c r="L425" s="311"/>
      <c r="M425" s="311"/>
      <c r="N425" s="311"/>
      <c r="O425" s="313"/>
      <c r="P425" s="313"/>
      <c r="Q425" s="313"/>
      <c r="R425" s="313"/>
      <c r="S425" s="313"/>
      <c r="T425" s="311"/>
      <c r="U425" s="313"/>
      <c r="V425" s="313"/>
      <c r="W425" s="313"/>
      <c r="X425" s="313"/>
      <c r="Y425" s="227"/>
      <c r="AA425" s="30"/>
      <c r="AB425" s="28"/>
      <c r="AC425" s="228"/>
      <c r="AD425" s="29"/>
      <c r="AH425" s="29"/>
      <c r="AZ425" s="240" t="e">
        <f>1+#REF!</f>
        <v>#REF!</v>
      </c>
      <c r="BA425" s="29">
        <v>20.659867330016564</v>
      </c>
      <c r="BB425" s="29">
        <f t="shared" ref="BB425" si="384">+BA425</f>
        <v>20.659867330016564</v>
      </c>
      <c r="BC425" s="29">
        <f t="shared" ref="BC425" si="385">+BB425</f>
        <v>20.659867330016564</v>
      </c>
      <c r="BD425" s="29">
        <f t="shared" ref="BD425" si="386">+BC425</f>
        <v>20.659867330016564</v>
      </c>
      <c r="BE425" s="29">
        <f t="shared" ref="BE425" si="387">+BD425</f>
        <v>20.659867330016564</v>
      </c>
      <c r="BF425" s="29">
        <f t="shared" ref="BF425" si="388">+BE425</f>
        <v>20.659867330016564</v>
      </c>
      <c r="BG425" s="29">
        <f t="shared" ref="BG425" si="389">+BF425</f>
        <v>20.659867330016564</v>
      </c>
      <c r="BH425" s="29">
        <f t="shared" ref="BH425" si="390">+BG425</f>
        <v>20.659867330016564</v>
      </c>
      <c r="BI425" s="29">
        <f t="shared" ref="BI425" si="391">+BH425</f>
        <v>20.659867330016564</v>
      </c>
      <c r="BJ425" s="29">
        <f t="shared" ref="BJ425" si="392">+BI425</f>
        <v>20.659867330016564</v>
      </c>
      <c r="BK425" s="29">
        <f t="shared" ref="BK425" si="393">+BJ425</f>
        <v>20.659867330016564</v>
      </c>
      <c r="BL425" s="29">
        <f t="shared" ref="BL425" si="394">+BK425</f>
        <v>20.659867330016564</v>
      </c>
    </row>
    <row r="426" spans="1:64">
      <c r="A426" s="311"/>
      <c r="B426" s="311">
        <f>+'Ark1'!C1423</f>
        <v>2023</v>
      </c>
      <c r="C426" s="244">
        <f>+'Ark1'!L1423</f>
        <v>13</v>
      </c>
      <c r="D426" s="244" t="str">
        <f t="shared" ref="D426:D437" si="395">+D199</f>
        <v>E-</v>
      </c>
      <c r="E426" s="244">
        <f>+'Ark1'!D1423</f>
        <v>1</v>
      </c>
      <c r="F426" s="244" t="str">
        <f t="shared" ref="F426:F437" si="396">+F411</f>
        <v>Jan</v>
      </c>
      <c r="G426" s="244">
        <f>+'Ark1'!Q1423</f>
        <v>0</v>
      </c>
      <c r="H426" s="244">
        <f>+'Ark1'!R1423</f>
        <v>0</v>
      </c>
      <c r="I426" s="246" t="str">
        <f>+IF(H426=0,"",'Ark1'!AG1423)</f>
        <v/>
      </c>
      <c r="J426" s="246" t="str">
        <f>+IF(H426=0,"",'Ark1'!AH1423)</f>
        <v/>
      </c>
      <c r="K426" s="245" t="str">
        <f>+IF(H426=0,"",'Ark1'!U1423)</f>
        <v/>
      </c>
      <c r="L426" s="245"/>
      <c r="M426" s="246" t="str">
        <f>+IF(H426=0,"",'Ark1'!T1423)</f>
        <v/>
      </c>
      <c r="N426" s="245" t="str">
        <f>+IF(H426=0,"",'Ark1'!V1423)</f>
        <v/>
      </c>
      <c r="O426" s="247" t="str">
        <f>+IF(H426=0,"",'Ark1'!W1423)</f>
        <v/>
      </c>
      <c r="P426" s="247" t="str">
        <f>+IF(H426=0,"",'Ark1'!X1423)</f>
        <v/>
      </c>
      <c r="Q426" s="247" t="str">
        <f>+IF(H426=0,"",'Ark1'!Y1423)</f>
        <v/>
      </c>
      <c r="R426" s="247" t="str">
        <f>+IF(H426=0,"",'Ark1'!Z1423)</f>
        <v/>
      </c>
      <c r="S426" s="247" t="str">
        <f>+IF(H426=0,"",'Ark1'!AA1423)</f>
        <v/>
      </c>
      <c r="T426" s="246" t="str">
        <f>+IF(H426=0,"",'Ark1'!AC1423)</f>
        <v/>
      </c>
      <c r="U426" s="247" t="str">
        <f>+IF(H426=0,"",'Ark1'!AE1423)</f>
        <v/>
      </c>
      <c r="V426" s="247" t="str">
        <f t="shared" ref="V426:V437" si="397">+IF(H426=0,"",+K426/C426)</f>
        <v/>
      </c>
      <c r="W426" s="245" t="str">
        <f t="shared" ref="W426:W437" si="398">+IF(H426=0,"",G426/H426)</f>
        <v/>
      </c>
      <c r="X426" s="311"/>
      <c r="AA426" s="30"/>
      <c r="AB426" s="28"/>
    </row>
    <row r="427" spans="1:64">
      <c r="A427" s="311"/>
      <c r="B427" s="311">
        <f>+'Ark1'!C1424</f>
        <v>2023</v>
      </c>
      <c r="C427" s="244">
        <f>+'Ark1'!L1424</f>
        <v>13</v>
      </c>
      <c r="D427" s="244" t="str">
        <f t="shared" si="395"/>
        <v>E-</v>
      </c>
      <c r="E427" s="244">
        <f>+'Ark1'!D1424</f>
        <v>2</v>
      </c>
      <c r="F427" s="244" t="str">
        <f t="shared" si="396"/>
        <v>Feb</v>
      </c>
      <c r="G427" s="244">
        <f>+'Ark1'!Q1424</f>
        <v>0</v>
      </c>
      <c r="H427" s="244">
        <f>+'Ark1'!R1424</f>
        <v>0</v>
      </c>
      <c r="I427" s="246" t="str">
        <f>+IF(H427=0,"",'Ark1'!AG1424)</f>
        <v/>
      </c>
      <c r="J427" s="246" t="str">
        <f>+IF(H427=0,"",'Ark1'!AH1424)</f>
        <v/>
      </c>
      <c r="K427" s="245" t="str">
        <f>+IF(H427=0,"",'Ark1'!U1424)</f>
        <v/>
      </c>
      <c r="L427" s="245"/>
      <c r="M427" s="246" t="str">
        <f>+IF(H427=0,"",'Ark1'!T1424)</f>
        <v/>
      </c>
      <c r="N427" s="245" t="str">
        <f>+IF(H427=0,"",'Ark1'!V1424)</f>
        <v/>
      </c>
      <c r="O427" s="247" t="str">
        <f>+IF(H427=0,"",'Ark1'!W1424)</f>
        <v/>
      </c>
      <c r="P427" s="247" t="str">
        <f>+IF(H427=0,"",'Ark1'!X1424)</f>
        <v/>
      </c>
      <c r="Q427" s="247" t="str">
        <f>+IF(H427=0,"",'Ark1'!Y1424)</f>
        <v/>
      </c>
      <c r="R427" s="247" t="str">
        <f>+IF(H427=0,"",'Ark1'!Z1424)</f>
        <v/>
      </c>
      <c r="S427" s="247" t="str">
        <f>+IF(H427=0,"",'Ark1'!AA1424)</f>
        <v/>
      </c>
      <c r="T427" s="246" t="str">
        <f>+IF(H427=0,"",'Ark1'!AC1424)</f>
        <v/>
      </c>
      <c r="U427" s="247" t="str">
        <f>+IF(H427=0,"",'Ark1'!AE1424)</f>
        <v/>
      </c>
      <c r="V427" s="247" t="str">
        <f t="shared" si="397"/>
        <v/>
      </c>
      <c r="W427" s="245" t="str">
        <f t="shared" si="398"/>
        <v/>
      </c>
      <c r="X427" s="311"/>
      <c r="AA427" s="30"/>
      <c r="AB427" s="28"/>
    </row>
    <row r="428" spans="1:64">
      <c r="A428" s="311"/>
      <c r="B428" s="311">
        <f>+'Ark1'!C1425</f>
        <v>2023</v>
      </c>
      <c r="C428" s="244">
        <f>+'Ark1'!L1425</f>
        <v>13</v>
      </c>
      <c r="D428" s="244" t="str">
        <f t="shared" si="395"/>
        <v>E-</v>
      </c>
      <c r="E428" s="244">
        <f>+'Ark1'!D1425</f>
        <v>3</v>
      </c>
      <c r="F428" s="244" t="str">
        <f t="shared" si="396"/>
        <v>Mar</v>
      </c>
      <c r="G428" s="244">
        <f>+'Ark1'!Q1425</f>
        <v>0</v>
      </c>
      <c r="H428" s="244">
        <f>+'Ark1'!R1425</f>
        <v>0</v>
      </c>
      <c r="I428" s="246" t="str">
        <f>+IF(H428=0,"",'Ark1'!AG1425)</f>
        <v/>
      </c>
      <c r="J428" s="246" t="str">
        <f>+IF(H428=0,"",'Ark1'!AH1425)</f>
        <v/>
      </c>
      <c r="K428" s="245" t="str">
        <f>+IF(H428=0,"",'Ark1'!U1425)</f>
        <v/>
      </c>
      <c r="L428" s="245"/>
      <c r="M428" s="246" t="str">
        <f>+IF(H428=0,"",'Ark1'!T1425)</f>
        <v/>
      </c>
      <c r="N428" s="245" t="str">
        <f>+IF(H428=0,"",'Ark1'!V1425)</f>
        <v/>
      </c>
      <c r="O428" s="247" t="str">
        <f>+IF(H428=0,"",'Ark1'!W1425)</f>
        <v/>
      </c>
      <c r="P428" s="247" t="str">
        <f>+IF(H428=0,"",'Ark1'!X1425)</f>
        <v/>
      </c>
      <c r="Q428" s="247" t="str">
        <f>+IF(H428=0,"",'Ark1'!Y1425)</f>
        <v/>
      </c>
      <c r="R428" s="247" t="str">
        <f>+IF(H428=0,"",'Ark1'!Z1425)</f>
        <v/>
      </c>
      <c r="S428" s="247" t="str">
        <f>+IF(H428=0,"",'Ark1'!AA1425)</f>
        <v/>
      </c>
      <c r="T428" s="246" t="str">
        <f>+IF(H428=0,"",'Ark1'!AC1425)</f>
        <v/>
      </c>
      <c r="U428" s="247" t="str">
        <f>+IF(H428=0,"",'Ark1'!AE1425)</f>
        <v/>
      </c>
      <c r="V428" s="247" t="str">
        <f t="shared" si="397"/>
        <v/>
      </c>
      <c r="W428" s="245" t="str">
        <f t="shared" si="398"/>
        <v/>
      </c>
      <c r="X428" s="311"/>
      <c r="AA428" s="30"/>
      <c r="AB428" s="28"/>
    </row>
    <row r="429" spans="1:64">
      <c r="A429" s="311"/>
      <c r="B429" s="311">
        <f>+'Ark1'!C1426</f>
        <v>2023</v>
      </c>
      <c r="C429" s="244">
        <f>+'Ark1'!L1426</f>
        <v>13</v>
      </c>
      <c r="D429" s="244" t="str">
        <f t="shared" si="395"/>
        <v>E-</v>
      </c>
      <c r="E429" s="244">
        <f>+'Ark1'!D1426</f>
        <v>4</v>
      </c>
      <c r="F429" s="244" t="str">
        <f t="shared" si="396"/>
        <v>Apr</v>
      </c>
      <c r="G429" s="244">
        <f>+'Ark1'!Q1426</f>
        <v>0</v>
      </c>
      <c r="H429" s="244">
        <f>+'Ark1'!R1426</f>
        <v>0</v>
      </c>
      <c r="I429" s="246" t="str">
        <f>+IF(H429=0,"",'Ark1'!AG1426)</f>
        <v/>
      </c>
      <c r="J429" s="246" t="str">
        <f>+IF(H429=0,"",'Ark1'!AH1426)</f>
        <v/>
      </c>
      <c r="K429" s="245" t="str">
        <f>+IF(H429=0,"",'Ark1'!U1426)</f>
        <v/>
      </c>
      <c r="L429" s="245"/>
      <c r="M429" s="246" t="str">
        <f>+IF(H429=0,"",'Ark1'!T1426)</f>
        <v/>
      </c>
      <c r="N429" s="245" t="str">
        <f>+IF(H429=0,"",'Ark1'!V1426)</f>
        <v/>
      </c>
      <c r="O429" s="247" t="str">
        <f>+IF(H429=0,"",'Ark1'!W1426)</f>
        <v/>
      </c>
      <c r="P429" s="247" t="str">
        <f>+IF(H429=0,"",'Ark1'!X1426)</f>
        <v/>
      </c>
      <c r="Q429" s="247" t="str">
        <f>+IF(H429=0,"",'Ark1'!Y1426)</f>
        <v/>
      </c>
      <c r="R429" s="247" t="str">
        <f>+IF(H429=0,"",'Ark1'!Z1426)</f>
        <v/>
      </c>
      <c r="S429" s="247" t="str">
        <f>+IF(H429=0,"",'Ark1'!AA1426)</f>
        <v/>
      </c>
      <c r="T429" s="246" t="str">
        <f>+IF(H429=0,"",'Ark1'!AC1426)</f>
        <v/>
      </c>
      <c r="U429" s="247" t="str">
        <f>+IF(H429=0,"",'Ark1'!AE1426)</f>
        <v/>
      </c>
      <c r="V429" s="247" t="str">
        <f t="shared" si="397"/>
        <v/>
      </c>
      <c r="W429" s="245" t="str">
        <f t="shared" si="398"/>
        <v/>
      </c>
      <c r="X429" s="311"/>
      <c r="AA429" s="30"/>
      <c r="AB429" s="28"/>
    </row>
    <row r="430" spans="1:64">
      <c r="A430" s="311"/>
      <c r="B430" s="311">
        <f>+'Ark1'!C1427</f>
        <v>2023</v>
      </c>
      <c r="C430" s="244">
        <f>+'Ark1'!L1427</f>
        <v>13</v>
      </c>
      <c r="D430" s="244" t="str">
        <f t="shared" si="395"/>
        <v>E-</v>
      </c>
      <c r="E430" s="244">
        <f>+'Ark1'!D1427</f>
        <v>5</v>
      </c>
      <c r="F430" s="244" t="str">
        <f t="shared" si="396"/>
        <v>Mai</v>
      </c>
      <c r="G430" s="244">
        <f>+'Ark1'!Q1427</f>
        <v>1</v>
      </c>
      <c r="H430" s="244">
        <f>+'Ark1'!R1427</f>
        <v>1</v>
      </c>
      <c r="I430" s="246">
        <f>+IF(H430=0,"",'Ark1'!AG1427)</f>
        <v>0.12019230769230764</v>
      </c>
      <c r="J430" s="246">
        <f>+IF(H430=0,"",'Ark1'!AH1427)</f>
        <v>0.18846053172792887</v>
      </c>
      <c r="K430" s="245">
        <f>+IF(H430=0,"",'Ark1'!U1427)</f>
        <v>25.2</v>
      </c>
      <c r="L430" s="245"/>
      <c r="M430" s="246">
        <f>+IF(H430=0,"",'Ark1'!T1427)</f>
        <v>8</v>
      </c>
      <c r="N430" s="245">
        <f>+IF(H430=0,"",'Ark1'!V1427)</f>
        <v>0</v>
      </c>
      <c r="O430" s="247">
        <f>+IF(H430=0,"",'Ark1'!W1427)</f>
        <v>0</v>
      </c>
      <c r="P430" s="247">
        <f>+IF(H430=0,"",'Ark1'!X1427)</f>
        <v>100</v>
      </c>
      <c r="Q430" s="247">
        <f>+IF(H430=0,"",'Ark1'!Y1427)</f>
        <v>100</v>
      </c>
      <c r="R430" s="247">
        <f>+IF(H430=0,"",'Ark1'!Z1427)</f>
        <v>0</v>
      </c>
      <c r="S430" s="247">
        <f>+IF(H430=0,"",'Ark1'!AA1427)</f>
        <v>0</v>
      </c>
      <c r="T430" s="246">
        <f>+IF(H430=0,"",'Ark1'!AC1427)</f>
        <v>0</v>
      </c>
      <c r="U430" s="247">
        <f>+IF(H430=0,"",'Ark1'!AE1427)</f>
        <v>0</v>
      </c>
      <c r="V430" s="247">
        <f t="shared" si="397"/>
        <v>1.9384615384615385</v>
      </c>
      <c r="W430" s="245">
        <f t="shared" si="398"/>
        <v>1</v>
      </c>
      <c r="X430" s="311"/>
      <c r="AA430" s="30"/>
      <c r="AB430" s="28"/>
    </row>
    <row r="431" spans="1:64">
      <c r="A431" s="311"/>
      <c r="B431" s="311">
        <f>+'Ark1'!C1428</f>
        <v>2023</v>
      </c>
      <c r="C431" s="244">
        <f>+'Ark1'!L1428</f>
        <v>13</v>
      </c>
      <c r="D431" s="244" t="str">
        <f t="shared" si="395"/>
        <v>E-</v>
      </c>
      <c r="E431" s="244">
        <f>+'Ark1'!D1428</f>
        <v>6</v>
      </c>
      <c r="F431" s="244" t="str">
        <f t="shared" si="396"/>
        <v>Jun</v>
      </c>
      <c r="G431" s="244">
        <f>+'Ark1'!Q1428</f>
        <v>1</v>
      </c>
      <c r="H431" s="244">
        <f>+'Ark1'!R1428</f>
        <v>1</v>
      </c>
      <c r="I431" s="246">
        <f>+IF(H431=0,"",'Ark1'!AG1428)</f>
        <v>5.3705692803437191E-2</v>
      </c>
      <c r="J431" s="246">
        <f>+IF(H431=0,"",'Ark1'!AH1428)</f>
        <v>5.517330910035053E-2</v>
      </c>
      <c r="K431" s="245">
        <f>+IF(H431=0,"",'Ark1'!U1428)</f>
        <v>15.3</v>
      </c>
      <c r="L431" s="245"/>
      <c r="M431" s="246">
        <f>+IF(H431=0,"",'Ark1'!T1428)</f>
        <v>7</v>
      </c>
      <c r="N431" s="245">
        <f>+IF(H431=0,"",'Ark1'!V1428)</f>
        <v>0</v>
      </c>
      <c r="O431" s="247">
        <f>+IF(H431=0,"",'Ark1'!W1428)</f>
        <v>0</v>
      </c>
      <c r="P431" s="247">
        <f>+IF(H431=0,"",'Ark1'!X1428)</f>
        <v>0</v>
      </c>
      <c r="Q431" s="247">
        <f>+IF(H431=0,"",'Ark1'!Y1428)</f>
        <v>0</v>
      </c>
      <c r="R431" s="247">
        <f>+IF(H431=0,"",'Ark1'!Z1428)</f>
        <v>0</v>
      </c>
      <c r="S431" s="247">
        <f>+IF(H431=0,"",'Ark1'!AA1428)</f>
        <v>0</v>
      </c>
      <c r="T431" s="246">
        <f>+IF(H431=0,"",'Ark1'!AC1428)</f>
        <v>0</v>
      </c>
      <c r="U431" s="247">
        <f>+IF(H431=0,"",'Ark1'!AE1428)</f>
        <v>0</v>
      </c>
      <c r="V431" s="247">
        <f t="shared" si="397"/>
        <v>1.176923076923077</v>
      </c>
      <c r="W431" s="245">
        <f t="shared" si="398"/>
        <v>1</v>
      </c>
      <c r="X431" s="311"/>
      <c r="AA431" s="30"/>
      <c r="AB431" s="28"/>
    </row>
    <row r="432" spans="1:64">
      <c r="A432" s="311"/>
      <c r="B432" s="311">
        <f>+'Ark1'!C1429</f>
        <v>2023</v>
      </c>
      <c r="C432" s="244">
        <f>+'Ark1'!L1429</f>
        <v>13</v>
      </c>
      <c r="D432" s="244" t="str">
        <f t="shared" si="395"/>
        <v>E-</v>
      </c>
      <c r="E432" s="244">
        <f>+'Ark1'!D1429</f>
        <v>7</v>
      </c>
      <c r="F432" s="244" t="str">
        <f t="shared" si="396"/>
        <v>Jul</v>
      </c>
      <c r="G432" s="244">
        <f>+'Ark1'!Q1429</f>
        <v>0</v>
      </c>
      <c r="H432" s="244">
        <f>+'Ark1'!R1429</f>
        <v>0</v>
      </c>
      <c r="I432" s="246" t="str">
        <f>+IF(H432=0,"",'Ark1'!AG1429)</f>
        <v/>
      </c>
      <c r="J432" s="246" t="str">
        <f>+IF(H432=0,"",'Ark1'!AH1429)</f>
        <v/>
      </c>
      <c r="K432" s="245" t="str">
        <f>+IF(H432=0,"",'Ark1'!U1429)</f>
        <v/>
      </c>
      <c r="L432" s="245"/>
      <c r="M432" s="246" t="str">
        <f>+IF(H432=0,"",'Ark1'!T1429)</f>
        <v/>
      </c>
      <c r="N432" s="245" t="str">
        <f>+IF(H432=0,"",'Ark1'!V1429)</f>
        <v/>
      </c>
      <c r="O432" s="247" t="str">
        <f>+IF(H432=0,"",'Ark1'!W1429)</f>
        <v/>
      </c>
      <c r="P432" s="247" t="str">
        <f>+IF(H432=0,"",'Ark1'!X1429)</f>
        <v/>
      </c>
      <c r="Q432" s="247" t="str">
        <f>+IF(H432=0,"",'Ark1'!Y1429)</f>
        <v/>
      </c>
      <c r="R432" s="247" t="str">
        <f>+IF(H432=0,"",'Ark1'!Z1429)</f>
        <v/>
      </c>
      <c r="S432" s="247" t="str">
        <f>+IF(H432=0,"",'Ark1'!AA1429)</f>
        <v/>
      </c>
      <c r="T432" s="246" t="str">
        <f>+IF(H432=0,"",'Ark1'!AC1429)</f>
        <v/>
      </c>
      <c r="U432" s="247" t="str">
        <f>+IF(H432=0,"",'Ark1'!AE1429)</f>
        <v/>
      </c>
      <c r="V432" s="247" t="str">
        <f t="shared" si="397"/>
        <v/>
      </c>
      <c r="W432" s="245" t="str">
        <f t="shared" si="398"/>
        <v/>
      </c>
      <c r="X432" s="311"/>
      <c r="AA432" s="30"/>
      <c r="AB432" s="28"/>
    </row>
    <row r="433" spans="1:64">
      <c r="A433" s="311"/>
      <c r="B433" s="311">
        <f>+'Ark1'!C1430</f>
        <v>2023</v>
      </c>
      <c r="C433" s="244">
        <f>+'Ark1'!L1430</f>
        <v>13</v>
      </c>
      <c r="D433" s="244" t="str">
        <f t="shared" si="395"/>
        <v>E-</v>
      </c>
      <c r="E433" s="244">
        <f>+'Ark1'!D1430</f>
        <v>8</v>
      </c>
      <c r="F433" s="244" t="str">
        <f t="shared" si="396"/>
        <v>Aug</v>
      </c>
      <c r="G433" s="244">
        <f>+'Ark1'!Q1430</f>
        <v>0</v>
      </c>
      <c r="H433" s="244">
        <f>+'Ark1'!R1430</f>
        <v>0</v>
      </c>
      <c r="I433" s="246" t="str">
        <f>+IF(H433=0,"",'Ark1'!AG1430)</f>
        <v/>
      </c>
      <c r="J433" s="246" t="str">
        <f>+IF(H433=0,"",'Ark1'!AH1430)</f>
        <v/>
      </c>
      <c r="K433" s="245" t="str">
        <f>+IF(H433=0,"",'Ark1'!U1430)</f>
        <v/>
      </c>
      <c r="L433" s="245"/>
      <c r="M433" s="246" t="str">
        <f>+IF(H433=0,"",'Ark1'!T1430)</f>
        <v/>
      </c>
      <c r="N433" s="245" t="str">
        <f>+IF(H433=0,"",'Ark1'!V1430)</f>
        <v/>
      </c>
      <c r="O433" s="247" t="str">
        <f>+IF(H433=0,"",'Ark1'!W1430)</f>
        <v/>
      </c>
      <c r="P433" s="247" t="str">
        <f>+IF(H433=0,"",'Ark1'!X1430)</f>
        <v/>
      </c>
      <c r="Q433" s="247" t="str">
        <f>+IF(H433=0,"",'Ark1'!Y1430)</f>
        <v/>
      </c>
      <c r="R433" s="247" t="str">
        <f>+IF(H433=0,"",'Ark1'!Z1430)</f>
        <v/>
      </c>
      <c r="S433" s="247" t="str">
        <f>+IF(H433=0,"",'Ark1'!AA1430)</f>
        <v/>
      </c>
      <c r="T433" s="246" t="str">
        <f>+IF(H433=0,"",'Ark1'!AC1430)</f>
        <v/>
      </c>
      <c r="U433" s="247" t="str">
        <f>+IF(H433=0,"",'Ark1'!AE1430)</f>
        <v/>
      </c>
      <c r="V433" s="247" t="str">
        <f t="shared" si="397"/>
        <v/>
      </c>
      <c r="W433" s="245" t="str">
        <f t="shared" si="398"/>
        <v/>
      </c>
      <c r="X433" s="311"/>
      <c r="AA433" s="30"/>
      <c r="AB433" s="28"/>
    </row>
    <row r="434" spans="1:64">
      <c r="A434" s="311"/>
      <c r="B434" s="311">
        <f>+'Ark1'!C1431</f>
        <v>2023</v>
      </c>
      <c r="C434" s="244">
        <f>+'Ark1'!L1431</f>
        <v>13</v>
      </c>
      <c r="D434" s="244" t="str">
        <f t="shared" si="395"/>
        <v>E-</v>
      </c>
      <c r="E434" s="244">
        <f>+'Ark1'!D1431</f>
        <v>9</v>
      </c>
      <c r="F434" s="244" t="str">
        <f t="shared" si="396"/>
        <v>Sep</v>
      </c>
      <c r="G434" s="244">
        <f>+'Ark1'!Q1431</f>
        <v>0</v>
      </c>
      <c r="H434" s="244">
        <f>+'Ark1'!R1431</f>
        <v>0</v>
      </c>
      <c r="I434" s="246" t="str">
        <f>+IF(H434=0,"",'Ark1'!AG1431)</f>
        <v/>
      </c>
      <c r="J434" s="246" t="str">
        <f>+IF(H434=0,"",'Ark1'!AH1431)</f>
        <v/>
      </c>
      <c r="K434" s="245" t="str">
        <f>+IF(H434=0,"",'Ark1'!U1431)</f>
        <v/>
      </c>
      <c r="L434" s="245"/>
      <c r="M434" s="246" t="str">
        <f>+IF(H434=0,"",'Ark1'!T1431)</f>
        <v/>
      </c>
      <c r="N434" s="245" t="str">
        <f>+IF(H434=0,"",'Ark1'!V1431)</f>
        <v/>
      </c>
      <c r="O434" s="247" t="str">
        <f>+IF(H434=0,"",'Ark1'!W1431)</f>
        <v/>
      </c>
      <c r="P434" s="247" t="str">
        <f>+IF(H434=0,"",'Ark1'!X1431)</f>
        <v/>
      </c>
      <c r="Q434" s="247" t="str">
        <f>+IF(H434=0,"",'Ark1'!Y1431)</f>
        <v/>
      </c>
      <c r="R434" s="247" t="str">
        <f>+IF(H434=0,"",'Ark1'!Z1431)</f>
        <v/>
      </c>
      <c r="S434" s="247" t="str">
        <f>+IF(H434=0,"",'Ark1'!AA1431)</f>
        <v/>
      </c>
      <c r="T434" s="246" t="str">
        <f>+IF(H434=0,"",'Ark1'!AC1431)</f>
        <v/>
      </c>
      <c r="U434" s="247" t="str">
        <f>+IF(H434=0,"",'Ark1'!AE1431)</f>
        <v/>
      </c>
      <c r="V434" s="247" t="str">
        <f t="shared" si="397"/>
        <v/>
      </c>
      <c r="W434" s="245" t="str">
        <f t="shared" si="398"/>
        <v/>
      </c>
      <c r="X434" s="311"/>
      <c r="AA434" s="30"/>
      <c r="AB434" s="28"/>
    </row>
    <row r="435" spans="1:64">
      <c r="A435" s="311"/>
      <c r="B435" s="311">
        <f>+'Ark1'!C1432</f>
        <v>2023</v>
      </c>
      <c r="C435" s="244">
        <f>+'Ark1'!L1432</f>
        <v>13</v>
      </c>
      <c r="D435" s="244" t="str">
        <f t="shared" si="395"/>
        <v>E-</v>
      </c>
      <c r="E435" s="244">
        <f>+'Ark1'!D1432</f>
        <v>10</v>
      </c>
      <c r="F435" s="244" t="str">
        <f t="shared" si="396"/>
        <v>Okt</v>
      </c>
      <c r="G435" s="244">
        <f>+'Ark1'!Q1432</f>
        <v>0</v>
      </c>
      <c r="H435" s="244">
        <f>+'Ark1'!R1432</f>
        <v>0</v>
      </c>
      <c r="I435" s="246" t="str">
        <f>+IF(H435=0,"",'Ark1'!AG1432)</f>
        <v/>
      </c>
      <c r="J435" s="246" t="str">
        <f>+IF(H435=0,"",'Ark1'!AH1432)</f>
        <v/>
      </c>
      <c r="K435" s="245" t="str">
        <f>+IF(H435=0,"",'Ark1'!U1432)</f>
        <v/>
      </c>
      <c r="L435" s="245"/>
      <c r="M435" s="246" t="str">
        <f>+IF(H435=0,"",'Ark1'!T1432)</f>
        <v/>
      </c>
      <c r="N435" s="245" t="str">
        <f>+IF(H435=0,"",'Ark1'!V1432)</f>
        <v/>
      </c>
      <c r="O435" s="247" t="str">
        <f>+IF(H435=0,"",'Ark1'!W1432)</f>
        <v/>
      </c>
      <c r="P435" s="247" t="str">
        <f>+IF(H435=0,"",'Ark1'!X1432)</f>
        <v/>
      </c>
      <c r="Q435" s="247" t="str">
        <f>+IF(H435=0,"",'Ark1'!Y1432)</f>
        <v/>
      </c>
      <c r="R435" s="247" t="str">
        <f>+IF(H435=0,"",'Ark1'!Z1432)</f>
        <v/>
      </c>
      <c r="S435" s="247" t="str">
        <f>+IF(H435=0,"",'Ark1'!AA1432)</f>
        <v/>
      </c>
      <c r="T435" s="246" t="str">
        <f>+IF(H435=0,"",'Ark1'!AC1432)</f>
        <v/>
      </c>
      <c r="U435" s="247" t="str">
        <f>+IF(H435=0,"",'Ark1'!AE1432)</f>
        <v/>
      </c>
      <c r="V435" s="247" t="str">
        <f t="shared" si="397"/>
        <v/>
      </c>
      <c r="W435" s="245" t="str">
        <f t="shared" si="398"/>
        <v/>
      </c>
      <c r="X435" s="311"/>
      <c r="AA435" s="30"/>
      <c r="AB435" s="28"/>
    </row>
    <row r="436" spans="1:64">
      <c r="A436" s="311"/>
      <c r="B436" s="311">
        <f>+'Ark1'!C1433</f>
        <v>2023</v>
      </c>
      <c r="C436" s="244">
        <f>+'Ark1'!L1433</f>
        <v>13</v>
      </c>
      <c r="D436" s="244" t="str">
        <f t="shared" si="395"/>
        <v>E-</v>
      </c>
      <c r="E436" s="244">
        <f>+'Ark1'!D1433</f>
        <v>11</v>
      </c>
      <c r="F436" s="244" t="str">
        <f t="shared" si="396"/>
        <v>Nov</v>
      </c>
      <c r="G436" s="244">
        <f>+'Ark1'!Q1433</f>
        <v>0</v>
      </c>
      <c r="H436" s="244">
        <f>+'Ark1'!R1433</f>
        <v>0</v>
      </c>
      <c r="I436" s="246" t="str">
        <f>+IF(H436=0,"",'Ark1'!AG1433)</f>
        <v/>
      </c>
      <c r="J436" s="246" t="str">
        <f>+IF(H436=0,"",'Ark1'!AH1433)</f>
        <v/>
      </c>
      <c r="K436" s="245" t="str">
        <f>+IF(H436=0,"",'Ark1'!U1433)</f>
        <v/>
      </c>
      <c r="L436" s="245"/>
      <c r="M436" s="246" t="str">
        <f>+IF(H436=0,"",'Ark1'!T1433)</f>
        <v/>
      </c>
      <c r="N436" s="245" t="str">
        <f>+IF(H436=0,"",'Ark1'!V1433)</f>
        <v/>
      </c>
      <c r="O436" s="247" t="str">
        <f>+IF(H436=0,"",'Ark1'!W1433)</f>
        <v/>
      </c>
      <c r="P436" s="247" t="str">
        <f>+IF(H436=0,"",'Ark1'!X1433)</f>
        <v/>
      </c>
      <c r="Q436" s="247" t="str">
        <f>+IF(H436=0,"",'Ark1'!Y1433)</f>
        <v/>
      </c>
      <c r="R436" s="247" t="str">
        <f>+IF(H436=0,"",'Ark1'!Z1433)</f>
        <v/>
      </c>
      <c r="S436" s="247" t="str">
        <f>+IF(H436=0,"",'Ark1'!AA1433)</f>
        <v/>
      </c>
      <c r="T436" s="246" t="str">
        <f>+IF(H436=0,"",'Ark1'!AC1433)</f>
        <v/>
      </c>
      <c r="U436" s="247" t="str">
        <f>+IF(H436=0,"",'Ark1'!AE1433)</f>
        <v/>
      </c>
      <c r="V436" s="247" t="str">
        <f t="shared" si="397"/>
        <v/>
      </c>
      <c r="W436" s="245" t="str">
        <f t="shared" si="398"/>
        <v/>
      </c>
      <c r="X436" s="311"/>
      <c r="AA436" s="30"/>
      <c r="AB436" s="28"/>
    </row>
    <row r="437" spans="1:64">
      <c r="A437" s="311"/>
      <c r="B437" s="311">
        <f>+'Ark1'!C1434</f>
        <v>2023</v>
      </c>
      <c r="C437" s="244">
        <f>+'Ark1'!L1434</f>
        <v>13</v>
      </c>
      <c r="D437" s="244" t="str">
        <f t="shared" si="395"/>
        <v>E-</v>
      </c>
      <c r="E437" s="244">
        <f>+'Ark1'!D1434</f>
        <v>12</v>
      </c>
      <c r="F437" s="244" t="str">
        <f t="shared" si="396"/>
        <v>Des</v>
      </c>
      <c r="G437" s="244">
        <f>+'Ark1'!Q1434</f>
        <v>0</v>
      </c>
      <c r="H437" s="244">
        <f>+'Ark1'!R1434</f>
        <v>0</v>
      </c>
      <c r="I437" s="246" t="str">
        <f>+IF(H437=0,"",'Ark1'!AG1434)</f>
        <v/>
      </c>
      <c r="J437" s="246" t="str">
        <f>+IF(H437=0,"",'Ark1'!AH1434)</f>
        <v/>
      </c>
      <c r="K437" s="245" t="str">
        <f>+IF(H437=0,"",'Ark1'!U1434)</f>
        <v/>
      </c>
      <c r="L437" s="245"/>
      <c r="M437" s="246" t="str">
        <f>+IF(H437=0,"",'Ark1'!T1434)</f>
        <v/>
      </c>
      <c r="N437" s="245" t="str">
        <f>+IF(H437=0,"",'Ark1'!V1434)</f>
        <v/>
      </c>
      <c r="O437" s="247" t="str">
        <f>+IF(H437=0,"",'Ark1'!W1434)</f>
        <v/>
      </c>
      <c r="P437" s="247" t="str">
        <f>+IF(H437=0,"",'Ark1'!X1434)</f>
        <v/>
      </c>
      <c r="Q437" s="247" t="str">
        <f>+IF(H437=0,"",'Ark1'!Y1434)</f>
        <v/>
      </c>
      <c r="R437" s="247" t="str">
        <f>+IF(H437=0,"",'Ark1'!Z1434)</f>
        <v/>
      </c>
      <c r="S437" s="247" t="str">
        <f>+IF(H437=0,"",'Ark1'!AA1434)</f>
        <v/>
      </c>
      <c r="T437" s="246" t="str">
        <f>+IF(H437=0,"",'Ark1'!AC1434)</f>
        <v/>
      </c>
      <c r="U437" s="247" t="str">
        <f>+IF(H437=0,"",'Ark1'!AE1434)</f>
        <v/>
      </c>
      <c r="V437" s="247" t="str">
        <f t="shared" si="397"/>
        <v/>
      </c>
      <c r="W437" s="245" t="str">
        <f t="shared" si="398"/>
        <v/>
      </c>
      <c r="X437" s="311"/>
      <c r="AA437" s="30"/>
      <c r="AB437" s="28"/>
    </row>
    <row r="438" spans="1:64" ht="15" customHeight="1">
      <c r="A438" s="311"/>
      <c r="B438" s="311"/>
      <c r="C438" s="311"/>
      <c r="D438" s="311"/>
      <c r="E438" s="311"/>
      <c r="F438" s="311"/>
      <c r="G438" s="311"/>
      <c r="H438" s="311"/>
      <c r="I438" s="311"/>
      <c r="J438" s="311"/>
      <c r="K438" s="311"/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227"/>
      <c r="AA438" s="30"/>
      <c r="AB438" s="28"/>
      <c r="AC438" s="228"/>
      <c r="AD438" s="29"/>
      <c r="AH438" s="29"/>
      <c r="AZ438" s="240"/>
    </row>
    <row r="439" spans="1:64" ht="15" customHeight="1">
      <c r="A439" s="311"/>
      <c r="B439" s="311"/>
      <c r="C439" s="356" t="s">
        <v>0</v>
      </c>
      <c r="D439" s="311"/>
      <c r="E439" s="357" t="str">
        <f>+D441</f>
        <v>E</v>
      </c>
      <c r="F439" s="356" t="s">
        <v>586</v>
      </c>
      <c r="G439" s="311"/>
      <c r="H439" s="248">
        <f>SUM(H441:H448)</f>
        <v>0</v>
      </c>
      <c r="I439" s="312"/>
      <c r="J439" s="312"/>
      <c r="K439" s="276">
        <f>+Klasse!L453</f>
        <v>0</v>
      </c>
      <c r="L439" s="276"/>
      <c r="M439" s="311"/>
      <c r="N439" s="311"/>
      <c r="O439" s="313"/>
      <c r="P439" s="313"/>
      <c r="Q439" s="313"/>
      <c r="R439" s="313"/>
      <c r="S439" s="313"/>
      <c r="T439" s="311"/>
      <c r="U439" s="313"/>
      <c r="V439" s="276"/>
      <c r="W439" s="312"/>
      <c r="X439" s="311"/>
      <c r="Y439" s="227"/>
      <c r="AA439" s="30"/>
      <c r="AB439" s="28"/>
      <c r="AC439" s="228"/>
      <c r="AD439" s="29"/>
      <c r="AH439" s="29"/>
      <c r="AZ439" s="240"/>
    </row>
    <row r="440" spans="1:64" ht="15" customHeight="1">
      <c r="A440" s="311"/>
      <c r="B440" s="311"/>
      <c r="C440" s="311"/>
      <c r="D440" s="311"/>
      <c r="E440" s="311"/>
      <c r="F440" s="311"/>
      <c r="G440" s="311"/>
      <c r="H440" s="311"/>
      <c r="I440" s="312"/>
      <c r="J440" s="312"/>
      <c r="K440" s="311"/>
      <c r="L440" s="311"/>
      <c r="M440" s="311"/>
      <c r="N440" s="311"/>
      <c r="O440" s="313"/>
      <c r="P440" s="313"/>
      <c r="Q440" s="313"/>
      <c r="R440" s="313"/>
      <c r="S440" s="313"/>
      <c r="T440" s="311"/>
      <c r="U440" s="313"/>
      <c r="V440" s="313"/>
      <c r="W440" s="313"/>
      <c r="X440" s="313"/>
      <c r="Y440" s="227"/>
      <c r="AA440" s="30"/>
      <c r="AB440" s="28"/>
      <c r="AC440" s="228"/>
      <c r="AD440" s="29"/>
      <c r="AH440" s="29"/>
      <c r="AZ440" s="240" t="e">
        <f>1+#REF!</f>
        <v>#REF!</v>
      </c>
      <c r="BA440" s="29">
        <v>20.659867330016564</v>
      </c>
      <c r="BB440" s="29">
        <f t="shared" ref="BB440" si="399">+BA440</f>
        <v>20.659867330016564</v>
      </c>
      <c r="BC440" s="29">
        <f t="shared" ref="BC440" si="400">+BB440</f>
        <v>20.659867330016564</v>
      </c>
      <c r="BD440" s="29">
        <f t="shared" ref="BD440" si="401">+BC440</f>
        <v>20.659867330016564</v>
      </c>
      <c r="BE440" s="29">
        <f t="shared" ref="BE440" si="402">+BD440</f>
        <v>20.659867330016564</v>
      </c>
      <c r="BF440" s="29">
        <f t="shared" ref="BF440" si="403">+BE440</f>
        <v>20.659867330016564</v>
      </c>
      <c r="BG440" s="29">
        <f t="shared" ref="BG440" si="404">+BF440</f>
        <v>20.659867330016564</v>
      </c>
      <c r="BH440" s="29">
        <f t="shared" ref="BH440" si="405">+BG440</f>
        <v>20.659867330016564</v>
      </c>
      <c r="BI440" s="29">
        <f t="shared" ref="BI440" si="406">+BH440</f>
        <v>20.659867330016564</v>
      </c>
      <c r="BJ440" s="29">
        <f t="shared" ref="BJ440" si="407">+BI440</f>
        <v>20.659867330016564</v>
      </c>
      <c r="BK440" s="29">
        <f t="shared" ref="BK440" si="408">+BJ440</f>
        <v>20.659867330016564</v>
      </c>
      <c r="BL440" s="29">
        <f t="shared" ref="BL440" si="409">+BK440</f>
        <v>20.659867330016564</v>
      </c>
    </row>
    <row r="441" spans="1:64">
      <c r="A441" s="311"/>
      <c r="B441" s="311">
        <f>+'Ark1'!C1435</f>
        <v>2023</v>
      </c>
      <c r="C441" s="244">
        <f>+'Ark1'!L1435</f>
        <v>14</v>
      </c>
      <c r="D441" s="244" t="str">
        <f t="shared" ref="D441:D452" si="410">+D214</f>
        <v>E</v>
      </c>
      <c r="E441" s="244">
        <f>+'Ark1'!D1435</f>
        <v>1</v>
      </c>
      <c r="F441" s="244" t="str">
        <f t="shared" ref="F441:F452" si="411">+F426</f>
        <v>Jan</v>
      </c>
      <c r="G441" s="244">
        <f>+'Ark1'!Q1435</f>
        <v>0</v>
      </c>
      <c r="H441" s="244">
        <f>+'Ark1'!R1435</f>
        <v>0</v>
      </c>
      <c r="I441" s="246" t="str">
        <f>+IF(H441=0,"",'Ark1'!AG1435)</f>
        <v/>
      </c>
      <c r="J441" s="246" t="str">
        <f>+IF(H441=0,"",'Ark1'!AH1435)</f>
        <v/>
      </c>
      <c r="K441" s="245" t="str">
        <f>+IF(H441=0,"",'Ark1'!U1435)</f>
        <v/>
      </c>
      <c r="L441" s="245"/>
      <c r="M441" s="246" t="str">
        <f>+IF(H441=0,"",'Ark1'!T1435)</f>
        <v/>
      </c>
      <c r="N441" s="245" t="str">
        <f>+IF(H441=0,"",'Ark1'!V1435)</f>
        <v/>
      </c>
      <c r="O441" s="247" t="str">
        <f>+IF(H441=0,"",'Ark1'!W1435)</f>
        <v/>
      </c>
      <c r="P441" s="247" t="str">
        <f>+IF(H441=0,"",'Ark1'!X1435)</f>
        <v/>
      </c>
      <c r="Q441" s="247" t="str">
        <f>+IF(H441=0,"",'Ark1'!Y1435)</f>
        <v/>
      </c>
      <c r="R441" s="247" t="str">
        <f>+IF(H441=0,"",'Ark1'!Z1435)</f>
        <v/>
      </c>
      <c r="S441" s="247" t="str">
        <f>+IF(H441=0,"",'Ark1'!AA1435)</f>
        <v/>
      </c>
      <c r="T441" s="246" t="str">
        <f>+IF(H441=0,"",'Ark1'!AC1435)</f>
        <v/>
      </c>
      <c r="U441" s="247" t="str">
        <f>+IF(H441=0,"",'Ark1'!AE1435)</f>
        <v/>
      </c>
      <c r="V441" s="247" t="str">
        <f t="shared" ref="V441:V452" si="412">+IF(H441=0,"",+K441/C441)</f>
        <v/>
      </c>
      <c r="W441" s="245" t="str">
        <f t="shared" ref="W441:W452" si="413">+IF(H441=0,"",G441/H441)</f>
        <v/>
      </c>
      <c r="X441" s="311"/>
      <c r="AA441" s="30"/>
      <c r="AB441" s="28"/>
    </row>
    <row r="442" spans="1:64">
      <c r="A442" s="311"/>
      <c r="B442" s="311">
        <f>+'Ark1'!C1436</f>
        <v>2023</v>
      </c>
      <c r="C442" s="244">
        <f>+'Ark1'!L1436</f>
        <v>14</v>
      </c>
      <c r="D442" s="244" t="str">
        <f t="shared" si="410"/>
        <v>E</v>
      </c>
      <c r="E442" s="244">
        <f>+'Ark1'!D1436</f>
        <v>2</v>
      </c>
      <c r="F442" s="244" t="str">
        <f t="shared" si="411"/>
        <v>Feb</v>
      </c>
      <c r="G442" s="244">
        <f>+'Ark1'!Q1436</f>
        <v>0</v>
      </c>
      <c r="H442" s="244">
        <f>+'Ark1'!R1436</f>
        <v>0</v>
      </c>
      <c r="I442" s="246" t="str">
        <f>+IF(H442=0,"",'Ark1'!AG1436)</f>
        <v/>
      </c>
      <c r="J442" s="246" t="str">
        <f>+IF(H442=0,"",'Ark1'!AH1436)</f>
        <v/>
      </c>
      <c r="K442" s="245" t="str">
        <f>+IF(H442=0,"",'Ark1'!U1436)</f>
        <v/>
      </c>
      <c r="L442" s="245"/>
      <c r="M442" s="246" t="str">
        <f>+IF(H442=0,"",'Ark1'!T1436)</f>
        <v/>
      </c>
      <c r="N442" s="245" t="str">
        <f>+IF(H442=0,"",'Ark1'!V1436)</f>
        <v/>
      </c>
      <c r="O442" s="247" t="str">
        <f>+IF(H442=0,"",'Ark1'!W1436)</f>
        <v/>
      </c>
      <c r="P442" s="247" t="str">
        <f>+IF(H442=0,"",'Ark1'!X1436)</f>
        <v/>
      </c>
      <c r="Q442" s="247" t="str">
        <f>+IF(H442=0,"",'Ark1'!Y1436)</f>
        <v/>
      </c>
      <c r="R442" s="247" t="str">
        <f>+IF(H442=0,"",'Ark1'!Z1436)</f>
        <v/>
      </c>
      <c r="S442" s="247" t="str">
        <f>+IF(H442=0,"",'Ark1'!AA1436)</f>
        <v/>
      </c>
      <c r="T442" s="246" t="str">
        <f>+IF(H442=0,"",'Ark1'!AC1436)</f>
        <v/>
      </c>
      <c r="U442" s="247" t="str">
        <f>+IF(H442=0,"",'Ark1'!AE1436)</f>
        <v/>
      </c>
      <c r="V442" s="247" t="str">
        <f t="shared" si="412"/>
        <v/>
      </c>
      <c r="W442" s="245" t="str">
        <f t="shared" si="413"/>
        <v/>
      </c>
      <c r="X442" s="311"/>
      <c r="AA442" s="30"/>
      <c r="AB442" s="28"/>
    </row>
    <row r="443" spans="1:64">
      <c r="A443" s="311"/>
      <c r="B443" s="311">
        <f>+'Ark1'!C1437</f>
        <v>2023</v>
      </c>
      <c r="C443" s="244">
        <f>+'Ark1'!L1437</f>
        <v>14</v>
      </c>
      <c r="D443" s="244" t="str">
        <f t="shared" si="410"/>
        <v>E</v>
      </c>
      <c r="E443" s="244">
        <f>+'Ark1'!D1437</f>
        <v>3</v>
      </c>
      <c r="F443" s="244" t="str">
        <f t="shared" si="411"/>
        <v>Mar</v>
      </c>
      <c r="G443" s="244">
        <f>+'Ark1'!Q1437</f>
        <v>0</v>
      </c>
      <c r="H443" s="244">
        <f>+'Ark1'!R1437</f>
        <v>0</v>
      </c>
      <c r="I443" s="246" t="str">
        <f>+IF(H443=0,"",'Ark1'!AG1437)</f>
        <v/>
      </c>
      <c r="J443" s="246" t="str">
        <f>+IF(H443=0,"",'Ark1'!AH1437)</f>
        <v/>
      </c>
      <c r="K443" s="245" t="str">
        <f>+IF(H443=0,"",'Ark1'!U1437)</f>
        <v/>
      </c>
      <c r="L443" s="245"/>
      <c r="M443" s="246" t="str">
        <f>+IF(H443=0,"",'Ark1'!T1437)</f>
        <v/>
      </c>
      <c r="N443" s="245" t="str">
        <f>+IF(H443=0,"",'Ark1'!V1437)</f>
        <v/>
      </c>
      <c r="O443" s="247" t="str">
        <f>+IF(H443=0,"",'Ark1'!W1437)</f>
        <v/>
      </c>
      <c r="P443" s="247" t="str">
        <f>+IF(H443=0,"",'Ark1'!X1437)</f>
        <v/>
      </c>
      <c r="Q443" s="247" t="str">
        <f>+IF(H443=0,"",'Ark1'!Y1437)</f>
        <v/>
      </c>
      <c r="R443" s="247" t="str">
        <f>+IF(H443=0,"",'Ark1'!Z1437)</f>
        <v/>
      </c>
      <c r="S443" s="247" t="str">
        <f>+IF(H443=0,"",'Ark1'!AA1437)</f>
        <v/>
      </c>
      <c r="T443" s="246" t="str">
        <f>+IF(H443=0,"",'Ark1'!AC1437)</f>
        <v/>
      </c>
      <c r="U443" s="247" t="str">
        <f>+IF(H443=0,"",'Ark1'!AE1437)</f>
        <v/>
      </c>
      <c r="V443" s="247" t="str">
        <f t="shared" si="412"/>
        <v/>
      </c>
      <c r="W443" s="245" t="str">
        <f t="shared" si="413"/>
        <v/>
      </c>
      <c r="X443" s="311"/>
      <c r="AA443" s="30"/>
      <c r="AB443" s="28"/>
    </row>
    <row r="444" spans="1:64">
      <c r="A444" s="311"/>
      <c r="B444" s="311">
        <f>+'Ark1'!C1438</f>
        <v>2023</v>
      </c>
      <c r="C444" s="244">
        <f>+'Ark1'!L1438</f>
        <v>14</v>
      </c>
      <c r="D444" s="244" t="str">
        <f t="shared" si="410"/>
        <v>E</v>
      </c>
      <c r="E444" s="244">
        <f>+'Ark1'!D1438</f>
        <v>4</v>
      </c>
      <c r="F444" s="244" t="str">
        <f t="shared" si="411"/>
        <v>Apr</v>
      </c>
      <c r="G444" s="244">
        <f>+'Ark1'!Q1438</f>
        <v>0</v>
      </c>
      <c r="H444" s="244">
        <f>+'Ark1'!R1438</f>
        <v>0</v>
      </c>
      <c r="I444" s="246" t="str">
        <f>+IF(H444=0,"",'Ark1'!AG1438)</f>
        <v/>
      </c>
      <c r="J444" s="246" t="str">
        <f>+IF(H444=0,"",'Ark1'!AH1438)</f>
        <v/>
      </c>
      <c r="K444" s="245" t="str">
        <f>+IF(H444=0,"",'Ark1'!U1438)</f>
        <v/>
      </c>
      <c r="L444" s="245"/>
      <c r="M444" s="246" t="str">
        <f>+IF(H444=0,"",'Ark1'!T1438)</f>
        <v/>
      </c>
      <c r="N444" s="245" t="str">
        <f>+IF(H444=0,"",'Ark1'!V1438)</f>
        <v/>
      </c>
      <c r="O444" s="247" t="str">
        <f>+IF(H444=0,"",'Ark1'!W1438)</f>
        <v/>
      </c>
      <c r="P444" s="247" t="str">
        <f>+IF(H444=0,"",'Ark1'!X1438)</f>
        <v/>
      </c>
      <c r="Q444" s="247" t="str">
        <f>+IF(H444=0,"",'Ark1'!Y1438)</f>
        <v/>
      </c>
      <c r="R444" s="247" t="str">
        <f>+IF(H444=0,"",'Ark1'!Z1438)</f>
        <v/>
      </c>
      <c r="S444" s="247" t="str">
        <f>+IF(H444=0,"",'Ark1'!AA1438)</f>
        <v/>
      </c>
      <c r="T444" s="246" t="str">
        <f>+IF(H444=0,"",'Ark1'!AC1438)</f>
        <v/>
      </c>
      <c r="U444" s="247" t="str">
        <f>+IF(H444=0,"",'Ark1'!AE1438)</f>
        <v/>
      </c>
      <c r="V444" s="247" t="str">
        <f t="shared" si="412"/>
        <v/>
      </c>
      <c r="W444" s="245" t="str">
        <f t="shared" si="413"/>
        <v/>
      </c>
      <c r="X444" s="311"/>
      <c r="AA444" s="30"/>
      <c r="AB444" s="28"/>
    </row>
    <row r="445" spans="1:64">
      <c r="A445" s="311"/>
      <c r="B445" s="311">
        <f>+'Ark1'!C1439</f>
        <v>2023</v>
      </c>
      <c r="C445" s="244">
        <f>+'Ark1'!L1439</f>
        <v>14</v>
      </c>
      <c r="D445" s="244" t="str">
        <f t="shared" si="410"/>
        <v>E</v>
      </c>
      <c r="E445" s="244">
        <f>+'Ark1'!D1439</f>
        <v>5</v>
      </c>
      <c r="F445" s="244" t="str">
        <f t="shared" si="411"/>
        <v>Mai</v>
      </c>
      <c r="G445" s="244">
        <f>+'Ark1'!Q1439</f>
        <v>0</v>
      </c>
      <c r="H445" s="244">
        <f>+'Ark1'!R1439</f>
        <v>0</v>
      </c>
      <c r="I445" s="246" t="str">
        <f>+IF(H445=0,"",'Ark1'!AG1439)</f>
        <v/>
      </c>
      <c r="J445" s="246" t="str">
        <f>+IF(H445=0,"",'Ark1'!AH1439)</f>
        <v/>
      </c>
      <c r="K445" s="245" t="str">
        <f>+IF(H445=0,"",'Ark1'!U1439)</f>
        <v/>
      </c>
      <c r="L445" s="245"/>
      <c r="M445" s="246" t="str">
        <f>+IF(H445=0,"",'Ark1'!T1439)</f>
        <v/>
      </c>
      <c r="N445" s="245" t="str">
        <f>+IF(H445=0,"",'Ark1'!V1439)</f>
        <v/>
      </c>
      <c r="O445" s="247" t="str">
        <f>+IF(H445=0,"",'Ark1'!W1439)</f>
        <v/>
      </c>
      <c r="P445" s="247" t="str">
        <f>+IF(H445=0,"",'Ark1'!X1439)</f>
        <v/>
      </c>
      <c r="Q445" s="247" t="str">
        <f>+IF(H445=0,"",'Ark1'!Y1439)</f>
        <v/>
      </c>
      <c r="R445" s="247" t="str">
        <f>+IF(H445=0,"",'Ark1'!Z1439)</f>
        <v/>
      </c>
      <c r="S445" s="247" t="str">
        <f>+IF(H445=0,"",'Ark1'!AA1439)</f>
        <v/>
      </c>
      <c r="T445" s="246" t="str">
        <f>+IF(H445=0,"",'Ark1'!AC1439)</f>
        <v/>
      </c>
      <c r="U445" s="247" t="str">
        <f>+IF(H445=0,"",'Ark1'!AE1439)</f>
        <v/>
      </c>
      <c r="V445" s="247" t="str">
        <f t="shared" si="412"/>
        <v/>
      </c>
      <c r="W445" s="245" t="str">
        <f t="shared" si="413"/>
        <v/>
      </c>
      <c r="X445" s="311"/>
      <c r="AA445" s="30"/>
      <c r="AB445" s="28"/>
    </row>
    <row r="446" spans="1:64">
      <c r="A446" s="311"/>
      <c r="B446" s="311">
        <f>+'Ark1'!C1440</f>
        <v>2023</v>
      </c>
      <c r="C446" s="244">
        <f>+'Ark1'!L1440</f>
        <v>14</v>
      </c>
      <c r="D446" s="244" t="str">
        <f t="shared" si="410"/>
        <v>E</v>
      </c>
      <c r="E446" s="244">
        <f>+'Ark1'!D1440</f>
        <v>6</v>
      </c>
      <c r="F446" s="244" t="str">
        <f t="shared" si="411"/>
        <v>Jun</v>
      </c>
      <c r="G446" s="244">
        <f>+'Ark1'!Q1440</f>
        <v>0</v>
      </c>
      <c r="H446" s="244">
        <f>+'Ark1'!R1440</f>
        <v>0</v>
      </c>
      <c r="I446" s="246" t="str">
        <f>+IF(H446=0,"",'Ark1'!AG1440)</f>
        <v/>
      </c>
      <c r="J446" s="246" t="str">
        <f>+IF(H446=0,"",'Ark1'!AH1440)</f>
        <v/>
      </c>
      <c r="K446" s="245" t="str">
        <f>+IF(H446=0,"",'Ark1'!U1440)</f>
        <v/>
      </c>
      <c r="L446" s="245"/>
      <c r="M446" s="246" t="str">
        <f>+IF(H446=0,"",'Ark1'!T1440)</f>
        <v/>
      </c>
      <c r="N446" s="245" t="str">
        <f>+IF(H446=0,"",'Ark1'!V1440)</f>
        <v/>
      </c>
      <c r="O446" s="247" t="str">
        <f>+IF(H446=0,"",'Ark1'!W1440)</f>
        <v/>
      </c>
      <c r="P446" s="247" t="str">
        <f>+IF(H446=0,"",'Ark1'!X1440)</f>
        <v/>
      </c>
      <c r="Q446" s="247" t="str">
        <f>+IF(H446=0,"",'Ark1'!Y1440)</f>
        <v/>
      </c>
      <c r="R446" s="247" t="str">
        <f>+IF(H446=0,"",'Ark1'!Z1440)</f>
        <v/>
      </c>
      <c r="S446" s="247" t="str">
        <f>+IF(H446=0,"",'Ark1'!AA1440)</f>
        <v/>
      </c>
      <c r="T446" s="246" t="str">
        <f>+IF(H446=0,"",'Ark1'!AC1440)</f>
        <v/>
      </c>
      <c r="U446" s="247" t="str">
        <f>+IF(H446=0,"",'Ark1'!AE1440)</f>
        <v/>
      </c>
      <c r="V446" s="247" t="str">
        <f t="shared" si="412"/>
        <v/>
      </c>
      <c r="W446" s="245" t="str">
        <f t="shared" si="413"/>
        <v/>
      </c>
      <c r="X446" s="311"/>
      <c r="AA446" s="30"/>
      <c r="AB446" s="28"/>
    </row>
    <row r="447" spans="1:64">
      <c r="A447" s="311"/>
      <c r="B447" s="311">
        <f>+'Ark1'!C1441</f>
        <v>2023</v>
      </c>
      <c r="C447" s="244">
        <f>+'Ark1'!L1441</f>
        <v>14</v>
      </c>
      <c r="D447" s="244" t="str">
        <f t="shared" si="410"/>
        <v>E</v>
      </c>
      <c r="E447" s="244">
        <f>+'Ark1'!D1441</f>
        <v>7</v>
      </c>
      <c r="F447" s="244" t="str">
        <f t="shared" si="411"/>
        <v>Jul</v>
      </c>
      <c r="G447" s="244">
        <f>+'Ark1'!Q1441</f>
        <v>0</v>
      </c>
      <c r="H447" s="244">
        <f>+'Ark1'!R1441</f>
        <v>0</v>
      </c>
      <c r="I447" s="246" t="str">
        <f>+IF(H447=0,"",'Ark1'!AG1441)</f>
        <v/>
      </c>
      <c r="J447" s="246" t="str">
        <f>+IF(H447=0,"",'Ark1'!AH1441)</f>
        <v/>
      </c>
      <c r="K447" s="245" t="str">
        <f>+IF(H447=0,"",'Ark1'!U1441)</f>
        <v/>
      </c>
      <c r="L447" s="245"/>
      <c r="M447" s="246" t="str">
        <f>+IF(H447=0,"",'Ark1'!T1441)</f>
        <v/>
      </c>
      <c r="N447" s="245" t="str">
        <f>+IF(H447=0,"",'Ark1'!V1441)</f>
        <v/>
      </c>
      <c r="O447" s="247" t="str">
        <f>+IF(H447=0,"",'Ark1'!W1441)</f>
        <v/>
      </c>
      <c r="P447" s="247" t="str">
        <f>+IF(H447=0,"",'Ark1'!X1441)</f>
        <v/>
      </c>
      <c r="Q447" s="247" t="str">
        <f>+IF(H447=0,"",'Ark1'!Y1441)</f>
        <v/>
      </c>
      <c r="R447" s="247" t="str">
        <f>+IF(H447=0,"",'Ark1'!Z1441)</f>
        <v/>
      </c>
      <c r="S447" s="247" t="str">
        <f>+IF(H447=0,"",'Ark1'!AA1441)</f>
        <v/>
      </c>
      <c r="T447" s="246" t="str">
        <f>+IF(H447=0,"",'Ark1'!AC1441)</f>
        <v/>
      </c>
      <c r="U447" s="247" t="str">
        <f>+IF(H447=0,"",'Ark1'!AE1441)</f>
        <v/>
      </c>
      <c r="V447" s="247" t="str">
        <f t="shared" si="412"/>
        <v/>
      </c>
      <c r="W447" s="245" t="str">
        <f t="shared" si="413"/>
        <v/>
      </c>
      <c r="X447" s="311"/>
      <c r="AA447" s="30"/>
      <c r="AB447" s="28"/>
    </row>
    <row r="448" spans="1:64">
      <c r="A448" s="311"/>
      <c r="B448" s="311">
        <f>+'Ark1'!C1442</f>
        <v>2023</v>
      </c>
      <c r="C448" s="244">
        <f>+'Ark1'!L1442</f>
        <v>14</v>
      </c>
      <c r="D448" s="244" t="str">
        <f t="shared" si="410"/>
        <v>E</v>
      </c>
      <c r="E448" s="244">
        <f>+'Ark1'!D1442</f>
        <v>8</v>
      </c>
      <c r="F448" s="244" t="str">
        <f t="shared" si="411"/>
        <v>Aug</v>
      </c>
      <c r="G448" s="244">
        <f>+'Ark1'!Q1442</f>
        <v>0</v>
      </c>
      <c r="H448" s="244">
        <f>+'Ark1'!R1442</f>
        <v>0</v>
      </c>
      <c r="I448" s="246" t="str">
        <f>+IF(H448=0,"",'Ark1'!AG1442)</f>
        <v/>
      </c>
      <c r="J448" s="246" t="str">
        <f>+IF(H448=0,"",'Ark1'!AH1442)</f>
        <v/>
      </c>
      <c r="K448" s="245" t="str">
        <f>+IF(H448=0,"",'Ark1'!U1442)</f>
        <v/>
      </c>
      <c r="L448" s="245"/>
      <c r="M448" s="246" t="str">
        <f>+IF(H448=0,"",'Ark1'!T1442)</f>
        <v/>
      </c>
      <c r="N448" s="245" t="str">
        <f>+IF(H448=0,"",'Ark1'!V1442)</f>
        <v/>
      </c>
      <c r="O448" s="247" t="str">
        <f>+IF(H448=0,"",'Ark1'!W1442)</f>
        <v/>
      </c>
      <c r="P448" s="247" t="str">
        <f>+IF(H448=0,"",'Ark1'!X1442)</f>
        <v/>
      </c>
      <c r="Q448" s="247" t="str">
        <f>+IF(H448=0,"",'Ark1'!Y1442)</f>
        <v/>
      </c>
      <c r="R448" s="247" t="str">
        <f>+IF(H448=0,"",'Ark1'!Z1442)</f>
        <v/>
      </c>
      <c r="S448" s="247" t="str">
        <f>+IF(H448=0,"",'Ark1'!AA1442)</f>
        <v/>
      </c>
      <c r="T448" s="246" t="str">
        <f>+IF(H448=0,"",'Ark1'!AC1442)</f>
        <v/>
      </c>
      <c r="U448" s="247" t="str">
        <f>+IF(H448=0,"",'Ark1'!AE1442)</f>
        <v/>
      </c>
      <c r="V448" s="247" t="str">
        <f t="shared" si="412"/>
        <v/>
      </c>
      <c r="W448" s="245" t="str">
        <f t="shared" si="413"/>
        <v/>
      </c>
      <c r="X448" s="311"/>
      <c r="AA448" s="30"/>
      <c r="AB448" s="28"/>
    </row>
    <row r="449" spans="1:64">
      <c r="A449" s="311"/>
      <c r="B449" s="311">
        <f>+'Ark1'!C1443</f>
        <v>2023</v>
      </c>
      <c r="C449" s="244">
        <f>+'Ark1'!L1443</f>
        <v>14</v>
      </c>
      <c r="D449" s="244" t="str">
        <f t="shared" si="410"/>
        <v>E</v>
      </c>
      <c r="E449" s="244">
        <f>+'Ark1'!D1443</f>
        <v>9</v>
      </c>
      <c r="F449" s="244" t="str">
        <f t="shared" si="411"/>
        <v>Sep</v>
      </c>
      <c r="G449" s="244">
        <f>+'Ark1'!Q1443</f>
        <v>0</v>
      </c>
      <c r="H449" s="244">
        <f>+'Ark1'!R1443</f>
        <v>0</v>
      </c>
      <c r="I449" s="246" t="str">
        <f>+IF(H449=0,"",'Ark1'!AG1443)</f>
        <v/>
      </c>
      <c r="J449" s="246" t="str">
        <f>+IF(H449=0,"",'Ark1'!AH1443)</f>
        <v/>
      </c>
      <c r="K449" s="245" t="str">
        <f>+IF(H449=0,"",'Ark1'!U1443)</f>
        <v/>
      </c>
      <c r="L449" s="245"/>
      <c r="M449" s="246" t="str">
        <f>+IF(H449=0,"",'Ark1'!T1443)</f>
        <v/>
      </c>
      <c r="N449" s="245" t="str">
        <f>+IF(H449=0,"",'Ark1'!V1443)</f>
        <v/>
      </c>
      <c r="O449" s="247" t="str">
        <f>+IF(H449=0,"",'Ark1'!W1443)</f>
        <v/>
      </c>
      <c r="P449" s="247" t="str">
        <f>+IF(H449=0,"",'Ark1'!X1443)</f>
        <v/>
      </c>
      <c r="Q449" s="247" t="str">
        <f>+IF(H449=0,"",'Ark1'!Y1443)</f>
        <v/>
      </c>
      <c r="R449" s="247" t="str">
        <f>+IF(H449=0,"",'Ark1'!Z1443)</f>
        <v/>
      </c>
      <c r="S449" s="247" t="str">
        <f>+IF(H449=0,"",'Ark1'!AA1443)</f>
        <v/>
      </c>
      <c r="T449" s="246" t="str">
        <f>+IF(H449=0,"",'Ark1'!AC1443)</f>
        <v/>
      </c>
      <c r="U449" s="247" t="str">
        <f>+IF(H449=0,"",'Ark1'!AE1443)</f>
        <v/>
      </c>
      <c r="V449" s="247" t="str">
        <f t="shared" si="412"/>
        <v/>
      </c>
      <c r="W449" s="245" t="str">
        <f t="shared" si="413"/>
        <v/>
      </c>
      <c r="X449" s="311"/>
      <c r="AA449" s="30"/>
      <c r="AB449" s="28"/>
    </row>
    <row r="450" spans="1:64">
      <c r="A450" s="311"/>
      <c r="B450" s="311">
        <f>+'Ark1'!C1444</f>
        <v>2023</v>
      </c>
      <c r="C450" s="244">
        <f>+'Ark1'!L1444</f>
        <v>14</v>
      </c>
      <c r="D450" s="244" t="str">
        <f t="shared" si="410"/>
        <v>E</v>
      </c>
      <c r="E450" s="244">
        <f>+'Ark1'!D1444</f>
        <v>10</v>
      </c>
      <c r="F450" s="244" t="str">
        <f t="shared" si="411"/>
        <v>Okt</v>
      </c>
      <c r="G450" s="244">
        <f>+'Ark1'!Q1444</f>
        <v>0</v>
      </c>
      <c r="H450" s="244">
        <f>+'Ark1'!R1444</f>
        <v>0</v>
      </c>
      <c r="I450" s="246" t="str">
        <f>+IF(H450=0,"",'Ark1'!AG1444)</f>
        <v/>
      </c>
      <c r="J450" s="246" t="str">
        <f>+IF(H450=0,"",'Ark1'!AH1444)</f>
        <v/>
      </c>
      <c r="K450" s="245" t="str">
        <f>+IF(H450=0,"",'Ark1'!U1444)</f>
        <v/>
      </c>
      <c r="L450" s="245"/>
      <c r="M450" s="246" t="str">
        <f>+IF(H450=0,"",'Ark1'!T1444)</f>
        <v/>
      </c>
      <c r="N450" s="245" t="str">
        <f>+IF(H450=0,"",'Ark1'!V1444)</f>
        <v/>
      </c>
      <c r="O450" s="247" t="str">
        <f>+IF(H450=0,"",'Ark1'!W1444)</f>
        <v/>
      </c>
      <c r="P450" s="247" t="str">
        <f>+IF(H450=0,"",'Ark1'!X1444)</f>
        <v/>
      </c>
      <c r="Q450" s="247" t="str">
        <f>+IF(H450=0,"",'Ark1'!Y1444)</f>
        <v/>
      </c>
      <c r="R450" s="247" t="str">
        <f>+IF(H450=0,"",'Ark1'!Z1444)</f>
        <v/>
      </c>
      <c r="S450" s="247" t="str">
        <f>+IF(H450=0,"",'Ark1'!AA1444)</f>
        <v/>
      </c>
      <c r="T450" s="246" t="str">
        <f>+IF(H450=0,"",'Ark1'!AC1444)</f>
        <v/>
      </c>
      <c r="U450" s="247" t="str">
        <f>+IF(H450=0,"",'Ark1'!AE1444)</f>
        <v/>
      </c>
      <c r="V450" s="247" t="str">
        <f t="shared" si="412"/>
        <v/>
      </c>
      <c r="W450" s="245" t="str">
        <f t="shared" si="413"/>
        <v/>
      </c>
      <c r="X450" s="311"/>
      <c r="AA450" s="30"/>
      <c r="AB450" s="28"/>
    </row>
    <row r="451" spans="1:64">
      <c r="A451" s="311"/>
      <c r="B451" s="311">
        <f>+'Ark1'!C1445</f>
        <v>2023</v>
      </c>
      <c r="C451" s="244">
        <f>+'Ark1'!L1445</f>
        <v>14</v>
      </c>
      <c r="D451" s="244" t="str">
        <f t="shared" si="410"/>
        <v>E</v>
      </c>
      <c r="E451" s="244">
        <f>+'Ark1'!D1445</f>
        <v>11</v>
      </c>
      <c r="F451" s="244" t="str">
        <f t="shared" si="411"/>
        <v>Nov</v>
      </c>
      <c r="G451" s="244">
        <f>+'Ark1'!Q1445</f>
        <v>0</v>
      </c>
      <c r="H451" s="244">
        <f>+'Ark1'!R1445</f>
        <v>0</v>
      </c>
      <c r="I451" s="246" t="str">
        <f>+IF(H451=0,"",'Ark1'!AG1445)</f>
        <v/>
      </c>
      <c r="J451" s="246" t="str">
        <f>+IF(H451=0,"",'Ark1'!AH1445)</f>
        <v/>
      </c>
      <c r="K451" s="245" t="str">
        <f>+IF(H451=0,"",'Ark1'!U1445)</f>
        <v/>
      </c>
      <c r="L451" s="245"/>
      <c r="M451" s="246" t="str">
        <f>+IF(H451=0,"",'Ark1'!T1445)</f>
        <v/>
      </c>
      <c r="N451" s="245" t="str">
        <f>+IF(H451=0,"",'Ark1'!V1445)</f>
        <v/>
      </c>
      <c r="O451" s="247" t="str">
        <f>+IF(H451=0,"",'Ark1'!W1445)</f>
        <v/>
      </c>
      <c r="P451" s="247" t="str">
        <f>+IF(H451=0,"",'Ark1'!X1445)</f>
        <v/>
      </c>
      <c r="Q451" s="247" t="str">
        <f>+IF(H451=0,"",'Ark1'!Y1445)</f>
        <v/>
      </c>
      <c r="R451" s="247" t="str">
        <f>+IF(H451=0,"",'Ark1'!Z1445)</f>
        <v/>
      </c>
      <c r="S451" s="247" t="str">
        <f>+IF(H451=0,"",'Ark1'!AA1445)</f>
        <v/>
      </c>
      <c r="T451" s="246" t="str">
        <f>+IF(H451=0,"",'Ark1'!AC1445)</f>
        <v/>
      </c>
      <c r="U451" s="247" t="str">
        <f>+IF(H451=0,"",'Ark1'!AE1445)</f>
        <v/>
      </c>
      <c r="V451" s="247" t="str">
        <f t="shared" si="412"/>
        <v/>
      </c>
      <c r="W451" s="245" t="str">
        <f t="shared" si="413"/>
        <v/>
      </c>
      <c r="X451" s="311"/>
      <c r="AA451" s="30"/>
      <c r="AB451" s="28"/>
    </row>
    <row r="452" spans="1:64">
      <c r="A452" s="311"/>
      <c r="B452" s="311">
        <f>+'Ark1'!C1446</f>
        <v>2023</v>
      </c>
      <c r="C452" s="244">
        <f>+'Ark1'!L1446</f>
        <v>14</v>
      </c>
      <c r="D452" s="244" t="str">
        <f t="shared" si="410"/>
        <v>E</v>
      </c>
      <c r="E452" s="244">
        <f>+'Ark1'!D1446</f>
        <v>12</v>
      </c>
      <c r="F452" s="244" t="str">
        <f t="shared" si="411"/>
        <v>Des</v>
      </c>
      <c r="G452" s="244">
        <f>+'Ark1'!Q1446</f>
        <v>0</v>
      </c>
      <c r="H452" s="244">
        <f>+'Ark1'!R1446</f>
        <v>0</v>
      </c>
      <c r="I452" s="246" t="str">
        <f>+IF(H452=0,"",'Ark1'!AG1446)</f>
        <v/>
      </c>
      <c r="J452" s="246" t="str">
        <f>+IF(H452=0,"",'Ark1'!AH1446)</f>
        <v/>
      </c>
      <c r="K452" s="245" t="str">
        <f>+IF(H452=0,"",'Ark1'!U1446)</f>
        <v/>
      </c>
      <c r="L452" s="245"/>
      <c r="M452" s="246" t="str">
        <f>+IF(H452=0,"",'Ark1'!T1446)</f>
        <v/>
      </c>
      <c r="N452" s="245" t="str">
        <f>+IF(H452=0,"",'Ark1'!V1446)</f>
        <v/>
      </c>
      <c r="O452" s="247" t="str">
        <f>+IF(H452=0,"",'Ark1'!W1446)</f>
        <v/>
      </c>
      <c r="P452" s="247" t="str">
        <f>+IF(H452=0,"",'Ark1'!X1446)</f>
        <v/>
      </c>
      <c r="Q452" s="247" t="str">
        <f>+IF(H452=0,"",'Ark1'!Y1446)</f>
        <v/>
      </c>
      <c r="R452" s="247" t="str">
        <f>+IF(H452=0,"",'Ark1'!Z1446)</f>
        <v/>
      </c>
      <c r="S452" s="247" t="str">
        <f>+IF(H452=0,"",'Ark1'!AA1446)</f>
        <v/>
      </c>
      <c r="T452" s="246" t="str">
        <f>+IF(H452=0,"",'Ark1'!AC1446)</f>
        <v/>
      </c>
      <c r="U452" s="247" t="str">
        <f>+IF(H452=0,"",'Ark1'!AE1446)</f>
        <v/>
      </c>
      <c r="V452" s="247" t="str">
        <f t="shared" si="412"/>
        <v/>
      </c>
      <c r="W452" s="245" t="str">
        <f t="shared" si="413"/>
        <v/>
      </c>
      <c r="X452" s="311"/>
      <c r="AA452" s="30"/>
      <c r="AB452" s="28"/>
    </row>
    <row r="453" spans="1:64" ht="15" customHeight="1">
      <c r="A453" s="311"/>
      <c r="B453" s="311"/>
      <c r="C453" s="311"/>
      <c r="D453" s="311"/>
      <c r="E453" s="311"/>
      <c r="F453" s="311"/>
      <c r="G453" s="311"/>
      <c r="H453" s="311"/>
      <c r="I453" s="311"/>
      <c r="J453" s="311"/>
      <c r="K453" s="311"/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227"/>
      <c r="AA453" s="30"/>
      <c r="AB453" s="28"/>
      <c r="AC453" s="228"/>
      <c r="AD453" s="29"/>
      <c r="AH453" s="29"/>
      <c r="AZ453" s="240"/>
    </row>
    <row r="454" spans="1:64" ht="15" customHeight="1">
      <c r="A454" s="311"/>
      <c r="B454" s="311"/>
      <c r="C454" s="356" t="s">
        <v>0</v>
      </c>
      <c r="D454" s="311"/>
      <c r="E454" s="357" t="str">
        <f>+D456</f>
        <v>E+</v>
      </c>
      <c r="F454" s="356" t="s">
        <v>586</v>
      </c>
      <c r="G454" s="311"/>
      <c r="H454" s="248">
        <f>SUM(H456:H463)</f>
        <v>0</v>
      </c>
      <c r="I454" s="312"/>
      <c r="J454" s="312"/>
      <c r="K454" s="276">
        <f>+Klasse!L468</f>
        <v>0</v>
      </c>
      <c r="L454" s="276"/>
      <c r="M454" s="311"/>
      <c r="N454" s="311"/>
      <c r="O454" s="313"/>
      <c r="P454" s="313"/>
      <c r="Q454" s="313"/>
      <c r="R454" s="313"/>
      <c r="S454" s="313"/>
      <c r="T454" s="311"/>
      <c r="U454" s="313"/>
      <c r="V454" s="276"/>
      <c r="W454" s="312"/>
      <c r="X454" s="311"/>
      <c r="Y454" s="227"/>
      <c r="AA454" s="30"/>
      <c r="AB454" s="28"/>
      <c r="AC454" s="228"/>
      <c r="AD454" s="29"/>
      <c r="AH454" s="29"/>
      <c r="AZ454" s="240"/>
    </row>
    <row r="455" spans="1:64" ht="15" customHeight="1">
      <c r="A455" s="311"/>
      <c r="B455" s="311"/>
      <c r="C455" s="311"/>
      <c r="D455" s="311"/>
      <c r="E455" s="311"/>
      <c r="F455" s="311"/>
      <c r="G455" s="311"/>
      <c r="H455" s="311"/>
      <c r="I455" s="312"/>
      <c r="J455" s="312"/>
      <c r="K455" s="311"/>
      <c r="L455" s="311"/>
      <c r="M455" s="311"/>
      <c r="N455" s="311"/>
      <c r="O455" s="313"/>
      <c r="P455" s="313"/>
      <c r="Q455" s="313"/>
      <c r="R455" s="313"/>
      <c r="S455" s="313"/>
      <c r="T455" s="311"/>
      <c r="U455" s="313"/>
      <c r="V455" s="313"/>
      <c r="W455" s="313"/>
      <c r="X455" s="313"/>
      <c r="Y455" s="227"/>
      <c r="AA455" s="30"/>
      <c r="AB455" s="28"/>
      <c r="AC455" s="228"/>
      <c r="AD455" s="29"/>
      <c r="AH455" s="29"/>
      <c r="AZ455" s="240" t="e">
        <f>1+#REF!</f>
        <v>#REF!</v>
      </c>
      <c r="BA455" s="29">
        <v>20.659867330016564</v>
      </c>
      <c r="BB455" s="29">
        <f t="shared" ref="BB455" si="414">+BA455</f>
        <v>20.659867330016564</v>
      </c>
      <c r="BC455" s="29">
        <f t="shared" ref="BC455" si="415">+BB455</f>
        <v>20.659867330016564</v>
      </c>
      <c r="BD455" s="29">
        <f t="shared" ref="BD455" si="416">+BC455</f>
        <v>20.659867330016564</v>
      </c>
      <c r="BE455" s="29">
        <f t="shared" ref="BE455" si="417">+BD455</f>
        <v>20.659867330016564</v>
      </c>
      <c r="BF455" s="29">
        <f t="shared" ref="BF455" si="418">+BE455</f>
        <v>20.659867330016564</v>
      </c>
      <c r="BG455" s="29">
        <f t="shared" ref="BG455" si="419">+BF455</f>
        <v>20.659867330016564</v>
      </c>
      <c r="BH455" s="29">
        <f t="shared" ref="BH455" si="420">+BG455</f>
        <v>20.659867330016564</v>
      </c>
      <c r="BI455" s="29">
        <f t="shared" ref="BI455" si="421">+BH455</f>
        <v>20.659867330016564</v>
      </c>
      <c r="BJ455" s="29">
        <f t="shared" ref="BJ455" si="422">+BI455</f>
        <v>20.659867330016564</v>
      </c>
      <c r="BK455" s="29">
        <f t="shared" ref="BK455" si="423">+BJ455</f>
        <v>20.659867330016564</v>
      </c>
      <c r="BL455" s="29">
        <f t="shared" ref="BL455" si="424">+BK455</f>
        <v>20.659867330016564</v>
      </c>
    </row>
    <row r="456" spans="1:64">
      <c r="A456" s="311"/>
      <c r="B456" s="311">
        <f>+'Ark1'!C1447</f>
        <v>2023</v>
      </c>
      <c r="C456" s="244">
        <f>+'Ark1'!L1447</f>
        <v>15</v>
      </c>
      <c r="D456" s="244" t="str">
        <f t="shared" ref="D456:D467" si="425">+D229</f>
        <v>E+</v>
      </c>
      <c r="E456" s="244">
        <f>+'Ark1'!D1447</f>
        <v>1</v>
      </c>
      <c r="F456" s="244" t="str">
        <f>+F441</f>
        <v>Jan</v>
      </c>
      <c r="G456" s="244">
        <f>+'Ark1'!Q1447</f>
        <v>0</v>
      </c>
      <c r="H456" s="244">
        <f>+'Ark1'!R1447</f>
        <v>0</v>
      </c>
      <c r="I456" s="246" t="str">
        <f>+IF(H456=0,"",'Ark1'!AG1447)</f>
        <v/>
      </c>
      <c r="J456" s="246" t="str">
        <f>+IF(H456=0,"",'Ark1'!AH1447)</f>
        <v/>
      </c>
      <c r="K456" s="245" t="str">
        <f>+IF(H456=0,"",'Ark1'!U1447)</f>
        <v/>
      </c>
      <c r="L456" s="245"/>
      <c r="M456" s="246" t="str">
        <f>+IF(H456=0,"",'Ark1'!T1447)</f>
        <v/>
      </c>
      <c r="N456" s="245" t="str">
        <f>+IF(H456=0,"",'Ark1'!V1447)</f>
        <v/>
      </c>
      <c r="O456" s="247" t="str">
        <f>+IF(H456=0,"",'Ark1'!W1447)</f>
        <v/>
      </c>
      <c r="P456" s="247" t="str">
        <f>+IF(H456=0,"",'Ark1'!X1447)</f>
        <v/>
      </c>
      <c r="Q456" s="247" t="str">
        <f>+IF(H456=0,"",'Ark1'!Y1447)</f>
        <v/>
      </c>
      <c r="R456" s="247" t="str">
        <f>+IF(H456=0,"",'Ark1'!Z1447)</f>
        <v/>
      </c>
      <c r="S456" s="247" t="str">
        <f>+IF(H456=0,"",'Ark1'!AA1447)</f>
        <v/>
      </c>
      <c r="T456" s="246" t="str">
        <f>+IF(H456=0,"",'Ark1'!AC1447)</f>
        <v/>
      </c>
      <c r="U456" s="247" t="str">
        <f>+IF(H456=0,"",'Ark1'!AE1447)</f>
        <v/>
      </c>
      <c r="V456" s="247" t="str">
        <f t="shared" ref="V456:V467" si="426">+IF(H456=0,"",+K456/C456)</f>
        <v/>
      </c>
      <c r="W456" s="245" t="str">
        <f t="shared" ref="W456:W467" si="427">+IF(H456=0,"",G456/H456)</f>
        <v/>
      </c>
      <c r="X456" s="311"/>
      <c r="AA456" s="30"/>
      <c r="AB456" s="28"/>
    </row>
    <row r="457" spans="1:64">
      <c r="A457" s="311"/>
      <c r="B457" s="311">
        <f>+'Ark1'!C1448</f>
        <v>2023</v>
      </c>
      <c r="C457" s="244">
        <f>+'Ark1'!L1448</f>
        <v>15</v>
      </c>
      <c r="D457" s="244" t="str">
        <f t="shared" si="425"/>
        <v>E+</v>
      </c>
      <c r="E457" s="244">
        <f>+'Ark1'!D1448</f>
        <v>2</v>
      </c>
      <c r="F457" s="244" t="str">
        <f t="shared" ref="F457:F467" si="428">+F442</f>
        <v>Feb</v>
      </c>
      <c r="G457" s="244">
        <f>+'Ark1'!Q1448</f>
        <v>0</v>
      </c>
      <c r="H457" s="244">
        <f>+'Ark1'!R1448</f>
        <v>0</v>
      </c>
      <c r="I457" s="246" t="str">
        <f>+IF(H457=0,"",'Ark1'!AG1448)</f>
        <v/>
      </c>
      <c r="J457" s="246" t="str">
        <f>+IF(H457=0,"",'Ark1'!AH1448)</f>
        <v/>
      </c>
      <c r="K457" s="245" t="str">
        <f>+IF(H457=0,"",'Ark1'!U1448)</f>
        <v/>
      </c>
      <c r="L457" s="245"/>
      <c r="M457" s="246" t="str">
        <f>+IF(H457=0,"",'Ark1'!T1448)</f>
        <v/>
      </c>
      <c r="N457" s="245" t="str">
        <f>+IF(H457=0,"",'Ark1'!V1448)</f>
        <v/>
      </c>
      <c r="O457" s="247" t="str">
        <f>+IF(H457=0,"",'Ark1'!W1448)</f>
        <v/>
      </c>
      <c r="P457" s="247" t="str">
        <f>+IF(H457=0,"",'Ark1'!X1448)</f>
        <v/>
      </c>
      <c r="Q457" s="247" t="str">
        <f>+IF(H457=0,"",'Ark1'!Y1448)</f>
        <v/>
      </c>
      <c r="R457" s="247" t="str">
        <f>+IF(H457=0,"",'Ark1'!Z1448)</f>
        <v/>
      </c>
      <c r="S457" s="247" t="str">
        <f>+IF(H457=0,"",'Ark1'!AA1448)</f>
        <v/>
      </c>
      <c r="T457" s="246" t="str">
        <f>+IF(H457=0,"",'Ark1'!AC1448)</f>
        <v/>
      </c>
      <c r="U457" s="247" t="str">
        <f>+IF(H457=0,"",'Ark1'!AE1448)</f>
        <v/>
      </c>
      <c r="V457" s="247" t="str">
        <f t="shared" si="426"/>
        <v/>
      </c>
      <c r="W457" s="245" t="str">
        <f t="shared" si="427"/>
        <v/>
      </c>
      <c r="X457" s="311"/>
      <c r="AA457" s="30"/>
      <c r="AB457" s="28"/>
    </row>
    <row r="458" spans="1:64">
      <c r="A458" s="311"/>
      <c r="B458" s="311">
        <f>+'Ark1'!C1449</f>
        <v>2023</v>
      </c>
      <c r="C458" s="244">
        <f>+'Ark1'!L1449</f>
        <v>15</v>
      </c>
      <c r="D458" s="244" t="str">
        <f t="shared" si="425"/>
        <v>E+</v>
      </c>
      <c r="E458" s="244">
        <f>+'Ark1'!D1449</f>
        <v>3</v>
      </c>
      <c r="F458" s="244" t="str">
        <f t="shared" si="428"/>
        <v>Mar</v>
      </c>
      <c r="G458" s="244">
        <f>+'Ark1'!Q1449</f>
        <v>0</v>
      </c>
      <c r="H458" s="244">
        <f>+'Ark1'!R1449</f>
        <v>0</v>
      </c>
      <c r="I458" s="246" t="str">
        <f>+IF(H458=0,"",'Ark1'!AG1449)</f>
        <v/>
      </c>
      <c r="J458" s="246" t="str">
        <f>+IF(H458=0,"",'Ark1'!AH1449)</f>
        <v/>
      </c>
      <c r="K458" s="245" t="str">
        <f>+IF(H458=0,"",'Ark1'!U1449)</f>
        <v/>
      </c>
      <c r="L458" s="245"/>
      <c r="M458" s="246" t="str">
        <f>+IF(H458=0,"",'Ark1'!T1449)</f>
        <v/>
      </c>
      <c r="N458" s="245" t="str">
        <f>+IF(H458=0,"",'Ark1'!V1449)</f>
        <v/>
      </c>
      <c r="O458" s="247" t="str">
        <f>+IF(H458=0,"",'Ark1'!W1449)</f>
        <v/>
      </c>
      <c r="P458" s="247" t="str">
        <f>+IF(H458=0,"",'Ark1'!X1449)</f>
        <v/>
      </c>
      <c r="Q458" s="247" t="str">
        <f>+IF(H458=0,"",'Ark1'!Y1449)</f>
        <v/>
      </c>
      <c r="R458" s="247" t="str">
        <f>+IF(H458=0,"",'Ark1'!Z1449)</f>
        <v/>
      </c>
      <c r="S458" s="247" t="str">
        <f>+IF(H458=0,"",'Ark1'!AA1449)</f>
        <v/>
      </c>
      <c r="T458" s="246" t="str">
        <f>+IF(H458=0,"",'Ark1'!AC1449)</f>
        <v/>
      </c>
      <c r="U458" s="247" t="str">
        <f>+IF(H458=0,"",'Ark1'!AE1449)</f>
        <v/>
      </c>
      <c r="V458" s="247" t="str">
        <f t="shared" si="426"/>
        <v/>
      </c>
      <c r="W458" s="245" t="str">
        <f t="shared" si="427"/>
        <v/>
      </c>
      <c r="X458" s="311"/>
      <c r="AA458" s="30"/>
      <c r="AB458" s="28"/>
    </row>
    <row r="459" spans="1:64">
      <c r="A459" s="311"/>
      <c r="B459" s="311">
        <f>+'Ark1'!C1450</f>
        <v>2023</v>
      </c>
      <c r="C459" s="244">
        <f>+'Ark1'!L1450</f>
        <v>15</v>
      </c>
      <c r="D459" s="244" t="str">
        <f t="shared" si="425"/>
        <v>E+</v>
      </c>
      <c r="E459" s="244">
        <f>+'Ark1'!D1450</f>
        <v>4</v>
      </c>
      <c r="F459" s="244" t="str">
        <f t="shared" si="428"/>
        <v>Apr</v>
      </c>
      <c r="G459" s="244">
        <f>+'Ark1'!Q1450</f>
        <v>0</v>
      </c>
      <c r="H459" s="244">
        <f>+'Ark1'!R1450</f>
        <v>0</v>
      </c>
      <c r="I459" s="246" t="str">
        <f>+IF(H459=0,"",'Ark1'!AG1450)</f>
        <v/>
      </c>
      <c r="J459" s="246" t="str">
        <f>+IF(H459=0,"",'Ark1'!AH1450)</f>
        <v/>
      </c>
      <c r="K459" s="245" t="str">
        <f>+IF(H459=0,"",'Ark1'!U1450)</f>
        <v/>
      </c>
      <c r="L459" s="245"/>
      <c r="M459" s="246" t="str">
        <f>+IF(H459=0,"",'Ark1'!T1450)</f>
        <v/>
      </c>
      <c r="N459" s="245" t="str">
        <f>+IF(H459=0,"",'Ark1'!V1450)</f>
        <v/>
      </c>
      <c r="O459" s="247" t="str">
        <f>+IF(H459=0,"",'Ark1'!W1450)</f>
        <v/>
      </c>
      <c r="P459" s="247" t="str">
        <f>+IF(H459=0,"",'Ark1'!X1450)</f>
        <v/>
      </c>
      <c r="Q459" s="247" t="str">
        <f>+IF(H459=0,"",'Ark1'!Y1450)</f>
        <v/>
      </c>
      <c r="R459" s="247" t="str">
        <f>+IF(H459=0,"",'Ark1'!Z1450)</f>
        <v/>
      </c>
      <c r="S459" s="247" t="str">
        <f>+IF(H459=0,"",'Ark1'!AA1450)</f>
        <v/>
      </c>
      <c r="T459" s="246" t="str">
        <f>+IF(H459=0,"",'Ark1'!AC1450)</f>
        <v/>
      </c>
      <c r="U459" s="247" t="str">
        <f>+IF(H459=0,"",'Ark1'!AE1450)</f>
        <v/>
      </c>
      <c r="V459" s="247" t="str">
        <f t="shared" si="426"/>
        <v/>
      </c>
      <c r="W459" s="245" t="str">
        <f t="shared" si="427"/>
        <v/>
      </c>
      <c r="X459" s="311"/>
      <c r="AA459" s="30"/>
      <c r="AB459" s="28"/>
    </row>
    <row r="460" spans="1:64">
      <c r="A460" s="311"/>
      <c r="B460" s="311">
        <f>+'Ark1'!C1451</f>
        <v>2023</v>
      </c>
      <c r="C460" s="244">
        <f>+'Ark1'!L1451</f>
        <v>15</v>
      </c>
      <c r="D460" s="244" t="str">
        <f t="shared" si="425"/>
        <v>E+</v>
      </c>
      <c r="E460" s="244">
        <f>+'Ark1'!D1451</f>
        <v>5</v>
      </c>
      <c r="F460" s="244" t="str">
        <f t="shared" si="428"/>
        <v>Mai</v>
      </c>
      <c r="G460" s="244">
        <f>+'Ark1'!Q1451</f>
        <v>0</v>
      </c>
      <c r="H460" s="244">
        <f>+'Ark1'!R1451</f>
        <v>0</v>
      </c>
      <c r="I460" s="246" t="str">
        <f>+IF(H460=0,"",'Ark1'!AG1451)</f>
        <v/>
      </c>
      <c r="J460" s="246" t="str">
        <f>+IF(H460=0,"",'Ark1'!AH1451)</f>
        <v/>
      </c>
      <c r="K460" s="245" t="str">
        <f>+IF(H460=0,"",'Ark1'!U1451)</f>
        <v/>
      </c>
      <c r="L460" s="245"/>
      <c r="M460" s="246" t="str">
        <f>+IF(H460=0,"",'Ark1'!T1451)</f>
        <v/>
      </c>
      <c r="N460" s="245" t="str">
        <f>+IF(H460=0,"",'Ark1'!V1451)</f>
        <v/>
      </c>
      <c r="O460" s="247" t="str">
        <f>+IF(H460=0,"",'Ark1'!W1451)</f>
        <v/>
      </c>
      <c r="P460" s="247" t="str">
        <f>+IF(H460=0,"",'Ark1'!X1451)</f>
        <v/>
      </c>
      <c r="Q460" s="247" t="str">
        <f>+IF(H460=0,"",'Ark1'!Y1451)</f>
        <v/>
      </c>
      <c r="R460" s="247" t="str">
        <f>+IF(H460=0,"",'Ark1'!Z1451)</f>
        <v/>
      </c>
      <c r="S460" s="247" t="str">
        <f>+IF(H460=0,"",'Ark1'!AA1451)</f>
        <v/>
      </c>
      <c r="T460" s="246" t="str">
        <f>+IF(H460=0,"",'Ark1'!AC1451)</f>
        <v/>
      </c>
      <c r="U460" s="247" t="str">
        <f>+IF(H460=0,"",'Ark1'!AE1451)</f>
        <v/>
      </c>
      <c r="V460" s="247" t="str">
        <f t="shared" si="426"/>
        <v/>
      </c>
      <c r="W460" s="245" t="str">
        <f t="shared" si="427"/>
        <v/>
      </c>
      <c r="X460" s="311"/>
      <c r="AA460" s="30"/>
      <c r="AB460" s="28"/>
    </row>
    <row r="461" spans="1:64">
      <c r="A461" s="311"/>
      <c r="B461" s="311">
        <f>+'Ark1'!C1452</f>
        <v>2023</v>
      </c>
      <c r="C461" s="244">
        <f>+'Ark1'!L1452</f>
        <v>15</v>
      </c>
      <c r="D461" s="244" t="str">
        <f t="shared" si="425"/>
        <v>E+</v>
      </c>
      <c r="E461" s="244">
        <f>+'Ark1'!D1452</f>
        <v>6</v>
      </c>
      <c r="F461" s="244" t="str">
        <f t="shared" si="428"/>
        <v>Jun</v>
      </c>
      <c r="G461" s="244">
        <f>+'Ark1'!Q1452</f>
        <v>0</v>
      </c>
      <c r="H461" s="244">
        <f>+'Ark1'!R1452</f>
        <v>0</v>
      </c>
      <c r="I461" s="246" t="str">
        <f>+IF(H461=0,"",'Ark1'!AG1452)</f>
        <v/>
      </c>
      <c r="J461" s="246" t="str">
        <f>+IF(H461=0,"",'Ark1'!AH1452)</f>
        <v/>
      </c>
      <c r="K461" s="245" t="str">
        <f>+IF(H461=0,"",'Ark1'!U1452)</f>
        <v/>
      </c>
      <c r="L461" s="245"/>
      <c r="M461" s="246" t="str">
        <f>+IF(H461=0,"",'Ark1'!T1452)</f>
        <v/>
      </c>
      <c r="N461" s="245" t="str">
        <f>+IF(H461=0,"",'Ark1'!V1452)</f>
        <v/>
      </c>
      <c r="O461" s="247" t="str">
        <f>+IF(H461=0,"",'Ark1'!W1452)</f>
        <v/>
      </c>
      <c r="P461" s="247" t="str">
        <f>+IF(H461=0,"",'Ark1'!X1452)</f>
        <v/>
      </c>
      <c r="Q461" s="247" t="str">
        <f>+IF(H461=0,"",'Ark1'!Y1452)</f>
        <v/>
      </c>
      <c r="R461" s="247" t="str">
        <f>+IF(H461=0,"",'Ark1'!Z1452)</f>
        <v/>
      </c>
      <c r="S461" s="247" t="str">
        <f>+IF(H461=0,"",'Ark1'!AA1452)</f>
        <v/>
      </c>
      <c r="T461" s="246" t="str">
        <f>+IF(H461=0,"",'Ark1'!AC1452)</f>
        <v/>
      </c>
      <c r="U461" s="247" t="str">
        <f>+IF(H461=0,"",'Ark1'!AE1452)</f>
        <v/>
      </c>
      <c r="V461" s="247" t="str">
        <f t="shared" si="426"/>
        <v/>
      </c>
      <c r="W461" s="245" t="str">
        <f t="shared" si="427"/>
        <v/>
      </c>
      <c r="X461" s="311"/>
      <c r="AA461" s="30"/>
      <c r="AB461" s="28"/>
    </row>
    <row r="462" spans="1:64">
      <c r="A462" s="311"/>
      <c r="B462" s="311">
        <f>+'Ark1'!C1453</f>
        <v>2023</v>
      </c>
      <c r="C462" s="244">
        <f>+'Ark1'!L1453</f>
        <v>15</v>
      </c>
      <c r="D462" s="244" t="str">
        <f t="shared" si="425"/>
        <v>E+</v>
      </c>
      <c r="E462" s="244">
        <f>+'Ark1'!D1453</f>
        <v>7</v>
      </c>
      <c r="F462" s="244" t="str">
        <f t="shared" si="428"/>
        <v>Jul</v>
      </c>
      <c r="G462" s="244">
        <f>+'Ark1'!Q1453</f>
        <v>0</v>
      </c>
      <c r="H462" s="244">
        <f>+'Ark1'!R1453</f>
        <v>0</v>
      </c>
      <c r="I462" s="246" t="str">
        <f>+IF(H462=0,"",'Ark1'!AG1453)</f>
        <v/>
      </c>
      <c r="J462" s="246" t="str">
        <f>+IF(H462=0,"",'Ark1'!AH1453)</f>
        <v/>
      </c>
      <c r="K462" s="245" t="str">
        <f>+IF(H462=0,"",'Ark1'!U1453)</f>
        <v/>
      </c>
      <c r="L462" s="245"/>
      <c r="M462" s="246" t="str">
        <f>+IF(H462=0,"",'Ark1'!T1453)</f>
        <v/>
      </c>
      <c r="N462" s="245" t="str">
        <f>+IF(H462=0,"",'Ark1'!V1453)</f>
        <v/>
      </c>
      <c r="O462" s="247" t="str">
        <f>+IF(H462=0,"",'Ark1'!W1453)</f>
        <v/>
      </c>
      <c r="P462" s="247" t="str">
        <f>+IF(H462=0,"",'Ark1'!X1453)</f>
        <v/>
      </c>
      <c r="Q462" s="247" t="str">
        <f>+IF(H462=0,"",'Ark1'!Y1453)</f>
        <v/>
      </c>
      <c r="R462" s="247" t="str">
        <f>+IF(H462=0,"",'Ark1'!Z1453)</f>
        <v/>
      </c>
      <c r="S462" s="247" t="str">
        <f>+IF(H462=0,"",'Ark1'!AA1453)</f>
        <v/>
      </c>
      <c r="T462" s="246" t="str">
        <f>+IF(H462=0,"",'Ark1'!AC1453)</f>
        <v/>
      </c>
      <c r="U462" s="247" t="str">
        <f>+IF(H462=0,"",'Ark1'!AE1453)</f>
        <v/>
      </c>
      <c r="V462" s="247" t="str">
        <f t="shared" si="426"/>
        <v/>
      </c>
      <c r="W462" s="245" t="str">
        <f t="shared" si="427"/>
        <v/>
      </c>
      <c r="X462" s="311"/>
      <c r="AA462" s="30"/>
      <c r="AB462" s="28"/>
    </row>
    <row r="463" spans="1:64">
      <c r="A463" s="311"/>
      <c r="B463" s="311">
        <f>+'Ark1'!C1454</f>
        <v>2023</v>
      </c>
      <c r="C463" s="244">
        <f>+'Ark1'!L1454</f>
        <v>15</v>
      </c>
      <c r="D463" s="244" t="str">
        <f t="shared" si="425"/>
        <v>E+</v>
      </c>
      <c r="E463" s="244">
        <f>+'Ark1'!D1454</f>
        <v>8</v>
      </c>
      <c r="F463" s="244" t="str">
        <f t="shared" si="428"/>
        <v>Aug</v>
      </c>
      <c r="G463" s="244">
        <f>+'Ark1'!Q1454</f>
        <v>0</v>
      </c>
      <c r="H463" s="244">
        <f>+'Ark1'!R1454</f>
        <v>0</v>
      </c>
      <c r="I463" s="246" t="str">
        <f>+IF(H463=0,"",'Ark1'!AG1454)</f>
        <v/>
      </c>
      <c r="J463" s="246" t="str">
        <f>+IF(H463=0,"",'Ark1'!AH1454)</f>
        <v/>
      </c>
      <c r="K463" s="245" t="str">
        <f>+IF(H463=0,"",'Ark1'!U1454)</f>
        <v/>
      </c>
      <c r="L463" s="245"/>
      <c r="M463" s="246" t="str">
        <f>+IF(H463=0,"",'Ark1'!T1454)</f>
        <v/>
      </c>
      <c r="N463" s="245" t="str">
        <f>+IF(H463=0,"",'Ark1'!V1454)</f>
        <v/>
      </c>
      <c r="O463" s="247" t="str">
        <f>+IF(H463=0,"",'Ark1'!W1454)</f>
        <v/>
      </c>
      <c r="P463" s="247" t="str">
        <f>+IF(H463=0,"",'Ark1'!X1454)</f>
        <v/>
      </c>
      <c r="Q463" s="247" t="str">
        <f>+IF(H463=0,"",'Ark1'!Y1454)</f>
        <v/>
      </c>
      <c r="R463" s="247" t="str">
        <f>+IF(H463=0,"",'Ark1'!Z1454)</f>
        <v/>
      </c>
      <c r="S463" s="247" t="str">
        <f>+IF(H463=0,"",'Ark1'!AA1454)</f>
        <v/>
      </c>
      <c r="T463" s="246" t="str">
        <f>+IF(H463=0,"",'Ark1'!AC1454)</f>
        <v/>
      </c>
      <c r="U463" s="247" t="str">
        <f>+IF(H463=0,"",'Ark1'!AE1454)</f>
        <v/>
      </c>
      <c r="V463" s="247" t="str">
        <f t="shared" si="426"/>
        <v/>
      </c>
      <c r="W463" s="245" t="str">
        <f t="shared" si="427"/>
        <v/>
      </c>
      <c r="X463" s="311"/>
      <c r="AA463" s="30"/>
      <c r="AB463" s="28"/>
    </row>
    <row r="464" spans="1:64">
      <c r="A464" s="311"/>
      <c r="B464" s="311">
        <f>+'Ark1'!C1455</f>
        <v>2023</v>
      </c>
      <c r="C464" s="244">
        <f>+'Ark1'!L1455</f>
        <v>15</v>
      </c>
      <c r="D464" s="244" t="str">
        <f t="shared" si="425"/>
        <v>E+</v>
      </c>
      <c r="E464" s="244">
        <f>+'Ark1'!D1455</f>
        <v>9</v>
      </c>
      <c r="F464" s="244" t="str">
        <f t="shared" si="428"/>
        <v>Sep</v>
      </c>
      <c r="G464" s="244">
        <f>+'Ark1'!Q1455</f>
        <v>0</v>
      </c>
      <c r="H464" s="244">
        <f>+'Ark1'!R1455</f>
        <v>0</v>
      </c>
      <c r="I464" s="246" t="str">
        <f>+IF(H464=0,"",'Ark1'!AG1455)</f>
        <v/>
      </c>
      <c r="J464" s="246" t="str">
        <f>+IF(H464=0,"",'Ark1'!AH1455)</f>
        <v/>
      </c>
      <c r="K464" s="245" t="str">
        <f>+IF(H464=0,"",'Ark1'!U1455)</f>
        <v/>
      </c>
      <c r="L464" s="245"/>
      <c r="M464" s="246" t="str">
        <f>+IF(H464=0,"",'Ark1'!T1455)</f>
        <v/>
      </c>
      <c r="N464" s="245" t="str">
        <f>+IF(H464=0,"",'Ark1'!V1455)</f>
        <v/>
      </c>
      <c r="O464" s="247" t="str">
        <f>+IF(H464=0,"",'Ark1'!W1455)</f>
        <v/>
      </c>
      <c r="P464" s="247" t="str">
        <f>+IF(H464=0,"",'Ark1'!X1455)</f>
        <v/>
      </c>
      <c r="Q464" s="247" t="str">
        <f>+IF(H464=0,"",'Ark1'!Y1455)</f>
        <v/>
      </c>
      <c r="R464" s="247" t="str">
        <f>+IF(H464=0,"",'Ark1'!Z1455)</f>
        <v/>
      </c>
      <c r="S464" s="247" t="str">
        <f>+IF(H464=0,"",'Ark1'!AA1455)</f>
        <v/>
      </c>
      <c r="T464" s="246" t="str">
        <f>+IF(H464=0,"",'Ark1'!AC1455)</f>
        <v/>
      </c>
      <c r="U464" s="247" t="str">
        <f>+IF(H464=0,"",'Ark1'!AE1455)</f>
        <v/>
      </c>
      <c r="V464" s="247" t="str">
        <f t="shared" si="426"/>
        <v/>
      </c>
      <c r="W464" s="245" t="str">
        <f t="shared" si="427"/>
        <v/>
      </c>
      <c r="X464" s="311"/>
      <c r="AA464" s="30"/>
      <c r="AB464" s="28"/>
    </row>
    <row r="465" spans="1:28">
      <c r="A465" s="311"/>
      <c r="B465" s="311">
        <f>+'Ark1'!C1456</f>
        <v>2023</v>
      </c>
      <c r="C465" s="244">
        <f>+'Ark1'!L1456</f>
        <v>15</v>
      </c>
      <c r="D465" s="244" t="str">
        <f t="shared" si="425"/>
        <v>E+</v>
      </c>
      <c r="E465" s="244">
        <f>+'Ark1'!D1456</f>
        <v>10</v>
      </c>
      <c r="F465" s="244" t="str">
        <f t="shared" si="428"/>
        <v>Okt</v>
      </c>
      <c r="G465" s="244">
        <f>+'Ark1'!Q1456</f>
        <v>0</v>
      </c>
      <c r="H465" s="244">
        <f>+'Ark1'!R1456</f>
        <v>0</v>
      </c>
      <c r="I465" s="246" t="str">
        <f>+IF(H465=0,"",'Ark1'!AG1456)</f>
        <v/>
      </c>
      <c r="J465" s="246" t="str">
        <f>+IF(H465=0,"",'Ark1'!AH1456)</f>
        <v/>
      </c>
      <c r="K465" s="245" t="str">
        <f>+IF(H465=0,"",'Ark1'!U1456)</f>
        <v/>
      </c>
      <c r="L465" s="245"/>
      <c r="M465" s="246" t="str">
        <f>+IF(H465=0,"",'Ark1'!T1456)</f>
        <v/>
      </c>
      <c r="N465" s="245" t="str">
        <f>+IF(H465=0,"",'Ark1'!V1456)</f>
        <v/>
      </c>
      <c r="O465" s="247" t="str">
        <f>+IF(H465=0,"",'Ark1'!W1456)</f>
        <v/>
      </c>
      <c r="P465" s="247" t="str">
        <f>+IF(H465=0,"",'Ark1'!X1456)</f>
        <v/>
      </c>
      <c r="Q465" s="247" t="str">
        <f>+IF(H465=0,"",'Ark1'!Y1456)</f>
        <v/>
      </c>
      <c r="R465" s="247" t="str">
        <f>+IF(H465=0,"",'Ark1'!Z1456)</f>
        <v/>
      </c>
      <c r="S465" s="247" t="str">
        <f>+IF(H465=0,"",'Ark1'!AA1456)</f>
        <v/>
      </c>
      <c r="T465" s="246" t="str">
        <f>+IF(H465=0,"",'Ark1'!AC1456)</f>
        <v/>
      </c>
      <c r="U465" s="247" t="str">
        <f>+IF(H465=0,"",'Ark1'!AE1456)</f>
        <v/>
      </c>
      <c r="V465" s="247" t="str">
        <f t="shared" si="426"/>
        <v/>
      </c>
      <c r="W465" s="245" t="str">
        <f t="shared" si="427"/>
        <v/>
      </c>
      <c r="X465" s="311"/>
      <c r="AA465" s="30"/>
      <c r="AB465" s="28"/>
    </row>
    <row r="466" spans="1:28">
      <c r="A466" s="311"/>
      <c r="B466" s="311">
        <f>+'Ark1'!C1457</f>
        <v>2023</v>
      </c>
      <c r="C466" s="244">
        <f>+'Ark1'!L1457</f>
        <v>15</v>
      </c>
      <c r="D466" s="244" t="str">
        <f t="shared" si="425"/>
        <v>E+</v>
      </c>
      <c r="E466" s="244">
        <f>+'Ark1'!D1457</f>
        <v>11</v>
      </c>
      <c r="F466" s="244" t="str">
        <f t="shared" si="428"/>
        <v>Nov</v>
      </c>
      <c r="G466" s="244">
        <f>+'Ark1'!Q1457</f>
        <v>0</v>
      </c>
      <c r="H466" s="244">
        <f>+'Ark1'!R1457</f>
        <v>0</v>
      </c>
      <c r="I466" s="246" t="str">
        <f>+IF(H466=0,"",'Ark1'!AG1457)</f>
        <v/>
      </c>
      <c r="J466" s="246" t="str">
        <f>+IF(H466=0,"",'Ark1'!AH1457)</f>
        <v/>
      </c>
      <c r="K466" s="245" t="str">
        <f>+IF(H466=0,"",'Ark1'!U1457)</f>
        <v/>
      </c>
      <c r="L466" s="245"/>
      <c r="M466" s="246" t="str">
        <f>+IF(H466=0,"",'Ark1'!T1457)</f>
        <v/>
      </c>
      <c r="N466" s="245" t="str">
        <f>+IF(H466=0,"",'Ark1'!V1457)</f>
        <v/>
      </c>
      <c r="O466" s="247" t="str">
        <f>+IF(H466=0,"",'Ark1'!W1457)</f>
        <v/>
      </c>
      <c r="P466" s="247" t="str">
        <f>+IF(H466=0,"",'Ark1'!X1457)</f>
        <v/>
      </c>
      <c r="Q466" s="247" t="str">
        <f>+IF(H466=0,"",'Ark1'!Y1457)</f>
        <v/>
      </c>
      <c r="R466" s="247" t="str">
        <f>+IF(H466=0,"",'Ark1'!Z1457)</f>
        <v/>
      </c>
      <c r="S466" s="247" t="str">
        <f>+IF(H466=0,"",'Ark1'!AA1457)</f>
        <v/>
      </c>
      <c r="T466" s="246" t="str">
        <f>+IF(H466=0,"",'Ark1'!AC1457)</f>
        <v/>
      </c>
      <c r="U466" s="247" t="str">
        <f>+IF(H466=0,"",'Ark1'!AE1457)</f>
        <v/>
      </c>
      <c r="V466" s="247" t="str">
        <f t="shared" si="426"/>
        <v/>
      </c>
      <c r="W466" s="245" t="str">
        <f t="shared" si="427"/>
        <v/>
      </c>
      <c r="X466" s="311"/>
      <c r="AA466" s="30"/>
      <c r="AB466" s="28"/>
    </row>
    <row r="467" spans="1:28">
      <c r="A467" s="311"/>
      <c r="B467" s="311">
        <f>+'Ark1'!C1458</f>
        <v>2023</v>
      </c>
      <c r="C467" s="244">
        <f>+'Ark1'!L1458</f>
        <v>15</v>
      </c>
      <c r="D467" s="244" t="str">
        <f t="shared" si="425"/>
        <v>E+</v>
      </c>
      <c r="E467" s="244">
        <f>+'Ark1'!D1458</f>
        <v>12</v>
      </c>
      <c r="F467" s="244" t="str">
        <f t="shared" si="428"/>
        <v>Des</v>
      </c>
      <c r="G467" s="244">
        <f>+'Ark1'!Q1458</f>
        <v>0</v>
      </c>
      <c r="H467" s="244">
        <f>+'Ark1'!R1458</f>
        <v>0</v>
      </c>
      <c r="I467" s="246" t="str">
        <f>+IF(H467=0,"",'Ark1'!AG1458)</f>
        <v/>
      </c>
      <c r="J467" s="246" t="str">
        <f>+IF(H467=0,"",'Ark1'!AH1458)</f>
        <v/>
      </c>
      <c r="K467" s="245" t="str">
        <f>+IF(H467=0,"",'Ark1'!U1458)</f>
        <v/>
      </c>
      <c r="L467" s="245"/>
      <c r="M467" s="246" t="str">
        <f>+IF(H467=0,"",'Ark1'!T1458)</f>
        <v/>
      </c>
      <c r="N467" s="245" t="str">
        <f>+IF(H467=0,"",'Ark1'!V1458)</f>
        <v/>
      </c>
      <c r="O467" s="247" t="str">
        <f>+IF(H467=0,"",'Ark1'!W1458)</f>
        <v/>
      </c>
      <c r="P467" s="247" t="str">
        <f>+IF(H467=0,"",'Ark1'!X1458)</f>
        <v/>
      </c>
      <c r="Q467" s="247" t="str">
        <f>+IF(H467=0,"",'Ark1'!Y1458)</f>
        <v/>
      </c>
      <c r="R467" s="247" t="str">
        <f>+IF(H467=0,"",'Ark1'!Z1458)</f>
        <v/>
      </c>
      <c r="S467" s="247" t="str">
        <f>+IF(H467=0,"",'Ark1'!AA1458)</f>
        <v/>
      </c>
      <c r="T467" s="246" t="str">
        <f>+IF(H467=0,"",'Ark1'!AC1458)</f>
        <v/>
      </c>
      <c r="U467" s="247" t="str">
        <f>+IF(H467=0,"",'Ark1'!AE1458)</f>
        <v/>
      </c>
      <c r="V467" s="247" t="str">
        <f t="shared" si="426"/>
        <v/>
      </c>
      <c r="W467" s="245" t="str">
        <f t="shared" si="427"/>
        <v/>
      </c>
      <c r="X467" s="311"/>
      <c r="AA467" s="30"/>
      <c r="AB467" s="28"/>
    </row>
    <row r="468" spans="1:28">
      <c r="A468" s="311"/>
      <c r="B468" s="311"/>
      <c r="C468" s="311"/>
      <c r="D468" s="311"/>
      <c r="E468" s="311"/>
      <c r="F468" s="311"/>
      <c r="G468" s="311"/>
      <c r="H468" s="311"/>
      <c r="I468" s="311"/>
      <c r="J468" s="311"/>
      <c r="K468" s="311"/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AA468" s="30"/>
      <c r="AB468" s="28"/>
    </row>
    <row r="469" spans="1:28">
      <c r="A469" s="311"/>
      <c r="B469" s="311"/>
      <c r="C469" s="311"/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AA469" s="30"/>
      <c r="AB469" s="28"/>
    </row>
    <row r="470" spans="1:28">
      <c r="H470" s="249"/>
      <c r="I470" s="253"/>
      <c r="J470" s="253"/>
      <c r="K470" s="249"/>
      <c r="L470" s="249"/>
      <c r="M470" s="249"/>
      <c r="AA470" s="30"/>
      <c r="AB470" s="28"/>
    </row>
    <row r="471" spans="1:28">
      <c r="H471" s="249"/>
      <c r="I471" s="253"/>
      <c r="J471" s="253"/>
      <c r="K471" s="249"/>
      <c r="L471" s="249"/>
      <c r="M471" s="249"/>
      <c r="AA471" s="30"/>
      <c r="AB471" s="28"/>
    </row>
    <row r="472" spans="1:28">
      <c r="A472" s="32"/>
      <c r="B472" s="32"/>
      <c r="C472" s="32"/>
      <c r="D472" s="32"/>
      <c r="E472" s="32"/>
      <c r="F472" s="32"/>
      <c r="G472" s="32"/>
      <c r="H472" s="32"/>
      <c r="I472" s="169"/>
      <c r="J472" s="169"/>
      <c r="K472" s="32"/>
      <c r="L472" s="32"/>
      <c r="M472" s="32"/>
      <c r="AA472" s="30"/>
      <c r="AB472" s="28"/>
    </row>
    <row r="473" spans="1:28">
      <c r="A473" s="36"/>
      <c r="B473" s="36"/>
      <c r="C473" s="36"/>
      <c r="D473" s="36"/>
      <c r="E473" s="36"/>
      <c r="F473" s="36"/>
      <c r="G473" s="36"/>
      <c r="H473" s="36"/>
      <c r="I473" s="170"/>
      <c r="J473" s="170"/>
      <c r="K473" s="36"/>
      <c r="L473" s="36"/>
      <c r="M473" s="36"/>
      <c r="AA473" s="30"/>
      <c r="AB473" s="28"/>
    </row>
    <row r="474" spans="1:28">
      <c r="A474" s="36"/>
      <c r="B474" s="36"/>
      <c r="C474" s="36"/>
      <c r="D474" s="36"/>
      <c r="E474" s="36"/>
      <c r="F474" s="36"/>
      <c r="G474" s="36"/>
      <c r="H474" s="36"/>
      <c r="I474" s="170"/>
      <c r="J474" s="170"/>
      <c r="K474" s="36"/>
      <c r="L474" s="36"/>
      <c r="M474" s="36"/>
      <c r="AA474" s="30"/>
      <c r="AB474" s="28"/>
    </row>
    <row r="475" spans="1:28">
      <c r="A475" s="36"/>
      <c r="B475" s="36"/>
      <c r="C475" s="36"/>
      <c r="D475" s="36"/>
      <c r="E475" s="36"/>
      <c r="F475" s="36"/>
      <c r="G475" s="36"/>
      <c r="H475" s="36"/>
      <c r="I475" s="170"/>
      <c r="J475" s="170"/>
      <c r="K475" s="36"/>
      <c r="L475" s="36"/>
      <c r="M475" s="36"/>
      <c r="AA475" s="30"/>
      <c r="AB475" s="28"/>
    </row>
    <row r="476" spans="1:28">
      <c r="A476" s="36"/>
      <c r="B476" s="36"/>
      <c r="C476" s="36"/>
      <c r="D476" s="36"/>
      <c r="E476" s="36"/>
      <c r="F476" s="36"/>
      <c r="G476" s="36"/>
      <c r="H476" s="36"/>
      <c r="I476" s="170"/>
      <c r="J476" s="170"/>
      <c r="K476" s="36"/>
      <c r="L476" s="36"/>
      <c r="M476" s="36"/>
      <c r="AA476" s="30"/>
      <c r="AB476" s="28"/>
    </row>
    <row r="477" spans="1:28">
      <c r="A477" s="36"/>
      <c r="B477" s="36"/>
      <c r="C477" s="36"/>
      <c r="D477" s="36"/>
      <c r="E477" s="36"/>
      <c r="F477" s="36"/>
      <c r="G477" s="36"/>
      <c r="H477" s="36"/>
      <c r="I477" s="170"/>
      <c r="J477" s="170"/>
      <c r="K477" s="36"/>
      <c r="L477" s="36"/>
      <c r="M477" s="36"/>
      <c r="AA477" s="30"/>
      <c r="AB477" s="28"/>
    </row>
    <row r="478" spans="1:28">
      <c r="A478" s="36"/>
      <c r="B478" s="36"/>
      <c r="C478" s="36"/>
      <c r="D478" s="36"/>
      <c r="E478" s="36"/>
      <c r="F478" s="36"/>
      <c r="G478" s="36"/>
      <c r="H478" s="36"/>
      <c r="I478" s="170"/>
      <c r="J478" s="170"/>
      <c r="K478" s="36"/>
      <c r="L478" s="36"/>
      <c r="M478" s="36"/>
      <c r="AA478" s="30"/>
      <c r="AB478" s="28"/>
    </row>
    <row r="479" spans="1:28">
      <c r="A479" s="36"/>
      <c r="B479" s="36"/>
      <c r="C479" s="36"/>
      <c r="D479" s="36"/>
      <c r="E479" s="36"/>
      <c r="F479" s="36"/>
      <c r="G479" s="36"/>
      <c r="H479" s="36"/>
      <c r="I479" s="170"/>
      <c r="J479" s="170"/>
      <c r="K479" s="36"/>
      <c r="L479" s="36"/>
      <c r="M479" s="36"/>
      <c r="AA479" s="30"/>
      <c r="AB479" s="28"/>
    </row>
    <row r="480" spans="1:28">
      <c r="A480" s="36"/>
      <c r="B480" s="36"/>
      <c r="C480" s="36"/>
      <c r="D480" s="36"/>
      <c r="E480" s="36"/>
      <c r="F480" s="36"/>
      <c r="G480" s="36"/>
      <c r="H480" s="36"/>
      <c r="I480" s="170"/>
      <c r="J480" s="170"/>
      <c r="K480" s="36"/>
      <c r="L480" s="36"/>
      <c r="M480" s="36"/>
      <c r="AA480" s="30"/>
      <c r="AB480" s="28"/>
    </row>
    <row r="481" spans="1:28">
      <c r="A481" s="36"/>
      <c r="B481" s="36"/>
      <c r="C481" s="36"/>
      <c r="D481" s="36"/>
      <c r="E481" s="36"/>
      <c r="F481" s="36"/>
      <c r="G481" s="36"/>
      <c r="H481" s="36"/>
      <c r="I481" s="170"/>
      <c r="J481" s="170"/>
      <c r="K481" s="36"/>
      <c r="L481" s="36"/>
      <c r="M481" s="36"/>
      <c r="AA481" s="30"/>
      <c r="AB481" s="28"/>
    </row>
    <row r="482" spans="1:28">
      <c r="A482" s="36"/>
      <c r="B482" s="36"/>
      <c r="C482" s="36"/>
      <c r="D482" s="36"/>
      <c r="E482" s="36"/>
      <c r="F482" s="36"/>
      <c r="G482" s="36"/>
      <c r="H482" s="36"/>
      <c r="I482" s="170"/>
      <c r="J482" s="170"/>
      <c r="K482" s="36"/>
      <c r="L482" s="36"/>
      <c r="M482" s="36"/>
      <c r="AA482" s="30"/>
      <c r="AB482" s="28"/>
    </row>
    <row r="483" spans="1:28">
      <c r="A483" s="36"/>
      <c r="B483" s="36"/>
      <c r="C483" s="36"/>
      <c r="D483" s="36"/>
      <c r="E483" s="36"/>
      <c r="F483" s="36"/>
      <c r="G483" s="36"/>
      <c r="H483" s="36"/>
      <c r="I483" s="170"/>
      <c r="J483" s="170"/>
      <c r="K483" s="36"/>
      <c r="L483" s="36"/>
      <c r="M483" s="36"/>
      <c r="AA483" s="30"/>
      <c r="AB483" s="28"/>
    </row>
    <row r="484" spans="1:28">
      <c r="A484" s="36"/>
      <c r="B484" s="36"/>
      <c r="C484" s="36"/>
      <c r="D484" s="36"/>
      <c r="E484" s="36"/>
      <c r="F484" s="36"/>
      <c r="G484" s="36"/>
      <c r="H484" s="36"/>
      <c r="I484" s="170"/>
      <c r="J484" s="170"/>
      <c r="K484" s="36"/>
      <c r="L484" s="36"/>
      <c r="M484" s="36"/>
      <c r="AA484" s="30"/>
      <c r="AB484" s="28"/>
    </row>
    <row r="485" spans="1:28">
      <c r="A485" s="36"/>
      <c r="B485" s="36"/>
      <c r="C485" s="36"/>
      <c r="D485" s="36"/>
      <c r="E485" s="36"/>
      <c r="F485" s="36"/>
      <c r="G485" s="36"/>
      <c r="H485" s="36"/>
      <c r="I485" s="170"/>
      <c r="J485" s="170"/>
      <c r="K485" s="36"/>
      <c r="L485" s="36"/>
      <c r="M485" s="36"/>
      <c r="AA485" s="30"/>
      <c r="AB485" s="28"/>
    </row>
    <row r="486" spans="1:28">
      <c r="A486" s="36"/>
      <c r="B486" s="36"/>
      <c r="C486" s="36"/>
      <c r="D486" s="36"/>
      <c r="E486" s="36"/>
      <c r="F486" s="36"/>
      <c r="G486" s="36"/>
      <c r="H486" s="36"/>
      <c r="I486" s="170"/>
      <c r="J486" s="170"/>
      <c r="K486" s="36"/>
      <c r="L486" s="36"/>
      <c r="M486" s="36"/>
    </row>
    <row r="487" spans="1:28">
      <c r="A487" s="36"/>
      <c r="B487" s="36"/>
      <c r="C487" s="36"/>
      <c r="D487" s="36"/>
      <c r="E487" s="36"/>
      <c r="F487" s="36"/>
      <c r="G487" s="36"/>
      <c r="H487" s="36"/>
      <c r="I487" s="170"/>
      <c r="J487" s="170"/>
      <c r="K487" s="36"/>
      <c r="L487" s="36"/>
      <c r="M487" s="36"/>
    </row>
    <row r="488" spans="1:28">
      <c r="A488" s="36"/>
      <c r="B488" s="36"/>
      <c r="C488" s="36"/>
      <c r="D488" s="36"/>
      <c r="E488" s="36"/>
      <c r="F488" s="36"/>
      <c r="G488" s="36"/>
      <c r="H488" s="36"/>
      <c r="I488" s="170"/>
      <c r="J488" s="170"/>
      <c r="K488" s="36"/>
      <c r="L488" s="36"/>
      <c r="M488" s="36"/>
    </row>
    <row r="489" spans="1:28">
      <c r="A489" s="36"/>
      <c r="B489" s="36"/>
      <c r="C489" s="36"/>
      <c r="D489" s="36"/>
      <c r="E489" s="36"/>
      <c r="F489" s="36"/>
      <c r="G489" s="36"/>
      <c r="H489" s="36"/>
      <c r="I489" s="170"/>
      <c r="J489" s="170"/>
      <c r="K489" s="36"/>
      <c r="L489" s="36"/>
      <c r="M489" s="36"/>
    </row>
    <row r="490" spans="1:28">
      <c r="A490" s="36"/>
      <c r="B490" s="36"/>
      <c r="C490" s="36"/>
      <c r="D490" s="36"/>
      <c r="E490" s="36"/>
      <c r="F490" s="36"/>
      <c r="G490" s="36"/>
      <c r="H490" s="36"/>
      <c r="I490" s="170"/>
      <c r="J490" s="170"/>
      <c r="K490" s="36"/>
      <c r="L490" s="36"/>
      <c r="M490" s="36"/>
    </row>
    <row r="491" spans="1:28">
      <c r="A491" s="36"/>
      <c r="B491" s="36"/>
      <c r="C491" s="36"/>
      <c r="D491" s="36"/>
      <c r="E491" s="36"/>
      <c r="F491" s="36"/>
      <c r="G491" s="36"/>
      <c r="H491" s="36"/>
      <c r="I491" s="170"/>
      <c r="J491" s="170"/>
      <c r="K491" s="36"/>
      <c r="L491" s="36"/>
      <c r="M491" s="36"/>
    </row>
    <row r="492" spans="1:28">
      <c r="A492" s="36"/>
      <c r="B492" s="36"/>
      <c r="C492" s="36"/>
      <c r="D492" s="36"/>
      <c r="E492" s="36"/>
      <c r="F492" s="36"/>
      <c r="G492" s="36"/>
      <c r="H492" s="36"/>
      <c r="I492" s="170"/>
      <c r="J492" s="170"/>
      <c r="K492" s="36"/>
      <c r="L492" s="36"/>
      <c r="M492" s="36"/>
    </row>
    <row r="493" spans="1:28">
      <c r="A493" s="36"/>
      <c r="B493" s="36"/>
      <c r="C493" s="36"/>
      <c r="D493" s="36"/>
      <c r="E493" s="36"/>
      <c r="F493" s="36"/>
      <c r="G493" s="36"/>
      <c r="H493" s="36"/>
      <c r="I493" s="170"/>
      <c r="J493" s="170"/>
      <c r="K493" s="36"/>
      <c r="L493" s="36"/>
      <c r="M493" s="36"/>
    </row>
    <row r="494" spans="1:28">
      <c r="A494" s="36"/>
      <c r="B494" s="36"/>
      <c r="C494" s="36"/>
      <c r="D494" s="36"/>
      <c r="E494" s="36"/>
      <c r="F494" s="36"/>
      <c r="G494" s="36"/>
      <c r="H494" s="36"/>
      <c r="I494" s="170"/>
      <c r="J494" s="170"/>
      <c r="K494" s="36"/>
      <c r="L494" s="36"/>
      <c r="M494" s="36"/>
    </row>
    <row r="495" spans="1:28">
      <c r="A495" s="36"/>
      <c r="B495" s="36"/>
      <c r="C495" s="36"/>
      <c r="D495" s="36"/>
      <c r="E495" s="36"/>
      <c r="F495" s="36"/>
      <c r="G495" s="36"/>
      <c r="H495" s="36"/>
      <c r="I495" s="170"/>
      <c r="J495" s="170"/>
      <c r="K495" s="36"/>
      <c r="L495" s="36"/>
      <c r="M495" s="36"/>
    </row>
    <row r="496" spans="1:28">
      <c r="A496" s="36"/>
      <c r="B496" s="36"/>
      <c r="C496" s="36"/>
      <c r="D496" s="36"/>
      <c r="E496" s="36"/>
      <c r="F496" s="36"/>
      <c r="G496" s="36"/>
      <c r="H496" s="36"/>
      <c r="I496" s="170"/>
      <c r="J496" s="170"/>
      <c r="K496" s="36"/>
      <c r="L496" s="36"/>
      <c r="M496" s="36"/>
    </row>
    <row r="497" spans="1:13">
      <c r="A497" s="36"/>
      <c r="B497" s="36"/>
      <c r="C497" s="36"/>
      <c r="D497" s="36"/>
      <c r="E497" s="36"/>
      <c r="F497" s="36"/>
      <c r="G497" s="36"/>
      <c r="H497" s="36"/>
      <c r="I497" s="170"/>
      <c r="J497" s="170"/>
      <c r="K497" s="36"/>
      <c r="L497" s="36"/>
      <c r="M497" s="36"/>
    </row>
    <row r="498" spans="1:13">
      <c r="A498" s="36"/>
      <c r="B498" s="36"/>
      <c r="C498" s="36"/>
      <c r="D498" s="36"/>
      <c r="E498" s="36"/>
      <c r="F498" s="36"/>
      <c r="G498" s="36"/>
      <c r="H498" s="36"/>
      <c r="I498" s="170"/>
      <c r="J498" s="170"/>
      <c r="K498" s="36"/>
      <c r="L498" s="36"/>
      <c r="M498" s="36"/>
    </row>
    <row r="499" spans="1:13">
      <c r="A499" s="36"/>
      <c r="B499" s="36"/>
      <c r="C499" s="36"/>
      <c r="D499" s="36"/>
      <c r="E499" s="36"/>
      <c r="F499" s="36"/>
      <c r="G499" s="36"/>
      <c r="H499" s="36"/>
      <c r="I499" s="170"/>
      <c r="J499" s="170"/>
      <c r="K499" s="36"/>
      <c r="L499" s="36"/>
      <c r="M499" s="36"/>
    </row>
    <row r="500" spans="1:13">
      <c r="A500" s="36"/>
      <c r="B500" s="36"/>
      <c r="C500" s="36"/>
      <c r="D500" s="36"/>
      <c r="E500" s="36"/>
      <c r="F500" s="36"/>
      <c r="G500" s="36"/>
      <c r="H500" s="36"/>
      <c r="I500" s="170"/>
      <c r="J500" s="170"/>
      <c r="K500" s="36"/>
      <c r="L500" s="36"/>
      <c r="M500" s="36"/>
    </row>
    <row r="501" spans="1:13">
      <c r="A501" s="36"/>
      <c r="B501" s="36"/>
      <c r="C501" s="36"/>
      <c r="D501" s="36"/>
      <c r="E501" s="36"/>
      <c r="F501" s="36"/>
      <c r="G501" s="36"/>
      <c r="H501" s="36"/>
      <c r="I501" s="170"/>
      <c r="J501" s="170"/>
      <c r="K501" s="36"/>
      <c r="L501" s="36"/>
      <c r="M501" s="36"/>
    </row>
    <row r="502" spans="1:13">
      <c r="A502" s="36"/>
      <c r="B502" s="36"/>
      <c r="C502" s="36"/>
      <c r="D502" s="36"/>
      <c r="E502" s="36"/>
      <c r="F502" s="36"/>
      <c r="G502" s="36"/>
      <c r="H502" s="36"/>
      <c r="I502" s="170"/>
      <c r="J502" s="170"/>
      <c r="K502" s="36"/>
      <c r="L502" s="36"/>
      <c r="M502" s="36"/>
    </row>
    <row r="503" spans="1:13">
      <c r="A503" s="36"/>
      <c r="B503" s="36"/>
      <c r="C503" s="36"/>
      <c r="D503" s="36"/>
      <c r="E503" s="36"/>
      <c r="F503" s="36"/>
      <c r="G503" s="36"/>
      <c r="H503" s="36"/>
      <c r="I503" s="170"/>
      <c r="J503" s="170"/>
      <c r="K503" s="36"/>
      <c r="L503" s="36"/>
      <c r="M503" s="36"/>
    </row>
    <row r="504" spans="1:13">
      <c r="A504" s="36"/>
      <c r="B504" s="36"/>
      <c r="C504" s="36"/>
      <c r="D504" s="36"/>
      <c r="E504" s="36"/>
      <c r="F504" s="36"/>
      <c r="G504" s="36"/>
      <c r="H504" s="36"/>
      <c r="I504" s="170"/>
      <c r="J504" s="170"/>
      <c r="K504" s="36"/>
      <c r="L504" s="36"/>
      <c r="M504" s="36"/>
    </row>
    <row r="505" spans="1:13">
      <c r="A505" s="36"/>
      <c r="B505" s="36"/>
      <c r="C505" s="36"/>
      <c r="D505" s="36"/>
      <c r="E505" s="36"/>
      <c r="F505" s="36"/>
      <c r="G505" s="36"/>
      <c r="H505" s="36"/>
      <c r="I505" s="170"/>
      <c r="J505" s="170"/>
      <c r="K505" s="36"/>
      <c r="L505" s="36"/>
      <c r="M505" s="36"/>
    </row>
    <row r="506" spans="1:13">
      <c r="A506" s="36"/>
      <c r="B506" s="36"/>
      <c r="C506" s="36"/>
      <c r="D506" s="36"/>
      <c r="E506" s="36"/>
      <c r="F506" s="36"/>
      <c r="G506" s="36"/>
      <c r="H506" s="36"/>
      <c r="I506" s="170"/>
      <c r="J506" s="170"/>
      <c r="K506" s="36"/>
      <c r="L506" s="36"/>
      <c r="M506" s="36"/>
    </row>
  </sheetData>
  <mergeCells count="1">
    <mergeCell ref="Q4:S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320" workbookViewId="0">
      <selection activeCell="N340" sqref="N34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N431"/>
  <sheetViews>
    <sheetView zoomScale="82" zoomScaleNormal="82" workbookViewId="0">
      <pane ySplit="9" topLeftCell="A10" activePane="bottomLeft" state="frozen"/>
      <selection pane="bottomLeft" activeCell="A13" sqref="A13"/>
    </sheetView>
  </sheetViews>
  <sheetFormatPr baseColWidth="10" defaultColWidth="11.54296875" defaultRowHeight="15"/>
  <cols>
    <col min="1" max="1" width="2.08984375" style="29" customWidth="1"/>
    <col min="2" max="2" width="6.08984375" style="29" customWidth="1"/>
    <col min="3" max="3" width="3.453125" style="29" customWidth="1"/>
    <col min="4" max="4" width="3" style="29" customWidth="1"/>
    <col min="5" max="5" width="3.54296875" style="29" customWidth="1"/>
    <col min="6" max="6" width="4" style="29" customWidth="1"/>
    <col min="7" max="7" width="10.1796875" style="29" customWidth="1"/>
    <col min="8" max="8" width="6.6328125" style="29" customWidth="1"/>
    <col min="9" max="9" width="8.54296875" style="358" customWidth="1"/>
    <col min="10" max="12" width="6.36328125" style="30" customWidth="1"/>
    <col min="13" max="13" width="7.54296875" style="29" customWidth="1"/>
    <col min="14" max="14" width="6.54296875" style="29" customWidth="1"/>
    <col min="15" max="15" width="5.36328125" style="29" customWidth="1"/>
    <col min="16" max="16" width="5.08984375" style="35" customWidth="1"/>
    <col min="17" max="19" width="6.54296875" style="35" customWidth="1"/>
    <col min="20" max="20" width="5.453125" style="35" customWidth="1"/>
    <col min="21" max="21" width="7" style="28" customWidth="1"/>
    <col min="22" max="22" width="5.6328125" style="35" customWidth="1"/>
    <col min="23" max="23" width="8.08984375" style="35" customWidth="1"/>
    <col min="24" max="24" width="5.90625" style="30" customWidth="1"/>
    <col min="25" max="25" width="9.4531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66" ht="15.6">
      <c r="A1" s="224"/>
      <c r="B1" s="224"/>
      <c r="C1" s="224"/>
      <c r="D1" s="224"/>
      <c r="E1" s="224"/>
      <c r="F1" s="224"/>
      <c r="G1" s="224"/>
      <c r="H1" s="224"/>
      <c r="I1" s="370"/>
      <c r="J1" s="225"/>
      <c r="K1" s="225"/>
      <c r="L1" s="225"/>
      <c r="M1" s="224"/>
      <c r="N1" s="224"/>
      <c r="O1" s="224"/>
      <c r="P1" s="226"/>
      <c r="Q1" s="226"/>
      <c r="R1" s="226"/>
      <c r="S1" s="226"/>
      <c r="T1" s="226"/>
      <c r="U1" s="224"/>
      <c r="V1" s="226"/>
      <c r="W1" s="226"/>
      <c r="X1" s="225"/>
      <c r="Y1" s="224"/>
      <c r="AA1" s="30"/>
      <c r="AB1" s="28"/>
      <c r="AC1" s="228"/>
      <c r="AD1" s="29"/>
      <c r="AH1" s="29"/>
    </row>
    <row r="2" spans="1:66" s="233" customFormat="1" ht="31.8">
      <c r="A2" s="229"/>
      <c r="B2" s="229"/>
      <c r="C2" s="229"/>
      <c r="D2" s="230" t="s">
        <v>572</v>
      </c>
      <c r="E2" s="230"/>
      <c r="F2" s="229"/>
      <c r="G2" s="229"/>
      <c r="H2" s="229"/>
      <c r="I2" s="371"/>
      <c r="J2" s="231"/>
      <c r="K2" s="231"/>
      <c r="L2" s="231"/>
      <c r="M2" s="229"/>
      <c r="N2" s="229"/>
      <c r="O2" s="229"/>
      <c r="P2" s="232"/>
      <c r="Q2" s="232"/>
      <c r="R2" s="400" t="str">
        <f>+År!B2</f>
        <v>DIELAM:</v>
      </c>
      <c r="S2" s="232"/>
      <c r="T2" s="232"/>
      <c r="U2" s="229"/>
      <c r="V2" s="232"/>
      <c r="W2" s="232"/>
      <c r="X2" s="231"/>
      <c r="Y2" s="229"/>
      <c r="Z2" s="30"/>
      <c r="AA2" s="30"/>
      <c r="AB2" s="28"/>
      <c r="AC2" s="228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Z2" s="240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</row>
    <row r="3" spans="1:66" ht="15" customHeight="1">
      <c r="A3" s="224"/>
      <c r="B3" s="224"/>
      <c r="C3" s="224"/>
      <c r="D3" s="224"/>
      <c r="E3" s="224"/>
      <c r="F3" s="224"/>
      <c r="G3" s="224"/>
      <c r="H3" s="224"/>
      <c r="I3" s="370"/>
      <c r="J3" s="225"/>
      <c r="K3" s="225"/>
      <c r="L3" s="225"/>
      <c r="M3" s="224"/>
      <c r="N3" s="224"/>
      <c r="O3" s="224"/>
      <c r="P3" s="226"/>
      <c r="Q3" s="226"/>
      <c r="R3" s="226"/>
      <c r="S3" s="226"/>
      <c r="T3" s="226"/>
      <c r="U3" s="224"/>
      <c r="V3" s="226"/>
      <c r="W3" s="226"/>
      <c r="X3" s="225"/>
      <c r="Y3" s="224"/>
      <c r="AA3" s="30"/>
      <c r="AB3" s="28"/>
      <c r="AC3" s="228"/>
      <c r="AD3" s="29"/>
      <c r="AH3" s="29"/>
      <c r="AZ3" s="240"/>
    </row>
    <row r="4" spans="1:66" s="240" customFormat="1" ht="19.8">
      <c r="A4" s="234"/>
      <c r="B4" s="234"/>
      <c r="C4" s="234"/>
      <c r="D4" s="234"/>
      <c r="E4" s="234"/>
      <c r="F4" s="234"/>
      <c r="G4" s="235" t="s">
        <v>5</v>
      </c>
      <c r="H4" s="235"/>
      <c r="I4" s="372">
        <f>+År!N2</f>
        <v>52</v>
      </c>
      <c r="J4" s="237"/>
      <c r="K4" s="237"/>
      <c r="L4" s="237"/>
      <c r="M4" s="235" t="s">
        <v>431</v>
      </c>
      <c r="N4" s="234"/>
      <c r="O4" s="234"/>
      <c r="P4" s="238"/>
      <c r="Q4" s="238"/>
      <c r="R4" s="508">
        <f>+I11+I39+I67+I95+I123+I151+I179+I206+I234+I262+I290+I318+I346+I374+I402</f>
        <v>1879</v>
      </c>
      <c r="S4" s="509"/>
      <c r="T4" s="497"/>
      <c r="U4" s="238"/>
      <c r="V4" s="238"/>
      <c r="W4" s="238"/>
      <c r="X4" s="225"/>
      <c r="Y4" s="224"/>
      <c r="Z4" s="28"/>
      <c r="AA4" s="227"/>
      <c r="AB4" s="30"/>
      <c r="AC4" s="30"/>
      <c r="AD4" s="28"/>
      <c r="AE4" s="228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39"/>
      <c r="AU4" s="23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6" s="240" customFormat="1" ht="15" customHeight="1">
      <c r="A5" s="234"/>
      <c r="B5" s="234"/>
      <c r="C5" s="234"/>
      <c r="D5" s="234"/>
      <c r="E5" s="234"/>
      <c r="F5" s="234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24"/>
      <c r="Z5" s="28"/>
      <c r="AA5" s="227"/>
      <c r="AB5" s="30"/>
      <c r="AC5" s="30"/>
      <c r="AD5" s="28"/>
      <c r="AE5" s="228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39"/>
      <c r="AU5" s="23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6" ht="15" customHeight="1">
      <c r="A6" s="224"/>
      <c r="B6" s="224"/>
      <c r="C6" s="224"/>
      <c r="D6" s="224"/>
      <c r="E6" s="224"/>
      <c r="F6" s="224"/>
      <c r="G6" s="224"/>
      <c r="H6" s="224"/>
      <c r="I6" s="370"/>
      <c r="J6" s="225" t="s">
        <v>459</v>
      </c>
      <c r="K6" s="225"/>
      <c r="L6" s="225"/>
      <c r="M6" s="224"/>
      <c r="N6" s="224"/>
      <c r="O6" s="224"/>
      <c r="P6" s="226"/>
      <c r="Q6" s="226"/>
      <c r="R6" s="226"/>
      <c r="S6" s="226"/>
      <c r="T6" s="226"/>
      <c r="U6" s="224"/>
      <c r="V6" s="226"/>
      <c r="W6" s="243" t="s">
        <v>82</v>
      </c>
      <c r="X6" s="241" t="s">
        <v>2</v>
      </c>
      <c r="Y6" s="224"/>
      <c r="AA6" s="30"/>
      <c r="AB6" s="28"/>
      <c r="AC6" s="228"/>
      <c r="AD6" s="29"/>
      <c r="AH6" s="29"/>
      <c r="AZ6" s="240"/>
    </row>
    <row r="7" spans="1:66" ht="15" customHeight="1">
      <c r="A7" s="224"/>
      <c r="B7" s="224"/>
      <c r="C7" s="224"/>
      <c r="D7" s="224"/>
      <c r="E7" s="224"/>
      <c r="F7" s="224"/>
      <c r="G7" s="224"/>
      <c r="H7" s="242" t="s">
        <v>2</v>
      </c>
      <c r="I7" s="370"/>
      <c r="J7" s="225"/>
      <c r="K7" s="241" t="s">
        <v>583</v>
      </c>
      <c r="L7" s="225"/>
      <c r="M7" s="242" t="s">
        <v>22</v>
      </c>
      <c r="N7" s="225"/>
      <c r="O7" s="225" t="s">
        <v>408</v>
      </c>
      <c r="P7" s="226" t="s">
        <v>408</v>
      </c>
      <c r="Q7" s="226" t="s">
        <v>408</v>
      </c>
      <c r="R7" s="226" t="s">
        <v>408</v>
      </c>
      <c r="S7" s="226" t="s">
        <v>408</v>
      </c>
      <c r="T7" s="243" t="s">
        <v>432</v>
      </c>
      <c r="U7" s="224"/>
      <c r="V7" s="243" t="s">
        <v>552</v>
      </c>
      <c r="W7" s="243" t="s">
        <v>43</v>
      </c>
      <c r="X7" s="241" t="s">
        <v>8</v>
      </c>
      <c r="Y7" s="224"/>
      <c r="AA7" s="30"/>
      <c r="AB7" s="28"/>
      <c r="AC7" s="228"/>
      <c r="AD7" s="29"/>
      <c r="AH7" s="29"/>
      <c r="AZ7" s="240"/>
    </row>
    <row r="8" spans="1:66" ht="15" customHeight="1">
      <c r="A8" s="224"/>
      <c r="B8" s="224"/>
      <c r="C8" s="224"/>
      <c r="D8" s="224"/>
      <c r="E8" s="224"/>
      <c r="F8" s="242"/>
      <c r="G8" s="242"/>
      <c r="H8" s="242" t="s">
        <v>495</v>
      </c>
      <c r="I8" s="373" t="s">
        <v>2</v>
      </c>
      <c r="J8" s="241" t="s">
        <v>2</v>
      </c>
      <c r="K8" s="241" t="s">
        <v>584</v>
      </c>
      <c r="L8" s="241" t="s">
        <v>1</v>
      </c>
      <c r="M8" s="242" t="s">
        <v>497</v>
      </c>
      <c r="N8" s="241" t="s">
        <v>22</v>
      </c>
      <c r="O8" s="241" t="s">
        <v>534</v>
      </c>
      <c r="P8" s="243" t="s">
        <v>499</v>
      </c>
      <c r="Q8" s="243" t="s">
        <v>482</v>
      </c>
      <c r="R8" s="243" t="s">
        <v>482</v>
      </c>
      <c r="S8" s="243" t="s">
        <v>482</v>
      </c>
      <c r="T8" s="243"/>
      <c r="U8" s="242" t="s">
        <v>418</v>
      </c>
      <c r="V8" s="243" t="s">
        <v>1</v>
      </c>
      <c r="W8" s="243" t="s">
        <v>573</v>
      </c>
      <c r="X8" s="241" t="s">
        <v>71</v>
      </c>
      <c r="Y8" s="224"/>
      <c r="AA8" s="30"/>
      <c r="AB8" s="28"/>
      <c r="AC8" s="228"/>
      <c r="AD8" s="29"/>
      <c r="AH8" s="29"/>
      <c r="AZ8" s="240"/>
    </row>
    <row r="9" spans="1:66" ht="15" customHeight="1">
      <c r="A9" s="224"/>
      <c r="B9" s="224"/>
      <c r="C9" s="242" t="s">
        <v>0</v>
      </c>
      <c r="D9" s="242"/>
      <c r="E9" s="242" t="s">
        <v>442</v>
      </c>
      <c r="F9" s="242"/>
      <c r="G9" s="242"/>
      <c r="H9" s="55" t="s">
        <v>496</v>
      </c>
      <c r="I9" s="352" t="s">
        <v>8</v>
      </c>
      <c r="J9" s="105" t="s">
        <v>408</v>
      </c>
      <c r="K9" s="105" t="s">
        <v>585</v>
      </c>
      <c r="L9" s="105" t="s">
        <v>408</v>
      </c>
      <c r="M9" s="55" t="s">
        <v>419</v>
      </c>
      <c r="N9" s="105" t="s">
        <v>44</v>
      </c>
      <c r="O9" s="105" t="s">
        <v>535</v>
      </c>
      <c r="P9" s="77" t="s">
        <v>500</v>
      </c>
      <c r="Q9" s="77" t="s">
        <v>574</v>
      </c>
      <c r="R9" s="77" t="s">
        <v>575</v>
      </c>
      <c r="S9" s="77" t="s">
        <v>576</v>
      </c>
      <c r="T9" s="77" t="s">
        <v>1</v>
      </c>
      <c r="U9" s="55" t="s">
        <v>419</v>
      </c>
      <c r="V9" s="77" t="s">
        <v>520</v>
      </c>
      <c r="W9" s="77" t="s">
        <v>44</v>
      </c>
      <c r="X9" s="105" t="s">
        <v>554</v>
      </c>
      <c r="Y9" s="224"/>
      <c r="AA9" s="30"/>
      <c r="AB9" s="28"/>
      <c r="AC9" s="228"/>
      <c r="AD9" s="29"/>
      <c r="AH9" s="29"/>
      <c r="AZ9" s="240"/>
    </row>
    <row r="10" spans="1:66" ht="15" customHeight="1">
      <c r="A10" s="224"/>
      <c r="B10" s="224"/>
      <c r="C10" s="224"/>
      <c r="D10" s="224"/>
      <c r="E10" s="224"/>
      <c r="F10" s="224"/>
      <c r="G10" s="224"/>
      <c r="H10" s="224"/>
      <c r="I10" s="370"/>
      <c r="J10" s="225"/>
      <c r="K10" s="225"/>
      <c r="L10" s="225"/>
      <c r="M10" s="224"/>
      <c r="N10" s="224"/>
      <c r="O10" s="224"/>
      <c r="P10" s="226"/>
      <c r="Q10" s="226"/>
      <c r="R10" s="226"/>
      <c r="S10" s="226"/>
      <c r="T10" s="226"/>
      <c r="U10" s="224"/>
      <c r="V10" s="226"/>
      <c r="W10" s="226"/>
      <c r="X10" s="225"/>
      <c r="Y10" s="224"/>
      <c r="AA10" s="30"/>
      <c r="AB10" s="28"/>
      <c r="AC10" s="228"/>
      <c r="AD10" s="29"/>
      <c r="AH10" s="29"/>
      <c r="AZ10" s="240"/>
    </row>
    <row r="11" spans="1:66" ht="22.8">
      <c r="A11" s="224"/>
      <c r="B11" s="224"/>
      <c r="C11" s="224"/>
      <c r="D11" s="269" t="str">
        <f>+D13</f>
        <v>P-</v>
      </c>
      <c r="E11" s="224"/>
      <c r="F11" s="224"/>
      <c r="G11" s="224"/>
      <c r="H11" s="224"/>
      <c r="I11" s="359">
        <f>SUM(I13:I37)</f>
        <v>0</v>
      </c>
      <c r="J11" s="271"/>
      <c r="K11" s="271"/>
      <c r="L11" s="271"/>
      <c r="M11" s="272"/>
      <c r="N11" s="273">
        <f>+Klasse!L11</f>
        <v>0</v>
      </c>
      <c r="O11" s="224"/>
      <c r="P11" s="226"/>
      <c r="Q11" s="226"/>
      <c r="R11" s="226"/>
      <c r="S11" s="226"/>
      <c r="T11" s="226"/>
      <c r="U11" s="224"/>
      <c r="V11" s="226"/>
      <c r="W11" s="226"/>
      <c r="X11" s="226"/>
      <c r="Y11" s="224"/>
      <c r="AA11" s="30"/>
      <c r="AB11" s="28"/>
      <c r="AC11" s="228"/>
      <c r="AD11" s="29"/>
      <c r="AH11" s="29"/>
      <c r="AZ11" s="240"/>
    </row>
    <row r="12" spans="1:66" ht="15" customHeight="1">
      <c r="A12" s="224"/>
      <c r="B12" s="224"/>
      <c r="C12" s="224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AA12" s="30"/>
      <c r="AB12" s="28"/>
      <c r="AC12" s="228"/>
      <c r="AD12" s="29"/>
      <c r="AH12" s="29"/>
      <c r="AZ12" s="240"/>
    </row>
    <row r="13" spans="1:66" ht="15.6" customHeight="1">
      <c r="A13" s="224"/>
      <c r="B13" s="309">
        <f>+'Ark1'!C1819</f>
        <v>2024</v>
      </c>
      <c r="C13" s="244">
        <f>+'Ark1'!L1819</f>
        <v>1</v>
      </c>
      <c r="D13" s="244" t="str">
        <f>VLOOKUP(C13,Klasse!$C$11:$D$27,2)</f>
        <v>P-</v>
      </c>
      <c r="E13" s="244">
        <f>+'Ark1'!H1819</f>
        <v>1</v>
      </c>
      <c r="F13" s="244">
        <f>+'Ark1'!J1819</f>
        <v>103</v>
      </c>
      <c r="G13" s="244" t="str">
        <f>VLOOKUP(F13,RNR!$A$8:$B$32,2)</f>
        <v>Rudshøgda</v>
      </c>
      <c r="H13" s="244" t="str">
        <f>+IF(I13=0,"",'Ark1'!Q1819)</f>
        <v/>
      </c>
      <c r="I13" s="374">
        <f>+'Ark1'!R1819</f>
        <v>0</v>
      </c>
      <c r="J13" s="245" t="str">
        <f>+IF(I13=0,"",'Ark1'!AG1819)</f>
        <v/>
      </c>
      <c r="K13" s="275" t="e">
        <f>100*I13/$I$11</f>
        <v>#DIV/0!</v>
      </c>
      <c r="L13" s="245" t="str">
        <f>+IF(I13=0,"",'Ark1'!AH1819)</f>
        <v/>
      </c>
      <c r="M13" s="246" t="str">
        <f>+IF(I13=0,"",'Ark1'!T1819)</f>
        <v/>
      </c>
      <c r="N13" s="33" t="str">
        <f>+IF(I13=0,"",'Ark1'!U1819)</f>
        <v/>
      </c>
      <c r="O13" s="247" t="str">
        <f>+IF(I13=0,"",'Ark1'!V1819)</f>
        <v/>
      </c>
      <c r="P13" s="247" t="str">
        <f>+IF(I13=0,"",'Ark1'!W1819)</f>
        <v/>
      </c>
      <c r="Q13" s="247" t="str">
        <f>+IF(I13=0,"",'Ark1'!X1819)</f>
        <v/>
      </c>
      <c r="R13" s="247" t="str">
        <f>+IF(I13=0,"",'Ark1'!Y1819)</f>
        <v/>
      </c>
      <c r="S13" s="247" t="str">
        <f>+IF(I13=0,"",'Ark1'!Z1819)</f>
        <v/>
      </c>
      <c r="T13" s="245" t="str">
        <f>+IF(I13=0,"",'Ark1'!AA1819)</f>
        <v/>
      </c>
      <c r="U13" s="246" t="str">
        <f>+IF(I13=0,"",'Ark1'!AC1819)</f>
        <v/>
      </c>
      <c r="V13" s="247" t="str">
        <f>+IF(I13=0,"",'Ark1'!AE1819)</f>
        <v/>
      </c>
      <c r="W13" s="247" t="str">
        <f t="shared" ref="W13:W36" si="0">IF(I13=0,"",N13/C13)</f>
        <v/>
      </c>
      <c r="X13" s="245" t="str">
        <f t="shared" ref="X13:X36" si="1">IF(I13=0,"",I13/H13)</f>
        <v/>
      </c>
      <c r="Y13" s="224"/>
      <c r="AA13" s="30"/>
      <c r="AB13" s="28"/>
      <c r="AC13" s="228"/>
      <c r="AD13" s="29"/>
      <c r="AH13" s="29"/>
      <c r="AZ13" s="240"/>
    </row>
    <row r="14" spans="1:66" ht="15.6" customHeight="1">
      <c r="A14" s="224"/>
      <c r="B14" s="309">
        <f>+'Ark1'!C1820</f>
        <v>2024</v>
      </c>
      <c r="C14" s="244">
        <f>+'Ark1'!L1820</f>
        <v>1</v>
      </c>
      <c r="D14" s="244" t="str">
        <f>VLOOKUP(C14,Klasse!$C$11:$D$27,2)</f>
        <v>P-</v>
      </c>
      <c r="E14" s="244">
        <f>+'Ark1'!H1820</f>
        <v>2</v>
      </c>
      <c r="F14" s="244">
        <f>+'Ark1'!J1820</f>
        <v>106</v>
      </c>
      <c r="G14" s="244" t="str">
        <f>VLOOKUP(F14,RNR!$A$8:$B$32,2)</f>
        <v>Furuseth</v>
      </c>
      <c r="H14" s="244" t="str">
        <f>+IF(I14=0,"",'Ark1'!Q1820)</f>
        <v/>
      </c>
      <c r="I14" s="374">
        <f>+'Ark1'!R1820</f>
        <v>0</v>
      </c>
      <c r="J14" s="245" t="str">
        <f>+IF(I14=0,"",'Ark1'!AG1820)</f>
        <v/>
      </c>
      <c r="K14" s="275" t="e">
        <f t="shared" ref="K14:K36" si="2">100*I14/$I$11</f>
        <v>#DIV/0!</v>
      </c>
      <c r="L14" s="245" t="str">
        <f>+IF(I14=0,"",'Ark1'!AH1820)</f>
        <v/>
      </c>
      <c r="M14" s="246" t="str">
        <f>+IF(I14=0,"",'Ark1'!T1820)</f>
        <v/>
      </c>
      <c r="N14" s="33" t="str">
        <f>+IF(I14=0,"",'Ark1'!U1820)</f>
        <v/>
      </c>
      <c r="O14" s="247" t="str">
        <f>+IF(I14=0,"",'Ark1'!V1820)</f>
        <v/>
      </c>
      <c r="P14" s="247" t="str">
        <f>+IF(I14=0,"",'Ark1'!W1820)</f>
        <v/>
      </c>
      <c r="Q14" s="247" t="str">
        <f>+IF(I14=0,"",'Ark1'!X1820)</f>
        <v/>
      </c>
      <c r="R14" s="247" t="str">
        <f>+IF(I14=0,"",'Ark1'!Y1820)</f>
        <v/>
      </c>
      <c r="S14" s="247" t="str">
        <f>+IF(I14=0,"",'Ark1'!Z1820)</f>
        <v/>
      </c>
      <c r="T14" s="245" t="str">
        <f>+IF(I14=0,"",'Ark1'!AA1820)</f>
        <v/>
      </c>
      <c r="U14" s="246" t="str">
        <f>+IF(I14=0,"",'Ark1'!AC1820)</f>
        <v/>
      </c>
      <c r="V14" s="247" t="str">
        <f>+IF(I14=0,"",'Ark1'!AE1820)</f>
        <v/>
      </c>
      <c r="W14" s="247" t="str">
        <f t="shared" si="0"/>
        <v/>
      </c>
      <c r="X14" s="245" t="str">
        <f t="shared" si="1"/>
        <v/>
      </c>
      <c r="Y14" s="224"/>
      <c r="AA14" s="30"/>
      <c r="AB14" s="28"/>
      <c r="AC14" s="228"/>
      <c r="AD14" s="29"/>
      <c r="AH14" s="29"/>
      <c r="AZ14" s="240"/>
    </row>
    <row r="15" spans="1:66" ht="15.6" customHeight="1">
      <c r="A15" s="224"/>
      <c r="B15" s="309">
        <f>+'Ark1'!C1821</f>
        <v>2024</v>
      </c>
      <c r="C15" s="244">
        <f>+'Ark1'!L1821</f>
        <v>1</v>
      </c>
      <c r="D15" s="244" t="str">
        <f>VLOOKUP(C15,Klasse!$C$11:$D$27,2)</f>
        <v>P-</v>
      </c>
      <c r="E15" s="244">
        <f>+'Ark1'!H1821</f>
        <v>1</v>
      </c>
      <c r="F15" s="244">
        <f>+'Ark1'!J1821</f>
        <v>110</v>
      </c>
      <c r="G15" s="244" t="str">
        <f>VLOOKUP(F15,RNR!$A$8:$B$32,2)</f>
        <v>Gol</v>
      </c>
      <c r="H15" s="244" t="str">
        <f>+IF(I15=0,"",'Ark1'!Q1821)</f>
        <v/>
      </c>
      <c r="I15" s="374">
        <f>+'Ark1'!R1821</f>
        <v>0</v>
      </c>
      <c r="J15" s="245" t="str">
        <f>+IF(I15=0,"",'Ark1'!AG1821)</f>
        <v/>
      </c>
      <c r="K15" s="275" t="e">
        <f t="shared" si="2"/>
        <v>#DIV/0!</v>
      </c>
      <c r="L15" s="245" t="str">
        <f>+IF(I15=0,"",'Ark1'!AH1821)</f>
        <v/>
      </c>
      <c r="M15" s="246" t="str">
        <f>+IF(I15=0,"",'Ark1'!T1821)</f>
        <v/>
      </c>
      <c r="N15" s="33" t="str">
        <f>+IF(I15=0,"",'Ark1'!U1821)</f>
        <v/>
      </c>
      <c r="O15" s="247" t="str">
        <f>+IF(I15=0,"",'Ark1'!V1821)</f>
        <v/>
      </c>
      <c r="P15" s="247" t="str">
        <f>+IF(I15=0,"",'Ark1'!W1821)</f>
        <v/>
      </c>
      <c r="Q15" s="247" t="str">
        <f>+IF(I15=0,"",'Ark1'!X1821)</f>
        <v/>
      </c>
      <c r="R15" s="247" t="str">
        <f>+IF(I15=0,"",'Ark1'!Y1821)</f>
        <v/>
      </c>
      <c r="S15" s="247" t="str">
        <f>+IF(I15=0,"",'Ark1'!Z1821)</f>
        <v/>
      </c>
      <c r="T15" s="245" t="str">
        <f>+IF(I15=0,"",'Ark1'!AA1821)</f>
        <v/>
      </c>
      <c r="U15" s="246" t="str">
        <f>+IF(I15=0,"",'Ark1'!AC1821)</f>
        <v/>
      </c>
      <c r="V15" s="247" t="str">
        <f>+IF(I15=0,"",'Ark1'!AE1821)</f>
        <v/>
      </c>
      <c r="W15" s="247" t="str">
        <f t="shared" si="0"/>
        <v/>
      </c>
      <c r="X15" s="245" t="str">
        <f t="shared" si="1"/>
        <v/>
      </c>
      <c r="Y15" s="224"/>
      <c r="AA15" s="30"/>
      <c r="AB15" s="28"/>
      <c r="AC15" s="228"/>
      <c r="AD15" s="29"/>
      <c r="AH15" s="29"/>
      <c r="AZ15" s="240"/>
    </row>
    <row r="16" spans="1:66" ht="15.6" customHeight="1">
      <c r="A16" s="224"/>
      <c r="B16" s="309">
        <f>+'Ark1'!C1822</f>
        <v>2024</v>
      </c>
      <c r="C16" s="244">
        <f>+'Ark1'!L1822</f>
        <v>1</v>
      </c>
      <c r="D16" s="244" t="str">
        <f>VLOOKUP(C16,Klasse!$C$11:$D$27,2)</f>
        <v>P-</v>
      </c>
      <c r="E16" s="244">
        <f>+'Ark1'!H1822</f>
        <v>1</v>
      </c>
      <c r="F16" s="244">
        <f>+'Ark1'!J1822</f>
        <v>111</v>
      </c>
      <c r="G16" s="244" t="str">
        <f>VLOOKUP(F16,RNR!$A$8:$B$32,2)</f>
        <v>Forus</v>
      </c>
      <c r="H16" s="244" t="str">
        <f>+IF(I16=0,"",'Ark1'!Q1822)</f>
        <v/>
      </c>
      <c r="I16" s="374">
        <f>+'Ark1'!R1822</f>
        <v>0</v>
      </c>
      <c r="J16" s="245" t="str">
        <f>+IF(I16=0,"",'Ark1'!AG1822)</f>
        <v/>
      </c>
      <c r="K16" s="275" t="e">
        <f t="shared" si="2"/>
        <v>#DIV/0!</v>
      </c>
      <c r="L16" s="245" t="str">
        <f>+IF(I16=0,"",'Ark1'!AH1822)</f>
        <v/>
      </c>
      <c r="M16" s="246" t="str">
        <f>+IF(I16=0,"",'Ark1'!T1822)</f>
        <v/>
      </c>
      <c r="N16" s="33" t="str">
        <f>+IF(I16=0,"",'Ark1'!U1822)</f>
        <v/>
      </c>
      <c r="O16" s="247" t="str">
        <f>+IF(I16=0,"",'Ark1'!V1822)</f>
        <v/>
      </c>
      <c r="P16" s="247" t="str">
        <f>+IF(I16=0,"",'Ark1'!W1822)</f>
        <v/>
      </c>
      <c r="Q16" s="247" t="str">
        <f>+IF(I16=0,"",'Ark1'!X1822)</f>
        <v/>
      </c>
      <c r="R16" s="247" t="str">
        <f>+IF(I16=0,"",'Ark1'!Y1822)</f>
        <v/>
      </c>
      <c r="S16" s="247" t="str">
        <f>+IF(I16=0,"",'Ark1'!Z1822)</f>
        <v/>
      </c>
      <c r="T16" s="245" t="str">
        <f>+IF(I16=0,"",'Ark1'!AA1822)</f>
        <v/>
      </c>
      <c r="U16" s="246" t="str">
        <f>+IF(I16=0,"",'Ark1'!AC1822)</f>
        <v/>
      </c>
      <c r="V16" s="247" t="str">
        <f>+IF(I16=0,"",'Ark1'!AE1822)</f>
        <v/>
      </c>
      <c r="W16" s="247" t="str">
        <f t="shared" si="0"/>
        <v/>
      </c>
      <c r="X16" s="245" t="str">
        <f t="shared" si="1"/>
        <v/>
      </c>
      <c r="Y16" s="224"/>
      <c r="AA16" s="30"/>
      <c r="AB16" s="28"/>
      <c r="AC16" s="228"/>
      <c r="AD16" s="29"/>
      <c r="AH16" s="29"/>
      <c r="AZ16" s="240"/>
    </row>
    <row r="17" spans="1:52" ht="15.6" customHeight="1">
      <c r="A17" s="224"/>
      <c r="B17" s="309">
        <f>+'Ark1'!C1823</f>
        <v>2024</v>
      </c>
      <c r="C17" s="244">
        <f>+'Ark1'!L1823</f>
        <v>1</v>
      </c>
      <c r="D17" s="244" t="str">
        <f>VLOOKUP(C17,Klasse!$C$11:$D$27,2)</f>
        <v>P-</v>
      </c>
      <c r="E17" s="244">
        <f>+'Ark1'!H1823</f>
        <v>1</v>
      </c>
      <c r="F17" s="244">
        <f>+'Ark1'!J1823</f>
        <v>116</v>
      </c>
      <c r="G17" s="244" t="str">
        <f>VLOOKUP(F17,RNR!$A$8:$B$32,2)</f>
        <v>Sandeid</v>
      </c>
      <c r="H17" s="244" t="str">
        <f>+IF(I17=0,"",'Ark1'!Q1823)</f>
        <v/>
      </c>
      <c r="I17" s="374">
        <f>+'Ark1'!R1823</f>
        <v>0</v>
      </c>
      <c r="J17" s="245" t="str">
        <f>+IF(I17=0,"",'Ark1'!AG1823)</f>
        <v/>
      </c>
      <c r="K17" s="275" t="e">
        <f t="shared" si="2"/>
        <v>#DIV/0!</v>
      </c>
      <c r="L17" s="245" t="str">
        <f>+IF(I17=0,"",'Ark1'!AH1823)</f>
        <v/>
      </c>
      <c r="M17" s="246" t="str">
        <f>+IF(I17=0,"",'Ark1'!T1823)</f>
        <v/>
      </c>
      <c r="N17" s="33" t="str">
        <f>+IF(I17=0,"",'Ark1'!U1823)</f>
        <v/>
      </c>
      <c r="O17" s="247" t="str">
        <f>+IF(I17=0,"",'Ark1'!V1823)</f>
        <v/>
      </c>
      <c r="P17" s="247" t="str">
        <f>+IF(I17=0,"",'Ark1'!W1823)</f>
        <v/>
      </c>
      <c r="Q17" s="247" t="str">
        <f>+IF(I17=0,"",'Ark1'!X1823)</f>
        <v/>
      </c>
      <c r="R17" s="247" t="str">
        <f>+IF(I17=0,"",'Ark1'!Y1823)</f>
        <v/>
      </c>
      <c r="S17" s="247" t="str">
        <f>+IF(I17=0,"",'Ark1'!Z1823)</f>
        <v/>
      </c>
      <c r="T17" s="245" t="str">
        <f>+IF(I17=0,"",'Ark1'!AA1823)</f>
        <v/>
      </c>
      <c r="U17" s="246" t="str">
        <f>+IF(I17=0,"",'Ark1'!AC1823)</f>
        <v/>
      </c>
      <c r="V17" s="247" t="str">
        <f>+IF(I17=0,"",'Ark1'!AE1823)</f>
        <v/>
      </c>
      <c r="W17" s="247" t="str">
        <f t="shared" si="0"/>
        <v/>
      </c>
      <c r="X17" s="245" t="str">
        <f t="shared" si="1"/>
        <v/>
      </c>
      <c r="Y17" s="224"/>
      <c r="AA17" s="30"/>
      <c r="AB17" s="28"/>
      <c r="AC17" s="228"/>
      <c r="AD17" s="29"/>
      <c r="AH17" s="29"/>
      <c r="AZ17" s="240"/>
    </row>
    <row r="18" spans="1:52" ht="15.6" customHeight="1">
      <c r="A18" s="224"/>
      <c r="B18" s="309">
        <f>+'Ark1'!C1824</f>
        <v>2024</v>
      </c>
      <c r="C18" s="244">
        <f>+'Ark1'!L1824</f>
        <v>1</v>
      </c>
      <c r="D18" s="244" t="str">
        <f>VLOOKUP(C18,Klasse!$C$11:$D$27,2)</f>
        <v>P-</v>
      </c>
      <c r="E18" s="244">
        <f>+'Ark1'!H1824</f>
        <v>2</v>
      </c>
      <c r="F18" s="244">
        <f>+'Ark1'!J1824</f>
        <v>117</v>
      </c>
      <c r="G18" s="244" t="str">
        <f>VLOOKUP(F18,RNR!$A$8:$B$32,2)</f>
        <v>Jæren</v>
      </c>
      <c r="H18" s="244" t="str">
        <f>+IF(I18=0,"",'Ark1'!Q1824)</f>
        <v/>
      </c>
      <c r="I18" s="374">
        <f>+'Ark1'!R1824</f>
        <v>0</v>
      </c>
      <c r="J18" s="245" t="str">
        <f>+IF(I18=0,"",'Ark1'!AG1824)</f>
        <v/>
      </c>
      <c r="K18" s="275" t="e">
        <f t="shared" si="2"/>
        <v>#DIV/0!</v>
      </c>
      <c r="L18" s="245" t="str">
        <f>+IF(I18=0,"",'Ark1'!AH1824)</f>
        <v/>
      </c>
      <c r="M18" s="246" t="str">
        <f>+IF(I18=0,"",'Ark1'!T1824)</f>
        <v/>
      </c>
      <c r="N18" s="33" t="str">
        <f>+IF(I18=0,"",'Ark1'!U1824)</f>
        <v/>
      </c>
      <c r="O18" s="247" t="str">
        <f>+IF(I18=0,"",'Ark1'!V1824)</f>
        <v/>
      </c>
      <c r="P18" s="247" t="str">
        <f>+IF(I18=0,"",'Ark1'!W1824)</f>
        <v/>
      </c>
      <c r="Q18" s="247" t="str">
        <f>+IF(I18=0,"",'Ark1'!X1824)</f>
        <v/>
      </c>
      <c r="R18" s="247" t="str">
        <f>+IF(I18=0,"",'Ark1'!Y1824)</f>
        <v/>
      </c>
      <c r="S18" s="247" t="str">
        <f>+IF(I18=0,"",'Ark1'!Z1824)</f>
        <v/>
      </c>
      <c r="T18" s="245" t="str">
        <f>+IF(I18=0,"",'Ark1'!AA1824)</f>
        <v/>
      </c>
      <c r="U18" s="246" t="str">
        <f>+IF(I18=0,"",'Ark1'!AC1824)</f>
        <v/>
      </c>
      <c r="V18" s="247" t="str">
        <f>+IF(I18=0,"",'Ark1'!AE1824)</f>
        <v/>
      </c>
      <c r="W18" s="247" t="str">
        <f t="shared" si="0"/>
        <v/>
      </c>
      <c r="X18" s="245" t="str">
        <f t="shared" si="1"/>
        <v/>
      </c>
      <c r="Y18" s="224"/>
      <c r="AA18" s="30"/>
      <c r="AB18" s="28"/>
      <c r="AC18" s="228"/>
      <c r="AD18" s="29"/>
      <c r="AH18" s="29"/>
      <c r="AZ18" s="240"/>
    </row>
    <row r="19" spans="1:52" ht="15.6" customHeight="1">
      <c r="A19" s="224"/>
      <c r="B19" s="309">
        <f>+'Ark1'!C1825</f>
        <v>2024</v>
      </c>
      <c r="C19" s="244">
        <f>+'Ark1'!L1825</f>
        <v>1</v>
      </c>
      <c r="D19" s="244" t="str">
        <f>VLOOKUP(C19,Klasse!$C$11:$D$27,2)</f>
        <v>P-</v>
      </c>
      <c r="E19" s="244">
        <f>+'Ark1'!H1825</f>
        <v>1</v>
      </c>
      <c r="F19" s="244">
        <f>+'Ark1'!J1825</f>
        <v>134</v>
      </c>
      <c r="G19" s="244" t="str">
        <f>VLOOKUP(F19,RNR!$A$8:$B$32,2)</f>
        <v>Førde</v>
      </c>
      <c r="H19" s="244" t="str">
        <f>+IF(I19=0,"",'Ark1'!Q1825)</f>
        <v/>
      </c>
      <c r="I19" s="374">
        <f>+'Ark1'!R1825</f>
        <v>0</v>
      </c>
      <c r="J19" s="245" t="str">
        <f>+IF(I19=0,"",'Ark1'!AG1825)</f>
        <v/>
      </c>
      <c r="K19" s="275" t="e">
        <f t="shared" si="2"/>
        <v>#DIV/0!</v>
      </c>
      <c r="L19" s="245" t="str">
        <f>+IF(I19=0,"",'Ark1'!AH1825)</f>
        <v/>
      </c>
      <c r="M19" s="246" t="str">
        <f>+IF(I19=0,"",'Ark1'!T1825)</f>
        <v/>
      </c>
      <c r="N19" s="33" t="str">
        <f>+IF(I19=0,"",'Ark1'!U1825)</f>
        <v/>
      </c>
      <c r="O19" s="247" t="str">
        <f>+IF(I19=0,"",'Ark1'!V1825)</f>
        <v/>
      </c>
      <c r="P19" s="247" t="str">
        <f>+IF(I19=0,"",'Ark1'!W1825)</f>
        <v/>
      </c>
      <c r="Q19" s="247" t="str">
        <f>+IF(I19=0,"",'Ark1'!X1825)</f>
        <v/>
      </c>
      <c r="R19" s="247" t="str">
        <f>+IF(I19=0,"",'Ark1'!Y1825)</f>
        <v/>
      </c>
      <c r="S19" s="247" t="str">
        <f>+IF(I19=0,"",'Ark1'!Z1825)</f>
        <v/>
      </c>
      <c r="T19" s="245" t="str">
        <f>+IF(I19=0,"",'Ark1'!AA1825)</f>
        <v/>
      </c>
      <c r="U19" s="246" t="str">
        <f>+IF(I19=0,"",'Ark1'!AC1825)</f>
        <v/>
      </c>
      <c r="V19" s="247" t="str">
        <f>+IF(I19=0,"",'Ark1'!AE1825)</f>
        <v/>
      </c>
      <c r="W19" s="247" t="str">
        <f t="shared" si="0"/>
        <v/>
      </c>
      <c r="X19" s="245" t="str">
        <f t="shared" si="1"/>
        <v/>
      </c>
      <c r="Y19" s="224"/>
      <c r="AA19" s="30"/>
      <c r="AB19" s="28"/>
      <c r="AC19" s="228"/>
      <c r="AD19" s="29"/>
      <c r="AH19" s="29"/>
      <c r="AZ19" s="240"/>
    </row>
    <row r="20" spans="1:52" ht="15.6" customHeight="1">
      <c r="A20" s="224"/>
      <c r="B20" s="309">
        <f>+'Ark1'!C1826</f>
        <v>2024</v>
      </c>
      <c r="C20" s="244">
        <f>+'Ark1'!L1826</f>
        <v>1</v>
      </c>
      <c r="D20" s="244" t="str">
        <f>VLOOKUP(C20,Klasse!$C$11:$D$27,2)</f>
        <v>P-</v>
      </c>
      <c r="E20" s="244">
        <f>+'Ark1'!H1826</f>
        <v>2</v>
      </c>
      <c r="F20" s="244">
        <f>+'Ark1'!J1826</f>
        <v>141</v>
      </c>
      <c r="G20" s="244" t="str">
        <f>VLOOKUP(F20,RNR!$A$8:$B$32,2)</f>
        <v>Ølen</v>
      </c>
      <c r="H20" s="244" t="str">
        <f>+IF(I20=0,"",'Ark1'!Q1826)</f>
        <v/>
      </c>
      <c r="I20" s="374">
        <f>+'Ark1'!R1826</f>
        <v>0</v>
      </c>
      <c r="J20" s="245" t="str">
        <f>+IF(I20=0,"",'Ark1'!AG1826)</f>
        <v/>
      </c>
      <c r="K20" s="275" t="e">
        <f t="shared" si="2"/>
        <v>#DIV/0!</v>
      </c>
      <c r="L20" s="245" t="str">
        <f>+IF(I20=0,"",'Ark1'!AH1826)</f>
        <v/>
      </c>
      <c r="M20" s="246" t="str">
        <f>+IF(I20=0,"",'Ark1'!T1826)</f>
        <v/>
      </c>
      <c r="N20" s="33" t="str">
        <f>+IF(I20=0,"",'Ark1'!U1826)</f>
        <v/>
      </c>
      <c r="O20" s="247" t="str">
        <f>+IF(I20=0,"",'Ark1'!V1826)</f>
        <v/>
      </c>
      <c r="P20" s="247" t="str">
        <f>+IF(I20=0,"",'Ark1'!W1826)</f>
        <v/>
      </c>
      <c r="Q20" s="247" t="str">
        <f>+IF(I20=0,"",'Ark1'!X1826)</f>
        <v/>
      </c>
      <c r="R20" s="247" t="str">
        <f>+IF(I20=0,"",'Ark1'!Y1826)</f>
        <v/>
      </c>
      <c r="S20" s="247" t="str">
        <f>+IF(I20=0,"",'Ark1'!Z1826)</f>
        <v/>
      </c>
      <c r="T20" s="245" t="str">
        <f>+IF(I20=0,"",'Ark1'!AA1826)</f>
        <v/>
      </c>
      <c r="U20" s="246" t="str">
        <f>+IF(I20=0,"",'Ark1'!AC1826)</f>
        <v/>
      </c>
      <c r="V20" s="247" t="str">
        <f>+IF(I20=0,"",'Ark1'!AE1826)</f>
        <v/>
      </c>
      <c r="W20" s="247" t="str">
        <f t="shared" si="0"/>
        <v/>
      </c>
      <c r="X20" s="245" t="str">
        <f t="shared" si="1"/>
        <v/>
      </c>
      <c r="Y20" s="224"/>
      <c r="AA20" s="30"/>
      <c r="AB20" s="28"/>
      <c r="AC20" s="228"/>
      <c r="AD20" s="29"/>
      <c r="AH20" s="29"/>
      <c r="AZ20" s="240"/>
    </row>
    <row r="21" spans="1:52" ht="15.6" customHeight="1">
      <c r="A21" s="224"/>
      <c r="B21" s="309">
        <f>+'Ark1'!C1827</f>
        <v>2024</v>
      </c>
      <c r="C21" s="244">
        <f>+'Ark1'!L1827</f>
        <v>1</v>
      </c>
      <c r="D21" s="244" t="str">
        <f>VLOOKUP(C21,Klasse!$C$11:$D$27,2)</f>
        <v>P-</v>
      </c>
      <c r="E21" s="244">
        <f>+'Ark1'!H1827</f>
        <v>2</v>
      </c>
      <c r="F21" s="244">
        <f>+'Ark1'!J1827</f>
        <v>143</v>
      </c>
      <c r="G21" s="244" t="str">
        <f>VLOOKUP(F21,RNR!$A$8:$B$32,2)</f>
        <v>Nordfjord</v>
      </c>
      <c r="H21" s="244" t="str">
        <f>+IF(I21=0,"",'Ark1'!Q1827)</f>
        <v/>
      </c>
      <c r="I21" s="374">
        <f>+'Ark1'!R1827</f>
        <v>0</v>
      </c>
      <c r="J21" s="245" t="str">
        <f>+IF(I21=0,"",'Ark1'!AG1827)</f>
        <v/>
      </c>
      <c r="K21" s="275" t="e">
        <f t="shared" si="2"/>
        <v>#DIV/0!</v>
      </c>
      <c r="L21" s="245" t="str">
        <f>+IF(I21=0,"",'Ark1'!AH1827)</f>
        <v/>
      </c>
      <c r="M21" s="246" t="str">
        <f>+IF(I21=0,"",'Ark1'!T1827)</f>
        <v/>
      </c>
      <c r="N21" s="33" t="str">
        <f>+IF(I21=0,"",'Ark1'!U1827)</f>
        <v/>
      </c>
      <c r="O21" s="247" t="str">
        <f>+IF(I21=0,"",'Ark1'!V1827)</f>
        <v/>
      </c>
      <c r="P21" s="247" t="str">
        <f>+IF(I21=0,"",'Ark1'!W1827)</f>
        <v/>
      </c>
      <c r="Q21" s="247" t="str">
        <f>+IF(I21=0,"",'Ark1'!X1827)</f>
        <v/>
      </c>
      <c r="R21" s="247" t="str">
        <f>+IF(I21=0,"",'Ark1'!Y1827)</f>
        <v/>
      </c>
      <c r="S21" s="247" t="str">
        <f>+IF(I21=0,"",'Ark1'!Z1827)</f>
        <v/>
      </c>
      <c r="T21" s="245" t="str">
        <f>+IF(I21=0,"",'Ark1'!AA1827)</f>
        <v/>
      </c>
      <c r="U21" s="246" t="str">
        <f>+IF(I21=0,"",'Ark1'!AC1827)</f>
        <v/>
      </c>
      <c r="V21" s="247" t="str">
        <f>+IF(I21=0,"",'Ark1'!AE1827)</f>
        <v/>
      </c>
      <c r="W21" s="247" t="str">
        <f t="shared" si="0"/>
        <v/>
      </c>
      <c r="X21" s="245" t="str">
        <f t="shared" si="1"/>
        <v/>
      </c>
      <c r="Y21" s="224"/>
      <c r="AA21" s="30"/>
      <c r="AB21" s="28"/>
      <c r="AC21" s="228"/>
      <c r="AD21" s="29"/>
      <c r="AH21" s="29"/>
      <c r="AZ21" s="240"/>
    </row>
    <row r="22" spans="1:52" ht="15.6" customHeight="1">
      <c r="A22" s="224"/>
      <c r="B22" s="309">
        <f>+'Ark1'!C1828</f>
        <v>2024</v>
      </c>
      <c r="C22" s="244">
        <f>+'Ark1'!L1828</f>
        <v>1</v>
      </c>
      <c r="D22" s="244" t="str">
        <f>VLOOKUP(C22,Klasse!$C$11:$D$27,2)</f>
        <v>P-</v>
      </c>
      <c r="E22" s="244">
        <f>+'Ark1'!H1828</f>
        <v>2</v>
      </c>
      <c r="F22" s="244">
        <f>+'Ark1'!J1828</f>
        <v>147</v>
      </c>
      <c r="G22" s="244" t="str">
        <f>VLOOKUP(F22,RNR!$A$8:$B$32,2)</f>
        <v>Midt-Norge</v>
      </c>
      <c r="H22" s="244" t="str">
        <f>+IF(I22=0,"",'Ark1'!Q1828)</f>
        <v/>
      </c>
      <c r="I22" s="374">
        <f>+'Ark1'!R1828</f>
        <v>0</v>
      </c>
      <c r="J22" s="245" t="str">
        <f>+IF(I22=0,"",'Ark1'!AG1828)</f>
        <v/>
      </c>
      <c r="K22" s="275" t="e">
        <f t="shared" si="2"/>
        <v>#DIV/0!</v>
      </c>
      <c r="L22" s="245" t="str">
        <f>+IF(I22=0,"",'Ark1'!AH1828)</f>
        <v/>
      </c>
      <c r="M22" s="246" t="str">
        <f>+IF(I22=0,"",'Ark1'!T1828)</f>
        <v/>
      </c>
      <c r="N22" s="33" t="str">
        <f>+IF(I22=0,"",'Ark1'!U1828)</f>
        <v/>
      </c>
      <c r="O22" s="247" t="str">
        <f>+IF(I22=0,"",'Ark1'!V1828)</f>
        <v/>
      </c>
      <c r="P22" s="247" t="str">
        <f>+IF(I22=0,"",'Ark1'!W1828)</f>
        <v/>
      </c>
      <c r="Q22" s="247" t="str">
        <f>+IF(I22=0,"",'Ark1'!X1828)</f>
        <v/>
      </c>
      <c r="R22" s="247" t="str">
        <f>+IF(I22=0,"",'Ark1'!Y1828)</f>
        <v/>
      </c>
      <c r="S22" s="247" t="str">
        <f>+IF(I22=0,"",'Ark1'!Z1828)</f>
        <v/>
      </c>
      <c r="T22" s="245" t="str">
        <f>+IF(I22=0,"",'Ark1'!AA1828)</f>
        <v/>
      </c>
      <c r="U22" s="246" t="str">
        <f>+IF(I22=0,"",'Ark1'!AC1828)</f>
        <v/>
      </c>
      <c r="V22" s="247" t="str">
        <f>+IF(I22=0,"",'Ark1'!AE1828)</f>
        <v/>
      </c>
      <c r="W22" s="247" t="str">
        <f t="shared" si="0"/>
        <v/>
      </c>
      <c r="X22" s="245" t="str">
        <f t="shared" si="1"/>
        <v/>
      </c>
      <c r="Y22" s="224"/>
      <c r="AA22" s="30"/>
      <c r="AB22" s="28"/>
      <c r="AC22" s="228"/>
      <c r="AD22" s="29"/>
      <c r="AH22" s="29"/>
      <c r="AZ22" s="240"/>
    </row>
    <row r="23" spans="1:52" ht="15.6" customHeight="1">
      <c r="A23" s="224"/>
      <c r="B23" s="309">
        <f>+'Ark1'!C1829</f>
        <v>2024</v>
      </c>
      <c r="C23" s="244">
        <f>+'Ark1'!L1829</f>
        <v>1</v>
      </c>
      <c r="D23" s="244" t="str">
        <f>VLOOKUP(C23,Klasse!$C$11:$D$27,2)</f>
        <v>P-</v>
      </c>
      <c r="E23" s="244">
        <f>+'Ark1'!H1829</f>
        <v>1</v>
      </c>
      <c r="F23" s="244">
        <f>+'Ark1'!J1829</f>
        <v>155</v>
      </c>
      <c r="G23" s="244" t="str">
        <f>VLOOKUP(F23,RNR!$A$8:$B$32,2)</f>
        <v>Målselv</v>
      </c>
      <c r="H23" s="244" t="str">
        <f>+IF(I23=0,"",'Ark1'!Q1829)</f>
        <v/>
      </c>
      <c r="I23" s="374">
        <f>+'Ark1'!R1829</f>
        <v>0</v>
      </c>
      <c r="J23" s="245" t="str">
        <f>+IF(I23=0,"",'Ark1'!AG1829)</f>
        <v/>
      </c>
      <c r="K23" s="275" t="e">
        <f t="shared" si="2"/>
        <v>#DIV/0!</v>
      </c>
      <c r="L23" s="245" t="str">
        <f>+IF(I23=0,"",'Ark1'!AH1829)</f>
        <v/>
      </c>
      <c r="M23" s="246" t="str">
        <f>+IF(I23=0,"",'Ark1'!T1829)</f>
        <v/>
      </c>
      <c r="N23" s="33" t="str">
        <f>+IF(I23=0,"",'Ark1'!U1829)</f>
        <v/>
      </c>
      <c r="O23" s="247" t="str">
        <f>+IF(I23=0,"",'Ark1'!V1829)</f>
        <v/>
      </c>
      <c r="P23" s="247" t="str">
        <f>+IF(I23=0,"",'Ark1'!W1829)</f>
        <v/>
      </c>
      <c r="Q23" s="247" t="str">
        <f>+IF(I23=0,"",'Ark1'!X1829)</f>
        <v/>
      </c>
      <c r="R23" s="247" t="str">
        <f>+IF(I23=0,"",'Ark1'!Y1829)</f>
        <v/>
      </c>
      <c r="S23" s="247" t="str">
        <f>+IF(I23=0,"",'Ark1'!Z1829)</f>
        <v/>
      </c>
      <c r="T23" s="245" t="str">
        <f>+IF(I23=0,"",'Ark1'!AA1829)</f>
        <v/>
      </c>
      <c r="U23" s="246" t="str">
        <f>+IF(I23=0,"",'Ark1'!AC1829)</f>
        <v/>
      </c>
      <c r="V23" s="247" t="str">
        <f>+IF(I23=0,"",'Ark1'!AE1829)</f>
        <v/>
      </c>
      <c r="W23" s="247" t="str">
        <f t="shared" si="0"/>
        <v/>
      </c>
      <c r="X23" s="245" t="str">
        <f t="shared" si="1"/>
        <v/>
      </c>
      <c r="Y23" s="224"/>
      <c r="AA23" s="30"/>
      <c r="AB23" s="28"/>
      <c r="AC23" s="228"/>
      <c r="AD23" s="29"/>
      <c r="AH23" s="29"/>
      <c r="AZ23" s="240"/>
    </row>
    <row r="24" spans="1:52" ht="15.6" customHeight="1">
      <c r="A24" s="224"/>
      <c r="B24" s="309">
        <f>+'Ark1'!C1830</f>
        <v>2024</v>
      </c>
      <c r="C24" s="244">
        <f>+'Ark1'!L1830</f>
        <v>1</v>
      </c>
      <c r="D24" s="244" t="str">
        <f>VLOOKUP(C24,Klasse!$C$11:$D$27,2)</f>
        <v>P-</v>
      </c>
      <c r="E24" s="244">
        <f>+'Ark1'!H1830</f>
        <v>2</v>
      </c>
      <c r="F24" s="244">
        <f>+'Ark1'!J1830</f>
        <v>160</v>
      </c>
      <c r="G24" s="244" t="str">
        <f>VLOOKUP(F24,RNR!$A$8:$B$32,2)</f>
        <v>Oslo</v>
      </c>
      <c r="H24" s="244" t="str">
        <f>+IF(I24=0,"",'Ark1'!Q1830)</f>
        <v/>
      </c>
      <c r="I24" s="374">
        <f>+'Ark1'!R1830</f>
        <v>0</v>
      </c>
      <c r="J24" s="245" t="str">
        <f>+IF(I24=0,"",'Ark1'!AG1830)</f>
        <v/>
      </c>
      <c r="K24" s="275" t="e">
        <f t="shared" si="2"/>
        <v>#DIV/0!</v>
      </c>
      <c r="L24" s="245" t="str">
        <f>+IF(I24=0,"",'Ark1'!AH1830)</f>
        <v/>
      </c>
      <c r="M24" s="246" t="str">
        <f>+IF(I24=0,"",'Ark1'!T1830)</f>
        <v/>
      </c>
      <c r="N24" s="33" t="str">
        <f>+IF(I24=0,"",'Ark1'!U1830)</f>
        <v/>
      </c>
      <c r="O24" s="247" t="str">
        <f>+IF(I24=0,"",'Ark1'!V1830)</f>
        <v/>
      </c>
      <c r="P24" s="247" t="str">
        <f>+IF(I24=0,"",'Ark1'!W1830)</f>
        <v/>
      </c>
      <c r="Q24" s="247" t="str">
        <f>+IF(I24=0,"",'Ark1'!X1830)</f>
        <v/>
      </c>
      <c r="R24" s="247" t="str">
        <f>+IF(I24=0,"",'Ark1'!Y1830)</f>
        <v/>
      </c>
      <c r="S24" s="247" t="str">
        <f>+IF(I24=0,"",'Ark1'!Z1830)</f>
        <v/>
      </c>
      <c r="T24" s="245" t="str">
        <f>+IF(I24=0,"",'Ark1'!AA1830)</f>
        <v/>
      </c>
      <c r="U24" s="246" t="str">
        <f>+IF(I24=0,"",'Ark1'!AC1830)</f>
        <v/>
      </c>
      <c r="V24" s="247" t="str">
        <f>+IF(I24=0,"",'Ark1'!AE1830)</f>
        <v/>
      </c>
      <c r="W24" s="247" t="str">
        <f t="shared" si="0"/>
        <v/>
      </c>
      <c r="X24" s="245" t="str">
        <f t="shared" si="1"/>
        <v/>
      </c>
      <c r="Y24" s="224"/>
      <c r="AA24" s="30"/>
      <c r="AB24" s="28"/>
      <c r="AC24" s="228"/>
      <c r="AD24" s="29"/>
      <c r="AH24" s="29"/>
      <c r="AZ24" s="240"/>
    </row>
    <row r="25" spans="1:52" ht="15.6" customHeight="1">
      <c r="A25" s="224"/>
      <c r="B25" s="309">
        <f>+'Ark1'!C1831</f>
        <v>2024</v>
      </c>
      <c r="C25" s="244">
        <f>+'Ark1'!L1831</f>
        <v>1</v>
      </c>
      <c r="D25" s="244" t="str">
        <f>VLOOKUP(C25,Klasse!$C$11:$D$27,2)</f>
        <v>P-</v>
      </c>
      <c r="E25" s="244">
        <f>+'Ark1'!H1831</f>
        <v>1</v>
      </c>
      <c r="F25" s="244">
        <f>+'Ark1'!J1831</f>
        <v>171</v>
      </c>
      <c r="G25" s="244" t="str">
        <f>VLOOKUP(F25,RNR!$A$8:$B$32,2)</f>
        <v>Prima</v>
      </c>
      <c r="H25" s="244" t="str">
        <f>+IF(I25=0,"",'Ark1'!Q1831)</f>
        <v/>
      </c>
      <c r="I25" s="374">
        <f>+'Ark1'!R1831</f>
        <v>0</v>
      </c>
      <c r="J25" s="245" t="str">
        <f>+IF(I25=0,"",'Ark1'!AG1831)</f>
        <v/>
      </c>
      <c r="K25" s="275" t="e">
        <f t="shared" si="2"/>
        <v>#DIV/0!</v>
      </c>
      <c r="L25" s="245" t="str">
        <f>+IF(I25=0,"",'Ark1'!AH1831)</f>
        <v/>
      </c>
      <c r="M25" s="246" t="str">
        <f>+IF(I25=0,"",'Ark1'!T1831)</f>
        <v/>
      </c>
      <c r="N25" s="33" t="str">
        <f>+IF(I25=0,"",'Ark1'!U1831)</f>
        <v/>
      </c>
      <c r="O25" s="247" t="str">
        <f>+IF(I25=0,"",'Ark1'!V1831)</f>
        <v/>
      </c>
      <c r="P25" s="247" t="str">
        <f>+IF(I25=0,"",'Ark1'!W1831)</f>
        <v/>
      </c>
      <c r="Q25" s="247" t="str">
        <f>+IF(I25=0,"",'Ark1'!X1831)</f>
        <v/>
      </c>
      <c r="R25" s="247" t="str">
        <f>+IF(I25=0,"",'Ark1'!Y1831)</f>
        <v/>
      </c>
      <c r="S25" s="247" t="str">
        <f>+IF(I25=0,"",'Ark1'!Z1831)</f>
        <v/>
      </c>
      <c r="T25" s="245" t="str">
        <f>+IF(I25=0,"",'Ark1'!AA1831)</f>
        <v/>
      </c>
      <c r="U25" s="246" t="str">
        <f>+IF(I25=0,"",'Ark1'!AC1831)</f>
        <v/>
      </c>
      <c r="V25" s="247" t="str">
        <f>+IF(I25=0,"",'Ark1'!AE1831)</f>
        <v/>
      </c>
      <c r="W25" s="247" t="str">
        <f t="shared" si="0"/>
        <v/>
      </c>
      <c r="X25" s="245" t="str">
        <f t="shared" si="1"/>
        <v/>
      </c>
      <c r="Y25" s="224"/>
      <c r="AA25" s="30"/>
      <c r="AB25" s="28"/>
      <c r="AC25" s="228"/>
      <c r="AD25" s="29"/>
      <c r="AH25" s="29"/>
      <c r="AZ25" s="240"/>
    </row>
    <row r="26" spans="1:52" ht="15.6" customHeight="1">
      <c r="A26" s="224"/>
      <c r="B26" s="309">
        <f>+'Ark1'!C1832</f>
        <v>2024</v>
      </c>
      <c r="C26" s="244">
        <f>+'Ark1'!L1832</f>
        <v>1</v>
      </c>
      <c r="D26" s="244" t="str">
        <f>VLOOKUP(C26,Klasse!$C$11:$D$27,2)</f>
        <v>P-</v>
      </c>
      <c r="E26" s="244">
        <f>+'Ark1'!H1832</f>
        <v>2</v>
      </c>
      <c r="F26" s="244">
        <f>+'Ark1'!J1832</f>
        <v>175</v>
      </c>
      <c r="G26" s="244" t="str">
        <f>VLOOKUP(F26,RNR!$A$8:$B$32,2)</f>
        <v>Ole Ringdal</v>
      </c>
      <c r="H26" s="244" t="str">
        <f>+IF(I26=0,"",'Ark1'!Q1832)</f>
        <v/>
      </c>
      <c r="I26" s="374">
        <f>+'Ark1'!R1832</f>
        <v>0</v>
      </c>
      <c r="J26" s="245" t="str">
        <f>+IF(I26=0,"",'Ark1'!AG1832)</f>
        <v/>
      </c>
      <c r="K26" s="275" t="e">
        <f t="shared" si="2"/>
        <v>#DIV/0!</v>
      </c>
      <c r="L26" s="245" t="str">
        <f>+IF(I26=0,"",'Ark1'!AH1832)</f>
        <v/>
      </c>
      <c r="M26" s="246" t="str">
        <f>+IF(I26=0,"",'Ark1'!T1832)</f>
        <v/>
      </c>
      <c r="N26" s="33" t="str">
        <f>+IF(I26=0,"",'Ark1'!U1832)</f>
        <v/>
      </c>
      <c r="O26" s="247" t="str">
        <f>+IF(I26=0,"",'Ark1'!V1832)</f>
        <v/>
      </c>
      <c r="P26" s="247" t="str">
        <f>+IF(I26=0,"",'Ark1'!W1832)</f>
        <v/>
      </c>
      <c r="Q26" s="247" t="str">
        <f>+IF(I26=0,"",'Ark1'!X1832)</f>
        <v/>
      </c>
      <c r="R26" s="247" t="str">
        <f>+IF(I26=0,"",'Ark1'!Y1832)</f>
        <v/>
      </c>
      <c r="S26" s="247" t="str">
        <f>+IF(I26=0,"",'Ark1'!Z1832)</f>
        <v/>
      </c>
      <c r="T26" s="245" t="str">
        <f>+IF(I26=0,"",'Ark1'!AA1832)</f>
        <v/>
      </c>
      <c r="U26" s="246" t="str">
        <f>+IF(I26=0,"",'Ark1'!AC1832)</f>
        <v/>
      </c>
      <c r="V26" s="247" t="str">
        <f>+IF(I26=0,"",'Ark1'!AE1832)</f>
        <v/>
      </c>
      <c r="W26" s="247" t="str">
        <f t="shared" si="0"/>
        <v/>
      </c>
      <c r="X26" s="245" t="str">
        <f t="shared" si="1"/>
        <v/>
      </c>
      <c r="Y26" s="224"/>
      <c r="AA26" s="30"/>
      <c r="AB26" s="28"/>
      <c r="AC26" s="228"/>
      <c r="AD26" s="29"/>
      <c r="AH26" s="29"/>
      <c r="AZ26" s="240"/>
    </row>
    <row r="27" spans="1:52" ht="15.6" customHeight="1">
      <c r="A27" s="224"/>
      <c r="B27" s="309">
        <f>+'Ark1'!C1833</f>
        <v>2024</v>
      </c>
      <c r="C27" s="244">
        <f>+'Ark1'!L1833</f>
        <v>1</v>
      </c>
      <c r="D27" s="244" t="str">
        <f>VLOOKUP(C27,Klasse!$C$11:$D$27,2)</f>
        <v>P-</v>
      </c>
      <c r="E27" s="244">
        <f>+'Ark1'!H1833</f>
        <v>2</v>
      </c>
      <c r="F27" s="244">
        <f>+'Ark1'!J1833</f>
        <v>177</v>
      </c>
      <c r="G27" s="244" t="str">
        <f>VLOOKUP(F27,RNR!$A$8:$B$32,2)</f>
        <v>Slakthuset</v>
      </c>
      <c r="H27" s="244" t="str">
        <f>+IF(I27=0,"",'Ark1'!Q1833)</f>
        <v/>
      </c>
      <c r="I27" s="374">
        <f>+'Ark1'!R1833</f>
        <v>0</v>
      </c>
      <c r="J27" s="245" t="str">
        <f>+IF(I27=0,"",'Ark1'!AG1833)</f>
        <v/>
      </c>
      <c r="K27" s="275" t="e">
        <f t="shared" si="2"/>
        <v>#DIV/0!</v>
      </c>
      <c r="L27" s="245" t="str">
        <f>+IF(I27=0,"",'Ark1'!AH1833)</f>
        <v/>
      </c>
      <c r="M27" s="246" t="str">
        <f>+IF(I27=0,"",'Ark1'!T1833)</f>
        <v/>
      </c>
      <c r="N27" s="33" t="str">
        <f>+IF(I27=0,"",'Ark1'!U1833)</f>
        <v/>
      </c>
      <c r="O27" s="247" t="str">
        <f>+IF(I27=0,"",'Ark1'!V1833)</f>
        <v/>
      </c>
      <c r="P27" s="247" t="str">
        <f>+IF(I27=0,"",'Ark1'!W1833)</f>
        <v/>
      </c>
      <c r="Q27" s="247" t="str">
        <f>+IF(I27=0,"",'Ark1'!X1833)</f>
        <v/>
      </c>
      <c r="R27" s="247" t="str">
        <f>+IF(I27=0,"",'Ark1'!Y1833)</f>
        <v/>
      </c>
      <c r="S27" s="247" t="str">
        <f>+IF(I27=0,"",'Ark1'!Z1833)</f>
        <v/>
      </c>
      <c r="T27" s="245" t="str">
        <f>+IF(I27=0,"",'Ark1'!AA1833)</f>
        <v/>
      </c>
      <c r="U27" s="246" t="str">
        <f>+IF(I27=0,"",'Ark1'!AC1833)</f>
        <v/>
      </c>
      <c r="V27" s="247" t="str">
        <f>+IF(I27=0,"",'Ark1'!AE1833)</f>
        <v/>
      </c>
      <c r="W27" s="247" t="str">
        <f t="shared" si="0"/>
        <v/>
      </c>
      <c r="X27" s="245" t="str">
        <f t="shared" si="1"/>
        <v/>
      </c>
      <c r="Y27" s="224"/>
      <c r="AA27" s="30"/>
      <c r="AB27" s="28"/>
      <c r="AC27" s="228"/>
      <c r="AD27" s="29"/>
      <c r="AH27" s="29"/>
      <c r="AZ27" s="240"/>
    </row>
    <row r="28" spans="1:52" ht="15.6" customHeight="1">
      <c r="A28" s="224"/>
      <c r="B28" s="309">
        <f>+'Ark1'!C1834</f>
        <v>2024</v>
      </c>
      <c r="C28" s="244">
        <f>+'Ark1'!L1834</f>
        <v>1</v>
      </c>
      <c r="D28" s="244" t="str">
        <f>VLOOKUP(C28,Klasse!$C$11:$D$27,2)</f>
        <v>P-</v>
      </c>
      <c r="E28" s="244">
        <f>+'Ark1'!H1834</f>
        <v>2</v>
      </c>
      <c r="F28" s="244">
        <f>+'Ark1'!J1834</f>
        <v>178</v>
      </c>
      <c r="G28" s="244" t="str">
        <f>VLOOKUP(F28,RNR!$A$8:$B$32,2)</f>
        <v>Røros</v>
      </c>
      <c r="H28" s="244" t="str">
        <f>+IF(I28=0,"",'Ark1'!Q1834)</f>
        <v/>
      </c>
      <c r="I28" s="374">
        <f>+'Ark1'!R1834</f>
        <v>0</v>
      </c>
      <c r="J28" s="245" t="str">
        <f>+IF(I28=0,"",'Ark1'!AG1834)</f>
        <v/>
      </c>
      <c r="K28" s="275" t="e">
        <f t="shared" si="2"/>
        <v>#DIV/0!</v>
      </c>
      <c r="L28" s="245" t="str">
        <f>+IF(I28=0,"",'Ark1'!AH1834)</f>
        <v/>
      </c>
      <c r="M28" s="246" t="str">
        <f>+IF(I28=0,"",'Ark1'!T1834)</f>
        <v/>
      </c>
      <c r="N28" s="33" t="str">
        <f>+IF(I28=0,"",'Ark1'!U1834)</f>
        <v/>
      </c>
      <c r="O28" s="247" t="str">
        <f>+IF(I28=0,"",'Ark1'!V1834)</f>
        <v/>
      </c>
      <c r="P28" s="247" t="str">
        <f>+IF(I28=0,"",'Ark1'!W1834)</f>
        <v/>
      </c>
      <c r="Q28" s="247" t="str">
        <f>+IF(I28=0,"",'Ark1'!X1834)</f>
        <v/>
      </c>
      <c r="R28" s="247" t="str">
        <f>+IF(I28=0,"",'Ark1'!Y1834)</f>
        <v/>
      </c>
      <c r="S28" s="247" t="str">
        <f>+IF(I28=0,"",'Ark1'!Z1834)</f>
        <v/>
      </c>
      <c r="T28" s="245" t="str">
        <f>+IF(I28=0,"",'Ark1'!AA1834)</f>
        <v/>
      </c>
      <c r="U28" s="246" t="str">
        <f>+IF(I28=0,"",'Ark1'!AC1834)</f>
        <v/>
      </c>
      <c r="V28" s="247" t="str">
        <f>+IF(I28=0,"",'Ark1'!AE1834)</f>
        <v/>
      </c>
      <c r="W28" s="247" t="str">
        <f t="shared" si="0"/>
        <v/>
      </c>
      <c r="X28" s="245" t="str">
        <f t="shared" si="1"/>
        <v/>
      </c>
      <c r="Y28" s="224"/>
      <c r="AA28" s="30"/>
      <c r="AB28" s="28"/>
      <c r="AC28" s="228"/>
      <c r="AD28" s="29"/>
      <c r="AH28" s="29"/>
      <c r="AZ28" s="240"/>
    </row>
    <row r="29" spans="1:52" ht="15.6" customHeight="1">
      <c r="A29" s="224"/>
      <c r="B29" s="309">
        <f>+'Ark1'!C1835</f>
        <v>2024</v>
      </c>
      <c r="C29" s="244">
        <f>+'Ark1'!L1835</f>
        <v>1</v>
      </c>
      <c r="D29" s="244" t="str">
        <f>VLOOKUP(C29,Klasse!$C$11:$D$27,2)</f>
        <v>P-</v>
      </c>
      <c r="E29" s="244">
        <f>+'Ark1'!H1835</f>
        <v>2</v>
      </c>
      <c r="F29" s="244">
        <f>+'Ark1'!J1835</f>
        <v>181</v>
      </c>
      <c r="G29" s="244" t="str">
        <f>VLOOKUP(F29,RNR!$A$8:$B$32,2)</f>
        <v>Horns</v>
      </c>
      <c r="H29" s="244" t="str">
        <f>+IF(I29=0,"",'Ark1'!Q1835)</f>
        <v/>
      </c>
      <c r="I29" s="374">
        <f>+'Ark1'!R1835</f>
        <v>0</v>
      </c>
      <c r="J29" s="245" t="str">
        <f>+IF(I29=0,"",'Ark1'!AG1835)</f>
        <v/>
      </c>
      <c r="K29" s="275" t="e">
        <f t="shared" si="2"/>
        <v>#DIV/0!</v>
      </c>
      <c r="L29" s="245" t="str">
        <f>+IF(I29=0,"",'Ark1'!AH1835)</f>
        <v/>
      </c>
      <c r="M29" s="246" t="str">
        <f>+IF(I29=0,"",'Ark1'!T1835)</f>
        <v/>
      </c>
      <c r="N29" s="33" t="str">
        <f>+IF(I29=0,"",'Ark1'!U1835)</f>
        <v/>
      </c>
      <c r="O29" s="247" t="str">
        <f>+IF(I29=0,"",'Ark1'!V1835)</f>
        <v/>
      </c>
      <c r="P29" s="247" t="str">
        <f>+IF(I29=0,"",'Ark1'!W1835)</f>
        <v/>
      </c>
      <c r="Q29" s="247" t="str">
        <f>+IF(I29=0,"",'Ark1'!X1835)</f>
        <v/>
      </c>
      <c r="R29" s="247" t="str">
        <f>+IF(I29=0,"",'Ark1'!Y1835)</f>
        <v/>
      </c>
      <c r="S29" s="247" t="str">
        <f>+IF(I29=0,"",'Ark1'!Z1835)</f>
        <v/>
      </c>
      <c r="T29" s="245" t="str">
        <f>+IF(I29=0,"",'Ark1'!AA1835)</f>
        <v/>
      </c>
      <c r="U29" s="246" t="str">
        <f>+IF(I29=0,"",'Ark1'!AC1835)</f>
        <v/>
      </c>
      <c r="V29" s="247" t="str">
        <f>+IF(I29=0,"",'Ark1'!AE1835)</f>
        <v/>
      </c>
      <c r="W29" s="247" t="str">
        <f t="shared" si="0"/>
        <v/>
      </c>
      <c r="X29" s="245" t="str">
        <f t="shared" si="1"/>
        <v/>
      </c>
      <c r="Y29" s="224"/>
      <c r="AA29" s="30"/>
      <c r="AB29" s="28"/>
      <c r="AC29" s="228"/>
      <c r="AD29" s="29"/>
      <c r="AH29" s="29"/>
      <c r="AZ29" s="240"/>
    </row>
    <row r="30" spans="1:52" ht="15.6" customHeight="1">
      <c r="A30" s="224"/>
      <c r="B30" s="309">
        <f>+'Ark1'!C1836</f>
        <v>2024</v>
      </c>
      <c r="C30" s="244">
        <f>+'Ark1'!L1836</f>
        <v>1</v>
      </c>
      <c r="D30" s="244" t="str">
        <f>VLOOKUP(C30,Klasse!$C$11:$D$27,2)</f>
        <v>P-</v>
      </c>
      <c r="E30" s="244">
        <f>+'Ark1'!H1836</f>
        <v>1</v>
      </c>
      <c r="F30" s="244">
        <f>+'Ark1'!J1836</f>
        <v>262</v>
      </c>
      <c r="G30" s="244" t="str">
        <f>VLOOKUP(F30,RNR!$A$8:$B$32,2)</f>
        <v>Strilalam</v>
      </c>
      <c r="H30" s="244" t="str">
        <f>+IF(I30=0,"",'Ark1'!Q1836)</f>
        <v/>
      </c>
      <c r="I30" s="374">
        <f>+'Ark1'!R1836</f>
        <v>0</v>
      </c>
      <c r="J30" s="245" t="str">
        <f>+IF(I30=0,"",'Ark1'!AG1836)</f>
        <v/>
      </c>
      <c r="K30" s="275" t="e">
        <f t="shared" si="2"/>
        <v>#DIV/0!</v>
      </c>
      <c r="L30" s="245" t="str">
        <f>+IF(I30=0,"",'Ark1'!AH1836)</f>
        <v/>
      </c>
      <c r="M30" s="246" t="str">
        <f>+IF(I30=0,"",'Ark1'!T1836)</f>
        <v/>
      </c>
      <c r="N30" s="33" t="str">
        <f>+IF(I30=0,"",'Ark1'!U1836)</f>
        <v/>
      </c>
      <c r="O30" s="247" t="str">
        <f>+IF(I30=0,"",'Ark1'!V1836)</f>
        <v/>
      </c>
      <c r="P30" s="247" t="str">
        <f>+IF(I30=0,"",'Ark1'!W1836)</f>
        <v/>
      </c>
      <c r="Q30" s="247" t="str">
        <f>+IF(I30=0,"",'Ark1'!X1836)</f>
        <v/>
      </c>
      <c r="R30" s="247" t="str">
        <f>+IF(I30=0,"",'Ark1'!Y1836)</f>
        <v/>
      </c>
      <c r="S30" s="247" t="str">
        <f>+IF(I30=0,"",'Ark1'!Z1836)</f>
        <v/>
      </c>
      <c r="T30" s="245" t="str">
        <f>+IF(I30=0,"",'Ark1'!AA1836)</f>
        <v/>
      </c>
      <c r="U30" s="246" t="str">
        <f>+IF(I30=0,"",'Ark1'!AC1836)</f>
        <v/>
      </c>
      <c r="V30" s="247" t="str">
        <f>+IF(I30=0,"",'Ark1'!AE1836)</f>
        <v/>
      </c>
      <c r="W30" s="247" t="str">
        <f t="shared" si="0"/>
        <v/>
      </c>
      <c r="X30" s="245" t="str">
        <f t="shared" si="1"/>
        <v/>
      </c>
      <c r="Y30" s="224"/>
      <c r="AA30" s="30"/>
      <c r="AB30" s="28"/>
      <c r="AC30" s="228"/>
      <c r="AD30" s="29"/>
      <c r="AH30" s="29"/>
      <c r="AZ30" s="240"/>
    </row>
    <row r="31" spans="1:52" ht="15.6" customHeight="1">
      <c r="A31" s="224"/>
      <c r="B31" s="309">
        <f>+'Ark1'!C1837</f>
        <v>2024</v>
      </c>
      <c r="C31" s="244">
        <f>+'Ark1'!L1837</f>
        <v>1</v>
      </c>
      <c r="D31" s="244" t="str">
        <f>VLOOKUP(C31,Klasse!$C$11:$D$27,2)</f>
        <v>P-</v>
      </c>
      <c r="E31" s="244">
        <f>+'Ark1'!H1837</f>
        <v>2</v>
      </c>
      <c r="F31" s="244">
        <f>+'Ark1'!J1837</f>
        <v>267</v>
      </c>
      <c r="G31" s="244" t="str">
        <f>VLOOKUP(F31,RNR!$A$8:$B$32,2)</f>
        <v>Dalpro</v>
      </c>
      <c r="H31" s="244" t="str">
        <f>+IF(I31=0,"",'Ark1'!Q1837)</f>
        <v/>
      </c>
      <c r="I31" s="374">
        <f>+'Ark1'!R1837</f>
        <v>0</v>
      </c>
      <c r="J31" s="245" t="str">
        <f>+IF(I31=0,"",'Ark1'!AG1837)</f>
        <v/>
      </c>
      <c r="K31" s="275" t="e">
        <f t="shared" si="2"/>
        <v>#DIV/0!</v>
      </c>
      <c r="L31" s="245" t="str">
        <f>+IF(I31=0,"",'Ark1'!AH1837)</f>
        <v/>
      </c>
      <c r="M31" s="246" t="str">
        <f>+IF(I31=0,"",'Ark1'!T1837)</f>
        <v/>
      </c>
      <c r="N31" s="33" t="str">
        <f>+IF(I31=0,"",'Ark1'!U1837)</f>
        <v/>
      </c>
      <c r="O31" s="247" t="str">
        <f>+IF(I31=0,"",'Ark1'!V1837)</f>
        <v/>
      </c>
      <c r="P31" s="247" t="str">
        <f>+IF(I31=0,"",'Ark1'!W1837)</f>
        <v/>
      </c>
      <c r="Q31" s="247" t="str">
        <f>+IF(I31=0,"",'Ark1'!X1837)</f>
        <v/>
      </c>
      <c r="R31" s="247" t="str">
        <f>+IF(I31=0,"",'Ark1'!Y1837)</f>
        <v/>
      </c>
      <c r="S31" s="247" t="str">
        <f>+IF(I31=0,"",'Ark1'!Z1837)</f>
        <v/>
      </c>
      <c r="T31" s="245" t="str">
        <f>+IF(I31=0,"",'Ark1'!AA1837)</f>
        <v/>
      </c>
      <c r="U31" s="246" t="str">
        <f>+IF(I31=0,"",'Ark1'!AC1837)</f>
        <v/>
      </c>
      <c r="V31" s="247" t="str">
        <f>+IF(I31=0,"",'Ark1'!AE1837)</f>
        <v/>
      </c>
      <c r="W31" s="247" t="str">
        <f t="shared" si="0"/>
        <v/>
      </c>
      <c r="X31" s="245" t="str">
        <f t="shared" si="1"/>
        <v/>
      </c>
      <c r="Y31" s="224"/>
      <c r="AA31" s="30"/>
      <c r="AB31" s="28"/>
      <c r="AC31" s="228"/>
      <c r="AD31" s="29"/>
      <c r="AH31" s="29"/>
      <c r="AZ31" s="240"/>
    </row>
    <row r="32" spans="1:52" ht="15.6" customHeight="1">
      <c r="A32" s="224"/>
      <c r="B32" s="309">
        <f>+'Ark1'!C1838</f>
        <v>2024</v>
      </c>
      <c r="C32" s="244">
        <f>+'Ark1'!L1838</f>
        <v>1</v>
      </c>
      <c r="D32" s="244" t="str">
        <f>VLOOKUP(C32,Klasse!$C$11:$D$27,2)</f>
        <v>P-</v>
      </c>
      <c r="E32" s="244">
        <f>+'Ark1'!H1838</f>
        <v>1</v>
      </c>
      <c r="F32" s="244">
        <f>+'Ark1'!J1838</f>
        <v>309</v>
      </c>
      <c r="G32" s="244" t="str">
        <f>VLOOKUP(F32,RNR!$A$8:$B$32,2)</f>
        <v>Malvik</v>
      </c>
      <c r="H32" s="244" t="str">
        <f>+IF(I32=0,"",'Ark1'!Q1838)</f>
        <v/>
      </c>
      <c r="I32" s="374">
        <f>+'Ark1'!R1838</f>
        <v>0</v>
      </c>
      <c r="J32" s="245" t="str">
        <f>+IF(I32=0,"",'Ark1'!AG1838)</f>
        <v/>
      </c>
      <c r="K32" s="275" t="e">
        <f t="shared" si="2"/>
        <v>#DIV/0!</v>
      </c>
      <c r="L32" s="245" t="str">
        <f>+IF(I32=0,"",'Ark1'!AH1838)</f>
        <v/>
      </c>
      <c r="M32" s="246" t="str">
        <f>+IF(I32=0,"",'Ark1'!T1838)</f>
        <v/>
      </c>
      <c r="N32" s="33" t="str">
        <f>+IF(I32=0,"",'Ark1'!U1838)</f>
        <v/>
      </c>
      <c r="O32" s="247" t="str">
        <f>+IF(I32=0,"",'Ark1'!V1838)</f>
        <v/>
      </c>
      <c r="P32" s="247" t="str">
        <f>+IF(I32=0,"",'Ark1'!W1838)</f>
        <v/>
      </c>
      <c r="Q32" s="247" t="str">
        <f>+IF(I32=0,"",'Ark1'!X1838)</f>
        <v/>
      </c>
      <c r="R32" s="247" t="str">
        <f>+IF(I32=0,"",'Ark1'!Y1838)</f>
        <v/>
      </c>
      <c r="S32" s="247" t="str">
        <f>+IF(I32=0,"",'Ark1'!Z1838)</f>
        <v/>
      </c>
      <c r="T32" s="245" t="str">
        <f>+IF(I32=0,"",'Ark1'!AA1838)</f>
        <v/>
      </c>
      <c r="U32" s="246" t="str">
        <f>+IF(I32=0,"",'Ark1'!AC1838)</f>
        <v/>
      </c>
      <c r="V32" s="247" t="str">
        <f>+IF(I32=0,"",'Ark1'!AE1838)</f>
        <v/>
      </c>
      <c r="W32" s="247" t="str">
        <f t="shared" si="0"/>
        <v/>
      </c>
      <c r="X32" s="245" t="str">
        <f t="shared" si="1"/>
        <v/>
      </c>
      <c r="Y32" s="224"/>
      <c r="AA32" s="30"/>
      <c r="AB32" s="28"/>
      <c r="AC32" s="228"/>
      <c r="AD32" s="29"/>
      <c r="AH32" s="29"/>
      <c r="AZ32" s="240"/>
    </row>
    <row r="33" spans="1:52" ht="15.6" customHeight="1">
      <c r="A33" s="224"/>
      <c r="B33" s="309">
        <f>+'Ark1'!C1839</f>
        <v>2024</v>
      </c>
      <c r="C33" s="244">
        <f>+'Ark1'!L1839</f>
        <v>1</v>
      </c>
      <c r="D33" s="244" t="str">
        <f>VLOOKUP(C33,Klasse!$C$11:$D$27,2)</f>
        <v>P-</v>
      </c>
      <c r="E33" s="244">
        <f>+'Ark1'!H1839</f>
        <v>2</v>
      </c>
      <c r="F33" s="244">
        <f>+'Ark1'!J1839</f>
        <v>470</v>
      </c>
      <c r="G33" s="244" t="str">
        <f>VLOOKUP(F33,RNR!$A$8:$B$32,2)</f>
        <v>Jens Eide</v>
      </c>
      <c r="H33" s="244" t="str">
        <f>+IF(I33=0,"",'Ark1'!Q1839)</f>
        <v/>
      </c>
      <c r="I33" s="374">
        <f>+'Ark1'!R1839</f>
        <v>0</v>
      </c>
      <c r="J33" s="245" t="str">
        <f>+IF(I33=0,"",'Ark1'!AG1839)</f>
        <v/>
      </c>
      <c r="K33" s="275" t="e">
        <f t="shared" si="2"/>
        <v>#DIV/0!</v>
      </c>
      <c r="L33" s="245" t="str">
        <f>+IF(I33=0,"",'Ark1'!AH1839)</f>
        <v/>
      </c>
      <c r="M33" s="246" t="str">
        <f>+IF(I33=0,"",'Ark1'!T1839)</f>
        <v/>
      </c>
      <c r="N33" s="33" t="str">
        <f>+IF(I33=0,"",'Ark1'!U1839)</f>
        <v/>
      </c>
      <c r="O33" s="247" t="str">
        <f>+IF(I33=0,"",'Ark1'!V1839)</f>
        <v/>
      </c>
      <c r="P33" s="247" t="str">
        <f>+IF(I33=0,"",'Ark1'!W1839)</f>
        <v/>
      </c>
      <c r="Q33" s="247" t="str">
        <f>+IF(I33=0,"",'Ark1'!X1839)</f>
        <v/>
      </c>
      <c r="R33" s="247" t="str">
        <f>+IF(I33=0,"",'Ark1'!Y1839)</f>
        <v/>
      </c>
      <c r="S33" s="247" t="str">
        <f>+IF(I33=0,"",'Ark1'!Z1839)</f>
        <v/>
      </c>
      <c r="T33" s="245" t="str">
        <f>+IF(I33=0,"",'Ark1'!AA1839)</f>
        <v/>
      </c>
      <c r="U33" s="246" t="str">
        <f>+IF(I33=0,"",'Ark1'!AC1839)</f>
        <v/>
      </c>
      <c r="V33" s="247" t="str">
        <f>+IF(I33=0,"",'Ark1'!AE1839)</f>
        <v/>
      </c>
      <c r="W33" s="247" t="str">
        <f t="shared" si="0"/>
        <v/>
      </c>
      <c r="X33" s="245" t="str">
        <f t="shared" si="1"/>
        <v/>
      </c>
      <c r="Y33" s="224"/>
      <c r="AA33" s="30"/>
      <c r="AB33" s="28"/>
      <c r="AC33" s="228"/>
      <c r="AD33" s="29"/>
      <c r="AH33" s="29"/>
      <c r="AZ33" s="240"/>
    </row>
    <row r="34" spans="1:52" ht="15.6" customHeight="1">
      <c r="A34" s="224"/>
      <c r="B34" s="309">
        <f>+'Ark1'!C1840</f>
        <v>2024</v>
      </c>
      <c r="C34" s="244">
        <f>+'Ark1'!L1840</f>
        <v>1</v>
      </c>
      <c r="D34" s="244" t="str">
        <f>VLOOKUP(C34,Klasse!$C$11:$D$27,2)</f>
        <v>P-</v>
      </c>
      <c r="E34" s="244">
        <f>+'Ark1'!H1840</f>
        <v>2</v>
      </c>
      <c r="F34" s="244">
        <f>+'Ark1'!J1840</f>
        <v>629</v>
      </c>
      <c r="G34" s="244" t="str">
        <f>VLOOKUP(F34,RNR!$A$8:$B$32,2)</f>
        <v>Bø</v>
      </c>
      <c r="H34" s="244" t="str">
        <f>+IF(I34=0,"",'Ark1'!Q1840)</f>
        <v/>
      </c>
      <c r="I34" s="374">
        <f>+'Ark1'!R1840</f>
        <v>0</v>
      </c>
      <c r="J34" s="245" t="str">
        <f>+IF(I34=0,"",'Ark1'!AG1840)</f>
        <v/>
      </c>
      <c r="K34" s="275" t="e">
        <f t="shared" si="2"/>
        <v>#DIV/0!</v>
      </c>
      <c r="L34" s="245" t="str">
        <f>+IF(I34=0,"",'Ark1'!AH1840)</f>
        <v/>
      </c>
      <c r="M34" s="246" t="str">
        <f>+IF(I34=0,"",'Ark1'!T1840)</f>
        <v/>
      </c>
      <c r="N34" s="33" t="str">
        <f>+IF(I34=0,"",'Ark1'!U1840)</f>
        <v/>
      </c>
      <c r="O34" s="247" t="str">
        <f>+IF(I34=0,"",'Ark1'!V1840)</f>
        <v/>
      </c>
      <c r="P34" s="247" t="str">
        <f>+IF(I34=0,"",'Ark1'!W1840)</f>
        <v/>
      </c>
      <c r="Q34" s="247" t="str">
        <f>+IF(I34=0,"",'Ark1'!X1840)</f>
        <v/>
      </c>
      <c r="R34" s="247" t="str">
        <f>+IF(I34=0,"",'Ark1'!Y1840)</f>
        <v/>
      </c>
      <c r="S34" s="247" t="str">
        <f>+IF(I34=0,"",'Ark1'!Z1840)</f>
        <v/>
      </c>
      <c r="T34" s="245" t="str">
        <f>+IF(I34=0,"",'Ark1'!AA1840)</f>
        <v/>
      </c>
      <c r="U34" s="246" t="str">
        <f>+IF(I34=0,"",'Ark1'!AC1840)</f>
        <v/>
      </c>
      <c r="V34" s="247" t="str">
        <f>+IF(I34=0,"",'Ark1'!AE1840)</f>
        <v/>
      </c>
      <c r="W34" s="247" t="str">
        <f t="shared" si="0"/>
        <v/>
      </c>
      <c r="X34" s="245" t="str">
        <f t="shared" si="1"/>
        <v/>
      </c>
      <c r="Y34" s="224"/>
      <c r="AA34" s="30"/>
      <c r="AB34" s="28"/>
      <c r="AC34" s="228"/>
      <c r="AD34" s="29"/>
      <c r="AH34" s="29"/>
      <c r="AZ34" s="240"/>
    </row>
    <row r="35" spans="1:52" ht="15.6" customHeight="1">
      <c r="A35" s="224"/>
      <c r="B35" s="309">
        <f>+'Ark1'!C1841</f>
        <v>2024</v>
      </c>
      <c r="C35" s="244">
        <f>+'Ark1'!L1841</f>
        <v>1</v>
      </c>
      <c r="D35" s="244" t="str">
        <f>VLOOKUP(C35,Klasse!$C$11:$D$27,2)</f>
        <v>P-</v>
      </c>
      <c r="E35" s="244">
        <f>+'Ark1'!H1841</f>
        <v>1</v>
      </c>
      <c r="F35" s="244">
        <f>+'Ark1'!J1841</f>
        <v>643</v>
      </c>
      <c r="G35" s="244" t="str">
        <f>VLOOKUP(F35,RNR!$A$8:$B$32,2)</f>
        <v>Bjerka</v>
      </c>
      <c r="H35" s="244" t="str">
        <f>+IF(I35=0,"",'Ark1'!Q1841)</f>
        <v/>
      </c>
      <c r="I35" s="374">
        <f>+'Ark1'!R1841</f>
        <v>0</v>
      </c>
      <c r="J35" s="245" t="str">
        <f>+IF(I35=0,"",'Ark1'!AG1841)</f>
        <v/>
      </c>
      <c r="K35" s="275" t="e">
        <f t="shared" si="2"/>
        <v>#DIV/0!</v>
      </c>
      <c r="L35" s="245" t="str">
        <f>+IF(I35=0,"",'Ark1'!AH1841)</f>
        <v/>
      </c>
      <c r="M35" s="246" t="str">
        <f>+IF(I35=0,"",'Ark1'!T1841)</f>
        <v/>
      </c>
      <c r="N35" s="33" t="str">
        <f>+IF(I35=0,"",'Ark1'!U1841)</f>
        <v/>
      </c>
      <c r="O35" s="247" t="str">
        <f>+IF(I35=0,"",'Ark1'!V1841)</f>
        <v/>
      </c>
      <c r="P35" s="247" t="str">
        <f>+IF(I35=0,"",'Ark1'!W1841)</f>
        <v/>
      </c>
      <c r="Q35" s="247" t="str">
        <f>+IF(I35=0,"",'Ark1'!X1841)</f>
        <v/>
      </c>
      <c r="R35" s="247" t="str">
        <f>+IF(I35=0,"",'Ark1'!Y1841)</f>
        <v/>
      </c>
      <c r="S35" s="247" t="str">
        <f>+IF(I35=0,"",'Ark1'!Z1841)</f>
        <v/>
      </c>
      <c r="T35" s="245" t="str">
        <f>+IF(I35=0,"",'Ark1'!AA1841)</f>
        <v/>
      </c>
      <c r="U35" s="246" t="str">
        <f>+IF(I35=0,"",'Ark1'!AC1841)</f>
        <v/>
      </c>
      <c r="V35" s="247" t="str">
        <f>+IF(I35=0,"",'Ark1'!AE1841)</f>
        <v/>
      </c>
      <c r="W35" s="247" t="str">
        <f t="shared" si="0"/>
        <v/>
      </c>
      <c r="X35" s="245" t="str">
        <f t="shared" si="1"/>
        <v/>
      </c>
      <c r="Y35" s="224"/>
      <c r="AA35" s="30"/>
      <c r="AB35" s="28"/>
      <c r="AC35" s="228"/>
      <c r="AD35" s="29"/>
      <c r="AH35" s="29"/>
      <c r="AZ35" s="240"/>
    </row>
    <row r="36" spans="1:52" ht="15.6" customHeight="1">
      <c r="A36" s="224"/>
      <c r="B36" s="309">
        <f>+'Ark1'!C1842</f>
        <v>2024</v>
      </c>
      <c r="C36" s="244">
        <f>+'Ark1'!L1842</f>
        <v>1</v>
      </c>
      <c r="D36" s="244" t="str">
        <f>VLOOKUP(C36,Klasse!$C$11:$D$27,2)</f>
        <v>P-</v>
      </c>
      <c r="E36" s="244">
        <f>+'Ark1'!H1842</f>
        <v>2</v>
      </c>
      <c r="F36" s="244">
        <f>+'Ark1'!J1842</f>
        <v>704</v>
      </c>
      <c r="G36" s="244" t="str">
        <f>VLOOKUP(F36,RNR!$A$8:$B$32,2)</f>
        <v>Øre Vilt</v>
      </c>
      <c r="H36" s="244" t="str">
        <f>+IF(I36=0,"",'Ark1'!Q1842)</f>
        <v/>
      </c>
      <c r="I36" s="374">
        <f>+'Ark1'!R1842</f>
        <v>0</v>
      </c>
      <c r="J36" s="245" t="str">
        <f>+IF(I36=0,"",'Ark1'!AG1842)</f>
        <v/>
      </c>
      <c r="K36" s="275" t="e">
        <f t="shared" si="2"/>
        <v>#DIV/0!</v>
      </c>
      <c r="L36" s="245" t="str">
        <f>+IF(I36=0,"",'Ark1'!AH1842)</f>
        <v/>
      </c>
      <c r="M36" s="246" t="str">
        <f>+IF(I36=0,"",'Ark1'!T1842)</f>
        <v/>
      </c>
      <c r="N36" s="33" t="str">
        <f>+IF(I36=0,"",'Ark1'!U1842)</f>
        <v/>
      </c>
      <c r="O36" s="247" t="str">
        <f>+IF(I36=0,"",'Ark1'!V1842)</f>
        <v/>
      </c>
      <c r="P36" s="247" t="str">
        <f>+IF(I36=0,"",'Ark1'!W1842)</f>
        <v/>
      </c>
      <c r="Q36" s="247" t="str">
        <f>+IF(I36=0,"",'Ark1'!X1842)</f>
        <v/>
      </c>
      <c r="R36" s="247" t="str">
        <f>+IF(I36=0,"",'Ark1'!Y1842)</f>
        <v/>
      </c>
      <c r="S36" s="247" t="str">
        <f>+IF(I36=0,"",'Ark1'!Z1842)</f>
        <v/>
      </c>
      <c r="T36" s="245" t="str">
        <f>+IF(I36=0,"",'Ark1'!AA1842)</f>
        <v/>
      </c>
      <c r="U36" s="246" t="str">
        <f>+IF(I36=0,"",'Ark1'!AC1842)</f>
        <v/>
      </c>
      <c r="V36" s="247" t="str">
        <f>+IF(I36=0,"",'Ark1'!AE1842)</f>
        <v/>
      </c>
      <c r="W36" s="247" t="str">
        <f t="shared" si="0"/>
        <v/>
      </c>
      <c r="X36" s="245" t="str">
        <f t="shared" si="1"/>
        <v/>
      </c>
      <c r="Y36" s="224"/>
      <c r="AA36" s="30"/>
      <c r="AB36" s="28"/>
      <c r="AC36" s="228"/>
      <c r="AD36" s="29"/>
      <c r="AH36" s="29"/>
      <c r="AZ36" s="240"/>
    </row>
    <row r="37" spans="1:52" ht="15.6" customHeight="1">
      <c r="A37" s="224"/>
      <c r="B37" s="309">
        <f>+'Ark1'!C1843</f>
        <v>2024</v>
      </c>
      <c r="C37" s="244">
        <f>+'Ark1'!L1843</f>
        <v>1</v>
      </c>
      <c r="D37" s="244" t="str">
        <f>VLOOKUP(C37,Klasse!$C$11:$D$27,2)</f>
        <v>P-</v>
      </c>
      <c r="E37" s="244">
        <f>+'Ark1'!H1843</f>
        <v>1</v>
      </c>
      <c r="F37" s="244">
        <f>+'Ark1'!J1843</f>
        <v>802</v>
      </c>
      <c r="G37" s="244" t="str">
        <f>VLOOKUP(F37,RNR!$A$8:$B$32,2)</f>
        <v>Karasjok</v>
      </c>
      <c r="H37" s="244" t="str">
        <f>+IF(I37=0,"",'Ark1'!Q1843)</f>
        <v/>
      </c>
      <c r="I37" s="374">
        <f>+'Ark1'!R1843</f>
        <v>0</v>
      </c>
      <c r="J37" s="245" t="str">
        <f>+IF(I37=0,"",'Ark1'!AG1843)</f>
        <v/>
      </c>
      <c r="K37" s="275" t="e">
        <f>100*I37/$I$11</f>
        <v>#DIV/0!</v>
      </c>
      <c r="L37" s="245" t="str">
        <f>+IF(I37=0,"",'Ark1'!AH1843)</f>
        <v/>
      </c>
      <c r="M37" s="246" t="str">
        <f>+IF(I37=0,"",'Ark1'!T1843)</f>
        <v/>
      </c>
      <c r="N37" s="33" t="str">
        <f>+IF(I37=0,"",'Ark1'!U1843)</f>
        <v/>
      </c>
      <c r="O37" s="247" t="str">
        <f>+IF(I37=0,"",'Ark1'!V1843)</f>
        <v/>
      </c>
      <c r="P37" s="247" t="str">
        <f>+IF(I37=0,"",'Ark1'!W1843)</f>
        <v/>
      </c>
      <c r="Q37" s="247" t="str">
        <f>+IF(I37=0,"",'Ark1'!X1843)</f>
        <v/>
      </c>
      <c r="R37" s="247" t="str">
        <f>+IF(I37=0,"",'Ark1'!Y1843)</f>
        <v/>
      </c>
      <c r="S37" s="247" t="str">
        <f>+IF(I37=0,"",'Ark1'!Z1843)</f>
        <v/>
      </c>
      <c r="T37" s="245" t="str">
        <f>+IF(I37=0,"",'Ark1'!AA1843)</f>
        <v/>
      </c>
      <c r="U37" s="246" t="str">
        <f>+IF(I37=0,"",'Ark1'!AC1843)</f>
        <v/>
      </c>
      <c r="V37" s="247" t="str">
        <f>+IF(I37=0,"",'Ark1'!AE1843)</f>
        <v/>
      </c>
      <c r="W37" s="247" t="str">
        <f t="shared" ref="W37" si="3">IF(I37=0,"",N37/C37)</f>
        <v/>
      </c>
      <c r="X37" s="245" t="str">
        <f t="shared" ref="X37" si="4">IF(I37=0,"",I37/H37)</f>
        <v/>
      </c>
      <c r="Y37" s="224"/>
      <c r="AA37" s="30"/>
      <c r="AB37" s="28"/>
      <c r="AC37" s="228"/>
      <c r="AD37" s="29"/>
      <c r="AH37" s="29"/>
      <c r="AZ37" s="240"/>
    </row>
    <row r="38" spans="1:52" ht="19.8">
      <c r="A38" s="224"/>
      <c r="B38" s="224"/>
      <c r="C38" s="224"/>
      <c r="D38" s="224"/>
      <c r="E38" s="224"/>
      <c r="F38" s="224"/>
      <c r="G38" s="224"/>
      <c r="H38" s="224"/>
      <c r="I38" s="370"/>
      <c r="J38" s="225"/>
      <c r="K38" s="225"/>
      <c r="L38" s="225"/>
      <c r="M38" s="224"/>
      <c r="N38" s="224"/>
      <c r="O38" s="224"/>
      <c r="P38" s="226"/>
      <c r="Q38" s="226"/>
      <c r="R38" s="226"/>
      <c r="S38" s="226"/>
      <c r="T38" s="226"/>
      <c r="U38" s="224"/>
      <c r="V38" s="226"/>
      <c r="W38" s="243"/>
      <c r="X38" s="241"/>
      <c r="Y38" s="224"/>
      <c r="AA38" s="30"/>
      <c r="AB38" s="28"/>
      <c r="AC38" s="228"/>
      <c r="AD38" s="29"/>
      <c r="AH38" s="29"/>
      <c r="AZ38" s="240"/>
    </row>
    <row r="39" spans="1:52" ht="21">
      <c r="A39" s="224"/>
      <c r="B39" s="224"/>
      <c r="C39" s="224"/>
      <c r="D39" s="274" t="s">
        <v>29</v>
      </c>
      <c r="E39" s="224"/>
      <c r="F39" s="224"/>
      <c r="G39" s="224"/>
      <c r="H39" s="224"/>
      <c r="I39" s="359">
        <f>SUM(I41:I65)</f>
        <v>0</v>
      </c>
      <c r="J39" s="225"/>
      <c r="K39" s="225"/>
      <c r="L39" s="225"/>
      <c r="M39" s="224"/>
      <c r="N39" s="273">
        <f>+Klasse!L12</f>
        <v>0</v>
      </c>
      <c r="O39" s="224"/>
      <c r="P39" s="226"/>
      <c r="Q39" s="226"/>
      <c r="R39" s="226"/>
      <c r="S39" s="226"/>
      <c r="T39" s="226"/>
      <c r="U39" s="224"/>
      <c r="V39" s="226"/>
      <c r="W39" s="226"/>
      <c r="X39" s="226"/>
      <c r="Y39" s="226"/>
      <c r="AA39" s="30"/>
      <c r="AB39" s="28"/>
      <c r="AC39" s="228"/>
      <c r="AD39" s="29"/>
      <c r="AH39" s="29"/>
      <c r="AZ39" s="240"/>
    </row>
    <row r="40" spans="1:52" ht="15" customHeight="1">
      <c r="A40" s="224"/>
      <c r="B40" s="224"/>
      <c r="C40" s="224"/>
      <c r="D40" s="224"/>
      <c r="E40" s="224"/>
      <c r="F40" s="224"/>
      <c r="G40" s="224"/>
      <c r="H40" s="242"/>
      <c r="I40" s="370"/>
      <c r="J40" s="225"/>
      <c r="K40" s="241"/>
      <c r="L40" s="225"/>
      <c r="M40" s="242"/>
      <c r="N40" s="225"/>
      <c r="O40" s="225"/>
      <c r="P40" s="226"/>
      <c r="Q40" s="226"/>
      <c r="R40" s="226"/>
      <c r="S40" s="226"/>
      <c r="T40" s="243"/>
      <c r="U40" s="224"/>
      <c r="V40" s="243"/>
      <c r="W40" s="243"/>
      <c r="X40" s="241"/>
      <c r="Y40" s="224"/>
      <c r="AA40" s="30"/>
      <c r="AB40" s="28"/>
      <c r="AC40" s="228"/>
      <c r="AD40" s="29"/>
      <c r="AH40" s="29"/>
      <c r="AZ40" s="240"/>
    </row>
    <row r="41" spans="1:52" ht="15.6" customHeight="1">
      <c r="A41" s="224"/>
      <c r="B41" s="309">
        <f>+'Ark1'!C1851</f>
        <v>2024</v>
      </c>
      <c r="C41" s="29">
        <f>+'Ark1'!L1844</f>
        <v>2</v>
      </c>
      <c r="D41" s="244" t="str">
        <f>VLOOKUP(C41,Klasse!$C$11:$D$27,2)</f>
        <v>P</v>
      </c>
      <c r="E41" s="29">
        <f>+'Ark1'!H1844</f>
        <v>1</v>
      </c>
      <c r="F41" s="29">
        <f>+'Ark1'!J1844</f>
        <v>103</v>
      </c>
      <c r="G41" s="29" t="str">
        <f>VLOOKUP(F41,RNR!$A$8:$B$32,2)</f>
        <v>Rudshøgda</v>
      </c>
      <c r="H41" s="29" t="str">
        <f>+IF(I41=0,"",'Ark1'!Q1844)</f>
        <v/>
      </c>
      <c r="I41" s="358">
        <f>+'Ark1'!R1844</f>
        <v>0</v>
      </c>
      <c r="J41" s="30" t="str">
        <f>+IF(I41=0,"",'Ark1'!AG1844)</f>
        <v/>
      </c>
      <c r="K41" s="276" t="e">
        <f t="shared" ref="K41:K42" si="5">100*I41/$I$39</f>
        <v>#DIV/0!</v>
      </c>
      <c r="L41" s="30" t="str">
        <f>+IF(I41=0,"",'Ark1'!AH1844)</f>
        <v/>
      </c>
      <c r="M41" s="28" t="str">
        <f>+IF(I41=0,"",'Ark1'!T1844)</f>
        <v/>
      </c>
      <c r="N41" s="33" t="str">
        <f>+IF(I41=0,"",'Ark1'!U1844)</f>
        <v/>
      </c>
      <c r="O41" s="30" t="str">
        <f>+IF(I41=0,"",'Ark1'!V1844)</f>
        <v/>
      </c>
      <c r="P41" s="35" t="str">
        <f>+IF(I41=0,"",'Ark1'!W1844)</f>
        <v/>
      </c>
      <c r="Q41" s="35" t="str">
        <f>+IF(I41=0,"",'Ark1'!X1844)</f>
        <v/>
      </c>
      <c r="R41" s="35" t="str">
        <f>+IF(I41=0,"",'Ark1'!Y1844)</f>
        <v/>
      </c>
      <c r="S41" s="35" t="str">
        <f>+IF(I41=0,"",'Ark1'!Z1844)</f>
        <v/>
      </c>
      <c r="T41" s="30" t="str">
        <f>+IF(I41=0,"",'Ark1'!AA1844)</f>
        <v/>
      </c>
      <c r="U41" s="28" t="str">
        <f>+IF(I41=0,"",'Ark1'!AC1844)</f>
        <v/>
      </c>
      <c r="V41" s="35" t="str">
        <f>+IF(I41=0,"",'Ark1'!AE1844)</f>
        <v/>
      </c>
      <c r="W41" s="35" t="str">
        <f t="shared" ref="W41:W42" si="6">IF(I41=0,"",N41/C41)</f>
        <v/>
      </c>
      <c r="X41" s="30" t="str">
        <f t="shared" ref="X41:X42" si="7">IF(I41=0,"",I41/H41)</f>
        <v/>
      </c>
      <c r="Y41" s="224"/>
      <c r="AA41" s="30"/>
      <c r="AB41" s="28"/>
      <c r="AC41" s="228"/>
      <c r="AD41" s="29"/>
      <c r="AH41" s="29"/>
    </row>
    <row r="42" spans="1:52" ht="15.6" customHeight="1">
      <c r="A42" s="224"/>
      <c r="B42" s="309">
        <f>+'Ark1'!C1852</f>
        <v>2024</v>
      </c>
      <c r="C42" s="29">
        <f>+'Ark1'!L1845</f>
        <v>2</v>
      </c>
      <c r="D42" s="244" t="str">
        <f>VLOOKUP(C42,Klasse!$C$11:$D$27,2)</f>
        <v>P</v>
      </c>
      <c r="E42" s="29">
        <f>+'Ark1'!H1845</f>
        <v>2</v>
      </c>
      <c r="F42" s="29">
        <f>+'Ark1'!J1845</f>
        <v>106</v>
      </c>
      <c r="G42" s="29" t="str">
        <f>VLOOKUP(F42,RNR!$A$8:$B$32,2)</f>
        <v>Furuseth</v>
      </c>
      <c r="H42" s="29" t="str">
        <f>+IF(I42=0,"",'Ark1'!Q1845)</f>
        <v/>
      </c>
      <c r="I42" s="358">
        <f>+'Ark1'!R1845</f>
        <v>0</v>
      </c>
      <c r="J42" s="30" t="str">
        <f>+IF(I42=0,"",'Ark1'!AG1845)</f>
        <v/>
      </c>
      <c r="K42" s="276" t="e">
        <f t="shared" si="5"/>
        <v>#DIV/0!</v>
      </c>
      <c r="L42" s="30" t="str">
        <f>+IF(I42=0,"",'Ark1'!AH1845)</f>
        <v/>
      </c>
      <c r="M42" s="28" t="str">
        <f>+IF(I42=0,"",'Ark1'!T1845)</f>
        <v/>
      </c>
      <c r="N42" s="33" t="str">
        <f>+IF(I42=0,"",'Ark1'!U1845)</f>
        <v/>
      </c>
      <c r="O42" s="30" t="str">
        <f>+IF(I42=0,"",'Ark1'!V1845)</f>
        <v/>
      </c>
      <c r="P42" s="35" t="str">
        <f>+IF(I42=0,"",'Ark1'!W1845)</f>
        <v/>
      </c>
      <c r="Q42" s="35" t="str">
        <f>+IF(I42=0,"",'Ark1'!X1845)</f>
        <v/>
      </c>
      <c r="R42" s="35" t="str">
        <f>+IF(I42=0,"",'Ark1'!Y1845)</f>
        <v/>
      </c>
      <c r="S42" s="35" t="str">
        <f>+IF(I42=0,"",'Ark1'!Z1845)</f>
        <v/>
      </c>
      <c r="T42" s="30" t="str">
        <f>+IF(I42=0,"",'Ark1'!AA1845)</f>
        <v/>
      </c>
      <c r="U42" s="28" t="str">
        <f>+IF(I42=0,"",'Ark1'!AC1845)</f>
        <v/>
      </c>
      <c r="V42" s="35" t="str">
        <f>+IF(I42=0,"",'Ark1'!AE1845)</f>
        <v/>
      </c>
      <c r="W42" s="35" t="str">
        <f t="shared" si="6"/>
        <v/>
      </c>
      <c r="X42" s="30" t="str">
        <f t="shared" si="7"/>
        <v/>
      </c>
      <c r="Y42" s="224"/>
      <c r="AA42" s="30"/>
      <c r="AB42" s="28"/>
      <c r="AC42" s="228"/>
      <c r="AD42" s="29"/>
      <c r="AH42" s="29"/>
    </row>
    <row r="43" spans="1:52" ht="15.6">
      <c r="A43" s="224"/>
      <c r="B43" s="309">
        <f>+'Ark1'!C1853</f>
        <v>2024</v>
      </c>
      <c r="C43" s="29">
        <f>+'Ark1'!L1846</f>
        <v>2</v>
      </c>
      <c r="D43" s="244" t="str">
        <f>VLOOKUP(C43,Klasse!$C$11:$D$27,2)</f>
        <v>P</v>
      </c>
      <c r="E43" s="29">
        <f>+'Ark1'!H1846</f>
        <v>1</v>
      </c>
      <c r="F43" s="29">
        <f>+'Ark1'!J1846</f>
        <v>110</v>
      </c>
      <c r="G43" s="29" t="str">
        <f>VLOOKUP(F43,RNR!$A$8:$B$32,2)</f>
        <v>Gol</v>
      </c>
      <c r="H43" s="29" t="str">
        <f>+IF(I43=0,"",'Ark1'!Q1846)</f>
        <v/>
      </c>
      <c r="I43" s="358">
        <f>+'Ark1'!R1846</f>
        <v>0</v>
      </c>
      <c r="J43" s="30" t="str">
        <f>+IF(I43=0,"",'Ark1'!AG1846)</f>
        <v/>
      </c>
      <c r="K43" s="276" t="e">
        <f t="shared" ref="K43:K65" si="8">100*I43/$I$39</f>
        <v>#DIV/0!</v>
      </c>
      <c r="L43" s="30" t="str">
        <f>+IF(I43=0,"",'Ark1'!AH1846)</f>
        <v/>
      </c>
      <c r="M43" s="28" t="str">
        <f>+IF(I43=0,"",'Ark1'!T1846)</f>
        <v/>
      </c>
      <c r="N43" s="33" t="str">
        <f>+IF(I43=0,"",'Ark1'!U1846)</f>
        <v/>
      </c>
      <c r="O43" s="30" t="str">
        <f>+IF(I43=0,"",'Ark1'!V1846)</f>
        <v/>
      </c>
      <c r="P43" s="35" t="str">
        <f>+IF(I43=0,"",'Ark1'!W1846)</f>
        <v/>
      </c>
      <c r="Q43" s="35" t="str">
        <f>+IF(I43=0,"",'Ark1'!X1846)</f>
        <v/>
      </c>
      <c r="R43" s="35" t="str">
        <f>+IF(I43=0,"",'Ark1'!Y1846)</f>
        <v/>
      </c>
      <c r="S43" s="35" t="str">
        <f>+IF(I43=0,"",'Ark1'!Z1846)</f>
        <v/>
      </c>
      <c r="T43" s="30" t="str">
        <f>+IF(I43=0,"",'Ark1'!AA1846)</f>
        <v/>
      </c>
      <c r="U43" s="28" t="str">
        <f>+IF(I43=0,"",'Ark1'!AC1846)</f>
        <v/>
      </c>
      <c r="V43" s="35" t="str">
        <f>+IF(I43=0,"",'Ark1'!AE1846)</f>
        <v/>
      </c>
      <c r="W43" s="35" t="str">
        <f t="shared" ref="W43:W65" si="9">IF(I43=0,"",N43/C43)</f>
        <v/>
      </c>
      <c r="X43" s="30" t="str">
        <f t="shared" ref="X43:X65" si="10">IF(I43=0,"",I43/H43)</f>
        <v/>
      </c>
      <c r="Y43" s="224"/>
      <c r="AA43" s="30"/>
      <c r="AB43" s="28"/>
      <c r="AC43" s="228"/>
      <c r="AD43" s="29"/>
      <c r="AH43" s="29"/>
    </row>
    <row r="44" spans="1:52" ht="15.6">
      <c r="A44" s="224"/>
      <c r="B44" s="309">
        <f>+'Ark1'!C1854</f>
        <v>2024</v>
      </c>
      <c r="C44" s="29">
        <f>+'Ark1'!L1847</f>
        <v>2</v>
      </c>
      <c r="D44" s="244" t="str">
        <f>VLOOKUP(C44,Klasse!$C$11:$D$27,2)</f>
        <v>P</v>
      </c>
      <c r="E44" s="29">
        <f>+'Ark1'!H1847</f>
        <v>1</v>
      </c>
      <c r="F44" s="29">
        <f>+'Ark1'!J1847</f>
        <v>111</v>
      </c>
      <c r="G44" s="29" t="str">
        <f>VLOOKUP(F44,RNR!$A$8:$B$32,2)</f>
        <v>Forus</v>
      </c>
      <c r="H44" s="29" t="str">
        <f>+IF(I44=0,"",'Ark1'!Q1847)</f>
        <v/>
      </c>
      <c r="I44" s="358">
        <f>+'Ark1'!R1847</f>
        <v>0</v>
      </c>
      <c r="J44" s="30" t="str">
        <f>+IF(I44=0,"",'Ark1'!AG1847)</f>
        <v/>
      </c>
      <c r="K44" s="276" t="e">
        <f t="shared" si="8"/>
        <v>#DIV/0!</v>
      </c>
      <c r="L44" s="30" t="str">
        <f>+IF(I44=0,"",'Ark1'!AH1847)</f>
        <v/>
      </c>
      <c r="M44" s="28" t="str">
        <f>+IF(I44=0,"",'Ark1'!T1847)</f>
        <v/>
      </c>
      <c r="N44" s="33" t="str">
        <f>+IF(I44=0,"",'Ark1'!U1847)</f>
        <v/>
      </c>
      <c r="O44" s="30" t="str">
        <f>+IF(I44=0,"",'Ark1'!V1847)</f>
        <v/>
      </c>
      <c r="P44" s="35" t="str">
        <f>+IF(I44=0,"",'Ark1'!W1847)</f>
        <v/>
      </c>
      <c r="Q44" s="35" t="str">
        <f>+IF(I44=0,"",'Ark1'!X1847)</f>
        <v/>
      </c>
      <c r="R44" s="35" t="str">
        <f>+IF(I44=0,"",'Ark1'!Y1847)</f>
        <v/>
      </c>
      <c r="S44" s="35" t="str">
        <f>+IF(I44=0,"",'Ark1'!Z1847)</f>
        <v/>
      </c>
      <c r="T44" s="30" t="str">
        <f>+IF(I44=0,"",'Ark1'!AA1847)</f>
        <v/>
      </c>
      <c r="U44" s="28" t="str">
        <f>+IF(I44=0,"",'Ark1'!AC1847)</f>
        <v/>
      </c>
      <c r="V44" s="35" t="str">
        <f>+IF(I44=0,"",'Ark1'!AE1847)</f>
        <v/>
      </c>
      <c r="W44" s="35" t="str">
        <f t="shared" si="9"/>
        <v/>
      </c>
      <c r="X44" s="30" t="str">
        <f t="shared" si="10"/>
        <v/>
      </c>
      <c r="Y44" s="224"/>
      <c r="AA44" s="30"/>
      <c r="AB44" s="28"/>
      <c r="AC44" s="228"/>
      <c r="AD44" s="29"/>
      <c r="AH44" s="29"/>
    </row>
    <row r="45" spans="1:52" ht="15.6">
      <c r="A45" s="224"/>
      <c r="B45" s="309">
        <f>+'Ark1'!C1855</f>
        <v>2024</v>
      </c>
      <c r="C45" s="29">
        <f>+'Ark1'!L1848</f>
        <v>2</v>
      </c>
      <c r="D45" s="244" t="str">
        <f>VLOOKUP(C45,Klasse!$C$11:$D$27,2)</f>
        <v>P</v>
      </c>
      <c r="E45" s="29">
        <f>+'Ark1'!H1848</f>
        <v>1</v>
      </c>
      <c r="F45" s="29">
        <f>+'Ark1'!J1848</f>
        <v>116</v>
      </c>
      <c r="G45" s="29" t="str">
        <f>VLOOKUP(F45,RNR!$A$8:$B$32,2)</f>
        <v>Sandeid</v>
      </c>
      <c r="H45" s="29" t="str">
        <f>+IF(I45=0,"",'Ark1'!Q1848)</f>
        <v/>
      </c>
      <c r="I45" s="358">
        <f>+'Ark1'!R1848</f>
        <v>0</v>
      </c>
      <c r="J45" s="30" t="str">
        <f>+IF(I45=0,"",'Ark1'!AG1848)</f>
        <v/>
      </c>
      <c r="K45" s="276" t="e">
        <f t="shared" si="8"/>
        <v>#DIV/0!</v>
      </c>
      <c r="L45" s="30" t="str">
        <f>+IF(I45=0,"",'Ark1'!AH1848)</f>
        <v/>
      </c>
      <c r="M45" s="28" t="str">
        <f>+IF(I45=0,"",'Ark1'!T1848)</f>
        <v/>
      </c>
      <c r="N45" s="33" t="str">
        <f>+IF(I45=0,"",'Ark1'!U1848)</f>
        <v/>
      </c>
      <c r="O45" s="30" t="str">
        <f>+IF(I45=0,"",'Ark1'!V1848)</f>
        <v/>
      </c>
      <c r="P45" s="35" t="str">
        <f>+IF(I45=0,"",'Ark1'!W1848)</f>
        <v/>
      </c>
      <c r="Q45" s="35" t="str">
        <f>+IF(I45=0,"",'Ark1'!X1848)</f>
        <v/>
      </c>
      <c r="R45" s="35" t="str">
        <f>+IF(I45=0,"",'Ark1'!Y1848)</f>
        <v/>
      </c>
      <c r="S45" s="35" t="str">
        <f>+IF(I45=0,"",'Ark1'!Z1848)</f>
        <v/>
      </c>
      <c r="T45" s="30" t="str">
        <f>+IF(I45=0,"",'Ark1'!AA1848)</f>
        <v/>
      </c>
      <c r="U45" s="28" t="str">
        <f>+IF(I45=0,"",'Ark1'!AC1848)</f>
        <v/>
      </c>
      <c r="V45" s="35" t="str">
        <f>+IF(I45=0,"",'Ark1'!AE1848)</f>
        <v/>
      </c>
      <c r="W45" s="35" t="str">
        <f t="shared" si="9"/>
        <v/>
      </c>
      <c r="X45" s="30" t="str">
        <f t="shared" si="10"/>
        <v/>
      </c>
      <c r="Y45" s="224"/>
      <c r="AA45" s="30"/>
      <c r="AB45" s="28"/>
      <c r="AC45" s="228"/>
      <c r="AD45" s="29"/>
      <c r="AH45" s="29"/>
    </row>
    <row r="46" spans="1:52" ht="15.6">
      <c r="A46" s="224"/>
      <c r="B46" s="309">
        <f>+'Ark1'!C1856</f>
        <v>2024</v>
      </c>
      <c r="C46" s="29">
        <f>+'Ark1'!L1849</f>
        <v>2</v>
      </c>
      <c r="D46" s="244" t="str">
        <f>VLOOKUP(C46,Klasse!$C$11:$D$27,2)</f>
        <v>P</v>
      </c>
      <c r="E46" s="29">
        <f>+'Ark1'!H1849</f>
        <v>2</v>
      </c>
      <c r="F46" s="29">
        <f>+'Ark1'!J1849</f>
        <v>117</v>
      </c>
      <c r="G46" s="29" t="str">
        <f>VLOOKUP(F46,RNR!$A$8:$B$32,2)</f>
        <v>Jæren</v>
      </c>
      <c r="H46" s="29" t="str">
        <f>+IF(I46=0,"",'Ark1'!Q1849)</f>
        <v/>
      </c>
      <c r="I46" s="358">
        <f>+'Ark1'!R1849</f>
        <v>0</v>
      </c>
      <c r="J46" s="30" t="str">
        <f>+IF(I46=0,"",'Ark1'!AG1849)</f>
        <v/>
      </c>
      <c r="K46" s="276" t="e">
        <f t="shared" si="8"/>
        <v>#DIV/0!</v>
      </c>
      <c r="L46" s="30" t="str">
        <f>+IF(I46=0,"",'Ark1'!AH1849)</f>
        <v/>
      </c>
      <c r="M46" s="28" t="str">
        <f>+IF(I46=0,"",'Ark1'!T1849)</f>
        <v/>
      </c>
      <c r="N46" s="33" t="str">
        <f>+IF(I46=0,"",'Ark1'!U1849)</f>
        <v/>
      </c>
      <c r="O46" s="30" t="str">
        <f>+IF(I46=0,"",'Ark1'!V1849)</f>
        <v/>
      </c>
      <c r="P46" s="35" t="str">
        <f>+IF(I46=0,"",'Ark1'!W1849)</f>
        <v/>
      </c>
      <c r="Q46" s="35" t="str">
        <f>+IF(I46=0,"",'Ark1'!X1849)</f>
        <v/>
      </c>
      <c r="R46" s="35" t="str">
        <f>+IF(I46=0,"",'Ark1'!Y1849)</f>
        <v/>
      </c>
      <c r="S46" s="35" t="str">
        <f>+IF(I46=0,"",'Ark1'!Z1849)</f>
        <v/>
      </c>
      <c r="T46" s="30" t="str">
        <f>+IF(I46=0,"",'Ark1'!AA1849)</f>
        <v/>
      </c>
      <c r="U46" s="28" t="str">
        <f>+IF(I46=0,"",'Ark1'!AC1849)</f>
        <v/>
      </c>
      <c r="V46" s="35" t="str">
        <f>+IF(I46=0,"",'Ark1'!AE1849)</f>
        <v/>
      </c>
      <c r="W46" s="35" t="str">
        <f t="shared" si="9"/>
        <v/>
      </c>
      <c r="X46" s="30" t="str">
        <f t="shared" si="10"/>
        <v/>
      </c>
      <c r="Y46" s="224"/>
      <c r="AA46" s="30"/>
      <c r="AB46" s="28"/>
      <c r="AC46" s="228"/>
      <c r="AD46" s="29"/>
      <c r="AH46" s="29"/>
    </row>
    <row r="47" spans="1:52" ht="15.6">
      <c r="A47" s="224"/>
      <c r="B47" s="309">
        <f>+'Ark1'!C1857</f>
        <v>2024</v>
      </c>
      <c r="C47" s="29">
        <f>+'Ark1'!L1850</f>
        <v>2</v>
      </c>
      <c r="D47" s="244" t="str">
        <f>VLOOKUP(C47,Klasse!$C$11:$D$27,2)</f>
        <v>P</v>
      </c>
      <c r="E47" s="29">
        <f>+'Ark1'!H1850</f>
        <v>1</v>
      </c>
      <c r="F47" s="29">
        <f>+'Ark1'!J1850</f>
        <v>134</v>
      </c>
      <c r="G47" s="29" t="str">
        <f>VLOOKUP(F47,RNR!$A$8:$B$32,2)</f>
        <v>Førde</v>
      </c>
      <c r="H47" s="29" t="str">
        <f>+IF(I47=0,"",'Ark1'!Q1850)</f>
        <v/>
      </c>
      <c r="I47" s="358">
        <f>+'Ark1'!R1850</f>
        <v>0</v>
      </c>
      <c r="J47" s="30" t="str">
        <f>+IF(I47=0,"",'Ark1'!AG1850)</f>
        <v/>
      </c>
      <c r="K47" s="276" t="e">
        <f t="shared" si="8"/>
        <v>#DIV/0!</v>
      </c>
      <c r="L47" s="30" t="str">
        <f>+IF(I47=0,"",'Ark1'!AH1850)</f>
        <v/>
      </c>
      <c r="M47" s="28" t="str">
        <f>+IF(I47=0,"",'Ark1'!T1850)</f>
        <v/>
      </c>
      <c r="N47" s="33" t="str">
        <f>+IF(I47=0,"",'Ark1'!U1850)</f>
        <v/>
      </c>
      <c r="O47" s="30" t="str">
        <f>+IF(I47=0,"",'Ark1'!V1850)</f>
        <v/>
      </c>
      <c r="P47" s="35" t="str">
        <f>+IF(I47=0,"",'Ark1'!W1850)</f>
        <v/>
      </c>
      <c r="Q47" s="35" t="str">
        <f>+IF(I47=0,"",'Ark1'!X1850)</f>
        <v/>
      </c>
      <c r="R47" s="35" t="str">
        <f>+IF(I47=0,"",'Ark1'!Y1850)</f>
        <v/>
      </c>
      <c r="S47" s="35" t="str">
        <f>+IF(I47=0,"",'Ark1'!Z1850)</f>
        <v/>
      </c>
      <c r="T47" s="30" t="str">
        <f>+IF(I47=0,"",'Ark1'!AA1850)</f>
        <v/>
      </c>
      <c r="U47" s="28" t="str">
        <f>+IF(I47=0,"",'Ark1'!AC1850)</f>
        <v/>
      </c>
      <c r="V47" s="35" t="str">
        <f>+IF(I47=0,"",'Ark1'!AE1850)</f>
        <v/>
      </c>
      <c r="W47" s="35" t="str">
        <f t="shared" si="9"/>
        <v/>
      </c>
      <c r="X47" s="30" t="str">
        <f t="shared" si="10"/>
        <v/>
      </c>
      <c r="Y47" s="224"/>
      <c r="AA47" s="30"/>
      <c r="AB47" s="28"/>
      <c r="AC47" s="228"/>
      <c r="AD47" s="29"/>
      <c r="AH47" s="29"/>
    </row>
    <row r="48" spans="1:52" ht="15.6">
      <c r="A48" s="224"/>
      <c r="B48" s="309">
        <f>+'Ark1'!C1858</f>
        <v>2024</v>
      </c>
      <c r="C48" s="29">
        <f>+'Ark1'!L1851</f>
        <v>2</v>
      </c>
      <c r="D48" s="244" t="str">
        <f>VLOOKUP(C48,Klasse!$C$11:$D$27,2)</f>
        <v>P</v>
      </c>
      <c r="E48" s="29">
        <f>+'Ark1'!H1851</f>
        <v>2</v>
      </c>
      <c r="F48" s="29">
        <f>+'Ark1'!J1851</f>
        <v>141</v>
      </c>
      <c r="G48" s="29" t="str">
        <f>VLOOKUP(F48,RNR!$A$8:$B$32,2)</f>
        <v>Ølen</v>
      </c>
      <c r="H48" s="29" t="str">
        <f>+IF(I48=0,"",'Ark1'!Q1851)</f>
        <v/>
      </c>
      <c r="I48" s="358">
        <f>+'Ark1'!R1851</f>
        <v>0</v>
      </c>
      <c r="J48" s="30" t="str">
        <f>+IF(I48=0,"",'Ark1'!AG1851)</f>
        <v/>
      </c>
      <c r="K48" s="276" t="e">
        <f t="shared" si="8"/>
        <v>#DIV/0!</v>
      </c>
      <c r="L48" s="30" t="str">
        <f>+IF(I48=0,"",'Ark1'!AH1851)</f>
        <v/>
      </c>
      <c r="M48" s="28" t="str">
        <f>+IF(I48=0,"",'Ark1'!T1851)</f>
        <v/>
      </c>
      <c r="N48" s="33" t="str">
        <f>+IF(I48=0,"",'Ark1'!U1851)</f>
        <v/>
      </c>
      <c r="O48" s="30" t="str">
        <f>+IF(I48=0,"",'Ark1'!V1851)</f>
        <v/>
      </c>
      <c r="P48" s="35" t="str">
        <f>+IF(I48=0,"",'Ark1'!W1851)</f>
        <v/>
      </c>
      <c r="Q48" s="35" t="str">
        <f>+IF(I48=0,"",'Ark1'!X1851)</f>
        <v/>
      </c>
      <c r="R48" s="35" t="str">
        <f>+IF(I48=0,"",'Ark1'!Y1851)</f>
        <v/>
      </c>
      <c r="S48" s="35" t="str">
        <f>+IF(I48=0,"",'Ark1'!Z1851)</f>
        <v/>
      </c>
      <c r="T48" s="30" t="str">
        <f>+IF(I48=0,"",'Ark1'!AA1851)</f>
        <v/>
      </c>
      <c r="U48" s="28" t="str">
        <f>+IF(I48=0,"",'Ark1'!AC1851)</f>
        <v/>
      </c>
      <c r="V48" s="35" t="str">
        <f>+IF(I48=0,"",'Ark1'!AE1851)</f>
        <v/>
      </c>
      <c r="W48" s="35" t="str">
        <f t="shared" si="9"/>
        <v/>
      </c>
      <c r="X48" s="30" t="str">
        <f t="shared" si="10"/>
        <v/>
      </c>
      <c r="Y48" s="224"/>
      <c r="AA48" s="30"/>
      <c r="AB48" s="28"/>
      <c r="AC48" s="228"/>
      <c r="AD48" s="29"/>
      <c r="AH48" s="29"/>
    </row>
    <row r="49" spans="1:34" ht="15.6">
      <c r="A49" s="224"/>
      <c r="B49" s="309">
        <f>+'Ark1'!C1859</f>
        <v>2024</v>
      </c>
      <c r="C49" s="29">
        <f>+'Ark1'!L1852</f>
        <v>2</v>
      </c>
      <c r="D49" s="244" t="str">
        <f>VLOOKUP(C49,Klasse!$C$11:$D$27,2)</f>
        <v>P</v>
      </c>
      <c r="E49" s="29">
        <f>+'Ark1'!H1852</f>
        <v>2</v>
      </c>
      <c r="F49" s="29">
        <f>+'Ark1'!J1852</f>
        <v>143</v>
      </c>
      <c r="G49" s="29" t="str">
        <f>VLOOKUP(F49,RNR!$A$8:$B$32,2)</f>
        <v>Nordfjord</v>
      </c>
      <c r="H49" s="29" t="str">
        <f>+IF(I49=0,"",'Ark1'!Q1852)</f>
        <v/>
      </c>
      <c r="I49" s="358">
        <f>+'Ark1'!R1852</f>
        <v>0</v>
      </c>
      <c r="J49" s="30" t="str">
        <f>+IF(I49=0,"",'Ark1'!AG1852)</f>
        <v/>
      </c>
      <c r="K49" s="276" t="e">
        <f t="shared" si="8"/>
        <v>#DIV/0!</v>
      </c>
      <c r="L49" s="30" t="str">
        <f>+IF(I49=0,"",'Ark1'!AH1852)</f>
        <v/>
      </c>
      <c r="M49" s="28" t="str">
        <f>+IF(I49=0,"",'Ark1'!T1852)</f>
        <v/>
      </c>
      <c r="N49" s="33" t="str">
        <f>+IF(I49=0,"",'Ark1'!U1852)</f>
        <v/>
      </c>
      <c r="O49" s="30" t="str">
        <f>+IF(I49=0,"",'Ark1'!V1852)</f>
        <v/>
      </c>
      <c r="P49" s="35" t="str">
        <f>+IF(I49=0,"",'Ark1'!W1852)</f>
        <v/>
      </c>
      <c r="Q49" s="35" t="str">
        <f>+IF(I49=0,"",'Ark1'!X1852)</f>
        <v/>
      </c>
      <c r="R49" s="35" t="str">
        <f>+IF(I49=0,"",'Ark1'!Y1852)</f>
        <v/>
      </c>
      <c r="S49" s="35" t="str">
        <f>+IF(I49=0,"",'Ark1'!Z1852)</f>
        <v/>
      </c>
      <c r="T49" s="30" t="str">
        <f>+IF(I49=0,"",'Ark1'!AA1852)</f>
        <v/>
      </c>
      <c r="U49" s="28" t="str">
        <f>+IF(I49=0,"",'Ark1'!AC1852)</f>
        <v/>
      </c>
      <c r="V49" s="35" t="str">
        <f>+IF(I49=0,"",'Ark1'!AE1852)</f>
        <v/>
      </c>
      <c r="W49" s="35" t="str">
        <f t="shared" si="9"/>
        <v/>
      </c>
      <c r="X49" s="30" t="str">
        <f t="shared" si="10"/>
        <v/>
      </c>
      <c r="Y49" s="224"/>
      <c r="AA49" s="30"/>
      <c r="AB49" s="28"/>
      <c r="AC49" s="228"/>
      <c r="AD49" s="29"/>
      <c r="AH49" s="29"/>
    </row>
    <row r="50" spans="1:34" ht="15.6">
      <c r="A50" s="224"/>
      <c r="B50" s="309">
        <f>+'Ark1'!C1860</f>
        <v>2024</v>
      </c>
      <c r="C50" s="29">
        <f>+'Ark1'!L1853</f>
        <v>2</v>
      </c>
      <c r="D50" s="244" t="str">
        <f>VLOOKUP(C50,Klasse!$C$11:$D$27,2)</f>
        <v>P</v>
      </c>
      <c r="E50" s="29">
        <f>+'Ark1'!H1853</f>
        <v>2</v>
      </c>
      <c r="F50" s="29">
        <f>+'Ark1'!J1853</f>
        <v>147</v>
      </c>
      <c r="G50" s="29" t="str">
        <f>VLOOKUP(F50,RNR!$A$8:$B$32,2)</f>
        <v>Midt-Norge</v>
      </c>
      <c r="H50" s="29" t="str">
        <f>+IF(I50=0,"",'Ark1'!Q1853)</f>
        <v/>
      </c>
      <c r="I50" s="358">
        <f>+'Ark1'!R1853</f>
        <v>0</v>
      </c>
      <c r="J50" s="30" t="str">
        <f>+IF(I50=0,"",'Ark1'!AG1853)</f>
        <v/>
      </c>
      <c r="K50" s="276" t="e">
        <f t="shared" si="8"/>
        <v>#DIV/0!</v>
      </c>
      <c r="L50" s="30" t="str">
        <f>+IF(I50=0,"",'Ark1'!AH1853)</f>
        <v/>
      </c>
      <c r="M50" s="28" t="str">
        <f>+IF(I50=0,"",'Ark1'!T1853)</f>
        <v/>
      </c>
      <c r="N50" s="33" t="str">
        <f>+IF(I50=0,"",'Ark1'!U1853)</f>
        <v/>
      </c>
      <c r="O50" s="30" t="str">
        <f>+IF(I50=0,"",'Ark1'!V1853)</f>
        <v/>
      </c>
      <c r="P50" s="35" t="str">
        <f>+IF(I50=0,"",'Ark1'!W1853)</f>
        <v/>
      </c>
      <c r="Q50" s="35" t="str">
        <f>+IF(I50=0,"",'Ark1'!X1853)</f>
        <v/>
      </c>
      <c r="R50" s="35" t="str">
        <f>+IF(I50=0,"",'Ark1'!Y1853)</f>
        <v/>
      </c>
      <c r="S50" s="35" t="str">
        <f>+IF(I50=0,"",'Ark1'!Z1853)</f>
        <v/>
      </c>
      <c r="T50" s="30" t="str">
        <f>+IF(I50=0,"",'Ark1'!AA1853)</f>
        <v/>
      </c>
      <c r="U50" s="28" t="str">
        <f>+IF(I50=0,"",'Ark1'!AC1853)</f>
        <v/>
      </c>
      <c r="V50" s="35" t="str">
        <f>+IF(I50=0,"",'Ark1'!AE1853)</f>
        <v/>
      </c>
      <c r="W50" s="35" t="str">
        <f t="shared" si="9"/>
        <v/>
      </c>
      <c r="X50" s="30" t="str">
        <f t="shared" si="10"/>
        <v/>
      </c>
      <c r="Y50" s="224"/>
      <c r="AA50" s="30"/>
      <c r="AB50" s="28"/>
      <c r="AC50" s="228"/>
      <c r="AD50" s="29"/>
      <c r="AH50" s="29"/>
    </row>
    <row r="51" spans="1:34" ht="15.6">
      <c r="A51" s="224"/>
      <c r="B51" s="309">
        <f>+'Ark1'!C1861</f>
        <v>2024</v>
      </c>
      <c r="C51" s="29">
        <f>+'Ark1'!L1854</f>
        <v>2</v>
      </c>
      <c r="D51" s="244" t="str">
        <f>VLOOKUP(C51,Klasse!$C$11:$D$27,2)</f>
        <v>P</v>
      </c>
      <c r="E51" s="29">
        <f>+'Ark1'!H1854</f>
        <v>1</v>
      </c>
      <c r="F51" s="29">
        <f>+'Ark1'!J1854</f>
        <v>155</v>
      </c>
      <c r="G51" s="29" t="str">
        <f>VLOOKUP(F51,RNR!$A$8:$B$32,2)</f>
        <v>Målselv</v>
      </c>
      <c r="H51" s="29" t="str">
        <f>+IF(I51=0,"",'Ark1'!Q1854)</f>
        <v/>
      </c>
      <c r="I51" s="358">
        <f>+'Ark1'!R1854</f>
        <v>0</v>
      </c>
      <c r="J51" s="30" t="str">
        <f>+IF(I51=0,"",'Ark1'!AG1854)</f>
        <v/>
      </c>
      <c r="K51" s="276" t="e">
        <f t="shared" si="8"/>
        <v>#DIV/0!</v>
      </c>
      <c r="L51" s="30" t="str">
        <f>+IF(I51=0,"",'Ark1'!AH1854)</f>
        <v/>
      </c>
      <c r="M51" s="28" t="str">
        <f>+IF(I51=0,"",'Ark1'!T1854)</f>
        <v/>
      </c>
      <c r="N51" s="33" t="str">
        <f>+IF(I51=0,"",'Ark1'!U1854)</f>
        <v/>
      </c>
      <c r="O51" s="30" t="str">
        <f>+IF(I51=0,"",'Ark1'!V1854)</f>
        <v/>
      </c>
      <c r="P51" s="35" t="str">
        <f>+IF(I51=0,"",'Ark1'!W1854)</f>
        <v/>
      </c>
      <c r="Q51" s="35" t="str">
        <f>+IF(I51=0,"",'Ark1'!X1854)</f>
        <v/>
      </c>
      <c r="R51" s="35" t="str">
        <f>+IF(I51=0,"",'Ark1'!Y1854)</f>
        <v/>
      </c>
      <c r="S51" s="35" t="str">
        <f>+IF(I51=0,"",'Ark1'!Z1854)</f>
        <v/>
      </c>
      <c r="T51" s="30" t="str">
        <f>+IF(I51=0,"",'Ark1'!AA1854)</f>
        <v/>
      </c>
      <c r="U51" s="28" t="str">
        <f>+IF(I51=0,"",'Ark1'!AC1854)</f>
        <v/>
      </c>
      <c r="V51" s="35" t="str">
        <f>+IF(I51=0,"",'Ark1'!AE1854)</f>
        <v/>
      </c>
      <c r="W51" s="35" t="str">
        <f t="shared" si="9"/>
        <v/>
      </c>
      <c r="X51" s="30" t="str">
        <f t="shared" si="10"/>
        <v/>
      </c>
      <c r="Y51" s="224"/>
      <c r="AA51" s="30"/>
      <c r="AB51" s="28"/>
      <c r="AC51" s="228"/>
      <c r="AD51" s="29"/>
      <c r="AH51" s="29"/>
    </row>
    <row r="52" spans="1:34" ht="15.6">
      <c r="A52" s="224"/>
      <c r="B52" s="309">
        <f>+'Ark1'!C1862</f>
        <v>2024</v>
      </c>
      <c r="C52" s="29">
        <f>+'Ark1'!L1855</f>
        <v>2</v>
      </c>
      <c r="D52" s="244" t="str">
        <f>VLOOKUP(C52,Klasse!$C$11:$D$27,2)</f>
        <v>P</v>
      </c>
      <c r="E52" s="29">
        <f>+'Ark1'!H1855</f>
        <v>2</v>
      </c>
      <c r="F52" s="29">
        <f>+'Ark1'!J1855</f>
        <v>160</v>
      </c>
      <c r="G52" s="29" t="str">
        <f>VLOOKUP(F52,RNR!$A$8:$B$32,2)</f>
        <v>Oslo</v>
      </c>
      <c r="H52" s="29" t="str">
        <f>+IF(I52=0,"",'Ark1'!Q1855)</f>
        <v/>
      </c>
      <c r="I52" s="358">
        <f>+'Ark1'!R1855</f>
        <v>0</v>
      </c>
      <c r="J52" s="30" t="str">
        <f>+IF(I52=0,"",'Ark1'!AG1855)</f>
        <v/>
      </c>
      <c r="K52" s="276" t="e">
        <f t="shared" si="8"/>
        <v>#DIV/0!</v>
      </c>
      <c r="L52" s="30" t="str">
        <f>+IF(I52=0,"",'Ark1'!AH1855)</f>
        <v/>
      </c>
      <c r="M52" s="28" t="str">
        <f>+IF(I52=0,"",'Ark1'!T1855)</f>
        <v/>
      </c>
      <c r="N52" s="33" t="str">
        <f>+IF(I52=0,"",'Ark1'!U1855)</f>
        <v/>
      </c>
      <c r="O52" s="30" t="str">
        <f>+IF(I52=0,"",'Ark1'!V1855)</f>
        <v/>
      </c>
      <c r="P52" s="35" t="str">
        <f>+IF(I52=0,"",'Ark1'!W1855)</f>
        <v/>
      </c>
      <c r="Q52" s="35" t="str">
        <f>+IF(I52=0,"",'Ark1'!X1855)</f>
        <v/>
      </c>
      <c r="R52" s="35" t="str">
        <f>+IF(I52=0,"",'Ark1'!Y1855)</f>
        <v/>
      </c>
      <c r="S52" s="35" t="str">
        <f>+IF(I52=0,"",'Ark1'!Z1855)</f>
        <v/>
      </c>
      <c r="T52" s="30" t="str">
        <f>+IF(I52=0,"",'Ark1'!AA1855)</f>
        <v/>
      </c>
      <c r="U52" s="28" t="str">
        <f>+IF(I52=0,"",'Ark1'!AC1855)</f>
        <v/>
      </c>
      <c r="V52" s="35" t="str">
        <f>+IF(I52=0,"",'Ark1'!AE1855)</f>
        <v/>
      </c>
      <c r="W52" s="35" t="str">
        <f t="shared" si="9"/>
        <v/>
      </c>
      <c r="X52" s="30" t="str">
        <f t="shared" si="10"/>
        <v/>
      </c>
      <c r="Y52" s="224"/>
      <c r="AA52" s="30"/>
      <c r="AB52" s="28"/>
      <c r="AC52" s="228"/>
      <c r="AD52" s="29"/>
      <c r="AH52" s="29"/>
    </row>
    <row r="53" spans="1:34" ht="15.6">
      <c r="A53" s="224"/>
      <c r="B53" s="309">
        <f>+'Ark1'!C1863</f>
        <v>2024</v>
      </c>
      <c r="C53" s="29">
        <f>+'Ark1'!L1856</f>
        <v>2</v>
      </c>
      <c r="D53" s="244" t="str">
        <f>VLOOKUP(C53,Klasse!$C$11:$D$27,2)</f>
        <v>P</v>
      </c>
      <c r="E53" s="29">
        <f>+'Ark1'!H1856</f>
        <v>1</v>
      </c>
      <c r="F53" s="29">
        <f>+'Ark1'!J1856</f>
        <v>171</v>
      </c>
      <c r="G53" s="29" t="str">
        <f>VLOOKUP(F53,RNR!$A$8:$B$32,2)</f>
        <v>Prima</v>
      </c>
      <c r="H53" s="29" t="str">
        <f>+IF(I53=0,"",'Ark1'!Q1856)</f>
        <v/>
      </c>
      <c r="I53" s="358">
        <f>+'Ark1'!R1856</f>
        <v>0</v>
      </c>
      <c r="J53" s="30" t="str">
        <f>+IF(I53=0,"",'Ark1'!AG1856)</f>
        <v/>
      </c>
      <c r="K53" s="276" t="e">
        <f t="shared" si="8"/>
        <v>#DIV/0!</v>
      </c>
      <c r="L53" s="30" t="str">
        <f>+IF(I53=0,"",'Ark1'!AH1856)</f>
        <v/>
      </c>
      <c r="M53" s="28" t="str">
        <f>+IF(I53=0,"",'Ark1'!T1856)</f>
        <v/>
      </c>
      <c r="N53" s="33" t="str">
        <f>+IF(I53=0,"",'Ark1'!U1856)</f>
        <v/>
      </c>
      <c r="O53" s="30" t="str">
        <f>+IF(I53=0,"",'Ark1'!V1856)</f>
        <v/>
      </c>
      <c r="P53" s="35" t="str">
        <f>+IF(I53=0,"",'Ark1'!W1856)</f>
        <v/>
      </c>
      <c r="Q53" s="35" t="str">
        <f>+IF(I53=0,"",'Ark1'!X1856)</f>
        <v/>
      </c>
      <c r="R53" s="35" t="str">
        <f>+IF(I53=0,"",'Ark1'!Y1856)</f>
        <v/>
      </c>
      <c r="S53" s="35" t="str">
        <f>+IF(I53=0,"",'Ark1'!Z1856)</f>
        <v/>
      </c>
      <c r="T53" s="30" t="str">
        <f>+IF(I53=0,"",'Ark1'!AA1856)</f>
        <v/>
      </c>
      <c r="U53" s="28" t="str">
        <f>+IF(I53=0,"",'Ark1'!AC1856)</f>
        <v/>
      </c>
      <c r="V53" s="35" t="str">
        <f>+IF(I53=0,"",'Ark1'!AE1856)</f>
        <v/>
      </c>
      <c r="W53" s="35" t="str">
        <f t="shared" si="9"/>
        <v/>
      </c>
      <c r="X53" s="30" t="str">
        <f t="shared" si="10"/>
        <v/>
      </c>
      <c r="Y53" s="224"/>
      <c r="AA53" s="30"/>
      <c r="AB53" s="28"/>
      <c r="AC53" s="228"/>
      <c r="AD53" s="29"/>
      <c r="AH53" s="29"/>
    </row>
    <row r="54" spans="1:34" ht="15.6">
      <c r="A54" s="224"/>
      <c r="B54" s="309">
        <f>+'Ark1'!C1864</f>
        <v>2024</v>
      </c>
      <c r="C54" s="29">
        <f>+'Ark1'!L1857</f>
        <v>2</v>
      </c>
      <c r="D54" s="244" t="str">
        <f>VLOOKUP(C54,Klasse!$C$11:$D$27,2)</f>
        <v>P</v>
      </c>
      <c r="E54" s="29">
        <f>+'Ark1'!H1857</f>
        <v>2</v>
      </c>
      <c r="F54" s="29">
        <f>+'Ark1'!J1857</f>
        <v>175</v>
      </c>
      <c r="G54" s="29" t="str">
        <f>VLOOKUP(F54,RNR!$A$8:$B$32,2)</f>
        <v>Ole Ringdal</v>
      </c>
      <c r="H54" s="29" t="str">
        <f>+IF(I54=0,"",'Ark1'!Q1857)</f>
        <v/>
      </c>
      <c r="I54" s="358">
        <f>+'Ark1'!R1857</f>
        <v>0</v>
      </c>
      <c r="J54" s="30" t="str">
        <f>+IF(I54=0,"",'Ark1'!AG1857)</f>
        <v/>
      </c>
      <c r="K54" s="276" t="e">
        <f t="shared" si="8"/>
        <v>#DIV/0!</v>
      </c>
      <c r="L54" s="30" t="str">
        <f>+IF(I54=0,"",'Ark1'!AH1857)</f>
        <v/>
      </c>
      <c r="M54" s="28" t="str">
        <f>+IF(I54=0,"",'Ark1'!T1857)</f>
        <v/>
      </c>
      <c r="N54" s="33" t="str">
        <f>+IF(I54=0,"",'Ark1'!U1857)</f>
        <v/>
      </c>
      <c r="O54" s="30" t="str">
        <f>+IF(I54=0,"",'Ark1'!V1857)</f>
        <v/>
      </c>
      <c r="P54" s="35" t="str">
        <f>+IF(I54=0,"",'Ark1'!W1857)</f>
        <v/>
      </c>
      <c r="Q54" s="35" t="str">
        <f>+IF(I54=0,"",'Ark1'!X1857)</f>
        <v/>
      </c>
      <c r="R54" s="35" t="str">
        <f>+IF(I54=0,"",'Ark1'!Y1857)</f>
        <v/>
      </c>
      <c r="S54" s="35" t="str">
        <f>+IF(I54=0,"",'Ark1'!Z1857)</f>
        <v/>
      </c>
      <c r="T54" s="30" t="str">
        <f>+IF(I54=0,"",'Ark1'!AA1857)</f>
        <v/>
      </c>
      <c r="U54" s="28" t="str">
        <f>+IF(I54=0,"",'Ark1'!AC1857)</f>
        <v/>
      </c>
      <c r="V54" s="35" t="str">
        <f>+IF(I54=0,"",'Ark1'!AE1857)</f>
        <v/>
      </c>
      <c r="W54" s="35" t="str">
        <f t="shared" si="9"/>
        <v/>
      </c>
      <c r="X54" s="30" t="str">
        <f t="shared" si="10"/>
        <v/>
      </c>
      <c r="Y54" s="224"/>
      <c r="AA54" s="30"/>
      <c r="AB54" s="28"/>
      <c r="AC54" s="228"/>
      <c r="AD54" s="29"/>
      <c r="AH54" s="29"/>
    </row>
    <row r="55" spans="1:34" ht="15.6">
      <c r="A55" s="224"/>
      <c r="B55" s="309">
        <f>+'Ark1'!C1865</f>
        <v>2024</v>
      </c>
      <c r="C55" s="29">
        <f>+'Ark1'!L1858</f>
        <v>2</v>
      </c>
      <c r="D55" s="244" t="str">
        <f>VLOOKUP(C55,Klasse!$C$11:$D$27,2)</f>
        <v>P</v>
      </c>
      <c r="E55" s="29">
        <f>+'Ark1'!H1858</f>
        <v>2</v>
      </c>
      <c r="F55" s="29">
        <f>+'Ark1'!J1858</f>
        <v>177</v>
      </c>
      <c r="G55" s="29" t="str">
        <f>VLOOKUP(F55,RNR!$A$8:$B$32,2)</f>
        <v>Slakthuset</v>
      </c>
      <c r="H55" s="29" t="str">
        <f>+IF(I55=0,"",'Ark1'!Q1858)</f>
        <v/>
      </c>
      <c r="I55" s="358">
        <f>+'Ark1'!R1858</f>
        <v>0</v>
      </c>
      <c r="J55" s="30" t="str">
        <f>+IF(I55=0,"",'Ark1'!AG1858)</f>
        <v/>
      </c>
      <c r="K55" s="276" t="e">
        <f t="shared" si="8"/>
        <v>#DIV/0!</v>
      </c>
      <c r="L55" s="30" t="str">
        <f>+IF(I55=0,"",'Ark1'!AH1858)</f>
        <v/>
      </c>
      <c r="M55" s="28" t="str">
        <f>+IF(I55=0,"",'Ark1'!T1858)</f>
        <v/>
      </c>
      <c r="N55" s="33" t="str">
        <f>+IF(I55=0,"",'Ark1'!U1858)</f>
        <v/>
      </c>
      <c r="O55" s="30" t="str">
        <f>+IF(I55=0,"",'Ark1'!V1858)</f>
        <v/>
      </c>
      <c r="P55" s="35" t="str">
        <f>+IF(I55=0,"",'Ark1'!W1858)</f>
        <v/>
      </c>
      <c r="Q55" s="35" t="str">
        <f>+IF(I55=0,"",'Ark1'!X1858)</f>
        <v/>
      </c>
      <c r="R55" s="35" t="str">
        <f>+IF(I55=0,"",'Ark1'!Y1858)</f>
        <v/>
      </c>
      <c r="S55" s="35" t="str">
        <f>+IF(I55=0,"",'Ark1'!Z1858)</f>
        <v/>
      </c>
      <c r="T55" s="30" t="str">
        <f>+IF(I55=0,"",'Ark1'!AA1858)</f>
        <v/>
      </c>
      <c r="U55" s="28" t="str">
        <f>+IF(I55=0,"",'Ark1'!AC1858)</f>
        <v/>
      </c>
      <c r="V55" s="35" t="str">
        <f>+IF(I55=0,"",'Ark1'!AE1858)</f>
        <v/>
      </c>
      <c r="W55" s="35" t="str">
        <f t="shared" si="9"/>
        <v/>
      </c>
      <c r="X55" s="30" t="str">
        <f t="shared" si="10"/>
        <v/>
      </c>
      <c r="Y55" s="224"/>
      <c r="AA55" s="30"/>
      <c r="AB55" s="28"/>
      <c r="AC55" s="228"/>
      <c r="AD55" s="29"/>
      <c r="AH55" s="29"/>
    </row>
    <row r="56" spans="1:34" ht="15.6">
      <c r="A56" s="224"/>
      <c r="B56" s="309">
        <f>+'Ark1'!C1866</f>
        <v>2024</v>
      </c>
      <c r="C56" s="29">
        <f>+'Ark1'!L1859</f>
        <v>2</v>
      </c>
      <c r="D56" s="244" t="str">
        <f>VLOOKUP(C56,Klasse!$C$11:$D$27,2)</f>
        <v>P</v>
      </c>
      <c r="E56" s="29">
        <f>+'Ark1'!H1859</f>
        <v>2</v>
      </c>
      <c r="F56" s="29">
        <f>+'Ark1'!J1859</f>
        <v>178</v>
      </c>
      <c r="G56" s="29" t="str">
        <f>VLOOKUP(F56,RNR!$A$8:$B$32,2)</f>
        <v>Røros</v>
      </c>
      <c r="H56" s="29" t="str">
        <f>+IF(I56=0,"",'Ark1'!Q1859)</f>
        <v/>
      </c>
      <c r="I56" s="358">
        <f>+'Ark1'!R1859</f>
        <v>0</v>
      </c>
      <c r="J56" s="30" t="str">
        <f>+IF(I56=0,"",'Ark1'!AG1859)</f>
        <v/>
      </c>
      <c r="K56" s="276" t="e">
        <f t="shared" si="8"/>
        <v>#DIV/0!</v>
      </c>
      <c r="L56" s="30" t="str">
        <f>+IF(I56=0,"",'Ark1'!AH1859)</f>
        <v/>
      </c>
      <c r="M56" s="28" t="str">
        <f>+IF(I56=0,"",'Ark1'!T1859)</f>
        <v/>
      </c>
      <c r="N56" s="33" t="str">
        <f>+IF(I56=0,"",'Ark1'!U1859)</f>
        <v/>
      </c>
      <c r="O56" s="30" t="str">
        <f>+IF(I56=0,"",'Ark1'!V1859)</f>
        <v/>
      </c>
      <c r="P56" s="35" t="str">
        <f>+IF(I56=0,"",'Ark1'!W1859)</f>
        <v/>
      </c>
      <c r="Q56" s="35" t="str">
        <f>+IF(I56=0,"",'Ark1'!X1859)</f>
        <v/>
      </c>
      <c r="R56" s="35" t="str">
        <f>+IF(I56=0,"",'Ark1'!Y1859)</f>
        <v/>
      </c>
      <c r="S56" s="35" t="str">
        <f>+IF(I56=0,"",'Ark1'!Z1859)</f>
        <v/>
      </c>
      <c r="T56" s="30" t="str">
        <f>+IF(I56=0,"",'Ark1'!AA1859)</f>
        <v/>
      </c>
      <c r="U56" s="28" t="str">
        <f>+IF(I56=0,"",'Ark1'!AC1859)</f>
        <v/>
      </c>
      <c r="V56" s="35" t="str">
        <f>+IF(I56=0,"",'Ark1'!AE1859)</f>
        <v/>
      </c>
      <c r="W56" s="35" t="str">
        <f t="shared" si="9"/>
        <v/>
      </c>
      <c r="X56" s="30" t="str">
        <f t="shared" si="10"/>
        <v/>
      </c>
      <c r="Y56" s="224"/>
      <c r="AA56" s="30"/>
      <c r="AB56" s="28"/>
      <c r="AC56" s="228"/>
      <c r="AD56" s="29"/>
      <c r="AH56" s="29"/>
    </row>
    <row r="57" spans="1:34" ht="15.6">
      <c r="A57" s="224"/>
      <c r="B57" s="309">
        <f>+'Ark1'!C1867</f>
        <v>2024</v>
      </c>
      <c r="C57" s="29">
        <f>+'Ark1'!L1860</f>
        <v>2</v>
      </c>
      <c r="D57" s="244" t="str">
        <f>VLOOKUP(C57,Klasse!$C$11:$D$27,2)</f>
        <v>P</v>
      </c>
      <c r="E57" s="29">
        <f>+'Ark1'!H1860</f>
        <v>2</v>
      </c>
      <c r="F57" s="29">
        <f>+'Ark1'!J1860</f>
        <v>181</v>
      </c>
      <c r="G57" s="29" t="str">
        <f>VLOOKUP(F57,RNR!$A$8:$B$32,2)</f>
        <v>Horns</v>
      </c>
      <c r="H57" s="29" t="str">
        <f>+IF(I57=0,"",'Ark1'!Q1860)</f>
        <v/>
      </c>
      <c r="I57" s="358">
        <f>+'Ark1'!R1860</f>
        <v>0</v>
      </c>
      <c r="J57" s="30" t="str">
        <f>+IF(I57=0,"",'Ark1'!AG1860)</f>
        <v/>
      </c>
      <c r="K57" s="276" t="e">
        <f t="shared" si="8"/>
        <v>#DIV/0!</v>
      </c>
      <c r="L57" s="30" t="str">
        <f>+IF(I57=0,"",'Ark1'!AH1860)</f>
        <v/>
      </c>
      <c r="M57" s="28" t="str">
        <f>+IF(I57=0,"",'Ark1'!T1860)</f>
        <v/>
      </c>
      <c r="N57" s="33" t="str">
        <f>+IF(I57=0,"",'Ark1'!U1860)</f>
        <v/>
      </c>
      <c r="O57" s="30" t="str">
        <f>+IF(I57=0,"",'Ark1'!V1860)</f>
        <v/>
      </c>
      <c r="P57" s="35" t="str">
        <f>+IF(I57=0,"",'Ark1'!W1860)</f>
        <v/>
      </c>
      <c r="Q57" s="35" t="str">
        <f>+IF(I57=0,"",'Ark1'!X1860)</f>
        <v/>
      </c>
      <c r="R57" s="35" t="str">
        <f>+IF(I57=0,"",'Ark1'!Y1860)</f>
        <v/>
      </c>
      <c r="S57" s="35" t="str">
        <f>+IF(I57=0,"",'Ark1'!Z1860)</f>
        <v/>
      </c>
      <c r="T57" s="30" t="str">
        <f>+IF(I57=0,"",'Ark1'!AA1860)</f>
        <v/>
      </c>
      <c r="U57" s="28" t="str">
        <f>+IF(I57=0,"",'Ark1'!AC1860)</f>
        <v/>
      </c>
      <c r="V57" s="35" t="str">
        <f>+IF(I57=0,"",'Ark1'!AE1860)</f>
        <v/>
      </c>
      <c r="W57" s="35" t="str">
        <f t="shared" si="9"/>
        <v/>
      </c>
      <c r="X57" s="30" t="str">
        <f t="shared" si="10"/>
        <v/>
      </c>
      <c r="Y57" s="224"/>
      <c r="AA57" s="30"/>
      <c r="AB57" s="28"/>
      <c r="AC57" s="228"/>
      <c r="AD57" s="29"/>
      <c r="AH57" s="29"/>
    </row>
    <row r="58" spans="1:34" ht="15.6">
      <c r="A58" s="224"/>
      <c r="B58" s="309">
        <f>+'Ark1'!C1868</f>
        <v>2024</v>
      </c>
      <c r="C58" s="29">
        <f>+'Ark1'!L1861</f>
        <v>2</v>
      </c>
      <c r="D58" s="244" t="str">
        <f>VLOOKUP(C58,Klasse!$C$11:$D$27,2)</f>
        <v>P</v>
      </c>
      <c r="E58" s="29">
        <f>+'Ark1'!H1861</f>
        <v>1</v>
      </c>
      <c r="F58" s="29">
        <f>+'Ark1'!J1861</f>
        <v>262</v>
      </c>
      <c r="G58" s="29" t="str">
        <f>VLOOKUP(F58,RNR!$A$8:$B$32,2)</f>
        <v>Strilalam</v>
      </c>
      <c r="H58" s="29" t="str">
        <f>+IF(I58=0,"",'Ark1'!Q1861)</f>
        <v/>
      </c>
      <c r="I58" s="358">
        <f>+'Ark1'!R1861</f>
        <v>0</v>
      </c>
      <c r="J58" s="30" t="str">
        <f>+IF(I58=0,"",'Ark1'!AG1861)</f>
        <v/>
      </c>
      <c r="K58" s="276" t="e">
        <f t="shared" si="8"/>
        <v>#DIV/0!</v>
      </c>
      <c r="L58" s="30" t="str">
        <f>+IF(I58=0,"",'Ark1'!AH1861)</f>
        <v/>
      </c>
      <c r="M58" s="28" t="str">
        <f>+IF(I58=0,"",'Ark1'!T1861)</f>
        <v/>
      </c>
      <c r="N58" s="33" t="str">
        <f>+IF(I58=0,"",'Ark1'!U1861)</f>
        <v/>
      </c>
      <c r="O58" s="30" t="str">
        <f>+IF(I58=0,"",'Ark1'!V1861)</f>
        <v/>
      </c>
      <c r="P58" s="35" t="str">
        <f>+IF(I58=0,"",'Ark1'!W1861)</f>
        <v/>
      </c>
      <c r="Q58" s="35" t="str">
        <f>+IF(I58=0,"",'Ark1'!X1861)</f>
        <v/>
      </c>
      <c r="R58" s="35" t="str">
        <f>+IF(I58=0,"",'Ark1'!Y1861)</f>
        <v/>
      </c>
      <c r="S58" s="35" t="str">
        <f>+IF(I58=0,"",'Ark1'!Z1861)</f>
        <v/>
      </c>
      <c r="T58" s="30" t="str">
        <f>+IF(I58=0,"",'Ark1'!AA1861)</f>
        <v/>
      </c>
      <c r="U58" s="28" t="str">
        <f>+IF(I58=0,"",'Ark1'!AC1861)</f>
        <v/>
      </c>
      <c r="V58" s="35" t="str">
        <f>+IF(I58=0,"",'Ark1'!AE1861)</f>
        <v/>
      </c>
      <c r="W58" s="35" t="str">
        <f t="shared" si="9"/>
        <v/>
      </c>
      <c r="X58" s="30" t="str">
        <f t="shared" si="10"/>
        <v/>
      </c>
      <c r="Y58" s="224"/>
      <c r="AA58" s="30"/>
      <c r="AB58" s="28"/>
      <c r="AC58" s="228"/>
      <c r="AD58" s="29"/>
      <c r="AH58" s="29"/>
    </row>
    <row r="59" spans="1:34" ht="15.6">
      <c r="A59" s="224"/>
      <c r="B59" s="309">
        <f>+'Ark1'!C1869</f>
        <v>2024</v>
      </c>
      <c r="C59" s="29">
        <f>+'Ark1'!L1862</f>
        <v>2</v>
      </c>
      <c r="D59" s="244" t="str">
        <f>VLOOKUP(C59,Klasse!$C$11:$D$27,2)</f>
        <v>P</v>
      </c>
      <c r="E59" s="29">
        <f>+'Ark1'!H1862</f>
        <v>2</v>
      </c>
      <c r="F59" s="29">
        <f>+'Ark1'!J1862</f>
        <v>267</v>
      </c>
      <c r="G59" s="29" t="str">
        <f>VLOOKUP(F59,RNR!$A$8:$B$32,2)</f>
        <v>Dalpro</v>
      </c>
      <c r="H59" s="29" t="str">
        <f>+IF(I59=0,"",'Ark1'!Q1862)</f>
        <v/>
      </c>
      <c r="I59" s="358">
        <f>+'Ark1'!R1862</f>
        <v>0</v>
      </c>
      <c r="J59" s="30" t="str">
        <f>+IF(I59=0,"",'Ark1'!AG1862)</f>
        <v/>
      </c>
      <c r="K59" s="276" t="e">
        <f t="shared" si="8"/>
        <v>#DIV/0!</v>
      </c>
      <c r="L59" s="30" t="str">
        <f>+IF(I59=0,"",'Ark1'!AH1862)</f>
        <v/>
      </c>
      <c r="M59" s="28" t="str">
        <f>+IF(I59=0,"",'Ark1'!T1862)</f>
        <v/>
      </c>
      <c r="N59" s="33" t="str">
        <f>+IF(I59=0,"",'Ark1'!U1862)</f>
        <v/>
      </c>
      <c r="O59" s="30" t="str">
        <f>+IF(I59=0,"",'Ark1'!V1862)</f>
        <v/>
      </c>
      <c r="P59" s="35" t="str">
        <f>+IF(I59=0,"",'Ark1'!W1862)</f>
        <v/>
      </c>
      <c r="Q59" s="35" t="str">
        <f>+IF(I59=0,"",'Ark1'!X1862)</f>
        <v/>
      </c>
      <c r="R59" s="35" t="str">
        <f>+IF(I59=0,"",'Ark1'!Y1862)</f>
        <v/>
      </c>
      <c r="S59" s="35" t="str">
        <f>+IF(I59=0,"",'Ark1'!Z1862)</f>
        <v/>
      </c>
      <c r="T59" s="30" t="str">
        <f>+IF(I59=0,"",'Ark1'!AA1862)</f>
        <v/>
      </c>
      <c r="U59" s="28" t="str">
        <f>+IF(I59=0,"",'Ark1'!AC1862)</f>
        <v/>
      </c>
      <c r="V59" s="35" t="str">
        <f>+IF(I59=0,"",'Ark1'!AE1862)</f>
        <v/>
      </c>
      <c r="W59" s="35" t="str">
        <f t="shared" si="9"/>
        <v/>
      </c>
      <c r="X59" s="30" t="str">
        <f t="shared" si="10"/>
        <v/>
      </c>
      <c r="Y59" s="224"/>
      <c r="AA59" s="30"/>
      <c r="AB59" s="28"/>
      <c r="AC59" s="228"/>
      <c r="AD59" s="29"/>
      <c r="AH59" s="29"/>
    </row>
    <row r="60" spans="1:34" ht="15.6">
      <c r="A60" s="224"/>
      <c r="B60" s="309">
        <f>+'Ark1'!C1870</f>
        <v>2024</v>
      </c>
      <c r="C60" s="29">
        <f>+'Ark1'!L1863</f>
        <v>2</v>
      </c>
      <c r="D60" s="244" t="str">
        <f>VLOOKUP(C60,Klasse!$C$11:$D$27,2)</f>
        <v>P</v>
      </c>
      <c r="E60" s="29">
        <f>+'Ark1'!H1863</f>
        <v>1</v>
      </c>
      <c r="F60" s="29">
        <f>+'Ark1'!J1863</f>
        <v>309</v>
      </c>
      <c r="G60" s="29" t="str">
        <f>VLOOKUP(F60,RNR!$A$8:$B$32,2)</f>
        <v>Malvik</v>
      </c>
      <c r="H60" s="29" t="str">
        <f>+IF(I60=0,"",'Ark1'!Q1863)</f>
        <v/>
      </c>
      <c r="I60" s="358">
        <f>+'Ark1'!R1863</f>
        <v>0</v>
      </c>
      <c r="J60" s="30" t="str">
        <f>+IF(I60=0,"",'Ark1'!AG1863)</f>
        <v/>
      </c>
      <c r="K60" s="276" t="e">
        <f t="shared" si="8"/>
        <v>#DIV/0!</v>
      </c>
      <c r="L60" s="30" t="str">
        <f>+IF(I60=0,"",'Ark1'!AH1863)</f>
        <v/>
      </c>
      <c r="M60" s="28" t="str">
        <f>+IF(I60=0,"",'Ark1'!T1863)</f>
        <v/>
      </c>
      <c r="N60" s="33" t="str">
        <f>+IF(I60=0,"",'Ark1'!U1863)</f>
        <v/>
      </c>
      <c r="O60" s="30" t="str">
        <f>+IF(I60=0,"",'Ark1'!V1863)</f>
        <v/>
      </c>
      <c r="P60" s="35" t="str">
        <f>+IF(I60=0,"",'Ark1'!W1863)</f>
        <v/>
      </c>
      <c r="Q60" s="35" t="str">
        <f>+IF(I60=0,"",'Ark1'!X1863)</f>
        <v/>
      </c>
      <c r="R60" s="35" t="str">
        <f>+IF(I60=0,"",'Ark1'!Y1863)</f>
        <v/>
      </c>
      <c r="S60" s="35" t="str">
        <f>+IF(I60=0,"",'Ark1'!Z1863)</f>
        <v/>
      </c>
      <c r="T60" s="30" t="str">
        <f>+IF(I60=0,"",'Ark1'!AA1863)</f>
        <v/>
      </c>
      <c r="U60" s="28" t="str">
        <f>+IF(I60=0,"",'Ark1'!AC1863)</f>
        <v/>
      </c>
      <c r="V60" s="35" t="str">
        <f>+IF(I60=0,"",'Ark1'!AE1863)</f>
        <v/>
      </c>
      <c r="W60" s="35" t="str">
        <f t="shared" si="9"/>
        <v/>
      </c>
      <c r="X60" s="30" t="str">
        <f t="shared" si="10"/>
        <v/>
      </c>
      <c r="Y60" s="224"/>
      <c r="AA60" s="30"/>
      <c r="AB60" s="28"/>
      <c r="AC60" s="228"/>
      <c r="AD60" s="29"/>
      <c r="AE60" s="248"/>
      <c r="AF60" s="248"/>
      <c r="AG60" s="248"/>
      <c r="AH60" s="29"/>
    </row>
    <row r="61" spans="1:34" ht="15.6">
      <c r="A61" s="224"/>
      <c r="B61" s="309">
        <f>+'Ark1'!C1871</f>
        <v>2024</v>
      </c>
      <c r="C61" s="29">
        <f>+'Ark1'!L1864</f>
        <v>2</v>
      </c>
      <c r="D61" s="244" t="str">
        <f>VLOOKUP(C61,Klasse!$C$11:$D$27,2)</f>
        <v>P</v>
      </c>
      <c r="E61" s="29">
        <f>+'Ark1'!H1864</f>
        <v>2</v>
      </c>
      <c r="F61" s="29">
        <f>+'Ark1'!J1864</f>
        <v>470</v>
      </c>
      <c r="G61" s="29" t="str">
        <f>VLOOKUP(F61,RNR!$A$8:$B$32,2)</f>
        <v>Jens Eide</v>
      </c>
      <c r="H61" s="29" t="str">
        <f>+IF(I61=0,"",'Ark1'!Q1864)</f>
        <v/>
      </c>
      <c r="I61" s="358">
        <f>+'Ark1'!R1864</f>
        <v>0</v>
      </c>
      <c r="J61" s="30" t="str">
        <f>+IF(I61=0,"",'Ark1'!AG1864)</f>
        <v/>
      </c>
      <c r="K61" s="276" t="e">
        <f t="shared" si="8"/>
        <v>#DIV/0!</v>
      </c>
      <c r="L61" s="30" t="str">
        <f>+IF(I61=0,"",'Ark1'!AH1864)</f>
        <v/>
      </c>
      <c r="M61" s="28" t="str">
        <f>+IF(I61=0,"",'Ark1'!T1864)</f>
        <v/>
      </c>
      <c r="N61" s="33" t="str">
        <f>+IF(I61=0,"",'Ark1'!U1864)</f>
        <v/>
      </c>
      <c r="O61" s="30" t="str">
        <f>+IF(I61=0,"",'Ark1'!V1864)</f>
        <v/>
      </c>
      <c r="P61" s="35" t="str">
        <f>+IF(I61=0,"",'Ark1'!W1864)</f>
        <v/>
      </c>
      <c r="Q61" s="35" t="str">
        <f>+IF(I61=0,"",'Ark1'!X1864)</f>
        <v/>
      </c>
      <c r="R61" s="35" t="str">
        <f>+IF(I61=0,"",'Ark1'!Y1864)</f>
        <v/>
      </c>
      <c r="S61" s="35" t="str">
        <f>+IF(I61=0,"",'Ark1'!Z1864)</f>
        <v/>
      </c>
      <c r="T61" s="30" t="str">
        <f>+IF(I61=0,"",'Ark1'!AA1864)</f>
        <v/>
      </c>
      <c r="U61" s="28" t="str">
        <f>+IF(I61=0,"",'Ark1'!AC1864)</f>
        <v/>
      </c>
      <c r="V61" s="35" t="str">
        <f>+IF(I61=0,"",'Ark1'!AE1864)</f>
        <v/>
      </c>
      <c r="W61" s="35" t="str">
        <f t="shared" si="9"/>
        <v/>
      </c>
      <c r="X61" s="30" t="str">
        <f t="shared" si="10"/>
        <v/>
      </c>
      <c r="Y61" s="224"/>
      <c r="AA61" s="30"/>
      <c r="AB61" s="28"/>
      <c r="AC61" s="228"/>
      <c r="AD61" s="29"/>
      <c r="AE61" s="248"/>
      <c r="AF61" s="248"/>
      <c r="AG61" s="248"/>
      <c r="AH61" s="29"/>
    </row>
    <row r="62" spans="1:34" ht="15.6">
      <c r="A62" s="224"/>
      <c r="B62" s="309">
        <f>+'Ark1'!C1872</f>
        <v>2024</v>
      </c>
      <c r="C62" s="29">
        <f>+'Ark1'!L1865</f>
        <v>2</v>
      </c>
      <c r="D62" s="244" t="str">
        <f>VLOOKUP(C62,Klasse!$C$11:$D$27,2)</f>
        <v>P</v>
      </c>
      <c r="E62" s="29">
        <f>+'Ark1'!H1865</f>
        <v>2</v>
      </c>
      <c r="F62" s="29">
        <f>+'Ark1'!J1865</f>
        <v>629</v>
      </c>
      <c r="G62" s="29" t="str">
        <f>VLOOKUP(F62,RNR!$A$8:$B$32,2)</f>
        <v>Bø</v>
      </c>
      <c r="H62" s="29" t="str">
        <f>+IF(I62=0,"",'Ark1'!Q1865)</f>
        <v/>
      </c>
      <c r="I62" s="358">
        <f>+'Ark1'!R1865</f>
        <v>0</v>
      </c>
      <c r="J62" s="30" t="str">
        <f>+IF(I62=0,"",'Ark1'!AG1865)</f>
        <v/>
      </c>
      <c r="K62" s="276" t="e">
        <f t="shared" si="8"/>
        <v>#DIV/0!</v>
      </c>
      <c r="L62" s="30" t="str">
        <f>+IF(I62=0,"",'Ark1'!AH1865)</f>
        <v/>
      </c>
      <c r="M62" s="28" t="str">
        <f>+IF(I62=0,"",'Ark1'!T1865)</f>
        <v/>
      </c>
      <c r="N62" s="33" t="str">
        <f>+IF(I62=0,"",'Ark1'!U1865)</f>
        <v/>
      </c>
      <c r="O62" s="30" t="str">
        <f>+IF(I62=0,"",'Ark1'!V1865)</f>
        <v/>
      </c>
      <c r="P62" s="35" t="str">
        <f>+IF(I62=0,"",'Ark1'!W1865)</f>
        <v/>
      </c>
      <c r="Q62" s="35" t="str">
        <f>+IF(I62=0,"",'Ark1'!X1865)</f>
        <v/>
      </c>
      <c r="R62" s="35" t="str">
        <f>+IF(I62=0,"",'Ark1'!Y1865)</f>
        <v/>
      </c>
      <c r="S62" s="35" t="str">
        <f>+IF(I62=0,"",'Ark1'!Z1865)</f>
        <v/>
      </c>
      <c r="T62" s="30" t="str">
        <f>+IF(I62=0,"",'Ark1'!AA1865)</f>
        <v/>
      </c>
      <c r="U62" s="28" t="str">
        <f>+IF(I62=0,"",'Ark1'!AC1865)</f>
        <v/>
      </c>
      <c r="V62" s="35" t="str">
        <f>+IF(I62=0,"",'Ark1'!AE1865)</f>
        <v/>
      </c>
      <c r="W62" s="35" t="str">
        <f t="shared" si="9"/>
        <v/>
      </c>
      <c r="X62" s="30" t="str">
        <f t="shared" si="10"/>
        <v/>
      </c>
      <c r="Y62" s="224"/>
      <c r="AA62" s="30"/>
      <c r="AB62" s="28"/>
      <c r="AC62" s="228"/>
      <c r="AD62" s="29"/>
      <c r="AE62" s="248"/>
      <c r="AF62" s="248"/>
      <c r="AG62" s="248"/>
      <c r="AH62" s="29"/>
    </row>
    <row r="63" spans="1:34" ht="15.6">
      <c r="A63" s="224"/>
      <c r="B63" s="309">
        <f>+'Ark1'!C1873</f>
        <v>2024</v>
      </c>
      <c r="C63" s="29">
        <f>+'Ark1'!L1866</f>
        <v>2</v>
      </c>
      <c r="D63" s="244" t="str">
        <f>VLOOKUP(C63,Klasse!$C$11:$D$27,2)</f>
        <v>P</v>
      </c>
      <c r="E63" s="29">
        <f>+'Ark1'!H1866</f>
        <v>1</v>
      </c>
      <c r="F63" s="29">
        <f>+'Ark1'!J1866</f>
        <v>643</v>
      </c>
      <c r="G63" s="29" t="str">
        <f>VLOOKUP(F63,RNR!$A$8:$B$32,2)</f>
        <v>Bjerka</v>
      </c>
      <c r="H63" s="29" t="str">
        <f>+IF(I63=0,"",'Ark1'!Q1866)</f>
        <v/>
      </c>
      <c r="I63" s="358">
        <f>+'Ark1'!R1866</f>
        <v>0</v>
      </c>
      <c r="J63" s="30" t="str">
        <f>+IF(I63=0,"",'Ark1'!AG1866)</f>
        <v/>
      </c>
      <c r="K63" s="276" t="e">
        <f t="shared" si="8"/>
        <v>#DIV/0!</v>
      </c>
      <c r="L63" s="30" t="str">
        <f>+IF(I63=0,"",'Ark1'!AH1866)</f>
        <v/>
      </c>
      <c r="M63" s="28" t="str">
        <f>+IF(I63=0,"",'Ark1'!T1866)</f>
        <v/>
      </c>
      <c r="N63" s="33" t="str">
        <f>+IF(I63=0,"",'Ark1'!U1866)</f>
        <v/>
      </c>
      <c r="O63" s="30" t="str">
        <f>+IF(I63=0,"",'Ark1'!V1866)</f>
        <v/>
      </c>
      <c r="P63" s="35" t="str">
        <f>+IF(I63=0,"",'Ark1'!W1866)</f>
        <v/>
      </c>
      <c r="Q63" s="35" t="str">
        <f>+IF(I63=0,"",'Ark1'!X1866)</f>
        <v/>
      </c>
      <c r="R63" s="35" t="str">
        <f>+IF(I63=0,"",'Ark1'!Y1866)</f>
        <v/>
      </c>
      <c r="S63" s="35" t="str">
        <f>+IF(I63=0,"",'Ark1'!Z1866)</f>
        <v/>
      </c>
      <c r="T63" s="30" t="str">
        <f>+IF(I63=0,"",'Ark1'!AA1866)</f>
        <v/>
      </c>
      <c r="U63" s="28" t="str">
        <f>+IF(I63=0,"",'Ark1'!AC1866)</f>
        <v/>
      </c>
      <c r="V63" s="35" t="str">
        <f>+IF(I63=0,"",'Ark1'!AE1866)</f>
        <v/>
      </c>
      <c r="W63" s="35" t="str">
        <f t="shared" si="9"/>
        <v/>
      </c>
      <c r="X63" s="30" t="str">
        <f t="shared" si="10"/>
        <v/>
      </c>
      <c r="Y63" s="224"/>
      <c r="AA63" s="30"/>
      <c r="AB63" s="28"/>
      <c r="AC63" s="228"/>
      <c r="AD63" s="29"/>
      <c r="AE63" s="248"/>
      <c r="AF63" s="248"/>
      <c r="AG63" s="248"/>
      <c r="AH63" s="29"/>
    </row>
    <row r="64" spans="1:34" ht="15.6">
      <c r="A64" s="224"/>
      <c r="B64" s="309">
        <f>+'Ark1'!C1874</f>
        <v>2024</v>
      </c>
      <c r="C64" s="29">
        <f>+'Ark1'!L1867</f>
        <v>2</v>
      </c>
      <c r="D64" s="244" t="str">
        <f>VLOOKUP(C64,Klasse!$C$11:$D$27,2)</f>
        <v>P</v>
      </c>
      <c r="E64" s="29">
        <f>+'Ark1'!H1867</f>
        <v>2</v>
      </c>
      <c r="F64" s="29">
        <f>+'Ark1'!J1867</f>
        <v>704</v>
      </c>
      <c r="G64" s="29" t="str">
        <f>VLOOKUP(F64,RNR!$A$8:$B$32,2)</f>
        <v>Øre Vilt</v>
      </c>
      <c r="H64" s="29" t="str">
        <f>+IF(I64=0,"",'Ark1'!Q1867)</f>
        <v/>
      </c>
      <c r="I64" s="358">
        <f>+'Ark1'!R1867</f>
        <v>0</v>
      </c>
      <c r="J64" s="30" t="str">
        <f>+IF(I64=0,"",'Ark1'!AG1867)</f>
        <v/>
      </c>
      <c r="K64" s="276" t="e">
        <f t="shared" si="8"/>
        <v>#DIV/0!</v>
      </c>
      <c r="L64" s="30" t="str">
        <f>+IF(I64=0,"",'Ark1'!AH1867)</f>
        <v/>
      </c>
      <c r="M64" s="28" t="str">
        <f>+IF(I64=0,"",'Ark1'!T1867)</f>
        <v/>
      </c>
      <c r="N64" s="33" t="str">
        <f>+IF(I64=0,"",'Ark1'!U1867)</f>
        <v/>
      </c>
      <c r="O64" s="30" t="str">
        <f>+IF(I64=0,"",'Ark1'!V1867)</f>
        <v/>
      </c>
      <c r="P64" s="35" t="str">
        <f>+IF(I64=0,"",'Ark1'!W1867)</f>
        <v/>
      </c>
      <c r="Q64" s="35" t="str">
        <f>+IF(I64=0,"",'Ark1'!X1867)</f>
        <v/>
      </c>
      <c r="R64" s="35" t="str">
        <f>+IF(I64=0,"",'Ark1'!Y1867)</f>
        <v/>
      </c>
      <c r="S64" s="35" t="str">
        <f>+IF(I64=0,"",'Ark1'!Z1867)</f>
        <v/>
      </c>
      <c r="T64" s="30" t="str">
        <f>+IF(I64=0,"",'Ark1'!AA1867)</f>
        <v/>
      </c>
      <c r="U64" s="28" t="str">
        <f>+IF(I64=0,"",'Ark1'!AC1867)</f>
        <v/>
      </c>
      <c r="V64" s="35" t="str">
        <f>+IF(I64=0,"",'Ark1'!AE1867)</f>
        <v/>
      </c>
      <c r="W64" s="35" t="str">
        <f t="shared" si="9"/>
        <v/>
      </c>
      <c r="X64" s="30" t="str">
        <f t="shared" si="10"/>
        <v/>
      </c>
      <c r="Y64" s="224"/>
      <c r="AA64" s="30"/>
      <c r="AB64" s="28"/>
      <c r="AC64" s="228"/>
      <c r="AD64" s="29"/>
      <c r="AE64" s="248"/>
      <c r="AF64" s="248"/>
      <c r="AG64" s="248"/>
      <c r="AH64" s="29"/>
    </row>
    <row r="65" spans="1:52" ht="15.6">
      <c r="A65" s="224"/>
      <c r="B65" s="309">
        <f>+'Ark1'!C1875</f>
        <v>2024</v>
      </c>
      <c r="C65" s="29">
        <f>+'Ark1'!L1868</f>
        <v>2</v>
      </c>
      <c r="D65" s="244" t="str">
        <f>VLOOKUP(C65,Klasse!$C$11:$D$27,2)</f>
        <v>P</v>
      </c>
      <c r="E65" s="29">
        <f>+'Ark1'!H1868</f>
        <v>1</v>
      </c>
      <c r="F65" s="29">
        <f>+'Ark1'!J1868</f>
        <v>802</v>
      </c>
      <c r="G65" s="29" t="str">
        <f>VLOOKUP(F65,RNR!$A$8:$B$32,2)</f>
        <v>Karasjok</v>
      </c>
      <c r="H65" s="29" t="str">
        <f>+IF(I65=0,"",'Ark1'!Q1868)</f>
        <v/>
      </c>
      <c r="I65" s="358">
        <f>+'Ark1'!R1868</f>
        <v>0</v>
      </c>
      <c r="J65" s="30" t="str">
        <f>+IF(I65=0,"",'Ark1'!AG1868)</f>
        <v/>
      </c>
      <c r="K65" s="276" t="e">
        <f t="shared" si="8"/>
        <v>#DIV/0!</v>
      </c>
      <c r="L65" s="30" t="str">
        <f>+IF(I65=0,"",'Ark1'!AH1868)</f>
        <v/>
      </c>
      <c r="M65" s="28" t="str">
        <f>+IF(I65=0,"",'Ark1'!T1868)</f>
        <v/>
      </c>
      <c r="N65" s="33" t="str">
        <f>+IF(I65=0,"",'Ark1'!U1868)</f>
        <v/>
      </c>
      <c r="O65" s="30" t="str">
        <f>+IF(I65=0,"",'Ark1'!V1868)</f>
        <v/>
      </c>
      <c r="P65" s="35" t="str">
        <f>+IF(I65=0,"",'Ark1'!W1868)</f>
        <v/>
      </c>
      <c r="Q65" s="35" t="str">
        <f>+IF(I65=0,"",'Ark1'!X1868)</f>
        <v/>
      </c>
      <c r="R65" s="35" t="str">
        <f>+IF(I65=0,"",'Ark1'!Y1868)</f>
        <v/>
      </c>
      <c r="S65" s="35" t="str">
        <f>+IF(I65=0,"",'Ark1'!Z1868)</f>
        <v/>
      </c>
      <c r="T65" s="30" t="str">
        <f>+IF(I65=0,"",'Ark1'!AA1868)</f>
        <v/>
      </c>
      <c r="U65" s="28" t="str">
        <f>+IF(I65=0,"",'Ark1'!AC1868)</f>
        <v/>
      </c>
      <c r="V65" s="35" t="str">
        <f>+IF(I65=0,"",'Ark1'!AE1868)</f>
        <v/>
      </c>
      <c r="W65" s="35" t="str">
        <f t="shared" si="9"/>
        <v/>
      </c>
      <c r="X65" s="30" t="str">
        <f t="shared" si="10"/>
        <v/>
      </c>
      <c r="Y65" s="224"/>
      <c r="AA65" s="30"/>
      <c r="AB65" s="28"/>
      <c r="AC65" s="228"/>
      <c r="AD65" s="29"/>
      <c r="AE65" s="248"/>
      <c r="AF65" s="248"/>
      <c r="AG65" s="248"/>
      <c r="AH65" s="29"/>
    </row>
    <row r="66" spans="1:52" ht="19.8">
      <c r="A66" s="224"/>
      <c r="B66" s="224"/>
      <c r="C66" s="224"/>
      <c r="D66" s="224"/>
      <c r="E66" s="224"/>
      <c r="F66" s="224"/>
      <c r="G66" s="224"/>
      <c r="H66" s="224"/>
      <c r="I66" s="370"/>
      <c r="J66" s="225"/>
      <c r="K66" s="225"/>
      <c r="L66" s="225"/>
      <c r="M66" s="224"/>
      <c r="N66" s="224"/>
      <c r="O66" s="224"/>
      <c r="P66" s="226"/>
      <c r="Q66" s="226"/>
      <c r="R66" s="226"/>
      <c r="S66" s="226"/>
      <c r="T66" s="226"/>
      <c r="U66" s="224"/>
      <c r="V66" s="226"/>
      <c r="W66" s="226"/>
      <c r="X66" s="226"/>
      <c r="Y66" s="241"/>
      <c r="AA66" s="30"/>
      <c r="AB66" s="28"/>
      <c r="AC66" s="228"/>
      <c r="AD66" s="29"/>
      <c r="AH66" s="29"/>
      <c r="AZ66" s="240"/>
    </row>
    <row r="67" spans="1:52" ht="24.6">
      <c r="A67" s="224"/>
      <c r="B67" s="224"/>
      <c r="C67" s="224"/>
      <c r="D67" s="335" t="s">
        <v>30</v>
      </c>
      <c r="E67" s="224"/>
      <c r="F67" s="224"/>
      <c r="G67" s="224"/>
      <c r="H67" s="224"/>
      <c r="I67" s="359">
        <f>SUM(I69:I93)</f>
        <v>2</v>
      </c>
      <c r="J67" s="271"/>
      <c r="K67" s="271"/>
      <c r="L67" s="271"/>
      <c r="M67" s="272"/>
      <c r="N67" s="273">
        <f>+Klasse!L13</f>
        <v>13.05</v>
      </c>
      <c r="O67" s="224"/>
      <c r="P67" s="226"/>
      <c r="Q67" s="226"/>
      <c r="R67" s="226"/>
      <c r="S67" s="226"/>
      <c r="T67" s="226"/>
      <c r="U67" s="224"/>
      <c r="V67" s="226"/>
      <c r="W67" s="226"/>
      <c r="X67" s="226"/>
      <c r="Y67" s="226"/>
      <c r="AA67" s="30"/>
      <c r="AB67" s="28"/>
      <c r="AC67" s="228"/>
      <c r="AD67" s="29"/>
      <c r="AH67" s="29"/>
      <c r="AZ67" s="240"/>
    </row>
    <row r="68" spans="1:52" ht="19.8">
      <c r="A68" s="224"/>
      <c r="B68" s="224"/>
      <c r="C68" s="224"/>
      <c r="D68" s="224"/>
      <c r="E68" s="224"/>
      <c r="F68" s="224"/>
      <c r="G68" s="224"/>
      <c r="H68" s="242"/>
      <c r="I68" s="370"/>
      <c r="J68" s="225"/>
      <c r="K68" s="225"/>
      <c r="L68" s="225"/>
      <c r="M68" s="242"/>
      <c r="N68" s="225"/>
      <c r="O68" s="225"/>
      <c r="P68" s="226"/>
      <c r="Q68" s="226"/>
      <c r="R68" s="226"/>
      <c r="S68" s="226"/>
      <c r="T68" s="243"/>
      <c r="U68" s="224"/>
      <c r="V68" s="243"/>
      <c r="W68" s="243"/>
      <c r="X68" s="241"/>
      <c r="Y68" s="241"/>
      <c r="AA68" s="30"/>
      <c r="AB68" s="28"/>
      <c r="AC68" s="228"/>
      <c r="AD68" s="29"/>
      <c r="AH68" s="29"/>
      <c r="AZ68" s="240"/>
    </row>
    <row r="69" spans="1:52" ht="15.6">
      <c r="A69" s="224"/>
      <c r="B69" s="309">
        <f>+'Ark1'!C1869</f>
        <v>2024</v>
      </c>
      <c r="C69" s="244">
        <f>+'Ark1'!L1869</f>
        <v>3</v>
      </c>
      <c r="D69" s="244" t="str">
        <f>VLOOKUP(C69,Klasse!$C$11:$D$27,2)</f>
        <v>P+</v>
      </c>
      <c r="E69" s="244">
        <f>+'Ark1'!H1869</f>
        <v>1</v>
      </c>
      <c r="F69" s="244">
        <f>+'Ark1'!J1869</f>
        <v>103</v>
      </c>
      <c r="G69" s="244" t="str">
        <f>VLOOKUP(F69,RNR!$A$8:$B$32,2)</f>
        <v>Rudshøgda</v>
      </c>
      <c r="H69" s="244" t="str">
        <f>+IF(I69=0,"",'Ark1'!Q1869)</f>
        <v/>
      </c>
      <c r="I69" s="374">
        <f>+'Ark1'!R1869</f>
        <v>0</v>
      </c>
      <c r="J69" s="245" t="str">
        <f>+IF(I69=0,"",'Ark1'!AG1869)</f>
        <v/>
      </c>
      <c r="K69" s="245"/>
      <c r="L69" s="245" t="str">
        <f>+IF(I69=0,"",'Ark1'!AH1869)</f>
        <v/>
      </c>
      <c r="M69" s="246" t="str">
        <f>+IF(I69=0,"",'Ark1'!T1869)</f>
        <v/>
      </c>
      <c r="N69" s="33" t="str">
        <f>+IF(I69=0,"",'Ark1'!U1869)</f>
        <v/>
      </c>
      <c r="O69" s="245" t="str">
        <f>+IF(I69=0,"",'Ark1'!V1869)</f>
        <v/>
      </c>
      <c r="P69" s="247" t="str">
        <f>+IF(I69=0,"",'Ark1'!W1869)</f>
        <v/>
      </c>
      <c r="Q69" s="247" t="str">
        <f>+IF(I69=0,"",'Ark1'!X1869)</f>
        <v/>
      </c>
      <c r="R69" s="247" t="str">
        <f>+IF(I69=0,"",'Ark1'!Y1869)</f>
        <v/>
      </c>
      <c r="S69" s="247" t="str">
        <f>+IF(I69=0,"",'Ark1'!Z1869)</f>
        <v/>
      </c>
      <c r="T69" s="245" t="str">
        <f>+IF(I69=0,"",'Ark1'!AA1869)</f>
        <v/>
      </c>
      <c r="U69" s="246" t="str">
        <f>+IF(I69=0,"",'Ark1'!AC1869)</f>
        <v/>
      </c>
      <c r="V69" s="247" t="str">
        <f>+IF(I69=0,"",'Ark1'!AE1869)</f>
        <v/>
      </c>
      <c r="W69" s="247" t="str">
        <f t="shared" ref="W69:W70" si="11">IF(I69=0,"",N69/C69)</f>
        <v/>
      </c>
      <c r="X69" s="245" t="str">
        <f t="shared" ref="X69:X70" si="12">IF(I69=0,"",I69/H69)</f>
        <v/>
      </c>
      <c r="Y69" s="224"/>
      <c r="AA69" s="30"/>
      <c r="AB69" s="28"/>
      <c r="AC69" s="228"/>
      <c r="AD69" s="29"/>
      <c r="AE69" s="28"/>
      <c r="AF69" s="28"/>
      <c r="AG69" s="35"/>
      <c r="AH69" s="35"/>
      <c r="AI69" s="35"/>
    </row>
    <row r="70" spans="1:52" ht="15.6">
      <c r="A70" s="224"/>
      <c r="B70" s="309">
        <f>+'Ark1'!C1870</f>
        <v>2024</v>
      </c>
      <c r="C70" s="244">
        <f>+'Ark1'!L1870</f>
        <v>3</v>
      </c>
      <c r="D70" s="244" t="str">
        <f>VLOOKUP(C70,Klasse!$C$11:$D$27,2)</f>
        <v>P+</v>
      </c>
      <c r="E70" s="244">
        <f>+'Ark1'!H1870</f>
        <v>2</v>
      </c>
      <c r="F70" s="244">
        <f>+'Ark1'!J1870</f>
        <v>106</v>
      </c>
      <c r="G70" s="244" t="str">
        <f>VLOOKUP(F70,RNR!$A$8:$B$32,2)</f>
        <v>Furuseth</v>
      </c>
      <c r="H70" s="244" t="str">
        <f>+IF(I70=0,"",'Ark1'!Q1870)</f>
        <v/>
      </c>
      <c r="I70" s="374">
        <f>+'Ark1'!R1870</f>
        <v>0</v>
      </c>
      <c r="J70" s="245" t="str">
        <f>+IF(I70=0,"",'Ark1'!AG1870)</f>
        <v/>
      </c>
      <c r="K70" s="245"/>
      <c r="L70" s="245" t="str">
        <f>+IF(I70=0,"",'Ark1'!AH1870)</f>
        <v/>
      </c>
      <c r="M70" s="246" t="str">
        <f>+IF(I70=0,"",'Ark1'!T1870)</f>
        <v/>
      </c>
      <c r="N70" s="33" t="str">
        <f>+IF(I70=0,"",'Ark1'!U1870)</f>
        <v/>
      </c>
      <c r="O70" s="245" t="str">
        <f>+IF(I70=0,"",'Ark1'!V1870)</f>
        <v/>
      </c>
      <c r="P70" s="247" t="str">
        <f>+IF(I70=0,"",'Ark1'!W1870)</f>
        <v/>
      </c>
      <c r="Q70" s="247" t="str">
        <f>+IF(I70=0,"",'Ark1'!X1870)</f>
        <v/>
      </c>
      <c r="R70" s="247" t="str">
        <f>+IF(I70=0,"",'Ark1'!Y1870)</f>
        <v/>
      </c>
      <c r="S70" s="247" t="str">
        <f>+IF(I70=0,"",'Ark1'!Z1870)</f>
        <v/>
      </c>
      <c r="T70" s="245" t="str">
        <f>+IF(I70=0,"",'Ark1'!AA1870)</f>
        <v/>
      </c>
      <c r="U70" s="246" t="str">
        <f>+IF(I70=0,"",'Ark1'!AC1870)</f>
        <v/>
      </c>
      <c r="V70" s="247" t="str">
        <f>+IF(I70=0,"",'Ark1'!AE1870)</f>
        <v/>
      </c>
      <c r="W70" s="247" t="str">
        <f t="shared" si="11"/>
        <v/>
      </c>
      <c r="X70" s="245" t="str">
        <f t="shared" si="12"/>
        <v/>
      </c>
      <c r="Y70" s="224"/>
      <c r="AA70" s="30"/>
      <c r="AB70" s="28"/>
      <c r="AC70" s="228"/>
      <c r="AD70" s="29"/>
      <c r="AE70" s="28"/>
      <c r="AF70" s="28"/>
      <c r="AG70" s="35"/>
      <c r="AH70" s="35"/>
      <c r="AI70" s="35"/>
    </row>
    <row r="71" spans="1:52" ht="15.6">
      <c r="A71" s="224"/>
      <c r="B71" s="309">
        <f>+'Ark1'!C1871</f>
        <v>2024</v>
      </c>
      <c r="C71" s="244">
        <f>+'Ark1'!L1871</f>
        <v>3</v>
      </c>
      <c r="D71" s="244" t="str">
        <f>VLOOKUP(C71,Klasse!$C$11:$D$27,2)</f>
        <v>P+</v>
      </c>
      <c r="E71" s="244">
        <f>+'Ark1'!H1871</f>
        <v>1</v>
      </c>
      <c r="F71" s="244">
        <f>+'Ark1'!J1871</f>
        <v>110</v>
      </c>
      <c r="G71" s="244" t="str">
        <f>VLOOKUP(F71,RNR!$A$8:$B$32,2)</f>
        <v>Gol</v>
      </c>
      <c r="H71" s="244" t="str">
        <f>+IF(I71=0,"",'Ark1'!Q1871)</f>
        <v/>
      </c>
      <c r="I71" s="374">
        <f>+'Ark1'!R1871</f>
        <v>0</v>
      </c>
      <c r="J71" s="245" t="str">
        <f>+IF(I71=0,"",'Ark1'!AG1871)</f>
        <v/>
      </c>
      <c r="K71" s="245"/>
      <c r="L71" s="245" t="str">
        <f>+IF(I71=0,"",'Ark1'!AH1871)</f>
        <v/>
      </c>
      <c r="M71" s="246" t="str">
        <f>+IF(I71=0,"",'Ark1'!T1871)</f>
        <v/>
      </c>
      <c r="N71" s="33" t="str">
        <f>+IF(I71=0,"",'Ark1'!U1871)</f>
        <v/>
      </c>
      <c r="O71" s="245" t="str">
        <f>+IF(I71=0,"",'Ark1'!V1871)</f>
        <v/>
      </c>
      <c r="P71" s="247" t="str">
        <f>+IF(I71=0,"",'Ark1'!W1871)</f>
        <v/>
      </c>
      <c r="Q71" s="247" t="str">
        <f>+IF(I71=0,"",'Ark1'!X1871)</f>
        <v/>
      </c>
      <c r="R71" s="247" t="str">
        <f>+IF(I71=0,"",'Ark1'!Y1871)</f>
        <v/>
      </c>
      <c r="S71" s="247" t="str">
        <f>+IF(I71=0,"",'Ark1'!Z1871)</f>
        <v/>
      </c>
      <c r="T71" s="245" t="str">
        <f>+IF(I71=0,"",'Ark1'!AA1871)</f>
        <v/>
      </c>
      <c r="U71" s="246" t="str">
        <f>+IF(I71=0,"",'Ark1'!AC1871)</f>
        <v/>
      </c>
      <c r="V71" s="247" t="str">
        <f>+IF(I71=0,"",'Ark1'!AE1871)</f>
        <v/>
      </c>
      <c r="W71" s="247" t="str">
        <f t="shared" ref="W71" si="13">IF(I71=0,"",N71/C71)</f>
        <v/>
      </c>
      <c r="X71" s="245" t="str">
        <f t="shared" ref="X71" si="14">IF(I71=0,"",I71/H71)</f>
        <v/>
      </c>
      <c r="Y71" s="224"/>
      <c r="AA71" s="30"/>
      <c r="AB71" s="28"/>
      <c r="AC71" s="228"/>
      <c r="AD71" s="29"/>
      <c r="AE71" s="28"/>
      <c r="AF71" s="28"/>
      <c r="AG71" s="35"/>
      <c r="AH71" s="35"/>
      <c r="AI71" s="35"/>
    </row>
    <row r="72" spans="1:52" ht="15.6">
      <c r="A72" s="224"/>
      <c r="B72" s="309">
        <f>+'Ark1'!C1872</f>
        <v>2024</v>
      </c>
      <c r="C72" s="244">
        <f>+'Ark1'!L1872</f>
        <v>3</v>
      </c>
      <c r="D72" s="244" t="str">
        <f>VLOOKUP(C72,Klasse!$C$11:$D$27,2)</f>
        <v>P+</v>
      </c>
      <c r="E72" s="244">
        <f>+'Ark1'!H1872</f>
        <v>1</v>
      </c>
      <c r="F72" s="244">
        <f>+'Ark1'!J1872</f>
        <v>111</v>
      </c>
      <c r="G72" s="244" t="str">
        <f>VLOOKUP(F72,RNR!$A$8:$B$32,2)</f>
        <v>Forus</v>
      </c>
      <c r="H72" s="244" t="str">
        <f>+IF(I72=0,"",'Ark1'!Q1872)</f>
        <v/>
      </c>
      <c r="I72" s="374">
        <f>+'Ark1'!R1872</f>
        <v>0</v>
      </c>
      <c r="J72" s="245" t="str">
        <f>+IF(I72=0,"",'Ark1'!AG1872)</f>
        <v/>
      </c>
      <c r="K72" s="245"/>
      <c r="L72" s="245" t="str">
        <f>+IF(I72=0,"",'Ark1'!AH1872)</f>
        <v/>
      </c>
      <c r="M72" s="246" t="str">
        <f>+IF(I72=0,"",'Ark1'!T1872)</f>
        <v/>
      </c>
      <c r="N72" s="33" t="str">
        <f>+IF(I72=0,"",'Ark1'!U1872)</f>
        <v/>
      </c>
      <c r="O72" s="245" t="str">
        <f>+IF(I72=0,"",'Ark1'!V1872)</f>
        <v/>
      </c>
      <c r="P72" s="247" t="str">
        <f>+IF(I72=0,"",'Ark1'!W1872)</f>
        <v/>
      </c>
      <c r="Q72" s="247" t="str">
        <f>+IF(I72=0,"",'Ark1'!X1872)</f>
        <v/>
      </c>
      <c r="R72" s="247" t="str">
        <f>+IF(I72=0,"",'Ark1'!Y1872)</f>
        <v/>
      </c>
      <c r="S72" s="247" t="str">
        <f>+IF(I72=0,"",'Ark1'!Z1872)</f>
        <v/>
      </c>
      <c r="T72" s="245" t="str">
        <f>+IF(I72=0,"",'Ark1'!AA1872)</f>
        <v/>
      </c>
      <c r="U72" s="246" t="str">
        <f>+IF(I72=0,"",'Ark1'!AC1872)</f>
        <v/>
      </c>
      <c r="V72" s="247" t="str">
        <f>+IF(I72=0,"",'Ark1'!AE1872)</f>
        <v/>
      </c>
      <c r="W72" s="247" t="str">
        <f t="shared" ref="W72:W93" si="15">IF(I72=0,"",N72/C72)</f>
        <v/>
      </c>
      <c r="X72" s="245" t="str">
        <f t="shared" ref="X72:X93" si="16">IF(I72=0,"",I72/H72)</f>
        <v/>
      </c>
      <c r="Y72" s="224"/>
      <c r="AA72" s="30"/>
      <c r="AB72" s="28"/>
      <c r="AC72" s="228"/>
      <c r="AD72" s="29"/>
      <c r="AE72" s="28"/>
      <c r="AF72" s="28"/>
      <c r="AG72" s="35"/>
      <c r="AH72" s="35"/>
      <c r="AI72" s="35"/>
    </row>
    <row r="73" spans="1:52" ht="15.6">
      <c r="A73" s="224"/>
      <c r="B73" s="309">
        <f>+'Ark1'!C1873</f>
        <v>2024</v>
      </c>
      <c r="C73" s="244">
        <f>+'Ark1'!L1873</f>
        <v>3</v>
      </c>
      <c r="D73" s="244" t="str">
        <f>VLOOKUP(C73,Klasse!$C$11:$D$27,2)</f>
        <v>P+</v>
      </c>
      <c r="E73" s="244">
        <f>+'Ark1'!H1873</f>
        <v>1</v>
      </c>
      <c r="F73" s="244">
        <f>+'Ark1'!J1873</f>
        <v>116</v>
      </c>
      <c r="G73" s="244" t="str">
        <f>VLOOKUP(F73,RNR!$A$8:$B$32,2)</f>
        <v>Sandeid</v>
      </c>
      <c r="H73" s="244" t="str">
        <f>+IF(I73=0,"",'Ark1'!Q1873)</f>
        <v/>
      </c>
      <c r="I73" s="374">
        <f>+'Ark1'!R1873</f>
        <v>0</v>
      </c>
      <c r="J73" s="245" t="str">
        <f>+IF(I73=0,"",'Ark1'!AG1873)</f>
        <v/>
      </c>
      <c r="K73" s="245"/>
      <c r="L73" s="245" t="str">
        <f>+IF(I73=0,"",'Ark1'!AH1873)</f>
        <v/>
      </c>
      <c r="M73" s="246" t="str">
        <f>+IF(I73=0,"",'Ark1'!T1873)</f>
        <v/>
      </c>
      <c r="N73" s="33" t="str">
        <f>+IF(I73=0,"",'Ark1'!U1873)</f>
        <v/>
      </c>
      <c r="O73" s="245" t="str">
        <f>+IF(I73=0,"",'Ark1'!V1873)</f>
        <v/>
      </c>
      <c r="P73" s="247" t="str">
        <f>+IF(I73=0,"",'Ark1'!W1873)</f>
        <v/>
      </c>
      <c r="Q73" s="247" t="str">
        <f>+IF(I73=0,"",'Ark1'!X1873)</f>
        <v/>
      </c>
      <c r="R73" s="247" t="str">
        <f>+IF(I73=0,"",'Ark1'!Y1873)</f>
        <v/>
      </c>
      <c r="S73" s="247" t="str">
        <f>+IF(I73=0,"",'Ark1'!Z1873)</f>
        <v/>
      </c>
      <c r="T73" s="245" t="str">
        <f>+IF(I73=0,"",'Ark1'!AA1873)</f>
        <v/>
      </c>
      <c r="U73" s="246" t="str">
        <f>+IF(I73=0,"",'Ark1'!AC1873)</f>
        <v/>
      </c>
      <c r="V73" s="247" t="str">
        <f>+IF(I73=0,"",'Ark1'!AE1873)</f>
        <v/>
      </c>
      <c r="W73" s="247" t="str">
        <f t="shared" si="15"/>
        <v/>
      </c>
      <c r="X73" s="245" t="str">
        <f t="shared" si="16"/>
        <v/>
      </c>
      <c r="Y73" s="224"/>
      <c r="AA73" s="30"/>
      <c r="AB73" s="28"/>
      <c r="AC73" s="228"/>
      <c r="AD73" s="29"/>
      <c r="AE73" s="28"/>
      <c r="AF73" s="28"/>
      <c r="AG73" s="35"/>
      <c r="AH73" s="35"/>
      <c r="AI73" s="35"/>
    </row>
    <row r="74" spans="1:52" ht="15.6">
      <c r="A74" s="224"/>
      <c r="B74" s="309">
        <f>+'Ark1'!C1874</f>
        <v>2024</v>
      </c>
      <c r="C74" s="244">
        <f>+'Ark1'!L1874</f>
        <v>3</v>
      </c>
      <c r="D74" s="244" t="str">
        <f>VLOOKUP(C74,Klasse!$C$11:$D$27,2)</f>
        <v>P+</v>
      </c>
      <c r="E74" s="244">
        <f>+'Ark1'!H1874</f>
        <v>2</v>
      </c>
      <c r="F74" s="244">
        <f>+'Ark1'!J1874</f>
        <v>117</v>
      </c>
      <c r="G74" s="244" t="str">
        <f>VLOOKUP(F74,RNR!$A$8:$B$32,2)</f>
        <v>Jæren</v>
      </c>
      <c r="H74" s="244" t="str">
        <f>+IF(I74=0,"",'Ark1'!Q1874)</f>
        <v/>
      </c>
      <c r="I74" s="374">
        <f>+'Ark1'!R1874</f>
        <v>0</v>
      </c>
      <c r="J74" s="245" t="str">
        <f>+IF(I74=0,"",'Ark1'!AG1874)</f>
        <v/>
      </c>
      <c r="K74" s="245"/>
      <c r="L74" s="245" t="str">
        <f>+IF(I74=0,"",'Ark1'!AH1874)</f>
        <v/>
      </c>
      <c r="M74" s="246" t="str">
        <f>+IF(I74=0,"",'Ark1'!T1874)</f>
        <v/>
      </c>
      <c r="N74" s="33" t="str">
        <f>+IF(I74=0,"",'Ark1'!U1874)</f>
        <v/>
      </c>
      <c r="O74" s="245" t="str">
        <f>+IF(I74=0,"",'Ark1'!V1874)</f>
        <v/>
      </c>
      <c r="P74" s="247" t="str">
        <f>+IF(I74=0,"",'Ark1'!W1874)</f>
        <v/>
      </c>
      <c r="Q74" s="247" t="str">
        <f>+IF(I74=0,"",'Ark1'!X1874)</f>
        <v/>
      </c>
      <c r="R74" s="247" t="str">
        <f>+IF(I74=0,"",'Ark1'!Y1874)</f>
        <v/>
      </c>
      <c r="S74" s="247" t="str">
        <f>+IF(I74=0,"",'Ark1'!Z1874)</f>
        <v/>
      </c>
      <c r="T74" s="245" t="str">
        <f>+IF(I74=0,"",'Ark1'!AA1874)</f>
        <v/>
      </c>
      <c r="U74" s="246" t="str">
        <f>+IF(I74=0,"",'Ark1'!AC1874)</f>
        <v/>
      </c>
      <c r="V74" s="247" t="str">
        <f>+IF(I74=0,"",'Ark1'!AE1874)</f>
        <v/>
      </c>
      <c r="W74" s="247" t="str">
        <f t="shared" si="15"/>
        <v/>
      </c>
      <c r="X74" s="245" t="str">
        <f t="shared" si="16"/>
        <v/>
      </c>
      <c r="Y74" s="224"/>
      <c r="AA74" s="30"/>
      <c r="AB74" s="28"/>
      <c r="AC74" s="228"/>
      <c r="AD74" s="29"/>
      <c r="AE74" s="28"/>
      <c r="AF74" s="28"/>
      <c r="AG74" s="35"/>
      <c r="AH74" s="35"/>
      <c r="AI74" s="35"/>
    </row>
    <row r="75" spans="1:52" ht="15.6">
      <c r="A75" s="224"/>
      <c r="B75" s="309">
        <f>+'Ark1'!C1875</f>
        <v>2024</v>
      </c>
      <c r="C75" s="244">
        <f>+'Ark1'!L1875</f>
        <v>3</v>
      </c>
      <c r="D75" s="244" t="str">
        <f>VLOOKUP(C75,Klasse!$C$11:$D$27,2)</f>
        <v>P+</v>
      </c>
      <c r="E75" s="244">
        <f>+'Ark1'!H1875</f>
        <v>1</v>
      </c>
      <c r="F75" s="244">
        <f>+'Ark1'!J1875</f>
        <v>134</v>
      </c>
      <c r="G75" s="244" t="str">
        <f>VLOOKUP(F75,RNR!$A$8:$B$32,2)</f>
        <v>Førde</v>
      </c>
      <c r="H75" s="244" t="str">
        <f>+IF(I75=0,"",'Ark1'!Q1875)</f>
        <v/>
      </c>
      <c r="I75" s="374">
        <f>+'Ark1'!R1875</f>
        <v>0</v>
      </c>
      <c r="J75" s="245" t="str">
        <f>+IF(I75=0,"",'Ark1'!AG1875)</f>
        <v/>
      </c>
      <c r="K75" s="245"/>
      <c r="L75" s="245" t="str">
        <f>+IF(I75=0,"",'Ark1'!AH1875)</f>
        <v/>
      </c>
      <c r="M75" s="246" t="str">
        <f>+IF(I75=0,"",'Ark1'!T1875)</f>
        <v/>
      </c>
      <c r="N75" s="33" t="str">
        <f>+IF(I75=0,"",'Ark1'!U1875)</f>
        <v/>
      </c>
      <c r="O75" s="245" t="str">
        <f>+IF(I75=0,"",'Ark1'!V1875)</f>
        <v/>
      </c>
      <c r="P75" s="247" t="str">
        <f>+IF(I75=0,"",'Ark1'!W1875)</f>
        <v/>
      </c>
      <c r="Q75" s="247" t="str">
        <f>+IF(I75=0,"",'Ark1'!X1875)</f>
        <v/>
      </c>
      <c r="R75" s="247" t="str">
        <f>+IF(I75=0,"",'Ark1'!Y1875)</f>
        <v/>
      </c>
      <c r="S75" s="247" t="str">
        <f>+IF(I75=0,"",'Ark1'!Z1875)</f>
        <v/>
      </c>
      <c r="T75" s="245" t="str">
        <f>+IF(I75=0,"",'Ark1'!AA1875)</f>
        <v/>
      </c>
      <c r="U75" s="246" t="str">
        <f>+IF(I75=0,"",'Ark1'!AC1875)</f>
        <v/>
      </c>
      <c r="V75" s="247" t="str">
        <f>+IF(I75=0,"",'Ark1'!AE1875)</f>
        <v/>
      </c>
      <c r="W75" s="247" t="str">
        <f t="shared" si="15"/>
        <v/>
      </c>
      <c r="X75" s="245" t="str">
        <f t="shared" si="16"/>
        <v/>
      </c>
      <c r="Y75" s="224"/>
      <c r="AA75" s="30"/>
      <c r="AB75" s="28"/>
      <c r="AC75" s="228"/>
      <c r="AD75" s="29"/>
      <c r="AE75" s="28"/>
      <c r="AF75" s="28"/>
      <c r="AG75" s="35"/>
      <c r="AH75" s="35"/>
      <c r="AI75" s="35"/>
    </row>
    <row r="76" spans="1:52" ht="15.6">
      <c r="A76" s="224"/>
      <c r="B76" s="309">
        <f>+'Ark1'!C1876</f>
        <v>2024</v>
      </c>
      <c r="C76" s="244">
        <f>+'Ark1'!L1876</f>
        <v>3</v>
      </c>
      <c r="D76" s="244" t="str">
        <f>VLOOKUP(C76,Klasse!$C$11:$D$27,2)</f>
        <v>P+</v>
      </c>
      <c r="E76" s="244">
        <f>+'Ark1'!H1876</f>
        <v>2</v>
      </c>
      <c r="F76" s="244">
        <f>+'Ark1'!J1876</f>
        <v>141</v>
      </c>
      <c r="G76" s="244" t="str">
        <f>VLOOKUP(F76,RNR!$A$8:$B$32,2)</f>
        <v>Ølen</v>
      </c>
      <c r="H76" s="244">
        <f>+IF(I76=0,"",'Ark1'!Q1876)</f>
        <v>1</v>
      </c>
      <c r="I76" s="374">
        <f>+'Ark1'!R1876</f>
        <v>1</v>
      </c>
      <c r="J76" s="245">
        <f>+IF(I76=0,"",'Ark1'!AG1876)</f>
        <v>0.16</v>
      </c>
      <c r="K76" s="245"/>
      <c r="L76" s="245">
        <f>+IF(I76=0,"",'Ark1'!AH1876)</f>
        <v>3.8621891680448425E-2</v>
      </c>
      <c r="M76" s="246">
        <f>+IF(I76=0,"",'Ark1'!T1876)</f>
        <v>2</v>
      </c>
      <c r="N76" s="33">
        <f>+IF(I76=0,"",'Ark1'!U1876)</f>
        <v>3.9</v>
      </c>
      <c r="O76" s="245">
        <f>+IF(I76=0,"",'Ark1'!V1876)</f>
        <v>0</v>
      </c>
      <c r="P76" s="247">
        <f>+IF(I76=0,"",'Ark1'!W1876)</f>
        <v>0</v>
      </c>
      <c r="Q76" s="247">
        <f>+IF(I76=0,"",'Ark1'!X1876)</f>
        <v>0</v>
      </c>
      <c r="R76" s="247">
        <f>+IF(I76=0,"",'Ark1'!Y1876)</f>
        <v>0</v>
      </c>
      <c r="S76" s="247">
        <f>+IF(I76=0,"",'Ark1'!Z1876)</f>
        <v>0</v>
      </c>
      <c r="T76" s="245">
        <f>+IF(I76=0,"",'Ark1'!AA1876)</f>
        <v>0</v>
      </c>
      <c r="U76" s="246">
        <f>+IF(I76=0,"",'Ark1'!AC1876)</f>
        <v>0</v>
      </c>
      <c r="V76" s="247">
        <f>+IF(I76=0,"",'Ark1'!AE1876)</f>
        <v>0</v>
      </c>
      <c r="W76" s="247">
        <f t="shared" si="15"/>
        <v>1.3</v>
      </c>
      <c r="X76" s="245">
        <f t="shared" si="16"/>
        <v>1</v>
      </c>
      <c r="Y76" s="224"/>
      <c r="AA76" s="30"/>
      <c r="AB76" s="28"/>
      <c r="AC76" s="228"/>
      <c r="AD76" s="29"/>
      <c r="AE76" s="28"/>
      <c r="AF76" s="28"/>
      <c r="AG76" s="35"/>
      <c r="AH76" s="35"/>
      <c r="AI76" s="35"/>
    </row>
    <row r="77" spans="1:52" ht="15.6">
      <c r="A77" s="224"/>
      <c r="B77" s="309">
        <f>+'Ark1'!C1877</f>
        <v>2024</v>
      </c>
      <c r="C77" s="244">
        <f>+'Ark1'!L1877</f>
        <v>3</v>
      </c>
      <c r="D77" s="244" t="str">
        <f>VLOOKUP(C77,Klasse!$C$11:$D$27,2)</f>
        <v>P+</v>
      </c>
      <c r="E77" s="244">
        <f>+'Ark1'!H1877</f>
        <v>2</v>
      </c>
      <c r="F77" s="244">
        <f>+'Ark1'!J1877</f>
        <v>143</v>
      </c>
      <c r="G77" s="244" t="str">
        <f>VLOOKUP(F77,RNR!$A$8:$B$32,2)</f>
        <v>Nordfjord</v>
      </c>
      <c r="H77" s="244" t="str">
        <f>+IF(I77=0,"",'Ark1'!Q1877)</f>
        <v/>
      </c>
      <c r="I77" s="374">
        <f>+'Ark1'!R1877</f>
        <v>0</v>
      </c>
      <c r="J77" s="245" t="str">
        <f>+IF(I77=0,"",'Ark1'!AG1877)</f>
        <v/>
      </c>
      <c r="K77" s="245"/>
      <c r="L77" s="245" t="str">
        <f>+IF(I77=0,"",'Ark1'!AH1877)</f>
        <v/>
      </c>
      <c r="M77" s="246" t="str">
        <f>+IF(I77=0,"",'Ark1'!T1877)</f>
        <v/>
      </c>
      <c r="N77" s="33" t="str">
        <f>+IF(I77=0,"",'Ark1'!U1877)</f>
        <v/>
      </c>
      <c r="O77" s="245" t="str">
        <f>+IF(I77=0,"",'Ark1'!V1877)</f>
        <v/>
      </c>
      <c r="P77" s="247" t="str">
        <f>+IF(I77=0,"",'Ark1'!W1877)</f>
        <v/>
      </c>
      <c r="Q77" s="247" t="str">
        <f>+IF(I77=0,"",'Ark1'!X1877)</f>
        <v/>
      </c>
      <c r="R77" s="247" t="str">
        <f>+IF(I77=0,"",'Ark1'!Y1877)</f>
        <v/>
      </c>
      <c r="S77" s="247" t="str">
        <f>+IF(I77=0,"",'Ark1'!Z1877)</f>
        <v/>
      </c>
      <c r="T77" s="245" t="str">
        <f>+IF(I77=0,"",'Ark1'!AA1877)</f>
        <v/>
      </c>
      <c r="U77" s="246" t="str">
        <f>+IF(I77=0,"",'Ark1'!AC1877)</f>
        <v/>
      </c>
      <c r="V77" s="247" t="str">
        <f>+IF(I77=0,"",'Ark1'!AE1877)</f>
        <v/>
      </c>
      <c r="W77" s="247" t="str">
        <f t="shared" si="15"/>
        <v/>
      </c>
      <c r="X77" s="245" t="str">
        <f t="shared" si="16"/>
        <v/>
      </c>
      <c r="Y77" s="224"/>
      <c r="AA77" s="30"/>
      <c r="AB77" s="28"/>
      <c r="AC77" s="228"/>
      <c r="AD77" s="29"/>
      <c r="AE77" s="28"/>
      <c r="AF77" s="28"/>
      <c r="AG77" s="35"/>
      <c r="AH77" s="35"/>
      <c r="AI77" s="35"/>
    </row>
    <row r="78" spans="1:52" ht="15.6">
      <c r="A78" s="224"/>
      <c r="B78" s="309">
        <f>+'Ark1'!C1878</f>
        <v>2024</v>
      </c>
      <c r="C78" s="244">
        <f>+'Ark1'!L1878</f>
        <v>3</v>
      </c>
      <c r="D78" s="244" t="str">
        <f>VLOOKUP(C78,Klasse!$C$11:$D$27,2)</f>
        <v>P+</v>
      </c>
      <c r="E78" s="244">
        <f>+'Ark1'!H1878</f>
        <v>2</v>
      </c>
      <c r="F78" s="244">
        <f>+'Ark1'!J1878</f>
        <v>147</v>
      </c>
      <c r="G78" s="244" t="str">
        <f>VLOOKUP(F78,RNR!$A$8:$B$32,2)</f>
        <v>Midt-Norge</v>
      </c>
      <c r="H78" s="244" t="str">
        <f>+IF(I78=0,"",'Ark1'!Q1878)</f>
        <v/>
      </c>
      <c r="I78" s="374">
        <f>+'Ark1'!R1878</f>
        <v>0</v>
      </c>
      <c r="J78" s="245" t="str">
        <f>+IF(I78=0,"",'Ark1'!AG1878)</f>
        <v/>
      </c>
      <c r="K78" s="245"/>
      <c r="L78" s="245" t="str">
        <f>+IF(I78=0,"",'Ark1'!AH1878)</f>
        <v/>
      </c>
      <c r="M78" s="246" t="str">
        <f>+IF(I78=0,"",'Ark1'!T1878)</f>
        <v/>
      </c>
      <c r="N78" s="33" t="str">
        <f>+IF(I78=0,"",'Ark1'!U1878)</f>
        <v/>
      </c>
      <c r="O78" s="245" t="str">
        <f>+IF(I78=0,"",'Ark1'!V1878)</f>
        <v/>
      </c>
      <c r="P78" s="247" t="str">
        <f>+IF(I78=0,"",'Ark1'!W1878)</f>
        <v/>
      </c>
      <c r="Q78" s="247" t="str">
        <f>+IF(I78=0,"",'Ark1'!X1878)</f>
        <v/>
      </c>
      <c r="R78" s="247" t="str">
        <f>+IF(I78=0,"",'Ark1'!Y1878)</f>
        <v/>
      </c>
      <c r="S78" s="247" t="str">
        <f>+IF(I78=0,"",'Ark1'!Z1878)</f>
        <v/>
      </c>
      <c r="T78" s="245" t="str">
        <f>+IF(I78=0,"",'Ark1'!AA1878)</f>
        <v/>
      </c>
      <c r="U78" s="246" t="str">
        <f>+IF(I78=0,"",'Ark1'!AC1878)</f>
        <v/>
      </c>
      <c r="V78" s="247" t="str">
        <f>+IF(I78=0,"",'Ark1'!AE1878)</f>
        <v/>
      </c>
      <c r="W78" s="247" t="str">
        <f t="shared" si="15"/>
        <v/>
      </c>
      <c r="X78" s="245" t="str">
        <f t="shared" si="16"/>
        <v/>
      </c>
      <c r="Y78" s="224"/>
      <c r="AA78" s="30"/>
      <c r="AB78" s="28"/>
      <c r="AC78" s="228"/>
      <c r="AD78" s="29"/>
      <c r="AE78" s="28"/>
      <c r="AF78" s="28"/>
      <c r="AG78" s="35"/>
      <c r="AH78" s="35"/>
      <c r="AI78" s="35"/>
    </row>
    <row r="79" spans="1:52" ht="15.6">
      <c r="A79" s="224"/>
      <c r="B79" s="309">
        <f>+'Ark1'!C1879</f>
        <v>2024</v>
      </c>
      <c r="C79" s="244">
        <f>+'Ark1'!L1879</f>
        <v>3</v>
      </c>
      <c r="D79" s="244" t="str">
        <f>VLOOKUP(C79,Klasse!$C$11:$D$27,2)</f>
        <v>P+</v>
      </c>
      <c r="E79" s="244">
        <f>+'Ark1'!H1879</f>
        <v>1</v>
      </c>
      <c r="F79" s="244">
        <f>+'Ark1'!J1879</f>
        <v>155</v>
      </c>
      <c r="G79" s="244" t="str">
        <f>VLOOKUP(F79,RNR!$A$8:$B$32,2)</f>
        <v>Målselv</v>
      </c>
      <c r="H79" s="244" t="str">
        <f>+IF(I79=0,"",'Ark1'!Q1879)</f>
        <v/>
      </c>
      <c r="I79" s="374">
        <f>+'Ark1'!R1879</f>
        <v>0</v>
      </c>
      <c r="J79" s="245" t="str">
        <f>+IF(I79=0,"",'Ark1'!AG1879)</f>
        <v/>
      </c>
      <c r="K79" s="245"/>
      <c r="L79" s="245" t="str">
        <f>+IF(I79=0,"",'Ark1'!AH1879)</f>
        <v/>
      </c>
      <c r="M79" s="246" t="str">
        <f>+IF(I79=0,"",'Ark1'!T1879)</f>
        <v/>
      </c>
      <c r="N79" s="33" t="str">
        <f>+IF(I79=0,"",'Ark1'!U1879)</f>
        <v/>
      </c>
      <c r="O79" s="245" t="str">
        <f>+IF(I79=0,"",'Ark1'!V1879)</f>
        <v/>
      </c>
      <c r="P79" s="247" t="str">
        <f>+IF(I79=0,"",'Ark1'!W1879)</f>
        <v/>
      </c>
      <c r="Q79" s="247" t="str">
        <f>+IF(I79=0,"",'Ark1'!X1879)</f>
        <v/>
      </c>
      <c r="R79" s="247" t="str">
        <f>+IF(I79=0,"",'Ark1'!Y1879)</f>
        <v/>
      </c>
      <c r="S79" s="247" t="str">
        <f>+IF(I79=0,"",'Ark1'!Z1879)</f>
        <v/>
      </c>
      <c r="T79" s="245" t="str">
        <f>+IF(I79=0,"",'Ark1'!AA1879)</f>
        <v/>
      </c>
      <c r="U79" s="246" t="str">
        <f>+IF(I79=0,"",'Ark1'!AC1879)</f>
        <v/>
      </c>
      <c r="V79" s="247" t="str">
        <f>+IF(I79=0,"",'Ark1'!AE1879)</f>
        <v/>
      </c>
      <c r="W79" s="247" t="str">
        <f t="shared" si="15"/>
        <v/>
      </c>
      <c r="X79" s="245" t="str">
        <f t="shared" si="16"/>
        <v/>
      </c>
      <c r="Y79" s="224"/>
      <c r="AA79" s="30"/>
      <c r="AB79" s="28"/>
      <c r="AC79" s="228"/>
      <c r="AD79" s="29"/>
      <c r="AE79" s="28"/>
      <c r="AF79" s="28"/>
      <c r="AG79" s="35"/>
      <c r="AH79" s="35"/>
      <c r="AI79" s="35"/>
    </row>
    <row r="80" spans="1:52" ht="15.6">
      <c r="A80" s="224"/>
      <c r="B80" s="309">
        <f>+'Ark1'!C1880</f>
        <v>2024</v>
      </c>
      <c r="C80" s="244">
        <f>+'Ark1'!L1880</f>
        <v>3</v>
      </c>
      <c r="D80" s="244" t="str">
        <f>VLOOKUP(C80,Klasse!$C$11:$D$27,2)</f>
        <v>P+</v>
      </c>
      <c r="E80" s="244">
        <f>+'Ark1'!H1880</f>
        <v>2</v>
      </c>
      <c r="F80" s="244">
        <f>+'Ark1'!J1880</f>
        <v>160</v>
      </c>
      <c r="G80" s="244" t="str">
        <f>VLOOKUP(F80,RNR!$A$8:$B$32,2)</f>
        <v>Oslo</v>
      </c>
      <c r="H80" s="244" t="str">
        <f>+IF(I80=0,"",'Ark1'!Q1880)</f>
        <v/>
      </c>
      <c r="I80" s="374">
        <f>+'Ark1'!R1880</f>
        <v>0</v>
      </c>
      <c r="J80" s="245" t="str">
        <f>+IF(I80=0,"",'Ark1'!AG1880)</f>
        <v/>
      </c>
      <c r="K80" s="245"/>
      <c r="L80" s="245" t="str">
        <f>+IF(I80=0,"",'Ark1'!AH1880)</f>
        <v/>
      </c>
      <c r="M80" s="246" t="str">
        <f>+IF(I80=0,"",'Ark1'!T1880)</f>
        <v/>
      </c>
      <c r="N80" s="33" t="str">
        <f>+IF(I80=0,"",'Ark1'!U1880)</f>
        <v/>
      </c>
      <c r="O80" s="245" t="str">
        <f>+IF(I80=0,"",'Ark1'!V1880)</f>
        <v/>
      </c>
      <c r="P80" s="247" t="str">
        <f>+IF(I80=0,"",'Ark1'!W1880)</f>
        <v/>
      </c>
      <c r="Q80" s="247" t="str">
        <f>+IF(I80=0,"",'Ark1'!X1880)</f>
        <v/>
      </c>
      <c r="R80" s="247" t="str">
        <f>+IF(I80=0,"",'Ark1'!Y1880)</f>
        <v/>
      </c>
      <c r="S80" s="247" t="str">
        <f>+IF(I80=0,"",'Ark1'!Z1880)</f>
        <v/>
      </c>
      <c r="T80" s="245" t="str">
        <f>+IF(I80=0,"",'Ark1'!AA1880)</f>
        <v/>
      </c>
      <c r="U80" s="246" t="str">
        <f>+IF(I80=0,"",'Ark1'!AC1880)</f>
        <v/>
      </c>
      <c r="V80" s="247" t="str">
        <f>+IF(I80=0,"",'Ark1'!AE1880)</f>
        <v/>
      </c>
      <c r="W80" s="247" t="str">
        <f t="shared" si="15"/>
        <v/>
      </c>
      <c r="X80" s="245" t="str">
        <f t="shared" si="16"/>
        <v/>
      </c>
      <c r="Y80" s="224"/>
      <c r="AA80" s="30"/>
      <c r="AB80" s="28"/>
      <c r="AC80" s="228"/>
      <c r="AD80" s="29"/>
      <c r="AE80" s="28"/>
      <c r="AF80" s="28"/>
      <c r="AG80" s="35"/>
      <c r="AH80" s="35"/>
      <c r="AI80" s="35"/>
    </row>
    <row r="81" spans="1:52" ht="15.6">
      <c r="A81" s="224"/>
      <c r="B81" s="309">
        <f>+'Ark1'!C1881</f>
        <v>2024</v>
      </c>
      <c r="C81" s="244">
        <f>+'Ark1'!L1881</f>
        <v>3</v>
      </c>
      <c r="D81" s="244" t="str">
        <f>VLOOKUP(C81,Klasse!$C$11:$D$27,2)</f>
        <v>P+</v>
      </c>
      <c r="E81" s="244">
        <f>+'Ark1'!H1881</f>
        <v>1</v>
      </c>
      <c r="F81" s="244">
        <f>+'Ark1'!J1881</f>
        <v>171</v>
      </c>
      <c r="G81" s="244" t="str">
        <f>VLOOKUP(F81,RNR!$A$8:$B$32,2)</f>
        <v>Prima</v>
      </c>
      <c r="H81" s="244" t="str">
        <f>+IF(I81=0,"",'Ark1'!Q1881)</f>
        <v/>
      </c>
      <c r="I81" s="374">
        <f>+'Ark1'!R1881</f>
        <v>0</v>
      </c>
      <c r="J81" s="245" t="str">
        <f>+IF(I81=0,"",'Ark1'!AG1881)</f>
        <v/>
      </c>
      <c r="K81" s="245"/>
      <c r="L81" s="245" t="str">
        <f>+IF(I81=0,"",'Ark1'!AH1881)</f>
        <v/>
      </c>
      <c r="M81" s="246" t="str">
        <f>+IF(I81=0,"",'Ark1'!T1881)</f>
        <v/>
      </c>
      <c r="N81" s="33" t="str">
        <f>+IF(I81=0,"",'Ark1'!U1881)</f>
        <v/>
      </c>
      <c r="O81" s="245" t="str">
        <f>+IF(I81=0,"",'Ark1'!V1881)</f>
        <v/>
      </c>
      <c r="P81" s="247" t="str">
        <f>+IF(I81=0,"",'Ark1'!W1881)</f>
        <v/>
      </c>
      <c r="Q81" s="247" t="str">
        <f>+IF(I81=0,"",'Ark1'!X1881)</f>
        <v/>
      </c>
      <c r="R81" s="247" t="str">
        <f>+IF(I81=0,"",'Ark1'!Y1881)</f>
        <v/>
      </c>
      <c r="S81" s="247" t="str">
        <f>+IF(I81=0,"",'Ark1'!Z1881)</f>
        <v/>
      </c>
      <c r="T81" s="245" t="str">
        <f>+IF(I81=0,"",'Ark1'!AA1881)</f>
        <v/>
      </c>
      <c r="U81" s="246" t="str">
        <f>+IF(I81=0,"",'Ark1'!AC1881)</f>
        <v/>
      </c>
      <c r="V81" s="247" t="str">
        <f>+IF(I81=0,"",'Ark1'!AE1881)</f>
        <v/>
      </c>
      <c r="W81" s="247" t="str">
        <f t="shared" si="15"/>
        <v/>
      </c>
      <c r="X81" s="245" t="str">
        <f t="shared" si="16"/>
        <v/>
      </c>
      <c r="Y81" s="224"/>
      <c r="AA81" s="30"/>
      <c r="AB81" s="28"/>
      <c r="AC81" s="228"/>
      <c r="AD81" s="29"/>
      <c r="AE81" s="28"/>
      <c r="AF81" s="28"/>
      <c r="AG81" s="35"/>
      <c r="AH81" s="35"/>
      <c r="AI81" s="35"/>
    </row>
    <row r="82" spans="1:52" ht="15.6">
      <c r="A82" s="224"/>
      <c r="B82" s="309">
        <f>+'Ark1'!C1882</f>
        <v>2024</v>
      </c>
      <c r="C82" s="244">
        <f>+'Ark1'!L1882</f>
        <v>3</v>
      </c>
      <c r="D82" s="244" t="str">
        <f>VLOOKUP(C82,Klasse!$C$11:$D$27,2)</f>
        <v>P+</v>
      </c>
      <c r="E82" s="244">
        <f>+'Ark1'!H1882</f>
        <v>2</v>
      </c>
      <c r="F82" s="244">
        <f>+'Ark1'!J1882</f>
        <v>175</v>
      </c>
      <c r="G82" s="244" t="str">
        <f>VLOOKUP(F82,RNR!$A$8:$B$32,2)</f>
        <v>Ole Ringdal</v>
      </c>
      <c r="H82" s="244" t="str">
        <f>+IF(I82=0,"",'Ark1'!Q1882)</f>
        <v/>
      </c>
      <c r="I82" s="374">
        <f>+'Ark1'!R1882</f>
        <v>0</v>
      </c>
      <c r="J82" s="245" t="str">
        <f>+IF(I82=0,"",'Ark1'!AG1882)</f>
        <v/>
      </c>
      <c r="K82" s="245"/>
      <c r="L82" s="245" t="str">
        <f>+IF(I82=0,"",'Ark1'!AH1882)</f>
        <v/>
      </c>
      <c r="M82" s="246" t="str">
        <f>+IF(I82=0,"",'Ark1'!T1882)</f>
        <v/>
      </c>
      <c r="N82" s="33" t="str">
        <f>+IF(I82=0,"",'Ark1'!U1882)</f>
        <v/>
      </c>
      <c r="O82" s="245" t="str">
        <f>+IF(I82=0,"",'Ark1'!V1882)</f>
        <v/>
      </c>
      <c r="P82" s="247" t="str">
        <f>+IF(I82=0,"",'Ark1'!W1882)</f>
        <v/>
      </c>
      <c r="Q82" s="247" t="str">
        <f>+IF(I82=0,"",'Ark1'!X1882)</f>
        <v/>
      </c>
      <c r="R82" s="247" t="str">
        <f>+IF(I82=0,"",'Ark1'!Y1882)</f>
        <v/>
      </c>
      <c r="S82" s="247" t="str">
        <f>+IF(I82=0,"",'Ark1'!Z1882)</f>
        <v/>
      </c>
      <c r="T82" s="245" t="str">
        <f>+IF(I82=0,"",'Ark1'!AA1882)</f>
        <v/>
      </c>
      <c r="U82" s="246" t="str">
        <f>+IF(I82=0,"",'Ark1'!AC1882)</f>
        <v/>
      </c>
      <c r="V82" s="247" t="str">
        <f>+IF(I82=0,"",'Ark1'!AE1882)</f>
        <v/>
      </c>
      <c r="W82" s="247" t="str">
        <f t="shared" si="15"/>
        <v/>
      </c>
      <c r="X82" s="245" t="str">
        <f t="shared" si="16"/>
        <v/>
      </c>
      <c r="Y82" s="224"/>
      <c r="AA82" s="30"/>
      <c r="AB82" s="28"/>
      <c r="AC82" s="228"/>
      <c r="AD82" s="29"/>
      <c r="AE82" s="28"/>
      <c r="AF82" s="28"/>
      <c r="AG82" s="35"/>
      <c r="AH82" s="35"/>
      <c r="AI82" s="35"/>
    </row>
    <row r="83" spans="1:52" ht="15.6">
      <c r="A83" s="224"/>
      <c r="B83" s="309">
        <f>+'Ark1'!C1883</f>
        <v>2024</v>
      </c>
      <c r="C83" s="244">
        <f>+'Ark1'!L1883</f>
        <v>3</v>
      </c>
      <c r="D83" s="244" t="str">
        <f>VLOOKUP(C83,Klasse!$C$11:$D$27,2)</f>
        <v>P+</v>
      </c>
      <c r="E83" s="244">
        <f>+'Ark1'!H1883</f>
        <v>2</v>
      </c>
      <c r="F83" s="244">
        <f>+'Ark1'!J1883</f>
        <v>177</v>
      </c>
      <c r="G83" s="244" t="str">
        <f>VLOOKUP(F83,RNR!$A$8:$B$32,2)</f>
        <v>Slakthuset</v>
      </c>
      <c r="H83" s="244" t="str">
        <f>+IF(I83=0,"",'Ark1'!Q1883)</f>
        <v/>
      </c>
      <c r="I83" s="374">
        <f>+'Ark1'!R1883</f>
        <v>0</v>
      </c>
      <c r="J83" s="245" t="str">
        <f>+IF(I83=0,"",'Ark1'!AG1883)</f>
        <v/>
      </c>
      <c r="K83" s="245"/>
      <c r="L83" s="245" t="str">
        <f>+IF(I83=0,"",'Ark1'!AH1883)</f>
        <v/>
      </c>
      <c r="M83" s="246" t="str">
        <f>+IF(I83=0,"",'Ark1'!T1883)</f>
        <v/>
      </c>
      <c r="N83" s="33" t="str">
        <f>+IF(I83=0,"",'Ark1'!U1883)</f>
        <v/>
      </c>
      <c r="O83" s="245" t="str">
        <f>+IF(I83=0,"",'Ark1'!V1883)</f>
        <v/>
      </c>
      <c r="P83" s="247" t="str">
        <f>+IF(I83=0,"",'Ark1'!W1883)</f>
        <v/>
      </c>
      <c r="Q83" s="247" t="str">
        <f>+IF(I83=0,"",'Ark1'!X1883)</f>
        <v/>
      </c>
      <c r="R83" s="247" t="str">
        <f>+IF(I83=0,"",'Ark1'!Y1883)</f>
        <v/>
      </c>
      <c r="S83" s="247" t="str">
        <f>+IF(I83=0,"",'Ark1'!Z1883)</f>
        <v/>
      </c>
      <c r="T83" s="245" t="str">
        <f>+IF(I83=0,"",'Ark1'!AA1883)</f>
        <v/>
      </c>
      <c r="U83" s="246" t="str">
        <f>+IF(I83=0,"",'Ark1'!AC1883)</f>
        <v/>
      </c>
      <c r="V83" s="247" t="str">
        <f>+IF(I83=0,"",'Ark1'!AE1883)</f>
        <v/>
      </c>
      <c r="W83" s="247" t="str">
        <f t="shared" si="15"/>
        <v/>
      </c>
      <c r="X83" s="245" t="str">
        <f t="shared" si="16"/>
        <v/>
      </c>
      <c r="Y83" s="224"/>
      <c r="AA83" s="30"/>
      <c r="AB83" s="28"/>
      <c r="AC83" s="228"/>
      <c r="AD83" s="29"/>
      <c r="AE83" s="28"/>
      <c r="AF83" s="28"/>
      <c r="AG83" s="35"/>
      <c r="AH83" s="35"/>
      <c r="AI83" s="35"/>
    </row>
    <row r="84" spans="1:52" ht="15.6">
      <c r="A84" s="224"/>
      <c r="B84" s="309">
        <f>+'Ark1'!C1884</f>
        <v>2024</v>
      </c>
      <c r="C84" s="244">
        <f>+'Ark1'!L1884</f>
        <v>3</v>
      </c>
      <c r="D84" s="244" t="str">
        <f>VLOOKUP(C84,Klasse!$C$11:$D$27,2)</f>
        <v>P+</v>
      </c>
      <c r="E84" s="244">
        <f>+'Ark1'!H1884</f>
        <v>2</v>
      </c>
      <c r="F84" s="244">
        <f>+'Ark1'!J1884</f>
        <v>178</v>
      </c>
      <c r="G84" s="244" t="str">
        <f>VLOOKUP(F84,RNR!$A$8:$B$32,2)</f>
        <v>Røros</v>
      </c>
      <c r="H84" s="244" t="str">
        <f>+IF(I84=0,"",'Ark1'!Q1884)</f>
        <v/>
      </c>
      <c r="I84" s="374">
        <f>+'Ark1'!R1884</f>
        <v>0</v>
      </c>
      <c r="J84" s="245" t="str">
        <f>+IF(I84=0,"",'Ark1'!AG1884)</f>
        <v/>
      </c>
      <c r="K84" s="245"/>
      <c r="L84" s="245" t="str">
        <f>+IF(I84=0,"",'Ark1'!AH1884)</f>
        <v/>
      </c>
      <c r="M84" s="246" t="str">
        <f>+IF(I84=0,"",'Ark1'!T1884)</f>
        <v/>
      </c>
      <c r="N84" s="33" t="str">
        <f>+IF(I84=0,"",'Ark1'!U1884)</f>
        <v/>
      </c>
      <c r="O84" s="245" t="str">
        <f>+IF(I84=0,"",'Ark1'!V1884)</f>
        <v/>
      </c>
      <c r="P84" s="247" t="str">
        <f>+IF(I84=0,"",'Ark1'!W1884)</f>
        <v/>
      </c>
      <c r="Q84" s="247" t="str">
        <f>+IF(I84=0,"",'Ark1'!X1884)</f>
        <v/>
      </c>
      <c r="R84" s="247" t="str">
        <f>+IF(I84=0,"",'Ark1'!Y1884)</f>
        <v/>
      </c>
      <c r="S84" s="247" t="str">
        <f>+IF(I84=0,"",'Ark1'!Z1884)</f>
        <v/>
      </c>
      <c r="T84" s="245" t="str">
        <f>+IF(I84=0,"",'Ark1'!AA1884)</f>
        <v/>
      </c>
      <c r="U84" s="246" t="str">
        <f>+IF(I84=0,"",'Ark1'!AC1884)</f>
        <v/>
      </c>
      <c r="V84" s="247" t="str">
        <f>+IF(I84=0,"",'Ark1'!AE1884)</f>
        <v/>
      </c>
      <c r="W84" s="247" t="str">
        <f t="shared" si="15"/>
        <v/>
      </c>
      <c r="X84" s="245" t="str">
        <f t="shared" si="16"/>
        <v/>
      </c>
      <c r="Y84" s="224"/>
      <c r="AA84" s="30"/>
      <c r="AB84" s="28"/>
      <c r="AC84" s="228"/>
      <c r="AD84" s="29"/>
      <c r="AE84" s="28"/>
      <c r="AF84" s="28"/>
      <c r="AG84" s="35"/>
      <c r="AH84" s="35"/>
      <c r="AI84" s="35"/>
    </row>
    <row r="85" spans="1:52" ht="15.6">
      <c r="A85" s="224"/>
      <c r="B85" s="309">
        <f>+'Ark1'!C1885</f>
        <v>2024</v>
      </c>
      <c r="C85" s="244">
        <f>+'Ark1'!L1885</f>
        <v>3</v>
      </c>
      <c r="D85" s="244" t="str">
        <f>VLOOKUP(C85,Klasse!$C$11:$D$27,2)</f>
        <v>P+</v>
      </c>
      <c r="E85" s="244">
        <f>+'Ark1'!H1885</f>
        <v>2</v>
      </c>
      <c r="F85" s="244">
        <f>+'Ark1'!J1885</f>
        <v>181</v>
      </c>
      <c r="G85" s="244" t="str">
        <f>VLOOKUP(F85,RNR!$A$8:$B$32,2)</f>
        <v>Horns</v>
      </c>
      <c r="H85" s="244" t="str">
        <f>+IF(I85=0,"",'Ark1'!Q1885)</f>
        <v/>
      </c>
      <c r="I85" s="374">
        <f>+'Ark1'!R1885</f>
        <v>0</v>
      </c>
      <c r="J85" s="245" t="str">
        <f>+IF(I85=0,"",'Ark1'!AG1885)</f>
        <v/>
      </c>
      <c r="K85" s="245"/>
      <c r="L85" s="245" t="str">
        <f>+IF(I85=0,"",'Ark1'!AH1885)</f>
        <v/>
      </c>
      <c r="M85" s="246" t="str">
        <f>+IF(I85=0,"",'Ark1'!T1885)</f>
        <v/>
      </c>
      <c r="N85" s="33" t="str">
        <f>+IF(I85=0,"",'Ark1'!U1885)</f>
        <v/>
      </c>
      <c r="O85" s="245" t="str">
        <f>+IF(I85=0,"",'Ark1'!V1885)</f>
        <v/>
      </c>
      <c r="P85" s="247" t="str">
        <f>+IF(I85=0,"",'Ark1'!W1885)</f>
        <v/>
      </c>
      <c r="Q85" s="247" t="str">
        <f>+IF(I85=0,"",'Ark1'!X1885)</f>
        <v/>
      </c>
      <c r="R85" s="247" t="str">
        <f>+IF(I85=0,"",'Ark1'!Y1885)</f>
        <v/>
      </c>
      <c r="S85" s="247" t="str">
        <f>+IF(I85=0,"",'Ark1'!Z1885)</f>
        <v/>
      </c>
      <c r="T85" s="245" t="str">
        <f>+IF(I85=0,"",'Ark1'!AA1885)</f>
        <v/>
      </c>
      <c r="U85" s="246" t="str">
        <f>+IF(I85=0,"",'Ark1'!AC1885)</f>
        <v/>
      </c>
      <c r="V85" s="247" t="str">
        <f>+IF(I85=0,"",'Ark1'!AE1885)</f>
        <v/>
      </c>
      <c r="W85" s="247" t="str">
        <f t="shared" si="15"/>
        <v/>
      </c>
      <c r="X85" s="245" t="str">
        <f t="shared" si="16"/>
        <v/>
      </c>
      <c r="Y85" s="224"/>
      <c r="AA85" s="30"/>
      <c r="AB85" s="28"/>
      <c r="AC85" s="228"/>
      <c r="AD85" s="29"/>
      <c r="AE85" s="28"/>
      <c r="AF85" s="28"/>
      <c r="AG85" s="35"/>
      <c r="AH85" s="35"/>
      <c r="AI85" s="35"/>
    </row>
    <row r="86" spans="1:52" ht="15.6">
      <c r="A86" s="224"/>
      <c r="B86" s="309">
        <f>+'Ark1'!C1886</f>
        <v>2024</v>
      </c>
      <c r="C86" s="244">
        <f>+'Ark1'!L1886</f>
        <v>3</v>
      </c>
      <c r="D86" s="244" t="str">
        <f>VLOOKUP(C86,Klasse!$C$11:$D$27,2)</f>
        <v>P+</v>
      </c>
      <c r="E86" s="244">
        <f>+'Ark1'!H1886</f>
        <v>1</v>
      </c>
      <c r="F86" s="244">
        <f>+'Ark1'!J1886</f>
        <v>262</v>
      </c>
      <c r="G86" s="244" t="str">
        <f>VLOOKUP(F86,RNR!$A$8:$B$32,2)</f>
        <v>Strilalam</v>
      </c>
      <c r="H86" s="244" t="str">
        <f>+IF(I86=0,"",'Ark1'!Q1886)</f>
        <v/>
      </c>
      <c r="I86" s="374">
        <f>+'Ark1'!R1886</f>
        <v>0</v>
      </c>
      <c r="J86" s="245" t="str">
        <f>+IF(I86=0,"",'Ark1'!AG1886)</f>
        <v/>
      </c>
      <c r="K86" s="245"/>
      <c r="L86" s="245" t="str">
        <f>+IF(I86=0,"",'Ark1'!AH1886)</f>
        <v/>
      </c>
      <c r="M86" s="246" t="str">
        <f>+IF(I86=0,"",'Ark1'!T1886)</f>
        <v/>
      </c>
      <c r="N86" s="33" t="str">
        <f>+IF(I86=0,"",'Ark1'!U1886)</f>
        <v/>
      </c>
      <c r="O86" s="245" t="str">
        <f>+IF(I86=0,"",'Ark1'!V1886)</f>
        <v/>
      </c>
      <c r="P86" s="247" t="str">
        <f>+IF(I86=0,"",'Ark1'!W1886)</f>
        <v/>
      </c>
      <c r="Q86" s="247" t="str">
        <f>+IF(I86=0,"",'Ark1'!X1886)</f>
        <v/>
      </c>
      <c r="R86" s="247" t="str">
        <f>+IF(I86=0,"",'Ark1'!Y1886)</f>
        <v/>
      </c>
      <c r="S86" s="247" t="str">
        <f>+IF(I86=0,"",'Ark1'!Z1886)</f>
        <v/>
      </c>
      <c r="T86" s="245" t="str">
        <f>+IF(I86=0,"",'Ark1'!AA1886)</f>
        <v/>
      </c>
      <c r="U86" s="246" t="str">
        <f>+IF(I86=0,"",'Ark1'!AC1886)</f>
        <v/>
      </c>
      <c r="V86" s="247" t="str">
        <f>+IF(I86=0,"",'Ark1'!AE1886)</f>
        <v/>
      </c>
      <c r="W86" s="247" t="str">
        <f t="shared" si="15"/>
        <v/>
      </c>
      <c r="X86" s="245" t="str">
        <f t="shared" si="16"/>
        <v/>
      </c>
      <c r="Y86" s="224"/>
      <c r="AA86" s="30"/>
      <c r="AB86" s="28"/>
      <c r="AC86" s="228"/>
      <c r="AD86" s="29"/>
      <c r="AE86" s="28"/>
      <c r="AF86" s="28"/>
      <c r="AG86" s="35"/>
      <c r="AH86" s="35"/>
      <c r="AI86" s="35"/>
    </row>
    <row r="87" spans="1:52" ht="15.6">
      <c r="A87" s="224"/>
      <c r="B87" s="309">
        <f>+'Ark1'!C1887</f>
        <v>2024</v>
      </c>
      <c r="C87" s="244">
        <f>+'Ark1'!L1887</f>
        <v>3</v>
      </c>
      <c r="D87" s="244" t="str">
        <f>VLOOKUP(C87,Klasse!$C$11:$D$27,2)</f>
        <v>P+</v>
      </c>
      <c r="E87" s="244">
        <f>+'Ark1'!H1887</f>
        <v>2</v>
      </c>
      <c r="F87" s="244">
        <f>+'Ark1'!J1887</f>
        <v>267</v>
      </c>
      <c r="G87" s="244" t="str">
        <f>VLOOKUP(F87,RNR!$A$8:$B$32,2)</f>
        <v>Dalpro</v>
      </c>
      <c r="H87" s="244" t="str">
        <f>+IF(I87=0,"",'Ark1'!Q1887)</f>
        <v/>
      </c>
      <c r="I87" s="374">
        <f>+'Ark1'!R1887</f>
        <v>0</v>
      </c>
      <c r="J87" s="245" t="str">
        <f>+IF(I87=0,"",'Ark1'!AG1887)</f>
        <v/>
      </c>
      <c r="K87" s="245"/>
      <c r="L87" s="245" t="str">
        <f>+IF(I87=0,"",'Ark1'!AH1887)</f>
        <v/>
      </c>
      <c r="M87" s="246" t="str">
        <f>+IF(I87=0,"",'Ark1'!T1887)</f>
        <v/>
      </c>
      <c r="N87" s="33" t="str">
        <f>+IF(I87=0,"",'Ark1'!U1887)</f>
        <v/>
      </c>
      <c r="O87" s="245" t="str">
        <f>+IF(I87=0,"",'Ark1'!V1887)</f>
        <v/>
      </c>
      <c r="P87" s="247" t="str">
        <f>+IF(I87=0,"",'Ark1'!W1887)</f>
        <v/>
      </c>
      <c r="Q87" s="247" t="str">
        <f>+IF(I87=0,"",'Ark1'!X1887)</f>
        <v/>
      </c>
      <c r="R87" s="247" t="str">
        <f>+IF(I87=0,"",'Ark1'!Y1887)</f>
        <v/>
      </c>
      <c r="S87" s="247" t="str">
        <f>+IF(I87=0,"",'Ark1'!Z1887)</f>
        <v/>
      </c>
      <c r="T87" s="245" t="str">
        <f>+IF(I87=0,"",'Ark1'!AA1887)</f>
        <v/>
      </c>
      <c r="U87" s="246" t="str">
        <f>+IF(I87=0,"",'Ark1'!AC1887)</f>
        <v/>
      </c>
      <c r="V87" s="247" t="str">
        <f>+IF(I87=0,"",'Ark1'!AE1887)</f>
        <v/>
      </c>
      <c r="W87" s="247" t="str">
        <f t="shared" si="15"/>
        <v/>
      </c>
      <c r="X87" s="245" t="str">
        <f t="shared" si="16"/>
        <v/>
      </c>
      <c r="Y87" s="224"/>
      <c r="AA87" s="30"/>
      <c r="AB87" s="28"/>
      <c r="AC87" s="228"/>
      <c r="AD87" s="29"/>
      <c r="AE87" s="28"/>
      <c r="AF87" s="28"/>
      <c r="AG87" s="35"/>
      <c r="AH87" s="35"/>
      <c r="AI87" s="35"/>
    </row>
    <row r="88" spans="1:52" ht="15.6">
      <c r="A88" s="224"/>
      <c r="B88" s="309">
        <f>+'Ark1'!C1888</f>
        <v>2024</v>
      </c>
      <c r="C88" s="244">
        <f>+'Ark1'!L1888</f>
        <v>3</v>
      </c>
      <c r="D88" s="244" t="str">
        <f>VLOOKUP(C88,Klasse!$C$11:$D$27,2)</f>
        <v>P+</v>
      </c>
      <c r="E88" s="244">
        <f>+'Ark1'!H1888</f>
        <v>1</v>
      </c>
      <c r="F88" s="244">
        <f>+'Ark1'!J1888</f>
        <v>309</v>
      </c>
      <c r="G88" s="244" t="str">
        <f>VLOOKUP(F88,RNR!$A$8:$B$32,2)</f>
        <v>Malvik</v>
      </c>
      <c r="H88" s="244">
        <f>+IF(I88=0,"",'Ark1'!Q1888)</f>
        <v>1</v>
      </c>
      <c r="I88" s="374">
        <f>+'Ark1'!R1888</f>
        <v>1</v>
      </c>
      <c r="J88" s="245">
        <f>+IF(I88=0,"",'Ark1'!AG1888)</f>
        <v>100</v>
      </c>
      <c r="K88" s="245"/>
      <c r="L88" s="245">
        <f>+IF(I88=0,"",'Ark1'!AH1888)</f>
        <v>100</v>
      </c>
      <c r="M88" s="246">
        <f>+IF(I88=0,"",'Ark1'!T1888)</f>
        <v>4</v>
      </c>
      <c r="N88" s="33">
        <f>+IF(I88=0,"",'Ark1'!U1888)</f>
        <v>22.2</v>
      </c>
      <c r="O88" s="245">
        <f>+IF(I88=0,"",'Ark1'!V1888)</f>
        <v>0</v>
      </c>
      <c r="P88" s="247">
        <f>+IF(I88=0,"",'Ark1'!W1888)</f>
        <v>0</v>
      </c>
      <c r="Q88" s="247">
        <f>+IF(I88=0,"",'Ark1'!X1888)</f>
        <v>100</v>
      </c>
      <c r="R88" s="247">
        <f>+IF(I88=0,"",'Ark1'!Y1888)</f>
        <v>0</v>
      </c>
      <c r="S88" s="247">
        <f>+IF(I88=0,"",'Ark1'!Z1888)</f>
        <v>0</v>
      </c>
      <c r="T88" s="245">
        <f>+IF(I88=0,"",'Ark1'!AA1888)</f>
        <v>0</v>
      </c>
      <c r="U88" s="246">
        <f>+IF(I88=0,"",'Ark1'!AC1888)</f>
        <v>0</v>
      </c>
      <c r="V88" s="247">
        <f>+IF(I88=0,"",'Ark1'!AE1888)</f>
        <v>0</v>
      </c>
      <c r="W88" s="247">
        <f t="shared" si="15"/>
        <v>7.3999999999999995</v>
      </c>
      <c r="X88" s="245">
        <f t="shared" si="16"/>
        <v>1</v>
      </c>
      <c r="Y88" s="224"/>
      <c r="AA88" s="30"/>
      <c r="AB88" s="28"/>
      <c r="AC88" s="228"/>
      <c r="AD88" s="29"/>
      <c r="AE88" s="28"/>
      <c r="AF88" s="28"/>
      <c r="AG88" s="35"/>
      <c r="AH88" s="35"/>
      <c r="AI88" s="35"/>
    </row>
    <row r="89" spans="1:52" ht="15.6">
      <c r="A89" s="224"/>
      <c r="B89" s="309">
        <f>+'Ark1'!C1889</f>
        <v>2024</v>
      </c>
      <c r="C89" s="244">
        <f>+'Ark1'!L1889</f>
        <v>3</v>
      </c>
      <c r="D89" s="244" t="str">
        <f>VLOOKUP(C89,Klasse!$C$11:$D$27,2)</f>
        <v>P+</v>
      </c>
      <c r="E89" s="244">
        <f>+'Ark1'!H1889</f>
        <v>2</v>
      </c>
      <c r="F89" s="244">
        <f>+'Ark1'!J1889</f>
        <v>470</v>
      </c>
      <c r="G89" s="244" t="str">
        <f>VLOOKUP(F89,RNR!$A$8:$B$32,2)</f>
        <v>Jens Eide</v>
      </c>
      <c r="H89" s="244" t="str">
        <f>+IF(I89=0,"",'Ark1'!Q1889)</f>
        <v/>
      </c>
      <c r="I89" s="374">
        <f>+'Ark1'!R1889</f>
        <v>0</v>
      </c>
      <c r="J89" s="245" t="str">
        <f>+IF(I89=0,"",'Ark1'!AG1889)</f>
        <v/>
      </c>
      <c r="K89" s="245"/>
      <c r="L89" s="245" t="str">
        <f>+IF(I89=0,"",'Ark1'!AH1889)</f>
        <v/>
      </c>
      <c r="M89" s="246" t="str">
        <f>+IF(I89=0,"",'Ark1'!T1889)</f>
        <v/>
      </c>
      <c r="N89" s="33" t="str">
        <f>+IF(I89=0,"",'Ark1'!U1889)</f>
        <v/>
      </c>
      <c r="O89" s="245" t="str">
        <f>+IF(I89=0,"",'Ark1'!V1889)</f>
        <v/>
      </c>
      <c r="P89" s="247" t="str">
        <f>+IF(I89=0,"",'Ark1'!W1889)</f>
        <v/>
      </c>
      <c r="Q89" s="247" t="str">
        <f>+IF(I89=0,"",'Ark1'!X1889)</f>
        <v/>
      </c>
      <c r="R89" s="247" t="str">
        <f>+IF(I89=0,"",'Ark1'!Y1889)</f>
        <v/>
      </c>
      <c r="S89" s="247" t="str">
        <f>+IF(I89=0,"",'Ark1'!Z1889)</f>
        <v/>
      </c>
      <c r="T89" s="245" t="str">
        <f>+IF(I89=0,"",'Ark1'!AA1889)</f>
        <v/>
      </c>
      <c r="U89" s="246" t="str">
        <f>+IF(I89=0,"",'Ark1'!AC1889)</f>
        <v/>
      </c>
      <c r="V89" s="247" t="str">
        <f>+IF(I89=0,"",'Ark1'!AE1889)</f>
        <v/>
      </c>
      <c r="W89" s="247" t="str">
        <f t="shared" si="15"/>
        <v/>
      </c>
      <c r="X89" s="245" t="str">
        <f t="shared" si="16"/>
        <v/>
      </c>
      <c r="Y89" s="224"/>
      <c r="AA89" s="30"/>
      <c r="AB89" s="28"/>
      <c r="AC89" s="228"/>
      <c r="AD89" s="29"/>
      <c r="AE89" s="28"/>
      <c r="AF89" s="28"/>
      <c r="AG89" s="35"/>
      <c r="AH89" s="35"/>
      <c r="AI89" s="35"/>
    </row>
    <row r="90" spans="1:52" ht="15.6">
      <c r="A90" s="224"/>
      <c r="B90" s="309">
        <f>+'Ark1'!C1890</f>
        <v>2024</v>
      </c>
      <c r="C90" s="244">
        <f>+'Ark1'!L1890</f>
        <v>3</v>
      </c>
      <c r="D90" s="244" t="str">
        <f>VLOOKUP(C90,Klasse!$C$11:$D$27,2)</f>
        <v>P+</v>
      </c>
      <c r="E90" s="244">
        <f>+'Ark1'!H1890</f>
        <v>2</v>
      </c>
      <c r="F90" s="244">
        <f>+'Ark1'!J1890</f>
        <v>629</v>
      </c>
      <c r="G90" s="244" t="str">
        <f>VLOOKUP(F90,RNR!$A$8:$B$32,2)</f>
        <v>Bø</v>
      </c>
      <c r="H90" s="244" t="str">
        <f>+IF(I90=0,"",'Ark1'!Q1890)</f>
        <v/>
      </c>
      <c r="I90" s="374">
        <f>+'Ark1'!R1890</f>
        <v>0</v>
      </c>
      <c r="J90" s="245" t="str">
        <f>+IF(I90=0,"",'Ark1'!AG1890)</f>
        <v/>
      </c>
      <c r="K90" s="245"/>
      <c r="L90" s="245" t="str">
        <f>+IF(I90=0,"",'Ark1'!AH1890)</f>
        <v/>
      </c>
      <c r="M90" s="246" t="str">
        <f>+IF(I90=0,"",'Ark1'!T1890)</f>
        <v/>
      </c>
      <c r="N90" s="33" t="str">
        <f>+IF(I90=0,"",'Ark1'!U1890)</f>
        <v/>
      </c>
      <c r="O90" s="245" t="str">
        <f>+IF(I90=0,"",'Ark1'!V1890)</f>
        <v/>
      </c>
      <c r="P90" s="247" t="str">
        <f>+IF(I90=0,"",'Ark1'!W1890)</f>
        <v/>
      </c>
      <c r="Q90" s="247" t="str">
        <f>+IF(I90=0,"",'Ark1'!X1890)</f>
        <v/>
      </c>
      <c r="R90" s="247" t="str">
        <f>+IF(I90=0,"",'Ark1'!Y1890)</f>
        <v/>
      </c>
      <c r="S90" s="247" t="str">
        <f>+IF(I90=0,"",'Ark1'!Z1890)</f>
        <v/>
      </c>
      <c r="T90" s="245" t="str">
        <f>+IF(I90=0,"",'Ark1'!AA1890)</f>
        <v/>
      </c>
      <c r="U90" s="246" t="str">
        <f>+IF(I90=0,"",'Ark1'!AC1890)</f>
        <v/>
      </c>
      <c r="V90" s="247" t="str">
        <f>+IF(I90=0,"",'Ark1'!AE1890)</f>
        <v/>
      </c>
      <c r="W90" s="247" t="str">
        <f t="shared" si="15"/>
        <v/>
      </c>
      <c r="X90" s="245" t="str">
        <f t="shared" si="16"/>
        <v/>
      </c>
      <c r="Y90" s="224"/>
      <c r="AA90" s="30"/>
      <c r="AB90" s="28"/>
      <c r="AC90" s="228"/>
      <c r="AD90" s="29"/>
      <c r="AE90" s="28"/>
      <c r="AF90" s="28"/>
      <c r="AG90" s="35"/>
      <c r="AH90" s="35"/>
      <c r="AI90" s="35"/>
    </row>
    <row r="91" spans="1:52" ht="15.6">
      <c r="A91" s="224"/>
      <c r="B91" s="309">
        <f>+'Ark1'!C1891</f>
        <v>2024</v>
      </c>
      <c r="C91" s="244">
        <f>+'Ark1'!L1891</f>
        <v>3</v>
      </c>
      <c r="D91" s="244" t="str">
        <f>VLOOKUP(C91,Klasse!$C$11:$D$27,2)</f>
        <v>P+</v>
      </c>
      <c r="E91" s="244">
        <f>+'Ark1'!H1891</f>
        <v>1</v>
      </c>
      <c r="F91" s="244">
        <f>+'Ark1'!J1891</f>
        <v>643</v>
      </c>
      <c r="G91" s="244" t="str">
        <f>VLOOKUP(F91,RNR!$A$8:$B$32,2)</f>
        <v>Bjerka</v>
      </c>
      <c r="H91" s="244" t="str">
        <f>+IF(I91=0,"",'Ark1'!Q1891)</f>
        <v/>
      </c>
      <c r="I91" s="374">
        <f>+'Ark1'!R1891</f>
        <v>0</v>
      </c>
      <c r="J91" s="245" t="str">
        <f>+IF(I91=0,"",'Ark1'!AG1891)</f>
        <v/>
      </c>
      <c r="K91" s="245"/>
      <c r="L91" s="245" t="str">
        <f>+IF(I91=0,"",'Ark1'!AH1891)</f>
        <v/>
      </c>
      <c r="M91" s="246" t="str">
        <f>+IF(I91=0,"",'Ark1'!T1891)</f>
        <v/>
      </c>
      <c r="N91" s="33" t="str">
        <f>+IF(I91=0,"",'Ark1'!U1891)</f>
        <v/>
      </c>
      <c r="O91" s="245" t="str">
        <f>+IF(I91=0,"",'Ark1'!V1891)</f>
        <v/>
      </c>
      <c r="P91" s="247" t="str">
        <f>+IF(I91=0,"",'Ark1'!W1891)</f>
        <v/>
      </c>
      <c r="Q91" s="247" t="str">
        <f>+IF(I91=0,"",'Ark1'!X1891)</f>
        <v/>
      </c>
      <c r="R91" s="247" t="str">
        <f>+IF(I91=0,"",'Ark1'!Y1891)</f>
        <v/>
      </c>
      <c r="S91" s="247" t="str">
        <f>+IF(I91=0,"",'Ark1'!Z1891)</f>
        <v/>
      </c>
      <c r="T91" s="245" t="str">
        <f>+IF(I91=0,"",'Ark1'!AA1891)</f>
        <v/>
      </c>
      <c r="U91" s="246" t="str">
        <f>+IF(I91=0,"",'Ark1'!AC1891)</f>
        <v/>
      </c>
      <c r="V91" s="247" t="str">
        <f>+IF(I91=0,"",'Ark1'!AE1891)</f>
        <v/>
      </c>
      <c r="W91" s="247" t="str">
        <f t="shared" si="15"/>
        <v/>
      </c>
      <c r="X91" s="245" t="str">
        <f t="shared" si="16"/>
        <v/>
      </c>
      <c r="Y91" s="224"/>
      <c r="AA91" s="30"/>
      <c r="AB91" s="28"/>
      <c r="AC91" s="228"/>
      <c r="AD91" s="29"/>
      <c r="AE91" s="28"/>
      <c r="AF91" s="28"/>
      <c r="AG91" s="35"/>
      <c r="AH91" s="35"/>
      <c r="AI91" s="35"/>
    </row>
    <row r="92" spans="1:52" ht="15.6">
      <c r="A92" s="224"/>
      <c r="B92" s="309">
        <f>+'Ark1'!C1892</f>
        <v>2024</v>
      </c>
      <c r="C92" s="244">
        <f>+'Ark1'!L1892</f>
        <v>3</v>
      </c>
      <c r="D92" s="244" t="str">
        <f>VLOOKUP(C92,Klasse!$C$11:$D$27,2)</f>
        <v>P+</v>
      </c>
      <c r="E92" s="244">
        <f>+'Ark1'!H1892</f>
        <v>2</v>
      </c>
      <c r="F92" s="244">
        <f>+'Ark1'!J1892</f>
        <v>704</v>
      </c>
      <c r="G92" s="244" t="str">
        <f>VLOOKUP(F92,RNR!$A$8:$B$32,2)</f>
        <v>Øre Vilt</v>
      </c>
      <c r="H92" s="244" t="str">
        <f>+IF(I92=0,"",'Ark1'!Q1892)</f>
        <v/>
      </c>
      <c r="I92" s="374">
        <f>+'Ark1'!R1892</f>
        <v>0</v>
      </c>
      <c r="J92" s="245" t="str">
        <f>+IF(I92=0,"",'Ark1'!AG1892)</f>
        <v/>
      </c>
      <c r="K92" s="245"/>
      <c r="L92" s="245" t="str">
        <f>+IF(I92=0,"",'Ark1'!AH1892)</f>
        <v/>
      </c>
      <c r="M92" s="246" t="str">
        <f>+IF(I92=0,"",'Ark1'!T1892)</f>
        <v/>
      </c>
      <c r="N92" s="33" t="str">
        <f>+IF(I92=0,"",'Ark1'!U1892)</f>
        <v/>
      </c>
      <c r="O92" s="245" t="str">
        <f>+IF(I92=0,"",'Ark1'!V1892)</f>
        <v/>
      </c>
      <c r="P92" s="247" t="str">
        <f>+IF(I92=0,"",'Ark1'!W1892)</f>
        <v/>
      </c>
      <c r="Q92" s="247" t="str">
        <f>+IF(I92=0,"",'Ark1'!X1892)</f>
        <v/>
      </c>
      <c r="R92" s="247" t="str">
        <f>+IF(I92=0,"",'Ark1'!Y1892)</f>
        <v/>
      </c>
      <c r="S92" s="247" t="str">
        <f>+IF(I92=0,"",'Ark1'!Z1892)</f>
        <v/>
      </c>
      <c r="T92" s="245" t="str">
        <f>+IF(I92=0,"",'Ark1'!AA1892)</f>
        <v/>
      </c>
      <c r="U92" s="246" t="str">
        <f>+IF(I92=0,"",'Ark1'!AC1892)</f>
        <v/>
      </c>
      <c r="V92" s="247" t="str">
        <f>+IF(I92=0,"",'Ark1'!AE1892)</f>
        <v/>
      </c>
      <c r="W92" s="247" t="str">
        <f t="shared" si="15"/>
        <v/>
      </c>
      <c r="X92" s="245" t="str">
        <f t="shared" si="16"/>
        <v/>
      </c>
      <c r="Y92" s="224"/>
      <c r="AA92" s="30"/>
      <c r="AB92" s="28"/>
      <c r="AC92" s="228"/>
      <c r="AD92" s="29"/>
      <c r="AE92" s="28"/>
      <c r="AF92" s="28"/>
      <c r="AG92" s="35"/>
      <c r="AH92" s="35"/>
      <c r="AI92" s="35"/>
    </row>
    <row r="93" spans="1:52" ht="15.6">
      <c r="A93" s="224"/>
      <c r="B93" s="309">
        <f>+'Ark1'!C1893</f>
        <v>2024</v>
      </c>
      <c r="C93" s="244">
        <f>+'Ark1'!L1893</f>
        <v>3</v>
      </c>
      <c r="D93" s="244" t="str">
        <f>VLOOKUP(C93,Klasse!$C$11:$D$27,2)</f>
        <v>P+</v>
      </c>
      <c r="E93" s="244">
        <f>+'Ark1'!H1893</f>
        <v>1</v>
      </c>
      <c r="F93" s="244">
        <f>+'Ark1'!J1893</f>
        <v>802</v>
      </c>
      <c r="G93" s="244" t="str">
        <f>VLOOKUP(F93,RNR!$A$8:$B$32,2)</f>
        <v>Karasjok</v>
      </c>
      <c r="H93" s="244" t="str">
        <f>+IF(I93=0,"",'Ark1'!Q1893)</f>
        <v/>
      </c>
      <c r="I93" s="374">
        <f>+'Ark1'!R1893</f>
        <v>0</v>
      </c>
      <c r="J93" s="245" t="str">
        <f>+IF(I93=0,"",'Ark1'!AG1893)</f>
        <v/>
      </c>
      <c r="K93" s="245"/>
      <c r="L93" s="245" t="str">
        <f>+IF(I93=0,"",'Ark1'!AH1893)</f>
        <v/>
      </c>
      <c r="M93" s="246" t="str">
        <f>+IF(I93=0,"",'Ark1'!T1893)</f>
        <v/>
      </c>
      <c r="N93" s="33" t="str">
        <f>+IF(I93=0,"",'Ark1'!U1893)</f>
        <v/>
      </c>
      <c r="O93" s="245" t="str">
        <f>+IF(I93=0,"",'Ark1'!V1893)</f>
        <v/>
      </c>
      <c r="P93" s="247" t="str">
        <f>+IF(I93=0,"",'Ark1'!W1893)</f>
        <v/>
      </c>
      <c r="Q93" s="247" t="str">
        <f>+IF(I93=0,"",'Ark1'!X1893)</f>
        <v/>
      </c>
      <c r="R93" s="247" t="str">
        <f>+IF(I93=0,"",'Ark1'!Y1893)</f>
        <v/>
      </c>
      <c r="S93" s="247" t="str">
        <f>+IF(I93=0,"",'Ark1'!Z1893)</f>
        <v/>
      </c>
      <c r="T93" s="245" t="str">
        <f>+IF(I93=0,"",'Ark1'!AA1893)</f>
        <v/>
      </c>
      <c r="U93" s="246" t="str">
        <f>+IF(I93=0,"",'Ark1'!AC1893)</f>
        <v/>
      </c>
      <c r="V93" s="247" t="str">
        <f>+IF(I93=0,"",'Ark1'!AE1893)</f>
        <v/>
      </c>
      <c r="W93" s="247" t="str">
        <f t="shared" si="15"/>
        <v/>
      </c>
      <c r="X93" s="245" t="str">
        <f t="shared" si="16"/>
        <v/>
      </c>
      <c r="Y93" s="224"/>
      <c r="AA93" s="30"/>
      <c r="AB93" s="28"/>
      <c r="AC93" s="228"/>
      <c r="AD93" s="29"/>
      <c r="AE93" s="28"/>
      <c r="AF93" s="28"/>
      <c r="AG93" s="35"/>
      <c r="AH93" s="35"/>
      <c r="AI93" s="35"/>
    </row>
    <row r="94" spans="1:52" ht="15" customHeight="1">
      <c r="A94" s="224"/>
      <c r="B94" s="224"/>
      <c r="C94" s="224"/>
      <c r="D94" s="224"/>
      <c r="E94" s="224"/>
      <c r="F94" s="224"/>
      <c r="G94" s="224"/>
      <c r="H94" s="224"/>
      <c r="I94" s="370"/>
      <c r="J94" s="225"/>
      <c r="K94" s="225"/>
      <c r="L94" s="225"/>
      <c r="M94" s="224"/>
      <c r="N94" s="224"/>
      <c r="O94" s="224"/>
      <c r="P94" s="226"/>
      <c r="Q94" s="226"/>
      <c r="R94" s="226"/>
      <c r="S94" s="226"/>
      <c r="T94" s="226"/>
      <c r="U94" s="224"/>
      <c r="V94" s="226"/>
      <c r="W94" s="226"/>
      <c r="X94" s="226"/>
      <c r="Y94" s="224"/>
      <c r="AA94" s="30"/>
      <c r="AB94" s="28"/>
      <c r="AC94" s="228"/>
      <c r="AD94" s="29"/>
      <c r="AH94" s="29"/>
      <c r="AZ94" s="240"/>
    </row>
    <row r="95" spans="1:52" ht="19.8">
      <c r="A95" s="224"/>
      <c r="B95" s="224"/>
      <c r="C95" s="224"/>
      <c r="D95" s="270" t="str">
        <f>+D97</f>
        <v>O-</v>
      </c>
      <c r="E95" s="224"/>
      <c r="F95" s="224"/>
      <c r="G95" s="224"/>
      <c r="H95" s="224"/>
      <c r="I95" s="359">
        <f>SUM(I97:I121)</f>
        <v>5</v>
      </c>
      <c r="J95" s="271"/>
      <c r="K95" s="271"/>
      <c r="L95" s="271"/>
      <c r="M95" s="272"/>
      <c r="N95" s="273">
        <f>+Klasse!L14</f>
        <v>7.1800000000000015</v>
      </c>
      <c r="O95" s="224"/>
      <c r="P95" s="226"/>
      <c r="Q95" s="226"/>
      <c r="R95" s="226"/>
      <c r="S95" s="226"/>
      <c r="T95" s="226"/>
      <c r="U95" s="224"/>
      <c r="V95" s="226"/>
      <c r="W95" s="226"/>
      <c r="X95" s="226"/>
      <c r="Y95" s="224"/>
      <c r="AA95" s="30"/>
      <c r="AB95" s="28"/>
      <c r="AC95" s="228"/>
      <c r="AD95" s="29"/>
      <c r="AH95" s="29"/>
      <c r="AZ95" s="240"/>
    </row>
    <row r="96" spans="1:52" ht="15" customHeight="1">
      <c r="A96" s="224"/>
      <c r="B96" s="224"/>
      <c r="C96" s="224"/>
      <c r="D96" s="224"/>
      <c r="E96" s="224"/>
      <c r="F96" s="224"/>
      <c r="G96" s="224"/>
      <c r="H96" s="242"/>
      <c r="I96" s="370"/>
      <c r="J96" s="225"/>
      <c r="K96" s="225"/>
      <c r="L96" s="225"/>
      <c r="M96" s="242"/>
      <c r="N96" s="225"/>
      <c r="O96" s="225"/>
      <c r="P96" s="226"/>
      <c r="Q96" s="226"/>
      <c r="R96" s="226"/>
      <c r="S96" s="226"/>
      <c r="T96" s="243"/>
      <c r="U96" s="224"/>
      <c r="V96" s="243"/>
      <c r="W96" s="243"/>
      <c r="X96" s="241"/>
      <c r="Y96" s="224"/>
      <c r="AA96" s="30"/>
      <c r="AB96" s="28"/>
      <c r="AC96" s="228"/>
      <c r="AD96" s="29"/>
      <c r="AH96" s="29"/>
      <c r="AZ96" s="240"/>
    </row>
    <row r="97" spans="1:35" ht="15.6">
      <c r="A97" s="224"/>
      <c r="B97" s="309">
        <f>+'Ark1'!C1894</f>
        <v>2024</v>
      </c>
      <c r="C97" s="244">
        <f>+'Ark1'!L1894</f>
        <v>4</v>
      </c>
      <c r="D97" s="244" t="str">
        <f>VLOOKUP(C97,Klasse!$C$11:$D$27,2)</f>
        <v>O-</v>
      </c>
      <c r="E97" s="29">
        <f>+'Ark1'!H1894</f>
        <v>1</v>
      </c>
      <c r="F97" s="29">
        <f>+'Ark1'!J1894</f>
        <v>103</v>
      </c>
      <c r="G97" s="29" t="str">
        <f>VLOOKUP(F97,RNR!$A$8:$B$32,2)</f>
        <v>Rudshøgda</v>
      </c>
      <c r="H97" s="29" t="str">
        <f>+IF(I97=0,"",'Ark1'!Q1894)</f>
        <v/>
      </c>
      <c r="I97" s="358">
        <f>+'Ark1'!R1894</f>
        <v>0</v>
      </c>
      <c r="J97" s="30" t="str">
        <f>+IF(I97=0,"",'Ark1'!AG1894)</f>
        <v/>
      </c>
      <c r="L97" s="30" t="str">
        <f>+IF(I97=0,"",'Ark1'!AH1894)</f>
        <v/>
      </c>
      <c r="M97" s="28" t="str">
        <f>+IF(I97=0,"",'Ark1'!T1894)</f>
        <v/>
      </c>
      <c r="N97" s="276" t="str">
        <f>+IF(I97=0,"",'Ark1'!U1894)</f>
        <v/>
      </c>
      <c r="O97" s="30" t="str">
        <f>+IF(I97=0,"",'Ark1'!V1894)</f>
        <v/>
      </c>
      <c r="P97" s="35" t="str">
        <f>+IF(I97=0,"",'Ark1'!W1894)</f>
        <v/>
      </c>
      <c r="Q97" s="35" t="str">
        <f>+IF(I97=0,"",'Ark1'!X1894)</f>
        <v/>
      </c>
      <c r="R97" s="35" t="str">
        <f>+IF(I97=0,"",'Ark1'!Y1894)</f>
        <v/>
      </c>
      <c r="S97" s="35" t="str">
        <f>+IF(I97=0,"",'Ark1'!Z1894)</f>
        <v/>
      </c>
      <c r="T97" s="30" t="str">
        <f>+IF(I97=0,"",'Ark1'!AA1894)</f>
        <v/>
      </c>
      <c r="U97" s="28" t="str">
        <f>+IF(I97=0,"",'Ark1'!AC1894)</f>
        <v/>
      </c>
      <c r="V97" s="35" t="str">
        <f>+IF(I97=0,"",'Ark1'!AE1894)</f>
        <v/>
      </c>
      <c r="W97" s="35" t="str">
        <f>IF(I97=0,"",N97/C97)</f>
        <v/>
      </c>
      <c r="X97" s="30" t="str">
        <f>IF(I97=0,"",I97/H97)</f>
        <v/>
      </c>
      <c r="Y97" s="224"/>
      <c r="AA97" s="30"/>
      <c r="AB97" s="28"/>
      <c r="AC97" s="228"/>
      <c r="AD97" s="29"/>
      <c r="AE97" s="28"/>
      <c r="AF97" s="28"/>
      <c r="AG97" s="35"/>
      <c r="AH97" s="35"/>
      <c r="AI97" s="35"/>
    </row>
    <row r="98" spans="1:35" ht="15.6">
      <c r="A98" s="224"/>
      <c r="B98" s="309">
        <f>+'Ark1'!C1895</f>
        <v>2024</v>
      </c>
      <c r="C98" s="244">
        <f>+'Ark1'!L1895</f>
        <v>4</v>
      </c>
      <c r="D98" s="244" t="str">
        <f>VLOOKUP(C98,Klasse!$C$11:$D$27,2)</f>
        <v>O-</v>
      </c>
      <c r="E98" s="29">
        <f>+'Ark1'!H1895</f>
        <v>2</v>
      </c>
      <c r="F98" s="29">
        <f>+'Ark1'!J1895</f>
        <v>106</v>
      </c>
      <c r="G98" s="29" t="str">
        <f>VLOOKUP(F98,RNR!$A$8:$B$32,2)</f>
        <v>Furuseth</v>
      </c>
      <c r="H98" s="29" t="str">
        <f>+IF(I98=0,"",'Ark1'!Q1895)</f>
        <v/>
      </c>
      <c r="I98" s="358">
        <f>+'Ark1'!R1895</f>
        <v>0</v>
      </c>
      <c r="J98" s="30" t="str">
        <f>+IF(I98=0,"",'Ark1'!AG1895)</f>
        <v/>
      </c>
      <c r="L98" s="30" t="str">
        <f>+IF(I98=0,"",'Ark1'!AH1895)</f>
        <v/>
      </c>
      <c r="M98" s="28" t="str">
        <f>+IF(I98=0,"",'Ark1'!T1895)</f>
        <v/>
      </c>
      <c r="N98" s="276" t="str">
        <f>+IF(I98=0,"",'Ark1'!U1895)</f>
        <v/>
      </c>
      <c r="O98" s="30" t="str">
        <f>+IF(I98=0,"",'Ark1'!V1895)</f>
        <v/>
      </c>
      <c r="P98" s="35" t="str">
        <f>+IF(I98=0,"",'Ark1'!W1895)</f>
        <v/>
      </c>
      <c r="Q98" s="35" t="str">
        <f>+IF(I98=0,"",'Ark1'!X1895)</f>
        <v/>
      </c>
      <c r="R98" s="35" t="str">
        <f>+IF(I98=0,"",'Ark1'!Y1895)</f>
        <v/>
      </c>
      <c r="S98" s="35" t="str">
        <f>+IF(I98=0,"",'Ark1'!Z1895)</f>
        <v/>
      </c>
      <c r="T98" s="30" t="str">
        <f>+IF(I98=0,"",'Ark1'!AA1895)</f>
        <v/>
      </c>
      <c r="U98" s="28" t="str">
        <f>+IF(I98=0,"",'Ark1'!AC1895)</f>
        <v/>
      </c>
      <c r="V98" s="35" t="str">
        <f>+IF(I98=0,"",'Ark1'!AE1895)</f>
        <v/>
      </c>
      <c r="W98" s="35" t="str">
        <f t="shared" ref="W98:W99" si="17">IF(I98=0,"",N98/C98)</f>
        <v/>
      </c>
      <c r="X98" s="30" t="str">
        <f t="shared" ref="X98:X99" si="18">IF(I98=0,"",I98/H98)</f>
        <v/>
      </c>
      <c r="Y98" s="224"/>
      <c r="AA98" s="30"/>
      <c r="AB98" s="28"/>
      <c r="AC98" s="228"/>
      <c r="AD98" s="29"/>
      <c r="AE98" s="28"/>
      <c r="AF98" s="28"/>
      <c r="AG98" s="35"/>
      <c r="AH98" s="35"/>
      <c r="AI98" s="35"/>
    </row>
    <row r="99" spans="1:35" ht="15.6">
      <c r="A99" s="224"/>
      <c r="B99" s="309">
        <f>+'Ark1'!C1896</f>
        <v>2024</v>
      </c>
      <c r="C99" s="244">
        <f>+'Ark1'!L1896</f>
        <v>4</v>
      </c>
      <c r="D99" s="244" t="str">
        <f>VLOOKUP(C99,Klasse!$C$11:$D$27,2)</f>
        <v>O-</v>
      </c>
      <c r="E99" s="29">
        <f>+'Ark1'!H1896</f>
        <v>1</v>
      </c>
      <c r="F99" s="29">
        <f>+'Ark1'!J1896</f>
        <v>110</v>
      </c>
      <c r="G99" s="29" t="str">
        <f>VLOOKUP(F99,RNR!$A$8:$B$32,2)</f>
        <v>Gol</v>
      </c>
      <c r="H99" s="29" t="str">
        <f>+IF(I99=0,"",'Ark1'!Q1896)</f>
        <v/>
      </c>
      <c r="I99" s="358">
        <f>+'Ark1'!R1896</f>
        <v>0</v>
      </c>
      <c r="J99" s="30" t="str">
        <f>+IF(I99=0,"",'Ark1'!AG1896)</f>
        <v/>
      </c>
      <c r="L99" s="30" t="str">
        <f>+IF(I99=0,"",'Ark1'!AH1896)</f>
        <v/>
      </c>
      <c r="M99" s="28" t="str">
        <f>+IF(I99=0,"",'Ark1'!T1896)</f>
        <v/>
      </c>
      <c r="N99" s="276" t="str">
        <f>+IF(I99=0,"",'Ark1'!U1896)</f>
        <v/>
      </c>
      <c r="O99" s="30" t="str">
        <f>+IF(I99=0,"",'Ark1'!V1896)</f>
        <v/>
      </c>
      <c r="P99" s="35" t="str">
        <f>+IF(I99=0,"",'Ark1'!W1896)</f>
        <v/>
      </c>
      <c r="Q99" s="35" t="str">
        <f>+IF(I99=0,"",'Ark1'!X1896)</f>
        <v/>
      </c>
      <c r="R99" s="35" t="str">
        <f>+IF(I99=0,"",'Ark1'!Y1896)</f>
        <v/>
      </c>
      <c r="S99" s="35" t="str">
        <f>+IF(I99=0,"",'Ark1'!Z1896)</f>
        <v/>
      </c>
      <c r="T99" s="30" t="str">
        <f>+IF(I99=0,"",'Ark1'!AA1896)</f>
        <v/>
      </c>
      <c r="U99" s="28" t="str">
        <f>+IF(I99=0,"",'Ark1'!AC1896)</f>
        <v/>
      </c>
      <c r="V99" s="35" t="str">
        <f>+IF(I99=0,"",'Ark1'!AE1896)</f>
        <v/>
      </c>
      <c r="W99" s="35" t="str">
        <f t="shared" si="17"/>
        <v/>
      </c>
      <c r="X99" s="30" t="str">
        <f t="shared" si="18"/>
        <v/>
      </c>
      <c r="Y99" s="224"/>
      <c r="AA99" s="30"/>
      <c r="AB99" s="28"/>
      <c r="AC99" s="228"/>
      <c r="AD99" s="29"/>
      <c r="AE99" s="28"/>
      <c r="AF99" s="28"/>
      <c r="AG99" s="35"/>
      <c r="AH99" s="35"/>
      <c r="AI99" s="35"/>
    </row>
    <row r="100" spans="1:35" ht="16.5" customHeight="1">
      <c r="A100" s="224"/>
      <c r="B100" s="309">
        <f>+'Ark1'!C1904</f>
        <v>2024</v>
      </c>
      <c r="C100" s="244">
        <f>+'Ark1'!L1897</f>
        <v>4</v>
      </c>
      <c r="D100" s="244" t="str">
        <f>VLOOKUP(C100,Klasse!$C$11:$D$27,2)</f>
        <v>O-</v>
      </c>
      <c r="E100" s="29">
        <f>+'Ark1'!H1897</f>
        <v>1</v>
      </c>
      <c r="F100" s="29">
        <f>+'Ark1'!J1897</f>
        <v>111</v>
      </c>
      <c r="G100" s="29" t="str">
        <f>VLOOKUP(F100,RNR!$A$8:$B$32,2)</f>
        <v>Forus</v>
      </c>
      <c r="H100" s="29" t="str">
        <f>+IF(I100=0,"",'Ark1'!Q1897)</f>
        <v/>
      </c>
      <c r="I100" s="358">
        <f>+'Ark1'!R1897</f>
        <v>0</v>
      </c>
      <c r="J100" s="30" t="str">
        <f>+IF(I100=0,"",'Ark1'!AG1897)</f>
        <v/>
      </c>
      <c r="L100" s="30" t="str">
        <f>+IF(I100=0,"",'Ark1'!AH1897)</f>
        <v/>
      </c>
      <c r="M100" s="28" t="str">
        <f>+IF(I100=0,"",'Ark1'!T1897)</f>
        <v/>
      </c>
      <c r="N100" s="33" t="str">
        <f>+IF(I100=0,"",'Ark1'!U1897)</f>
        <v/>
      </c>
      <c r="O100" s="30" t="str">
        <f>+IF(I100=0,"",'Ark1'!V1897)</f>
        <v/>
      </c>
      <c r="P100" s="35" t="str">
        <f>+IF(I100=0,"",'Ark1'!W1897)</f>
        <v/>
      </c>
      <c r="Q100" s="35" t="str">
        <f>+IF(I100=0,"",'Ark1'!X1897)</f>
        <v/>
      </c>
      <c r="R100" s="35" t="str">
        <f>+IF(I100=0,"",'Ark1'!Y1897)</f>
        <v/>
      </c>
      <c r="S100" s="35" t="str">
        <f>+IF(I100=0,"",'Ark1'!Z1897)</f>
        <v/>
      </c>
      <c r="T100" s="30" t="str">
        <f>+IF(I100=0,"",'Ark1'!AA1897)</f>
        <v/>
      </c>
      <c r="U100" s="28" t="str">
        <f>+IF(I100=0,"",'Ark1'!AC1897)</f>
        <v/>
      </c>
      <c r="V100" s="35" t="str">
        <f>+IF(I100=0,"",'Ark1'!AE1897)</f>
        <v/>
      </c>
      <c r="W100" s="30" t="str">
        <f t="shared" ref="W100:W121" si="19">IF(I100=0,"",N100/C100)</f>
        <v/>
      </c>
      <c r="X100" s="30" t="str">
        <f t="shared" ref="X100:X121" si="20">IF(I100=0,"",I100/H100)</f>
        <v/>
      </c>
      <c r="Y100" s="224"/>
      <c r="AA100" s="30"/>
      <c r="AB100" s="28"/>
      <c r="AC100" s="228"/>
      <c r="AD100" s="29"/>
      <c r="AE100" s="28"/>
      <c r="AF100" s="28"/>
      <c r="AG100" s="35"/>
      <c r="AH100" s="35"/>
      <c r="AI100" s="35"/>
    </row>
    <row r="101" spans="1:35" ht="16.5" customHeight="1">
      <c r="A101" s="224"/>
      <c r="B101" s="309">
        <f>+'Ark1'!C1905</f>
        <v>2024</v>
      </c>
      <c r="C101" s="244">
        <f>+'Ark1'!L1898</f>
        <v>4</v>
      </c>
      <c r="D101" s="244" t="str">
        <f>VLOOKUP(C101,Klasse!$C$11:$D$27,2)</f>
        <v>O-</v>
      </c>
      <c r="E101" s="29">
        <f>+'Ark1'!H1898</f>
        <v>1</v>
      </c>
      <c r="F101" s="29">
        <f>+'Ark1'!J1898</f>
        <v>116</v>
      </c>
      <c r="G101" s="29" t="str">
        <f>VLOOKUP(F101,RNR!$A$8:$B$32,2)</f>
        <v>Sandeid</v>
      </c>
      <c r="H101" s="29" t="str">
        <f>+IF(I101=0,"",'Ark1'!Q1898)</f>
        <v/>
      </c>
      <c r="I101" s="358">
        <f>+'Ark1'!R1898</f>
        <v>0</v>
      </c>
      <c r="J101" s="30" t="str">
        <f>+IF(I101=0,"",'Ark1'!AG1898)</f>
        <v/>
      </c>
      <c r="L101" s="30" t="str">
        <f>+IF(I101=0,"",'Ark1'!AH1898)</f>
        <v/>
      </c>
      <c r="M101" s="28" t="str">
        <f>+IF(I101=0,"",'Ark1'!T1898)</f>
        <v/>
      </c>
      <c r="N101" s="33" t="str">
        <f>+IF(I101=0,"",'Ark1'!U1898)</f>
        <v/>
      </c>
      <c r="O101" s="30" t="str">
        <f>+IF(I101=0,"",'Ark1'!V1898)</f>
        <v/>
      </c>
      <c r="P101" s="35" t="str">
        <f>+IF(I101=0,"",'Ark1'!W1898)</f>
        <v/>
      </c>
      <c r="Q101" s="35" t="str">
        <f>+IF(I101=0,"",'Ark1'!X1898)</f>
        <v/>
      </c>
      <c r="R101" s="35" t="str">
        <f>+IF(I101=0,"",'Ark1'!Y1898)</f>
        <v/>
      </c>
      <c r="S101" s="35" t="str">
        <f>+IF(I101=0,"",'Ark1'!Z1898)</f>
        <v/>
      </c>
      <c r="T101" s="30" t="str">
        <f>+IF(I101=0,"",'Ark1'!AA1898)</f>
        <v/>
      </c>
      <c r="U101" s="28" t="str">
        <f>+IF(I101=0,"",'Ark1'!AC1898)</f>
        <v/>
      </c>
      <c r="V101" s="35" t="str">
        <f>+IF(I101=0,"",'Ark1'!AE1898)</f>
        <v/>
      </c>
      <c r="W101" s="30" t="str">
        <f t="shared" si="19"/>
        <v/>
      </c>
      <c r="X101" s="30" t="str">
        <f t="shared" si="20"/>
        <v/>
      </c>
      <c r="Y101" s="224"/>
      <c r="AA101" s="30"/>
      <c r="AB101" s="28"/>
      <c r="AC101" s="228"/>
      <c r="AD101" s="29"/>
      <c r="AE101" s="28"/>
      <c r="AF101" s="28"/>
      <c r="AG101" s="35"/>
      <c r="AH101" s="35"/>
      <c r="AI101" s="35"/>
    </row>
    <row r="102" spans="1:35" ht="16.5" customHeight="1">
      <c r="A102" s="224"/>
      <c r="B102" s="309">
        <f>+'Ark1'!C1906</f>
        <v>2024</v>
      </c>
      <c r="C102" s="244">
        <f>+'Ark1'!L1899</f>
        <v>4</v>
      </c>
      <c r="D102" s="244" t="str">
        <f>VLOOKUP(C102,Klasse!$C$11:$D$27,2)</f>
        <v>O-</v>
      </c>
      <c r="E102" s="29">
        <f>+'Ark1'!H1899</f>
        <v>2</v>
      </c>
      <c r="F102" s="29">
        <f>+'Ark1'!J1899</f>
        <v>117</v>
      </c>
      <c r="G102" s="29" t="str">
        <f>VLOOKUP(F102,RNR!$A$8:$B$32,2)</f>
        <v>Jæren</v>
      </c>
      <c r="H102" s="29" t="str">
        <f>+IF(I102=0,"",'Ark1'!Q1899)</f>
        <v/>
      </c>
      <c r="I102" s="358">
        <f>+'Ark1'!R1899</f>
        <v>0</v>
      </c>
      <c r="J102" s="30" t="str">
        <f>+IF(I102=0,"",'Ark1'!AG1899)</f>
        <v/>
      </c>
      <c r="L102" s="30" t="str">
        <f>+IF(I102=0,"",'Ark1'!AH1899)</f>
        <v/>
      </c>
      <c r="M102" s="28" t="str">
        <f>+IF(I102=0,"",'Ark1'!T1899)</f>
        <v/>
      </c>
      <c r="N102" s="33" t="str">
        <f>+IF(I102=0,"",'Ark1'!U1899)</f>
        <v/>
      </c>
      <c r="O102" s="30" t="str">
        <f>+IF(I102=0,"",'Ark1'!V1899)</f>
        <v/>
      </c>
      <c r="P102" s="35" t="str">
        <f>+IF(I102=0,"",'Ark1'!W1899)</f>
        <v/>
      </c>
      <c r="Q102" s="35" t="str">
        <f>+IF(I102=0,"",'Ark1'!X1899)</f>
        <v/>
      </c>
      <c r="R102" s="35" t="str">
        <f>+IF(I102=0,"",'Ark1'!Y1899)</f>
        <v/>
      </c>
      <c r="S102" s="35" t="str">
        <f>+IF(I102=0,"",'Ark1'!Z1899)</f>
        <v/>
      </c>
      <c r="T102" s="30" t="str">
        <f>+IF(I102=0,"",'Ark1'!AA1899)</f>
        <v/>
      </c>
      <c r="U102" s="28" t="str">
        <f>+IF(I102=0,"",'Ark1'!AC1899)</f>
        <v/>
      </c>
      <c r="V102" s="35" t="str">
        <f>+IF(I102=0,"",'Ark1'!AE1899)</f>
        <v/>
      </c>
      <c r="W102" s="30" t="str">
        <f t="shared" si="19"/>
        <v/>
      </c>
      <c r="X102" s="30" t="str">
        <f t="shared" si="20"/>
        <v/>
      </c>
      <c r="Y102" s="224"/>
      <c r="AA102" s="30"/>
      <c r="AB102" s="28"/>
      <c r="AC102" s="228"/>
      <c r="AD102" s="29"/>
      <c r="AE102" s="28"/>
      <c r="AF102" s="28"/>
      <c r="AG102" s="35"/>
      <c r="AH102" s="35"/>
      <c r="AI102" s="35"/>
    </row>
    <row r="103" spans="1:35" ht="16.5" customHeight="1">
      <c r="A103" s="224"/>
      <c r="B103" s="309">
        <f>+'Ark1'!C1907</f>
        <v>2024</v>
      </c>
      <c r="C103" s="244">
        <f>+'Ark1'!L1900</f>
        <v>4</v>
      </c>
      <c r="D103" s="244" t="str">
        <f>VLOOKUP(C103,Klasse!$C$11:$D$27,2)</f>
        <v>O-</v>
      </c>
      <c r="E103" s="29">
        <f>+'Ark1'!H1900</f>
        <v>1</v>
      </c>
      <c r="F103" s="29">
        <f>+'Ark1'!J1900</f>
        <v>134</v>
      </c>
      <c r="G103" s="29" t="str">
        <f>VLOOKUP(F103,RNR!$A$8:$B$32,2)</f>
        <v>Førde</v>
      </c>
      <c r="H103" s="29" t="str">
        <f>+IF(I103=0,"",'Ark1'!Q1900)</f>
        <v/>
      </c>
      <c r="I103" s="358">
        <f>+'Ark1'!R1900</f>
        <v>0</v>
      </c>
      <c r="J103" s="30" t="str">
        <f>+IF(I103=0,"",'Ark1'!AG1900)</f>
        <v/>
      </c>
      <c r="L103" s="30" t="str">
        <f>+IF(I103=0,"",'Ark1'!AH1900)</f>
        <v/>
      </c>
      <c r="M103" s="28" t="str">
        <f>+IF(I103=0,"",'Ark1'!T1900)</f>
        <v/>
      </c>
      <c r="N103" s="33" t="str">
        <f>+IF(I103=0,"",'Ark1'!U1900)</f>
        <v/>
      </c>
      <c r="O103" s="30" t="str">
        <f>+IF(I103=0,"",'Ark1'!V1900)</f>
        <v/>
      </c>
      <c r="P103" s="35" t="str">
        <f>+IF(I103=0,"",'Ark1'!W1900)</f>
        <v/>
      </c>
      <c r="Q103" s="35" t="str">
        <f>+IF(I103=0,"",'Ark1'!X1900)</f>
        <v/>
      </c>
      <c r="R103" s="35" t="str">
        <f>+IF(I103=0,"",'Ark1'!Y1900)</f>
        <v/>
      </c>
      <c r="S103" s="35" t="str">
        <f>+IF(I103=0,"",'Ark1'!Z1900)</f>
        <v/>
      </c>
      <c r="T103" s="30" t="str">
        <f>+IF(I103=0,"",'Ark1'!AA1900)</f>
        <v/>
      </c>
      <c r="U103" s="28" t="str">
        <f>+IF(I103=0,"",'Ark1'!AC1900)</f>
        <v/>
      </c>
      <c r="V103" s="35" t="str">
        <f>+IF(I103=0,"",'Ark1'!AE1900)</f>
        <v/>
      </c>
      <c r="W103" s="30" t="str">
        <f t="shared" si="19"/>
        <v/>
      </c>
      <c r="X103" s="30" t="str">
        <f t="shared" si="20"/>
        <v/>
      </c>
      <c r="Y103" s="224"/>
      <c r="AA103" s="30"/>
      <c r="AB103" s="28"/>
      <c r="AC103" s="228"/>
      <c r="AD103" s="29"/>
      <c r="AE103" s="28"/>
      <c r="AF103" s="28"/>
      <c r="AG103" s="35"/>
      <c r="AH103" s="35"/>
      <c r="AI103" s="35"/>
    </row>
    <row r="104" spans="1:35" ht="16.5" customHeight="1">
      <c r="A104" s="224"/>
      <c r="B104" s="309">
        <f>+'Ark1'!C1908</f>
        <v>2024</v>
      </c>
      <c r="C104" s="244">
        <f>+'Ark1'!L1901</f>
        <v>4</v>
      </c>
      <c r="D104" s="244" t="str">
        <f>VLOOKUP(C104,Klasse!$C$11:$D$27,2)</f>
        <v>O-</v>
      </c>
      <c r="E104" s="29">
        <f>+'Ark1'!H1901</f>
        <v>2</v>
      </c>
      <c r="F104" s="29">
        <f>+'Ark1'!J1901</f>
        <v>141</v>
      </c>
      <c r="G104" s="29" t="str">
        <f>VLOOKUP(F104,RNR!$A$8:$B$32,2)</f>
        <v>Ølen</v>
      </c>
      <c r="H104" s="29">
        <f>+IF(I104=0,"",'Ark1'!Q1901)</f>
        <v>2</v>
      </c>
      <c r="I104" s="358">
        <f>+'Ark1'!R1901</f>
        <v>2</v>
      </c>
      <c r="J104" s="30">
        <f>+IF(I104=0,"",'Ark1'!AG1901)</f>
        <v>0.32</v>
      </c>
      <c r="L104" s="30">
        <f>+IF(I104=0,"",'Ark1'!AH1901)</f>
        <v>0.13270085859436123</v>
      </c>
      <c r="M104" s="28">
        <f>+IF(I104=0,"",'Ark1'!T1901)</f>
        <v>3</v>
      </c>
      <c r="N104" s="33">
        <f>+IF(I104=0,"",'Ark1'!U1901)</f>
        <v>6.7</v>
      </c>
      <c r="O104" s="30">
        <f>+IF(I104=0,"",'Ark1'!V1901)</f>
        <v>0</v>
      </c>
      <c r="P104" s="35">
        <f>+IF(I104=0,"",'Ark1'!W1901)</f>
        <v>0</v>
      </c>
      <c r="Q104" s="35">
        <f>+IF(I104=0,"",'Ark1'!X1901)</f>
        <v>0</v>
      </c>
      <c r="R104" s="35">
        <f>+IF(I104=0,"",'Ark1'!Y1901)</f>
        <v>0</v>
      </c>
      <c r="S104" s="35">
        <f>+IF(I104=0,"",'Ark1'!Z1901)</f>
        <v>0</v>
      </c>
      <c r="T104" s="30">
        <f>+IF(I104=0,"",'Ark1'!AA1901)</f>
        <v>0</v>
      </c>
      <c r="U104" s="28">
        <f>+IF(I104=0,"",'Ark1'!AC1901)</f>
        <v>0</v>
      </c>
      <c r="V104" s="35">
        <f>+IF(I104=0,"",'Ark1'!AE1901)</f>
        <v>0</v>
      </c>
      <c r="W104" s="30">
        <f t="shared" si="19"/>
        <v>1.675</v>
      </c>
      <c r="X104" s="30">
        <f t="shared" si="20"/>
        <v>1</v>
      </c>
      <c r="Y104" s="224"/>
      <c r="AA104" s="30"/>
      <c r="AB104" s="28"/>
      <c r="AC104" s="228"/>
      <c r="AD104" s="29"/>
      <c r="AE104" s="28"/>
      <c r="AF104" s="28"/>
      <c r="AG104" s="35"/>
      <c r="AH104" s="35"/>
      <c r="AI104" s="35"/>
    </row>
    <row r="105" spans="1:35" ht="16.5" customHeight="1">
      <c r="A105" s="224"/>
      <c r="B105" s="309">
        <f>+'Ark1'!C1909</f>
        <v>2024</v>
      </c>
      <c r="C105" s="244">
        <f>+'Ark1'!L1902</f>
        <v>4</v>
      </c>
      <c r="D105" s="244" t="str">
        <f>VLOOKUP(C105,Klasse!$C$11:$D$27,2)</f>
        <v>O-</v>
      </c>
      <c r="E105" s="29">
        <f>+'Ark1'!H1902</f>
        <v>2</v>
      </c>
      <c r="F105" s="29">
        <f>+'Ark1'!J1902</f>
        <v>143</v>
      </c>
      <c r="G105" s="29" t="str">
        <f>VLOOKUP(F105,RNR!$A$8:$B$32,2)</f>
        <v>Nordfjord</v>
      </c>
      <c r="H105" s="29" t="str">
        <f>+IF(I105=0,"",'Ark1'!Q1902)</f>
        <v/>
      </c>
      <c r="I105" s="358">
        <f>+'Ark1'!R1902</f>
        <v>0</v>
      </c>
      <c r="J105" s="30" t="str">
        <f>+IF(I105=0,"",'Ark1'!AG1902)</f>
        <v/>
      </c>
      <c r="L105" s="30" t="str">
        <f>+IF(I105=0,"",'Ark1'!AH1902)</f>
        <v/>
      </c>
      <c r="M105" s="28" t="str">
        <f>+IF(I105=0,"",'Ark1'!T1902)</f>
        <v/>
      </c>
      <c r="N105" s="33" t="str">
        <f>+IF(I105=0,"",'Ark1'!U1902)</f>
        <v/>
      </c>
      <c r="O105" s="30" t="str">
        <f>+IF(I105=0,"",'Ark1'!V1902)</f>
        <v/>
      </c>
      <c r="P105" s="35" t="str">
        <f>+IF(I105=0,"",'Ark1'!W1902)</f>
        <v/>
      </c>
      <c r="Q105" s="35" t="str">
        <f>+IF(I105=0,"",'Ark1'!X1902)</f>
        <v/>
      </c>
      <c r="R105" s="35" t="str">
        <f>+IF(I105=0,"",'Ark1'!Y1902)</f>
        <v/>
      </c>
      <c r="S105" s="35" t="str">
        <f>+IF(I105=0,"",'Ark1'!Z1902)</f>
        <v/>
      </c>
      <c r="T105" s="30" t="str">
        <f>+IF(I105=0,"",'Ark1'!AA1902)</f>
        <v/>
      </c>
      <c r="U105" s="28" t="str">
        <f>+IF(I105=0,"",'Ark1'!AC1902)</f>
        <v/>
      </c>
      <c r="V105" s="35" t="str">
        <f>+IF(I105=0,"",'Ark1'!AE1902)</f>
        <v/>
      </c>
      <c r="W105" s="30" t="str">
        <f t="shared" si="19"/>
        <v/>
      </c>
      <c r="X105" s="30" t="str">
        <f t="shared" si="20"/>
        <v/>
      </c>
      <c r="Y105" s="224"/>
      <c r="AA105" s="30"/>
      <c r="AB105" s="28"/>
      <c r="AC105" s="228"/>
      <c r="AD105" s="29"/>
      <c r="AE105" s="28"/>
      <c r="AF105" s="28"/>
      <c r="AG105" s="35"/>
      <c r="AH105" s="35"/>
      <c r="AI105" s="35"/>
    </row>
    <row r="106" spans="1:35" ht="16.5" customHeight="1">
      <c r="A106" s="224"/>
      <c r="B106" s="309">
        <f>+'Ark1'!C1910</f>
        <v>2024</v>
      </c>
      <c r="C106" s="244">
        <f>+'Ark1'!L1903</f>
        <v>4</v>
      </c>
      <c r="D106" s="244" t="str">
        <f>VLOOKUP(C106,Klasse!$C$11:$D$27,2)</f>
        <v>O-</v>
      </c>
      <c r="E106" s="29">
        <f>+'Ark1'!H1903</f>
        <v>2</v>
      </c>
      <c r="F106" s="29">
        <f>+'Ark1'!J1903</f>
        <v>147</v>
      </c>
      <c r="G106" s="29" t="str">
        <f>VLOOKUP(F106,RNR!$A$8:$B$32,2)</f>
        <v>Midt-Norge</v>
      </c>
      <c r="H106" s="29" t="str">
        <f>+IF(I106=0,"",'Ark1'!Q1903)</f>
        <v/>
      </c>
      <c r="I106" s="358">
        <f>+'Ark1'!R1903</f>
        <v>0</v>
      </c>
      <c r="J106" s="30" t="str">
        <f>+IF(I106=0,"",'Ark1'!AG1903)</f>
        <v/>
      </c>
      <c r="L106" s="30" t="str">
        <f>+IF(I106=0,"",'Ark1'!AH1903)</f>
        <v/>
      </c>
      <c r="M106" s="28" t="str">
        <f>+IF(I106=0,"",'Ark1'!T1903)</f>
        <v/>
      </c>
      <c r="N106" s="33" t="str">
        <f>+IF(I106=0,"",'Ark1'!U1903)</f>
        <v/>
      </c>
      <c r="O106" s="30" t="str">
        <f>+IF(I106=0,"",'Ark1'!V1903)</f>
        <v/>
      </c>
      <c r="P106" s="35" t="str">
        <f>+IF(I106=0,"",'Ark1'!W1903)</f>
        <v/>
      </c>
      <c r="Q106" s="35" t="str">
        <f>+IF(I106=0,"",'Ark1'!X1903)</f>
        <v/>
      </c>
      <c r="R106" s="35" t="str">
        <f>+IF(I106=0,"",'Ark1'!Y1903)</f>
        <v/>
      </c>
      <c r="S106" s="35" t="str">
        <f>+IF(I106=0,"",'Ark1'!Z1903)</f>
        <v/>
      </c>
      <c r="T106" s="30" t="str">
        <f>+IF(I106=0,"",'Ark1'!AA1903)</f>
        <v/>
      </c>
      <c r="U106" s="28" t="str">
        <f>+IF(I106=0,"",'Ark1'!AC1903)</f>
        <v/>
      </c>
      <c r="V106" s="35" t="str">
        <f>+IF(I106=0,"",'Ark1'!AE1903)</f>
        <v/>
      </c>
      <c r="W106" s="30" t="str">
        <f t="shared" si="19"/>
        <v/>
      </c>
      <c r="X106" s="30" t="str">
        <f t="shared" si="20"/>
        <v/>
      </c>
      <c r="Y106" s="224"/>
      <c r="AA106" s="30"/>
      <c r="AB106" s="28"/>
      <c r="AC106" s="228"/>
      <c r="AD106" s="29"/>
      <c r="AE106" s="28"/>
      <c r="AF106" s="28"/>
      <c r="AG106" s="35"/>
      <c r="AH106" s="35"/>
      <c r="AI106" s="35"/>
    </row>
    <row r="107" spans="1:35" ht="16.5" customHeight="1">
      <c r="A107" s="224"/>
      <c r="B107" s="309">
        <f>+'Ark1'!C1911</f>
        <v>2024</v>
      </c>
      <c r="C107" s="244">
        <f>+'Ark1'!L1904</f>
        <v>4</v>
      </c>
      <c r="D107" s="244" t="str">
        <f>VLOOKUP(C107,Klasse!$C$11:$D$27,2)</f>
        <v>O-</v>
      </c>
      <c r="E107" s="29">
        <f>+'Ark1'!H1904</f>
        <v>1</v>
      </c>
      <c r="F107" s="29">
        <f>+'Ark1'!J1904</f>
        <v>155</v>
      </c>
      <c r="G107" s="29" t="str">
        <f>VLOOKUP(F107,RNR!$A$8:$B$32,2)</f>
        <v>Målselv</v>
      </c>
      <c r="H107" s="29" t="str">
        <f>+IF(I107=0,"",'Ark1'!Q1904)</f>
        <v/>
      </c>
      <c r="I107" s="358">
        <f>+'Ark1'!R1904</f>
        <v>0</v>
      </c>
      <c r="J107" s="30" t="str">
        <f>+IF(I107=0,"",'Ark1'!AG1904)</f>
        <v/>
      </c>
      <c r="L107" s="30" t="str">
        <f>+IF(I107=0,"",'Ark1'!AH1904)</f>
        <v/>
      </c>
      <c r="M107" s="28" t="str">
        <f>+IF(I107=0,"",'Ark1'!T1904)</f>
        <v/>
      </c>
      <c r="N107" s="33" t="str">
        <f>+IF(I107=0,"",'Ark1'!U1904)</f>
        <v/>
      </c>
      <c r="O107" s="30" t="str">
        <f>+IF(I107=0,"",'Ark1'!V1904)</f>
        <v/>
      </c>
      <c r="P107" s="35" t="str">
        <f>+IF(I107=0,"",'Ark1'!W1904)</f>
        <v/>
      </c>
      <c r="Q107" s="35" t="str">
        <f>+IF(I107=0,"",'Ark1'!X1904)</f>
        <v/>
      </c>
      <c r="R107" s="35" t="str">
        <f>+IF(I107=0,"",'Ark1'!Y1904)</f>
        <v/>
      </c>
      <c r="S107" s="35" t="str">
        <f>+IF(I107=0,"",'Ark1'!Z1904)</f>
        <v/>
      </c>
      <c r="T107" s="30" t="str">
        <f>+IF(I107=0,"",'Ark1'!AA1904)</f>
        <v/>
      </c>
      <c r="U107" s="28" t="str">
        <f>+IF(I107=0,"",'Ark1'!AC1904)</f>
        <v/>
      </c>
      <c r="V107" s="35" t="str">
        <f>+IF(I107=0,"",'Ark1'!AE1904)</f>
        <v/>
      </c>
      <c r="W107" s="30" t="str">
        <f t="shared" si="19"/>
        <v/>
      </c>
      <c r="X107" s="30" t="str">
        <f t="shared" si="20"/>
        <v/>
      </c>
      <c r="Y107" s="224"/>
      <c r="AA107" s="30"/>
      <c r="AB107" s="28"/>
      <c r="AC107" s="228"/>
      <c r="AD107" s="29"/>
      <c r="AE107" s="28"/>
      <c r="AF107" s="28"/>
      <c r="AG107" s="35"/>
      <c r="AH107" s="35"/>
      <c r="AI107" s="35"/>
    </row>
    <row r="108" spans="1:35" ht="16.5" customHeight="1">
      <c r="A108" s="224"/>
      <c r="B108" s="309">
        <f>+'Ark1'!C1912</f>
        <v>2024</v>
      </c>
      <c r="C108" s="244">
        <f>+'Ark1'!L1905</f>
        <v>4</v>
      </c>
      <c r="D108" s="244" t="str">
        <f>VLOOKUP(C108,Klasse!$C$11:$D$27,2)</f>
        <v>O-</v>
      </c>
      <c r="E108" s="29">
        <f>+'Ark1'!H1905</f>
        <v>2</v>
      </c>
      <c r="F108" s="29">
        <f>+'Ark1'!J1905</f>
        <v>160</v>
      </c>
      <c r="G108" s="29" t="str">
        <f>VLOOKUP(F108,RNR!$A$8:$B$32,2)</f>
        <v>Oslo</v>
      </c>
      <c r="H108" s="29" t="str">
        <f>+IF(I108=0,"",'Ark1'!Q1905)</f>
        <v/>
      </c>
      <c r="I108" s="358">
        <f>+'Ark1'!R1905</f>
        <v>0</v>
      </c>
      <c r="J108" s="30" t="str">
        <f>+IF(I108=0,"",'Ark1'!AG1905)</f>
        <v/>
      </c>
      <c r="L108" s="30" t="str">
        <f>+IF(I108=0,"",'Ark1'!AH1905)</f>
        <v/>
      </c>
      <c r="M108" s="28" t="str">
        <f>+IF(I108=0,"",'Ark1'!T1905)</f>
        <v/>
      </c>
      <c r="N108" s="33" t="str">
        <f>+IF(I108=0,"",'Ark1'!U1905)</f>
        <v/>
      </c>
      <c r="O108" s="30" t="str">
        <f>+IF(I108=0,"",'Ark1'!V1905)</f>
        <v/>
      </c>
      <c r="P108" s="35" t="str">
        <f>+IF(I108=0,"",'Ark1'!W1905)</f>
        <v/>
      </c>
      <c r="Q108" s="35" t="str">
        <f>+IF(I108=0,"",'Ark1'!X1905)</f>
        <v/>
      </c>
      <c r="R108" s="35" t="str">
        <f>+IF(I108=0,"",'Ark1'!Y1905)</f>
        <v/>
      </c>
      <c r="S108" s="35" t="str">
        <f>+IF(I108=0,"",'Ark1'!Z1905)</f>
        <v/>
      </c>
      <c r="T108" s="30" t="str">
        <f>+IF(I108=0,"",'Ark1'!AA1905)</f>
        <v/>
      </c>
      <c r="U108" s="28" t="str">
        <f>+IF(I108=0,"",'Ark1'!AC1905)</f>
        <v/>
      </c>
      <c r="V108" s="35" t="str">
        <f>+IF(I108=0,"",'Ark1'!AE1905)</f>
        <v/>
      </c>
      <c r="W108" s="30" t="str">
        <f t="shared" si="19"/>
        <v/>
      </c>
      <c r="X108" s="30" t="str">
        <f t="shared" si="20"/>
        <v/>
      </c>
      <c r="Y108" s="224"/>
      <c r="AA108" s="30"/>
      <c r="AB108" s="28"/>
      <c r="AC108" s="228"/>
      <c r="AD108" s="29"/>
      <c r="AE108" s="28"/>
      <c r="AF108" s="28"/>
      <c r="AG108" s="35"/>
      <c r="AH108" s="35"/>
      <c r="AI108" s="35"/>
    </row>
    <row r="109" spans="1:35" ht="16.5" customHeight="1">
      <c r="A109" s="224"/>
      <c r="B109" s="309">
        <f>+'Ark1'!C1913</f>
        <v>2024</v>
      </c>
      <c r="C109" s="244">
        <f>+'Ark1'!L1906</f>
        <v>4</v>
      </c>
      <c r="D109" s="244" t="str">
        <f>VLOOKUP(C109,Klasse!$C$11:$D$27,2)</f>
        <v>O-</v>
      </c>
      <c r="E109" s="29">
        <f>+'Ark1'!H1906</f>
        <v>1</v>
      </c>
      <c r="F109" s="29">
        <f>+'Ark1'!J1906</f>
        <v>171</v>
      </c>
      <c r="G109" s="29" t="str">
        <f>VLOOKUP(F109,RNR!$A$8:$B$32,2)</f>
        <v>Prima</v>
      </c>
      <c r="H109" s="29" t="str">
        <f>+IF(I109=0,"",'Ark1'!Q1906)</f>
        <v/>
      </c>
      <c r="I109" s="358">
        <f>+'Ark1'!R1906</f>
        <v>0</v>
      </c>
      <c r="J109" s="30" t="str">
        <f>+IF(I109=0,"",'Ark1'!AG1906)</f>
        <v/>
      </c>
      <c r="L109" s="30" t="str">
        <f>+IF(I109=0,"",'Ark1'!AH1906)</f>
        <v/>
      </c>
      <c r="M109" s="28" t="str">
        <f>+IF(I109=0,"",'Ark1'!T1906)</f>
        <v/>
      </c>
      <c r="N109" s="33" t="str">
        <f>+IF(I109=0,"",'Ark1'!U1906)</f>
        <v/>
      </c>
      <c r="O109" s="30" t="str">
        <f>+IF(I109=0,"",'Ark1'!V1906)</f>
        <v/>
      </c>
      <c r="P109" s="35" t="str">
        <f>+IF(I109=0,"",'Ark1'!W1906)</f>
        <v/>
      </c>
      <c r="Q109" s="35" t="str">
        <f>+IF(I109=0,"",'Ark1'!X1906)</f>
        <v/>
      </c>
      <c r="R109" s="35" t="str">
        <f>+IF(I109=0,"",'Ark1'!Y1906)</f>
        <v/>
      </c>
      <c r="S109" s="35" t="str">
        <f>+IF(I109=0,"",'Ark1'!Z1906)</f>
        <v/>
      </c>
      <c r="T109" s="30" t="str">
        <f>+IF(I109=0,"",'Ark1'!AA1906)</f>
        <v/>
      </c>
      <c r="U109" s="28" t="str">
        <f>+IF(I109=0,"",'Ark1'!AC1906)</f>
        <v/>
      </c>
      <c r="V109" s="35" t="str">
        <f>+IF(I109=0,"",'Ark1'!AE1906)</f>
        <v/>
      </c>
      <c r="W109" s="30" t="str">
        <f t="shared" si="19"/>
        <v/>
      </c>
      <c r="X109" s="30" t="str">
        <f t="shared" si="20"/>
        <v/>
      </c>
      <c r="Y109" s="224"/>
      <c r="AA109" s="30"/>
      <c r="AB109" s="28"/>
      <c r="AC109" s="228"/>
      <c r="AD109" s="29"/>
      <c r="AE109" s="28"/>
      <c r="AF109" s="28"/>
      <c r="AG109" s="35"/>
      <c r="AH109" s="35"/>
      <c r="AI109" s="35"/>
    </row>
    <row r="110" spans="1:35" ht="16.5" customHeight="1">
      <c r="A110" s="224"/>
      <c r="B110" s="309">
        <f>+'Ark1'!C1914</f>
        <v>2024</v>
      </c>
      <c r="C110" s="244">
        <f>+'Ark1'!L1907</f>
        <v>4</v>
      </c>
      <c r="D110" s="244" t="str">
        <f>VLOOKUP(C110,Klasse!$C$11:$D$27,2)</f>
        <v>O-</v>
      </c>
      <c r="E110" s="29">
        <f>+'Ark1'!H1907</f>
        <v>2</v>
      </c>
      <c r="F110" s="29">
        <f>+'Ark1'!J1907</f>
        <v>175</v>
      </c>
      <c r="G110" s="29" t="str">
        <f>VLOOKUP(F110,RNR!$A$8:$B$32,2)</f>
        <v>Ole Ringdal</v>
      </c>
      <c r="H110" s="29" t="str">
        <f>+IF(I110=0,"",'Ark1'!Q1907)</f>
        <v/>
      </c>
      <c r="I110" s="358">
        <f>+'Ark1'!R1907</f>
        <v>0</v>
      </c>
      <c r="J110" s="30" t="str">
        <f>+IF(I110=0,"",'Ark1'!AG1907)</f>
        <v/>
      </c>
      <c r="L110" s="30" t="str">
        <f>+IF(I110=0,"",'Ark1'!AH1907)</f>
        <v/>
      </c>
      <c r="M110" s="28" t="str">
        <f>+IF(I110=0,"",'Ark1'!T1907)</f>
        <v/>
      </c>
      <c r="N110" s="33" t="str">
        <f>+IF(I110=0,"",'Ark1'!U1907)</f>
        <v/>
      </c>
      <c r="O110" s="30" t="str">
        <f>+IF(I110=0,"",'Ark1'!V1907)</f>
        <v/>
      </c>
      <c r="P110" s="35" t="str">
        <f>+IF(I110=0,"",'Ark1'!W1907)</f>
        <v/>
      </c>
      <c r="Q110" s="35" t="str">
        <f>+IF(I110=0,"",'Ark1'!X1907)</f>
        <v/>
      </c>
      <c r="R110" s="35" t="str">
        <f>+IF(I110=0,"",'Ark1'!Y1907)</f>
        <v/>
      </c>
      <c r="S110" s="35" t="str">
        <f>+IF(I110=0,"",'Ark1'!Z1907)</f>
        <v/>
      </c>
      <c r="T110" s="30" t="str">
        <f>+IF(I110=0,"",'Ark1'!AA1907)</f>
        <v/>
      </c>
      <c r="U110" s="28" t="str">
        <f>+IF(I110=0,"",'Ark1'!AC1907)</f>
        <v/>
      </c>
      <c r="V110" s="35" t="str">
        <f>+IF(I110=0,"",'Ark1'!AE1907)</f>
        <v/>
      </c>
      <c r="W110" s="30" t="str">
        <f t="shared" si="19"/>
        <v/>
      </c>
      <c r="X110" s="30" t="str">
        <f t="shared" si="20"/>
        <v/>
      </c>
      <c r="Y110" s="224"/>
      <c r="AA110" s="30"/>
      <c r="AB110" s="28"/>
      <c r="AC110" s="228"/>
      <c r="AD110" s="29"/>
      <c r="AE110" s="28"/>
      <c r="AF110" s="28"/>
      <c r="AG110" s="35"/>
      <c r="AH110" s="35"/>
      <c r="AI110" s="35"/>
    </row>
    <row r="111" spans="1:35" ht="16.5" customHeight="1">
      <c r="A111" s="224"/>
      <c r="B111" s="309">
        <f>+'Ark1'!C1915</f>
        <v>2024</v>
      </c>
      <c r="C111" s="244">
        <f>+'Ark1'!L1908</f>
        <v>4</v>
      </c>
      <c r="D111" s="244" t="str">
        <f>VLOOKUP(C111,Klasse!$C$11:$D$27,2)</f>
        <v>O-</v>
      </c>
      <c r="E111" s="29">
        <f>+'Ark1'!H1908</f>
        <v>2</v>
      </c>
      <c r="F111" s="29">
        <f>+'Ark1'!J1908</f>
        <v>177</v>
      </c>
      <c r="G111" s="29" t="str">
        <f>VLOOKUP(F111,RNR!$A$8:$B$32,2)</f>
        <v>Slakthuset</v>
      </c>
      <c r="H111" s="29" t="str">
        <f>+IF(I111=0,"",'Ark1'!Q1908)</f>
        <v/>
      </c>
      <c r="I111" s="358">
        <f>+'Ark1'!R1908</f>
        <v>0</v>
      </c>
      <c r="J111" s="30" t="str">
        <f>+IF(I111=0,"",'Ark1'!AG1908)</f>
        <v/>
      </c>
      <c r="L111" s="30" t="str">
        <f>+IF(I111=0,"",'Ark1'!AH1908)</f>
        <v/>
      </c>
      <c r="M111" s="28" t="str">
        <f>+IF(I111=0,"",'Ark1'!T1908)</f>
        <v/>
      </c>
      <c r="N111" s="33" t="str">
        <f>+IF(I111=0,"",'Ark1'!U1908)</f>
        <v/>
      </c>
      <c r="O111" s="30" t="str">
        <f>+IF(I111=0,"",'Ark1'!V1908)</f>
        <v/>
      </c>
      <c r="P111" s="35" t="str">
        <f>+IF(I111=0,"",'Ark1'!W1908)</f>
        <v/>
      </c>
      <c r="Q111" s="35" t="str">
        <f>+IF(I111=0,"",'Ark1'!X1908)</f>
        <v/>
      </c>
      <c r="R111" s="35" t="str">
        <f>+IF(I111=0,"",'Ark1'!Y1908)</f>
        <v/>
      </c>
      <c r="S111" s="35" t="str">
        <f>+IF(I111=0,"",'Ark1'!Z1908)</f>
        <v/>
      </c>
      <c r="T111" s="30" t="str">
        <f>+IF(I111=0,"",'Ark1'!AA1908)</f>
        <v/>
      </c>
      <c r="U111" s="28" t="str">
        <f>+IF(I111=0,"",'Ark1'!AC1908)</f>
        <v/>
      </c>
      <c r="V111" s="35" t="str">
        <f>+IF(I111=0,"",'Ark1'!AE1908)</f>
        <v/>
      </c>
      <c r="W111" s="30" t="str">
        <f t="shared" si="19"/>
        <v/>
      </c>
      <c r="X111" s="30" t="str">
        <f t="shared" si="20"/>
        <v/>
      </c>
      <c r="Y111" s="224"/>
      <c r="AA111" s="30"/>
      <c r="AB111" s="28"/>
      <c r="AC111" s="228"/>
      <c r="AD111" s="29"/>
      <c r="AE111" s="28"/>
      <c r="AF111" s="28"/>
      <c r="AG111" s="35"/>
      <c r="AH111" s="35"/>
      <c r="AI111" s="35"/>
    </row>
    <row r="112" spans="1:35" ht="16.5" customHeight="1">
      <c r="A112" s="224"/>
      <c r="B112" s="309">
        <f>+'Ark1'!C1916</f>
        <v>2024</v>
      </c>
      <c r="C112" s="244">
        <f>+'Ark1'!L1909</f>
        <v>4</v>
      </c>
      <c r="D112" s="244" t="str">
        <f>VLOOKUP(C112,Klasse!$C$11:$D$27,2)</f>
        <v>O-</v>
      </c>
      <c r="E112" s="29">
        <f>+'Ark1'!H1909</f>
        <v>2</v>
      </c>
      <c r="F112" s="29">
        <f>+'Ark1'!J1909</f>
        <v>178</v>
      </c>
      <c r="G112" s="29" t="str">
        <f>VLOOKUP(F112,RNR!$A$8:$B$32,2)</f>
        <v>Røros</v>
      </c>
      <c r="H112" s="29" t="str">
        <f>+IF(I112=0,"",'Ark1'!Q1909)</f>
        <v/>
      </c>
      <c r="I112" s="358">
        <f>+'Ark1'!R1909</f>
        <v>0</v>
      </c>
      <c r="J112" s="30" t="str">
        <f>+IF(I112=0,"",'Ark1'!AG1909)</f>
        <v/>
      </c>
      <c r="L112" s="30" t="str">
        <f>+IF(I112=0,"",'Ark1'!AH1909)</f>
        <v/>
      </c>
      <c r="M112" s="28" t="str">
        <f>+IF(I112=0,"",'Ark1'!T1909)</f>
        <v/>
      </c>
      <c r="N112" s="33" t="str">
        <f>+IF(I112=0,"",'Ark1'!U1909)</f>
        <v/>
      </c>
      <c r="O112" s="30" t="str">
        <f>+IF(I112=0,"",'Ark1'!V1909)</f>
        <v/>
      </c>
      <c r="P112" s="35" t="str">
        <f>+IF(I112=0,"",'Ark1'!W1909)</f>
        <v/>
      </c>
      <c r="Q112" s="35" t="str">
        <f>+IF(I112=0,"",'Ark1'!X1909)</f>
        <v/>
      </c>
      <c r="R112" s="35" t="str">
        <f>+IF(I112=0,"",'Ark1'!Y1909)</f>
        <v/>
      </c>
      <c r="S112" s="35" t="str">
        <f>+IF(I112=0,"",'Ark1'!Z1909)</f>
        <v/>
      </c>
      <c r="T112" s="30" t="str">
        <f>+IF(I112=0,"",'Ark1'!AA1909)</f>
        <v/>
      </c>
      <c r="U112" s="28" t="str">
        <f>+IF(I112=0,"",'Ark1'!AC1909)</f>
        <v/>
      </c>
      <c r="V112" s="35" t="str">
        <f>+IF(I112=0,"",'Ark1'!AE1909)</f>
        <v/>
      </c>
      <c r="W112" s="30" t="str">
        <f t="shared" si="19"/>
        <v/>
      </c>
      <c r="X112" s="30" t="str">
        <f t="shared" si="20"/>
        <v/>
      </c>
      <c r="Y112" s="224"/>
      <c r="AA112" s="30"/>
      <c r="AB112" s="28"/>
      <c r="AC112" s="228"/>
      <c r="AD112" s="29"/>
      <c r="AE112" s="28"/>
      <c r="AF112" s="28"/>
      <c r="AG112" s="35"/>
      <c r="AH112" s="35"/>
      <c r="AI112" s="35"/>
    </row>
    <row r="113" spans="1:52" ht="16.5" customHeight="1">
      <c r="A113" s="224"/>
      <c r="B113" s="309">
        <f>+'Ark1'!C1917</f>
        <v>2024</v>
      </c>
      <c r="C113" s="244">
        <f>+'Ark1'!L1910</f>
        <v>4</v>
      </c>
      <c r="D113" s="244" t="str">
        <f>VLOOKUP(C113,Klasse!$C$11:$D$27,2)</f>
        <v>O-</v>
      </c>
      <c r="E113" s="29">
        <f>+'Ark1'!H1910</f>
        <v>2</v>
      </c>
      <c r="F113" s="29">
        <f>+'Ark1'!J1910</f>
        <v>181</v>
      </c>
      <c r="G113" s="29" t="str">
        <f>VLOOKUP(F113,RNR!$A$8:$B$32,2)</f>
        <v>Horns</v>
      </c>
      <c r="H113" s="29" t="str">
        <f>+IF(I113=0,"",'Ark1'!Q1910)</f>
        <v/>
      </c>
      <c r="I113" s="358">
        <f>+'Ark1'!R1910</f>
        <v>0</v>
      </c>
      <c r="J113" s="30" t="str">
        <f>+IF(I113=0,"",'Ark1'!AG1910)</f>
        <v/>
      </c>
      <c r="L113" s="30" t="str">
        <f>+IF(I113=0,"",'Ark1'!AH1910)</f>
        <v/>
      </c>
      <c r="M113" s="28" t="str">
        <f>+IF(I113=0,"",'Ark1'!T1910)</f>
        <v/>
      </c>
      <c r="N113" s="33" t="str">
        <f>+IF(I113=0,"",'Ark1'!U1910)</f>
        <v/>
      </c>
      <c r="O113" s="30" t="str">
        <f>+IF(I113=0,"",'Ark1'!V1910)</f>
        <v/>
      </c>
      <c r="P113" s="35" t="str">
        <f>+IF(I113=0,"",'Ark1'!W1910)</f>
        <v/>
      </c>
      <c r="Q113" s="35" t="str">
        <f>+IF(I113=0,"",'Ark1'!X1910)</f>
        <v/>
      </c>
      <c r="R113" s="35" t="str">
        <f>+IF(I113=0,"",'Ark1'!Y1910)</f>
        <v/>
      </c>
      <c r="S113" s="35" t="str">
        <f>+IF(I113=0,"",'Ark1'!Z1910)</f>
        <v/>
      </c>
      <c r="T113" s="30" t="str">
        <f>+IF(I113=0,"",'Ark1'!AA1910)</f>
        <v/>
      </c>
      <c r="U113" s="28" t="str">
        <f>+IF(I113=0,"",'Ark1'!AC1910)</f>
        <v/>
      </c>
      <c r="V113" s="35" t="str">
        <f>+IF(I113=0,"",'Ark1'!AE1910)</f>
        <v/>
      </c>
      <c r="W113" s="30" t="str">
        <f t="shared" si="19"/>
        <v/>
      </c>
      <c r="X113" s="30" t="str">
        <f t="shared" si="20"/>
        <v/>
      </c>
      <c r="Y113" s="224"/>
      <c r="AA113" s="30"/>
      <c r="AB113" s="28"/>
      <c r="AC113" s="228"/>
      <c r="AD113" s="29"/>
      <c r="AE113" s="28"/>
      <c r="AF113" s="28"/>
      <c r="AG113" s="35"/>
      <c r="AH113" s="35"/>
      <c r="AI113" s="35"/>
    </row>
    <row r="114" spans="1:52" ht="16.5" customHeight="1">
      <c r="A114" s="224"/>
      <c r="B114" s="309">
        <f>+'Ark1'!C1918</f>
        <v>2024</v>
      </c>
      <c r="C114" s="244">
        <f>+'Ark1'!L1911</f>
        <v>4</v>
      </c>
      <c r="D114" s="244" t="str">
        <f>VLOOKUP(C114,Klasse!$C$11:$D$27,2)</f>
        <v>O-</v>
      </c>
      <c r="E114" s="29">
        <f>+'Ark1'!H1911</f>
        <v>1</v>
      </c>
      <c r="F114" s="29">
        <f>+'Ark1'!J1911</f>
        <v>262</v>
      </c>
      <c r="G114" s="29" t="str">
        <f>VLOOKUP(F114,RNR!$A$8:$B$32,2)</f>
        <v>Strilalam</v>
      </c>
      <c r="H114" s="29" t="str">
        <f>+IF(I114=0,"",'Ark1'!Q1911)</f>
        <v/>
      </c>
      <c r="I114" s="358">
        <f>+'Ark1'!R1911</f>
        <v>0</v>
      </c>
      <c r="J114" s="30" t="str">
        <f>+IF(I114=0,"",'Ark1'!AG1911)</f>
        <v/>
      </c>
      <c r="L114" s="30" t="str">
        <f>+IF(I114=0,"",'Ark1'!AH1911)</f>
        <v/>
      </c>
      <c r="M114" s="28" t="str">
        <f>+IF(I114=0,"",'Ark1'!T1911)</f>
        <v/>
      </c>
      <c r="N114" s="33" t="str">
        <f>+IF(I114=0,"",'Ark1'!U1911)</f>
        <v/>
      </c>
      <c r="O114" s="30" t="str">
        <f>+IF(I114=0,"",'Ark1'!V1911)</f>
        <v/>
      </c>
      <c r="P114" s="35" t="str">
        <f>+IF(I114=0,"",'Ark1'!W1911)</f>
        <v/>
      </c>
      <c r="Q114" s="35" t="str">
        <f>+IF(I114=0,"",'Ark1'!X1911)</f>
        <v/>
      </c>
      <c r="R114" s="35" t="str">
        <f>+IF(I114=0,"",'Ark1'!Y1911)</f>
        <v/>
      </c>
      <c r="S114" s="35" t="str">
        <f>+IF(I114=0,"",'Ark1'!Z1911)</f>
        <v/>
      </c>
      <c r="T114" s="30" t="str">
        <f>+IF(I114=0,"",'Ark1'!AA1911)</f>
        <v/>
      </c>
      <c r="U114" s="28" t="str">
        <f>+IF(I114=0,"",'Ark1'!AC1911)</f>
        <v/>
      </c>
      <c r="V114" s="35" t="str">
        <f>+IF(I114=0,"",'Ark1'!AE1911)</f>
        <v/>
      </c>
      <c r="W114" s="30" t="str">
        <f t="shared" si="19"/>
        <v/>
      </c>
      <c r="X114" s="30" t="str">
        <f t="shared" si="20"/>
        <v/>
      </c>
      <c r="Y114" s="224"/>
      <c r="AA114" s="30"/>
      <c r="AB114" s="28"/>
      <c r="AC114" s="228"/>
      <c r="AD114" s="29"/>
      <c r="AE114" s="28"/>
      <c r="AF114" s="28"/>
      <c r="AG114" s="35"/>
      <c r="AH114" s="35"/>
      <c r="AI114" s="35"/>
    </row>
    <row r="115" spans="1:52" ht="16.5" customHeight="1">
      <c r="A115" s="224"/>
      <c r="B115" s="309">
        <f>+'Ark1'!C1919</f>
        <v>2024</v>
      </c>
      <c r="C115" s="244">
        <f>+'Ark1'!L1912</f>
        <v>4</v>
      </c>
      <c r="D115" s="244" t="str">
        <f>VLOOKUP(C115,Klasse!$C$11:$D$27,2)</f>
        <v>O-</v>
      </c>
      <c r="E115" s="29">
        <f>+'Ark1'!H1912</f>
        <v>2</v>
      </c>
      <c r="F115" s="29">
        <f>+'Ark1'!J1912</f>
        <v>267</v>
      </c>
      <c r="G115" s="29" t="str">
        <f>VLOOKUP(F115,RNR!$A$8:$B$32,2)</f>
        <v>Dalpro</v>
      </c>
      <c r="H115" s="29" t="str">
        <f>+IF(I115=0,"",'Ark1'!Q1912)</f>
        <v/>
      </c>
      <c r="I115" s="358">
        <f>+'Ark1'!R1912</f>
        <v>0</v>
      </c>
      <c r="J115" s="30" t="str">
        <f>+IF(I115=0,"",'Ark1'!AG1912)</f>
        <v/>
      </c>
      <c r="L115" s="30" t="str">
        <f>+IF(I115=0,"",'Ark1'!AH1912)</f>
        <v/>
      </c>
      <c r="M115" s="28" t="str">
        <f>+IF(I115=0,"",'Ark1'!T1912)</f>
        <v/>
      </c>
      <c r="N115" s="33" t="str">
        <f>+IF(I115=0,"",'Ark1'!U1912)</f>
        <v/>
      </c>
      <c r="O115" s="30" t="str">
        <f>+IF(I115=0,"",'Ark1'!V1912)</f>
        <v/>
      </c>
      <c r="P115" s="35" t="str">
        <f>+IF(I115=0,"",'Ark1'!W1912)</f>
        <v/>
      </c>
      <c r="Q115" s="35" t="str">
        <f>+IF(I115=0,"",'Ark1'!X1912)</f>
        <v/>
      </c>
      <c r="R115" s="35" t="str">
        <f>+IF(I115=0,"",'Ark1'!Y1912)</f>
        <v/>
      </c>
      <c r="S115" s="35" t="str">
        <f>+IF(I115=0,"",'Ark1'!Z1912)</f>
        <v/>
      </c>
      <c r="T115" s="30" t="str">
        <f>+IF(I115=0,"",'Ark1'!AA1912)</f>
        <v/>
      </c>
      <c r="U115" s="28" t="str">
        <f>+IF(I115=0,"",'Ark1'!AC1912)</f>
        <v/>
      </c>
      <c r="V115" s="35" t="str">
        <f>+IF(I115=0,"",'Ark1'!AE1912)</f>
        <v/>
      </c>
      <c r="W115" s="30" t="str">
        <f t="shared" si="19"/>
        <v/>
      </c>
      <c r="X115" s="30" t="str">
        <f t="shared" si="20"/>
        <v/>
      </c>
      <c r="Y115" s="224"/>
      <c r="AA115" s="30"/>
      <c r="AB115" s="28"/>
      <c r="AC115" s="228"/>
      <c r="AD115" s="29"/>
      <c r="AE115" s="28"/>
      <c r="AF115" s="28"/>
      <c r="AG115" s="35"/>
      <c r="AH115" s="35"/>
      <c r="AI115" s="35"/>
    </row>
    <row r="116" spans="1:52" ht="16.5" customHeight="1">
      <c r="A116" s="224"/>
      <c r="B116" s="309">
        <f>+'Ark1'!C1920</f>
        <v>2024</v>
      </c>
      <c r="C116" s="244">
        <f>+'Ark1'!L1913</f>
        <v>4</v>
      </c>
      <c r="D116" s="244" t="str">
        <f>VLOOKUP(C116,Klasse!$C$11:$D$27,2)</f>
        <v>O-</v>
      </c>
      <c r="E116" s="29">
        <f>+'Ark1'!H1913</f>
        <v>1</v>
      </c>
      <c r="F116" s="29">
        <f>+'Ark1'!J1913</f>
        <v>309</v>
      </c>
      <c r="G116" s="29" t="str">
        <f>VLOOKUP(F116,RNR!$A$8:$B$32,2)</f>
        <v>Malvik</v>
      </c>
      <c r="H116" s="29" t="str">
        <f>+IF(I116=0,"",'Ark1'!Q1913)</f>
        <v/>
      </c>
      <c r="I116" s="358">
        <f>+'Ark1'!R1913</f>
        <v>0</v>
      </c>
      <c r="J116" s="30" t="str">
        <f>+IF(I116=0,"",'Ark1'!AG1913)</f>
        <v/>
      </c>
      <c r="L116" s="30" t="str">
        <f>+IF(I116=0,"",'Ark1'!AH1913)</f>
        <v/>
      </c>
      <c r="M116" s="28" t="str">
        <f>+IF(I116=0,"",'Ark1'!T1913)</f>
        <v/>
      </c>
      <c r="N116" s="33" t="str">
        <f>+IF(I116=0,"",'Ark1'!U1913)</f>
        <v/>
      </c>
      <c r="O116" s="30" t="str">
        <f>+IF(I116=0,"",'Ark1'!V1913)</f>
        <v/>
      </c>
      <c r="P116" s="35" t="str">
        <f>+IF(I116=0,"",'Ark1'!W1913)</f>
        <v/>
      </c>
      <c r="Q116" s="35" t="str">
        <f>+IF(I116=0,"",'Ark1'!X1913)</f>
        <v/>
      </c>
      <c r="R116" s="35" t="str">
        <f>+IF(I116=0,"",'Ark1'!Y1913)</f>
        <v/>
      </c>
      <c r="S116" s="35" t="str">
        <f>+IF(I116=0,"",'Ark1'!Z1913)</f>
        <v/>
      </c>
      <c r="T116" s="30" t="str">
        <f>+IF(I116=0,"",'Ark1'!AA1913)</f>
        <v/>
      </c>
      <c r="U116" s="28" t="str">
        <f>+IF(I116=0,"",'Ark1'!AC1913)</f>
        <v/>
      </c>
      <c r="V116" s="35" t="str">
        <f>+IF(I116=0,"",'Ark1'!AE1913)</f>
        <v/>
      </c>
      <c r="W116" s="30" t="str">
        <f t="shared" si="19"/>
        <v/>
      </c>
      <c r="X116" s="30" t="str">
        <f t="shared" si="20"/>
        <v/>
      </c>
      <c r="Y116" s="224"/>
      <c r="AA116" s="30"/>
      <c r="AB116" s="28"/>
      <c r="AC116" s="228"/>
      <c r="AD116" s="29"/>
      <c r="AE116" s="28"/>
      <c r="AF116" s="28"/>
      <c r="AG116" s="35"/>
      <c r="AH116" s="35"/>
      <c r="AI116" s="35"/>
    </row>
    <row r="117" spans="1:52" ht="16.5" customHeight="1">
      <c r="A117" s="224"/>
      <c r="B117" s="309">
        <f>+'Ark1'!C1921</f>
        <v>2024</v>
      </c>
      <c r="C117" s="244">
        <f>+'Ark1'!L1914</f>
        <v>4</v>
      </c>
      <c r="D117" s="244" t="str">
        <f>VLOOKUP(C117,Klasse!$C$11:$D$27,2)</f>
        <v>O-</v>
      </c>
      <c r="E117" s="29">
        <f>+'Ark1'!H1914</f>
        <v>2</v>
      </c>
      <c r="F117" s="29">
        <f>+'Ark1'!J1914</f>
        <v>470</v>
      </c>
      <c r="G117" s="29" t="str">
        <f>VLOOKUP(F117,RNR!$A$8:$B$32,2)</f>
        <v>Jens Eide</v>
      </c>
      <c r="H117" s="29">
        <f>+IF(I117=0,"",'Ark1'!Q1914)</f>
        <v>2</v>
      </c>
      <c r="I117" s="358">
        <f>+'Ark1'!R1914</f>
        <v>3</v>
      </c>
      <c r="J117" s="30">
        <f>+IF(I117=0,"",'Ark1'!AG1914)</f>
        <v>2.3809523809523818</v>
      </c>
      <c r="L117" s="30">
        <f>+IF(I117=0,"",'Ark1'!AH1914)</f>
        <v>1.2280989028983136</v>
      </c>
      <c r="M117" s="28">
        <f>+IF(I117=0,"",'Ark1'!T1914)</f>
        <v>3</v>
      </c>
      <c r="N117" s="33">
        <f>+IF(I117=0,"",'Ark1'!U1914)</f>
        <v>7.5</v>
      </c>
      <c r="O117" s="30">
        <f>+IF(I117=0,"",'Ark1'!V1914)</f>
        <v>0</v>
      </c>
      <c r="P117" s="35">
        <f>+IF(I117=0,"",'Ark1'!W1914)</f>
        <v>0</v>
      </c>
      <c r="Q117" s="35">
        <f>+IF(I117=0,"",'Ark1'!X1914)</f>
        <v>0</v>
      </c>
      <c r="R117" s="35">
        <f>+IF(I117=0,"",'Ark1'!Y1914)</f>
        <v>0</v>
      </c>
      <c r="S117" s="35">
        <f>+IF(I117=0,"",'Ark1'!Z1914)</f>
        <v>0</v>
      </c>
      <c r="T117" s="30">
        <f>+IF(I117=0,"",'Ark1'!AA1914)</f>
        <v>0.535412613473638</v>
      </c>
      <c r="U117" s="28">
        <f>+IF(I117=0,"",'Ark1'!AC1914)</f>
        <v>0</v>
      </c>
      <c r="V117" s="35">
        <f>+IF(I117=0,"",'Ark1'!AE1914)</f>
        <v>0</v>
      </c>
      <c r="W117" s="30">
        <f t="shared" si="19"/>
        <v>1.875</v>
      </c>
      <c r="X117" s="30">
        <f t="shared" si="20"/>
        <v>1.5</v>
      </c>
      <c r="Y117" s="224"/>
      <c r="AA117" s="30"/>
      <c r="AB117" s="28"/>
      <c r="AC117" s="228"/>
      <c r="AD117" s="29"/>
      <c r="AE117" s="28"/>
      <c r="AF117" s="28"/>
      <c r="AG117" s="35"/>
      <c r="AH117" s="35"/>
      <c r="AI117" s="35"/>
    </row>
    <row r="118" spans="1:52" ht="15.6">
      <c r="A118" s="224"/>
      <c r="B118" s="309">
        <f>+'Ark1'!C1922</f>
        <v>2024</v>
      </c>
      <c r="C118" s="244">
        <f>+'Ark1'!L1915</f>
        <v>4</v>
      </c>
      <c r="D118" s="244" t="str">
        <f>VLOOKUP(C118,Klasse!$C$11:$D$27,2)</f>
        <v>O-</v>
      </c>
      <c r="E118" s="29">
        <f>+'Ark1'!H1915</f>
        <v>2</v>
      </c>
      <c r="F118" s="29">
        <f>+'Ark1'!J1915</f>
        <v>629</v>
      </c>
      <c r="G118" s="29" t="str">
        <f>VLOOKUP(F118,RNR!$A$8:$B$32,2)</f>
        <v>Bø</v>
      </c>
      <c r="H118" s="29" t="str">
        <f>+IF(I118=0,"",'Ark1'!Q1915)</f>
        <v/>
      </c>
      <c r="I118" s="358">
        <f>+'Ark1'!R1915</f>
        <v>0</v>
      </c>
      <c r="J118" s="30" t="str">
        <f>+IF(I118=0,"",'Ark1'!AG1915)</f>
        <v/>
      </c>
      <c r="L118" s="30" t="str">
        <f>+IF(I118=0,"",'Ark1'!AH1915)</f>
        <v/>
      </c>
      <c r="M118" s="28" t="str">
        <f>+IF(I118=0,"",'Ark1'!T1915)</f>
        <v/>
      </c>
      <c r="N118" s="33" t="str">
        <f>+IF(I118=0,"",'Ark1'!U1915)</f>
        <v/>
      </c>
      <c r="O118" s="30" t="str">
        <f>+IF(I118=0,"",'Ark1'!V1915)</f>
        <v/>
      </c>
      <c r="P118" s="35" t="str">
        <f>+IF(I118=0,"",'Ark1'!W1915)</f>
        <v/>
      </c>
      <c r="Q118" s="35" t="str">
        <f>+IF(I118=0,"",'Ark1'!X1915)</f>
        <v/>
      </c>
      <c r="R118" s="35" t="str">
        <f>+IF(I118=0,"",'Ark1'!Y1915)</f>
        <v/>
      </c>
      <c r="S118" s="35" t="str">
        <f>+IF(I118=0,"",'Ark1'!Z1915)</f>
        <v/>
      </c>
      <c r="T118" s="30" t="str">
        <f>+IF(I118=0,"",'Ark1'!AA1915)</f>
        <v/>
      </c>
      <c r="U118" s="28" t="str">
        <f>+IF(I118=0,"",'Ark1'!AC1915)</f>
        <v/>
      </c>
      <c r="V118" s="35" t="str">
        <f>+IF(I118=0,"",'Ark1'!AE1915)</f>
        <v/>
      </c>
      <c r="W118" s="30" t="str">
        <f t="shared" si="19"/>
        <v/>
      </c>
      <c r="X118" s="30" t="str">
        <f t="shared" si="20"/>
        <v/>
      </c>
      <c r="Y118" s="224"/>
      <c r="AA118" s="30"/>
      <c r="AB118" s="28"/>
      <c r="AC118" s="29"/>
      <c r="AD118" s="29"/>
      <c r="AE118" s="28"/>
      <c r="AF118" s="28"/>
      <c r="AG118" s="35"/>
      <c r="AH118" s="35"/>
      <c r="AI118" s="35"/>
    </row>
    <row r="119" spans="1:52" ht="17.25" customHeight="1">
      <c r="A119" s="224"/>
      <c r="B119" s="309">
        <f>+'Ark1'!C1923</f>
        <v>2024</v>
      </c>
      <c r="C119" s="244">
        <f>+'Ark1'!L1916</f>
        <v>4</v>
      </c>
      <c r="D119" s="244" t="str">
        <f>VLOOKUP(C119,Klasse!$C$11:$D$27,2)</f>
        <v>O-</v>
      </c>
      <c r="E119" s="29">
        <f>+'Ark1'!H1916</f>
        <v>1</v>
      </c>
      <c r="F119" s="29">
        <f>+'Ark1'!J1916</f>
        <v>643</v>
      </c>
      <c r="G119" s="29" t="str">
        <f>VLOOKUP(F119,RNR!$A$8:$B$32,2)</f>
        <v>Bjerka</v>
      </c>
      <c r="H119" s="29" t="str">
        <f>+IF(I119=0,"",'Ark1'!Q1916)</f>
        <v/>
      </c>
      <c r="I119" s="358">
        <f>+'Ark1'!R1916</f>
        <v>0</v>
      </c>
      <c r="J119" s="30" t="str">
        <f>+IF(I119=0,"",'Ark1'!AG1916)</f>
        <v/>
      </c>
      <c r="L119" s="30" t="str">
        <f>+IF(I119=0,"",'Ark1'!AH1916)</f>
        <v/>
      </c>
      <c r="M119" s="28" t="str">
        <f>+IF(I119=0,"",'Ark1'!T1916)</f>
        <v/>
      </c>
      <c r="N119" s="33" t="str">
        <f>+IF(I119=0,"",'Ark1'!U1916)</f>
        <v/>
      </c>
      <c r="O119" s="30" t="str">
        <f>+IF(I119=0,"",'Ark1'!V1916)</f>
        <v/>
      </c>
      <c r="P119" s="35" t="str">
        <f>+IF(I119=0,"",'Ark1'!W1916)</f>
        <v/>
      </c>
      <c r="Q119" s="35" t="str">
        <f>+IF(I119=0,"",'Ark1'!X1916)</f>
        <v/>
      </c>
      <c r="R119" s="35" t="str">
        <f>+IF(I119=0,"",'Ark1'!Y1916)</f>
        <v/>
      </c>
      <c r="S119" s="35" t="str">
        <f>+IF(I119=0,"",'Ark1'!Z1916)</f>
        <v/>
      </c>
      <c r="T119" s="30" t="str">
        <f>+IF(I119=0,"",'Ark1'!AA1916)</f>
        <v/>
      </c>
      <c r="U119" s="28" t="str">
        <f>+IF(I119=0,"",'Ark1'!AC1916)</f>
        <v/>
      </c>
      <c r="V119" s="35" t="str">
        <f>+IF(I119=0,"",'Ark1'!AE1916)</f>
        <v/>
      </c>
      <c r="W119" s="30" t="str">
        <f t="shared" si="19"/>
        <v/>
      </c>
      <c r="X119" s="30" t="str">
        <f t="shared" si="20"/>
        <v/>
      </c>
      <c r="Y119" s="224"/>
      <c r="AA119" s="30"/>
      <c r="AB119" s="28"/>
      <c r="AC119" s="228"/>
      <c r="AD119" s="29"/>
      <c r="AE119" s="28"/>
      <c r="AF119" s="28"/>
      <c r="AG119" s="35"/>
      <c r="AH119" s="35"/>
      <c r="AI119" s="35"/>
    </row>
    <row r="120" spans="1:52" ht="15.6">
      <c r="A120" s="224"/>
      <c r="B120" s="309">
        <f>+'Ark1'!C1924</f>
        <v>2024</v>
      </c>
      <c r="C120" s="244">
        <f>+'Ark1'!L1917</f>
        <v>4</v>
      </c>
      <c r="D120" s="244" t="str">
        <f>VLOOKUP(C120,Klasse!$C$11:$D$27,2)</f>
        <v>O-</v>
      </c>
      <c r="E120" s="29">
        <f>+'Ark1'!H1917</f>
        <v>2</v>
      </c>
      <c r="F120" s="29">
        <f>+'Ark1'!J1917</f>
        <v>704</v>
      </c>
      <c r="G120" s="29" t="str">
        <f>VLOOKUP(F120,RNR!$A$8:$B$32,2)</f>
        <v>Øre Vilt</v>
      </c>
      <c r="H120" s="29" t="str">
        <f>+IF(I120=0,"",'Ark1'!Q1917)</f>
        <v/>
      </c>
      <c r="I120" s="358">
        <f>+'Ark1'!R1917</f>
        <v>0</v>
      </c>
      <c r="J120" s="30" t="str">
        <f>+IF(I120=0,"",'Ark1'!AG1917)</f>
        <v/>
      </c>
      <c r="L120" s="30" t="str">
        <f>+IF(I120=0,"",'Ark1'!AH1917)</f>
        <v/>
      </c>
      <c r="M120" s="28" t="str">
        <f>+IF(I120=0,"",'Ark1'!T1917)</f>
        <v/>
      </c>
      <c r="N120" s="33" t="str">
        <f>+IF(I120=0,"",'Ark1'!U1917)</f>
        <v/>
      </c>
      <c r="O120" s="30" t="str">
        <f>+IF(I120=0,"",'Ark1'!V1917)</f>
        <v/>
      </c>
      <c r="P120" s="35" t="str">
        <f>+IF(I120=0,"",'Ark1'!W1917)</f>
        <v/>
      </c>
      <c r="Q120" s="35" t="str">
        <f>+IF(I120=0,"",'Ark1'!X1917)</f>
        <v/>
      </c>
      <c r="R120" s="35" t="str">
        <f>+IF(I120=0,"",'Ark1'!Y1917)</f>
        <v/>
      </c>
      <c r="S120" s="35" t="str">
        <f>+IF(I120=0,"",'Ark1'!Z1917)</f>
        <v/>
      </c>
      <c r="T120" s="30" t="str">
        <f>+IF(I120=0,"",'Ark1'!AA1917)</f>
        <v/>
      </c>
      <c r="U120" s="28" t="str">
        <f>+IF(I120=0,"",'Ark1'!AC1917)</f>
        <v/>
      </c>
      <c r="V120" s="35" t="str">
        <f>+IF(I120=0,"",'Ark1'!AE1917)</f>
        <v/>
      </c>
      <c r="W120" s="30" t="str">
        <f t="shared" si="19"/>
        <v/>
      </c>
      <c r="X120" s="30" t="str">
        <f t="shared" si="20"/>
        <v/>
      </c>
      <c r="Y120" s="224"/>
      <c r="AA120" s="30"/>
      <c r="AB120" s="28"/>
      <c r="AC120" s="29"/>
      <c r="AD120" s="29"/>
      <c r="AE120" s="28"/>
      <c r="AF120" s="28"/>
      <c r="AG120" s="35"/>
      <c r="AH120" s="35"/>
      <c r="AI120" s="35"/>
    </row>
    <row r="121" spans="1:52" ht="15.6">
      <c r="A121" s="224"/>
      <c r="B121" s="309">
        <f>+'Ark1'!C1925</f>
        <v>2024</v>
      </c>
      <c r="C121" s="244">
        <f>+'Ark1'!L1918</f>
        <v>4</v>
      </c>
      <c r="D121" s="244" t="str">
        <f>VLOOKUP(C121,Klasse!$C$11:$D$27,2)</f>
        <v>O-</v>
      </c>
      <c r="E121" s="29">
        <f>+'Ark1'!H1918</f>
        <v>1</v>
      </c>
      <c r="F121" s="29">
        <f>+'Ark1'!J1918</f>
        <v>802</v>
      </c>
      <c r="G121" s="29" t="str">
        <f>VLOOKUP(F121,RNR!$A$8:$B$32,2)</f>
        <v>Karasjok</v>
      </c>
      <c r="H121" s="29" t="str">
        <f>+IF(I121=0,"",'Ark1'!Q1918)</f>
        <v/>
      </c>
      <c r="I121" s="358">
        <f>+'Ark1'!R1918</f>
        <v>0</v>
      </c>
      <c r="J121" s="30" t="str">
        <f>+IF(I121=0,"",'Ark1'!AG1918)</f>
        <v/>
      </c>
      <c r="L121" s="30" t="str">
        <f>+IF(I121=0,"",'Ark1'!AH1918)</f>
        <v/>
      </c>
      <c r="M121" s="28" t="str">
        <f>+IF(I121=0,"",'Ark1'!T1918)</f>
        <v/>
      </c>
      <c r="N121" s="33" t="str">
        <f>+IF(I121=0,"",'Ark1'!U1918)</f>
        <v/>
      </c>
      <c r="O121" s="30" t="str">
        <f>+IF(I121=0,"",'Ark1'!V1918)</f>
        <v/>
      </c>
      <c r="P121" s="35" t="str">
        <f>+IF(I121=0,"",'Ark1'!W1918)</f>
        <v/>
      </c>
      <c r="Q121" s="35" t="str">
        <f>+IF(I121=0,"",'Ark1'!X1918)</f>
        <v/>
      </c>
      <c r="R121" s="35" t="str">
        <f>+IF(I121=0,"",'Ark1'!Y1918)</f>
        <v/>
      </c>
      <c r="S121" s="35" t="str">
        <f>+IF(I121=0,"",'Ark1'!Z1918)</f>
        <v/>
      </c>
      <c r="T121" s="30" t="str">
        <f>+IF(I121=0,"",'Ark1'!AA1918)</f>
        <v/>
      </c>
      <c r="U121" s="28" t="str">
        <f>+IF(I121=0,"",'Ark1'!AC1918)</f>
        <v/>
      </c>
      <c r="V121" s="35" t="str">
        <f>+IF(I121=0,"",'Ark1'!AE1918)</f>
        <v/>
      </c>
      <c r="W121" s="30" t="str">
        <f t="shared" si="19"/>
        <v/>
      </c>
      <c r="X121" s="30" t="str">
        <f t="shared" si="20"/>
        <v/>
      </c>
      <c r="Y121" s="224"/>
      <c r="AA121" s="30"/>
      <c r="AB121" s="28"/>
      <c r="AC121" s="29"/>
      <c r="AD121" s="29"/>
      <c r="AE121" s="28"/>
      <c r="AF121" s="28"/>
      <c r="AG121" s="35"/>
      <c r="AH121" s="35"/>
      <c r="AI121" s="35"/>
    </row>
    <row r="122" spans="1:52" ht="15" customHeight="1">
      <c r="A122" s="224"/>
      <c r="B122" s="224"/>
      <c r="C122" s="224"/>
      <c r="D122" s="224"/>
      <c r="E122" s="224"/>
      <c r="F122" s="224"/>
      <c r="G122" s="224"/>
      <c r="H122" s="224"/>
      <c r="I122" s="370"/>
      <c r="J122" s="225"/>
      <c r="K122" s="225"/>
      <c r="L122" s="225"/>
      <c r="M122" s="224"/>
      <c r="N122" s="224"/>
      <c r="O122" s="224"/>
      <c r="P122" s="226"/>
      <c r="Q122" s="226"/>
      <c r="R122" s="226"/>
      <c r="S122" s="226"/>
      <c r="T122" s="226"/>
      <c r="U122" s="224"/>
      <c r="V122" s="226"/>
      <c r="W122" s="226"/>
      <c r="X122" s="226"/>
      <c r="Y122" s="224"/>
      <c r="AA122" s="30"/>
      <c r="AB122" s="28"/>
      <c r="AC122" s="228"/>
      <c r="AD122" s="29"/>
      <c r="AH122" s="29"/>
      <c r="AZ122" s="240"/>
    </row>
    <row r="123" spans="1:52" ht="19.8">
      <c r="A123" s="224"/>
      <c r="B123" s="224"/>
      <c r="C123" s="224"/>
      <c r="D123" s="283" t="str">
        <f>+D125</f>
        <v>O</v>
      </c>
      <c r="E123" s="224"/>
      <c r="F123" s="224"/>
      <c r="G123" s="224"/>
      <c r="H123" s="224"/>
      <c r="I123" s="359">
        <f>SUM(I125:I149)</f>
        <v>5</v>
      </c>
      <c r="J123" s="271"/>
      <c r="K123" s="271"/>
      <c r="L123" s="271"/>
      <c r="M123" s="272"/>
      <c r="N123" s="273">
        <f>+Klasse!L15</f>
        <v>7.52</v>
      </c>
      <c r="O123" s="224"/>
      <c r="P123" s="226"/>
      <c r="Q123" s="226"/>
      <c r="R123" s="226"/>
      <c r="S123" s="226"/>
      <c r="T123" s="226"/>
      <c r="U123" s="224"/>
      <c r="V123" s="226"/>
      <c r="W123" s="226"/>
      <c r="X123" s="226"/>
      <c r="Y123" s="226"/>
      <c r="AA123" s="30"/>
      <c r="AB123" s="28"/>
      <c r="AC123" s="228"/>
      <c r="AD123" s="29"/>
      <c r="AH123" s="29"/>
      <c r="AZ123" s="240"/>
    </row>
    <row r="124" spans="1:52" ht="15" customHeight="1">
      <c r="A124" s="224"/>
      <c r="B124" s="224"/>
      <c r="C124" s="224"/>
      <c r="D124" s="224"/>
      <c r="E124" s="224"/>
      <c r="F124" s="224"/>
      <c r="G124" s="224"/>
      <c r="H124" s="242"/>
      <c r="I124" s="370"/>
      <c r="J124" s="225"/>
      <c r="K124" s="225"/>
      <c r="L124" s="225"/>
      <c r="M124" s="242"/>
      <c r="N124" s="225"/>
      <c r="O124" s="225"/>
      <c r="P124" s="226"/>
      <c r="Q124" s="226"/>
      <c r="R124" s="226"/>
      <c r="S124" s="226"/>
      <c r="T124" s="243"/>
      <c r="U124" s="224"/>
      <c r="V124" s="243"/>
      <c r="W124" s="243"/>
      <c r="X124" s="241"/>
      <c r="Y124" s="224"/>
      <c r="AA124" s="30"/>
      <c r="AB124" s="28"/>
      <c r="AC124" s="228"/>
      <c r="AD124" s="29"/>
      <c r="AH124" s="29"/>
      <c r="AZ124" s="240"/>
    </row>
    <row r="125" spans="1:52" ht="16.5" customHeight="1">
      <c r="A125" s="224"/>
      <c r="B125" s="309">
        <f>+'Ark1'!C1919</f>
        <v>2024</v>
      </c>
      <c r="C125" s="244">
        <f>+'Ark1'!L1919</f>
        <v>5</v>
      </c>
      <c r="D125" s="244" t="str">
        <f>VLOOKUP(C125,Klasse!$C$11:$D$27,2)</f>
        <v>O</v>
      </c>
      <c r="E125" s="244">
        <f>+'Ark1'!H1919</f>
        <v>1</v>
      </c>
      <c r="F125" s="244">
        <f>+'Ark1'!J1919</f>
        <v>103</v>
      </c>
      <c r="G125" s="244" t="str">
        <f>VLOOKUP(F125,RNR!$A$8:$B$32,2)</f>
        <v>Rudshøgda</v>
      </c>
      <c r="H125" s="244" t="str">
        <f>+IF(I125=0,"",'Ark1'!Q1919)</f>
        <v/>
      </c>
      <c r="I125" s="374">
        <f>+'Ark1'!R1919</f>
        <v>0</v>
      </c>
      <c r="J125" s="245" t="str">
        <f>+IF(I125=0,"",'Ark1'!AG1919)</f>
        <v/>
      </c>
      <c r="K125" s="245"/>
      <c r="L125" s="245" t="str">
        <f>+IF(I125=0,"",'Ark1'!AH1919)</f>
        <v/>
      </c>
      <c r="M125" s="246" t="str">
        <f>+IF(I125=0,"",'Ark1'!T1919)</f>
        <v/>
      </c>
      <c r="N125" s="33" t="str">
        <f>+IF(I125=0,"",'Ark1'!U1919)</f>
        <v/>
      </c>
      <c r="O125" s="245" t="str">
        <f>+IF(I125=0,"",'Ark1'!V1919)</f>
        <v/>
      </c>
      <c r="P125" s="247" t="str">
        <f>+IF(I125=0,"",'Ark1'!W1919)</f>
        <v/>
      </c>
      <c r="Q125" s="247" t="str">
        <f>+IF(I125=0,"",'Ark1'!X1919)</f>
        <v/>
      </c>
      <c r="R125" s="247" t="str">
        <f>+IF(I125=0,"",'Ark1'!Y1919)</f>
        <v/>
      </c>
      <c r="S125" s="247" t="str">
        <f>+IF(I125=0,"",'Ark1'!Z1919)</f>
        <v/>
      </c>
      <c r="T125" s="245" t="str">
        <f>+IF(I125=0,"",'Ark1'!AA1919)</f>
        <v/>
      </c>
      <c r="U125" s="246" t="str">
        <f>+IF(I125=0,"",'Ark1'!AC1919)</f>
        <v/>
      </c>
      <c r="V125" s="247" t="str">
        <f>+IF(I125=0,"",'Ark1'!AE1919)</f>
        <v/>
      </c>
      <c r="W125" s="245" t="str">
        <f t="shared" ref="W125:W128" si="21">IF(I125=0,"",N125/C125)</f>
        <v/>
      </c>
      <c r="X125" s="245" t="str">
        <f t="shared" ref="X125:X128" si="22">IF(I125=0,"",I125/H125)</f>
        <v/>
      </c>
      <c r="Y125" s="224"/>
      <c r="AA125" s="30"/>
      <c r="AB125" s="28"/>
      <c r="AC125" s="29"/>
      <c r="AD125" s="29"/>
      <c r="AE125" s="250"/>
      <c r="AF125" s="250"/>
      <c r="AG125" s="35"/>
      <c r="AH125" s="35"/>
      <c r="AI125" s="35"/>
    </row>
    <row r="126" spans="1:52" ht="15.6">
      <c r="A126" s="224"/>
      <c r="B126" s="309">
        <f>+'Ark1'!C1920</f>
        <v>2024</v>
      </c>
      <c r="C126" s="244">
        <f>+'Ark1'!L1920</f>
        <v>5</v>
      </c>
      <c r="D126" s="244" t="str">
        <f>VLOOKUP(C126,Klasse!$C$11:$D$27,2)</f>
        <v>O</v>
      </c>
      <c r="E126" s="244">
        <f>+'Ark1'!H1920</f>
        <v>2</v>
      </c>
      <c r="F126" s="244">
        <f>+'Ark1'!J1920</f>
        <v>106</v>
      </c>
      <c r="G126" s="244" t="str">
        <f>VLOOKUP(F126,RNR!$A$8:$B$32,2)</f>
        <v>Furuseth</v>
      </c>
      <c r="H126" s="244" t="str">
        <f>+IF(I126=0,"",'Ark1'!Q1920)</f>
        <v/>
      </c>
      <c r="I126" s="374">
        <f>+'Ark1'!R1920</f>
        <v>0</v>
      </c>
      <c r="J126" s="245" t="str">
        <f>+IF(I126=0,"",'Ark1'!AG1920)</f>
        <v/>
      </c>
      <c r="K126" s="245"/>
      <c r="L126" s="245" t="str">
        <f>+IF(I126=0,"",'Ark1'!AH1920)</f>
        <v/>
      </c>
      <c r="M126" s="246" t="str">
        <f>+IF(I126=0,"",'Ark1'!T1920)</f>
        <v/>
      </c>
      <c r="N126" s="33" t="str">
        <f>+IF(I126=0,"",'Ark1'!U1920)</f>
        <v/>
      </c>
      <c r="O126" s="245" t="str">
        <f>+IF(I126=0,"",'Ark1'!V1920)</f>
        <v/>
      </c>
      <c r="P126" s="247" t="str">
        <f>+IF(I126=0,"",'Ark1'!W1920)</f>
        <v/>
      </c>
      <c r="Q126" s="247" t="str">
        <f>+IF(I126=0,"",'Ark1'!X1920)</f>
        <v/>
      </c>
      <c r="R126" s="247" t="str">
        <f>+IF(I126=0,"",'Ark1'!Y1920)</f>
        <v/>
      </c>
      <c r="S126" s="247" t="str">
        <f>+IF(I126=0,"",'Ark1'!Z1920)</f>
        <v/>
      </c>
      <c r="T126" s="245" t="str">
        <f>+IF(I126=0,"",'Ark1'!AA1920)</f>
        <v/>
      </c>
      <c r="U126" s="246" t="str">
        <f>+IF(I126=0,"",'Ark1'!AC1920)</f>
        <v/>
      </c>
      <c r="V126" s="247" t="str">
        <f>+IF(I126=0,"",'Ark1'!AE1920)</f>
        <v/>
      </c>
      <c r="W126" s="245" t="str">
        <f t="shared" si="21"/>
        <v/>
      </c>
      <c r="X126" s="245" t="str">
        <f t="shared" si="22"/>
        <v/>
      </c>
      <c r="Y126" s="224"/>
      <c r="AA126" s="30"/>
      <c r="AB126" s="28"/>
      <c r="AC126" s="227"/>
      <c r="AD126" s="29"/>
      <c r="AH126" s="29"/>
    </row>
    <row r="127" spans="1:52" ht="15.6">
      <c r="A127" s="224"/>
      <c r="B127" s="309">
        <f>+'Ark1'!C1921</f>
        <v>2024</v>
      </c>
      <c r="C127" s="244">
        <f>+'Ark1'!L1921</f>
        <v>5</v>
      </c>
      <c r="D127" s="244" t="str">
        <f>VLOOKUP(C127,Klasse!$C$11:$D$27,2)</f>
        <v>O</v>
      </c>
      <c r="E127" s="244">
        <f>+'Ark1'!H1921</f>
        <v>1</v>
      </c>
      <c r="F127" s="244">
        <f>+'Ark1'!J1921</f>
        <v>110</v>
      </c>
      <c r="G127" s="244" t="str">
        <f>VLOOKUP(F127,RNR!$A$8:$B$32,2)</f>
        <v>Gol</v>
      </c>
      <c r="H127" s="244" t="str">
        <f>+IF(I127=0,"",'Ark1'!Q1921)</f>
        <v/>
      </c>
      <c r="I127" s="374">
        <f>+'Ark1'!R1921</f>
        <v>0</v>
      </c>
      <c r="J127" s="245" t="str">
        <f>+IF(I127=0,"",'Ark1'!AG1921)</f>
        <v/>
      </c>
      <c r="K127" s="245"/>
      <c r="L127" s="245" t="str">
        <f>+IF(I127=0,"",'Ark1'!AH1921)</f>
        <v/>
      </c>
      <c r="M127" s="246" t="str">
        <f>+IF(I127=0,"",'Ark1'!T1921)</f>
        <v/>
      </c>
      <c r="N127" s="33" t="str">
        <f>+IF(I127=0,"",'Ark1'!U1921)</f>
        <v/>
      </c>
      <c r="O127" s="245" t="str">
        <f>+IF(I127=0,"",'Ark1'!V1921)</f>
        <v/>
      </c>
      <c r="P127" s="247" t="str">
        <f>+IF(I127=0,"",'Ark1'!W1921)</f>
        <v/>
      </c>
      <c r="Q127" s="247" t="str">
        <f>+IF(I127=0,"",'Ark1'!X1921)</f>
        <v/>
      </c>
      <c r="R127" s="247" t="str">
        <f>+IF(I127=0,"",'Ark1'!Y1921)</f>
        <v/>
      </c>
      <c r="S127" s="247" t="str">
        <f>+IF(I127=0,"",'Ark1'!Z1921)</f>
        <v/>
      </c>
      <c r="T127" s="245" t="str">
        <f>+IF(I127=0,"",'Ark1'!AA1921)</f>
        <v/>
      </c>
      <c r="U127" s="246" t="str">
        <f>+IF(I127=0,"",'Ark1'!AC1921)</f>
        <v/>
      </c>
      <c r="V127" s="247" t="str">
        <f>+IF(I127=0,"",'Ark1'!AE1921)</f>
        <v/>
      </c>
      <c r="W127" s="245" t="str">
        <f t="shared" si="21"/>
        <v/>
      </c>
      <c r="X127" s="245" t="str">
        <f t="shared" si="22"/>
        <v/>
      </c>
      <c r="Y127" s="224"/>
      <c r="AA127" s="30"/>
      <c r="AB127" s="28"/>
      <c r="AC127" s="227"/>
      <c r="AD127" s="29"/>
      <c r="AH127" s="29"/>
    </row>
    <row r="128" spans="1:52" ht="15.6">
      <c r="A128" s="224"/>
      <c r="B128" s="309">
        <f>+'Ark1'!C1922</f>
        <v>2024</v>
      </c>
      <c r="C128" s="244">
        <f>+'Ark1'!L1922</f>
        <v>5</v>
      </c>
      <c r="D128" s="244" t="str">
        <f>VLOOKUP(C128,Klasse!$C$11:$D$27,2)</f>
        <v>O</v>
      </c>
      <c r="E128" s="244">
        <f>+'Ark1'!H1922</f>
        <v>1</v>
      </c>
      <c r="F128" s="244">
        <f>+'Ark1'!J1922</f>
        <v>111</v>
      </c>
      <c r="G128" s="244" t="str">
        <f>VLOOKUP(F128,RNR!$A$8:$B$32,2)</f>
        <v>Forus</v>
      </c>
      <c r="H128" s="244" t="str">
        <f>+IF(I128=0,"",'Ark1'!Q1922)</f>
        <v/>
      </c>
      <c r="I128" s="374">
        <f>+'Ark1'!R1922</f>
        <v>0</v>
      </c>
      <c r="J128" s="245" t="str">
        <f>+IF(I128=0,"",'Ark1'!AG1922)</f>
        <v/>
      </c>
      <c r="K128" s="245"/>
      <c r="L128" s="245" t="str">
        <f>+IF(I128=0,"",'Ark1'!AH1922)</f>
        <v/>
      </c>
      <c r="M128" s="246" t="str">
        <f>+IF(I128=0,"",'Ark1'!T1922)</f>
        <v/>
      </c>
      <c r="N128" s="33" t="str">
        <f>+IF(I128=0,"",'Ark1'!U1922)</f>
        <v/>
      </c>
      <c r="O128" s="245" t="str">
        <f>+IF(I128=0,"",'Ark1'!V1922)</f>
        <v/>
      </c>
      <c r="P128" s="247" t="str">
        <f>+IF(I128=0,"",'Ark1'!W1922)</f>
        <v/>
      </c>
      <c r="Q128" s="247" t="str">
        <f>+IF(I128=0,"",'Ark1'!X1922)</f>
        <v/>
      </c>
      <c r="R128" s="247" t="str">
        <f>+IF(I128=0,"",'Ark1'!Y1922)</f>
        <v/>
      </c>
      <c r="S128" s="247" t="str">
        <f>+IF(I128=0,"",'Ark1'!Z1922)</f>
        <v/>
      </c>
      <c r="T128" s="245" t="str">
        <f>+IF(I128=0,"",'Ark1'!AA1922)</f>
        <v/>
      </c>
      <c r="U128" s="246" t="str">
        <f>+IF(I128=0,"",'Ark1'!AC1922)</f>
        <v/>
      </c>
      <c r="V128" s="247" t="str">
        <f>+IF(I128=0,"",'Ark1'!AE1922)</f>
        <v/>
      </c>
      <c r="W128" s="245" t="str">
        <f t="shared" si="21"/>
        <v/>
      </c>
      <c r="X128" s="245" t="str">
        <f t="shared" si="22"/>
        <v/>
      </c>
      <c r="Y128" s="224"/>
      <c r="AA128" s="30"/>
      <c r="AB128" s="28"/>
      <c r="AC128" s="227"/>
      <c r="AD128" s="29"/>
      <c r="AH128" s="29"/>
    </row>
    <row r="129" spans="1:34" ht="15.6">
      <c r="A129" s="224"/>
      <c r="B129" s="309">
        <f>+'Ark1'!C1923</f>
        <v>2024</v>
      </c>
      <c r="C129" s="244">
        <f>+'Ark1'!L1923</f>
        <v>5</v>
      </c>
      <c r="D129" s="244" t="str">
        <f>VLOOKUP(C129,Klasse!$C$11:$D$27,2)</f>
        <v>O</v>
      </c>
      <c r="E129" s="244">
        <f>+'Ark1'!H1923</f>
        <v>1</v>
      </c>
      <c r="F129" s="244">
        <f>+'Ark1'!J1923</f>
        <v>116</v>
      </c>
      <c r="G129" s="244" t="str">
        <f>VLOOKUP(F129,RNR!$A$8:$B$32,2)</f>
        <v>Sandeid</v>
      </c>
      <c r="H129" s="244" t="str">
        <f>+IF(I129=0,"",'Ark1'!Q1923)</f>
        <v/>
      </c>
      <c r="I129" s="374">
        <f>+'Ark1'!R1923</f>
        <v>0</v>
      </c>
      <c r="J129" s="245" t="str">
        <f>+IF(I129=0,"",'Ark1'!AG1923)</f>
        <v/>
      </c>
      <c r="K129" s="245"/>
      <c r="L129" s="245" t="str">
        <f>+IF(I129=0,"",'Ark1'!AH1923)</f>
        <v/>
      </c>
      <c r="M129" s="246" t="str">
        <f>+IF(I129=0,"",'Ark1'!T1923)</f>
        <v/>
      </c>
      <c r="N129" s="33" t="str">
        <f>+IF(I129=0,"",'Ark1'!U1923)</f>
        <v/>
      </c>
      <c r="O129" s="245" t="str">
        <f>+IF(I129=0,"",'Ark1'!V1923)</f>
        <v/>
      </c>
      <c r="P129" s="247" t="str">
        <f>+IF(I129=0,"",'Ark1'!W1923)</f>
        <v/>
      </c>
      <c r="Q129" s="247" t="str">
        <f>+IF(I129=0,"",'Ark1'!X1923)</f>
        <v/>
      </c>
      <c r="R129" s="247" t="str">
        <f>+IF(I129=0,"",'Ark1'!Y1923)</f>
        <v/>
      </c>
      <c r="S129" s="247" t="str">
        <f>+IF(I129=0,"",'Ark1'!Z1923)</f>
        <v/>
      </c>
      <c r="T129" s="245" t="str">
        <f>+IF(I129=0,"",'Ark1'!AA1923)</f>
        <v/>
      </c>
      <c r="U129" s="246" t="str">
        <f>+IF(I129=0,"",'Ark1'!AC1923)</f>
        <v/>
      </c>
      <c r="V129" s="247" t="str">
        <f>+IF(I129=0,"",'Ark1'!AE1923)</f>
        <v/>
      </c>
      <c r="W129" s="245" t="str">
        <f t="shared" ref="W129:W149" si="23">IF(I129=0,"",N129/C129)</f>
        <v/>
      </c>
      <c r="X129" s="245" t="str">
        <f t="shared" ref="X129:X149" si="24">IF(I129=0,"",I129/H129)</f>
        <v/>
      </c>
      <c r="Y129" s="224"/>
      <c r="AA129" s="30"/>
      <c r="AB129" s="28"/>
      <c r="AC129" s="251"/>
      <c r="AD129" s="29"/>
      <c r="AH129" s="29"/>
    </row>
    <row r="130" spans="1:34" ht="15.6">
      <c r="A130" s="224"/>
      <c r="B130" s="309">
        <f>+'Ark1'!C1924</f>
        <v>2024</v>
      </c>
      <c r="C130" s="244">
        <f>+'Ark1'!L1924</f>
        <v>5</v>
      </c>
      <c r="D130" s="244" t="str">
        <f>VLOOKUP(C130,Klasse!$C$11:$D$27,2)</f>
        <v>O</v>
      </c>
      <c r="E130" s="244">
        <f>+'Ark1'!H1924</f>
        <v>2</v>
      </c>
      <c r="F130" s="244">
        <f>+'Ark1'!J1924</f>
        <v>117</v>
      </c>
      <c r="G130" s="244" t="str">
        <f>VLOOKUP(F130,RNR!$A$8:$B$32,2)</f>
        <v>Jæren</v>
      </c>
      <c r="H130" s="244" t="str">
        <f>+IF(I130=0,"",'Ark1'!Q1924)</f>
        <v/>
      </c>
      <c r="I130" s="374">
        <f>+'Ark1'!R1924</f>
        <v>0</v>
      </c>
      <c r="J130" s="245" t="str">
        <f>+IF(I130=0,"",'Ark1'!AG1924)</f>
        <v/>
      </c>
      <c r="K130" s="245"/>
      <c r="L130" s="245" t="str">
        <f>+IF(I130=0,"",'Ark1'!AH1924)</f>
        <v/>
      </c>
      <c r="M130" s="246" t="str">
        <f>+IF(I130=0,"",'Ark1'!T1924)</f>
        <v/>
      </c>
      <c r="N130" s="33" t="str">
        <f>+IF(I130=0,"",'Ark1'!U1924)</f>
        <v/>
      </c>
      <c r="O130" s="245" t="str">
        <f>+IF(I130=0,"",'Ark1'!V1924)</f>
        <v/>
      </c>
      <c r="P130" s="247" t="str">
        <f>+IF(I130=0,"",'Ark1'!W1924)</f>
        <v/>
      </c>
      <c r="Q130" s="247" t="str">
        <f>+IF(I130=0,"",'Ark1'!X1924)</f>
        <v/>
      </c>
      <c r="R130" s="247" t="str">
        <f>+IF(I130=0,"",'Ark1'!Y1924)</f>
        <v/>
      </c>
      <c r="S130" s="247" t="str">
        <f>+IF(I130=0,"",'Ark1'!Z1924)</f>
        <v/>
      </c>
      <c r="T130" s="245" t="str">
        <f>+IF(I130=0,"",'Ark1'!AA1924)</f>
        <v/>
      </c>
      <c r="U130" s="246" t="str">
        <f>+IF(I130=0,"",'Ark1'!AC1924)</f>
        <v/>
      </c>
      <c r="V130" s="247" t="str">
        <f>+IF(I130=0,"",'Ark1'!AE1924)</f>
        <v/>
      </c>
      <c r="W130" s="245" t="str">
        <f t="shared" si="23"/>
        <v/>
      </c>
      <c r="X130" s="245" t="str">
        <f t="shared" si="24"/>
        <v/>
      </c>
      <c r="Y130" s="224"/>
      <c r="AA130" s="30"/>
      <c r="AB130" s="28"/>
      <c r="AC130" s="251"/>
      <c r="AD130" s="29"/>
      <c r="AH130" s="29"/>
    </row>
    <row r="131" spans="1:34" ht="15.6">
      <c r="A131" s="224"/>
      <c r="B131" s="309">
        <f>+'Ark1'!C1925</f>
        <v>2024</v>
      </c>
      <c r="C131" s="244">
        <f>+'Ark1'!L1925</f>
        <v>5</v>
      </c>
      <c r="D131" s="244" t="str">
        <f>VLOOKUP(C131,Klasse!$C$11:$D$27,2)</f>
        <v>O</v>
      </c>
      <c r="E131" s="244">
        <f>+'Ark1'!H1925</f>
        <v>1</v>
      </c>
      <c r="F131" s="244">
        <f>+'Ark1'!J1925</f>
        <v>134</v>
      </c>
      <c r="G131" s="244" t="str">
        <f>VLOOKUP(F131,RNR!$A$8:$B$32,2)</f>
        <v>Førde</v>
      </c>
      <c r="H131" s="244" t="str">
        <f>+IF(I131=0,"",'Ark1'!Q1925)</f>
        <v/>
      </c>
      <c r="I131" s="374">
        <f>+'Ark1'!R1925</f>
        <v>0</v>
      </c>
      <c r="J131" s="245" t="str">
        <f>+IF(I131=0,"",'Ark1'!AG1925)</f>
        <v/>
      </c>
      <c r="K131" s="245"/>
      <c r="L131" s="245" t="str">
        <f>+IF(I131=0,"",'Ark1'!AH1925)</f>
        <v/>
      </c>
      <c r="M131" s="246" t="str">
        <f>+IF(I131=0,"",'Ark1'!T1925)</f>
        <v/>
      </c>
      <c r="N131" s="33" t="str">
        <f>+IF(I131=0,"",'Ark1'!U1925)</f>
        <v/>
      </c>
      <c r="O131" s="245" t="str">
        <f>+IF(I131=0,"",'Ark1'!V1925)</f>
        <v/>
      </c>
      <c r="P131" s="247" t="str">
        <f>+IF(I131=0,"",'Ark1'!W1925)</f>
        <v/>
      </c>
      <c r="Q131" s="247" t="str">
        <f>+IF(I131=0,"",'Ark1'!X1925)</f>
        <v/>
      </c>
      <c r="R131" s="247" t="str">
        <f>+IF(I131=0,"",'Ark1'!Y1925)</f>
        <v/>
      </c>
      <c r="S131" s="247" t="str">
        <f>+IF(I131=0,"",'Ark1'!Z1925)</f>
        <v/>
      </c>
      <c r="T131" s="245" t="str">
        <f>+IF(I131=0,"",'Ark1'!AA1925)</f>
        <v/>
      </c>
      <c r="U131" s="246" t="str">
        <f>+IF(I131=0,"",'Ark1'!AC1925)</f>
        <v/>
      </c>
      <c r="V131" s="247" t="str">
        <f>+IF(I131=0,"",'Ark1'!AE1925)</f>
        <v/>
      </c>
      <c r="W131" s="245" t="str">
        <f t="shared" si="23"/>
        <v/>
      </c>
      <c r="X131" s="245" t="str">
        <f t="shared" si="24"/>
        <v/>
      </c>
      <c r="Y131" s="224"/>
      <c r="AA131" s="30"/>
      <c r="AB131" s="28"/>
      <c r="AC131" s="251"/>
      <c r="AD131" s="29"/>
      <c r="AH131" s="29"/>
    </row>
    <row r="132" spans="1:34" ht="15.6">
      <c r="A132" s="224"/>
      <c r="B132" s="309">
        <f>+'Ark1'!C1926</f>
        <v>2024</v>
      </c>
      <c r="C132" s="244">
        <f>+'Ark1'!L1926</f>
        <v>5</v>
      </c>
      <c r="D132" s="244" t="str">
        <f>VLOOKUP(C132,Klasse!$C$11:$D$27,2)</f>
        <v>O</v>
      </c>
      <c r="E132" s="244">
        <f>+'Ark1'!H1926</f>
        <v>2</v>
      </c>
      <c r="F132" s="244">
        <f>+'Ark1'!J1926</f>
        <v>141</v>
      </c>
      <c r="G132" s="244" t="str">
        <f>VLOOKUP(F132,RNR!$A$8:$B$32,2)</f>
        <v>Ølen</v>
      </c>
      <c r="H132" s="244">
        <f>+IF(I132=0,"",'Ark1'!Q1926)</f>
        <v>1</v>
      </c>
      <c r="I132" s="374">
        <f>+'Ark1'!R1926</f>
        <v>4</v>
      </c>
      <c r="J132" s="245">
        <f>+IF(I132=0,"",'Ark1'!AG1926)</f>
        <v>0.64</v>
      </c>
      <c r="K132" s="245"/>
      <c r="L132" s="245">
        <f>+IF(I132=0,"",'Ark1'!AH1926)</f>
        <v>0.29213994989057129</v>
      </c>
      <c r="M132" s="246">
        <f>+IF(I132=0,"",'Ark1'!T1926)</f>
        <v>2.75</v>
      </c>
      <c r="N132" s="33">
        <f>+IF(I132=0,"",'Ark1'!U1926)</f>
        <v>7.375</v>
      </c>
      <c r="O132" s="245">
        <f>+IF(I132=0,"",'Ark1'!V1926)</f>
        <v>0</v>
      </c>
      <c r="P132" s="247">
        <f>+IF(I132=0,"",'Ark1'!W1926)</f>
        <v>0</v>
      </c>
      <c r="Q132" s="247">
        <f>+IF(I132=0,"",'Ark1'!X1926)</f>
        <v>0</v>
      </c>
      <c r="R132" s="247">
        <f>+IF(I132=0,"",'Ark1'!Y1926)</f>
        <v>0</v>
      </c>
      <c r="S132" s="247">
        <f>+IF(I132=0,"",'Ark1'!Z1926)</f>
        <v>0</v>
      </c>
      <c r="T132" s="245">
        <f>+IF(I132=0,"",'Ark1'!AA1926)</f>
        <v>0.65717197140474415</v>
      </c>
      <c r="U132" s="246">
        <f>+IF(I132=0,"",'Ark1'!AC1926)</f>
        <v>0.4330127018922193</v>
      </c>
      <c r="V132" s="247">
        <f>+IF(I132=0,"",'Ark1'!AE1926)</f>
        <v>94.442789160981633</v>
      </c>
      <c r="W132" s="245">
        <f t="shared" si="23"/>
        <v>1.4750000000000001</v>
      </c>
      <c r="X132" s="245">
        <f t="shared" si="24"/>
        <v>4</v>
      </c>
      <c r="Y132" s="224"/>
      <c r="AA132" s="30"/>
      <c r="AB132" s="28"/>
      <c r="AC132" s="251"/>
      <c r="AD132" s="29"/>
      <c r="AH132" s="29"/>
    </row>
    <row r="133" spans="1:34" ht="15.6">
      <c r="A133" s="224"/>
      <c r="B133" s="309">
        <f>+'Ark1'!C1927</f>
        <v>2024</v>
      </c>
      <c r="C133" s="244">
        <f>+'Ark1'!L1927</f>
        <v>5</v>
      </c>
      <c r="D133" s="244" t="str">
        <f>VLOOKUP(C133,Klasse!$C$11:$D$27,2)</f>
        <v>O</v>
      </c>
      <c r="E133" s="244">
        <f>+'Ark1'!H1927</f>
        <v>2</v>
      </c>
      <c r="F133" s="244">
        <f>+'Ark1'!J1927</f>
        <v>143</v>
      </c>
      <c r="G133" s="244" t="str">
        <f>VLOOKUP(F133,RNR!$A$8:$B$32,2)</f>
        <v>Nordfjord</v>
      </c>
      <c r="H133" s="244" t="str">
        <f>+IF(I133=0,"",'Ark1'!Q1927)</f>
        <v/>
      </c>
      <c r="I133" s="374">
        <f>+'Ark1'!R1927</f>
        <v>0</v>
      </c>
      <c r="J133" s="245" t="str">
        <f>+IF(I133=0,"",'Ark1'!AG1927)</f>
        <v/>
      </c>
      <c r="K133" s="245"/>
      <c r="L133" s="245" t="str">
        <f>+IF(I133=0,"",'Ark1'!AH1927)</f>
        <v/>
      </c>
      <c r="M133" s="246" t="str">
        <f>+IF(I133=0,"",'Ark1'!T1927)</f>
        <v/>
      </c>
      <c r="N133" s="33" t="str">
        <f>+IF(I133=0,"",'Ark1'!U1927)</f>
        <v/>
      </c>
      <c r="O133" s="245" t="str">
        <f>+IF(I133=0,"",'Ark1'!V1927)</f>
        <v/>
      </c>
      <c r="P133" s="247" t="str">
        <f>+IF(I133=0,"",'Ark1'!W1927)</f>
        <v/>
      </c>
      <c r="Q133" s="247" t="str">
        <f>+IF(I133=0,"",'Ark1'!X1927)</f>
        <v/>
      </c>
      <c r="R133" s="247" t="str">
        <f>+IF(I133=0,"",'Ark1'!Y1927)</f>
        <v/>
      </c>
      <c r="S133" s="247" t="str">
        <f>+IF(I133=0,"",'Ark1'!Z1927)</f>
        <v/>
      </c>
      <c r="T133" s="245" t="str">
        <f>+IF(I133=0,"",'Ark1'!AA1927)</f>
        <v/>
      </c>
      <c r="U133" s="246" t="str">
        <f>+IF(I133=0,"",'Ark1'!AC1927)</f>
        <v/>
      </c>
      <c r="V133" s="247" t="str">
        <f>+IF(I133=0,"",'Ark1'!AE1927)</f>
        <v/>
      </c>
      <c r="W133" s="245" t="str">
        <f t="shared" si="23"/>
        <v/>
      </c>
      <c r="X133" s="245" t="str">
        <f t="shared" si="24"/>
        <v/>
      </c>
      <c r="Y133" s="224"/>
      <c r="AA133" s="30"/>
      <c r="AB133" s="28"/>
      <c r="AC133" s="251"/>
      <c r="AD133" s="29"/>
      <c r="AH133" s="29"/>
    </row>
    <row r="134" spans="1:34" ht="15.6">
      <c r="A134" s="224"/>
      <c r="B134" s="309">
        <f>+'Ark1'!C1928</f>
        <v>2024</v>
      </c>
      <c r="C134" s="244">
        <f>+'Ark1'!L1928</f>
        <v>5</v>
      </c>
      <c r="D134" s="244" t="str">
        <f>VLOOKUP(C134,Klasse!$C$11:$D$27,2)</f>
        <v>O</v>
      </c>
      <c r="E134" s="244">
        <f>+'Ark1'!H1928</f>
        <v>2</v>
      </c>
      <c r="F134" s="244">
        <f>+'Ark1'!J1928</f>
        <v>147</v>
      </c>
      <c r="G134" s="244" t="str">
        <f>VLOOKUP(F134,RNR!$A$8:$B$32,2)</f>
        <v>Midt-Norge</v>
      </c>
      <c r="H134" s="244" t="str">
        <f>+IF(I134=0,"",'Ark1'!Q1928)</f>
        <v/>
      </c>
      <c r="I134" s="374">
        <f>+'Ark1'!R1928</f>
        <v>0</v>
      </c>
      <c r="J134" s="245" t="str">
        <f>+IF(I134=0,"",'Ark1'!AG1928)</f>
        <v/>
      </c>
      <c r="K134" s="245"/>
      <c r="L134" s="245" t="str">
        <f>+IF(I134=0,"",'Ark1'!AH1928)</f>
        <v/>
      </c>
      <c r="M134" s="246" t="str">
        <f>+IF(I134=0,"",'Ark1'!T1928)</f>
        <v/>
      </c>
      <c r="N134" s="33" t="str">
        <f>+IF(I134=0,"",'Ark1'!U1928)</f>
        <v/>
      </c>
      <c r="O134" s="245" t="str">
        <f>+IF(I134=0,"",'Ark1'!V1928)</f>
        <v/>
      </c>
      <c r="P134" s="247" t="str">
        <f>+IF(I134=0,"",'Ark1'!W1928)</f>
        <v/>
      </c>
      <c r="Q134" s="247" t="str">
        <f>+IF(I134=0,"",'Ark1'!X1928)</f>
        <v/>
      </c>
      <c r="R134" s="247" t="str">
        <f>+IF(I134=0,"",'Ark1'!Y1928)</f>
        <v/>
      </c>
      <c r="S134" s="247" t="str">
        <f>+IF(I134=0,"",'Ark1'!Z1928)</f>
        <v/>
      </c>
      <c r="T134" s="245" t="str">
        <f>+IF(I134=0,"",'Ark1'!AA1928)</f>
        <v/>
      </c>
      <c r="U134" s="246" t="str">
        <f>+IF(I134=0,"",'Ark1'!AC1928)</f>
        <v/>
      </c>
      <c r="V134" s="247" t="str">
        <f>+IF(I134=0,"",'Ark1'!AE1928)</f>
        <v/>
      </c>
      <c r="W134" s="245" t="str">
        <f t="shared" si="23"/>
        <v/>
      </c>
      <c r="X134" s="245" t="str">
        <f t="shared" si="24"/>
        <v/>
      </c>
      <c r="Y134" s="224"/>
      <c r="AA134" s="30"/>
      <c r="AB134" s="28"/>
      <c r="AC134" s="251"/>
      <c r="AD134" s="29"/>
      <c r="AH134" s="29"/>
    </row>
    <row r="135" spans="1:34" ht="15.6">
      <c r="A135" s="224"/>
      <c r="B135" s="309">
        <f>+'Ark1'!C1929</f>
        <v>2024</v>
      </c>
      <c r="C135" s="244">
        <f>+'Ark1'!L1929</f>
        <v>5</v>
      </c>
      <c r="D135" s="244" t="str">
        <f>VLOOKUP(C135,Klasse!$C$11:$D$27,2)</f>
        <v>O</v>
      </c>
      <c r="E135" s="244">
        <f>+'Ark1'!H1929</f>
        <v>1</v>
      </c>
      <c r="F135" s="244">
        <f>+'Ark1'!J1929</f>
        <v>155</v>
      </c>
      <c r="G135" s="244" t="str">
        <f>VLOOKUP(F135,RNR!$A$8:$B$32,2)</f>
        <v>Målselv</v>
      </c>
      <c r="H135" s="244" t="str">
        <f>+IF(I135=0,"",'Ark1'!Q1929)</f>
        <v/>
      </c>
      <c r="I135" s="374">
        <f>+'Ark1'!R1929</f>
        <v>0</v>
      </c>
      <c r="J135" s="245" t="str">
        <f>+IF(I135=0,"",'Ark1'!AG1929)</f>
        <v/>
      </c>
      <c r="K135" s="245"/>
      <c r="L135" s="245" t="str">
        <f>+IF(I135=0,"",'Ark1'!AH1929)</f>
        <v/>
      </c>
      <c r="M135" s="246" t="str">
        <f>+IF(I135=0,"",'Ark1'!T1929)</f>
        <v/>
      </c>
      <c r="N135" s="33" t="str">
        <f>+IF(I135=0,"",'Ark1'!U1929)</f>
        <v/>
      </c>
      <c r="O135" s="245" t="str">
        <f>+IF(I135=0,"",'Ark1'!V1929)</f>
        <v/>
      </c>
      <c r="P135" s="247" t="str">
        <f>+IF(I135=0,"",'Ark1'!W1929)</f>
        <v/>
      </c>
      <c r="Q135" s="247" t="str">
        <f>+IF(I135=0,"",'Ark1'!X1929)</f>
        <v/>
      </c>
      <c r="R135" s="247" t="str">
        <f>+IF(I135=0,"",'Ark1'!Y1929)</f>
        <v/>
      </c>
      <c r="S135" s="247" t="str">
        <f>+IF(I135=0,"",'Ark1'!Z1929)</f>
        <v/>
      </c>
      <c r="T135" s="245" t="str">
        <f>+IF(I135=0,"",'Ark1'!AA1929)</f>
        <v/>
      </c>
      <c r="U135" s="246" t="str">
        <f>+IF(I135=0,"",'Ark1'!AC1929)</f>
        <v/>
      </c>
      <c r="V135" s="247" t="str">
        <f>+IF(I135=0,"",'Ark1'!AE1929)</f>
        <v/>
      </c>
      <c r="W135" s="245" t="str">
        <f t="shared" si="23"/>
        <v/>
      </c>
      <c r="X135" s="245" t="str">
        <f t="shared" si="24"/>
        <v/>
      </c>
      <c r="Y135" s="224"/>
      <c r="AA135" s="30"/>
      <c r="AB135" s="28"/>
      <c r="AC135" s="251"/>
      <c r="AD135" s="29"/>
      <c r="AH135" s="29"/>
    </row>
    <row r="136" spans="1:34" ht="15.6">
      <c r="A136" s="224"/>
      <c r="B136" s="309">
        <f>+'Ark1'!C1930</f>
        <v>2024</v>
      </c>
      <c r="C136" s="244">
        <f>+'Ark1'!L1930</f>
        <v>5</v>
      </c>
      <c r="D136" s="244" t="str">
        <f>VLOOKUP(C136,Klasse!$C$11:$D$27,2)</f>
        <v>O</v>
      </c>
      <c r="E136" s="244">
        <f>+'Ark1'!H1930</f>
        <v>2</v>
      </c>
      <c r="F136" s="244">
        <f>+'Ark1'!J1930</f>
        <v>160</v>
      </c>
      <c r="G136" s="244" t="str">
        <f>VLOOKUP(F136,RNR!$A$8:$B$32,2)</f>
        <v>Oslo</v>
      </c>
      <c r="H136" s="244" t="str">
        <f>+IF(I136=0,"",'Ark1'!Q1930)</f>
        <v/>
      </c>
      <c r="I136" s="374">
        <f>+'Ark1'!R1930</f>
        <v>0</v>
      </c>
      <c r="J136" s="245" t="str">
        <f>+IF(I136=0,"",'Ark1'!AG1930)</f>
        <v/>
      </c>
      <c r="K136" s="245"/>
      <c r="L136" s="245" t="str">
        <f>+IF(I136=0,"",'Ark1'!AH1930)</f>
        <v/>
      </c>
      <c r="M136" s="246" t="str">
        <f>+IF(I136=0,"",'Ark1'!T1930)</f>
        <v/>
      </c>
      <c r="N136" s="33" t="str">
        <f>+IF(I136=0,"",'Ark1'!U1930)</f>
        <v/>
      </c>
      <c r="O136" s="245" t="str">
        <f>+IF(I136=0,"",'Ark1'!V1930)</f>
        <v/>
      </c>
      <c r="P136" s="247" t="str">
        <f>+IF(I136=0,"",'Ark1'!W1930)</f>
        <v/>
      </c>
      <c r="Q136" s="247" t="str">
        <f>+IF(I136=0,"",'Ark1'!X1930)</f>
        <v/>
      </c>
      <c r="R136" s="247" t="str">
        <f>+IF(I136=0,"",'Ark1'!Y1930)</f>
        <v/>
      </c>
      <c r="S136" s="247" t="str">
        <f>+IF(I136=0,"",'Ark1'!Z1930)</f>
        <v/>
      </c>
      <c r="T136" s="245" t="str">
        <f>+IF(I136=0,"",'Ark1'!AA1930)</f>
        <v/>
      </c>
      <c r="U136" s="246" t="str">
        <f>+IF(I136=0,"",'Ark1'!AC1930)</f>
        <v/>
      </c>
      <c r="V136" s="247" t="str">
        <f>+IF(I136=0,"",'Ark1'!AE1930)</f>
        <v/>
      </c>
      <c r="W136" s="245" t="str">
        <f t="shared" si="23"/>
        <v/>
      </c>
      <c r="X136" s="245" t="str">
        <f t="shared" si="24"/>
        <v/>
      </c>
      <c r="Y136" s="224"/>
      <c r="AA136" s="30"/>
      <c r="AB136" s="28"/>
      <c r="AC136" s="251"/>
      <c r="AD136" s="29"/>
      <c r="AH136" s="29"/>
    </row>
    <row r="137" spans="1:34" ht="15.6">
      <c r="A137" s="224"/>
      <c r="B137" s="309">
        <f>+'Ark1'!C1931</f>
        <v>2024</v>
      </c>
      <c r="C137" s="244">
        <f>+'Ark1'!L1931</f>
        <v>5</v>
      </c>
      <c r="D137" s="244" t="str">
        <f>VLOOKUP(C137,Klasse!$C$11:$D$27,2)</f>
        <v>O</v>
      </c>
      <c r="E137" s="244">
        <f>+'Ark1'!H1931</f>
        <v>1</v>
      </c>
      <c r="F137" s="244">
        <f>+'Ark1'!J1931</f>
        <v>171</v>
      </c>
      <c r="G137" s="244" t="str">
        <f>VLOOKUP(F137,RNR!$A$8:$B$32,2)</f>
        <v>Prima</v>
      </c>
      <c r="H137" s="244" t="str">
        <f>+IF(I137=0,"",'Ark1'!Q1931)</f>
        <v/>
      </c>
      <c r="I137" s="374">
        <f>+'Ark1'!R1931</f>
        <v>0</v>
      </c>
      <c r="J137" s="245" t="str">
        <f>+IF(I137=0,"",'Ark1'!AG1931)</f>
        <v/>
      </c>
      <c r="K137" s="245"/>
      <c r="L137" s="245" t="str">
        <f>+IF(I137=0,"",'Ark1'!AH1931)</f>
        <v/>
      </c>
      <c r="M137" s="246" t="str">
        <f>+IF(I137=0,"",'Ark1'!T1931)</f>
        <v/>
      </c>
      <c r="N137" s="33" t="str">
        <f>+IF(I137=0,"",'Ark1'!U1931)</f>
        <v/>
      </c>
      <c r="O137" s="245" t="str">
        <f>+IF(I137=0,"",'Ark1'!V1931)</f>
        <v/>
      </c>
      <c r="P137" s="247" t="str">
        <f>+IF(I137=0,"",'Ark1'!W1931)</f>
        <v/>
      </c>
      <c r="Q137" s="247" t="str">
        <f>+IF(I137=0,"",'Ark1'!X1931)</f>
        <v/>
      </c>
      <c r="R137" s="247" t="str">
        <f>+IF(I137=0,"",'Ark1'!Y1931)</f>
        <v/>
      </c>
      <c r="S137" s="247" t="str">
        <f>+IF(I137=0,"",'Ark1'!Z1931)</f>
        <v/>
      </c>
      <c r="T137" s="245" t="str">
        <f>+IF(I137=0,"",'Ark1'!AA1931)</f>
        <v/>
      </c>
      <c r="U137" s="246" t="str">
        <f>+IF(I137=0,"",'Ark1'!AC1931)</f>
        <v/>
      </c>
      <c r="V137" s="247" t="str">
        <f>+IF(I137=0,"",'Ark1'!AE1931)</f>
        <v/>
      </c>
      <c r="W137" s="245" t="str">
        <f t="shared" si="23"/>
        <v/>
      </c>
      <c r="X137" s="245" t="str">
        <f t="shared" si="24"/>
        <v/>
      </c>
      <c r="Y137" s="224"/>
      <c r="AA137" s="30"/>
      <c r="AB137" s="28"/>
      <c r="AC137" s="251"/>
      <c r="AD137" s="29"/>
      <c r="AH137" s="29"/>
    </row>
    <row r="138" spans="1:34" ht="15.6">
      <c r="A138" s="224"/>
      <c r="B138" s="309">
        <f>+'Ark1'!C1932</f>
        <v>2024</v>
      </c>
      <c r="C138" s="244">
        <f>+'Ark1'!L1932</f>
        <v>5</v>
      </c>
      <c r="D138" s="244" t="str">
        <f>VLOOKUP(C138,Klasse!$C$11:$D$27,2)</f>
        <v>O</v>
      </c>
      <c r="E138" s="244">
        <f>+'Ark1'!H1932</f>
        <v>2</v>
      </c>
      <c r="F138" s="244">
        <f>+'Ark1'!J1932</f>
        <v>175</v>
      </c>
      <c r="G138" s="244" t="str">
        <f>VLOOKUP(F138,RNR!$A$8:$B$32,2)</f>
        <v>Ole Ringdal</v>
      </c>
      <c r="H138" s="244" t="str">
        <f>+IF(I138=0,"",'Ark1'!Q1932)</f>
        <v/>
      </c>
      <c r="I138" s="374">
        <f>+'Ark1'!R1932</f>
        <v>0</v>
      </c>
      <c r="J138" s="245" t="str">
        <f>+IF(I138=0,"",'Ark1'!AG1932)</f>
        <v/>
      </c>
      <c r="K138" s="245"/>
      <c r="L138" s="245" t="str">
        <f>+IF(I138=0,"",'Ark1'!AH1932)</f>
        <v/>
      </c>
      <c r="M138" s="246" t="str">
        <f>+IF(I138=0,"",'Ark1'!T1932)</f>
        <v/>
      </c>
      <c r="N138" s="33" t="str">
        <f>+IF(I138=0,"",'Ark1'!U1932)</f>
        <v/>
      </c>
      <c r="O138" s="245" t="str">
        <f>+IF(I138=0,"",'Ark1'!V1932)</f>
        <v/>
      </c>
      <c r="P138" s="247" t="str">
        <f>+IF(I138=0,"",'Ark1'!W1932)</f>
        <v/>
      </c>
      <c r="Q138" s="247" t="str">
        <f>+IF(I138=0,"",'Ark1'!X1932)</f>
        <v/>
      </c>
      <c r="R138" s="247" t="str">
        <f>+IF(I138=0,"",'Ark1'!Y1932)</f>
        <v/>
      </c>
      <c r="S138" s="247" t="str">
        <f>+IF(I138=0,"",'Ark1'!Z1932)</f>
        <v/>
      </c>
      <c r="T138" s="245" t="str">
        <f>+IF(I138=0,"",'Ark1'!AA1932)</f>
        <v/>
      </c>
      <c r="U138" s="246" t="str">
        <f>+IF(I138=0,"",'Ark1'!AC1932)</f>
        <v/>
      </c>
      <c r="V138" s="247" t="str">
        <f>+IF(I138=0,"",'Ark1'!AE1932)</f>
        <v/>
      </c>
      <c r="W138" s="245" t="str">
        <f t="shared" si="23"/>
        <v/>
      </c>
      <c r="X138" s="245" t="str">
        <f t="shared" si="24"/>
        <v/>
      </c>
      <c r="Y138" s="224"/>
      <c r="AA138" s="30"/>
      <c r="AB138" s="28"/>
      <c r="AC138" s="251"/>
      <c r="AD138" s="29"/>
      <c r="AH138" s="29"/>
    </row>
    <row r="139" spans="1:34" ht="15.6">
      <c r="A139" s="224"/>
      <c r="B139" s="309">
        <f>+'Ark1'!C1933</f>
        <v>2024</v>
      </c>
      <c r="C139" s="244">
        <f>+'Ark1'!L1933</f>
        <v>5</v>
      </c>
      <c r="D139" s="244" t="str">
        <f>VLOOKUP(C139,Klasse!$C$11:$D$27,2)</f>
        <v>O</v>
      </c>
      <c r="E139" s="244">
        <f>+'Ark1'!H1933</f>
        <v>2</v>
      </c>
      <c r="F139" s="244">
        <f>+'Ark1'!J1933</f>
        <v>177</v>
      </c>
      <c r="G139" s="244" t="str">
        <f>VLOOKUP(F139,RNR!$A$8:$B$32,2)</f>
        <v>Slakthuset</v>
      </c>
      <c r="H139" s="244" t="str">
        <f>+IF(I139=0,"",'Ark1'!Q1933)</f>
        <v/>
      </c>
      <c r="I139" s="374">
        <f>+'Ark1'!R1933</f>
        <v>0</v>
      </c>
      <c r="J139" s="245" t="str">
        <f>+IF(I139=0,"",'Ark1'!AG1933)</f>
        <v/>
      </c>
      <c r="K139" s="245"/>
      <c r="L139" s="245" t="str">
        <f>+IF(I139=0,"",'Ark1'!AH1933)</f>
        <v/>
      </c>
      <c r="M139" s="246" t="str">
        <f>+IF(I139=0,"",'Ark1'!T1933)</f>
        <v/>
      </c>
      <c r="N139" s="33" t="str">
        <f>+IF(I139=0,"",'Ark1'!U1933)</f>
        <v/>
      </c>
      <c r="O139" s="245" t="str">
        <f>+IF(I139=0,"",'Ark1'!V1933)</f>
        <v/>
      </c>
      <c r="P139" s="247" t="str">
        <f>+IF(I139=0,"",'Ark1'!W1933)</f>
        <v/>
      </c>
      <c r="Q139" s="247" t="str">
        <f>+IF(I139=0,"",'Ark1'!X1933)</f>
        <v/>
      </c>
      <c r="R139" s="247" t="str">
        <f>+IF(I139=0,"",'Ark1'!Y1933)</f>
        <v/>
      </c>
      <c r="S139" s="247" t="str">
        <f>+IF(I139=0,"",'Ark1'!Z1933)</f>
        <v/>
      </c>
      <c r="T139" s="245" t="str">
        <f>+IF(I139=0,"",'Ark1'!AA1933)</f>
        <v/>
      </c>
      <c r="U139" s="246" t="str">
        <f>+IF(I139=0,"",'Ark1'!AC1933)</f>
        <v/>
      </c>
      <c r="V139" s="247" t="str">
        <f>+IF(I139=0,"",'Ark1'!AE1933)</f>
        <v/>
      </c>
      <c r="W139" s="245" t="str">
        <f t="shared" si="23"/>
        <v/>
      </c>
      <c r="X139" s="245" t="str">
        <f t="shared" si="24"/>
        <v/>
      </c>
      <c r="Y139" s="224"/>
      <c r="AA139" s="30"/>
      <c r="AB139" s="28"/>
      <c r="AC139" s="251"/>
      <c r="AD139" s="29"/>
      <c r="AH139" s="29"/>
    </row>
    <row r="140" spans="1:34" ht="15.6">
      <c r="A140" s="224"/>
      <c r="B140" s="309">
        <f>+'Ark1'!C1934</f>
        <v>2024</v>
      </c>
      <c r="C140" s="244">
        <f>+'Ark1'!L1934</f>
        <v>5</v>
      </c>
      <c r="D140" s="244" t="str">
        <f>VLOOKUP(C140,Klasse!$C$11:$D$27,2)</f>
        <v>O</v>
      </c>
      <c r="E140" s="244">
        <f>+'Ark1'!H1934</f>
        <v>2</v>
      </c>
      <c r="F140" s="244">
        <f>+'Ark1'!J1934</f>
        <v>178</v>
      </c>
      <c r="G140" s="244" t="str">
        <f>VLOOKUP(F140,RNR!$A$8:$B$32,2)</f>
        <v>Røros</v>
      </c>
      <c r="H140" s="244" t="str">
        <f>+IF(I140=0,"",'Ark1'!Q1934)</f>
        <v/>
      </c>
      <c r="I140" s="374">
        <f>+'Ark1'!R1934</f>
        <v>0</v>
      </c>
      <c r="J140" s="245" t="str">
        <f>+IF(I140=0,"",'Ark1'!AG1934)</f>
        <v/>
      </c>
      <c r="K140" s="245"/>
      <c r="L140" s="245" t="str">
        <f>+IF(I140=0,"",'Ark1'!AH1934)</f>
        <v/>
      </c>
      <c r="M140" s="246" t="str">
        <f>+IF(I140=0,"",'Ark1'!T1934)</f>
        <v/>
      </c>
      <c r="N140" s="33" t="str">
        <f>+IF(I140=0,"",'Ark1'!U1934)</f>
        <v/>
      </c>
      <c r="O140" s="245" t="str">
        <f>+IF(I140=0,"",'Ark1'!V1934)</f>
        <v/>
      </c>
      <c r="P140" s="247" t="str">
        <f>+IF(I140=0,"",'Ark1'!W1934)</f>
        <v/>
      </c>
      <c r="Q140" s="247" t="str">
        <f>+IF(I140=0,"",'Ark1'!X1934)</f>
        <v/>
      </c>
      <c r="R140" s="247" t="str">
        <f>+IF(I140=0,"",'Ark1'!Y1934)</f>
        <v/>
      </c>
      <c r="S140" s="247" t="str">
        <f>+IF(I140=0,"",'Ark1'!Z1934)</f>
        <v/>
      </c>
      <c r="T140" s="245" t="str">
        <f>+IF(I140=0,"",'Ark1'!AA1934)</f>
        <v/>
      </c>
      <c r="U140" s="246" t="str">
        <f>+IF(I140=0,"",'Ark1'!AC1934)</f>
        <v/>
      </c>
      <c r="V140" s="247" t="str">
        <f>+IF(I140=0,"",'Ark1'!AE1934)</f>
        <v/>
      </c>
      <c r="W140" s="245" t="str">
        <f t="shared" si="23"/>
        <v/>
      </c>
      <c r="X140" s="245" t="str">
        <f t="shared" si="24"/>
        <v/>
      </c>
      <c r="Y140" s="224"/>
      <c r="AA140" s="30"/>
      <c r="AB140" s="28"/>
      <c r="AC140" s="251"/>
      <c r="AD140" s="29"/>
      <c r="AH140" s="29"/>
    </row>
    <row r="141" spans="1:34" ht="15.6">
      <c r="A141" s="224"/>
      <c r="B141" s="309">
        <f>+'Ark1'!C1935</f>
        <v>2024</v>
      </c>
      <c r="C141" s="244">
        <f>+'Ark1'!L1935</f>
        <v>5</v>
      </c>
      <c r="D141" s="244" t="str">
        <f>VLOOKUP(C141,Klasse!$C$11:$D$27,2)</f>
        <v>O</v>
      </c>
      <c r="E141" s="244">
        <f>+'Ark1'!H1935</f>
        <v>2</v>
      </c>
      <c r="F141" s="244">
        <f>+'Ark1'!J1935</f>
        <v>181</v>
      </c>
      <c r="G141" s="244" t="str">
        <f>VLOOKUP(F141,RNR!$A$8:$B$32,2)</f>
        <v>Horns</v>
      </c>
      <c r="H141" s="244" t="str">
        <f>+IF(I141=0,"",'Ark1'!Q1935)</f>
        <v/>
      </c>
      <c r="I141" s="374">
        <f>+'Ark1'!R1935</f>
        <v>0</v>
      </c>
      <c r="J141" s="245" t="str">
        <f>+IF(I141=0,"",'Ark1'!AG1935)</f>
        <v/>
      </c>
      <c r="K141" s="245"/>
      <c r="L141" s="245" t="str">
        <f>+IF(I141=0,"",'Ark1'!AH1935)</f>
        <v/>
      </c>
      <c r="M141" s="246" t="str">
        <f>+IF(I141=0,"",'Ark1'!T1935)</f>
        <v/>
      </c>
      <c r="N141" s="33" t="str">
        <f>+IF(I141=0,"",'Ark1'!U1935)</f>
        <v/>
      </c>
      <c r="O141" s="245" t="str">
        <f>+IF(I141=0,"",'Ark1'!V1935)</f>
        <v/>
      </c>
      <c r="P141" s="247" t="str">
        <f>+IF(I141=0,"",'Ark1'!W1935)</f>
        <v/>
      </c>
      <c r="Q141" s="247" t="str">
        <f>+IF(I141=0,"",'Ark1'!X1935)</f>
        <v/>
      </c>
      <c r="R141" s="247" t="str">
        <f>+IF(I141=0,"",'Ark1'!Y1935)</f>
        <v/>
      </c>
      <c r="S141" s="247" t="str">
        <f>+IF(I141=0,"",'Ark1'!Z1935)</f>
        <v/>
      </c>
      <c r="T141" s="245" t="str">
        <f>+IF(I141=0,"",'Ark1'!AA1935)</f>
        <v/>
      </c>
      <c r="U141" s="246" t="str">
        <f>+IF(I141=0,"",'Ark1'!AC1935)</f>
        <v/>
      </c>
      <c r="V141" s="247" t="str">
        <f>+IF(I141=0,"",'Ark1'!AE1935)</f>
        <v/>
      </c>
      <c r="W141" s="245" t="str">
        <f t="shared" si="23"/>
        <v/>
      </c>
      <c r="X141" s="245" t="str">
        <f t="shared" si="24"/>
        <v/>
      </c>
      <c r="Y141" s="224"/>
      <c r="AA141" s="30"/>
      <c r="AB141" s="28"/>
      <c r="AC141" s="251"/>
      <c r="AD141" s="29"/>
      <c r="AH141" s="29"/>
    </row>
    <row r="142" spans="1:34" ht="15.6">
      <c r="A142" s="224"/>
      <c r="B142" s="309">
        <f>+'Ark1'!C1936</f>
        <v>2024</v>
      </c>
      <c r="C142" s="244">
        <f>+'Ark1'!L1936</f>
        <v>5</v>
      </c>
      <c r="D142" s="244" t="str">
        <f>VLOOKUP(C142,Klasse!$C$11:$D$27,2)</f>
        <v>O</v>
      </c>
      <c r="E142" s="244">
        <f>+'Ark1'!H1936</f>
        <v>1</v>
      </c>
      <c r="F142" s="244">
        <f>+'Ark1'!J1936</f>
        <v>262</v>
      </c>
      <c r="G142" s="244" t="str">
        <f>VLOOKUP(F142,RNR!$A$8:$B$32,2)</f>
        <v>Strilalam</v>
      </c>
      <c r="H142" s="244" t="str">
        <f>+IF(I142=0,"",'Ark1'!Q1936)</f>
        <v/>
      </c>
      <c r="I142" s="374">
        <f>+'Ark1'!R1936</f>
        <v>0</v>
      </c>
      <c r="J142" s="245" t="str">
        <f>+IF(I142=0,"",'Ark1'!AG1936)</f>
        <v/>
      </c>
      <c r="K142" s="245"/>
      <c r="L142" s="245" t="str">
        <f>+IF(I142=0,"",'Ark1'!AH1936)</f>
        <v/>
      </c>
      <c r="M142" s="246" t="str">
        <f>+IF(I142=0,"",'Ark1'!T1936)</f>
        <v/>
      </c>
      <c r="N142" s="33" t="str">
        <f>+IF(I142=0,"",'Ark1'!U1936)</f>
        <v/>
      </c>
      <c r="O142" s="245" t="str">
        <f>+IF(I142=0,"",'Ark1'!V1936)</f>
        <v/>
      </c>
      <c r="P142" s="247" t="str">
        <f>+IF(I142=0,"",'Ark1'!W1936)</f>
        <v/>
      </c>
      <c r="Q142" s="247" t="str">
        <f>+IF(I142=0,"",'Ark1'!X1936)</f>
        <v/>
      </c>
      <c r="R142" s="247" t="str">
        <f>+IF(I142=0,"",'Ark1'!Y1936)</f>
        <v/>
      </c>
      <c r="S142" s="247" t="str">
        <f>+IF(I142=0,"",'Ark1'!Z1936)</f>
        <v/>
      </c>
      <c r="T142" s="245" t="str">
        <f>+IF(I142=0,"",'Ark1'!AA1936)</f>
        <v/>
      </c>
      <c r="U142" s="246" t="str">
        <f>+IF(I142=0,"",'Ark1'!AC1936)</f>
        <v/>
      </c>
      <c r="V142" s="247" t="str">
        <f>+IF(I142=0,"",'Ark1'!AE1936)</f>
        <v/>
      </c>
      <c r="W142" s="245" t="str">
        <f t="shared" si="23"/>
        <v/>
      </c>
      <c r="X142" s="245" t="str">
        <f t="shared" si="24"/>
        <v/>
      </c>
      <c r="Y142" s="224"/>
      <c r="AA142" s="30"/>
      <c r="AB142" s="28"/>
      <c r="AC142" s="251"/>
      <c r="AD142" s="29"/>
      <c r="AH142" s="29"/>
    </row>
    <row r="143" spans="1:34" ht="15.6">
      <c r="A143" s="224"/>
      <c r="B143" s="309">
        <f>+'Ark1'!C1937</f>
        <v>2024</v>
      </c>
      <c r="C143" s="244">
        <f>+'Ark1'!L1937</f>
        <v>5</v>
      </c>
      <c r="D143" s="244" t="str">
        <f>VLOOKUP(C143,Klasse!$C$11:$D$27,2)</f>
        <v>O</v>
      </c>
      <c r="E143" s="244">
        <f>+'Ark1'!H1937</f>
        <v>2</v>
      </c>
      <c r="F143" s="244">
        <f>+'Ark1'!J1937</f>
        <v>267</v>
      </c>
      <c r="G143" s="244" t="str">
        <f>VLOOKUP(F143,RNR!$A$8:$B$32,2)</f>
        <v>Dalpro</v>
      </c>
      <c r="H143" s="244" t="str">
        <f>+IF(I143=0,"",'Ark1'!Q1937)</f>
        <v/>
      </c>
      <c r="I143" s="374">
        <f>+'Ark1'!R1937</f>
        <v>0</v>
      </c>
      <c r="J143" s="245" t="str">
        <f>+IF(I143=0,"",'Ark1'!AG1937)</f>
        <v/>
      </c>
      <c r="K143" s="245"/>
      <c r="L143" s="245" t="str">
        <f>+IF(I143=0,"",'Ark1'!AH1937)</f>
        <v/>
      </c>
      <c r="M143" s="246" t="str">
        <f>+IF(I143=0,"",'Ark1'!T1937)</f>
        <v/>
      </c>
      <c r="N143" s="33" t="str">
        <f>+IF(I143=0,"",'Ark1'!U1937)</f>
        <v/>
      </c>
      <c r="O143" s="245" t="str">
        <f>+IF(I143=0,"",'Ark1'!V1937)</f>
        <v/>
      </c>
      <c r="P143" s="247" t="str">
        <f>+IF(I143=0,"",'Ark1'!W1937)</f>
        <v/>
      </c>
      <c r="Q143" s="247" t="str">
        <f>+IF(I143=0,"",'Ark1'!X1937)</f>
        <v/>
      </c>
      <c r="R143" s="247" t="str">
        <f>+IF(I143=0,"",'Ark1'!Y1937)</f>
        <v/>
      </c>
      <c r="S143" s="247" t="str">
        <f>+IF(I143=0,"",'Ark1'!Z1937)</f>
        <v/>
      </c>
      <c r="T143" s="245" t="str">
        <f>+IF(I143=0,"",'Ark1'!AA1937)</f>
        <v/>
      </c>
      <c r="U143" s="246" t="str">
        <f>+IF(I143=0,"",'Ark1'!AC1937)</f>
        <v/>
      </c>
      <c r="V143" s="247" t="str">
        <f>+IF(I143=0,"",'Ark1'!AE1937)</f>
        <v/>
      </c>
      <c r="W143" s="245" t="str">
        <f t="shared" si="23"/>
        <v/>
      </c>
      <c r="X143" s="245" t="str">
        <f t="shared" si="24"/>
        <v/>
      </c>
      <c r="Y143" s="224"/>
      <c r="AA143" s="30"/>
      <c r="AB143" s="28"/>
      <c r="AC143" s="251"/>
      <c r="AD143" s="29"/>
      <c r="AH143" s="29"/>
    </row>
    <row r="144" spans="1:34" ht="15.6">
      <c r="A144" s="224"/>
      <c r="B144" s="309">
        <f>+'Ark1'!C1938</f>
        <v>2024</v>
      </c>
      <c r="C144" s="244">
        <f>+'Ark1'!L1938</f>
        <v>5</v>
      </c>
      <c r="D144" s="244" t="str">
        <f>VLOOKUP(C144,Klasse!$C$11:$D$27,2)</f>
        <v>O</v>
      </c>
      <c r="E144" s="244">
        <f>+'Ark1'!H1938</f>
        <v>1</v>
      </c>
      <c r="F144" s="244">
        <f>+'Ark1'!J1938</f>
        <v>309</v>
      </c>
      <c r="G144" s="244" t="str">
        <f>VLOOKUP(F144,RNR!$A$8:$B$32,2)</f>
        <v>Malvik</v>
      </c>
      <c r="H144" s="244" t="str">
        <f>+IF(I144=0,"",'Ark1'!Q1938)</f>
        <v/>
      </c>
      <c r="I144" s="374">
        <f>+'Ark1'!R1938</f>
        <v>0</v>
      </c>
      <c r="J144" s="245" t="str">
        <f>+IF(I144=0,"",'Ark1'!AG1938)</f>
        <v/>
      </c>
      <c r="K144" s="245"/>
      <c r="L144" s="245" t="str">
        <f>+IF(I144=0,"",'Ark1'!AH1938)</f>
        <v/>
      </c>
      <c r="M144" s="246" t="str">
        <f>+IF(I144=0,"",'Ark1'!T1938)</f>
        <v/>
      </c>
      <c r="N144" s="33" t="str">
        <f>+IF(I144=0,"",'Ark1'!U1938)</f>
        <v/>
      </c>
      <c r="O144" s="245" t="str">
        <f>+IF(I144=0,"",'Ark1'!V1938)</f>
        <v/>
      </c>
      <c r="P144" s="247" t="str">
        <f>+IF(I144=0,"",'Ark1'!W1938)</f>
        <v/>
      </c>
      <c r="Q144" s="247" t="str">
        <f>+IF(I144=0,"",'Ark1'!X1938)</f>
        <v/>
      </c>
      <c r="R144" s="247" t="str">
        <f>+IF(I144=0,"",'Ark1'!Y1938)</f>
        <v/>
      </c>
      <c r="S144" s="247" t="str">
        <f>+IF(I144=0,"",'Ark1'!Z1938)</f>
        <v/>
      </c>
      <c r="T144" s="245" t="str">
        <f>+IF(I144=0,"",'Ark1'!AA1938)</f>
        <v/>
      </c>
      <c r="U144" s="246" t="str">
        <f>+IF(I144=0,"",'Ark1'!AC1938)</f>
        <v/>
      </c>
      <c r="V144" s="247" t="str">
        <f>+IF(I144=0,"",'Ark1'!AE1938)</f>
        <v/>
      </c>
      <c r="W144" s="245" t="str">
        <f t="shared" si="23"/>
        <v/>
      </c>
      <c r="X144" s="245" t="str">
        <f t="shared" si="24"/>
        <v/>
      </c>
      <c r="Y144" s="224"/>
      <c r="AA144" s="30"/>
      <c r="AB144" s="28"/>
      <c r="AC144" s="251"/>
      <c r="AD144" s="29"/>
      <c r="AH144" s="29"/>
    </row>
    <row r="145" spans="1:52" ht="15.6">
      <c r="A145" s="224"/>
      <c r="B145" s="309">
        <f>+'Ark1'!C1939</f>
        <v>2024</v>
      </c>
      <c r="C145" s="244">
        <f>+'Ark1'!L1939</f>
        <v>5</v>
      </c>
      <c r="D145" s="244" t="str">
        <f>VLOOKUP(C145,Klasse!$C$11:$D$27,2)</f>
        <v>O</v>
      </c>
      <c r="E145" s="244">
        <f>+'Ark1'!H1939</f>
        <v>2</v>
      </c>
      <c r="F145" s="244">
        <f>+'Ark1'!J1939</f>
        <v>470</v>
      </c>
      <c r="G145" s="244" t="str">
        <f>VLOOKUP(F145,RNR!$A$8:$B$32,2)</f>
        <v>Jens Eide</v>
      </c>
      <c r="H145" s="244">
        <f>+IF(I145=0,"",'Ark1'!Q1939)</f>
        <v>1</v>
      </c>
      <c r="I145" s="374">
        <f>+'Ark1'!R1939</f>
        <v>1</v>
      </c>
      <c r="J145" s="245">
        <f>+IF(I145=0,"",'Ark1'!AG1939)</f>
        <v>0.79365079365079338</v>
      </c>
      <c r="K145" s="245"/>
      <c r="L145" s="245">
        <f>+IF(I145=0,"",'Ark1'!AH1939)</f>
        <v>0.44211560504339281</v>
      </c>
      <c r="M145" s="246">
        <f>+IF(I145=0,"",'Ark1'!T1939)</f>
        <v>3</v>
      </c>
      <c r="N145" s="33">
        <f>+IF(I145=0,"",'Ark1'!U1939)</f>
        <v>8.1</v>
      </c>
      <c r="O145" s="245">
        <f>+IF(I145=0,"",'Ark1'!V1939)</f>
        <v>0</v>
      </c>
      <c r="P145" s="247">
        <f>+IF(I145=0,"",'Ark1'!W1939)</f>
        <v>0</v>
      </c>
      <c r="Q145" s="247">
        <f>+IF(I145=0,"",'Ark1'!X1939)</f>
        <v>0</v>
      </c>
      <c r="R145" s="247">
        <f>+IF(I145=0,"",'Ark1'!Y1939)</f>
        <v>0</v>
      </c>
      <c r="S145" s="247">
        <f>+IF(I145=0,"",'Ark1'!Z1939)</f>
        <v>0</v>
      </c>
      <c r="T145" s="245">
        <f>+IF(I145=0,"",'Ark1'!AA1939)</f>
        <v>0</v>
      </c>
      <c r="U145" s="246">
        <f>+IF(I145=0,"",'Ark1'!AC1939)</f>
        <v>0</v>
      </c>
      <c r="V145" s="247">
        <f>+IF(I145=0,"",'Ark1'!AE1939)</f>
        <v>0</v>
      </c>
      <c r="W145" s="245">
        <f t="shared" si="23"/>
        <v>1.6199999999999999</v>
      </c>
      <c r="X145" s="245">
        <f t="shared" si="24"/>
        <v>1</v>
      </c>
      <c r="Y145" s="224"/>
      <c r="AA145" s="30"/>
      <c r="AB145" s="28"/>
      <c r="AC145" s="251"/>
      <c r="AD145" s="29"/>
      <c r="AH145" s="29"/>
    </row>
    <row r="146" spans="1:52" ht="15.6">
      <c r="A146" s="224"/>
      <c r="B146" s="309">
        <f>+'Ark1'!C1940</f>
        <v>2024</v>
      </c>
      <c r="C146" s="244">
        <f>+'Ark1'!L1940</f>
        <v>5</v>
      </c>
      <c r="D146" s="244" t="str">
        <f>VLOOKUP(C146,Klasse!$C$11:$D$27,2)</f>
        <v>O</v>
      </c>
      <c r="E146" s="244">
        <f>+'Ark1'!H1940</f>
        <v>2</v>
      </c>
      <c r="F146" s="244">
        <f>+'Ark1'!J1940</f>
        <v>629</v>
      </c>
      <c r="G146" s="244" t="str">
        <f>VLOOKUP(F146,RNR!$A$8:$B$32,2)</f>
        <v>Bø</v>
      </c>
      <c r="H146" s="244" t="str">
        <f>+IF(I146=0,"",'Ark1'!Q1940)</f>
        <v/>
      </c>
      <c r="I146" s="374">
        <f>+'Ark1'!R1940</f>
        <v>0</v>
      </c>
      <c r="J146" s="245" t="str">
        <f>+IF(I146=0,"",'Ark1'!AG1940)</f>
        <v/>
      </c>
      <c r="K146" s="245"/>
      <c r="L146" s="245" t="str">
        <f>+IF(I146=0,"",'Ark1'!AH1940)</f>
        <v/>
      </c>
      <c r="M146" s="246" t="str">
        <f>+IF(I146=0,"",'Ark1'!T1940)</f>
        <v/>
      </c>
      <c r="N146" s="33" t="str">
        <f>+IF(I146=0,"",'Ark1'!U1940)</f>
        <v/>
      </c>
      <c r="O146" s="245" t="str">
        <f>+IF(I146=0,"",'Ark1'!V1940)</f>
        <v/>
      </c>
      <c r="P146" s="247" t="str">
        <f>+IF(I146=0,"",'Ark1'!W1940)</f>
        <v/>
      </c>
      <c r="Q146" s="247" t="str">
        <f>+IF(I146=0,"",'Ark1'!X1940)</f>
        <v/>
      </c>
      <c r="R146" s="247" t="str">
        <f>+IF(I146=0,"",'Ark1'!Y1940)</f>
        <v/>
      </c>
      <c r="S146" s="247" t="str">
        <f>+IF(I146=0,"",'Ark1'!Z1940)</f>
        <v/>
      </c>
      <c r="T146" s="245" t="str">
        <f>+IF(I146=0,"",'Ark1'!AA1940)</f>
        <v/>
      </c>
      <c r="U146" s="246" t="str">
        <f>+IF(I146=0,"",'Ark1'!AC1940)</f>
        <v/>
      </c>
      <c r="V146" s="247" t="str">
        <f>+IF(I146=0,"",'Ark1'!AE1940)</f>
        <v/>
      </c>
      <c r="W146" s="245" t="str">
        <f t="shared" si="23"/>
        <v/>
      </c>
      <c r="X146" s="245" t="str">
        <f t="shared" si="24"/>
        <v/>
      </c>
      <c r="Y146" s="224"/>
      <c r="AA146" s="30"/>
      <c r="AB146" s="28"/>
      <c r="AC146" s="251"/>
      <c r="AD146" s="29"/>
      <c r="AH146" s="29"/>
    </row>
    <row r="147" spans="1:52" ht="15.6">
      <c r="A147" s="224"/>
      <c r="B147" s="309">
        <f>+'Ark1'!C1941</f>
        <v>2024</v>
      </c>
      <c r="C147" s="244">
        <f>+'Ark1'!L1941</f>
        <v>5</v>
      </c>
      <c r="D147" s="244" t="str">
        <f>VLOOKUP(C147,Klasse!$C$11:$D$27,2)</f>
        <v>O</v>
      </c>
      <c r="E147" s="244">
        <f>+'Ark1'!H1941</f>
        <v>1</v>
      </c>
      <c r="F147" s="244">
        <f>+'Ark1'!J1941</f>
        <v>643</v>
      </c>
      <c r="G147" s="244" t="str">
        <f>VLOOKUP(F147,RNR!$A$8:$B$32,2)</f>
        <v>Bjerka</v>
      </c>
      <c r="H147" s="244" t="str">
        <f>+IF(I147=0,"",'Ark1'!Q1941)</f>
        <v/>
      </c>
      <c r="I147" s="374">
        <f>+'Ark1'!R1941</f>
        <v>0</v>
      </c>
      <c r="J147" s="245" t="str">
        <f>+IF(I147=0,"",'Ark1'!AG1941)</f>
        <v/>
      </c>
      <c r="K147" s="245"/>
      <c r="L147" s="245" t="str">
        <f>+IF(I147=0,"",'Ark1'!AH1941)</f>
        <v/>
      </c>
      <c r="M147" s="246" t="str">
        <f>+IF(I147=0,"",'Ark1'!T1941)</f>
        <v/>
      </c>
      <c r="N147" s="33" t="str">
        <f>+IF(I147=0,"",'Ark1'!U1941)</f>
        <v/>
      </c>
      <c r="O147" s="245" t="str">
        <f>+IF(I147=0,"",'Ark1'!V1941)</f>
        <v/>
      </c>
      <c r="P147" s="247" t="str">
        <f>+IF(I147=0,"",'Ark1'!W1941)</f>
        <v/>
      </c>
      <c r="Q147" s="247" t="str">
        <f>+IF(I147=0,"",'Ark1'!X1941)</f>
        <v/>
      </c>
      <c r="R147" s="247" t="str">
        <f>+IF(I147=0,"",'Ark1'!Y1941)</f>
        <v/>
      </c>
      <c r="S147" s="247" t="str">
        <f>+IF(I147=0,"",'Ark1'!Z1941)</f>
        <v/>
      </c>
      <c r="T147" s="245" t="str">
        <f>+IF(I147=0,"",'Ark1'!AA1941)</f>
        <v/>
      </c>
      <c r="U147" s="246" t="str">
        <f>+IF(I147=0,"",'Ark1'!AC1941)</f>
        <v/>
      </c>
      <c r="V147" s="247" t="str">
        <f>+IF(I147=0,"",'Ark1'!AE1941)</f>
        <v/>
      </c>
      <c r="W147" s="245" t="str">
        <f t="shared" si="23"/>
        <v/>
      </c>
      <c r="X147" s="245" t="str">
        <f t="shared" si="24"/>
        <v/>
      </c>
      <c r="Y147" s="224"/>
      <c r="AA147" s="30"/>
      <c r="AB147" s="28"/>
      <c r="AC147" s="251"/>
      <c r="AD147" s="29"/>
      <c r="AH147" s="29"/>
    </row>
    <row r="148" spans="1:52" ht="15.6">
      <c r="A148" s="224"/>
      <c r="B148" s="309">
        <f>+'Ark1'!C1942</f>
        <v>2024</v>
      </c>
      <c r="C148" s="244">
        <f>+'Ark1'!L1942</f>
        <v>5</v>
      </c>
      <c r="D148" s="244" t="str">
        <f>VLOOKUP(C148,Klasse!$C$11:$D$27,2)</f>
        <v>O</v>
      </c>
      <c r="E148" s="244">
        <f>+'Ark1'!H1942</f>
        <v>2</v>
      </c>
      <c r="F148" s="244">
        <f>+'Ark1'!J1942</f>
        <v>704</v>
      </c>
      <c r="G148" s="244" t="str">
        <f>VLOOKUP(F148,RNR!$A$8:$B$32,2)</f>
        <v>Øre Vilt</v>
      </c>
      <c r="H148" s="244" t="str">
        <f>+IF(I148=0,"",'Ark1'!Q1942)</f>
        <v/>
      </c>
      <c r="I148" s="374">
        <f>+'Ark1'!R1942</f>
        <v>0</v>
      </c>
      <c r="J148" s="245" t="str">
        <f>+IF(I148=0,"",'Ark1'!AG1942)</f>
        <v/>
      </c>
      <c r="K148" s="245"/>
      <c r="L148" s="245" t="str">
        <f>+IF(I148=0,"",'Ark1'!AH1942)</f>
        <v/>
      </c>
      <c r="M148" s="246" t="str">
        <f>+IF(I148=0,"",'Ark1'!T1942)</f>
        <v/>
      </c>
      <c r="N148" s="33" t="str">
        <f>+IF(I148=0,"",'Ark1'!U1942)</f>
        <v/>
      </c>
      <c r="O148" s="245" t="str">
        <f>+IF(I148=0,"",'Ark1'!V1942)</f>
        <v/>
      </c>
      <c r="P148" s="247" t="str">
        <f>+IF(I148=0,"",'Ark1'!W1942)</f>
        <v/>
      </c>
      <c r="Q148" s="247" t="str">
        <f>+IF(I148=0,"",'Ark1'!X1942)</f>
        <v/>
      </c>
      <c r="R148" s="247" t="str">
        <f>+IF(I148=0,"",'Ark1'!Y1942)</f>
        <v/>
      </c>
      <c r="S148" s="247" t="str">
        <f>+IF(I148=0,"",'Ark1'!Z1942)</f>
        <v/>
      </c>
      <c r="T148" s="245" t="str">
        <f>+IF(I148=0,"",'Ark1'!AA1942)</f>
        <v/>
      </c>
      <c r="U148" s="246" t="str">
        <f>+IF(I148=0,"",'Ark1'!AC1942)</f>
        <v/>
      </c>
      <c r="V148" s="247" t="str">
        <f>+IF(I148=0,"",'Ark1'!AE1942)</f>
        <v/>
      </c>
      <c r="W148" s="245" t="str">
        <f t="shared" si="23"/>
        <v/>
      </c>
      <c r="X148" s="245" t="str">
        <f t="shared" si="24"/>
        <v/>
      </c>
      <c r="Y148" s="224"/>
      <c r="AA148" s="30"/>
      <c r="AB148" s="28"/>
      <c r="AC148" s="251"/>
      <c r="AD148" s="29"/>
      <c r="AH148" s="29"/>
    </row>
    <row r="149" spans="1:52" ht="18.600000000000001" customHeight="1">
      <c r="A149" s="224"/>
      <c r="B149" s="309">
        <f>+'Ark1'!C1943</f>
        <v>2024</v>
      </c>
      <c r="C149" s="244">
        <f>+'Ark1'!L1943</f>
        <v>5</v>
      </c>
      <c r="D149" s="244" t="str">
        <f>VLOOKUP(C149,Klasse!$C$11:$D$27,2)</f>
        <v>O</v>
      </c>
      <c r="E149" s="244">
        <f>+'Ark1'!H1943</f>
        <v>1</v>
      </c>
      <c r="F149" s="244">
        <f>+'Ark1'!J1943</f>
        <v>802</v>
      </c>
      <c r="G149" s="244" t="str">
        <f>VLOOKUP(F149,RNR!$A$8:$B$32,2)</f>
        <v>Karasjok</v>
      </c>
      <c r="H149" s="244" t="str">
        <f>+IF(I149=0,"",'Ark1'!Q1943)</f>
        <v/>
      </c>
      <c r="I149" s="374">
        <f>+'Ark1'!R1943</f>
        <v>0</v>
      </c>
      <c r="J149" s="245" t="str">
        <f>+IF(I149=0,"",'Ark1'!AG1943)</f>
        <v/>
      </c>
      <c r="K149" s="245"/>
      <c r="L149" s="245" t="str">
        <f>+IF(I149=0,"",'Ark1'!AH1943)</f>
        <v/>
      </c>
      <c r="M149" s="246" t="str">
        <f>+IF(I149=0,"",'Ark1'!T1943)</f>
        <v/>
      </c>
      <c r="N149" s="33" t="str">
        <f>+IF(I149=0,"",'Ark1'!U1943)</f>
        <v/>
      </c>
      <c r="O149" s="245" t="str">
        <f>+IF(I149=0,"",'Ark1'!V1943)</f>
        <v/>
      </c>
      <c r="P149" s="247" t="str">
        <f>+IF(I149=0,"",'Ark1'!W1943)</f>
        <v/>
      </c>
      <c r="Q149" s="247" t="str">
        <f>+IF(I149=0,"",'Ark1'!X1943)</f>
        <v/>
      </c>
      <c r="R149" s="247" t="str">
        <f>+IF(I149=0,"",'Ark1'!Y1943)</f>
        <v/>
      </c>
      <c r="S149" s="247" t="str">
        <f>+IF(I149=0,"",'Ark1'!Z1943)</f>
        <v/>
      </c>
      <c r="T149" s="245" t="str">
        <f>+IF(I149=0,"",'Ark1'!AA1943)</f>
        <v/>
      </c>
      <c r="U149" s="246" t="str">
        <f>+IF(I149=0,"",'Ark1'!AC1943)</f>
        <v/>
      </c>
      <c r="V149" s="247" t="str">
        <f>+IF(I149=0,"",'Ark1'!AE1943)</f>
        <v/>
      </c>
      <c r="W149" s="245" t="str">
        <f t="shared" si="23"/>
        <v/>
      </c>
      <c r="X149" s="245" t="str">
        <f t="shared" si="24"/>
        <v/>
      </c>
      <c r="Y149" s="224"/>
      <c r="AA149" s="30"/>
      <c r="AB149" s="28"/>
      <c r="AC149" s="251"/>
      <c r="AD149" s="29"/>
      <c r="AH149" s="29"/>
    </row>
    <row r="150" spans="1:52" ht="15" customHeight="1">
      <c r="A150" s="224"/>
      <c r="B150" s="224"/>
      <c r="C150" s="224"/>
      <c r="D150" s="224"/>
      <c r="E150" s="224"/>
      <c r="F150" s="224"/>
      <c r="G150" s="224"/>
      <c r="H150" s="224"/>
      <c r="I150" s="370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AA150" s="30"/>
      <c r="AB150" s="28"/>
      <c r="AC150" s="251"/>
      <c r="AD150" s="29"/>
      <c r="AH150" s="29"/>
    </row>
    <row r="151" spans="1:52" ht="17.399999999999999">
      <c r="A151" s="224"/>
      <c r="B151" s="224"/>
      <c r="C151" s="224"/>
      <c r="D151" s="283" t="str">
        <f>+D153</f>
        <v>O+</v>
      </c>
      <c r="E151" s="224"/>
      <c r="F151" s="224"/>
      <c r="G151" s="224"/>
      <c r="H151" s="224"/>
      <c r="I151" s="359">
        <f>SUM(I153:I177)</f>
        <v>16</v>
      </c>
      <c r="J151" s="224"/>
      <c r="K151" s="272"/>
      <c r="L151" s="272"/>
      <c r="M151" s="272"/>
      <c r="N151" s="273">
        <f>+Klasse!L16</f>
        <v>9.8687500000000004</v>
      </c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AA151" s="30"/>
      <c r="AB151" s="28"/>
      <c r="AC151" s="251"/>
      <c r="AD151" s="29"/>
      <c r="AH151" s="29"/>
    </row>
    <row r="152" spans="1:52" ht="15" customHeight="1">
      <c r="A152" s="224"/>
      <c r="B152" s="224"/>
      <c r="C152" s="224"/>
      <c r="D152" s="224"/>
      <c r="E152" s="224"/>
      <c r="F152" s="224"/>
      <c r="G152" s="224"/>
      <c r="H152" s="242"/>
      <c r="I152" s="370"/>
      <c r="J152" s="225"/>
      <c r="K152" s="225"/>
      <c r="L152" s="225"/>
      <c r="M152" s="242"/>
      <c r="N152" s="225"/>
      <c r="O152" s="225"/>
      <c r="P152" s="226"/>
      <c r="Q152" s="226"/>
      <c r="R152" s="226"/>
      <c r="S152" s="226"/>
      <c r="T152" s="243"/>
      <c r="U152" s="224"/>
      <c r="V152" s="243"/>
      <c r="W152" s="243"/>
      <c r="X152" s="241"/>
      <c r="Y152" s="224"/>
      <c r="AA152" s="30"/>
      <c r="AB152" s="28"/>
      <c r="AC152" s="228"/>
      <c r="AD152" s="29"/>
      <c r="AH152" s="29"/>
      <c r="AZ152" s="240"/>
    </row>
    <row r="153" spans="1:52" ht="15.6">
      <c r="A153" s="224"/>
      <c r="B153" s="309">
        <f>+'Ark1'!C1944</f>
        <v>2024</v>
      </c>
      <c r="C153" s="244">
        <f>+'Ark1'!L1944</f>
        <v>6</v>
      </c>
      <c r="D153" s="244" t="str">
        <f>VLOOKUP(C153,Klasse!$C$11:$D$27,2)</f>
        <v>O+</v>
      </c>
      <c r="E153" s="29">
        <f>+'Ark1'!H1944</f>
        <v>1</v>
      </c>
      <c r="F153" s="29">
        <f>+'Ark1'!J1944</f>
        <v>103</v>
      </c>
      <c r="G153" s="29" t="str">
        <f>VLOOKUP(F153,RNR!$A$8:$B$32,2)</f>
        <v>Rudshøgda</v>
      </c>
      <c r="H153" s="29" t="str">
        <f>+IF(I153=0,"",'Ark1'!Q1944)</f>
        <v/>
      </c>
      <c r="I153" s="358">
        <f>+'Ark1'!R1944</f>
        <v>0</v>
      </c>
      <c r="J153" s="30" t="str">
        <f>+IF(I153=0,"",'Ark1'!AG1944)</f>
        <v/>
      </c>
      <c r="L153" s="30" t="str">
        <f>+IF(I153=0,"",'Ark1'!AH1944)</f>
        <v/>
      </c>
      <c r="M153" s="28" t="str">
        <f>+IF(I153=0,"",'Ark1'!T1944)</f>
        <v/>
      </c>
      <c r="N153" s="33" t="str">
        <f>+IF(I153=0,"",'Ark1'!U1944)</f>
        <v/>
      </c>
      <c r="O153" s="30" t="str">
        <f>+IF(I153=0,"",'Ark1'!V1944)</f>
        <v/>
      </c>
      <c r="P153" s="35" t="str">
        <f>+IF(I153=0,"",'Ark1'!W1944)</f>
        <v/>
      </c>
      <c r="Q153" s="35" t="str">
        <f>+IF(I153=0,"",'Ark1'!X1944)</f>
        <v/>
      </c>
      <c r="R153" s="35" t="str">
        <f>+IF(I153=0,"",'Ark1'!Y1944)</f>
        <v/>
      </c>
      <c r="S153" s="35" t="str">
        <f>+IF(I153=0,"",'Ark1'!Z1944)</f>
        <v/>
      </c>
      <c r="T153" s="30" t="str">
        <f>+IF(I153=0,"",'Ark1'!AA1944)</f>
        <v/>
      </c>
      <c r="U153" s="28" t="str">
        <f>+IF(I153=0,"",'Ark1'!AC1944)</f>
        <v/>
      </c>
      <c r="V153" s="35" t="str">
        <f>+IF(I153=0,"",'Ark1'!AE1944)</f>
        <v/>
      </c>
      <c r="W153" s="30" t="str">
        <f t="shared" ref="W153:W157" si="25">IF(I153=0,"",N153/C153)</f>
        <v/>
      </c>
      <c r="X153" s="30" t="str">
        <f t="shared" ref="X153:X157" si="26">IF(I153=0,"",I153/H153)</f>
        <v/>
      </c>
      <c r="Y153" s="224"/>
      <c r="AA153" s="30"/>
      <c r="AB153" s="28"/>
      <c r="AC153" s="251"/>
      <c r="AD153" s="29"/>
      <c r="AH153" s="29"/>
    </row>
    <row r="154" spans="1:52" ht="15.6">
      <c r="A154" s="224"/>
      <c r="B154" s="309">
        <f>+'Ark1'!C1945</f>
        <v>2024</v>
      </c>
      <c r="C154" s="244">
        <f>+'Ark1'!L1945</f>
        <v>6</v>
      </c>
      <c r="D154" s="244" t="str">
        <f>VLOOKUP(C154,Klasse!$C$11:$D$27,2)</f>
        <v>O+</v>
      </c>
      <c r="E154" s="29">
        <f>+'Ark1'!H1945</f>
        <v>2</v>
      </c>
      <c r="F154" s="29">
        <f>+'Ark1'!J1945</f>
        <v>106</v>
      </c>
      <c r="G154" s="29" t="str">
        <f>VLOOKUP(F154,RNR!$A$8:$B$32,2)</f>
        <v>Furuseth</v>
      </c>
      <c r="H154" s="29" t="str">
        <f>+IF(I154=0,"",'Ark1'!Q1945)</f>
        <v/>
      </c>
      <c r="I154" s="358">
        <f>+'Ark1'!R1945</f>
        <v>0</v>
      </c>
      <c r="J154" s="30" t="str">
        <f>+IF(I154=0,"",'Ark1'!AG1945)</f>
        <v/>
      </c>
      <c r="L154" s="30" t="str">
        <f>+IF(I154=0,"",'Ark1'!AH1945)</f>
        <v/>
      </c>
      <c r="M154" s="28" t="str">
        <f>+IF(I154=0,"",'Ark1'!T1945)</f>
        <v/>
      </c>
      <c r="N154" s="33" t="str">
        <f>+IF(I154=0,"",'Ark1'!U1945)</f>
        <v/>
      </c>
      <c r="O154" s="30" t="str">
        <f>+IF(I154=0,"",'Ark1'!V1945)</f>
        <v/>
      </c>
      <c r="P154" s="35" t="str">
        <f>+IF(I154=0,"",'Ark1'!W1945)</f>
        <v/>
      </c>
      <c r="Q154" s="35" t="str">
        <f>+IF(I154=0,"",'Ark1'!X1945)</f>
        <v/>
      </c>
      <c r="R154" s="35" t="str">
        <f>+IF(I154=0,"",'Ark1'!Y1945)</f>
        <v/>
      </c>
      <c r="S154" s="35" t="str">
        <f>+IF(I154=0,"",'Ark1'!Z1945)</f>
        <v/>
      </c>
      <c r="T154" s="30" t="str">
        <f>+IF(I154=0,"",'Ark1'!AA1945)</f>
        <v/>
      </c>
      <c r="U154" s="28" t="str">
        <f>+IF(I154=0,"",'Ark1'!AC1945)</f>
        <v/>
      </c>
      <c r="V154" s="35" t="str">
        <f>+IF(I154=0,"",'Ark1'!AE1945)</f>
        <v/>
      </c>
      <c r="W154" s="30" t="str">
        <f t="shared" si="25"/>
        <v/>
      </c>
      <c r="X154" s="30" t="str">
        <f t="shared" si="26"/>
        <v/>
      </c>
      <c r="Y154" s="224"/>
      <c r="AA154" s="30"/>
      <c r="AB154" s="28"/>
      <c r="AC154" s="251"/>
      <c r="AD154" s="29"/>
      <c r="AH154" s="29"/>
    </row>
    <row r="155" spans="1:52" ht="15.6">
      <c r="A155" s="224"/>
      <c r="B155" s="309">
        <f>+'Ark1'!C1946</f>
        <v>2024</v>
      </c>
      <c r="C155" s="244">
        <f>+'Ark1'!L1946</f>
        <v>6</v>
      </c>
      <c r="D155" s="244" t="str">
        <f>VLOOKUP(C155,Klasse!$C$11:$D$27,2)</f>
        <v>O+</v>
      </c>
      <c r="E155" s="29">
        <f>+'Ark1'!H1946</f>
        <v>1</v>
      </c>
      <c r="F155" s="29">
        <f>+'Ark1'!J1946</f>
        <v>110</v>
      </c>
      <c r="G155" s="29" t="str">
        <f>VLOOKUP(F155,RNR!$A$8:$B$32,2)</f>
        <v>Gol</v>
      </c>
      <c r="H155" s="29" t="str">
        <f>+IF(I155=0,"",'Ark1'!Q1946)</f>
        <v/>
      </c>
      <c r="I155" s="358">
        <f>+'Ark1'!R1946</f>
        <v>0</v>
      </c>
      <c r="J155" s="30" t="str">
        <f>+IF(I155=0,"",'Ark1'!AG1946)</f>
        <v/>
      </c>
      <c r="L155" s="30" t="str">
        <f>+IF(I155=0,"",'Ark1'!AH1946)</f>
        <v/>
      </c>
      <c r="M155" s="28" t="str">
        <f>+IF(I155=0,"",'Ark1'!T1946)</f>
        <v/>
      </c>
      <c r="N155" s="33" t="str">
        <f>+IF(I155=0,"",'Ark1'!U1946)</f>
        <v/>
      </c>
      <c r="O155" s="30" t="str">
        <f>+IF(I155=0,"",'Ark1'!V1946)</f>
        <v/>
      </c>
      <c r="P155" s="35" t="str">
        <f>+IF(I155=0,"",'Ark1'!W1946)</f>
        <v/>
      </c>
      <c r="Q155" s="35" t="str">
        <f>+IF(I155=0,"",'Ark1'!X1946)</f>
        <v/>
      </c>
      <c r="R155" s="35" t="str">
        <f>+IF(I155=0,"",'Ark1'!Y1946)</f>
        <v/>
      </c>
      <c r="S155" s="35" t="str">
        <f>+IF(I155=0,"",'Ark1'!Z1946)</f>
        <v/>
      </c>
      <c r="T155" s="30" t="str">
        <f>+IF(I155=0,"",'Ark1'!AA1946)</f>
        <v/>
      </c>
      <c r="U155" s="28" t="str">
        <f>+IF(I155=0,"",'Ark1'!AC1946)</f>
        <v/>
      </c>
      <c r="V155" s="35" t="str">
        <f>+IF(I155=0,"",'Ark1'!AE1946)</f>
        <v/>
      </c>
      <c r="W155" s="30" t="str">
        <f t="shared" si="25"/>
        <v/>
      </c>
      <c r="X155" s="30" t="str">
        <f t="shared" si="26"/>
        <v/>
      </c>
      <c r="Y155" s="224"/>
      <c r="AA155" s="30"/>
      <c r="AB155" s="28"/>
      <c r="AC155" s="251"/>
      <c r="AD155" s="29"/>
      <c r="AH155" s="29"/>
    </row>
    <row r="156" spans="1:52" ht="15.6">
      <c r="A156" s="224"/>
      <c r="B156" s="309">
        <f>+'Ark1'!C1947</f>
        <v>2024</v>
      </c>
      <c r="C156" s="244">
        <f>+'Ark1'!L1947</f>
        <v>6</v>
      </c>
      <c r="D156" s="244" t="str">
        <f>VLOOKUP(C156,Klasse!$C$11:$D$27,2)</f>
        <v>O+</v>
      </c>
      <c r="E156" s="29">
        <f>+'Ark1'!H1947</f>
        <v>1</v>
      </c>
      <c r="F156" s="29">
        <f>+'Ark1'!J1947</f>
        <v>111</v>
      </c>
      <c r="G156" s="29" t="str">
        <f>VLOOKUP(F156,RNR!$A$8:$B$32,2)</f>
        <v>Forus</v>
      </c>
      <c r="H156" s="29">
        <f>+IF(I156=0,"",'Ark1'!Q1947)</f>
        <v>1</v>
      </c>
      <c r="I156" s="358">
        <f>+'Ark1'!R1947</f>
        <v>1</v>
      </c>
      <c r="J156" s="30">
        <f>+IF(I156=0,"",'Ark1'!AG1947)</f>
        <v>0.1506024096385542</v>
      </c>
      <c r="L156" s="30">
        <f>+IF(I156=0,"",'Ark1'!AH1947)</f>
        <v>7.4826836543809061E-2</v>
      </c>
      <c r="M156" s="28">
        <f>+IF(I156=0,"",'Ark1'!T1947)</f>
        <v>3</v>
      </c>
      <c r="N156" s="33">
        <f>+IF(I156=0,"",'Ark1'!U1947)</f>
        <v>7.4</v>
      </c>
      <c r="O156" s="30">
        <f>+IF(I156=0,"",'Ark1'!V1947)</f>
        <v>0</v>
      </c>
      <c r="P156" s="35">
        <f>+IF(I156=0,"",'Ark1'!W1947)</f>
        <v>0</v>
      </c>
      <c r="Q156" s="35">
        <f>+IF(I156=0,"",'Ark1'!X1947)</f>
        <v>0</v>
      </c>
      <c r="R156" s="35">
        <f>+IF(I156=0,"",'Ark1'!Y1947)</f>
        <v>0</v>
      </c>
      <c r="S156" s="35">
        <f>+IF(I156=0,"",'Ark1'!Z1947)</f>
        <v>0</v>
      </c>
      <c r="T156" s="30">
        <f>+IF(I156=0,"",'Ark1'!AA1947)</f>
        <v>0</v>
      </c>
      <c r="U156" s="28">
        <f>+IF(I156=0,"",'Ark1'!AC1947)</f>
        <v>0</v>
      </c>
      <c r="V156" s="35">
        <f>+IF(I156=0,"",'Ark1'!AE1947)</f>
        <v>0</v>
      </c>
      <c r="W156" s="30">
        <f t="shared" si="25"/>
        <v>1.2333333333333334</v>
      </c>
      <c r="X156" s="30">
        <f t="shared" si="26"/>
        <v>1</v>
      </c>
      <c r="Y156" s="224"/>
      <c r="AA156" s="30"/>
      <c r="AB156" s="28"/>
      <c r="AC156" s="251"/>
      <c r="AD156" s="29"/>
      <c r="AH156" s="29"/>
    </row>
    <row r="157" spans="1:52" ht="15.6">
      <c r="A157" s="224"/>
      <c r="B157" s="309">
        <f>+'Ark1'!C1948</f>
        <v>2024</v>
      </c>
      <c r="C157" s="244">
        <f>+'Ark1'!L1948</f>
        <v>6</v>
      </c>
      <c r="D157" s="244" t="str">
        <f>VLOOKUP(C157,Klasse!$C$11:$D$27,2)</f>
        <v>O+</v>
      </c>
      <c r="E157" s="29">
        <f>+'Ark1'!H1948</f>
        <v>1</v>
      </c>
      <c r="F157" s="29">
        <f>+'Ark1'!J1948</f>
        <v>116</v>
      </c>
      <c r="G157" s="29" t="str">
        <f>VLOOKUP(F157,RNR!$A$8:$B$32,2)</f>
        <v>Sandeid</v>
      </c>
      <c r="H157" s="29" t="str">
        <f>+IF(I157=0,"",'Ark1'!Q1948)</f>
        <v/>
      </c>
      <c r="I157" s="358">
        <f>+'Ark1'!R1948</f>
        <v>0</v>
      </c>
      <c r="J157" s="30" t="str">
        <f>+IF(I157=0,"",'Ark1'!AG1948)</f>
        <v/>
      </c>
      <c r="L157" s="30" t="str">
        <f>+IF(I157=0,"",'Ark1'!AH1948)</f>
        <v/>
      </c>
      <c r="M157" s="28" t="str">
        <f>+IF(I157=0,"",'Ark1'!T1948)</f>
        <v/>
      </c>
      <c r="N157" s="33" t="str">
        <f>+IF(I157=0,"",'Ark1'!U1948)</f>
        <v/>
      </c>
      <c r="O157" s="30" t="str">
        <f>+IF(I157=0,"",'Ark1'!V1948)</f>
        <v/>
      </c>
      <c r="P157" s="35" t="str">
        <f>+IF(I157=0,"",'Ark1'!W1948)</f>
        <v/>
      </c>
      <c r="Q157" s="35" t="str">
        <f>+IF(I157=0,"",'Ark1'!X1948)</f>
        <v/>
      </c>
      <c r="R157" s="35" t="str">
        <f>+IF(I157=0,"",'Ark1'!Y1948)</f>
        <v/>
      </c>
      <c r="S157" s="35" t="str">
        <f>+IF(I157=0,"",'Ark1'!Z1948)</f>
        <v/>
      </c>
      <c r="T157" s="30" t="str">
        <f>+IF(I157=0,"",'Ark1'!AA1948)</f>
        <v/>
      </c>
      <c r="U157" s="28" t="str">
        <f>+IF(I157=0,"",'Ark1'!AC1948)</f>
        <v/>
      </c>
      <c r="V157" s="35" t="str">
        <f>+IF(I157=0,"",'Ark1'!AE1948)</f>
        <v/>
      </c>
      <c r="W157" s="30" t="str">
        <f t="shared" si="25"/>
        <v/>
      </c>
      <c r="X157" s="30" t="str">
        <f t="shared" si="26"/>
        <v/>
      </c>
      <c r="Y157" s="224"/>
      <c r="AA157" s="30"/>
      <c r="AB157" s="28"/>
      <c r="AC157" s="251"/>
      <c r="AD157" s="29"/>
      <c r="AH157" s="29"/>
    </row>
    <row r="158" spans="1:52" ht="15.6">
      <c r="A158" s="224"/>
      <c r="B158" s="309">
        <f>+'Ark1'!C1949</f>
        <v>2024</v>
      </c>
      <c r="C158" s="244">
        <f>+'Ark1'!L1949</f>
        <v>6</v>
      </c>
      <c r="D158" s="244" t="str">
        <f>VLOOKUP(C158,Klasse!$C$11:$D$27,2)</f>
        <v>O+</v>
      </c>
      <c r="E158" s="29">
        <f>+'Ark1'!H1949</f>
        <v>2</v>
      </c>
      <c r="F158" s="29">
        <f>+'Ark1'!J1949</f>
        <v>117</v>
      </c>
      <c r="G158" s="29" t="str">
        <f>VLOOKUP(F158,RNR!$A$8:$B$32,2)</f>
        <v>Jæren</v>
      </c>
      <c r="H158" s="29" t="str">
        <f>+IF(I158=0,"",'Ark1'!Q1949)</f>
        <v/>
      </c>
      <c r="I158" s="358">
        <f>+'Ark1'!R1949</f>
        <v>0</v>
      </c>
      <c r="J158" s="30" t="str">
        <f>+IF(I158=0,"",'Ark1'!AG1949)</f>
        <v/>
      </c>
      <c r="L158" s="30" t="str">
        <f>+IF(I158=0,"",'Ark1'!AH1949)</f>
        <v/>
      </c>
      <c r="M158" s="28" t="str">
        <f>+IF(I158=0,"",'Ark1'!T1949)</f>
        <v/>
      </c>
      <c r="N158" s="33" t="str">
        <f>+IF(I158=0,"",'Ark1'!U1949)</f>
        <v/>
      </c>
      <c r="O158" s="30" t="str">
        <f>+IF(I158=0,"",'Ark1'!V1949)</f>
        <v/>
      </c>
      <c r="P158" s="35" t="str">
        <f>+IF(I158=0,"",'Ark1'!W1949)</f>
        <v/>
      </c>
      <c r="Q158" s="35" t="str">
        <f>+IF(I158=0,"",'Ark1'!X1949)</f>
        <v/>
      </c>
      <c r="R158" s="35" t="str">
        <f>+IF(I158=0,"",'Ark1'!Y1949)</f>
        <v/>
      </c>
      <c r="S158" s="35" t="str">
        <f>+IF(I158=0,"",'Ark1'!Z1949)</f>
        <v/>
      </c>
      <c r="T158" s="30" t="str">
        <f>+IF(I158=0,"",'Ark1'!AA1949)</f>
        <v/>
      </c>
      <c r="U158" s="28" t="str">
        <f>+IF(I158=0,"",'Ark1'!AC1949)</f>
        <v/>
      </c>
      <c r="V158" s="35" t="str">
        <f>+IF(I158=0,"",'Ark1'!AE1949)</f>
        <v/>
      </c>
      <c r="W158" s="30" t="str">
        <f t="shared" ref="W158:W177" si="27">IF(I158=0,"",N158/C158)</f>
        <v/>
      </c>
      <c r="X158" s="30" t="str">
        <f t="shared" ref="X158:X177" si="28">IF(I158=0,"",I158/H158)</f>
        <v/>
      </c>
      <c r="Y158" s="224"/>
      <c r="AA158" s="30"/>
      <c r="AB158" s="28"/>
      <c r="AC158" s="251"/>
      <c r="AD158" s="29"/>
      <c r="AH158" s="29"/>
    </row>
    <row r="159" spans="1:52" ht="15.6">
      <c r="A159" s="224"/>
      <c r="B159" s="309">
        <f>+'Ark1'!C1950</f>
        <v>2024</v>
      </c>
      <c r="C159" s="244">
        <f>+'Ark1'!L1950</f>
        <v>6</v>
      </c>
      <c r="D159" s="244" t="str">
        <f>VLOOKUP(C159,Klasse!$C$11:$D$27,2)</f>
        <v>O+</v>
      </c>
      <c r="E159" s="29">
        <f>+'Ark1'!H1950</f>
        <v>1</v>
      </c>
      <c r="F159" s="29">
        <f>+'Ark1'!J1950</f>
        <v>134</v>
      </c>
      <c r="G159" s="29" t="str">
        <f>VLOOKUP(F159,RNR!$A$8:$B$32,2)</f>
        <v>Førde</v>
      </c>
      <c r="H159" s="29" t="str">
        <f>+IF(I159=0,"",'Ark1'!Q1950)</f>
        <v/>
      </c>
      <c r="I159" s="358">
        <f>+'Ark1'!R1950</f>
        <v>0</v>
      </c>
      <c r="J159" s="30" t="str">
        <f>+IF(I159=0,"",'Ark1'!AG1950)</f>
        <v/>
      </c>
      <c r="L159" s="30" t="str">
        <f>+IF(I159=0,"",'Ark1'!AH1950)</f>
        <v/>
      </c>
      <c r="M159" s="28" t="str">
        <f>+IF(I159=0,"",'Ark1'!T1950)</f>
        <v/>
      </c>
      <c r="N159" s="33" t="str">
        <f>+IF(I159=0,"",'Ark1'!U1950)</f>
        <v/>
      </c>
      <c r="O159" s="30" t="str">
        <f>+IF(I159=0,"",'Ark1'!V1950)</f>
        <v/>
      </c>
      <c r="P159" s="35" t="str">
        <f>+IF(I159=0,"",'Ark1'!W1950)</f>
        <v/>
      </c>
      <c r="Q159" s="35" t="str">
        <f>+IF(I159=0,"",'Ark1'!X1950)</f>
        <v/>
      </c>
      <c r="R159" s="35" t="str">
        <f>+IF(I159=0,"",'Ark1'!Y1950)</f>
        <v/>
      </c>
      <c r="S159" s="35" t="str">
        <f>+IF(I159=0,"",'Ark1'!Z1950)</f>
        <v/>
      </c>
      <c r="T159" s="30" t="str">
        <f>+IF(I159=0,"",'Ark1'!AA1950)</f>
        <v/>
      </c>
      <c r="U159" s="28" t="str">
        <f>+IF(I159=0,"",'Ark1'!AC1950)</f>
        <v/>
      </c>
      <c r="V159" s="35" t="str">
        <f>+IF(I159=0,"",'Ark1'!AE1950)</f>
        <v/>
      </c>
      <c r="W159" s="30" t="str">
        <f t="shared" si="27"/>
        <v/>
      </c>
      <c r="X159" s="30" t="str">
        <f t="shared" si="28"/>
        <v/>
      </c>
      <c r="Y159" s="224"/>
      <c r="AA159" s="30"/>
      <c r="AB159" s="28"/>
      <c r="AC159" s="251"/>
      <c r="AD159" s="29"/>
      <c r="AH159" s="29"/>
    </row>
    <row r="160" spans="1:52" ht="15.6">
      <c r="A160" s="224"/>
      <c r="B160" s="309">
        <f>+'Ark1'!C1951</f>
        <v>2024</v>
      </c>
      <c r="C160" s="244">
        <f>+'Ark1'!L1951</f>
        <v>6</v>
      </c>
      <c r="D160" s="244" t="str">
        <f>VLOOKUP(C160,Klasse!$C$11:$D$27,2)</f>
        <v>O+</v>
      </c>
      <c r="E160" s="29">
        <f>+'Ark1'!H1951</f>
        <v>2</v>
      </c>
      <c r="F160" s="29">
        <f>+'Ark1'!J1951</f>
        <v>141</v>
      </c>
      <c r="G160" s="29" t="str">
        <f>VLOOKUP(F160,RNR!$A$8:$B$32,2)</f>
        <v>Ølen</v>
      </c>
      <c r="H160" s="29">
        <f>+IF(I160=0,"",'Ark1'!Q1951)</f>
        <v>4</v>
      </c>
      <c r="I160" s="358">
        <f>+'Ark1'!R1951</f>
        <v>9</v>
      </c>
      <c r="J160" s="30">
        <f>+IF(I160=0,"",'Ark1'!AG1951)</f>
        <v>1.44</v>
      </c>
      <c r="L160" s="30">
        <f>+IF(I160=0,"",'Ark1'!AH1951)</f>
        <v>0.92989631507541182</v>
      </c>
      <c r="M160" s="28">
        <f>+IF(I160=0,"",'Ark1'!T1951)</f>
        <v>3.4444444444444442</v>
      </c>
      <c r="N160" s="33">
        <f>+IF(I160=0,"",'Ark1'!U1951)</f>
        <v>10.433333333333335</v>
      </c>
      <c r="O160" s="30">
        <f>+IF(I160=0,"",'Ark1'!V1951)</f>
        <v>0</v>
      </c>
      <c r="P160" s="35">
        <f>+IF(I160=0,"",'Ark1'!W1951)</f>
        <v>0</v>
      </c>
      <c r="Q160" s="35">
        <f>+IF(I160=0,"",'Ark1'!X1951)</f>
        <v>0</v>
      </c>
      <c r="R160" s="35">
        <f>+IF(I160=0,"",'Ark1'!Y1951)</f>
        <v>0</v>
      </c>
      <c r="S160" s="35">
        <f>+IF(I160=0,"",'Ark1'!Z1951)</f>
        <v>0</v>
      </c>
      <c r="T160" s="30">
        <f>+IF(I160=0,"",'Ark1'!AA1951)</f>
        <v>2.0655911179772879</v>
      </c>
      <c r="U160" s="28">
        <f>+IF(I160=0,"",'Ark1'!AC1951)</f>
        <v>0.83147941928309677</v>
      </c>
      <c r="V160" s="35">
        <f>+IF(I160=0,"",'Ark1'!AE1951)</f>
        <v>18.545511907325483</v>
      </c>
      <c r="W160" s="30">
        <f t="shared" si="27"/>
        <v>1.7388888888888892</v>
      </c>
      <c r="X160" s="30">
        <f t="shared" si="28"/>
        <v>2.25</v>
      </c>
      <c r="Y160" s="224"/>
      <c r="AA160" s="30"/>
      <c r="AB160" s="28"/>
      <c r="AC160" s="251"/>
      <c r="AD160" s="29"/>
      <c r="AH160" s="29"/>
    </row>
    <row r="161" spans="1:34" ht="15.6">
      <c r="A161" s="224"/>
      <c r="B161" s="309">
        <f>+'Ark1'!C1952</f>
        <v>2024</v>
      </c>
      <c r="C161" s="244">
        <f>+'Ark1'!L1952</f>
        <v>6</v>
      </c>
      <c r="D161" s="244" t="str">
        <f>VLOOKUP(C161,Klasse!$C$11:$D$27,2)</f>
        <v>O+</v>
      </c>
      <c r="E161" s="29">
        <f>+'Ark1'!H1952</f>
        <v>2</v>
      </c>
      <c r="F161" s="29">
        <f>+'Ark1'!J1952</f>
        <v>143</v>
      </c>
      <c r="G161" s="29" t="str">
        <f>VLOOKUP(F161,RNR!$A$8:$B$32,2)</f>
        <v>Nordfjord</v>
      </c>
      <c r="H161" s="29" t="str">
        <f>+IF(I161=0,"",'Ark1'!Q1952)</f>
        <v/>
      </c>
      <c r="I161" s="358">
        <f>+'Ark1'!R1952</f>
        <v>0</v>
      </c>
      <c r="J161" s="30" t="str">
        <f>+IF(I161=0,"",'Ark1'!AG1952)</f>
        <v/>
      </c>
      <c r="L161" s="30" t="str">
        <f>+IF(I161=0,"",'Ark1'!AH1952)</f>
        <v/>
      </c>
      <c r="M161" s="28" t="str">
        <f>+IF(I161=0,"",'Ark1'!T1952)</f>
        <v/>
      </c>
      <c r="N161" s="33" t="str">
        <f>+IF(I161=0,"",'Ark1'!U1952)</f>
        <v/>
      </c>
      <c r="O161" s="30" t="str">
        <f>+IF(I161=0,"",'Ark1'!V1952)</f>
        <v/>
      </c>
      <c r="P161" s="35" t="str">
        <f>+IF(I161=0,"",'Ark1'!W1952)</f>
        <v/>
      </c>
      <c r="Q161" s="35" t="str">
        <f>+IF(I161=0,"",'Ark1'!X1952)</f>
        <v/>
      </c>
      <c r="R161" s="35" t="str">
        <f>+IF(I161=0,"",'Ark1'!Y1952)</f>
        <v/>
      </c>
      <c r="S161" s="35" t="str">
        <f>+IF(I161=0,"",'Ark1'!Z1952)</f>
        <v/>
      </c>
      <c r="T161" s="30" t="str">
        <f>+IF(I161=0,"",'Ark1'!AA1952)</f>
        <v/>
      </c>
      <c r="U161" s="28" t="str">
        <f>+IF(I161=0,"",'Ark1'!AC1952)</f>
        <v/>
      </c>
      <c r="V161" s="35" t="str">
        <f>+IF(I161=0,"",'Ark1'!AE1952)</f>
        <v/>
      </c>
      <c r="W161" s="30" t="str">
        <f t="shared" si="27"/>
        <v/>
      </c>
      <c r="X161" s="30" t="str">
        <f t="shared" si="28"/>
        <v/>
      </c>
      <c r="Y161" s="224"/>
      <c r="AA161" s="30"/>
      <c r="AB161" s="28"/>
      <c r="AC161" s="251"/>
      <c r="AD161" s="29"/>
      <c r="AH161" s="29"/>
    </row>
    <row r="162" spans="1:34" ht="15.6">
      <c r="A162" s="224"/>
      <c r="B162" s="309">
        <f>+'Ark1'!C1953</f>
        <v>2024</v>
      </c>
      <c r="C162" s="244">
        <f>+'Ark1'!L1953</f>
        <v>6</v>
      </c>
      <c r="D162" s="244" t="str">
        <f>VLOOKUP(C162,Klasse!$C$11:$D$27,2)</f>
        <v>O+</v>
      </c>
      <c r="E162" s="29">
        <f>+'Ark1'!H1953</f>
        <v>2</v>
      </c>
      <c r="F162" s="29">
        <f>+'Ark1'!J1953</f>
        <v>147</v>
      </c>
      <c r="G162" s="29" t="str">
        <f>VLOOKUP(F162,RNR!$A$8:$B$32,2)</f>
        <v>Midt-Norge</v>
      </c>
      <c r="H162" s="29" t="str">
        <f>+IF(I162=0,"",'Ark1'!Q1953)</f>
        <v/>
      </c>
      <c r="I162" s="358">
        <f>+'Ark1'!R1953</f>
        <v>0</v>
      </c>
      <c r="J162" s="30" t="str">
        <f>+IF(I162=0,"",'Ark1'!AG1953)</f>
        <v/>
      </c>
      <c r="L162" s="30" t="str">
        <f>+IF(I162=0,"",'Ark1'!AH1953)</f>
        <v/>
      </c>
      <c r="M162" s="28" t="str">
        <f>+IF(I162=0,"",'Ark1'!T1953)</f>
        <v/>
      </c>
      <c r="N162" s="33" t="str">
        <f>+IF(I162=0,"",'Ark1'!U1953)</f>
        <v/>
      </c>
      <c r="O162" s="30" t="str">
        <f>+IF(I162=0,"",'Ark1'!V1953)</f>
        <v/>
      </c>
      <c r="P162" s="35" t="str">
        <f>+IF(I162=0,"",'Ark1'!W1953)</f>
        <v/>
      </c>
      <c r="Q162" s="35" t="str">
        <f>+IF(I162=0,"",'Ark1'!X1953)</f>
        <v/>
      </c>
      <c r="R162" s="35" t="str">
        <f>+IF(I162=0,"",'Ark1'!Y1953)</f>
        <v/>
      </c>
      <c r="S162" s="35" t="str">
        <f>+IF(I162=0,"",'Ark1'!Z1953)</f>
        <v/>
      </c>
      <c r="T162" s="30" t="str">
        <f>+IF(I162=0,"",'Ark1'!AA1953)</f>
        <v/>
      </c>
      <c r="U162" s="28" t="str">
        <f>+IF(I162=0,"",'Ark1'!AC1953)</f>
        <v/>
      </c>
      <c r="V162" s="35" t="str">
        <f>+IF(I162=0,"",'Ark1'!AE1953)</f>
        <v/>
      </c>
      <c r="W162" s="30" t="str">
        <f t="shared" si="27"/>
        <v/>
      </c>
      <c r="X162" s="30" t="str">
        <f t="shared" si="28"/>
        <v/>
      </c>
      <c r="Y162" s="224"/>
      <c r="AA162" s="30"/>
      <c r="AB162" s="28"/>
      <c r="AC162" s="251"/>
      <c r="AD162" s="29"/>
      <c r="AH162" s="29"/>
    </row>
    <row r="163" spans="1:34" ht="15.6">
      <c r="A163" s="224"/>
      <c r="B163" s="309">
        <f>+'Ark1'!C1954</f>
        <v>2024</v>
      </c>
      <c r="C163" s="244">
        <f>+'Ark1'!L1954</f>
        <v>6</v>
      </c>
      <c r="D163" s="244" t="str">
        <f>VLOOKUP(C163,Klasse!$C$11:$D$27,2)</f>
        <v>O+</v>
      </c>
      <c r="E163" s="29">
        <f>+'Ark1'!H1954</f>
        <v>1</v>
      </c>
      <c r="F163" s="29">
        <f>+'Ark1'!J1954</f>
        <v>155</v>
      </c>
      <c r="G163" s="29" t="str">
        <f>VLOOKUP(F163,RNR!$A$8:$B$32,2)</f>
        <v>Målselv</v>
      </c>
      <c r="H163" s="29" t="str">
        <f>+IF(I163=0,"",'Ark1'!Q1954)</f>
        <v/>
      </c>
      <c r="I163" s="358">
        <f>+'Ark1'!R1954</f>
        <v>0</v>
      </c>
      <c r="J163" s="30" t="str">
        <f>+IF(I163=0,"",'Ark1'!AG1954)</f>
        <v/>
      </c>
      <c r="L163" s="30" t="str">
        <f>+IF(I163=0,"",'Ark1'!AH1954)</f>
        <v/>
      </c>
      <c r="M163" s="28" t="str">
        <f>+IF(I163=0,"",'Ark1'!T1954)</f>
        <v/>
      </c>
      <c r="N163" s="33" t="str">
        <f>+IF(I163=0,"",'Ark1'!U1954)</f>
        <v/>
      </c>
      <c r="O163" s="30" t="str">
        <f>+IF(I163=0,"",'Ark1'!V1954)</f>
        <v/>
      </c>
      <c r="P163" s="35" t="str">
        <f>+IF(I163=0,"",'Ark1'!W1954)</f>
        <v/>
      </c>
      <c r="Q163" s="35" t="str">
        <f>+IF(I163=0,"",'Ark1'!X1954)</f>
        <v/>
      </c>
      <c r="R163" s="35" t="str">
        <f>+IF(I163=0,"",'Ark1'!Y1954)</f>
        <v/>
      </c>
      <c r="S163" s="35" t="str">
        <f>+IF(I163=0,"",'Ark1'!Z1954)</f>
        <v/>
      </c>
      <c r="T163" s="30" t="str">
        <f>+IF(I163=0,"",'Ark1'!AA1954)</f>
        <v/>
      </c>
      <c r="U163" s="28" t="str">
        <f>+IF(I163=0,"",'Ark1'!AC1954)</f>
        <v/>
      </c>
      <c r="V163" s="35" t="str">
        <f>+IF(I163=0,"",'Ark1'!AE1954)</f>
        <v/>
      </c>
      <c r="W163" s="30" t="str">
        <f t="shared" si="27"/>
        <v/>
      </c>
      <c r="X163" s="30" t="str">
        <f t="shared" si="28"/>
        <v/>
      </c>
      <c r="Y163" s="224"/>
      <c r="AA163" s="30"/>
      <c r="AB163" s="28"/>
      <c r="AC163" s="251"/>
      <c r="AD163" s="29"/>
      <c r="AH163" s="29"/>
    </row>
    <row r="164" spans="1:34" ht="15.6">
      <c r="A164" s="224"/>
      <c r="B164" s="309">
        <f>+'Ark1'!C1955</f>
        <v>2024</v>
      </c>
      <c r="C164" s="244">
        <f>+'Ark1'!L1955</f>
        <v>6</v>
      </c>
      <c r="D164" s="244" t="str">
        <f>VLOOKUP(C164,Klasse!$C$11:$D$27,2)</f>
        <v>O+</v>
      </c>
      <c r="E164" s="29">
        <f>+'Ark1'!H1955</f>
        <v>2</v>
      </c>
      <c r="F164" s="29">
        <f>+'Ark1'!J1955</f>
        <v>160</v>
      </c>
      <c r="G164" s="29" t="str">
        <f>VLOOKUP(F164,RNR!$A$8:$B$32,2)</f>
        <v>Oslo</v>
      </c>
      <c r="H164" s="29" t="str">
        <f>+IF(I164=0,"",'Ark1'!Q1955)</f>
        <v/>
      </c>
      <c r="I164" s="358">
        <f>+'Ark1'!R1955</f>
        <v>0</v>
      </c>
      <c r="J164" s="30" t="str">
        <f>+IF(I164=0,"",'Ark1'!AG1955)</f>
        <v/>
      </c>
      <c r="L164" s="30" t="str">
        <f>+IF(I164=0,"",'Ark1'!AH1955)</f>
        <v/>
      </c>
      <c r="M164" s="28" t="str">
        <f>+IF(I164=0,"",'Ark1'!T1955)</f>
        <v/>
      </c>
      <c r="N164" s="33" t="str">
        <f>+IF(I164=0,"",'Ark1'!U1955)</f>
        <v/>
      </c>
      <c r="O164" s="30" t="str">
        <f>+IF(I164=0,"",'Ark1'!V1955)</f>
        <v/>
      </c>
      <c r="P164" s="35" t="str">
        <f>+IF(I164=0,"",'Ark1'!W1955)</f>
        <v/>
      </c>
      <c r="Q164" s="35" t="str">
        <f>+IF(I164=0,"",'Ark1'!X1955)</f>
        <v/>
      </c>
      <c r="R164" s="35" t="str">
        <f>+IF(I164=0,"",'Ark1'!Y1955)</f>
        <v/>
      </c>
      <c r="S164" s="35" t="str">
        <f>+IF(I164=0,"",'Ark1'!Z1955)</f>
        <v/>
      </c>
      <c r="T164" s="30" t="str">
        <f>+IF(I164=0,"",'Ark1'!AA1955)</f>
        <v/>
      </c>
      <c r="U164" s="28" t="str">
        <f>+IF(I164=0,"",'Ark1'!AC1955)</f>
        <v/>
      </c>
      <c r="V164" s="35" t="str">
        <f>+IF(I164=0,"",'Ark1'!AE1955)</f>
        <v/>
      </c>
      <c r="W164" s="30" t="str">
        <f t="shared" si="27"/>
        <v/>
      </c>
      <c r="X164" s="30" t="str">
        <f t="shared" si="28"/>
        <v/>
      </c>
      <c r="Y164" s="224"/>
      <c r="AA164" s="30"/>
      <c r="AB164" s="28"/>
      <c r="AC164" s="251"/>
      <c r="AD164" s="29"/>
      <c r="AH164" s="29"/>
    </row>
    <row r="165" spans="1:34" ht="15.6">
      <c r="A165" s="224"/>
      <c r="B165" s="309">
        <f>+'Ark1'!C1956</f>
        <v>2024</v>
      </c>
      <c r="C165" s="244">
        <f>+'Ark1'!L1956</f>
        <v>6</v>
      </c>
      <c r="D165" s="244" t="str">
        <f>VLOOKUP(C165,Klasse!$C$11:$D$27,2)</f>
        <v>O+</v>
      </c>
      <c r="E165" s="29">
        <f>+'Ark1'!H1956</f>
        <v>1</v>
      </c>
      <c r="F165" s="29">
        <f>+'Ark1'!J1956</f>
        <v>171</v>
      </c>
      <c r="G165" s="29" t="str">
        <f>VLOOKUP(F165,RNR!$A$8:$B$32,2)</f>
        <v>Prima</v>
      </c>
      <c r="H165" s="29" t="str">
        <f>+IF(I165=0,"",'Ark1'!Q1956)</f>
        <v/>
      </c>
      <c r="I165" s="358">
        <f>+'Ark1'!R1956</f>
        <v>0</v>
      </c>
      <c r="J165" s="30" t="str">
        <f>+IF(I165=0,"",'Ark1'!AG1956)</f>
        <v/>
      </c>
      <c r="L165" s="30" t="str">
        <f>+IF(I165=0,"",'Ark1'!AH1956)</f>
        <v/>
      </c>
      <c r="M165" s="28" t="str">
        <f>+IF(I165=0,"",'Ark1'!T1956)</f>
        <v/>
      </c>
      <c r="N165" s="33" t="str">
        <f>+IF(I165=0,"",'Ark1'!U1956)</f>
        <v/>
      </c>
      <c r="O165" s="30" t="str">
        <f>+IF(I165=0,"",'Ark1'!V1956)</f>
        <v/>
      </c>
      <c r="P165" s="35" t="str">
        <f>+IF(I165=0,"",'Ark1'!W1956)</f>
        <v/>
      </c>
      <c r="Q165" s="35" t="str">
        <f>+IF(I165=0,"",'Ark1'!X1956)</f>
        <v/>
      </c>
      <c r="R165" s="35" t="str">
        <f>+IF(I165=0,"",'Ark1'!Y1956)</f>
        <v/>
      </c>
      <c r="S165" s="35" t="str">
        <f>+IF(I165=0,"",'Ark1'!Z1956)</f>
        <v/>
      </c>
      <c r="T165" s="30" t="str">
        <f>+IF(I165=0,"",'Ark1'!AA1956)</f>
        <v/>
      </c>
      <c r="U165" s="28" t="str">
        <f>+IF(I165=0,"",'Ark1'!AC1956)</f>
        <v/>
      </c>
      <c r="V165" s="35" t="str">
        <f>+IF(I165=0,"",'Ark1'!AE1956)</f>
        <v/>
      </c>
      <c r="W165" s="30" t="str">
        <f t="shared" si="27"/>
        <v/>
      </c>
      <c r="X165" s="30" t="str">
        <f t="shared" si="28"/>
        <v/>
      </c>
      <c r="Y165" s="224"/>
      <c r="AA165" s="30"/>
      <c r="AB165" s="28"/>
      <c r="AC165" s="251"/>
      <c r="AD165" s="29"/>
      <c r="AH165" s="29"/>
    </row>
    <row r="166" spans="1:34" ht="15.6">
      <c r="A166" s="224"/>
      <c r="B166" s="309">
        <f>+'Ark1'!C1957</f>
        <v>2024</v>
      </c>
      <c r="C166" s="244">
        <f>+'Ark1'!L1957</f>
        <v>6</v>
      </c>
      <c r="D166" s="244" t="str">
        <f>VLOOKUP(C166,Klasse!$C$11:$D$27,2)</f>
        <v>O+</v>
      </c>
      <c r="E166" s="29">
        <f>+'Ark1'!H1957</f>
        <v>2</v>
      </c>
      <c r="F166" s="29">
        <f>+'Ark1'!J1957</f>
        <v>175</v>
      </c>
      <c r="G166" s="29" t="str">
        <f>VLOOKUP(F166,RNR!$A$8:$B$32,2)</f>
        <v>Ole Ringdal</v>
      </c>
      <c r="H166" s="29" t="str">
        <f>+IF(I166=0,"",'Ark1'!Q1957)</f>
        <v/>
      </c>
      <c r="I166" s="358">
        <f>+'Ark1'!R1957</f>
        <v>0</v>
      </c>
      <c r="J166" s="30" t="str">
        <f>+IF(I166=0,"",'Ark1'!AG1957)</f>
        <v/>
      </c>
      <c r="L166" s="30" t="str">
        <f>+IF(I166=0,"",'Ark1'!AH1957)</f>
        <v/>
      </c>
      <c r="M166" s="28" t="str">
        <f>+IF(I166=0,"",'Ark1'!T1957)</f>
        <v/>
      </c>
      <c r="N166" s="33" t="str">
        <f>+IF(I166=0,"",'Ark1'!U1957)</f>
        <v/>
      </c>
      <c r="O166" s="30" t="str">
        <f>+IF(I166=0,"",'Ark1'!V1957)</f>
        <v/>
      </c>
      <c r="P166" s="35" t="str">
        <f>+IF(I166=0,"",'Ark1'!W1957)</f>
        <v/>
      </c>
      <c r="Q166" s="35" t="str">
        <f>+IF(I166=0,"",'Ark1'!X1957)</f>
        <v/>
      </c>
      <c r="R166" s="35" t="str">
        <f>+IF(I166=0,"",'Ark1'!Y1957)</f>
        <v/>
      </c>
      <c r="S166" s="35" t="str">
        <f>+IF(I166=0,"",'Ark1'!Z1957)</f>
        <v/>
      </c>
      <c r="T166" s="30" t="str">
        <f>+IF(I166=0,"",'Ark1'!AA1957)</f>
        <v/>
      </c>
      <c r="U166" s="28" t="str">
        <f>+IF(I166=0,"",'Ark1'!AC1957)</f>
        <v/>
      </c>
      <c r="V166" s="35" t="str">
        <f>+IF(I166=0,"",'Ark1'!AE1957)</f>
        <v/>
      </c>
      <c r="W166" s="30" t="str">
        <f t="shared" si="27"/>
        <v/>
      </c>
      <c r="X166" s="30" t="str">
        <f t="shared" si="28"/>
        <v/>
      </c>
      <c r="Y166" s="224"/>
      <c r="AA166" s="30"/>
      <c r="AB166" s="28"/>
      <c r="AC166" s="251"/>
      <c r="AD166" s="29"/>
      <c r="AH166" s="29"/>
    </row>
    <row r="167" spans="1:34" ht="15.6">
      <c r="A167" s="224"/>
      <c r="B167" s="309">
        <f>+'Ark1'!C1958</f>
        <v>2024</v>
      </c>
      <c r="C167" s="244">
        <f>+'Ark1'!L1958</f>
        <v>6</v>
      </c>
      <c r="D167" s="244" t="str">
        <f>VLOOKUP(C167,Klasse!$C$11:$D$27,2)</f>
        <v>O+</v>
      </c>
      <c r="E167" s="29">
        <f>+'Ark1'!H1958</f>
        <v>2</v>
      </c>
      <c r="F167" s="29">
        <f>+'Ark1'!J1958</f>
        <v>177</v>
      </c>
      <c r="G167" s="29" t="str">
        <f>VLOOKUP(F167,RNR!$A$8:$B$32,2)</f>
        <v>Slakthuset</v>
      </c>
      <c r="H167" s="29" t="str">
        <f>+IF(I167=0,"",'Ark1'!Q1958)</f>
        <v/>
      </c>
      <c r="I167" s="358">
        <f>+'Ark1'!R1958</f>
        <v>0</v>
      </c>
      <c r="J167" s="30" t="str">
        <f>+IF(I167=0,"",'Ark1'!AG1958)</f>
        <v/>
      </c>
      <c r="L167" s="30" t="str">
        <f>+IF(I167=0,"",'Ark1'!AH1958)</f>
        <v/>
      </c>
      <c r="M167" s="28" t="str">
        <f>+IF(I167=0,"",'Ark1'!T1958)</f>
        <v/>
      </c>
      <c r="N167" s="33" t="str">
        <f>+IF(I167=0,"",'Ark1'!U1958)</f>
        <v/>
      </c>
      <c r="O167" s="30" t="str">
        <f>+IF(I167=0,"",'Ark1'!V1958)</f>
        <v/>
      </c>
      <c r="P167" s="35" t="str">
        <f>+IF(I167=0,"",'Ark1'!W1958)</f>
        <v/>
      </c>
      <c r="Q167" s="35" t="str">
        <f>+IF(I167=0,"",'Ark1'!X1958)</f>
        <v/>
      </c>
      <c r="R167" s="35" t="str">
        <f>+IF(I167=0,"",'Ark1'!Y1958)</f>
        <v/>
      </c>
      <c r="S167" s="35" t="str">
        <f>+IF(I167=0,"",'Ark1'!Z1958)</f>
        <v/>
      </c>
      <c r="T167" s="30" t="str">
        <f>+IF(I167=0,"",'Ark1'!AA1958)</f>
        <v/>
      </c>
      <c r="U167" s="28" t="str">
        <f>+IF(I167=0,"",'Ark1'!AC1958)</f>
        <v/>
      </c>
      <c r="V167" s="35" t="str">
        <f>+IF(I167=0,"",'Ark1'!AE1958)</f>
        <v/>
      </c>
      <c r="W167" s="30" t="str">
        <f t="shared" si="27"/>
        <v/>
      </c>
      <c r="X167" s="30" t="str">
        <f t="shared" si="28"/>
        <v/>
      </c>
      <c r="Y167" s="224"/>
      <c r="AA167" s="30"/>
      <c r="AB167" s="28"/>
      <c r="AC167" s="251"/>
      <c r="AD167" s="29"/>
      <c r="AH167" s="29"/>
    </row>
    <row r="168" spans="1:34" ht="15.6">
      <c r="A168" s="224"/>
      <c r="B168" s="309">
        <f>+'Ark1'!C1959</f>
        <v>2024</v>
      </c>
      <c r="C168" s="244">
        <f>+'Ark1'!L1959</f>
        <v>6</v>
      </c>
      <c r="D168" s="244" t="str">
        <f>VLOOKUP(C168,Klasse!$C$11:$D$27,2)</f>
        <v>O+</v>
      </c>
      <c r="E168" s="29">
        <f>+'Ark1'!H1959</f>
        <v>2</v>
      </c>
      <c r="F168" s="29">
        <f>+'Ark1'!J1959</f>
        <v>178</v>
      </c>
      <c r="G168" s="29" t="str">
        <f>VLOOKUP(F168,RNR!$A$8:$B$32,2)</f>
        <v>Røros</v>
      </c>
      <c r="H168" s="29" t="str">
        <f>+IF(I168=0,"",'Ark1'!Q1959)</f>
        <v/>
      </c>
      <c r="I168" s="358">
        <f>+'Ark1'!R1959</f>
        <v>0</v>
      </c>
      <c r="J168" s="30" t="str">
        <f>+IF(I168=0,"",'Ark1'!AG1959)</f>
        <v/>
      </c>
      <c r="L168" s="30" t="str">
        <f>+IF(I168=0,"",'Ark1'!AH1959)</f>
        <v/>
      </c>
      <c r="M168" s="28" t="str">
        <f>+IF(I168=0,"",'Ark1'!T1959)</f>
        <v/>
      </c>
      <c r="N168" s="33" t="str">
        <f>+IF(I168=0,"",'Ark1'!U1959)</f>
        <v/>
      </c>
      <c r="O168" s="30" t="str">
        <f>+IF(I168=0,"",'Ark1'!V1959)</f>
        <v/>
      </c>
      <c r="P168" s="35" t="str">
        <f>+IF(I168=0,"",'Ark1'!W1959)</f>
        <v/>
      </c>
      <c r="Q168" s="35" t="str">
        <f>+IF(I168=0,"",'Ark1'!X1959)</f>
        <v/>
      </c>
      <c r="R168" s="35" t="str">
        <f>+IF(I168=0,"",'Ark1'!Y1959)</f>
        <v/>
      </c>
      <c r="S168" s="35" t="str">
        <f>+IF(I168=0,"",'Ark1'!Z1959)</f>
        <v/>
      </c>
      <c r="T168" s="30" t="str">
        <f>+IF(I168=0,"",'Ark1'!AA1959)</f>
        <v/>
      </c>
      <c r="U168" s="28" t="str">
        <f>+IF(I168=0,"",'Ark1'!AC1959)</f>
        <v/>
      </c>
      <c r="V168" s="35" t="str">
        <f>+IF(I168=0,"",'Ark1'!AE1959)</f>
        <v/>
      </c>
      <c r="W168" s="30" t="str">
        <f t="shared" si="27"/>
        <v/>
      </c>
      <c r="X168" s="30" t="str">
        <f t="shared" si="28"/>
        <v/>
      </c>
      <c r="Y168" s="224"/>
      <c r="AA168" s="30"/>
      <c r="AB168" s="28"/>
      <c r="AC168" s="251"/>
      <c r="AD168" s="29"/>
      <c r="AH168" s="29"/>
    </row>
    <row r="169" spans="1:34" ht="15.6">
      <c r="A169" s="224"/>
      <c r="B169" s="309">
        <f>+'Ark1'!C1960</f>
        <v>2024</v>
      </c>
      <c r="C169" s="244">
        <f>+'Ark1'!L1960</f>
        <v>6</v>
      </c>
      <c r="D169" s="244" t="str">
        <f>VLOOKUP(C169,Klasse!$C$11:$D$27,2)</f>
        <v>O+</v>
      </c>
      <c r="E169" s="29">
        <f>+'Ark1'!H1960</f>
        <v>2</v>
      </c>
      <c r="F169" s="29">
        <f>+'Ark1'!J1960</f>
        <v>181</v>
      </c>
      <c r="G169" s="29" t="str">
        <f>VLOOKUP(F169,RNR!$A$8:$B$32,2)</f>
        <v>Horns</v>
      </c>
      <c r="H169" s="29" t="str">
        <f>+IF(I169=0,"",'Ark1'!Q1960)</f>
        <v/>
      </c>
      <c r="I169" s="358">
        <f>+'Ark1'!R1960</f>
        <v>0</v>
      </c>
      <c r="J169" s="30" t="str">
        <f>+IF(I169=0,"",'Ark1'!AG1960)</f>
        <v/>
      </c>
      <c r="L169" s="30" t="str">
        <f>+IF(I169=0,"",'Ark1'!AH1960)</f>
        <v/>
      </c>
      <c r="M169" s="28" t="str">
        <f>+IF(I169=0,"",'Ark1'!T1960)</f>
        <v/>
      </c>
      <c r="N169" s="33" t="str">
        <f>+IF(I169=0,"",'Ark1'!U1960)</f>
        <v/>
      </c>
      <c r="O169" s="30" t="str">
        <f>+IF(I169=0,"",'Ark1'!V1960)</f>
        <v/>
      </c>
      <c r="P169" s="35" t="str">
        <f>+IF(I169=0,"",'Ark1'!W1960)</f>
        <v/>
      </c>
      <c r="Q169" s="35" t="str">
        <f>+IF(I169=0,"",'Ark1'!X1960)</f>
        <v/>
      </c>
      <c r="R169" s="35" t="str">
        <f>+IF(I169=0,"",'Ark1'!Y1960)</f>
        <v/>
      </c>
      <c r="S169" s="35" t="str">
        <f>+IF(I169=0,"",'Ark1'!Z1960)</f>
        <v/>
      </c>
      <c r="T169" s="30" t="str">
        <f>+IF(I169=0,"",'Ark1'!AA1960)</f>
        <v/>
      </c>
      <c r="U169" s="28" t="str">
        <f>+IF(I169=0,"",'Ark1'!AC1960)</f>
        <v/>
      </c>
      <c r="V169" s="35" t="str">
        <f>+IF(I169=0,"",'Ark1'!AE1960)</f>
        <v/>
      </c>
      <c r="W169" s="30" t="str">
        <f t="shared" si="27"/>
        <v/>
      </c>
      <c r="X169" s="30" t="str">
        <f t="shared" si="28"/>
        <v/>
      </c>
      <c r="Y169" s="224"/>
      <c r="AA169" s="30"/>
      <c r="AB169" s="28"/>
      <c r="AC169" s="251"/>
      <c r="AD169" s="29"/>
      <c r="AH169" s="29"/>
    </row>
    <row r="170" spans="1:34" ht="15.6">
      <c r="A170" s="224"/>
      <c r="B170" s="309">
        <f>+'Ark1'!C1961</f>
        <v>2024</v>
      </c>
      <c r="C170" s="244">
        <f>+'Ark1'!L1961</f>
        <v>6</v>
      </c>
      <c r="D170" s="244" t="str">
        <f>VLOOKUP(C170,Klasse!$C$11:$D$27,2)</f>
        <v>O+</v>
      </c>
      <c r="E170" s="29">
        <f>+'Ark1'!H1961</f>
        <v>1</v>
      </c>
      <c r="F170" s="29">
        <f>+'Ark1'!J1961</f>
        <v>262</v>
      </c>
      <c r="G170" s="29" t="str">
        <f>VLOOKUP(F170,RNR!$A$8:$B$32,2)</f>
        <v>Strilalam</v>
      </c>
      <c r="H170" s="29" t="str">
        <f>+IF(I170=0,"",'Ark1'!Q1961)</f>
        <v/>
      </c>
      <c r="I170" s="358">
        <f>+'Ark1'!R1961</f>
        <v>0</v>
      </c>
      <c r="J170" s="30" t="str">
        <f>+IF(I170=0,"",'Ark1'!AG1961)</f>
        <v/>
      </c>
      <c r="L170" s="30" t="str">
        <f>+IF(I170=0,"",'Ark1'!AH1961)</f>
        <v/>
      </c>
      <c r="M170" s="28" t="str">
        <f>+IF(I170=0,"",'Ark1'!T1961)</f>
        <v/>
      </c>
      <c r="N170" s="33" t="str">
        <f>+IF(I170=0,"",'Ark1'!U1961)</f>
        <v/>
      </c>
      <c r="O170" s="30" t="str">
        <f>+IF(I170=0,"",'Ark1'!V1961)</f>
        <v/>
      </c>
      <c r="P170" s="35" t="str">
        <f>+IF(I170=0,"",'Ark1'!W1961)</f>
        <v/>
      </c>
      <c r="Q170" s="35" t="str">
        <f>+IF(I170=0,"",'Ark1'!X1961)</f>
        <v/>
      </c>
      <c r="R170" s="35" t="str">
        <f>+IF(I170=0,"",'Ark1'!Y1961)</f>
        <v/>
      </c>
      <c r="S170" s="35" t="str">
        <f>+IF(I170=0,"",'Ark1'!Z1961)</f>
        <v/>
      </c>
      <c r="T170" s="30" t="str">
        <f>+IF(I170=0,"",'Ark1'!AA1961)</f>
        <v/>
      </c>
      <c r="U170" s="28" t="str">
        <f>+IF(I170=0,"",'Ark1'!AC1961)</f>
        <v/>
      </c>
      <c r="V170" s="35" t="str">
        <f>+IF(I170=0,"",'Ark1'!AE1961)</f>
        <v/>
      </c>
      <c r="W170" s="30" t="str">
        <f t="shared" si="27"/>
        <v/>
      </c>
      <c r="X170" s="30" t="str">
        <f t="shared" si="28"/>
        <v/>
      </c>
      <c r="Y170" s="224"/>
      <c r="AA170" s="30"/>
      <c r="AB170" s="28"/>
      <c r="AC170" s="251"/>
      <c r="AD170" s="29"/>
      <c r="AH170" s="29"/>
    </row>
    <row r="171" spans="1:34" ht="15.6">
      <c r="A171" s="224"/>
      <c r="B171" s="309">
        <f>+'Ark1'!C1962</f>
        <v>2024</v>
      </c>
      <c r="C171" s="244">
        <f>+'Ark1'!L1962</f>
        <v>6</v>
      </c>
      <c r="D171" s="244" t="str">
        <f>VLOOKUP(C171,Klasse!$C$11:$D$27,2)</f>
        <v>O+</v>
      </c>
      <c r="E171" s="29">
        <f>+'Ark1'!H1962</f>
        <v>2</v>
      </c>
      <c r="F171" s="29">
        <f>+'Ark1'!J1962</f>
        <v>267</v>
      </c>
      <c r="G171" s="29" t="str">
        <f>VLOOKUP(F171,RNR!$A$8:$B$32,2)</f>
        <v>Dalpro</v>
      </c>
      <c r="H171" s="29" t="str">
        <f>+IF(I171=0,"",'Ark1'!Q1962)</f>
        <v/>
      </c>
      <c r="I171" s="358">
        <f>+'Ark1'!R1962</f>
        <v>0</v>
      </c>
      <c r="J171" s="30" t="str">
        <f>+IF(I171=0,"",'Ark1'!AG1962)</f>
        <v/>
      </c>
      <c r="L171" s="30" t="str">
        <f>+IF(I171=0,"",'Ark1'!AH1962)</f>
        <v/>
      </c>
      <c r="M171" s="28" t="str">
        <f>+IF(I171=0,"",'Ark1'!T1962)</f>
        <v/>
      </c>
      <c r="N171" s="33" t="str">
        <f>+IF(I171=0,"",'Ark1'!U1962)</f>
        <v/>
      </c>
      <c r="O171" s="30" t="str">
        <f>+IF(I171=0,"",'Ark1'!V1962)</f>
        <v/>
      </c>
      <c r="P171" s="35" t="str">
        <f>+IF(I171=0,"",'Ark1'!W1962)</f>
        <v/>
      </c>
      <c r="Q171" s="35" t="str">
        <f>+IF(I171=0,"",'Ark1'!X1962)</f>
        <v/>
      </c>
      <c r="R171" s="35" t="str">
        <f>+IF(I171=0,"",'Ark1'!Y1962)</f>
        <v/>
      </c>
      <c r="S171" s="35" t="str">
        <f>+IF(I171=0,"",'Ark1'!Z1962)</f>
        <v/>
      </c>
      <c r="T171" s="30" t="str">
        <f>+IF(I171=0,"",'Ark1'!AA1962)</f>
        <v/>
      </c>
      <c r="U171" s="28" t="str">
        <f>+IF(I171=0,"",'Ark1'!AC1962)</f>
        <v/>
      </c>
      <c r="V171" s="35" t="str">
        <f>+IF(I171=0,"",'Ark1'!AE1962)</f>
        <v/>
      </c>
      <c r="W171" s="30" t="str">
        <f t="shared" si="27"/>
        <v/>
      </c>
      <c r="X171" s="30" t="str">
        <f t="shared" si="28"/>
        <v/>
      </c>
      <c r="Y171" s="224"/>
      <c r="AA171" s="30"/>
      <c r="AB171" s="28"/>
      <c r="AC171" s="251"/>
      <c r="AD171" s="29"/>
      <c r="AH171" s="29"/>
    </row>
    <row r="172" spans="1:34" ht="15.6">
      <c r="A172" s="224"/>
      <c r="B172" s="309">
        <f>+'Ark1'!C1963</f>
        <v>2024</v>
      </c>
      <c r="C172" s="244">
        <f>+'Ark1'!L1963</f>
        <v>6</v>
      </c>
      <c r="D172" s="244" t="str">
        <f>VLOOKUP(C172,Klasse!$C$11:$D$27,2)</f>
        <v>O+</v>
      </c>
      <c r="E172" s="29">
        <f>+'Ark1'!H1963</f>
        <v>1</v>
      </c>
      <c r="F172" s="29">
        <f>+'Ark1'!J1963</f>
        <v>309</v>
      </c>
      <c r="G172" s="29" t="str">
        <f>VLOOKUP(F172,RNR!$A$8:$B$32,2)</f>
        <v>Malvik</v>
      </c>
      <c r="H172" s="29" t="str">
        <f>+IF(I172=0,"",'Ark1'!Q1963)</f>
        <v/>
      </c>
      <c r="I172" s="358">
        <f>+'Ark1'!R1963</f>
        <v>0</v>
      </c>
      <c r="J172" s="30" t="str">
        <f>+IF(I172=0,"",'Ark1'!AG1963)</f>
        <v/>
      </c>
      <c r="L172" s="30" t="str">
        <f>+IF(I172=0,"",'Ark1'!AH1963)</f>
        <v/>
      </c>
      <c r="M172" s="28" t="str">
        <f>+IF(I172=0,"",'Ark1'!T1963)</f>
        <v/>
      </c>
      <c r="N172" s="33" t="str">
        <f>+IF(I172=0,"",'Ark1'!U1963)</f>
        <v/>
      </c>
      <c r="O172" s="30" t="str">
        <f>+IF(I172=0,"",'Ark1'!V1963)</f>
        <v/>
      </c>
      <c r="P172" s="35" t="str">
        <f>+IF(I172=0,"",'Ark1'!W1963)</f>
        <v/>
      </c>
      <c r="Q172" s="35" t="str">
        <f>+IF(I172=0,"",'Ark1'!X1963)</f>
        <v/>
      </c>
      <c r="R172" s="35" t="str">
        <f>+IF(I172=0,"",'Ark1'!Y1963)</f>
        <v/>
      </c>
      <c r="S172" s="35" t="str">
        <f>+IF(I172=0,"",'Ark1'!Z1963)</f>
        <v/>
      </c>
      <c r="T172" s="30" t="str">
        <f>+IF(I172=0,"",'Ark1'!AA1963)</f>
        <v/>
      </c>
      <c r="U172" s="28" t="str">
        <f>+IF(I172=0,"",'Ark1'!AC1963)</f>
        <v/>
      </c>
      <c r="V172" s="35" t="str">
        <f>+IF(I172=0,"",'Ark1'!AE1963)</f>
        <v/>
      </c>
      <c r="W172" s="30" t="str">
        <f t="shared" si="27"/>
        <v/>
      </c>
      <c r="X172" s="30" t="str">
        <f t="shared" si="28"/>
        <v/>
      </c>
      <c r="Y172" s="224"/>
      <c r="AA172" s="30"/>
      <c r="AB172" s="28"/>
      <c r="AC172" s="251"/>
      <c r="AD172" s="29"/>
      <c r="AH172" s="29"/>
    </row>
    <row r="173" spans="1:34" ht="15.6">
      <c r="A173" s="224"/>
      <c r="B173" s="309">
        <f>+'Ark1'!C1964</f>
        <v>2024</v>
      </c>
      <c r="C173" s="244">
        <f>+'Ark1'!L1964</f>
        <v>6</v>
      </c>
      <c r="D173" s="244" t="str">
        <f>VLOOKUP(C173,Klasse!$C$11:$D$27,2)</f>
        <v>O+</v>
      </c>
      <c r="E173" s="29">
        <f>+'Ark1'!H1964</f>
        <v>2</v>
      </c>
      <c r="F173" s="29">
        <f>+'Ark1'!J1964</f>
        <v>470</v>
      </c>
      <c r="G173" s="29" t="str">
        <f>VLOOKUP(F173,RNR!$A$8:$B$32,2)</f>
        <v>Jens Eide</v>
      </c>
      <c r="H173" s="29">
        <f>+IF(I173=0,"",'Ark1'!Q1964)</f>
        <v>3</v>
      </c>
      <c r="I173" s="358">
        <f>+'Ark1'!R1964</f>
        <v>6</v>
      </c>
      <c r="J173" s="30">
        <f>+IF(I173=0,"",'Ark1'!AG1964)</f>
        <v>4.7619047619047636</v>
      </c>
      <c r="L173" s="30">
        <f>+IF(I173=0,"",'Ark1'!AH1964)</f>
        <v>3.0893510179575352</v>
      </c>
      <c r="M173" s="28">
        <f>+IF(I173=0,"",'Ark1'!T1964)</f>
        <v>4</v>
      </c>
      <c r="N173" s="33">
        <f>+IF(I173=0,"",'Ark1'!U1964)</f>
        <v>9.4333333333333353</v>
      </c>
      <c r="O173" s="30">
        <f>+IF(I173=0,"",'Ark1'!V1964)</f>
        <v>0</v>
      </c>
      <c r="P173" s="35">
        <f>+IF(I173=0,"",'Ark1'!W1964)</f>
        <v>0</v>
      </c>
      <c r="Q173" s="35">
        <f>+IF(I173=0,"",'Ark1'!X1964)</f>
        <v>0</v>
      </c>
      <c r="R173" s="35">
        <f>+IF(I173=0,"",'Ark1'!Y1964)</f>
        <v>0</v>
      </c>
      <c r="S173" s="35">
        <f>+IF(I173=0,"",'Ark1'!Z1964)</f>
        <v>0</v>
      </c>
      <c r="T173" s="30">
        <f>+IF(I173=0,"",'Ark1'!AA1964)</f>
        <v>0.7630348761506407</v>
      </c>
      <c r="U173" s="28">
        <f>+IF(I173=0,"",'Ark1'!AC1964)</f>
        <v>0.81649658092772603</v>
      </c>
      <c r="V173" s="35">
        <f>+IF(I173=0,"",'Ark1'!AE1964)</f>
        <v>72.22935796940061</v>
      </c>
      <c r="W173" s="30">
        <f t="shared" si="27"/>
        <v>1.5722222222222226</v>
      </c>
      <c r="X173" s="30">
        <f t="shared" si="28"/>
        <v>2</v>
      </c>
      <c r="Y173" s="224"/>
      <c r="AA173" s="30"/>
      <c r="AB173" s="28"/>
      <c r="AC173" s="251"/>
      <c r="AD173" s="29"/>
      <c r="AH173" s="29"/>
    </row>
    <row r="174" spans="1:34" ht="15.6">
      <c r="A174" s="224"/>
      <c r="B174" s="309">
        <f>+'Ark1'!C1965</f>
        <v>2024</v>
      </c>
      <c r="C174" s="244">
        <f>+'Ark1'!L1965</f>
        <v>6</v>
      </c>
      <c r="D174" s="244" t="str">
        <f>VLOOKUP(C174,Klasse!$C$11:$D$27,2)</f>
        <v>O+</v>
      </c>
      <c r="E174" s="29">
        <f>+'Ark1'!H1965</f>
        <v>2</v>
      </c>
      <c r="F174" s="29">
        <f>+'Ark1'!J1965</f>
        <v>629</v>
      </c>
      <c r="G174" s="29" t="str">
        <f>VLOOKUP(F174,RNR!$A$8:$B$32,2)</f>
        <v>Bø</v>
      </c>
      <c r="H174" s="29" t="str">
        <f>+IF(I174=0,"",'Ark1'!Q1965)</f>
        <v/>
      </c>
      <c r="I174" s="358">
        <f>+'Ark1'!R1965</f>
        <v>0</v>
      </c>
      <c r="J174" s="30" t="str">
        <f>+IF(I174=0,"",'Ark1'!AG1965)</f>
        <v/>
      </c>
      <c r="L174" s="30" t="str">
        <f>+IF(I174=0,"",'Ark1'!AH1965)</f>
        <v/>
      </c>
      <c r="M174" s="28" t="str">
        <f>+IF(I174=0,"",'Ark1'!T1965)</f>
        <v/>
      </c>
      <c r="N174" s="33" t="str">
        <f>+IF(I174=0,"",'Ark1'!U1965)</f>
        <v/>
      </c>
      <c r="O174" s="30" t="str">
        <f>+IF(I174=0,"",'Ark1'!V1965)</f>
        <v/>
      </c>
      <c r="P174" s="35" t="str">
        <f>+IF(I174=0,"",'Ark1'!W1965)</f>
        <v/>
      </c>
      <c r="Q174" s="35" t="str">
        <f>+IF(I174=0,"",'Ark1'!X1965)</f>
        <v/>
      </c>
      <c r="R174" s="35" t="str">
        <f>+IF(I174=0,"",'Ark1'!Y1965)</f>
        <v/>
      </c>
      <c r="S174" s="35" t="str">
        <f>+IF(I174=0,"",'Ark1'!Z1965)</f>
        <v/>
      </c>
      <c r="T174" s="30" t="str">
        <f>+IF(I174=0,"",'Ark1'!AA1965)</f>
        <v/>
      </c>
      <c r="U174" s="28" t="str">
        <f>+IF(I174=0,"",'Ark1'!AC1965)</f>
        <v/>
      </c>
      <c r="V174" s="35" t="str">
        <f>+IF(I174=0,"",'Ark1'!AE1965)</f>
        <v/>
      </c>
      <c r="W174" s="30" t="str">
        <f t="shared" si="27"/>
        <v/>
      </c>
      <c r="X174" s="30" t="str">
        <f t="shared" si="28"/>
        <v/>
      </c>
      <c r="Y174" s="224"/>
      <c r="AA174" s="30"/>
      <c r="AB174" s="28"/>
      <c r="AC174" s="251"/>
      <c r="AD174" s="29"/>
      <c r="AH174" s="29"/>
    </row>
    <row r="175" spans="1:34" ht="15.6">
      <c r="A175" s="224"/>
      <c r="B175" s="309">
        <f>+'Ark1'!C1966</f>
        <v>2024</v>
      </c>
      <c r="C175" s="244">
        <f>+'Ark1'!L1966</f>
        <v>6</v>
      </c>
      <c r="D175" s="244" t="str">
        <f>VLOOKUP(C175,Klasse!$C$11:$D$27,2)</f>
        <v>O+</v>
      </c>
      <c r="E175" s="29">
        <f>+'Ark1'!H1966</f>
        <v>1</v>
      </c>
      <c r="F175" s="29">
        <f>+'Ark1'!J1966</f>
        <v>643</v>
      </c>
      <c r="G175" s="29" t="str">
        <f>VLOOKUP(F175,RNR!$A$8:$B$32,2)</f>
        <v>Bjerka</v>
      </c>
      <c r="H175" s="29" t="str">
        <f>+IF(I175=0,"",'Ark1'!Q1966)</f>
        <v/>
      </c>
      <c r="I175" s="358">
        <f>+'Ark1'!R1966</f>
        <v>0</v>
      </c>
      <c r="J175" s="30" t="str">
        <f>+IF(I175=0,"",'Ark1'!AG1966)</f>
        <v/>
      </c>
      <c r="L175" s="30" t="str">
        <f>+IF(I175=0,"",'Ark1'!AH1966)</f>
        <v/>
      </c>
      <c r="M175" s="28" t="str">
        <f>+IF(I175=0,"",'Ark1'!T1966)</f>
        <v/>
      </c>
      <c r="N175" s="33" t="str">
        <f>+IF(I175=0,"",'Ark1'!U1966)</f>
        <v/>
      </c>
      <c r="O175" s="30" t="str">
        <f>+IF(I175=0,"",'Ark1'!V1966)</f>
        <v/>
      </c>
      <c r="P175" s="35" t="str">
        <f>+IF(I175=0,"",'Ark1'!W1966)</f>
        <v/>
      </c>
      <c r="Q175" s="35" t="str">
        <f>+IF(I175=0,"",'Ark1'!X1966)</f>
        <v/>
      </c>
      <c r="R175" s="35" t="str">
        <f>+IF(I175=0,"",'Ark1'!Y1966)</f>
        <v/>
      </c>
      <c r="S175" s="35" t="str">
        <f>+IF(I175=0,"",'Ark1'!Z1966)</f>
        <v/>
      </c>
      <c r="T175" s="30" t="str">
        <f>+IF(I175=0,"",'Ark1'!AA1966)</f>
        <v/>
      </c>
      <c r="U175" s="28" t="str">
        <f>+IF(I175=0,"",'Ark1'!AC1966)</f>
        <v/>
      </c>
      <c r="V175" s="35" t="str">
        <f>+IF(I175=0,"",'Ark1'!AE1966)</f>
        <v/>
      </c>
      <c r="W175" s="30" t="str">
        <f t="shared" si="27"/>
        <v/>
      </c>
      <c r="X175" s="30" t="str">
        <f t="shared" si="28"/>
        <v/>
      </c>
      <c r="Y175" s="224"/>
      <c r="AA175" s="30"/>
      <c r="AB175" s="28"/>
      <c r="AC175" s="251"/>
      <c r="AD175" s="29"/>
      <c r="AH175" s="29"/>
    </row>
    <row r="176" spans="1:34" ht="15.6">
      <c r="A176" s="224"/>
      <c r="B176" s="309">
        <f>+'Ark1'!C1967</f>
        <v>2024</v>
      </c>
      <c r="C176" s="244">
        <f>+'Ark1'!L1967</f>
        <v>6</v>
      </c>
      <c r="D176" s="244" t="str">
        <f>VLOOKUP(C176,Klasse!$C$11:$D$27,2)</f>
        <v>O+</v>
      </c>
      <c r="E176" s="29">
        <f>+'Ark1'!H1967</f>
        <v>2</v>
      </c>
      <c r="F176" s="29">
        <f>+'Ark1'!J1967</f>
        <v>704</v>
      </c>
      <c r="G176" s="29" t="str">
        <f>VLOOKUP(F176,RNR!$A$8:$B$32,2)</f>
        <v>Øre Vilt</v>
      </c>
      <c r="H176" s="29" t="str">
        <f>+IF(I176=0,"",'Ark1'!Q1967)</f>
        <v/>
      </c>
      <c r="I176" s="358">
        <f>+'Ark1'!R1967</f>
        <v>0</v>
      </c>
      <c r="J176" s="30" t="str">
        <f>+IF(I176=0,"",'Ark1'!AG1967)</f>
        <v/>
      </c>
      <c r="L176" s="30" t="str">
        <f>+IF(I176=0,"",'Ark1'!AH1967)</f>
        <v/>
      </c>
      <c r="M176" s="28" t="str">
        <f>+IF(I176=0,"",'Ark1'!T1967)</f>
        <v/>
      </c>
      <c r="N176" s="33" t="str">
        <f>+IF(I176=0,"",'Ark1'!U1967)</f>
        <v/>
      </c>
      <c r="O176" s="30" t="str">
        <f>+IF(I176=0,"",'Ark1'!V1967)</f>
        <v/>
      </c>
      <c r="P176" s="35" t="str">
        <f>+IF(I176=0,"",'Ark1'!W1967)</f>
        <v/>
      </c>
      <c r="Q176" s="35" t="str">
        <f>+IF(I176=0,"",'Ark1'!X1967)</f>
        <v/>
      </c>
      <c r="R176" s="35" t="str">
        <f>+IF(I176=0,"",'Ark1'!Y1967)</f>
        <v/>
      </c>
      <c r="S176" s="35" t="str">
        <f>+IF(I176=0,"",'Ark1'!Z1967)</f>
        <v/>
      </c>
      <c r="T176" s="30" t="str">
        <f>+IF(I176=0,"",'Ark1'!AA1967)</f>
        <v/>
      </c>
      <c r="U176" s="28" t="str">
        <f>+IF(I176=0,"",'Ark1'!AC1967)</f>
        <v/>
      </c>
      <c r="V176" s="35" t="str">
        <f>+IF(I176=0,"",'Ark1'!AE1967)</f>
        <v/>
      </c>
      <c r="W176" s="30" t="str">
        <f t="shared" si="27"/>
        <v/>
      </c>
      <c r="X176" s="30" t="str">
        <f t="shared" si="28"/>
        <v/>
      </c>
      <c r="Y176" s="224"/>
      <c r="AA176" s="30"/>
      <c r="AB176" s="28"/>
      <c r="AC176" s="251"/>
      <c r="AD176" s="29"/>
      <c r="AH176" s="29"/>
    </row>
    <row r="177" spans="1:52" ht="15.6">
      <c r="A177" s="224"/>
      <c r="B177" s="309">
        <f>+'Ark1'!C1968</f>
        <v>2024</v>
      </c>
      <c r="C177" s="244">
        <f>+'Ark1'!L1968</f>
        <v>6</v>
      </c>
      <c r="D177" s="244" t="str">
        <f>VLOOKUP(C177,Klasse!$C$11:$D$27,2)</f>
        <v>O+</v>
      </c>
      <c r="E177" s="29">
        <f>+'Ark1'!H1968</f>
        <v>1</v>
      </c>
      <c r="F177" s="29">
        <f>+'Ark1'!J1968</f>
        <v>802</v>
      </c>
      <c r="G177" s="29" t="str">
        <f>VLOOKUP(F177,RNR!$A$8:$B$32,2)</f>
        <v>Karasjok</v>
      </c>
      <c r="H177" s="29" t="str">
        <f>+IF(I177=0,"",'Ark1'!Q1968)</f>
        <v/>
      </c>
      <c r="I177" s="358">
        <f>+'Ark1'!R1968</f>
        <v>0</v>
      </c>
      <c r="J177" s="30" t="str">
        <f>+IF(I177=0,"",'Ark1'!AG1968)</f>
        <v/>
      </c>
      <c r="L177" s="30" t="str">
        <f>+IF(I177=0,"",'Ark1'!AH1968)</f>
        <v/>
      </c>
      <c r="M177" s="28" t="str">
        <f>+IF(I177=0,"",'Ark1'!T1968)</f>
        <v/>
      </c>
      <c r="N177" s="33" t="str">
        <f>+IF(I177=0,"",'Ark1'!U1968)</f>
        <v/>
      </c>
      <c r="O177" s="30" t="str">
        <f>+IF(I177=0,"",'Ark1'!V1968)</f>
        <v/>
      </c>
      <c r="P177" s="35" t="str">
        <f>+IF(I177=0,"",'Ark1'!W1968)</f>
        <v/>
      </c>
      <c r="Q177" s="35" t="str">
        <f>+IF(I177=0,"",'Ark1'!X1968)</f>
        <v/>
      </c>
      <c r="R177" s="35" t="str">
        <f>+IF(I177=0,"",'Ark1'!Y1968)</f>
        <v/>
      </c>
      <c r="S177" s="35" t="str">
        <f>+IF(I177=0,"",'Ark1'!Z1968)</f>
        <v/>
      </c>
      <c r="T177" s="30" t="str">
        <f>+IF(I177=0,"",'Ark1'!AA1968)</f>
        <v/>
      </c>
      <c r="U177" s="28" t="str">
        <f>+IF(I177=0,"",'Ark1'!AC1968)</f>
        <v/>
      </c>
      <c r="V177" s="35" t="str">
        <f>+IF(I177=0,"",'Ark1'!AE1968)</f>
        <v/>
      </c>
      <c r="W177" s="30" t="str">
        <f t="shared" si="27"/>
        <v/>
      </c>
      <c r="X177" s="30" t="str">
        <f t="shared" si="28"/>
        <v/>
      </c>
      <c r="Y177" s="224"/>
      <c r="AA177" s="30"/>
      <c r="AB177" s="28"/>
      <c r="AC177" s="251"/>
      <c r="AD177" s="29"/>
      <c r="AH177" s="29"/>
    </row>
    <row r="178" spans="1:52" ht="15" customHeight="1">
      <c r="A178" s="224"/>
      <c r="B178" s="224"/>
      <c r="C178" s="224"/>
      <c r="D178" s="224"/>
      <c r="E178" s="224"/>
      <c r="F178" s="224"/>
      <c r="G178" s="224"/>
      <c r="H178" s="224"/>
      <c r="I178" s="370"/>
      <c r="J178" s="225"/>
      <c r="K178" s="225"/>
      <c r="L178" s="225"/>
      <c r="M178" s="224"/>
      <c r="N178" s="224"/>
      <c r="O178" s="224"/>
      <c r="P178" s="226"/>
      <c r="Q178" s="226"/>
      <c r="R178" s="226"/>
      <c r="S178" s="226"/>
      <c r="T178" s="226"/>
      <c r="U178" s="224"/>
      <c r="V178" s="226"/>
      <c r="W178" s="226"/>
      <c r="X178" s="226"/>
      <c r="Y178" s="226"/>
      <c r="AA178" s="30"/>
      <c r="AB178" s="28"/>
      <c r="AC178" s="228"/>
      <c r="AD178" s="29"/>
      <c r="AH178" s="29"/>
      <c r="AZ178" s="240"/>
    </row>
    <row r="179" spans="1:52" ht="19.8">
      <c r="A179" s="224"/>
      <c r="B179" s="224"/>
      <c r="C179" s="224"/>
      <c r="D179" s="283" t="str">
        <f>+D181</f>
        <v>R-</v>
      </c>
      <c r="E179" s="224"/>
      <c r="F179" s="224"/>
      <c r="G179" s="224"/>
      <c r="H179" s="224"/>
      <c r="I179" s="359">
        <f>SUM(I181:I204)</f>
        <v>61</v>
      </c>
      <c r="J179" s="225"/>
      <c r="K179" s="271"/>
      <c r="L179" s="271"/>
      <c r="M179" s="272"/>
      <c r="N179" s="273">
        <f>+Klasse!L17</f>
        <v>13.116393442622952</v>
      </c>
      <c r="O179" s="224"/>
      <c r="P179" s="226"/>
      <c r="Q179" s="226"/>
      <c r="R179" s="226"/>
      <c r="S179" s="226"/>
      <c r="T179" s="226"/>
      <c r="U179" s="224"/>
      <c r="V179" s="226"/>
      <c r="W179" s="226"/>
      <c r="X179" s="226"/>
      <c r="Y179" s="224"/>
      <c r="AA179" s="30"/>
      <c r="AB179" s="28"/>
      <c r="AC179" s="228"/>
      <c r="AD179" s="29"/>
      <c r="AH179" s="29"/>
      <c r="AZ179" s="240"/>
    </row>
    <row r="180" spans="1:52" ht="15" customHeight="1">
      <c r="A180" s="224"/>
      <c r="B180" s="224"/>
      <c r="C180" s="224"/>
      <c r="D180" s="224"/>
      <c r="E180" s="224"/>
      <c r="F180" s="224"/>
      <c r="G180" s="224"/>
      <c r="H180" s="242"/>
      <c r="I180" s="370"/>
      <c r="J180" s="225"/>
      <c r="K180" s="225"/>
      <c r="L180" s="225"/>
      <c r="M180" s="242"/>
      <c r="N180" s="225"/>
      <c r="O180" s="225"/>
      <c r="P180" s="226"/>
      <c r="Q180" s="226"/>
      <c r="R180" s="226"/>
      <c r="S180" s="226"/>
      <c r="T180" s="243"/>
      <c r="U180" s="224"/>
      <c r="V180" s="243"/>
      <c r="W180" s="243"/>
      <c r="X180" s="241"/>
      <c r="Y180" s="224"/>
      <c r="AA180" s="30"/>
      <c r="AB180" s="28"/>
      <c r="AC180" s="228"/>
      <c r="AD180" s="29"/>
      <c r="AH180" s="29"/>
      <c r="AZ180" s="240"/>
    </row>
    <row r="181" spans="1:52" ht="15.6">
      <c r="A181" s="224"/>
      <c r="B181" s="309">
        <f>+'Ark1'!C1969</f>
        <v>2024</v>
      </c>
      <c r="C181" s="244">
        <f>+'Ark1'!L1969</f>
        <v>7</v>
      </c>
      <c r="D181" s="244" t="str">
        <f>VLOOKUP(C181,Klasse!$C$11:$D$27,2)</f>
        <v>R-</v>
      </c>
      <c r="E181" s="244">
        <f>+'Ark1'!H1969</f>
        <v>1</v>
      </c>
      <c r="F181" s="244">
        <f>+'Ark1'!J1969</f>
        <v>103</v>
      </c>
      <c r="G181" s="244" t="str">
        <f>VLOOKUP(F181,RNR!$A$8:$B$32,2)</f>
        <v>Rudshøgda</v>
      </c>
      <c r="H181" s="244" t="str">
        <f>+IF(I181=0,"",'Ark1'!Q1969)</f>
        <v/>
      </c>
      <c r="I181" s="374">
        <f>+'Ark1'!R1969</f>
        <v>0</v>
      </c>
      <c r="J181" s="245" t="str">
        <f>+IF(I181=0,"",'Ark1'!AG1969)</f>
        <v/>
      </c>
      <c r="K181" s="245"/>
      <c r="L181" s="245" t="str">
        <f>+IF(I181=0,"",'Ark1'!AH1969)</f>
        <v/>
      </c>
      <c r="M181" s="246" t="str">
        <f>+IF(I181=0,"",'Ark1'!T1969)</f>
        <v/>
      </c>
      <c r="N181" s="33" t="str">
        <f>+IF(I181=0,"",'Ark1'!U1969)</f>
        <v/>
      </c>
      <c r="O181" s="245" t="str">
        <f>+IF(I181=0,"",'Ark1'!V1969)</f>
        <v/>
      </c>
      <c r="P181" s="247" t="str">
        <f>+IF(I181=0,"",'Ark1'!W1969)</f>
        <v/>
      </c>
      <c r="Q181" s="247" t="str">
        <f>+IF(I181=0,"",'Ark1'!X1969)</f>
        <v/>
      </c>
      <c r="R181" s="247" t="str">
        <f>+IF(I181=0,"",'Ark1'!Y1969)</f>
        <v/>
      </c>
      <c r="S181" s="247" t="str">
        <f>+IF(I181=0,"",'Ark1'!Z1969)</f>
        <v/>
      </c>
      <c r="T181" s="245" t="str">
        <f>+IF(I181=0,"",'Ark1'!AA1969)</f>
        <v/>
      </c>
      <c r="U181" s="246" t="str">
        <f>+IF(I181=0,"",'Ark1'!AC1969)</f>
        <v/>
      </c>
      <c r="V181" s="247" t="str">
        <f>+IF(I181=0,"",'Ark1'!AE1969)</f>
        <v/>
      </c>
      <c r="W181" s="245" t="str">
        <f t="shared" ref="W181:W186" si="29">IF(I181=0,"",N181/C181)</f>
        <v/>
      </c>
      <c r="X181" s="245" t="str">
        <f t="shared" ref="X181:X186" si="30">IF(I181=0,"",I181/H181)</f>
        <v/>
      </c>
      <c r="Y181" s="224"/>
      <c r="AA181" s="30"/>
      <c r="AB181" s="28"/>
      <c r="AC181" s="251"/>
      <c r="AD181" s="29"/>
      <c r="AH181" s="29"/>
    </row>
    <row r="182" spans="1:52" ht="15.6">
      <c r="A182" s="224"/>
      <c r="B182" s="309">
        <f>+'Ark1'!C1970</f>
        <v>2024</v>
      </c>
      <c r="C182" s="244">
        <f>+'Ark1'!L1970</f>
        <v>7</v>
      </c>
      <c r="D182" s="244" t="str">
        <f>VLOOKUP(C182,Klasse!$C$11:$D$27,2)</f>
        <v>R-</v>
      </c>
      <c r="E182" s="244">
        <f>+'Ark1'!H1970</f>
        <v>2</v>
      </c>
      <c r="F182" s="244">
        <f>+'Ark1'!J1970</f>
        <v>106</v>
      </c>
      <c r="G182" s="244" t="str">
        <f>VLOOKUP(F182,RNR!$A$8:$B$32,2)</f>
        <v>Furuseth</v>
      </c>
      <c r="H182" s="244" t="str">
        <f>+IF(I182=0,"",'Ark1'!Q1970)</f>
        <v/>
      </c>
      <c r="I182" s="374">
        <f>+'Ark1'!R1970</f>
        <v>0</v>
      </c>
      <c r="J182" s="245" t="str">
        <f>+IF(I182=0,"",'Ark1'!AG1970)</f>
        <v/>
      </c>
      <c r="K182" s="245"/>
      <c r="L182" s="245" t="str">
        <f>+IF(I182=0,"",'Ark1'!AH1970)</f>
        <v/>
      </c>
      <c r="M182" s="246" t="str">
        <f>+IF(I182=0,"",'Ark1'!T1970)</f>
        <v/>
      </c>
      <c r="N182" s="33" t="str">
        <f>+IF(I182=0,"",'Ark1'!U1970)</f>
        <v/>
      </c>
      <c r="O182" s="245" t="str">
        <f>+IF(I182=0,"",'Ark1'!V1970)</f>
        <v/>
      </c>
      <c r="P182" s="247" t="str">
        <f>+IF(I182=0,"",'Ark1'!W1970)</f>
        <v/>
      </c>
      <c r="Q182" s="247" t="str">
        <f>+IF(I182=0,"",'Ark1'!X1970)</f>
        <v/>
      </c>
      <c r="R182" s="247" t="str">
        <f>+IF(I182=0,"",'Ark1'!Y1970)</f>
        <v/>
      </c>
      <c r="S182" s="247" t="str">
        <f>+IF(I182=0,"",'Ark1'!Z1970)</f>
        <v/>
      </c>
      <c r="T182" s="245" t="str">
        <f>+IF(I182=0,"",'Ark1'!AA1970)</f>
        <v/>
      </c>
      <c r="U182" s="246" t="str">
        <f>+IF(I182=0,"",'Ark1'!AC1970)</f>
        <v/>
      </c>
      <c r="V182" s="247" t="str">
        <f>+IF(I182=0,"",'Ark1'!AE1970)</f>
        <v/>
      </c>
      <c r="W182" s="245" t="str">
        <f t="shared" si="29"/>
        <v/>
      </c>
      <c r="X182" s="245" t="str">
        <f t="shared" si="30"/>
        <v/>
      </c>
      <c r="Y182" s="224"/>
      <c r="AA182" s="30"/>
      <c r="AB182" s="28"/>
      <c r="AC182" s="251"/>
      <c r="AD182" s="29"/>
      <c r="AH182" s="29"/>
    </row>
    <row r="183" spans="1:52" ht="15.6">
      <c r="A183" s="224"/>
      <c r="B183" s="309">
        <f>+'Ark1'!C1971</f>
        <v>2024</v>
      </c>
      <c r="C183" s="244">
        <f>+'Ark1'!L1971</f>
        <v>7</v>
      </c>
      <c r="D183" s="244" t="str">
        <f>VLOOKUP(C183,Klasse!$C$11:$D$27,2)</f>
        <v>R-</v>
      </c>
      <c r="E183" s="244">
        <f>+'Ark1'!H1971</f>
        <v>1</v>
      </c>
      <c r="F183" s="244">
        <f>+'Ark1'!J1971</f>
        <v>110</v>
      </c>
      <c r="G183" s="244" t="str">
        <f>VLOOKUP(F183,RNR!$A$8:$B$32,2)</f>
        <v>Gol</v>
      </c>
      <c r="H183" s="244">
        <f>+IF(I183=0,"",'Ark1'!Q1971)</f>
        <v>1</v>
      </c>
      <c r="I183" s="374">
        <f>+'Ark1'!R1971</f>
        <v>1</v>
      </c>
      <c r="J183" s="245">
        <f>+IF(I183=0,"",'Ark1'!AG1971)</f>
        <v>0.70921985815602817</v>
      </c>
      <c r="K183" s="245"/>
      <c r="L183" s="245">
        <f>+IF(I183=0,"",'Ark1'!AH1971)</f>
        <v>0.50712510776408559</v>
      </c>
      <c r="M183" s="246">
        <f>+IF(I183=0,"",'Ark1'!T1971)</f>
        <v>7</v>
      </c>
      <c r="N183" s="33">
        <f>+IF(I183=0,"",'Ark1'!U1971)</f>
        <v>10</v>
      </c>
      <c r="O183" s="245">
        <f>+IF(I183=0,"",'Ark1'!V1971)</f>
        <v>0</v>
      </c>
      <c r="P183" s="247">
        <f>+IF(I183=0,"",'Ark1'!W1971)</f>
        <v>0</v>
      </c>
      <c r="Q183" s="247">
        <f>+IF(I183=0,"",'Ark1'!X1971)</f>
        <v>0</v>
      </c>
      <c r="R183" s="247">
        <f>+IF(I183=0,"",'Ark1'!Y1971)</f>
        <v>0</v>
      </c>
      <c r="S183" s="247">
        <f>+IF(I183=0,"",'Ark1'!Z1971)</f>
        <v>0</v>
      </c>
      <c r="T183" s="245">
        <f>+IF(I183=0,"",'Ark1'!AA1971)</f>
        <v>0</v>
      </c>
      <c r="U183" s="246">
        <f>+IF(I183=0,"",'Ark1'!AC1971)</f>
        <v>0</v>
      </c>
      <c r="V183" s="247">
        <f>+IF(I183=0,"",'Ark1'!AE1971)</f>
        <v>0</v>
      </c>
      <c r="W183" s="245">
        <f t="shared" si="29"/>
        <v>1.4285714285714286</v>
      </c>
      <c r="X183" s="245">
        <f t="shared" si="30"/>
        <v>1</v>
      </c>
      <c r="Y183" s="224"/>
      <c r="AA183" s="30"/>
      <c r="AB183" s="28"/>
      <c r="AC183" s="251"/>
      <c r="AD183" s="29"/>
      <c r="AH183" s="29"/>
    </row>
    <row r="184" spans="1:52" ht="15.6">
      <c r="A184" s="224"/>
      <c r="B184" s="309">
        <f>+'Ark1'!C1972</f>
        <v>2024</v>
      </c>
      <c r="C184" s="244">
        <f>+'Ark1'!L1972</f>
        <v>7</v>
      </c>
      <c r="D184" s="244" t="str">
        <f>VLOOKUP(C184,Klasse!$C$11:$D$27,2)</f>
        <v>R-</v>
      </c>
      <c r="E184" s="244">
        <f>+'Ark1'!H1972</f>
        <v>1</v>
      </c>
      <c r="F184" s="244">
        <f>+'Ark1'!J1972</f>
        <v>111</v>
      </c>
      <c r="G184" s="244" t="str">
        <f>VLOOKUP(F184,RNR!$A$8:$B$32,2)</f>
        <v>Forus</v>
      </c>
      <c r="H184" s="244">
        <f>+IF(I184=0,"",'Ark1'!Q1972)</f>
        <v>4</v>
      </c>
      <c r="I184" s="374">
        <f>+'Ark1'!R1972</f>
        <v>9</v>
      </c>
      <c r="J184" s="245">
        <f>+IF(I184=0,"",'Ark1'!AG1972)</f>
        <v>1.3554216867469879</v>
      </c>
      <c r="K184" s="245"/>
      <c r="L184" s="245">
        <f>+IF(I184=0,"",'Ark1'!AH1972)</f>
        <v>0.98488295667121728</v>
      </c>
      <c r="M184" s="246">
        <f>+IF(I184=0,"",'Ark1'!T1972)</f>
        <v>4.8888888888888884</v>
      </c>
      <c r="N184" s="33">
        <f>+IF(I184=0,"",'Ark1'!U1972)</f>
        <v>10.822222222222223</v>
      </c>
      <c r="O184" s="245">
        <f>+IF(I184=0,"",'Ark1'!V1972)</f>
        <v>0</v>
      </c>
      <c r="P184" s="247">
        <f>+IF(I184=0,"",'Ark1'!W1972)</f>
        <v>0</v>
      </c>
      <c r="Q184" s="247">
        <f>+IF(I184=0,"",'Ark1'!X1972)</f>
        <v>11.111111111111112</v>
      </c>
      <c r="R184" s="247">
        <f>+IF(I184=0,"",'Ark1'!Y1972)</f>
        <v>0</v>
      </c>
      <c r="S184" s="247">
        <f>+IF(I184=0,"",'Ark1'!Z1972)</f>
        <v>0</v>
      </c>
      <c r="T184" s="245">
        <f>+IF(I184=0,"",'Ark1'!AA1972)</f>
        <v>2.4867550376512608</v>
      </c>
      <c r="U184" s="246">
        <f>+IF(I184=0,"",'Ark1'!AC1972)</f>
        <v>0.87488976377908811</v>
      </c>
      <c r="V184" s="247">
        <f>+IF(I184=0,"",'Ark1'!AE1972)</f>
        <v>81.826485771167057</v>
      </c>
      <c r="W184" s="245">
        <f t="shared" si="29"/>
        <v>1.5460317460317461</v>
      </c>
      <c r="X184" s="245">
        <f t="shared" si="30"/>
        <v>2.25</v>
      </c>
      <c r="Y184" s="224"/>
      <c r="AA184" s="30"/>
      <c r="AB184" s="28"/>
      <c r="AC184" s="251"/>
      <c r="AD184" s="29"/>
      <c r="AH184" s="29"/>
    </row>
    <row r="185" spans="1:52" ht="15.6">
      <c r="A185" s="224"/>
      <c r="B185" s="309">
        <f>+'Ark1'!C1973</f>
        <v>2024</v>
      </c>
      <c r="C185" s="244">
        <f>+'Ark1'!L1973</f>
        <v>7</v>
      </c>
      <c r="D185" s="244" t="str">
        <f>VLOOKUP(C185,Klasse!$C$11:$D$27,2)</f>
        <v>R-</v>
      </c>
      <c r="E185" s="244">
        <f>+'Ark1'!H1973</f>
        <v>1</v>
      </c>
      <c r="F185" s="244">
        <f>+'Ark1'!J1973</f>
        <v>116</v>
      </c>
      <c r="G185" s="244" t="str">
        <f>VLOOKUP(F185,RNR!$A$8:$B$32,2)</f>
        <v>Sandeid</v>
      </c>
      <c r="H185" s="244" t="str">
        <f>+IF(I185=0,"",'Ark1'!Q1973)</f>
        <v/>
      </c>
      <c r="I185" s="374">
        <f>+'Ark1'!R1973</f>
        <v>0</v>
      </c>
      <c r="J185" s="245" t="str">
        <f>+IF(I185=0,"",'Ark1'!AG1973)</f>
        <v/>
      </c>
      <c r="K185" s="245"/>
      <c r="L185" s="245" t="str">
        <f>+IF(I185=0,"",'Ark1'!AH1973)</f>
        <v/>
      </c>
      <c r="M185" s="246" t="str">
        <f>+IF(I185=0,"",'Ark1'!T1973)</f>
        <v/>
      </c>
      <c r="N185" s="33" t="str">
        <f>+IF(I185=0,"",'Ark1'!U1973)</f>
        <v/>
      </c>
      <c r="O185" s="245" t="str">
        <f>+IF(I185=0,"",'Ark1'!V1973)</f>
        <v/>
      </c>
      <c r="P185" s="247" t="str">
        <f>+IF(I185=0,"",'Ark1'!W1973)</f>
        <v/>
      </c>
      <c r="Q185" s="247" t="str">
        <f>+IF(I185=0,"",'Ark1'!X1973)</f>
        <v/>
      </c>
      <c r="R185" s="247" t="str">
        <f>+IF(I185=0,"",'Ark1'!Y1973)</f>
        <v/>
      </c>
      <c r="S185" s="247" t="str">
        <f>+IF(I185=0,"",'Ark1'!Z1973)</f>
        <v/>
      </c>
      <c r="T185" s="245" t="str">
        <f>+IF(I185=0,"",'Ark1'!AA1973)</f>
        <v/>
      </c>
      <c r="U185" s="246" t="str">
        <f>+IF(I185=0,"",'Ark1'!AC1973)</f>
        <v/>
      </c>
      <c r="V185" s="247" t="str">
        <f>+IF(I185=0,"",'Ark1'!AE1973)</f>
        <v/>
      </c>
      <c r="W185" s="245" t="str">
        <f t="shared" si="29"/>
        <v/>
      </c>
      <c r="X185" s="245" t="str">
        <f t="shared" si="30"/>
        <v/>
      </c>
      <c r="Y185" s="224"/>
      <c r="AA185" s="30"/>
      <c r="AB185" s="28"/>
      <c r="AC185" s="251"/>
      <c r="AD185" s="29"/>
      <c r="AH185" s="29"/>
    </row>
    <row r="186" spans="1:52" ht="15.6">
      <c r="A186" s="224"/>
      <c r="B186" s="309">
        <f>+'Ark1'!C1974</f>
        <v>2024</v>
      </c>
      <c r="C186" s="244">
        <f>+'Ark1'!L1974</f>
        <v>7</v>
      </c>
      <c r="D186" s="244" t="str">
        <f>VLOOKUP(C186,Klasse!$C$11:$D$27,2)</f>
        <v>R-</v>
      </c>
      <c r="E186" s="244">
        <f>+'Ark1'!H1974</f>
        <v>2</v>
      </c>
      <c r="F186" s="244">
        <f>+'Ark1'!J1974</f>
        <v>117</v>
      </c>
      <c r="G186" s="244" t="str">
        <f>VLOOKUP(F186,RNR!$A$8:$B$32,2)</f>
        <v>Jæren</v>
      </c>
      <c r="H186" s="244" t="str">
        <f>+IF(I186=0,"",'Ark1'!Q1974)</f>
        <v/>
      </c>
      <c r="I186" s="374">
        <f>+'Ark1'!R1974</f>
        <v>0</v>
      </c>
      <c r="J186" s="245" t="str">
        <f>+IF(I186=0,"",'Ark1'!AG1974)</f>
        <v/>
      </c>
      <c r="K186" s="245"/>
      <c r="L186" s="245" t="str">
        <f>+IF(I186=0,"",'Ark1'!AH1974)</f>
        <v/>
      </c>
      <c r="M186" s="246" t="str">
        <f>+IF(I186=0,"",'Ark1'!T1974)</f>
        <v/>
      </c>
      <c r="N186" s="33" t="str">
        <f>+IF(I186=0,"",'Ark1'!U1974)</f>
        <v/>
      </c>
      <c r="O186" s="245" t="str">
        <f>+IF(I186=0,"",'Ark1'!V1974)</f>
        <v/>
      </c>
      <c r="P186" s="247" t="str">
        <f>+IF(I186=0,"",'Ark1'!W1974)</f>
        <v/>
      </c>
      <c r="Q186" s="247" t="str">
        <f>+IF(I186=0,"",'Ark1'!X1974)</f>
        <v/>
      </c>
      <c r="R186" s="247" t="str">
        <f>+IF(I186=0,"",'Ark1'!Y1974)</f>
        <v/>
      </c>
      <c r="S186" s="247" t="str">
        <f>+IF(I186=0,"",'Ark1'!Z1974)</f>
        <v/>
      </c>
      <c r="T186" s="245" t="str">
        <f>+IF(I186=0,"",'Ark1'!AA1974)</f>
        <v/>
      </c>
      <c r="U186" s="246" t="str">
        <f>+IF(I186=0,"",'Ark1'!AC1974)</f>
        <v/>
      </c>
      <c r="V186" s="247" t="str">
        <f>+IF(I186=0,"",'Ark1'!AE1974)</f>
        <v/>
      </c>
      <c r="W186" s="245" t="str">
        <f t="shared" si="29"/>
        <v/>
      </c>
      <c r="X186" s="245" t="str">
        <f t="shared" si="30"/>
        <v/>
      </c>
      <c r="Y186" s="224"/>
      <c r="AA186" s="30"/>
      <c r="AB186" s="28"/>
      <c r="AC186" s="251"/>
      <c r="AD186" s="29"/>
      <c r="AH186" s="29"/>
    </row>
    <row r="187" spans="1:52" ht="15.6">
      <c r="A187" s="224"/>
      <c r="B187" s="309">
        <f>+'Ark1'!C1975</f>
        <v>2024</v>
      </c>
      <c r="C187" s="244">
        <f>+'Ark1'!L1975</f>
        <v>7</v>
      </c>
      <c r="D187" s="244" t="str">
        <f>VLOOKUP(C187,Klasse!$C$11:$D$27,2)</f>
        <v>R-</v>
      </c>
      <c r="E187" s="244">
        <f>+'Ark1'!H1975</f>
        <v>1</v>
      </c>
      <c r="F187" s="244">
        <f>+'Ark1'!J1975</f>
        <v>134</v>
      </c>
      <c r="G187" s="244" t="str">
        <f>VLOOKUP(F187,RNR!$A$8:$B$32,2)</f>
        <v>Førde</v>
      </c>
      <c r="H187" s="244" t="str">
        <f>+IF(I187=0,"",'Ark1'!Q1975)</f>
        <v/>
      </c>
      <c r="I187" s="374">
        <f>+'Ark1'!R1975</f>
        <v>0</v>
      </c>
      <c r="J187" s="245" t="str">
        <f>+IF(I187=0,"",'Ark1'!AG1975)</f>
        <v/>
      </c>
      <c r="K187" s="245"/>
      <c r="L187" s="245" t="str">
        <f>+IF(I187=0,"",'Ark1'!AH1975)</f>
        <v/>
      </c>
      <c r="M187" s="246" t="str">
        <f>+IF(I187=0,"",'Ark1'!T1975)</f>
        <v/>
      </c>
      <c r="N187" s="33" t="str">
        <f>+IF(I187=0,"",'Ark1'!U1975)</f>
        <v/>
      </c>
      <c r="O187" s="245" t="str">
        <f>+IF(I187=0,"",'Ark1'!V1975)</f>
        <v/>
      </c>
      <c r="P187" s="247" t="str">
        <f>+IF(I187=0,"",'Ark1'!W1975)</f>
        <v/>
      </c>
      <c r="Q187" s="247" t="str">
        <f>+IF(I187=0,"",'Ark1'!X1975)</f>
        <v/>
      </c>
      <c r="R187" s="247" t="str">
        <f>+IF(I187=0,"",'Ark1'!Y1975)</f>
        <v/>
      </c>
      <c r="S187" s="247" t="str">
        <f>+IF(I187=0,"",'Ark1'!Z1975)</f>
        <v/>
      </c>
      <c r="T187" s="245" t="str">
        <f>+IF(I187=0,"",'Ark1'!AA1975)</f>
        <v/>
      </c>
      <c r="U187" s="246" t="str">
        <f>+IF(I187=0,"",'Ark1'!AC1975)</f>
        <v/>
      </c>
      <c r="V187" s="247" t="str">
        <f>+IF(I187=0,"",'Ark1'!AE1975)</f>
        <v/>
      </c>
      <c r="W187" s="245" t="str">
        <f t="shared" ref="W187:W204" si="31">IF(I187=0,"",N187/C187)</f>
        <v/>
      </c>
      <c r="X187" s="245" t="str">
        <f t="shared" ref="X187:X204" si="32">IF(I187=0,"",I187/H187)</f>
        <v/>
      </c>
      <c r="Y187" s="224"/>
      <c r="AA187" s="30"/>
      <c r="AB187" s="28"/>
      <c r="AC187" s="251"/>
      <c r="AD187" s="29"/>
      <c r="AH187" s="29"/>
    </row>
    <row r="188" spans="1:52" ht="15.6">
      <c r="A188" s="224"/>
      <c r="B188" s="309">
        <f>+'Ark1'!C1976</f>
        <v>2024</v>
      </c>
      <c r="C188" s="244">
        <f>+'Ark1'!L1976</f>
        <v>7</v>
      </c>
      <c r="D188" s="244" t="str">
        <f>VLOOKUP(C188,Klasse!$C$11:$D$27,2)</f>
        <v>R-</v>
      </c>
      <c r="E188" s="244">
        <f>+'Ark1'!H1976</f>
        <v>2</v>
      </c>
      <c r="F188" s="244">
        <f>+'Ark1'!J1976</f>
        <v>141</v>
      </c>
      <c r="G188" s="244" t="str">
        <f>VLOOKUP(F188,RNR!$A$8:$B$32,2)</f>
        <v>Ølen</v>
      </c>
      <c r="H188" s="244">
        <f>+IF(I188=0,"",'Ark1'!Q1976)</f>
        <v>14</v>
      </c>
      <c r="I188" s="374">
        <f>+'Ark1'!R1976</f>
        <v>34</v>
      </c>
      <c r="J188" s="245">
        <f>+IF(I188=0,"",'Ark1'!AG1976)</f>
        <v>5.44</v>
      </c>
      <c r="K188" s="245"/>
      <c r="L188" s="245">
        <f>+IF(I188=0,"",'Ark1'!AH1976)</f>
        <v>4.7831727388863037</v>
      </c>
      <c r="M188" s="246">
        <f>+IF(I188=0,"",'Ark1'!T1976)</f>
        <v>5.2352941176470589</v>
      </c>
      <c r="N188" s="33">
        <f>+IF(I188=0,"",'Ark1'!U1976)</f>
        <v>14.20588235294117</v>
      </c>
      <c r="O188" s="245">
        <f>+IF(I188=0,"",'Ark1'!V1976)</f>
        <v>0</v>
      </c>
      <c r="P188" s="247">
        <f>+IF(I188=0,"",'Ark1'!W1976)</f>
        <v>0</v>
      </c>
      <c r="Q188" s="247">
        <f>+IF(I188=0,"",'Ark1'!X1976)</f>
        <v>26.47058823529412</v>
      </c>
      <c r="R188" s="247">
        <f>+IF(I188=0,"",'Ark1'!Y1976)</f>
        <v>2.9411764705882355</v>
      </c>
      <c r="S188" s="247">
        <f>+IF(I188=0,"",'Ark1'!Z1976)</f>
        <v>0</v>
      </c>
      <c r="T188" s="245">
        <f>+IF(I188=0,"",'Ark1'!AA1976)</f>
        <v>3.4137215483528607</v>
      </c>
      <c r="U188" s="246">
        <f>+IF(I188=0,"",'Ark1'!AC1976)</f>
        <v>1.2616241523251304</v>
      </c>
      <c r="V188" s="247">
        <f>+IF(I188=0,"",'Ark1'!AE1976)</f>
        <v>36.162053317845874</v>
      </c>
      <c r="W188" s="245">
        <f t="shared" si="31"/>
        <v>2.0294117647058814</v>
      </c>
      <c r="X188" s="245">
        <f t="shared" si="32"/>
        <v>2.4285714285714284</v>
      </c>
      <c r="Y188" s="224"/>
      <c r="AA188" s="30"/>
      <c r="AB188" s="28"/>
      <c r="AC188" s="251"/>
      <c r="AD188" s="29"/>
      <c r="AH188" s="29"/>
    </row>
    <row r="189" spans="1:52" ht="15.6">
      <c r="A189" s="224"/>
      <c r="B189" s="309">
        <f>+'Ark1'!C1977</f>
        <v>2024</v>
      </c>
      <c r="C189" s="244">
        <f>+'Ark1'!L1977</f>
        <v>7</v>
      </c>
      <c r="D189" s="244" t="str">
        <f>VLOOKUP(C189,Klasse!$C$11:$D$27,2)</f>
        <v>R-</v>
      </c>
      <c r="E189" s="244">
        <f>+'Ark1'!H1977</f>
        <v>2</v>
      </c>
      <c r="F189" s="244">
        <f>+'Ark1'!J1977</f>
        <v>143</v>
      </c>
      <c r="G189" s="244" t="str">
        <f>VLOOKUP(F189,RNR!$A$8:$B$32,2)</f>
        <v>Nordfjord</v>
      </c>
      <c r="H189" s="244" t="str">
        <f>+IF(I189=0,"",'Ark1'!Q1977)</f>
        <v/>
      </c>
      <c r="I189" s="374">
        <f>+'Ark1'!R1977</f>
        <v>0</v>
      </c>
      <c r="J189" s="245" t="str">
        <f>+IF(I189=0,"",'Ark1'!AG1977)</f>
        <v/>
      </c>
      <c r="K189" s="245"/>
      <c r="L189" s="245" t="str">
        <f>+IF(I189=0,"",'Ark1'!AH1977)</f>
        <v/>
      </c>
      <c r="M189" s="246" t="str">
        <f>+IF(I189=0,"",'Ark1'!T1977)</f>
        <v/>
      </c>
      <c r="N189" s="33" t="str">
        <f>+IF(I189=0,"",'Ark1'!U1977)</f>
        <v/>
      </c>
      <c r="O189" s="245" t="str">
        <f>+IF(I189=0,"",'Ark1'!V1977)</f>
        <v/>
      </c>
      <c r="P189" s="247" t="str">
        <f>+IF(I189=0,"",'Ark1'!W1977)</f>
        <v/>
      </c>
      <c r="Q189" s="247" t="str">
        <f>+IF(I189=0,"",'Ark1'!X1977)</f>
        <v/>
      </c>
      <c r="R189" s="247" t="str">
        <f>+IF(I189=0,"",'Ark1'!Y1977)</f>
        <v/>
      </c>
      <c r="S189" s="247" t="str">
        <f>+IF(I189=0,"",'Ark1'!Z1977)</f>
        <v/>
      </c>
      <c r="T189" s="245" t="str">
        <f>+IF(I189=0,"",'Ark1'!AA1977)</f>
        <v/>
      </c>
      <c r="U189" s="246" t="str">
        <f>+IF(I189=0,"",'Ark1'!AC1977)</f>
        <v/>
      </c>
      <c r="V189" s="247" t="str">
        <f>+IF(I189=0,"",'Ark1'!AE1977)</f>
        <v/>
      </c>
      <c r="W189" s="245" t="str">
        <f t="shared" si="31"/>
        <v/>
      </c>
      <c r="X189" s="245" t="str">
        <f t="shared" si="32"/>
        <v/>
      </c>
      <c r="Y189" s="224"/>
      <c r="AA189" s="30"/>
      <c r="AB189" s="28"/>
      <c r="AC189" s="251"/>
      <c r="AD189" s="29"/>
      <c r="AH189" s="29"/>
    </row>
    <row r="190" spans="1:52" ht="15.6">
      <c r="A190" s="224"/>
      <c r="B190" s="309">
        <f>+'Ark1'!C1978</f>
        <v>2024</v>
      </c>
      <c r="C190" s="244">
        <f>+'Ark1'!L1978</f>
        <v>7</v>
      </c>
      <c r="D190" s="244" t="str">
        <f>VLOOKUP(C190,Klasse!$C$11:$D$27,2)</f>
        <v>R-</v>
      </c>
      <c r="E190" s="244">
        <f>+'Ark1'!H1978</f>
        <v>2</v>
      </c>
      <c r="F190" s="244">
        <f>+'Ark1'!J1978</f>
        <v>147</v>
      </c>
      <c r="G190" s="244" t="str">
        <f>VLOOKUP(F190,RNR!$A$8:$B$32,2)</f>
        <v>Midt-Norge</v>
      </c>
      <c r="H190" s="244" t="str">
        <f>+IF(I190=0,"",'Ark1'!Q1978)</f>
        <v/>
      </c>
      <c r="I190" s="374">
        <f>+'Ark1'!R1978</f>
        <v>0</v>
      </c>
      <c r="J190" s="245" t="str">
        <f>+IF(I190=0,"",'Ark1'!AG1978)</f>
        <v/>
      </c>
      <c r="K190" s="245"/>
      <c r="L190" s="245" t="str">
        <f>+IF(I190=0,"",'Ark1'!AH1978)</f>
        <v/>
      </c>
      <c r="M190" s="246" t="str">
        <f>+IF(I190=0,"",'Ark1'!T1978)</f>
        <v/>
      </c>
      <c r="N190" s="33" t="str">
        <f>+IF(I190=0,"",'Ark1'!U1978)</f>
        <v/>
      </c>
      <c r="O190" s="245" t="str">
        <f>+IF(I190=0,"",'Ark1'!V1978)</f>
        <v/>
      </c>
      <c r="P190" s="247" t="str">
        <f>+IF(I190=0,"",'Ark1'!W1978)</f>
        <v/>
      </c>
      <c r="Q190" s="247" t="str">
        <f>+IF(I190=0,"",'Ark1'!X1978)</f>
        <v/>
      </c>
      <c r="R190" s="247" t="str">
        <f>+IF(I190=0,"",'Ark1'!Y1978)</f>
        <v/>
      </c>
      <c r="S190" s="247" t="str">
        <f>+IF(I190=0,"",'Ark1'!Z1978)</f>
        <v/>
      </c>
      <c r="T190" s="245" t="str">
        <f>+IF(I190=0,"",'Ark1'!AA1978)</f>
        <v/>
      </c>
      <c r="U190" s="246" t="str">
        <f>+IF(I190=0,"",'Ark1'!AC1978)</f>
        <v/>
      </c>
      <c r="V190" s="247" t="str">
        <f>+IF(I190=0,"",'Ark1'!AE1978)</f>
        <v/>
      </c>
      <c r="W190" s="245" t="str">
        <f t="shared" si="31"/>
        <v/>
      </c>
      <c r="X190" s="245" t="str">
        <f t="shared" si="32"/>
        <v/>
      </c>
      <c r="Y190" s="224"/>
      <c r="AA190" s="30"/>
      <c r="AB190" s="28"/>
      <c r="AC190" s="251"/>
      <c r="AD190" s="29"/>
      <c r="AH190" s="29"/>
    </row>
    <row r="191" spans="1:52" ht="15.6">
      <c r="A191" s="224"/>
      <c r="B191" s="309">
        <f>+'Ark1'!C1979</f>
        <v>2024</v>
      </c>
      <c r="C191" s="244">
        <f>+'Ark1'!L1979</f>
        <v>7</v>
      </c>
      <c r="D191" s="244" t="str">
        <f>VLOOKUP(C191,Klasse!$C$11:$D$27,2)</f>
        <v>R-</v>
      </c>
      <c r="E191" s="244">
        <f>+'Ark1'!H1979</f>
        <v>1</v>
      </c>
      <c r="F191" s="244">
        <f>+'Ark1'!J1979</f>
        <v>155</v>
      </c>
      <c r="G191" s="244" t="str">
        <f>VLOOKUP(F191,RNR!$A$8:$B$32,2)</f>
        <v>Målselv</v>
      </c>
      <c r="H191" s="244" t="str">
        <f>+IF(I191=0,"",'Ark1'!Q1979)</f>
        <v/>
      </c>
      <c r="I191" s="374">
        <f>+'Ark1'!R1979</f>
        <v>0</v>
      </c>
      <c r="J191" s="245" t="str">
        <f>+IF(I191=0,"",'Ark1'!AG1979)</f>
        <v/>
      </c>
      <c r="K191" s="245"/>
      <c r="L191" s="245" t="str">
        <f>+IF(I191=0,"",'Ark1'!AH1979)</f>
        <v/>
      </c>
      <c r="M191" s="246" t="str">
        <f>+IF(I191=0,"",'Ark1'!T1979)</f>
        <v/>
      </c>
      <c r="N191" s="33" t="str">
        <f>+IF(I191=0,"",'Ark1'!U1979)</f>
        <v/>
      </c>
      <c r="O191" s="245" t="str">
        <f>+IF(I191=0,"",'Ark1'!V1979)</f>
        <v/>
      </c>
      <c r="P191" s="247" t="str">
        <f>+IF(I191=0,"",'Ark1'!W1979)</f>
        <v/>
      </c>
      <c r="Q191" s="247" t="str">
        <f>+IF(I191=0,"",'Ark1'!X1979)</f>
        <v/>
      </c>
      <c r="R191" s="247" t="str">
        <f>+IF(I191=0,"",'Ark1'!Y1979)</f>
        <v/>
      </c>
      <c r="S191" s="247" t="str">
        <f>+IF(I191=0,"",'Ark1'!Z1979)</f>
        <v/>
      </c>
      <c r="T191" s="245" t="str">
        <f>+IF(I191=0,"",'Ark1'!AA1979)</f>
        <v/>
      </c>
      <c r="U191" s="246" t="str">
        <f>+IF(I191=0,"",'Ark1'!AC1979)</f>
        <v/>
      </c>
      <c r="V191" s="247" t="str">
        <f>+IF(I191=0,"",'Ark1'!AE1979)</f>
        <v/>
      </c>
      <c r="W191" s="245" t="str">
        <f t="shared" si="31"/>
        <v/>
      </c>
      <c r="X191" s="245" t="str">
        <f t="shared" si="32"/>
        <v/>
      </c>
      <c r="Y191" s="224"/>
      <c r="AA191" s="30"/>
      <c r="AB191" s="28"/>
      <c r="AC191" s="251"/>
      <c r="AD191" s="29"/>
      <c r="AH191" s="29"/>
    </row>
    <row r="192" spans="1:52" ht="15.6">
      <c r="A192" s="224"/>
      <c r="B192" s="309">
        <f>+'Ark1'!C1980</f>
        <v>2024</v>
      </c>
      <c r="C192" s="244">
        <f>+'Ark1'!L1980</f>
        <v>7</v>
      </c>
      <c r="D192" s="244" t="str">
        <f>VLOOKUP(C192,Klasse!$C$11:$D$27,2)</f>
        <v>R-</v>
      </c>
      <c r="E192" s="244">
        <f>+'Ark1'!H1980</f>
        <v>2</v>
      </c>
      <c r="F192" s="244">
        <f>+'Ark1'!J1980</f>
        <v>160</v>
      </c>
      <c r="G192" s="244" t="str">
        <f>VLOOKUP(F192,RNR!$A$8:$B$32,2)</f>
        <v>Oslo</v>
      </c>
      <c r="H192" s="244">
        <f>+IF(I192=0,"",'Ark1'!Q1980)</f>
        <v>1</v>
      </c>
      <c r="I192" s="374">
        <f>+'Ark1'!R1980</f>
        <v>5</v>
      </c>
      <c r="J192" s="245">
        <f>+IF(I192=0,"",'Ark1'!AG1980)</f>
        <v>11.90476190476191</v>
      </c>
      <c r="K192" s="245"/>
      <c r="L192" s="245">
        <f>+IF(I192=0,"",'Ark1'!AH1980)</f>
        <v>10.541310541310539</v>
      </c>
      <c r="M192" s="246">
        <f>+IF(I192=0,"",'Ark1'!T1980)</f>
        <v>7</v>
      </c>
      <c r="N192" s="33">
        <f>+IF(I192=0,"",'Ark1'!U1980)</f>
        <v>14.8</v>
      </c>
      <c r="O192" s="245">
        <f>+IF(I192=0,"",'Ark1'!V1980)</f>
        <v>0</v>
      </c>
      <c r="P192" s="247">
        <f>+IF(I192=0,"",'Ark1'!W1980)</f>
        <v>0</v>
      </c>
      <c r="Q192" s="247">
        <f>+IF(I192=0,"",'Ark1'!X1980)</f>
        <v>40</v>
      </c>
      <c r="R192" s="247">
        <f>+IF(I192=0,"",'Ark1'!Y1980)</f>
        <v>0</v>
      </c>
      <c r="S192" s="247">
        <f>+IF(I192=0,"",'Ark1'!Z1980)</f>
        <v>0</v>
      </c>
      <c r="T192" s="245">
        <f>+IF(I192=0,"",'Ark1'!AA1980)</f>
        <v>1.645600194457935</v>
      </c>
      <c r="U192" s="246">
        <f>+IF(I192=0,"",'Ark1'!AC1980)</f>
        <v>0.89442719099991597</v>
      </c>
      <c r="V192" s="247">
        <f>+IF(I192=0,"",'Ark1'!AE1980)</f>
        <v>76.093699527809022</v>
      </c>
      <c r="W192" s="245">
        <f t="shared" si="31"/>
        <v>2.1142857142857143</v>
      </c>
      <c r="X192" s="245">
        <f t="shared" si="32"/>
        <v>5</v>
      </c>
      <c r="Y192" s="224"/>
      <c r="AA192" s="30"/>
      <c r="AB192" s="28"/>
      <c r="AC192" s="251"/>
      <c r="AD192" s="29"/>
      <c r="AH192" s="29"/>
    </row>
    <row r="193" spans="1:52" ht="15.6">
      <c r="A193" s="224"/>
      <c r="B193" s="309">
        <f>+'Ark1'!C1981</f>
        <v>2024</v>
      </c>
      <c r="C193" s="244">
        <f>+'Ark1'!L1981</f>
        <v>7</v>
      </c>
      <c r="D193" s="244" t="str">
        <f>VLOOKUP(C193,Klasse!$C$11:$D$27,2)</f>
        <v>R-</v>
      </c>
      <c r="E193" s="244">
        <f>+'Ark1'!H1981</f>
        <v>1</v>
      </c>
      <c r="F193" s="244">
        <f>+'Ark1'!J1981</f>
        <v>171</v>
      </c>
      <c r="G193" s="244" t="str">
        <f>VLOOKUP(F193,RNR!$A$8:$B$32,2)</f>
        <v>Prima</v>
      </c>
      <c r="H193" s="244" t="str">
        <f>+IF(I193=0,"",'Ark1'!Q1981)</f>
        <v/>
      </c>
      <c r="I193" s="374">
        <f>+'Ark1'!R1981</f>
        <v>0</v>
      </c>
      <c r="J193" s="245" t="str">
        <f>+IF(I193=0,"",'Ark1'!AG1981)</f>
        <v/>
      </c>
      <c r="K193" s="245"/>
      <c r="L193" s="245" t="str">
        <f>+IF(I193=0,"",'Ark1'!AH1981)</f>
        <v/>
      </c>
      <c r="M193" s="246" t="str">
        <f>+IF(I193=0,"",'Ark1'!T1981)</f>
        <v/>
      </c>
      <c r="N193" s="33" t="str">
        <f>+IF(I193=0,"",'Ark1'!U1981)</f>
        <v/>
      </c>
      <c r="O193" s="245" t="str">
        <f>+IF(I193=0,"",'Ark1'!V1981)</f>
        <v/>
      </c>
      <c r="P193" s="247" t="str">
        <f>+IF(I193=0,"",'Ark1'!W1981)</f>
        <v/>
      </c>
      <c r="Q193" s="247" t="str">
        <f>+IF(I193=0,"",'Ark1'!X1981)</f>
        <v/>
      </c>
      <c r="R193" s="247" t="str">
        <f>+IF(I193=0,"",'Ark1'!Y1981)</f>
        <v/>
      </c>
      <c r="S193" s="247" t="str">
        <f>+IF(I193=0,"",'Ark1'!Z1981)</f>
        <v/>
      </c>
      <c r="T193" s="245" t="str">
        <f>+IF(I193=0,"",'Ark1'!AA1981)</f>
        <v/>
      </c>
      <c r="U193" s="246" t="str">
        <f>+IF(I193=0,"",'Ark1'!AC1981)</f>
        <v/>
      </c>
      <c r="V193" s="247" t="str">
        <f>+IF(I193=0,"",'Ark1'!AE1981)</f>
        <v/>
      </c>
      <c r="W193" s="245" t="str">
        <f t="shared" si="31"/>
        <v/>
      </c>
      <c r="X193" s="245" t="str">
        <f t="shared" si="32"/>
        <v/>
      </c>
      <c r="Y193" s="224"/>
      <c r="AA193" s="30"/>
      <c r="AB193" s="28"/>
      <c r="AC193" s="251"/>
      <c r="AD193" s="29"/>
      <c r="AH193" s="29"/>
    </row>
    <row r="194" spans="1:52" ht="15.6">
      <c r="A194" s="224"/>
      <c r="B194" s="309">
        <f>+'Ark1'!C1982</f>
        <v>2024</v>
      </c>
      <c r="C194" s="244">
        <f>+'Ark1'!L1982</f>
        <v>7</v>
      </c>
      <c r="D194" s="244" t="str">
        <f>VLOOKUP(C194,Klasse!$C$11:$D$27,2)</f>
        <v>R-</v>
      </c>
      <c r="E194" s="244">
        <f>+'Ark1'!H1982</f>
        <v>2</v>
      </c>
      <c r="F194" s="244">
        <f>+'Ark1'!J1982</f>
        <v>175</v>
      </c>
      <c r="G194" s="244" t="str">
        <f>VLOOKUP(F194,RNR!$A$8:$B$32,2)</f>
        <v>Ole Ringdal</v>
      </c>
      <c r="H194" s="244" t="str">
        <f>+IF(I194=0,"",'Ark1'!Q1982)</f>
        <v/>
      </c>
      <c r="I194" s="374">
        <f>+'Ark1'!R1982</f>
        <v>0</v>
      </c>
      <c r="J194" s="245" t="str">
        <f>+IF(I194=0,"",'Ark1'!AG1982)</f>
        <v/>
      </c>
      <c r="K194" s="245"/>
      <c r="L194" s="245" t="str">
        <f>+IF(I194=0,"",'Ark1'!AH1982)</f>
        <v/>
      </c>
      <c r="M194" s="246" t="str">
        <f>+IF(I194=0,"",'Ark1'!T1982)</f>
        <v/>
      </c>
      <c r="N194" s="33" t="str">
        <f>+IF(I194=0,"",'Ark1'!U1982)</f>
        <v/>
      </c>
      <c r="O194" s="245" t="str">
        <f>+IF(I194=0,"",'Ark1'!V1982)</f>
        <v/>
      </c>
      <c r="P194" s="247" t="str">
        <f>+IF(I194=0,"",'Ark1'!W1982)</f>
        <v/>
      </c>
      <c r="Q194" s="247" t="str">
        <f>+IF(I194=0,"",'Ark1'!X1982)</f>
        <v/>
      </c>
      <c r="R194" s="247" t="str">
        <f>+IF(I194=0,"",'Ark1'!Y1982)</f>
        <v/>
      </c>
      <c r="S194" s="247" t="str">
        <f>+IF(I194=0,"",'Ark1'!Z1982)</f>
        <v/>
      </c>
      <c r="T194" s="245" t="str">
        <f>+IF(I194=0,"",'Ark1'!AA1982)</f>
        <v/>
      </c>
      <c r="U194" s="246" t="str">
        <f>+IF(I194=0,"",'Ark1'!AC1982)</f>
        <v/>
      </c>
      <c r="V194" s="247" t="str">
        <f>+IF(I194=0,"",'Ark1'!AE1982)</f>
        <v/>
      </c>
      <c r="W194" s="245" t="str">
        <f t="shared" si="31"/>
        <v/>
      </c>
      <c r="X194" s="245" t="str">
        <f t="shared" si="32"/>
        <v/>
      </c>
      <c r="Y194" s="224"/>
      <c r="AA194" s="30"/>
      <c r="AB194" s="28"/>
      <c r="AC194" s="251"/>
      <c r="AD194" s="29"/>
      <c r="AH194" s="29"/>
    </row>
    <row r="195" spans="1:52" ht="15.6">
      <c r="A195" s="224"/>
      <c r="B195" s="309">
        <f>+'Ark1'!C1983</f>
        <v>2024</v>
      </c>
      <c r="C195" s="244">
        <f>+'Ark1'!L1983</f>
        <v>7</v>
      </c>
      <c r="D195" s="244" t="str">
        <f>VLOOKUP(C195,Klasse!$C$11:$D$27,2)</f>
        <v>R-</v>
      </c>
      <c r="E195" s="244">
        <f>+'Ark1'!H1983</f>
        <v>2</v>
      </c>
      <c r="F195" s="244">
        <f>+'Ark1'!J1983</f>
        <v>177</v>
      </c>
      <c r="G195" s="244" t="str">
        <f>VLOOKUP(F195,RNR!$A$8:$B$32,2)</f>
        <v>Slakthuset</v>
      </c>
      <c r="H195" s="244" t="str">
        <f>+IF(I195=0,"",'Ark1'!Q1983)</f>
        <v/>
      </c>
      <c r="I195" s="374">
        <f>+'Ark1'!R1983</f>
        <v>0</v>
      </c>
      <c r="J195" s="245" t="str">
        <f>+IF(I195=0,"",'Ark1'!AG1983)</f>
        <v/>
      </c>
      <c r="K195" s="245"/>
      <c r="L195" s="245" t="str">
        <f>+IF(I195=0,"",'Ark1'!AH1983)</f>
        <v/>
      </c>
      <c r="M195" s="246" t="str">
        <f>+IF(I195=0,"",'Ark1'!T1983)</f>
        <v/>
      </c>
      <c r="N195" s="33" t="str">
        <f>+IF(I195=0,"",'Ark1'!U1983)</f>
        <v/>
      </c>
      <c r="O195" s="245" t="str">
        <f>+IF(I195=0,"",'Ark1'!V1983)</f>
        <v/>
      </c>
      <c r="P195" s="247" t="str">
        <f>+IF(I195=0,"",'Ark1'!W1983)</f>
        <v/>
      </c>
      <c r="Q195" s="247" t="str">
        <f>+IF(I195=0,"",'Ark1'!X1983)</f>
        <v/>
      </c>
      <c r="R195" s="247" t="str">
        <f>+IF(I195=0,"",'Ark1'!Y1983)</f>
        <v/>
      </c>
      <c r="S195" s="247" t="str">
        <f>+IF(I195=0,"",'Ark1'!Z1983)</f>
        <v/>
      </c>
      <c r="T195" s="245" t="str">
        <f>+IF(I195=0,"",'Ark1'!AA1983)</f>
        <v/>
      </c>
      <c r="U195" s="246" t="str">
        <f>+IF(I195=0,"",'Ark1'!AC1983)</f>
        <v/>
      </c>
      <c r="V195" s="247" t="str">
        <f>+IF(I195=0,"",'Ark1'!AE1983)</f>
        <v/>
      </c>
      <c r="W195" s="245" t="str">
        <f t="shared" si="31"/>
        <v/>
      </c>
      <c r="X195" s="245" t="str">
        <f t="shared" si="32"/>
        <v/>
      </c>
      <c r="Y195" s="224"/>
      <c r="AA195" s="30"/>
      <c r="AB195" s="28"/>
      <c r="AC195" s="251"/>
      <c r="AD195" s="29"/>
      <c r="AH195" s="29"/>
    </row>
    <row r="196" spans="1:52" ht="15.6">
      <c r="A196" s="224"/>
      <c r="B196" s="309">
        <f>+'Ark1'!C1984</f>
        <v>2024</v>
      </c>
      <c r="C196" s="244">
        <f>+'Ark1'!L1984</f>
        <v>7</v>
      </c>
      <c r="D196" s="244" t="str">
        <f>VLOOKUP(C196,Klasse!$C$11:$D$27,2)</f>
        <v>R-</v>
      </c>
      <c r="E196" s="244">
        <f>+'Ark1'!H1984</f>
        <v>2</v>
      </c>
      <c r="F196" s="244">
        <f>+'Ark1'!J1984</f>
        <v>178</v>
      </c>
      <c r="G196" s="244" t="str">
        <f>VLOOKUP(F196,RNR!$A$8:$B$32,2)</f>
        <v>Røros</v>
      </c>
      <c r="H196" s="244">
        <f>+IF(I196=0,"",'Ark1'!Q1984)</f>
        <v>1</v>
      </c>
      <c r="I196" s="374">
        <f>+'Ark1'!R1984</f>
        <v>2</v>
      </c>
      <c r="J196" s="245">
        <f>+IF(I196=0,"",'Ark1'!AG1984)</f>
        <v>2.4096385542168672</v>
      </c>
      <c r="K196" s="245"/>
      <c r="L196" s="245">
        <f>+IF(I196=0,"",'Ark1'!AH1984)</f>
        <v>1.83026771079949</v>
      </c>
      <c r="M196" s="246">
        <f>+IF(I196=0,"",'Ark1'!T1984)</f>
        <v>4.5</v>
      </c>
      <c r="N196" s="33">
        <f>+IF(I196=0,"",'Ark1'!U1984)</f>
        <v>10.050000000000001</v>
      </c>
      <c r="O196" s="245">
        <f>+IF(I196=0,"",'Ark1'!V1984)</f>
        <v>0</v>
      </c>
      <c r="P196" s="247">
        <f>+IF(I196=0,"",'Ark1'!W1984)</f>
        <v>0</v>
      </c>
      <c r="Q196" s="247">
        <f>+IF(I196=0,"",'Ark1'!X1984)</f>
        <v>0</v>
      </c>
      <c r="R196" s="247">
        <f>+IF(I196=0,"",'Ark1'!Y1984)</f>
        <v>0</v>
      </c>
      <c r="S196" s="247">
        <f>+IF(I196=0,"",'Ark1'!Z1984)</f>
        <v>0</v>
      </c>
      <c r="T196" s="245">
        <f>+IF(I196=0,"",'Ark1'!AA1984)</f>
        <v>4.9999999999835162E-2</v>
      </c>
      <c r="U196" s="246">
        <f>+IF(I196=0,"",'Ark1'!AC1984)</f>
        <v>0.5</v>
      </c>
      <c r="V196" s="247">
        <f>+IF(I196=0,"",'Ark1'!AE1984)</f>
        <v>100.00000000032398</v>
      </c>
      <c r="W196" s="245">
        <f t="shared" si="31"/>
        <v>1.4357142857142857</v>
      </c>
      <c r="X196" s="245">
        <f t="shared" si="32"/>
        <v>2</v>
      </c>
      <c r="Y196" s="224"/>
      <c r="AA196" s="30"/>
      <c r="AB196" s="28"/>
      <c r="AC196" s="251"/>
      <c r="AD196" s="29"/>
      <c r="AH196" s="29"/>
    </row>
    <row r="197" spans="1:52" ht="15.6">
      <c r="A197" s="224"/>
      <c r="B197" s="309">
        <f>+'Ark1'!C1985</f>
        <v>2024</v>
      </c>
      <c r="C197" s="244">
        <f>+'Ark1'!L1985</f>
        <v>7</v>
      </c>
      <c r="D197" s="244" t="str">
        <f>VLOOKUP(C197,Klasse!$C$11:$D$27,2)</f>
        <v>R-</v>
      </c>
      <c r="E197" s="244">
        <f>+'Ark1'!H1985</f>
        <v>2</v>
      </c>
      <c r="F197" s="244">
        <f>+'Ark1'!J1985</f>
        <v>181</v>
      </c>
      <c r="G197" s="244" t="str">
        <f>VLOOKUP(F197,RNR!$A$8:$B$32,2)</f>
        <v>Horns</v>
      </c>
      <c r="H197" s="244" t="str">
        <f>+IF(I197=0,"",'Ark1'!Q1985)</f>
        <v/>
      </c>
      <c r="I197" s="374">
        <f>+'Ark1'!R1985</f>
        <v>0</v>
      </c>
      <c r="J197" s="245" t="str">
        <f>+IF(I197=0,"",'Ark1'!AG1985)</f>
        <v/>
      </c>
      <c r="K197" s="245"/>
      <c r="L197" s="245" t="str">
        <f>+IF(I197=0,"",'Ark1'!AH1985)</f>
        <v/>
      </c>
      <c r="M197" s="246" t="str">
        <f>+IF(I197=0,"",'Ark1'!T1985)</f>
        <v/>
      </c>
      <c r="N197" s="33" t="str">
        <f>+IF(I197=0,"",'Ark1'!U1985)</f>
        <v/>
      </c>
      <c r="O197" s="245" t="str">
        <f>+IF(I197=0,"",'Ark1'!V1985)</f>
        <v/>
      </c>
      <c r="P197" s="247" t="str">
        <f>+IF(I197=0,"",'Ark1'!W1985)</f>
        <v/>
      </c>
      <c r="Q197" s="247" t="str">
        <f>+IF(I197=0,"",'Ark1'!X1985)</f>
        <v/>
      </c>
      <c r="R197" s="247" t="str">
        <f>+IF(I197=0,"",'Ark1'!Y1985)</f>
        <v/>
      </c>
      <c r="S197" s="247" t="str">
        <f>+IF(I197=0,"",'Ark1'!Z1985)</f>
        <v/>
      </c>
      <c r="T197" s="245" t="str">
        <f>+IF(I197=0,"",'Ark1'!AA1985)</f>
        <v/>
      </c>
      <c r="U197" s="246" t="str">
        <f>+IF(I197=0,"",'Ark1'!AC1985)</f>
        <v/>
      </c>
      <c r="V197" s="247" t="str">
        <f>+IF(I197=0,"",'Ark1'!AE1985)</f>
        <v/>
      </c>
      <c r="W197" s="245" t="str">
        <f t="shared" si="31"/>
        <v/>
      </c>
      <c r="X197" s="245" t="str">
        <f t="shared" si="32"/>
        <v/>
      </c>
      <c r="Y197" s="224"/>
      <c r="AA197" s="30"/>
      <c r="AB197" s="28"/>
      <c r="AC197" s="251"/>
      <c r="AD197" s="29"/>
      <c r="AH197" s="29"/>
    </row>
    <row r="198" spans="1:52" ht="15.6">
      <c r="A198" s="224"/>
      <c r="B198" s="309">
        <f>+'Ark1'!C1986</f>
        <v>2024</v>
      </c>
      <c r="C198" s="244">
        <f>+'Ark1'!L1986</f>
        <v>7</v>
      </c>
      <c r="D198" s="244" t="str">
        <f>VLOOKUP(C198,Klasse!$C$11:$D$27,2)</f>
        <v>R-</v>
      </c>
      <c r="E198" s="244">
        <f>+'Ark1'!H1986</f>
        <v>1</v>
      </c>
      <c r="F198" s="244">
        <f>+'Ark1'!J1986</f>
        <v>262</v>
      </c>
      <c r="G198" s="244" t="str">
        <f>VLOOKUP(F198,RNR!$A$8:$B$32,2)</f>
        <v>Strilalam</v>
      </c>
      <c r="H198" s="244" t="str">
        <f>+IF(I198=0,"",'Ark1'!Q1986)</f>
        <v/>
      </c>
      <c r="I198" s="374">
        <f>+'Ark1'!R1986</f>
        <v>0</v>
      </c>
      <c r="J198" s="245" t="str">
        <f>+IF(I198=0,"",'Ark1'!AG1986)</f>
        <v/>
      </c>
      <c r="K198" s="245"/>
      <c r="L198" s="245" t="str">
        <f>+IF(I198=0,"",'Ark1'!AH1986)</f>
        <v/>
      </c>
      <c r="M198" s="246" t="str">
        <f>+IF(I198=0,"",'Ark1'!T1986)</f>
        <v/>
      </c>
      <c r="N198" s="33" t="str">
        <f>+IF(I198=0,"",'Ark1'!U1986)</f>
        <v/>
      </c>
      <c r="O198" s="245" t="str">
        <f>+IF(I198=0,"",'Ark1'!V1986)</f>
        <v/>
      </c>
      <c r="P198" s="247" t="str">
        <f>+IF(I198=0,"",'Ark1'!W1986)</f>
        <v/>
      </c>
      <c r="Q198" s="247" t="str">
        <f>+IF(I198=0,"",'Ark1'!X1986)</f>
        <v/>
      </c>
      <c r="R198" s="247" t="str">
        <f>+IF(I198=0,"",'Ark1'!Y1986)</f>
        <v/>
      </c>
      <c r="S198" s="247" t="str">
        <f>+IF(I198=0,"",'Ark1'!Z1986)</f>
        <v/>
      </c>
      <c r="T198" s="245" t="str">
        <f>+IF(I198=0,"",'Ark1'!AA1986)</f>
        <v/>
      </c>
      <c r="U198" s="246" t="str">
        <f>+IF(I198=0,"",'Ark1'!AC1986)</f>
        <v/>
      </c>
      <c r="V198" s="247" t="str">
        <f>+IF(I198=0,"",'Ark1'!AE1986)</f>
        <v/>
      </c>
      <c r="W198" s="245" t="str">
        <f t="shared" si="31"/>
        <v/>
      </c>
      <c r="X198" s="245" t="str">
        <f t="shared" si="32"/>
        <v/>
      </c>
      <c r="Y198" s="224"/>
      <c r="AA198" s="30"/>
      <c r="AB198" s="28"/>
      <c r="AC198" s="251"/>
      <c r="AD198" s="29"/>
      <c r="AH198" s="29"/>
    </row>
    <row r="199" spans="1:52" ht="15.6">
      <c r="A199" s="224"/>
      <c r="B199" s="309">
        <f>+'Ark1'!C1987</f>
        <v>2024</v>
      </c>
      <c r="C199" s="244">
        <f>+'Ark1'!L1987</f>
        <v>7</v>
      </c>
      <c r="D199" s="244" t="str">
        <f>VLOOKUP(C199,Klasse!$C$11:$D$27,2)</f>
        <v>R-</v>
      </c>
      <c r="E199" s="244">
        <f>+'Ark1'!H1987</f>
        <v>2</v>
      </c>
      <c r="F199" s="244">
        <f>+'Ark1'!J1987</f>
        <v>267</v>
      </c>
      <c r="G199" s="244" t="str">
        <f>VLOOKUP(F199,RNR!$A$8:$B$32,2)</f>
        <v>Dalpro</v>
      </c>
      <c r="H199" s="244" t="str">
        <f>+IF(I199=0,"",'Ark1'!Q1987)</f>
        <v/>
      </c>
      <c r="I199" s="374">
        <f>+'Ark1'!R1987</f>
        <v>0</v>
      </c>
      <c r="J199" s="245" t="str">
        <f>+IF(I199=0,"",'Ark1'!AG1987)</f>
        <v/>
      </c>
      <c r="K199" s="245"/>
      <c r="L199" s="245" t="str">
        <f>+IF(I199=0,"",'Ark1'!AH1987)</f>
        <v/>
      </c>
      <c r="M199" s="246" t="str">
        <f>+IF(I199=0,"",'Ark1'!T1987)</f>
        <v/>
      </c>
      <c r="N199" s="33" t="str">
        <f>+IF(I199=0,"",'Ark1'!U1987)</f>
        <v/>
      </c>
      <c r="O199" s="245" t="str">
        <f>+IF(I199=0,"",'Ark1'!V1987)</f>
        <v/>
      </c>
      <c r="P199" s="247" t="str">
        <f>+IF(I199=0,"",'Ark1'!W1987)</f>
        <v/>
      </c>
      <c r="Q199" s="247" t="str">
        <f>+IF(I199=0,"",'Ark1'!X1987)</f>
        <v/>
      </c>
      <c r="R199" s="247" t="str">
        <f>+IF(I199=0,"",'Ark1'!Y1987)</f>
        <v/>
      </c>
      <c r="S199" s="247" t="str">
        <f>+IF(I199=0,"",'Ark1'!Z1987)</f>
        <v/>
      </c>
      <c r="T199" s="245" t="str">
        <f>+IF(I199=0,"",'Ark1'!AA1987)</f>
        <v/>
      </c>
      <c r="U199" s="246" t="str">
        <f>+IF(I199=0,"",'Ark1'!AC1987)</f>
        <v/>
      </c>
      <c r="V199" s="247" t="str">
        <f>+IF(I199=0,"",'Ark1'!AE1987)</f>
        <v/>
      </c>
      <c r="W199" s="245" t="str">
        <f t="shared" si="31"/>
        <v/>
      </c>
      <c r="X199" s="245" t="str">
        <f t="shared" si="32"/>
        <v/>
      </c>
      <c r="Y199" s="224"/>
      <c r="AA199" s="30"/>
      <c r="AB199" s="28"/>
      <c r="AC199" s="251"/>
      <c r="AD199" s="29"/>
      <c r="AH199" s="29"/>
    </row>
    <row r="200" spans="1:52" ht="15.6">
      <c r="A200" s="224"/>
      <c r="B200" s="309">
        <f>+'Ark1'!C1988</f>
        <v>2024</v>
      </c>
      <c r="C200" s="244">
        <f>+'Ark1'!L1988</f>
        <v>7</v>
      </c>
      <c r="D200" s="244" t="str">
        <f>VLOOKUP(C200,Klasse!$C$11:$D$27,2)</f>
        <v>R-</v>
      </c>
      <c r="E200" s="244">
        <f>+'Ark1'!H1988</f>
        <v>2</v>
      </c>
      <c r="F200" s="244">
        <f>+'Ark1'!J1988</f>
        <v>470</v>
      </c>
      <c r="G200" s="244" t="str">
        <f>VLOOKUP(F200,RNR!$A$8:$B$32,2)</f>
        <v>Jens Eide</v>
      </c>
      <c r="H200" s="244">
        <f>+IF(I200=0,"",'Ark1'!Q1988)</f>
        <v>5</v>
      </c>
      <c r="I200" s="374">
        <f>+'Ark1'!R1988</f>
        <v>10</v>
      </c>
      <c r="J200" s="245">
        <f>+IF(I200=0,"",'Ark1'!AG1988)</f>
        <v>7.9365079365079394</v>
      </c>
      <c r="K200" s="245"/>
      <c r="L200" s="245">
        <f>+IF(I200=0,"",'Ark1'!AH1988)</f>
        <v>6.3096992522242203</v>
      </c>
      <c r="M200" s="246">
        <f>+IF(I200=0,"",'Ark1'!T1988)</f>
        <v>5</v>
      </c>
      <c r="N200" s="33">
        <f>+IF(I200=0,"",'Ark1'!U1988)</f>
        <v>11.56</v>
      </c>
      <c r="O200" s="245">
        <f>+IF(I200=0,"",'Ark1'!V1988)</f>
        <v>0</v>
      </c>
      <c r="P200" s="247">
        <f>+IF(I200=0,"",'Ark1'!W1988)</f>
        <v>0</v>
      </c>
      <c r="Q200" s="247">
        <f>+IF(I200=0,"",'Ark1'!X1988)</f>
        <v>0</v>
      </c>
      <c r="R200" s="247">
        <f>+IF(I200=0,"",'Ark1'!Y1988)</f>
        <v>0</v>
      </c>
      <c r="S200" s="247">
        <f>+IF(I200=0,"",'Ark1'!Z1988)</f>
        <v>0</v>
      </c>
      <c r="T200" s="245">
        <f>+IF(I200=0,"",'Ark1'!AA1988)</f>
        <v>0.91126285999157841</v>
      </c>
      <c r="U200" s="246">
        <f>+IF(I200=0,"",'Ark1'!AC1988)</f>
        <v>0.63245553203367599</v>
      </c>
      <c r="V200" s="247">
        <f>+IF(I200=0,"",'Ark1'!AE1988)</f>
        <v>38.172360346359717</v>
      </c>
      <c r="W200" s="245">
        <f t="shared" si="31"/>
        <v>1.6514285714285715</v>
      </c>
      <c r="X200" s="245">
        <f t="shared" si="32"/>
        <v>2</v>
      </c>
      <c r="Y200" s="224"/>
      <c r="AA200" s="30"/>
      <c r="AB200" s="28"/>
      <c r="AC200" s="251"/>
      <c r="AD200" s="29"/>
      <c r="AH200" s="29"/>
    </row>
    <row r="201" spans="1:52" ht="15.6">
      <c r="A201" s="224"/>
      <c r="B201" s="309">
        <f>+'Ark1'!C1989</f>
        <v>2024</v>
      </c>
      <c r="C201" s="244">
        <f>+'Ark1'!L1989</f>
        <v>7</v>
      </c>
      <c r="D201" s="244" t="str">
        <f>VLOOKUP(C201,Klasse!$C$11:$D$27,2)</f>
        <v>R-</v>
      </c>
      <c r="E201" s="244">
        <f>+'Ark1'!H1989</f>
        <v>2</v>
      </c>
      <c r="F201" s="244">
        <f>+'Ark1'!J1989</f>
        <v>629</v>
      </c>
      <c r="G201" s="244" t="str">
        <f>VLOOKUP(F201,RNR!$A$8:$B$32,2)</f>
        <v>Bø</v>
      </c>
      <c r="H201" s="244" t="str">
        <f>+IF(I201=0,"",'Ark1'!Q1989)</f>
        <v/>
      </c>
      <c r="I201" s="374">
        <f>+'Ark1'!R1989</f>
        <v>0</v>
      </c>
      <c r="J201" s="245" t="str">
        <f>+IF(I201=0,"",'Ark1'!AG1989)</f>
        <v/>
      </c>
      <c r="K201" s="245"/>
      <c r="L201" s="245" t="str">
        <f>+IF(I201=0,"",'Ark1'!AH1989)</f>
        <v/>
      </c>
      <c r="M201" s="246" t="str">
        <f>+IF(I201=0,"",'Ark1'!T1989)</f>
        <v/>
      </c>
      <c r="N201" s="33" t="str">
        <f>+IF(I201=0,"",'Ark1'!U1989)</f>
        <v/>
      </c>
      <c r="O201" s="245" t="str">
        <f>+IF(I201=0,"",'Ark1'!V1989)</f>
        <v/>
      </c>
      <c r="P201" s="247" t="str">
        <f>+IF(I201=0,"",'Ark1'!W1989)</f>
        <v/>
      </c>
      <c r="Q201" s="247" t="str">
        <f>+IF(I201=0,"",'Ark1'!X1989)</f>
        <v/>
      </c>
      <c r="R201" s="247" t="str">
        <f>+IF(I201=0,"",'Ark1'!Y1989)</f>
        <v/>
      </c>
      <c r="S201" s="247" t="str">
        <f>+IF(I201=0,"",'Ark1'!Z1989)</f>
        <v/>
      </c>
      <c r="T201" s="245" t="str">
        <f>+IF(I201=0,"",'Ark1'!AA1989)</f>
        <v/>
      </c>
      <c r="U201" s="246" t="str">
        <f>+IF(I201=0,"",'Ark1'!AC1989)</f>
        <v/>
      </c>
      <c r="V201" s="247" t="str">
        <f>+IF(I201=0,"",'Ark1'!AE1989)</f>
        <v/>
      </c>
      <c r="W201" s="245" t="str">
        <f t="shared" si="31"/>
        <v/>
      </c>
      <c r="X201" s="245" t="str">
        <f t="shared" si="32"/>
        <v/>
      </c>
      <c r="Y201" s="224"/>
      <c r="AA201" s="30"/>
      <c r="AB201" s="28"/>
      <c r="AC201" s="251"/>
      <c r="AD201" s="29"/>
      <c r="AH201" s="29"/>
    </row>
    <row r="202" spans="1:52" ht="15.6">
      <c r="A202" s="224"/>
      <c r="B202" s="309">
        <f>+'Ark1'!C1990</f>
        <v>2024</v>
      </c>
      <c r="C202" s="244">
        <f>+'Ark1'!L1990</f>
        <v>7</v>
      </c>
      <c r="D202" s="244" t="str">
        <f>VLOOKUP(C202,Klasse!$C$11:$D$27,2)</f>
        <v>R-</v>
      </c>
      <c r="E202" s="244">
        <f>+'Ark1'!H1990</f>
        <v>1</v>
      </c>
      <c r="F202" s="244">
        <f>+'Ark1'!J1990</f>
        <v>643</v>
      </c>
      <c r="G202" s="244" t="str">
        <f>VLOOKUP(F202,RNR!$A$8:$B$32,2)</f>
        <v>Bjerka</v>
      </c>
      <c r="H202" s="244" t="str">
        <f>+IF(I202=0,"",'Ark1'!Q1990)</f>
        <v/>
      </c>
      <c r="I202" s="374">
        <f>+'Ark1'!R1990</f>
        <v>0</v>
      </c>
      <c r="J202" s="245" t="str">
        <f>+IF(I202=0,"",'Ark1'!AG1990)</f>
        <v/>
      </c>
      <c r="K202" s="245"/>
      <c r="L202" s="245" t="str">
        <f>+IF(I202=0,"",'Ark1'!AH1990)</f>
        <v/>
      </c>
      <c r="M202" s="246" t="str">
        <f>+IF(I202=0,"",'Ark1'!T1990)</f>
        <v/>
      </c>
      <c r="N202" s="33" t="str">
        <f>+IF(I202=0,"",'Ark1'!U1990)</f>
        <v/>
      </c>
      <c r="O202" s="245" t="str">
        <f>+IF(I202=0,"",'Ark1'!V1990)</f>
        <v/>
      </c>
      <c r="P202" s="247" t="str">
        <f>+IF(I202=0,"",'Ark1'!W1990)</f>
        <v/>
      </c>
      <c r="Q202" s="247" t="str">
        <f>+IF(I202=0,"",'Ark1'!X1990)</f>
        <v/>
      </c>
      <c r="R202" s="247" t="str">
        <f>+IF(I202=0,"",'Ark1'!Y1990)</f>
        <v/>
      </c>
      <c r="S202" s="247" t="str">
        <f>+IF(I202=0,"",'Ark1'!Z1990)</f>
        <v/>
      </c>
      <c r="T202" s="245" t="str">
        <f>+IF(I202=0,"",'Ark1'!AA1990)</f>
        <v/>
      </c>
      <c r="U202" s="246" t="str">
        <f>+IF(I202=0,"",'Ark1'!AC1990)</f>
        <v/>
      </c>
      <c r="V202" s="247" t="str">
        <f>+IF(I202=0,"",'Ark1'!AE1990)</f>
        <v/>
      </c>
      <c r="W202" s="245" t="str">
        <f t="shared" si="31"/>
        <v/>
      </c>
      <c r="X202" s="245" t="str">
        <f t="shared" si="32"/>
        <v/>
      </c>
      <c r="Y202" s="224"/>
      <c r="AA202" s="30"/>
      <c r="AB202" s="28"/>
      <c r="AC202" s="251"/>
      <c r="AD202" s="29"/>
      <c r="AH202" s="29"/>
    </row>
    <row r="203" spans="1:52" ht="15.6">
      <c r="A203" s="224"/>
      <c r="B203" s="309">
        <f>+'Ark1'!C1991</f>
        <v>2024</v>
      </c>
      <c r="C203" s="244">
        <f>+'Ark1'!L1991</f>
        <v>7</v>
      </c>
      <c r="D203" s="244" t="str">
        <f>VLOOKUP(C203,Klasse!$C$11:$D$27,2)</f>
        <v>R-</v>
      </c>
      <c r="E203" s="244">
        <f>+'Ark1'!H1991</f>
        <v>2</v>
      </c>
      <c r="F203" s="244">
        <f>+'Ark1'!J1991</f>
        <v>704</v>
      </c>
      <c r="G203" s="244" t="str">
        <f>VLOOKUP(F203,RNR!$A$8:$B$32,2)</f>
        <v>Øre Vilt</v>
      </c>
      <c r="H203" s="244" t="str">
        <f>+IF(I203=0,"",'Ark1'!Q1991)</f>
        <v/>
      </c>
      <c r="I203" s="374">
        <f>+'Ark1'!R1991</f>
        <v>0</v>
      </c>
      <c r="J203" s="245" t="str">
        <f>+IF(I203=0,"",'Ark1'!AG1991)</f>
        <v/>
      </c>
      <c r="K203" s="245"/>
      <c r="L203" s="245" t="str">
        <f>+IF(I203=0,"",'Ark1'!AH1991)</f>
        <v/>
      </c>
      <c r="M203" s="246" t="str">
        <f>+IF(I203=0,"",'Ark1'!T1991)</f>
        <v/>
      </c>
      <c r="N203" s="33" t="str">
        <f>+IF(I203=0,"",'Ark1'!U1991)</f>
        <v/>
      </c>
      <c r="O203" s="245" t="str">
        <f>+IF(I203=0,"",'Ark1'!V1991)</f>
        <v/>
      </c>
      <c r="P203" s="247" t="str">
        <f>+IF(I203=0,"",'Ark1'!W1991)</f>
        <v/>
      </c>
      <c r="Q203" s="247" t="str">
        <f>+IF(I203=0,"",'Ark1'!X1991)</f>
        <v/>
      </c>
      <c r="R203" s="247" t="str">
        <f>+IF(I203=0,"",'Ark1'!Y1991)</f>
        <v/>
      </c>
      <c r="S203" s="247" t="str">
        <f>+IF(I203=0,"",'Ark1'!Z1991)</f>
        <v/>
      </c>
      <c r="T203" s="245" t="str">
        <f>+IF(I203=0,"",'Ark1'!AA1991)</f>
        <v/>
      </c>
      <c r="U203" s="246" t="str">
        <f>+IF(I203=0,"",'Ark1'!AC1991)</f>
        <v/>
      </c>
      <c r="V203" s="247" t="str">
        <f>+IF(I203=0,"",'Ark1'!AE1991)</f>
        <v/>
      </c>
      <c r="W203" s="245" t="str">
        <f t="shared" si="31"/>
        <v/>
      </c>
      <c r="X203" s="245" t="str">
        <f t="shared" si="32"/>
        <v/>
      </c>
      <c r="Y203" s="224"/>
      <c r="AA203" s="30"/>
      <c r="AB203" s="28"/>
      <c r="AC203" s="251"/>
      <c r="AD203" s="29"/>
      <c r="AH203" s="29"/>
    </row>
    <row r="204" spans="1:52" ht="15.6">
      <c r="A204" s="224"/>
      <c r="B204" s="309">
        <f>+'Ark1'!C1992</f>
        <v>2024</v>
      </c>
      <c r="C204" s="244">
        <f>+'Ark1'!L1992</f>
        <v>7</v>
      </c>
      <c r="D204" s="244" t="str">
        <f>VLOOKUP(C204,Klasse!$C$11:$D$27,2)</f>
        <v>R-</v>
      </c>
      <c r="E204" s="244">
        <f>+'Ark1'!H1992</f>
        <v>1</v>
      </c>
      <c r="F204" s="244">
        <f>+'Ark1'!J1992</f>
        <v>802</v>
      </c>
      <c r="G204" s="244" t="str">
        <f>VLOOKUP(F204,RNR!$A$8:$B$32,2)</f>
        <v>Karasjok</v>
      </c>
      <c r="H204" s="244" t="str">
        <f>+IF(I204=0,"",'Ark1'!Q1992)</f>
        <v/>
      </c>
      <c r="I204" s="374">
        <f>+'Ark1'!R1992</f>
        <v>0</v>
      </c>
      <c r="J204" s="245" t="str">
        <f>+IF(I204=0,"",'Ark1'!AG1992)</f>
        <v/>
      </c>
      <c r="K204" s="245"/>
      <c r="L204" s="245" t="str">
        <f>+IF(I204=0,"",'Ark1'!AH1992)</f>
        <v/>
      </c>
      <c r="M204" s="246" t="str">
        <f>+IF(I204=0,"",'Ark1'!T1992)</f>
        <v/>
      </c>
      <c r="N204" s="33" t="str">
        <f>+IF(I204=0,"",'Ark1'!U1992)</f>
        <v/>
      </c>
      <c r="O204" s="245" t="str">
        <f>+IF(I204=0,"",'Ark1'!V1992)</f>
        <v/>
      </c>
      <c r="P204" s="247" t="str">
        <f>+IF(I204=0,"",'Ark1'!W1992)</f>
        <v/>
      </c>
      <c r="Q204" s="247" t="str">
        <f>+IF(I204=0,"",'Ark1'!X1992)</f>
        <v/>
      </c>
      <c r="R204" s="247" t="str">
        <f>+IF(I204=0,"",'Ark1'!Y1992)</f>
        <v/>
      </c>
      <c r="S204" s="247" t="str">
        <f>+IF(I204=0,"",'Ark1'!Z1992)</f>
        <v/>
      </c>
      <c r="T204" s="245" t="str">
        <f>+IF(I204=0,"",'Ark1'!AA1992)</f>
        <v/>
      </c>
      <c r="U204" s="246" t="str">
        <f>+IF(I204=0,"",'Ark1'!AC1992)</f>
        <v/>
      </c>
      <c r="V204" s="247" t="str">
        <f>+IF(I204=0,"",'Ark1'!AE1992)</f>
        <v/>
      </c>
      <c r="W204" s="245" t="str">
        <f t="shared" si="31"/>
        <v/>
      </c>
      <c r="X204" s="245" t="str">
        <f t="shared" si="32"/>
        <v/>
      </c>
      <c r="Y204" s="224"/>
      <c r="AA204" s="30"/>
      <c r="AB204" s="28"/>
      <c r="AC204" s="251"/>
      <c r="AD204" s="29"/>
      <c r="AH204" s="29"/>
    </row>
    <row r="205" spans="1:52" ht="15" customHeight="1">
      <c r="A205" s="224"/>
      <c r="B205" s="224"/>
      <c r="C205" s="224"/>
      <c r="D205" s="224"/>
      <c r="E205" s="224"/>
      <c r="F205" s="224"/>
      <c r="G205" s="224"/>
      <c r="H205" s="224"/>
      <c r="I205" s="370"/>
      <c r="J205" s="225"/>
      <c r="K205" s="225"/>
      <c r="L205" s="225"/>
      <c r="M205" s="224"/>
      <c r="N205" s="224"/>
      <c r="O205" s="224"/>
      <c r="P205" s="226"/>
      <c r="Q205" s="226"/>
      <c r="R205" s="226"/>
      <c r="S205" s="226"/>
      <c r="T205" s="226"/>
      <c r="U205" s="224"/>
      <c r="V205" s="226"/>
      <c r="W205" s="226"/>
      <c r="X205" s="226"/>
      <c r="Y205" s="224"/>
      <c r="AA205" s="30"/>
      <c r="AB205" s="28"/>
      <c r="AC205" s="228"/>
      <c r="AD205" s="29"/>
      <c r="AH205" s="29"/>
      <c r="AZ205" s="240"/>
    </row>
    <row r="206" spans="1:52" ht="19.8">
      <c r="A206" s="224"/>
      <c r="B206" s="224"/>
      <c r="C206" s="224"/>
      <c r="D206" s="283" t="str">
        <f>+D208</f>
        <v>R</v>
      </c>
      <c r="E206" s="224"/>
      <c r="F206" s="224"/>
      <c r="G206" s="224"/>
      <c r="H206" s="224"/>
      <c r="I206" s="359">
        <f>SUM(I208:I232)</f>
        <v>241</v>
      </c>
      <c r="J206" s="225"/>
      <c r="K206" s="271"/>
      <c r="L206" s="271"/>
      <c r="M206" s="272"/>
      <c r="N206" s="273">
        <f>+Klasse!L18</f>
        <v>13.914937759336111</v>
      </c>
      <c r="O206" s="224"/>
      <c r="P206" s="226"/>
      <c r="Q206" s="226"/>
      <c r="R206" s="226"/>
      <c r="S206" s="226"/>
      <c r="T206" s="226"/>
      <c r="U206" s="224"/>
      <c r="V206" s="226"/>
      <c r="W206" s="226"/>
      <c r="X206" s="226"/>
      <c r="Y206" s="226"/>
      <c r="AA206" s="30"/>
      <c r="AB206" s="28"/>
      <c r="AC206" s="228"/>
      <c r="AD206" s="29"/>
      <c r="AH206" s="29"/>
      <c r="AZ206" s="240"/>
    </row>
    <row r="207" spans="1:52" ht="15" customHeight="1">
      <c r="A207" s="224"/>
      <c r="B207" s="224"/>
      <c r="C207" s="224"/>
      <c r="D207" s="224"/>
      <c r="E207" s="224"/>
      <c r="F207" s="224"/>
      <c r="G207" s="224"/>
      <c r="H207" s="242"/>
      <c r="I207" s="370"/>
      <c r="J207" s="225"/>
      <c r="K207" s="225"/>
      <c r="L207" s="225"/>
      <c r="M207" s="242"/>
      <c r="N207" s="225"/>
      <c r="O207" s="225"/>
      <c r="P207" s="226"/>
      <c r="Q207" s="226"/>
      <c r="R207" s="226"/>
      <c r="S207" s="226"/>
      <c r="T207" s="243"/>
      <c r="U207" s="224"/>
      <c r="V207" s="243"/>
      <c r="W207" s="243"/>
      <c r="X207" s="241"/>
      <c r="Y207" s="224"/>
      <c r="AA207" s="30"/>
      <c r="AB207" s="28"/>
      <c r="AC207" s="228"/>
      <c r="AD207" s="29"/>
      <c r="AH207" s="29"/>
      <c r="AZ207" s="240"/>
    </row>
    <row r="208" spans="1:52" ht="15.6">
      <c r="A208" s="224"/>
      <c r="B208" s="309">
        <f>+'Ark1'!C1993</f>
        <v>2024</v>
      </c>
      <c r="C208" s="29">
        <f>+'Ark1'!L1993</f>
        <v>8</v>
      </c>
      <c r="D208" s="244" t="str">
        <f>VLOOKUP(C208,Klasse!$C$11:$D$27,2)</f>
        <v>R</v>
      </c>
      <c r="E208" s="29">
        <f>+'Ark1'!H1993</f>
        <v>1</v>
      </c>
      <c r="F208" s="29">
        <f>+'Ark1'!J1993</f>
        <v>103</v>
      </c>
      <c r="G208" s="29" t="str">
        <f>VLOOKUP(F208,RNR!$A$8:$B$32,2)</f>
        <v>Rudshøgda</v>
      </c>
      <c r="H208" s="29" t="str">
        <f>+IF(I208=0,"",'Ark1'!Q1993)</f>
        <v/>
      </c>
      <c r="I208" s="358">
        <f>+'Ark1'!R1993</f>
        <v>0</v>
      </c>
      <c r="J208" s="30" t="str">
        <f>+IF(I208=0,"",'Ark1'!AG1993)</f>
        <v/>
      </c>
      <c r="L208" s="30" t="str">
        <f>+IF(I208=0,"",'Ark1'!AH1993)</f>
        <v/>
      </c>
      <c r="M208" s="28" t="str">
        <f>+IF(I208=0,"",'Ark1'!T1993)</f>
        <v/>
      </c>
      <c r="N208" s="33" t="str">
        <f>+IF(I208=0,"",'Ark1'!U1993)</f>
        <v/>
      </c>
      <c r="O208" s="30" t="str">
        <f>+IF(I208=0,"",'Ark1'!V1993)</f>
        <v/>
      </c>
      <c r="P208" s="35" t="str">
        <f>+IF(I208=0,"",'Ark1'!W1993)</f>
        <v/>
      </c>
      <c r="Q208" s="35" t="str">
        <f>+IF(I208=0,"",'Ark1'!X1993)</f>
        <v/>
      </c>
      <c r="R208" s="35" t="str">
        <f>+IF(I208=0,"",'Ark1'!Y1993)</f>
        <v/>
      </c>
      <c r="S208" s="35" t="str">
        <f>+IF(I208=0,"",'Ark1'!Z1993)</f>
        <v/>
      </c>
      <c r="T208" s="30" t="str">
        <f>+IF(I208=0,"",'Ark1'!AA1993)</f>
        <v/>
      </c>
      <c r="U208" s="28" t="str">
        <f>+IF(I208=0,"",'Ark1'!AC1993)</f>
        <v/>
      </c>
      <c r="V208" s="35" t="str">
        <f>+IF(I208=0,"",'Ark1'!AE1993)</f>
        <v/>
      </c>
      <c r="W208" s="30" t="str">
        <f t="shared" ref="W208:W215" si="33">IF(I208=0,"",N208/C208)</f>
        <v/>
      </c>
      <c r="X208" s="30" t="str">
        <f t="shared" ref="X208:X215" si="34">IF(I208=0,"",I208/H208)</f>
        <v/>
      </c>
      <c r="Y208" s="224"/>
      <c r="AA208" s="30"/>
      <c r="AB208" s="28"/>
      <c r="AC208" s="251"/>
      <c r="AD208" s="29"/>
      <c r="AH208" s="29"/>
    </row>
    <row r="209" spans="1:34" ht="15.6">
      <c r="A209" s="224"/>
      <c r="B209" s="309">
        <f>+'Ark1'!C1994</f>
        <v>2024</v>
      </c>
      <c r="C209" s="29">
        <f>+'Ark1'!L1994</f>
        <v>8</v>
      </c>
      <c r="D209" s="244" t="str">
        <f>VLOOKUP(C209,Klasse!$C$11:$D$27,2)</f>
        <v>R</v>
      </c>
      <c r="E209" s="29">
        <f>+'Ark1'!H1994</f>
        <v>2</v>
      </c>
      <c r="F209" s="29">
        <f>+'Ark1'!J1994</f>
        <v>106</v>
      </c>
      <c r="G209" s="29" t="str">
        <f>VLOOKUP(F209,RNR!$A$8:$B$32,2)</f>
        <v>Furuseth</v>
      </c>
      <c r="H209" s="29" t="str">
        <f>+IF(I209=0,"",'Ark1'!Q1994)</f>
        <v/>
      </c>
      <c r="I209" s="358">
        <f>+'Ark1'!R1994</f>
        <v>0</v>
      </c>
      <c r="J209" s="30" t="str">
        <f>+IF(I209=0,"",'Ark1'!AG1994)</f>
        <v/>
      </c>
      <c r="L209" s="30" t="str">
        <f>+IF(I209=0,"",'Ark1'!AH1994)</f>
        <v/>
      </c>
      <c r="M209" s="28" t="str">
        <f>+IF(I209=0,"",'Ark1'!T1994)</f>
        <v/>
      </c>
      <c r="N209" s="33" t="str">
        <f>+IF(I209=0,"",'Ark1'!U1994)</f>
        <v/>
      </c>
      <c r="O209" s="30" t="str">
        <f>+IF(I209=0,"",'Ark1'!V1994)</f>
        <v/>
      </c>
      <c r="P209" s="35" t="str">
        <f>+IF(I209=0,"",'Ark1'!W1994)</f>
        <v/>
      </c>
      <c r="Q209" s="35" t="str">
        <f>+IF(I209=0,"",'Ark1'!X1994)</f>
        <v/>
      </c>
      <c r="R209" s="35" t="str">
        <f>+IF(I209=0,"",'Ark1'!Y1994)</f>
        <v/>
      </c>
      <c r="S209" s="35" t="str">
        <f>+IF(I209=0,"",'Ark1'!Z1994)</f>
        <v/>
      </c>
      <c r="T209" s="30" t="str">
        <f>+IF(I209=0,"",'Ark1'!AA1994)</f>
        <v/>
      </c>
      <c r="U209" s="28" t="str">
        <f>+IF(I209=0,"",'Ark1'!AC1994)</f>
        <v/>
      </c>
      <c r="V209" s="35" t="str">
        <f>+IF(I209=0,"",'Ark1'!AE1994)</f>
        <v/>
      </c>
      <c r="W209" s="30" t="str">
        <f t="shared" si="33"/>
        <v/>
      </c>
      <c r="X209" s="30" t="str">
        <f t="shared" si="34"/>
        <v/>
      </c>
      <c r="Y209" s="224"/>
      <c r="AA209" s="30"/>
      <c r="AB209" s="28"/>
      <c r="AC209" s="251"/>
      <c r="AD209" s="29"/>
      <c r="AH209" s="29"/>
    </row>
    <row r="210" spans="1:34" ht="15.6">
      <c r="A210" s="224"/>
      <c r="B210" s="309">
        <f>+'Ark1'!C1995</f>
        <v>2024</v>
      </c>
      <c r="C210" s="29">
        <f>+'Ark1'!L1995</f>
        <v>8</v>
      </c>
      <c r="D210" s="244" t="str">
        <f>VLOOKUP(C210,Klasse!$C$11:$D$27,2)</f>
        <v>R</v>
      </c>
      <c r="E210" s="29">
        <f>+'Ark1'!H1995</f>
        <v>1</v>
      </c>
      <c r="F210" s="29">
        <f>+'Ark1'!J1995</f>
        <v>110</v>
      </c>
      <c r="G210" s="29" t="str">
        <f>VLOOKUP(F210,RNR!$A$8:$B$32,2)</f>
        <v>Gol</v>
      </c>
      <c r="H210" s="29">
        <f>+IF(I210=0,"",'Ark1'!Q1995)</f>
        <v>12</v>
      </c>
      <c r="I210" s="358">
        <f>+'Ark1'!R1995</f>
        <v>18</v>
      </c>
      <c r="J210" s="30">
        <f>+IF(I210=0,"",'Ark1'!AG1995)</f>
        <v>12.765957446808516</v>
      </c>
      <c r="L210" s="30">
        <f>+IF(I210=0,"",'Ark1'!AH1995)</f>
        <v>11.942796287844217</v>
      </c>
      <c r="M210" s="28">
        <f>+IF(I210=0,"",'Ark1'!T1995)</f>
        <v>6.2222222222222223</v>
      </c>
      <c r="N210" s="33">
        <f>+IF(I210=0,"",'Ark1'!U1995)</f>
        <v>13.083333333333336</v>
      </c>
      <c r="O210" s="30">
        <f>+IF(I210=0,"",'Ark1'!V1995)</f>
        <v>0</v>
      </c>
      <c r="P210" s="35">
        <f>+IF(I210=0,"",'Ark1'!W1995)</f>
        <v>0</v>
      </c>
      <c r="Q210" s="35">
        <f>+IF(I210=0,"",'Ark1'!X1995)</f>
        <v>0</v>
      </c>
      <c r="R210" s="35">
        <f>+IF(I210=0,"",'Ark1'!Y1995)</f>
        <v>0</v>
      </c>
      <c r="S210" s="35">
        <f>+IF(I210=0,"",'Ark1'!Z1995)</f>
        <v>0</v>
      </c>
      <c r="T210" s="30">
        <f>+IF(I210=0,"",'Ark1'!AA1995)</f>
        <v>1.6486526485453401</v>
      </c>
      <c r="U210" s="28">
        <f>+IF(I210=0,"",'Ark1'!AC1995)</f>
        <v>1.2717247935843992</v>
      </c>
      <c r="V210" s="35">
        <f>+IF(I210=0,"",'Ark1'!AE1995)</f>
        <v>55.291487056858529</v>
      </c>
      <c r="W210" s="30">
        <f t="shared" si="33"/>
        <v>1.635416666666667</v>
      </c>
      <c r="X210" s="30">
        <f t="shared" si="34"/>
        <v>1.5</v>
      </c>
      <c r="Y210" s="224"/>
      <c r="AA210" s="30"/>
      <c r="AB210" s="28"/>
      <c r="AC210" s="29"/>
      <c r="AD210" s="29"/>
      <c r="AH210" s="29"/>
    </row>
    <row r="211" spans="1:34" ht="15.6">
      <c r="A211" s="224"/>
      <c r="B211" s="309">
        <f>+'Ark1'!C1996</f>
        <v>2024</v>
      </c>
      <c r="C211" s="29">
        <f>+'Ark1'!L1996</f>
        <v>8</v>
      </c>
      <c r="D211" s="244" t="str">
        <f>VLOOKUP(C211,Klasse!$C$11:$D$27,2)</f>
        <v>R</v>
      </c>
      <c r="E211" s="29">
        <f>+'Ark1'!H1996</f>
        <v>1</v>
      </c>
      <c r="F211" s="29">
        <f>+'Ark1'!J1996</f>
        <v>111</v>
      </c>
      <c r="G211" s="29" t="str">
        <f>VLOOKUP(F211,RNR!$A$8:$B$32,2)</f>
        <v>Forus</v>
      </c>
      <c r="H211" s="29">
        <f>+IF(I211=0,"",'Ark1'!Q1996)</f>
        <v>14</v>
      </c>
      <c r="I211" s="358">
        <f>+'Ark1'!R1996</f>
        <v>44</v>
      </c>
      <c r="J211" s="30">
        <f>+IF(I211=0,"",'Ark1'!AG1996)</f>
        <v>6.6265060240963853</v>
      </c>
      <c r="L211" s="30">
        <f>+IF(I211=0,"",'Ark1'!AH1996)</f>
        <v>5.2884372314070447</v>
      </c>
      <c r="M211" s="28">
        <f>+IF(I211=0,"",'Ark1'!T1996)</f>
        <v>5.9090909090909101</v>
      </c>
      <c r="N211" s="33">
        <f>+IF(I211=0,"",'Ark1'!U1996)</f>
        <v>11.886363636363638</v>
      </c>
      <c r="O211" s="30">
        <f>+IF(I211=0,"",'Ark1'!V1996)</f>
        <v>0</v>
      </c>
      <c r="P211" s="35">
        <f>+IF(I211=0,"",'Ark1'!W1996)</f>
        <v>2.2727272727272729</v>
      </c>
      <c r="Q211" s="35">
        <f>+IF(I211=0,"",'Ark1'!X1996)</f>
        <v>4.5454545454545459</v>
      </c>
      <c r="R211" s="35">
        <f>+IF(I211=0,"",'Ark1'!Y1996)</f>
        <v>0</v>
      </c>
      <c r="S211" s="35">
        <f>+IF(I211=0,"",'Ark1'!Z1996)</f>
        <v>0</v>
      </c>
      <c r="T211" s="30">
        <f>+IF(I211=0,"",'Ark1'!AA1996)</f>
        <v>2.1055760288394163</v>
      </c>
      <c r="U211" s="28">
        <f>+IF(I211=0,"",'Ark1'!AC1996)</f>
        <v>1.275969895238019</v>
      </c>
      <c r="V211" s="35">
        <f>+IF(I211=0,"",'Ark1'!AE1996)</f>
        <v>49.01797227962988</v>
      </c>
      <c r="W211" s="30">
        <f t="shared" si="33"/>
        <v>1.4857954545454548</v>
      </c>
      <c r="X211" s="30">
        <f t="shared" si="34"/>
        <v>3.1428571428571428</v>
      </c>
      <c r="Y211" s="224"/>
      <c r="AA211" s="30"/>
      <c r="AB211" s="28"/>
      <c r="AC211" s="251"/>
      <c r="AD211" s="29"/>
      <c r="AH211" s="29"/>
    </row>
    <row r="212" spans="1:34" ht="15.6">
      <c r="A212" s="224"/>
      <c r="B212" s="309">
        <f>+'Ark1'!C1997</f>
        <v>2024</v>
      </c>
      <c r="C212" s="29">
        <f>+'Ark1'!L1997</f>
        <v>8</v>
      </c>
      <c r="D212" s="244" t="str">
        <f>VLOOKUP(C212,Klasse!$C$11:$D$27,2)</f>
        <v>R</v>
      </c>
      <c r="E212" s="29">
        <f>+'Ark1'!H1997</f>
        <v>1</v>
      </c>
      <c r="F212" s="29">
        <f>+'Ark1'!J1997</f>
        <v>116</v>
      </c>
      <c r="G212" s="29" t="str">
        <f>VLOOKUP(F212,RNR!$A$8:$B$32,2)</f>
        <v>Sandeid</v>
      </c>
      <c r="H212" s="29" t="str">
        <f>+IF(I212=0,"",'Ark1'!Q1997)</f>
        <v/>
      </c>
      <c r="I212" s="358">
        <f>+'Ark1'!R1997</f>
        <v>0</v>
      </c>
      <c r="J212" s="30" t="str">
        <f>+IF(I212=0,"",'Ark1'!AG1997)</f>
        <v/>
      </c>
      <c r="L212" s="30" t="str">
        <f>+IF(I212=0,"",'Ark1'!AH1997)</f>
        <v/>
      </c>
      <c r="M212" s="28" t="str">
        <f>+IF(I212=0,"",'Ark1'!T1997)</f>
        <v/>
      </c>
      <c r="N212" s="33" t="str">
        <f>+IF(I212=0,"",'Ark1'!U1997)</f>
        <v/>
      </c>
      <c r="O212" s="30" t="str">
        <f>+IF(I212=0,"",'Ark1'!V1997)</f>
        <v/>
      </c>
      <c r="P212" s="35" t="str">
        <f>+IF(I212=0,"",'Ark1'!W1997)</f>
        <v/>
      </c>
      <c r="Q212" s="35" t="str">
        <f>+IF(I212=0,"",'Ark1'!X1997)</f>
        <v/>
      </c>
      <c r="R212" s="35" t="str">
        <f>+IF(I212=0,"",'Ark1'!Y1997)</f>
        <v/>
      </c>
      <c r="S212" s="35" t="str">
        <f>+IF(I212=0,"",'Ark1'!Z1997)</f>
        <v/>
      </c>
      <c r="T212" s="30" t="str">
        <f>+IF(I212=0,"",'Ark1'!AA1997)</f>
        <v/>
      </c>
      <c r="U212" s="28" t="str">
        <f>+IF(I212=0,"",'Ark1'!AC1997)</f>
        <v/>
      </c>
      <c r="V212" s="35" t="str">
        <f>+IF(I212=0,"",'Ark1'!AE1997)</f>
        <v/>
      </c>
      <c r="W212" s="30" t="str">
        <f t="shared" si="33"/>
        <v/>
      </c>
      <c r="X212" s="30" t="str">
        <f t="shared" si="34"/>
        <v/>
      </c>
      <c r="Y212" s="224"/>
      <c r="AA212" s="30"/>
      <c r="AB212" s="28"/>
      <c r="AC212" s="29"/>
      <c r="AD212" s="29"/>
      <c r="AH212" s="29"/>
    </row>
    <row r="213" spans="1:34" ht="15.6">
      <c r="A213" s="224"/>
      <c r="B213" s="309">
        <f>+'Ark1'!C1998</f>
        <v>2024</v>
      </c>
      <c r="C213" s="29">
        <f>+'Ark1'!L1998</f>
        <v>8</v>
      </c>
      <c r="D213" s="244" t="str">
        <f>VLOOKUP(C213,Klasse!$C$11:$D$27,2)</f>
        <v>R</v>
      </c>
      <c r="E213" s="29">
        <f>+'Ark1'!H1998</f>
        <v>2</v>
      </c>
      <c r="F213" s="29">
        <f>+'Ark1'!J1998</f>
        <v>117</v>
      </c>
      <c r="G213" s="29" t="str">
        <f>VLOOKUP(F213,RNR!$A$8:$B$32,2)</f>
        <v>Jæren</v>
      </c>
      <c r="H213" s="29">
        <f>+IF(I213=0,"",'Ark1'!Q1998)</f>
        <v>3</v>
      </c>
      <c r="I213" s="358">
        <f>+'Ark1'!R1998</f>
        <v>4</v>
      </c>
      <c r="J213" s="30">
        <f>+IF(I213=0,"",'Ark1'!AG1998)</f>
        <v>3.0534351145038183</v>
      </c>
      <c r="L213" s="30">
        <f>+IF(I213=0,"",'Ark1'!AH1998)</f>
        <v>3.1152809454696242</v>
      </c>
      <c r="M213" s="28">
        <f>+IF(I213=0,"",'Ark1'!T1998)</f>
        <v>7.75</v>
      </c>
      <c r="N213" s="33">
        <f>+IF(I213=0,"",'Ark1'!U1998)</f>
        <v>15.025</v>
      </c>
      <c r="O213" s="30">
        <f>+IF(I213=0,"",'Ark1'!V1998)</f>
        <v>0</v>
      </c>
      <c r="P213" s="35">
        <f>+IF(I213=0,"",'Ark1'!W1998)</f>
        <v>25</v>
      </c>
      <c r="Q213" s="35">
        <f>+IF(I213=0,"",'Ark1'!X1998)</f>
        <v>25</v>
      </c>
      <c r="R213" s="35">
        <f>+IF(I213=0,"",'Ark1'!Y1998)</f>
        <v>0</v>
      </c>
      <c r="S213" s="35">
        <f>+IF(I213=0,"",'Ark1'!Z1998)</f>
        <v>0</v>
      </c>
      <c r="T213" s="30">
        <f>+IF(I213=0,"",'Ark1'!AA1998)</f>
        <v>1.0059199769365512</v>
      </c>
      <c r="U213" s="28">
        <f>+IF(I213=0,"",'Ark1'!AC1998)</f>
        <v>1.0897247358851685</v>
      </c>
      <c r="V213" s="35">
        <f>+IF(I213=0,"",'Ark1'!AE1998)</f>
        <v>80.393120768567812</v>
      </c>
      <c r="W213" s="30">
        <f t="shared" si="33"/>
        <v>1.878125</v>
      </c>
      <c r="X213" s="30">
        <f t="shared" si="34"/>
        <v>1.3333333333333333</v>
      </c>
      <c r="Y213" s="224"/>
      <c r="AA213" s="30"/>
      <c r="AB213" s="28"/>
      <c r="AC213" s="29"/>
      <c r="AD213" s="29"/>
      <c r="AH213" s="29"/>
    </row>
    <row r="214" spans="1:34" ht="15.6">
      <c r="A214" s="224"/>
      <c r="B214" s="309">
        <f>+'Ark1'!C1999</f>
        <v>2024</v>
      </c>
      <c r="C214" s="29">
        <f>+'Ark1'!L1999</f>
        <v>8</v>
      </c>
      <c r="D214" s="244" t="str">
        <f>VLOOKUP(C214,Klasse!$C$11:$D$27,2)</f>
        <v>R</v>
      </c>
      <c r="E214" s="29">
        <f>+'Ark1'!H1999</f>
        <v>1</v>
      </c>
      <c r="F214" s="29">
        <f>+'Ark1'!J1999</f>
        <v>134</v>
      </c>
      <c r="G214" s="29" t="str">
        <f>VLOOKUP(F214,RNR!$A$8:$B$32,2)</f>
        <v>Førde</v>
      </c>
      <c r="H214" s="29" t="str">
        <f>+IF(I214=0,"",'Ark1'!Q1999)</f>
        <v/>
      </c>
      <c r="I214" s="358">
        <f>+'Ark1'!R1999</f>
        <v>0</v>
      </c>
      <c r="J214" s="30" t="str">
        <f>+IF(I214=0,"",'Ark1'!AG1999)</f>
        <v/>
      </c>
      <c r="L214" s="30" t="str">
        <f>+IF(I214=0,"",'Ark1'!AH1999)</f>
        <v/>
      </c>
      <c r="M214" s="28" t="str">
        <f>+IF(I214=0,"",'Ark1'!T1999)</f>
        <v/>
      </c>
      <c r="N214" s="33" t="str">
        <f>+IF(I214=0,"",'Ark1'!U1999)</f>
        <v/>
      </c>
      <c r="O214" s="30" t="str">
        <f>+IF(I214=0,"",'Ark1'!V1999)</f>
        <v/>
      </c>
      <c r="P214" s="35" t="str">
        <f>+IF(I214=0,"",'Ark1'!W1999)</f>
        <v/>
      </c>
      <c r="Q214" s="35" t="str">
        <f>+IF(I214=0,"",'Ark1'!X1999)</f>
        <v/>
      </c>
      <c r="R214" s="35" t="str">
        <f>+IF(I214=0,"",'Ark1'!Y1999)</f>
        <v/>
      </c>
      <c r="S214" s="35" t="str">
        <f>+IF(I214=0,"",'Ark1'!Z1999)</f>
        <v/>
      </c>
      <c r="T214" s="30" t="str">
        <f>+IF(I214=0,"",'Ark1'!AA1999)</f>
        <v/>
      </c>
      <c r="U214" s="28" t="str">
        <f>+IF(I214=0,"",'Ark1'!AC1999)</f>
        <v/>
      </c>
      <c r="V214" s="35" t="str">
        <f>+IF(I214=0,"",'Ark1'!AE1999)</f>
        <v/>
      </c>
      <c r="W214" s="30" t="str">
        <f t="shared" si="33"/>
        <v/>
      </c>
      <c r="X214" s="30" t="str">
        <f t="shared" si="34"/>
        <v/>
      </c>
      <c r="Y214" s="224"/>
      <c r="AA214" s="30"/>
      <c r="AB214" s="28"/>
      <c r="AC214" s="29"/>
      <c r="AD214" s="29"/>
      <c r="AH214" s="29"/>
    </row>
    <row r="215" spans="1:34" ht="15.6">
      <c r="A215" s="224"/>
      <c r="B215" s="309">
        <f>+'Ark1'!C2000</f>
        <v>2024</v>
      </c>
      <c r="C215" s="29">
        <f>+'Ark1'!L2000</f>
        <v>8</v>
      </c>
      <c r="D215" s="244" t="str">
        <f>VLOOKUP(C215,Klasse!$C$11:$D$27,2)</f>
        <v>R</v>
      </c>
      <c r="E215" s="29">
        <f>+'Ark1'!H2000</f>
        <v>2</v>
      </c>
      <c r="F215" s="29">
        <f>+'Ark1'!J2000</f>
        <v>141</v>
      </c>
      <c r="G215" s="29" t="str">
        <f>VLOOKUP(F215,RNR!$A$8:$B$32,2)</f>
        <v>Ølen</v>
      </c>
      <c r="H215" s="29">
        <f>+IF(I215=0,"",'Ark1'!Q2000)</f>
        <v>35</v>
      </c>
      <c r="I215" s="358">
        <f>+'Ark1'!R2000</f>
        <v>109</v>
      </c>
      <c r="J215" s="30">
        <f>+IF(I215=0,"",'Ark1'!AG2000)</f>
        <v>17.440000000000001</v>
      </c>
      <c r="L215" s="30">
        <f>+IF(I215=0,"",'Ark1'!AH2000)</f>
        <v>16.609394032422578</v>
      </c>
      <c r="M215" s="28">
        <f>+IF(I215=0,"",'Ark1'!T2000)</f>
        <v>6.2385321100917421</v>
      </c>
      <c r="N215" s="33">
        <f>+IF(I215=0,"",'Ark1'!U2000)</f>
        <v>15.387155963302757</v>
      </c>
      <c r="O215" s="30">
        <f>+IF(I215=0,"",'Ark1'!V2000)</f>
        <v>0</v>
      </c>
      <c r="P215" s="35">
        <f>+IF(I215=0,"",'Ark1'!W2000)</f>
        <v>3.6697247706422025</v>
      </c>
      <c r="Q215" s="35">
        <f>+IF(I215=0,"",'Ark1'!X2000)</f>
        <v>29.35779816513762</v>
      </c>
      <c r="R215" s="35">
        <f>+IF(I215=0,"",'Ark1'!Y2000)</f>
        <v>2.7522935779816518</v>
      </c>
      <c r="S215" s="35">
        <f>+IF(I215=0,"",'Ark1'!Z2000)</f>
        <v>0</v>
      </c>
      <c r="T215" s="30">
        <f>+IF(I215=0,"",'Ark1'!AA2000)</f>
        <v>2.8249900841729367</v>
      </c>
      <c r="U215" s="28">
        <f>+IF(I215=0,"",'Ark1'!AC2000)</f>
        <v>1.34709393342955</v>
      </c>
      <c r="V215" s="35">
        <f>+IF(I215=0,"",'Ark1'!AE2000)</f>
        <v>1.6234101462035555</v>
      </c>
      <c r="W215" s="30">
        <f t="shared" si="33"/>
        <v>1.9233944954128446</v>
      </c>
      <c r="X215" s="30">
        <f t="shared" si="34"/>
        <v>3.1142857142857143</v>
      </c>
      <c r="Y215" s="224"/>
      <c r="AA215" s="30"/>
      <c r="AB215" s="28"/>
      <c r="AC215" s="29"/>
      <c r="AD215" s="29"/>
      <c r="AH215" s="29"/>
    </row>
    <row r="216" spans="1:34" ht="15.6">
      <c r="A216" s="224"/>
      <c r="B216" s="309">
        <f>+'Ark1'!C2001</f>
        <v>2024</v>
      </c>
      <c r="C216" s="29">
        <f>+'Ark1'!L2001</f>
        <v>8</v>
      </c>
      <c r="D216" s="244" t="str">
        <f>VLOOKUP(C216,Klasse!$C$11:$D$27,2)</f>
        <v>R</v>
      </c>
      <c r="E216" s="29">
        <f>+'Ark1'!H2001</f>
        <v>2</v>
      </c>
      <c r="F216" s="29">
        <f>+'Ark1'!J2001</f>
        <v>143</v>
      </c>
      <c r="G216" s="29" t="str">
        <f>VLOOKUP(F216,RNR!$A$8:$B$32,2)</f>
        <v>Nordfjord</v>
      </c>
      <c r="H216" s="29" t="str">
        <f>+IF(I216=0,"",'Ark1'!Q2001)</f>
        <v/>
      </c>
      <c r="I216" s="358">
        <f>+'Ark1'!R2001</f>
        <v>0</v>
      </c>
      <c r="J216" s="30" t="str">
        <f>+IF(I216=0,"",'Ark1'!AG2001)</f>
        <v/>
      </c>
      <c r="L216" s="30" t="str">
        <f>+IF(I216=0,"",'Ark1'!AH2001)</f>
        <v/>
      </c>
      <c r="M216" s="28" t="str">
        <f>+IF(I216=0,"",'Ark1'!T2001)</f>
        <v/>
      </c>
      <c r="N216" s="33" t="str">
        <f>+IF(I216=0,"",'Ark1'!U2001)</f>
        <v/>
      </c>
      <c r="O216" s="30" t="str">
        <f>+IF(I216=0,"",'Ark1'!V2001)</f>
        <v/>
      </c>
      <c r="P216" s="35" t="str">
        <f>+IF(I216=0,"",'Ark1'!W2001)</f>
        <v/>
      </c>
      <c r="Q216" s="35" t="str">
        <f>+IF(I216=0,"",'Ark1'!X2001)</f>
        <v/>
      </c>
      <c r="R216" s="35" t="str">
        <f>+IF(I216=0,"",'Ark1'!Y2001)</f>
        <v/>
      </c>
      <c r="S216" s="35" t="str">
        <f>+IF(I216=0,"",'Ark1'!Z2001)</f>
        <v/>
      </c>
      <c r="T216" s="30" t="str">
        <f>+IF(I216=0,"",'Ark1'!AA2001)</f>
        <v/>
      </c>
      <c r="U216" s="28" t="str">
        <f>+IF(I216=0,"",'Ark1'!AC2001)</f>
        <v/>
      </c>
      <c r="V216" s="35" t="str">
        <f>+IF(I216=0,"",'Ark1'!AE2001)</f>
        <v/>
      </c>
      <c r="W216" s="30" t="str">
        <f t="shared" ref="W216:W232" si="35">IF(I216=0,"",N216/C216)</f>
        <v/>
      </c>
      <c r="X216" s="30" t="str">
        <f t="shared" ref="X216:X232" si="36">IF(I216=0,"",I216/H216)</f>
        <v/>
      </c>
      <c r="Y216" s="224"/>
      <c r="AA216" s="30"/>
      <c r="AB216" s="28"/>
      <c r="AC216" s="228"/>
      <c r="AD216" s="29"/>
      <c r="AH216" s="29"/>
    </row>
    <row r="217" spans="1:34" ht="15.6">
      <c r="A217" s="224"/>
      <c r="B217" s="309">
        <f>+'Ark1'!C2002</f>
        <v>2024</v>
      </c>
      <c r="C217" s="29">
        <f>+'Ark1'!L2002</f>
        <v>8</v>
      </c>
      <c r="D217" s="244" t="str">
        <f>VLOOKUP(C217,Klasse!$C$11:$D$27,2)</f>
        <v>R</v>
      </c>
      <c r="E217" s="29">
        <f>+'Ark1'!H2002</f>
        <v>2</v>
      </c>
      <c r="F217" s="29">
        <f>+'Ark1'!J2002</f>
        <v>147</v>
      </c>
      <c r="G217" s="29" t="str">
        <f>VLOOKUP(F217,RNR!$A$8:$B$32,2)</f>
        <v>Midt-Norge</v>
      </c>
      <c r="H217" s="29" t="str">
        <f>+IF(I217=0,"",'Ark1'!Q2002)</f>
        <v/>
      </c>
      <c r="I217" s="358">
        <f>+'Ark1'!R2002</f>
        <v>0</v>
      </c>
      <c r="J217" s="30" t="str">
        <f>+IF(I217=0,"",'Ark1'!AG2002)</f>
        <v/>
      </c>
      <c r="L217" s="30" t="str">
        <f>+IF(I217=0,"",'Ark1'!AH2002)</f>
        <v/>
      </c>
      <c r="M217" s="28" t="str">
        <f>+IF(I217=0,"",'Ark1'!T2002)</f>
        <v/>
      </c>
      <c r="N217" s="33" t="str">
        <f>+IF(I217=0,"",'Ark1'!U2002)</f>
        <v/>
      </c>
      <c r="O217" s="30" t="str">
        <f>+IF(I217=0,"",'Ark1'!V2002)</f>
        <v/>
      </c>
      <c r="P217" s="35" t="str">
        <f>+IF(I217=0,"",'Ark1'!W2002)</f>
        <v/>
      </c>
      <c r="Q217" s="35" t="str">
        <f>+IF(I217=0,"",'Ark1'!X2002)</f>
        <v/>
      </c>
      <c r="R217" s="35" t="str">
        <f>+IF(I217=0,"",'Ark1'!Y2002)</f>
        <v/>
      </c>
      <c r="S217" s="35" t="str">
        <f>+IF(I217=0,"",'Ark1'!Z2002)</f>
        <v/>
      </c>
      <c r="T217" s="30" t="str">
        <f>+IF(I217=0,"",'Ark1'!AA2002)</f>
        <v/>
      </c>
      <c r="U217" s="28" t="str">
        <f>+IF(I217=0,"",'Ark1'!AC2002)</f>
        <v/>
      </c>
      <c r="V217" s="35" t="str">
        <f>+IF(I217=0,"",'Ark1'!AE2002)</f>
        <v/>
      </c>
      <c r="W217" s="30" t="str">
        <f t="shared" si="35"/>
        <v/>
      </c>
      <c r="X217" s="30" t="str">
        <f t="shared" si="36"/>
        <v/>
      </c>
      <c r="Y217" s="224"/>
      <c r="AA217" s="30"/>
      <c r="AB217" s="28"/>
      <c r="AC217" s="228"/>
      <c r="AD217" s="29"/>
      <c r="AH217" s="29"/>
    </row>
    <row r="218" spans="1:34" ht="15.6">
      <c r="A218" s="224"/>
      <c r="B218" s="309">
        <f>+'Ark1'!C2003</f>
        <v>2024</v>
      </c>
      <c r="C218" s="29">
        <f>+'Ark1'!L2003</f>
        <v>8</v>
      </c>
      <c r="D218" s="244" t="str">
        <f>VLOOKUP(C218,Klasse!$C$11:$D$27,2)</f>
        <v>R</v>
      </c>
      <c r="E218" s="29">
        <f>+'Ark1'!H2003</f>
        <v>1</v>
      </c>
      <c r="F218" s="29">
        <f>+'Ark1'!J2003</f>
        <v>155</v>
      </c>
      <c r="G218" s="29" t="str">
        <f>VLOOKUP(F218,RNR!$A$8:$B$32,2)</f>
        <v>Målselv</v>
      </c>
      <c r="H218" s="29" t="str">
        <f>+IF(I218=0,"",'Ark1'!Q2003)</f>
        <v/>
      </c>
      <c r="I218" s="358">
        <f>+'Ark1'!R2003</f>
        <v>0</v>
      </c>
      <c r="J218" s="30" t="str">
        <f>+IF(I218=0,"",'Ark1'!AG2003)</f>
        <v/>
      </c>
      <c r="L218" s="30" t="str">
        <f>+IF(I218=0,"",'Ark1'!AH2003)</f>
        <v/>
      </c>
      <c r="M218" s="28" t="str">
        <f>+IF(I218=0,"",'Ark1'!T2003)</f>
        <v/>
      </c>
      <c r="N218" s="33" t="str">
        <f>+IF(I218=0,"",'Ark1'!U2003)</f>
        <v/>
      </c>
      <c r="O218" s="30" t="str">
        <f>+IF(I218=0,"",'Ark1'!V2003)</f>
        <v/>
      </c>
      <c r="P218" s="35" t="str">
        <f>+IF(I218=0,"",'Ark1'!W2003)</f>
        <v/>
      </c>
      <c r="Q218" s="35" t="str">
        <f>+IF(I218=0,"",'Ark1'!X2003)</f>
        <v/>
      </c>
      <c r="R218" s="35" t="str">
        <f>+IF(I218=0,"",'Ark1'!Y2003)</f>
        <v/>
      </c>
      <c r="S218" s="35" t="str">
        <f>+IF(I218=0,"",'Ark1'!Z2003)</f>
        <v/>
      </c>
      <c r="T218" s="30" t="str">
        <f>+IF(I218=0,"",'Ark1'!AA2003)</f>
        <v/>
      </c>
      <c r="U218" s="28" t="str">
        <f>+IF(I218=0,"",'Ark1'!AC2003)</f>
        <v/>
      </c>
      <c r="V218" s="35" t="str">
        <f>+IF(I218=0,"",'Ark1'!AE2003)</f>
        <v/>
      </c>
      <c r="W218" s="30" t="str">
        <f t="shared" si="35"/>
        <v/>
      </c>
      <c r="X218" s="30" t="str">
        <f t="shared" si="36"/>
        <v/>
      </c>
      <c r="Y218" s="224"/>
      <c r="AA218" s="30"/>
      <c r="AB218" s="28"/>
      <c r="AC218" s="228"/>
      <c r="AD218" s="29"/>
      <c r="AH218" s="29"/>
    </row>
    <row r="219" spans="1:34" ht="15.6">
      <c r="A219" s="224"/>
      <c r="B219" s="309">
        <f>+'Ark1'!C2004</f>
        <v>2024</v>
      </c>
      <c r="C219" s="29">
        <f>+'Ark1'!L2004</f>
        <v>8</v>
      </c>
      <c r="D219" s="244" t="str">
        <f>VLOOKUP(C219,Klasse!$C$11:$D$27,2)</f>
        <v>R</v>
      </c>
      <c r="E219" s="29">
        <f>+'Ark1'!H2004</f>
        <v>2</v>
      </c>
      <c r="F219" s="29">
        <f>+'Ark1'!J2004</f>
        <v>160</v>
      </c>
      <c r="G219" s="29" t="str">
        <f>VLOOKUP(F219,RNR!$A$8:$B$32,2)</f>
        <v>Oslo</v>
      </c>
      <c r="H219" s="29">
        <f>+IF(I219=0,"",'Ark1'!Q2004)</f>
        <v>3</v>
      </c>
      <c r="I219" s="358">
        <f>+'Ark1'!R2004</f>
        <v>11</v>
      </c>
      <c r="J219" s="30">
        <f>+IF(I219=0,"",'Ark1'!AG2004)</f>
        <v>26.190476190476193</v>
      </c>
      <c r="L219" s="30">
        <f>+IF(I219=0,"",'Ark1'!AH2004)</f>
        <v>22.079772079772077</v>
      </c>
      <c r="M219" s="28">
        <f>+IF(I219=0,"",'Ark1'!T2004)</f>
        <v>7.3636363636363615</v>
      </c>
      <c r="N219" s="33">
        <f>+IF(I219=0,"",'Ark1'!U2004)</f>
        <v>14.09090909090909</v>
      </c>
      <c r="O219" s="30">
        <f>+IF(I219=0,"",'Ark1'!V2004)</f>
        <v>0</v>
      </c>
      <c r="P219" s="35">
        <f>+IF(I219=0,"",'Ark1'!W2004)</f>
        <v>9.0909090909090917</v>
      </c>
      <c r="Q219" s="35">
        <f>+IF(I219=0,"",'Ark1'!X2004)</f>
        <v>18.181818181818183</v>
      </c>
      <c r="R219" s="35">
        <f>+IF(I219=0,"",'Ark1'!Y2004)</f>
        <v>0</v>
      </c>
      <c r="S219" s="35">
        <f>+IF(I219=0,"",'Ark1'!Z2004)</f>
        <v>0</v>
      </c>
      <c r="T219" s="30">
        <f>+IF(I219=0,"",'Ark1'!AA2004)</f>
        <v>2.5134020933079033</v>
      </c>
      <c r="U219" s="28">
        <f>+IF(I219=0,"",'Ark1'!AC2004)</f>
        <v>1.0679400113155189</v>
      </c>
      <c r="V219" s="35">
        <f>+IF(I219=0,"",'Ark1'!AE2004)</f>
        <v>-38.148468325725993</v>
      </c>
      <c r="W219" s="30">
        <f t="shared" si="35"/>
        <v>1.7613636363636362</v>
      </c>
      <c r="X219" s="30">
        <f t="shared" si="36"/>
        <v>3.6666666666666665</v>
      </c>
      <c r="Y219" s="224"/>
      <c r="AA219" s="30"/>
      <c r="AB219" s="28"/>
      <c r="AC219" s="228"/>
      <c r="AD219" s="29"/>
      <c r="AH219" s="29"/>
    </row>
    <row r="220" spans="1:34" ht="15.6">
      <c r="A220" s="224"/>
      <c r="B220" s="309">
        <f>+'Ark1'!C2005</f>
        <v>2024</v>
      </c>
      <c r="C220" s="29">
        <f>+'Ark1'!L2005</f>
        <v>8</v>
      </c>
      <c r="D220" s="244" t="str">
        <f>VLOOKUP(C220,Klasse!$C$11:$D$27,2)</f>
        <v>R</v>
      </c>
      <c r="E220" s="29">
        <f>+'Ark1'!H2005</f>
        <v>1</v>
      </c>
      <c r="F220" s="29">
        <f>+'Ark1'!J2005</f>
        <v>171</v>
      </c>
      <c r="G220" s="29" t="str">
        <f>VLOOKUP(F220,RNR!$A$8:$B$32,2)</f>
        <v>Prima</v>
      </c>
      <c r="H220" s="29">
        <f>+IF(I220=0,"",'Ark1'!Q2005)</f>
        <v>3</v>
      </c>
      <c r="I220" s="358">
        <f>+'Ark1'!R2005</f>
        <v>7</v>
      </c>
      <c r="J220" s="30">
        <f>+IF(I220=0,"",'Ark1'!AG2005)</f>
        <v>9.7222222222222232</v>
      </c>
      <c r="L220" s="30">
        <f>+IF(I220=0,"",'Ark1'!AH2005)</f>
        <v>9.0090847913862682</v>
      </c>
      <c r="M220" s="28">
        <f>+IF(I220=0,"",'Ark1'!T2005)</f>
        <v>7.7142857142857117</v>
      </c>
      <c r="N220" s="33">
        <f>+IF(I220=0,"",'Ark1'!U2005)</f>
        <v>15.3</v>
      </c>
      <c r="O220" s="30">
        <f>+IF(I220=0,"",'Ark1'!V2005)</f>
        <v>0</v>
      </c>
      <c r="P220" s="35">
        <f>+IF(I220=0,"",'Ark1'!W2005)</f>
        <v>28.571428571428577</v>
      </c>
      <c r="Q220" s="35">
        <f>+IF(I220=0,"",'Ark1'!X2005)</f>
        <v>57.142857142857153</v>
      </c>
      <c r="R220" s="35">
        <f>+IF(I220=0,"",'Ark1'!Y2005)</f>
        <v>0</v>
      </c>
      <c r="S220" s="35">
        <f>+IF(I220=0,"",'Ark1'!Z2005)</f>
        <v>0</v>
      </c>
      <c r="T220" s="30">
        <f>+IF(I220=0,"",'Ark1'!AA2005)</f>
        <v>1.7598701250782205</v>
      </c>
      <c r="U220" s="28">
        <f>+IF(I220=0,"",'Ark1'!AC2005)</f>
        <v>1.2777531299998779</v>
      </c>
      <c r="V220" s="35">
        <f>+IF(I220=0,"",'Ark1'!AE2005)</f>
        <v>53.999944478582485</v>
      </c>
      <c r="W220" s="30">
        <f t="shared" si="35"/>
        <v>1.9125000000000001</v>
      </c>
      <c r="X220" s="30">
        <f t="shared" si="36"/>
        <v>2.3333333333333335</v>
      </c>
      <c r="Y220" s="224"/>
      <c r="AA220" s="30"/>
      <c r="AB220" s="28"/>
      <c r="AC220" s="228"/>
      <c r="AD220" s="29"/>
      <c r="AH220" s="29"/>
    </row>
    <row r="221" spans="1:34" ht="15.6">
      <c r="A221" s="224"/>
      <c r="B221" s="309">
        <f>+'Ark1'!C2006</f>
        <v>2024</v>
      </c>
      <c r="C221" s="29">
        <f>+'Ark1'!L2006</f>
        <v>8</v>
      </c>
      <c r="D221" s="244" t="str">
        <f>VLOOKUP(C221,Klasse!$C$11:$D$27,2)</f>
        <v>R</v>
      </c>
      <c r="E221" s="29">
        <f>+'Ark1'!H2006</f>
        <v>2</v>
      </c>
      <c r="F221" s="29">
        <f>+'Ark1'!J2006</f>
        <v>175</v>
      </c>
      <c r="G221" s="29" t="str">
        <f>VLOOKUP(F221,RNR!$A$8:$B$32,2)</f>
        <v>Ole Ringdal</v>
      </c>
      <c r="H221" s="29" t="str">
        <f>+IF(I221=0,"",'Ark1'!Q2006)</f>
        <v/>
      </c>
      <c r="I221" s="358">
        <f>+'Ark1'!R2006</f>
        <v>0</v>
      </c>
      <c r="J221" s="30" t="str">
        <f>+IF(I221=0,"",'Ark1'!AG2006)</f>
        <v/>
      </c>
      <c r="L221" s="30" t="str">
        <f>+IF(I221=0,"",'Ark1'!AH2006)</f>
        <v/>
      </c>
      <c r="M221" s="28" t="str">
        <f>+IF(I221=0,"",'Ark1'!T2006)</f>
        <v/>
      </c>
      <c r="N221" s="33" t="str">
        <f>+IF(I221=0,"",'Ark1'!U2006)</f>
        <v/>
      </c>
      <c r="O221" s="30" t="str">
        <f>+IF(I221=0,"",'Ark1'!V2006)</f>
        <v/>
      </c>
      <c r="P221" s="35" t="str">
        <f>+IF(I221=0,"",'Ark1'!W2006)</f>
        <v/>
      </c>
      <c r="Q221" s="35" t="str">
        <f>+IF(I221=0,"",'Ark1'!X2006)</f>
        <v/>
      </c>
      <c r="R221" s="35" t="str">
        <f>+IF(I221=0,"",'Ark1'!Y2006)</f>
        <v/>
      </c>
      <c r="S221" s="35" t="str">
        <f>+IF(I221=0,"",'Ark1'!Z2006)</f>
        <v/>
      </c>
      <c r="T221" s="30" t="str">
        <f>+IF(I221=0,"",'Ark1'!AA2006)</f>
        <v/>
      </c>
      <c r="U221" s="28" t="str">
        <f>+IF(I221=0,"",'Ark1'!AC2006)</f>
        <v/>
      </c>
      <c r="V221" s="35" t="str">
        <f>+IF(I221=0,"",'Ark1'!AE2006)</f>
        <v/>
      </c>
      <c r="W221" s="30" t="str">
        <f t="shared" si="35"/>
        <v/>
      </c>
      <c r="X221" s="30" t="str">
        <f t="shared" si="36"/>
        <v/>
      </c>
      <c r="Y221" s="224"/>
      <c r="AA221" s="30"/>
      <c r="AB221" s="28"/>
      <c r="AC221" s="228"/>
      <c r="AD221" s="29"/>
      <c r="AH221" s="29"/>
    </row>
    <row r="222" spans="1:34" ht="15.6">
      <c r="A222" s="224"/>
      <c r="B222" s="309">
        <f>+'Ark1'!C2007</f>
        <v>2024</v>
      </c>
      <c r="C222" s="29">
        <f>+'Ark1'!L2007</f>
        <v>8</v>
      </c>
      <c r="D222" s="244" t="str">
        <f>VLOOKUP(C222,Klasse!$C$11:$D$27,2)</f>
        <v>R</v>
      </c>
      <c r="E222" s="29">
        <f>+'Ark1'!H2007</f>
        <v>2</v>
      </c>
      <c r="F222" s="29">
        <f>+'Ark1'!J2007</f>
        <v>177</v>
      </c>
      <c r="G222" s="29" t="str">
        <f>VLOOKUP(F222,RNR!$A$8:$B$32,2)</f>
        <v>Slakthuset</v>
      </c>
      <c r="H222" s="29" t="str">
        <f>+IF(I222=0,"",'Ark1'!Q2007)</f>
        <v/>
      </c>
      <c r="I222" s="358">
        <f>+'Ark1'!R2007</f>
        <v>0</v>
      </c>
      <c r="J222" s="30" t="str">
        <f>+IF(I222=0,"",'Ark1'!AG2007)</f>
        <v/>
      </c>
      <c r="L222" s="30" t="str">
        <f>+IF(I222=0,"",'Ark1'!AH2007)</f>
        <v/>
      </c>
      <c r="M222" s="28" t="str">
        <f>+IF(I222=0,"",'Ark1'!T2007)</f>
        <v/>
      </c>
      <c r="N222" s="33" t="str">
        <f>+IF(I222=0,"",'Ark1'!U2007)</f>
        <v/>
      </c>
      <c r="O222" s="30" t="str">
        <f>+IF(I222=0,"",'Ark1'!V2007)</f>
        <v/>
      </c>
      <c r="P222" s="35" t="str">
        <f>+IF(I222=0,"",'Ark1'!W2007)</f>
        <v/>
      </c>
      <c r="Q222" s="35" t="str">
        <f>+IF(I222=0,"",'Ark1'!X2007)</f>
        <v/>
      </c>
      <c r="R222" s="35" t="str">
        <f>+IF(I222=0,"",'Ark1'!Y2007)</f>
        <v/>
      </c>
      <c r="S222" s="35" t="str">
        <f>+IF(I222=0,"",'Ark1'!Z2007)</f>
        <v/>
      </c>
      <c r="T222" s="30" t="str">
        <f>+IF(I222=0,"",'Ark1'!AA2007)</f>
        <v/>
      </c>
      <c r="U222" s="28" t="str">
        <f>+IF(I222=0,"",'Ark1'!AC2007)</f>
        <v/>
      </c>
      <c r="V222" s="35" t="str">
        <f>+IF(I222=0,"",'Ark1'!AE2007)</f>
        <v/>
      </c>
      <c r="W222" s="30" t="str">
        <f t="shared" si="35"/>
        <v/>
      </c>
      <c r="X222" s="30" t="str">
        <f t="shared" si="36"/>
        <v/>
      </c>
      <c r="Y222" s="224"/>
      <c r="AA222" s="30"/>
      <c r="AB222" s="28"/>
      <c r="AC222" s="228"/>
      <c r="AD222" s="29"/>
      <c r="AH222" s="29"/>
    </row>
    <row r="223" spans="1:34" ht="15.6">
      <c r="A223" s="224"/>
      <c r="B223" s="309">
        <f>+'Ark1'!C2008</f>
        <v>2024</v>
      </c>
      <c r="C223" s="29">
        <f>+'Ark1'!L2008</f>
        <v>8</v>
      </c>
      <c r="D223" s="244" t="str">
        <f>VLOOKUP(C223,Klasse!$C$11:$D$27,2)</f>
        <v>R</v>
      </c>
      <c r="E223" s="29">
        <f>+'Ark1'!H2008</f>
        <v>2</v>
      </c>
      <c r="F223" s="29">
        <f>+'Ark1'!J2008</f>
        <v>178</v>
      </c>
      <c r="G223" s="29" t="str">
        <f>VLOOKUP(F223,RNR!$A$8:$B$32,2)</f>
        <v>Røros</v>
      </c>
      <c r="H223" s="29">
        <f>+IF(I223=0,"",'Ark1'!Q2008)</f>
        <v>1</v>
      </c>
      <c r="I223" s="358">
        <f>+'Ark1'!R2008</f>
        <v>20</v>
      </c>
      <c r="J223" s="30">
        <f>+IF(I223=0,"",'Ark1'!AG2008)</f>
        <v>24.096385542168672</v>
      </c>
      <c r="L223" s="30">
        <f>+IF(I223=0,"",'Ark1'!AH2008)</f>
        <v>20.952467674376248</v>
      </c>
      <c r="M223" s="28">
        <f>+IF(I223=0,"",'Ark1'!T2008)</f>
        <v>5.7</v>
      </c>
      <c r="N223" s="33">
        <f>+IF(I223=0,"",'Ark1'!U2008)</f>
        <v>11.504999999999997</v>
      </c>
      <c r="O223" s="30">
        <f>+IF(I223=0,"",'Ark1'!V2008)</f>
        <v>0</v>
      </c>
      <c r="P223" s="35">
        <f>+IF(I223=0,"",'Ark1'!W2008)</f>
        <v>0</v>
      </c>
      <c r="Q223" s="35">
        <f>+IF(I223=0,"",'Ark1'!X2008)</f>
        <v>0</v>
      </c>
      <c r="R223" s="35">
        <f>+IF(I223=0,"",'Ark1'!Y2008)</f>
        <v>0</v>
      </c>
      <c r="S223" s="35">
        <f>+IF(I223=0,"",'Ark1'!Z2008)</f>
        <v>0</v>
      </c>
      <c r="T223" s="30">
        <f>+IF(I223=0,"",'Ark1'!AA2008)</f>
        <v>1.0052238556660118</v>
      </c>
      <c r="U223" s="28">
        <f>+IF(I223=0,"",'Ark1'!AC2008)</f>
        <v>0.78102496759066309</v>
      </c>
      <c r="V223" s="35">
        <f>+IF(I223=0,"",'Ark1'!AE2008)</f>
        <v>28.212789365557139</v>
      </c>
      <c r="W223" s="30">
        <f t="shared" si="35"/>
        <v>1.4381249999999997</v>
      </c>
      <c r="X223" s="30">
        <f t="shared" si="36"/>
        <v>20</v>
      </c>
      <c r="Y223" s="224"/>
      <c r="AA223" s="30"/>
      <c r="AB223" s="28"/>
      <c r="AC223" s="228"/>
      <c r="AD223" s="29"/>
      <c r="AH223" s="29"/>
    </row>
    <row r="224" spans="1:34" ht="15.6">
      <c r="A224" s="224"/>
      <c r="B224" s="309">
        <f>+'Ark1'!C2009</f>
        <v>2024</v>
      </c>
      <c r="C224" s="29">
        <f>+'Ark1'!L2009</f>
        <v>8</v>
      </c>
      <c r="D224" s="244" t="str">
        <f>VLOOKUP(C224,Klasse!$C$11:$D$27,2)</f>
        <v>R</v>
      </c>
      <c r="E224" s="29">
        <f>+'Ark1'!H2009</f>
        <v>2</v>
      </c>
      <c r="F224" s="29">
        <f>+'Ark1'!J2009</f>
        <v>181</v>
      </c>
      <c r="G224" s="29" t="str">
        <f>VLOOKUP(F224,RNR!$A$8:$B$32,2)</f>
        <v>Horns</v>
      </c>
      <c r="H224" s="29" t="str">
        <f>+IF(I224=0,"",'Ark1'!Q2009)</f>
        <v/>
      </c>
      <c r="I224" s="358">
        <f>+'Ark1'!R2009</f>
        <v>0</v>
      </c>
      <c r="J224" s="30" t="str">
        <f>+IF(I224=0,"",'Ark1'!AG2009)</f>
        <v/>
      </c>
      <c r="L224" s="30" t="str">
        <f>+IF(I224=0,"",'Ark1'!AH2009)</f>
        <v/>
      </c>
      <c r="M224" s="28" t="str">
        <f>+IF(I224=0,"",'Ark1'!T2009)</f>
        <v/>
      </c>
      <c r="N224" s="33" t="str">
        <f>+IF(I224=0,"",'Ark1'!U2009)</f>
        <v/>
      </c>
      <c r="O224" s="30" t="str">
        <f>+IF(I224=0,"",'Ark1'!V2009)</f>
        <v/>
      </c>
      <c r="P224" s="35" t="str">
        <f>+IF(I224=0,"",'Ark1'!W2009)</f>
        <v/>
      </c>
      <c r="Q224" s="35" t="str">
        <f>+IF(I224=0,"",'Ark1'!X2009)</f>
        <v/>
      </c>
      <c r="R224" s="35" t="str">
        <f>+IF(I224=0,"",'Ark1'!Y2009)</f>
        <v/>
      </c>
      <c r="S224" s="35" t="str">
        <f>+IF(I224=0,"",'Ark1'!Z2009)</f>
        <v/>
      </c>
      <c r="T224" s="30" t="str">
        <f>+IF(I224=0,"",'Ark1'!AA2009)</f>
        <v/>
      </c>
      <c r="U224" s="28" t="str">
        <f>+IF(I224=0,"",'Ark1'!AC2009)</f>
        <v/>
      </c>
      <c r="V224" s="35" t="str">
        <f>+IF(I224=0,"",'Ark1'!AE2009)</f>
        <v/>
      </c>
      <c r="W224" s="30" t="str">
        <f t="shared" si="35"/>
        <v/>
      </c>
      <c r="X224" s="30" t="str">
        <f t="shared" si="36"/>
        <v/>
      </c>
      <c r="Y224" s="224"/>
      <c r="AA224" s="30"/>
      <c r="AB224" s="28"/>
      <c r="AC224" s="228"/>
      <c r="AD224" s="29"/>
      <c r="AH224" s="29"/>
    </row>
    <row r="225" spans="1:52" ht="15.6">
      <c r="A225" s="224"/>
      <c r="B225" s="309">
        <f>+'Ark1'!C2010</f>
        <v>2024</v>
      </c>
      <c r="C225" s="29">
        <f>+'Ark1'!L2010</f>
        <v>8</v>
      </c>
      <c r="D225" s="244" t="str">
        <f>VLOOKUP(C225,Klasse!$C$11:$D$27,2)</f>
        <v>R</v>
      </c>
      <c r="E225" s="29">
        <f>+'Ark1'!H2010</f>
        <v>1</v>
      </c>
      <c r="F225" s="29">
        <f>+'Ark1'!J2010</f>
        <v>262</v>
      </c>
      <c r="G225" s="29" t="str">
        <f>VLOOKUP(F225,RNR!$A$8:$B$32,2)</f>
        <v>Strilalam</v>
      </c>
      <c r="H225" s="29" t="str">
        <f>+IF(I225=0,"",'Ark1'!Q2010)</f>
        <v/>
      </c>
      <c r="I225" s="358">
        <f>+'Ark1'!R2010</f>
        <v>0</v>
      </c>
      <c r="J225" s="30" t="str">
        <f>+IF(I225=0,"",'Ark1'!AG2010)</f>
        <v/>
      </c>
      <c r="L225" s="30" t="str">
        <f>+IF(I225=0,"",'Ark1'!AH2010)</f>
        <v/>
      </c>
      <c r="M225" s="28" t="str">
        <f>+IF(I225=0,"",'Ark1'!T2010)</f>
        <v/>
      </c>
      <c r="N225" s="33" t="str">
        <f>+IF(I225=0,"",'Ark1'!U2010)</f>
        <v/>
      </c>
      <c r="O225" s="30" t="str">
        <f>+IF(I225=0,"",'Ark1'!V2010)</f>
        <v/>
      </c>
      <c r="P225" s="35" t="str">
        <f>+IF(I225=0,"",'Ark1'!W2010)</f>
        <v/>
      </c>
      <c r="Q225" s="35" t="str">
        <f>+IF(I225=0,"",'Ark1'!X2010)</f>
        <v/>
      </c>
      <c r="R225" s="35" t="str">
        <f>+IF(I225=0,"",'Ark1'!Y2010)</f>
        <v/>
      </c>
      <c r="S225" s="35" t="str">
        <f>+IF(I225=0,"",'Ark1'!Z2010)</f>
        <v/>
      </c>
      <c r="T225" s="30" t="str">
        <f>+IF(I225=0,"",'Ark1'!AA2010)</f>
        <v/>
      </c>
      <c r="U225" s="28" t="str">
        <f>+IF(I225=0,"",'Ark1'!AC2010)</f>
        <v/>
      </c>
      <c r="V225" s="35" t="str">
        <f>+IF(I225=0,"",'Ark1'!AE2010)</f>
        <v/>
      </c>
      <c r="W225" s="30" t="str">
        <f t="shared" si="35"/>
        <v/>
      </c>
      <c r="X225" s="30" t="str">
        <f t="shared" si="36"/>
        <v/>
      </c>
      <c r="Y225" s="224"/>
      <c r="AA225" s="30"/>
      <c r="AB225" s="28"/>
      <c r="AC225" s="228"/>
      <c r="AD225" s="29"/>
      <c r="AH225" s="29"/>
    </row>
    <row r="226" spans="1:52" ht="15.6">
      <c r="A226" s="224"/>
      <c r="B226" s="309">
        <f>+'Ark1'!C2011</f>
        <v>2024</v>
      </c>
      <c r="C226" s="29">
        <f>+'Ark1'!L2011</f>
        <v>8</v>
      </c>
      <c r="D226" s="244" t="str">
        <f>VLOOKUP(C226,Klasse!$C$11:$D$27,2)</f>
        <v>R</v>
      </c>
      <c r="E226" s="29">
        <f>+'Ark1'!H2011</f>
        <v>2</v>
      </c>
      <c r="F226" s="29">
        <f>+'Ark1'!J2011</f>
        <v>267</v>
      </c>
      <c r="G226" s="29" t="str">
        <f>VLOOKUP(F226,RNR!$A$8:$B$32,2)</f>
        <v>Dalpro</v>
      </c>
      <c r="H226" s="29" t="str">
        <f>+IF(I226=0,"",'Ark1'!Q2011)</f>
        <v/>
      </c>
      <c r="I226" s="358">
        <f>+'Ark1'!R2011</f>
        <v>0</v>
      </c>
      <c r="J226" s="30" t="str">
        <f>+IF(I226=0,"",'Ark1'!AG2011)</f>
        <v/>
      </c>
      <c r="L226" s="30" t="str">
        <f>+IF(I226=0,"",'Ark1'!AH2011)</f>
        <v/>
      </c>
      <c r="M226" s="28" t="str">
        <f>+IF(I226=0,"",'Ark1'!T2011)</f>
        <v/>
      </c>
      <c r="N226" s="33" t="str">
        <f>+IF(I226=0,"",'Ark1'!U2011)</f>
        <v/>
      </c>
      <c r="O226" s="30" t="str">
        <f>+IF(I226=0,"",'Ark1'!V2011)</f>
        <v/>
      </c>
      <c r="P226" s="35" t="str">
        <f>+IF(I226=0,"",'Ark1'!W2011)</f>
        <v/>
      </c>
      <c r="Q226" s="35" t="str">
        <f>+IF(I226=0,"",'Ark1'!X2011)</f>
        <v/>
      </c>
      <c r="R226" s="35" t="str">
        <f>+IF(I226=0,"",'Ark1'!Y2011)</f>
        <v/>
      </c>
      <c r="S226" s="35" t="str">
        <f>+IF(I226=0,"",'Ark1'!Z2011)</f>
        <v/>
      </c>
      <c r="T226" s="30" t="str">
        <f>+IF(I226=0,"",'Ark1'!AA2011)</f>
        <v/>
      </c>
      <c r="U226" s="28" t="str">
        <f>+IF(I226=0,"",'Ark1'!AC2011)</f>
        <v/>
      </c>
      <c r="V226" s="35" t="str">
        <f>+IF(I226=0,"",'Ark1'!AE2011)</f>
        <v/>
      </c>
      <c r="W226" s="30" t="str">
        <f t="shared" si="35"/>
        <v/>
      </c>
      <c r="X226" s="30" t="str">
        <f t="shared" si="36"/>
        <v/>
      </c>
      <c r="Y226" s="224"/>
      <c r="AA226" s="30"/>
      <c r="AB226" s="28"/>
      <c r="AC226" s="228"/>
      <c r="AD226" s="29"/>
      <c r="AH226" s="29"/>
    </row>
    <row r="227" spans="1:52" ht="15.6">
      <c r="A227" s="224"/>
      <c r="B227" s="309">
        <f>+'Ark1'!C2012</f>
        <v>2024</v>
      </c>
      <c r="C227" s="29">
        <f>+'Ark1'!L2012</f>
        <v>8</v>
      </c>
      <c r="D227" s="244" t="str">
        <f>VLOOKUP(C227,Klasse!$C$11:$D$27,2)</f>
        <v>R</v>
      </c>
      <c r="E227" s="29">
        <f>+'Ark1'!H2012</f>
        <v>1</v>
      </c>
      <c r="F227" s="29">
        <f>+'Ark1'!J2012</f>
        <v>309</v>
      </c>
      <c r="G227" s="29" t="str">
        <f>VLOOKUP(F227,RNR!$A$8:$B$32,2)</f>
        <v>Malvik</v>
      </c>
      <c r="H227" s="29" t="str">
        <f>+IF(I227=0,"",'Ark1'!Q2012)</f>
        <v/>
      </c>
      <c r="I227" s="358">
        <f>+'Ark1'!R2012</f>
        <v>0</v>
      </c>
      <c r="J227" s="30" t="str">
        <f>+IF(I227=0,"",'Ark1'!AG2012)</f>
        <v/>
      </c>
      <c r="L227" s="30" t="str">
        <f>+IF(I227=0,"",'Ark1'!AH2012)</f>
        <v/>
      </c>
      <c r="M227" s="28" t="str">
        <f>+IF(I227=0,"",'Ark1'!T2012)</f>
        <v/>
      </c>
      <c r="N227" s="33" t="str">
        <f>+IF(I227=0,"",'Ark1'!U2012)</f>
        <v/>
      </c>
      <c r="O227" s="30" t="str">
        <f>+IF(I227=0,"",'Ark1'!V2012)</f>
        <v/>
      </c>
      <c r="P227" s="35" t="str">
        <f>+IF(I227=0,"",'Ark1'!W2012)</f>
        <v/>
      </c>
      <c r="Q227" s="35" t="str">
        <f>+IF(I227=0,"",'Ark1'!X2012)</f>
        <v/>
      </c>
      <c r="R227" s="35" t="str">
        <f>+IF(I227=0,"",'Ark1'!Y2012)</f>
        <v/>
      </c>
      <c r="S227" s="35" t="str">
        <f>+IF(I227=0,"",'Ark1'!Z2012)</f>
        <v/>
      </c>
      <c r="T227" s="30" t="str">
        <f>+IF(I227=0,"",'Ark1'!AA2012)</f>
        <v/>
      </c>
      <c r="U227" s="28" t="str">
        <f>+IF(I227=0,"",'Ark1'!AC2012)</f>
        <v/>
      </c>
      <c r="V227" s="35" t="str">
        <f>+IF(I227=0,"",'Ark1'!AE2012)</f>
        <v/>
      </c>
      <c r="W227" s="30" t="str">
        <f t="shared" si="35"/>
        <v/>
      </c>
      <c r="X227" s="30" t="str">
        <f t="shared" si="36"/>
        <v/>
      </c>
      <c r="Y227" s="224"/>
      <c r="AA227" s="30"/>
      <c r="AB227" s="28"/>
      <c r="AC227" s="228"/>
      <c r="AD227" s="29"/>
      <c r="AH227" s="29"/>
    </row>
    <row r="228" spans="1:52" ht="15.6">
      <c r="A228" s="224"/>
      <c r="B228" s="309">
        <f>+'Ark1'!C2013</f>
        <v>2024</v>
      </c>
      <c r="C228" s="29">
        <f>+'Ark1'!L2013</f>
        <v>8</v>
      </c>
      <c r="D228" s="244" t="str">
        <f>VLOOKUP(C228,Klasse!$C$11:$D$27,2)</f>
        <v>R</v>
      </c>
      <c r="E228" s="29">
        <f>+'Ark1'!H2013</f>
        <v>2</v>
      </c>
      <c r="F228" s="29">
        <f>+'Ark1'!J2013</f>
        <v>470</v>
      </c>
      <c r="G228" s="29" t="str">
        <f>VLOOKUP(F228,RNR!$A$8:$B$32,2)</f>
        <v>Jens Eide</v>
      </c>
      <c r="H228" s="29">
        <f>+IF(I228=0,"",'Ark1'!Q2013)</f>
        <v>10</v>
      </c>
      <c r="I228" s="358">
        <f>+'Ark1'!R2013</f>
        <v>28</v>
      </c>
      <c r="J228" s="30">
        <f>+IF(I228=0,"",'Ark1'!AG2013)</f>
        <v>22.222222222222225</v>
      </c>
      <c r="L228" s="30">
        <f>+IF(I228=0,"",'Ark1'!AH2013)</f>
        <v>19.949784400414828</v>
      </c>
      <c r="M228" s="28">
        <f>+IF(I228=0,"",'Ark1'!T2013)</f>
        <v>5.3928571428571441</v>
      </c>
      <c r="N228" s="33">
        <f>+IF(I228=0,"",'Ark1'!U2013)</f>
        <v>13.053571428571436</v>
      </c>
      <c r="O228" s="30">
        <f>+IF(I228=0,"",'Ark1'!V2013)</f>
        <v>0</v>
      </c>
      <c r="P228" s="35">
        <f>+IF(I228=0,"",'Ark1'!W2013)</f>
        <v>0</v>
      </c>
      <c r="Q228" s="35">
        <f>+IF(I228=0,"",'Ark1'!X2013)</f>
        <v>3.5714285714285721</v>
      </c>
      <c r="R228" s="35">
        <f>+IF(I228=0,"",'Ark1'!Y2013)</f>
        <v>0</v>
      </c>
      <c r="S228" s="35">
        <f>+IF(I228=0,"",'Ark1'!Z2013)</f>
        <v>0</v>
      </c>
      <c r="T228" s="30">
        <f>+IF(I228=0,"",'Ark1'!AA2013)</f>
        <v>2.0088166635497142</v>
      </c>
      <c r="U228" s="28">
        <f>+IF(I228=0,"",'Ark1'!AC2013)</f>
        <v>0.97611788347974437</v>
      </c>
      <c r="V228" s="35">
        <f>+IF(I228=0,"",'Ark1'!AE2013)</f>
        <v>14.044103060283769</v>
      </c>
      <c r="W228" s="30">
        <f t="shared" si="35"/>
        <v>1.6316964285714295</v>
      </c>
      <c r="X228" s="30">
        <f t="shared" si="36"/>
        <v>2.8</v>
      </c>
      <c r="Y228" s="224"/>
      <c r="AA228" s="30"/>
      <c r="AB228" s="28"/>
      <c r="AC228" s="228"/>
      <c r="AD228" s="29"/>
      <c r="AH228" s="29"/>
    </row>
    <row r="229" spans="1:52" ht="15.6">
      <c r="A229" s="224"/>
      <c r="B229" s="309">
        <f>+'Ark1'!C2014</f>
        <v>2024</v>
      </c>
      <c r="C229" s="29">
        <f>+'Ark1'!L2014</f>
        <v>8</v>
      </c>
      <c r="D229" s="244" t="str">
        <f>VLOOKUP(C229,Klasse!$C$11:$D$27,2)</f>
        <v>R</v>
      </c>
      <c r="E229" s="29">
        <f>+'Ark1'!H2014</f>
        <v>2</v>
      </c>
      <c r="F229" s="29">
        <f>+'Ark1'!J2014</f>
        <v>629</v>
      </c>
      <c r="G229" s="29" t="str">
        <f>VLOOKUP(F229,RNR!$A$8:$B$32,2)</f>
        <v>Bø</v>
      </c>
      <c r="H229" s="29" t="str">
        <f>+IF(I229=0,"",'Ark1'!Q2014)</f>
        <v/>
      </c>
      <c r="I229" s="358">
        <f>+'Ark1'!R2014</f>
        <v>0</v>
      </c>
      <c r="J229" s="30" t="str">
        <f>+IF(I229=0,"",'Ark1'!AG2014)</f>
        <v/>
      </c>
      <c r="L229" s="30" t="str">
        <f>+IF(I229=0,"",'Ark1'!AH2014)</f>
        <v/>
      </c>
      <c r="M229" s="28" t="str">
        <f>+IF(I229=0,"",'Ark1'!T2014)</f>
        <v/>
      </c>
      <c r="N229" s="33" t="str">
        <f>+IF(I229=0,"",'Ark1'!U2014)</f>
        <v/>
      </c>
      <c r="O229" s="30" t="str">
        <f>+IF(I229=0,"",'Ark1'!V2014)</f>
        <v/>
      </c>
      <c r="P229" s="35" t="str">
        <f>+IF(I229=0,"",'Ark1'!W2014)</f>
        <v/>
      </c>
      <c r="Q229" s="35" t="str">
        <f>+IF(I229=0,"",'Ark1'!X2014)</f>
        <v/>
      </c>
      <c r="R229" s="35" t="str">
        <f>+IF(I229=0,"",'Ark1'!Y2014)</f>
        <v/>
      </c>
      <c r="S229" s="35" t="str">
        <f>+IF(I229=0,"",'Ark1'!Z2014)</f>
        <v/>
      </c>
      <c r="T229" s="30" t="str">
        <f>+IF(I229=0,"",'Ark1'!AA2014)</f>
        <v/>
      </c>
      <c r="U229" s="28" t="str">
        <f>+IF(I229=0,"",'Ark1'!AC2014)</f>
        <v/>
      </c>
      <c r="V229" s="35" t="str">
        <f>+IF(I229=0,"",'Ark1'!AE2014)</f>
        <v/>
      </c>
      <c r="W229" s="30" t="str">
        <f t="shared" si="35"/>
        <v/>
      </c>
      <c r="X229" s="30" t="str">
        <f t="shared" si="36"/>
        <v/>
      </c>
      <c r="Y229" s="224"/>
      <c r="AA229" s="30"/>
      <c r="AB229" s="28"/>
      <c r="AC229" s="228"/>
      <c r="AD229" s="29"/>
      <c r="AH229" s="29"/>
    </row>
    <row r="230" spans="1:52" ht="15.6">
      <c r="A230" s="224"/>
      <c r="B230" s="309">
        <f>+'Ark1'!C2015</f>
        <v>2024</v>
      </c>
      <c r="C230" s="29">
        <f>+'Ark1'!L2015</f>
        <v>8</v>
      </c>
      <c r="D230" s="244" t="str">
        <f>VLOOKUP(C230,Klasse!$C$11:$D$27,2)</f>
        <v>R</v>
      </c>
      <c r="E230" s="29">
        <f>+'Ark1'!H2015</f>
        <v>1</v>
      </c>
      <c r="F230" s="29">
        <f>+'Ark1'!J2015</f>
        <v>643</v>
      </c>
      <c r="G230" s="29" t="str">
        <f>VLOOKUP(F230,RNR!$A$8:$B$32,2)</f>
        <v>Bjerka</v>
      </c>
      <c r="H230" s="29" t="str">
        <f>+IF(I230=0,"",'Ark1'!Q2015)</f>
        <v/>
      </c>
      <c r="I230" s="358">
        <f>+'Ark1'!R2015</f>
        <v>0</v>
      </c>
      <c r="J230" s="30" t="str">
        <f>+IF(I230=0,"",'Ark1'!AG2015)</f>
        <v/>
      </c>
      <c r="L230" s="30" t="str">
        <f>+IF(I230=0,"",'Ark1'!AH2015)</f>
        <v/>
      </c>
      <c r="M230" s="28" t="str">
        <f>+IF(I230=0,"",'Ark1'!T2015)</f>
        <v/>
      </c>
      <c r="N230" s="33" t="str">
        <f>+IF(I230=0,"",'Ark1'!U2015)</f>
        <v/>
      </c>
      <c r="O230" s="30" t="str">
        <f>+IF(I230=0,"",'Ark1'!V2015)</f>
        <v/>
      </c>
      <c r="P230" s="35" t="str">
        <f>+IF(I230=0,"",'Ark1'!W2015)</f>
        <v/>
      </c>
      <c r="Q230" s="35" t="str">
        <f>+IF(I230=0,"",'Ark1'!X2015)</f>
        <v/>
      </c>
      <c r="R230" s="35" t="str">
        <f>+IF(I230=0,"",'Ark1'!Y2015)</f>
        <v/>
      </c>
      <c r="S230" s="35" t="str">
        <f>+IF(I230=0,"",'Ark1'!Z2015)</f>
        <v/>
      </c>
      <c r="T230" s="30" t="str">
        <f>+IF(I230=0,"",'Ark1'!AA2015)</f>
        <v/>
      </c>
      <c r="U230" s="28" t="str">
        <f>+IF(I230=0,"",'Ark1'!AC2015)</f>
        <v/>
      </c>
      <c r="V230" s="35" t="str">
        <f>+IF(I230=0,"",'Ark1'!AE2015)</f>
        <v/>
      </c>
      <c r="W230" s="30" t="str">
        <f t="shared" si="35"/>
        <v/>
      </c>
      <c r="X230" s="30" t="str">
        <f t="shared" si="36"/>
        <v/>
      </c>
      <c r="Y230" s="224"/>
      <c r="AA230" s="30"/>
      <c r="AB230" s="28"/>
      <c r="AC230" s="228"/>
      <c r="AD230" s="29"/>
      <c r="AH230" s="29"/>
    </row>
    <row r="231" spans="1:52" ht="15.6">
      <c r="A231" s="224"/>
      <c r="B231" s="309">
        <f>+'Ark1'!C2016</f>
        <v>2024</v>
      </c>
      <c r="C231" s="29">
        <f>+'Ark1'!L2016</f>
        <v>8</v>
      </c>
      <c r="D231" s="244" t="str">
        <f>VLOOKUP(C231,Klasse!$C$11:$D$27,2)</f>
        <v>R</v>
      </c>
      <c r="E231" s="29">
        <f>+'Ark1'!H2016</f>
        <v>2</v>
      </c>
      <c r="F231" s="29">
        <f>+'Ark1'!J2016</f>
        <v>704</v>
      </c>
      <c r="G231" s="29" t="str">
        <f>VLOOKUP(F231,RNR!$A$8:$B$32,2)</f>
        <v>Øre Vilt</v>
      </c>
      <c r="H231" s="29" t="str">
        <f>+IF(I231=0,"",'Ark1'!Q2016)</f>
        <v/>
      </c>
      <c r="I231" s="358">
        <f>+'Ark1'!R2016</f>
        <v>0</v>
      </c>
      <c r="J231" s="30" t="str">
        <f>+IF(I231=0,"",'Ark1'!AG2016)</f>
        <v/>
      </c>
      <c r="L231" s="30" t="str">
        <f>+IF(I231=0,"",'Ark1'!AH2016)</f>
        <v/>
      </c>
      <c r="M231" s="28" t="str">
        <f>+IF(I231=0,"",'Ark1'!T2016)</f>
        <v/>
      </c>
      <c r="N231" s="33" t="str">
        <f>+IF(I231=0,"",'Ark1'!U2016)</f>
        <v/>
      </c>
      <c r="O231" s="30" t="str">
        <f>+IF(I231=0,"",'Ark1'!V2016)</f>
        <v/>
      </c>
      <c r="P231" s="35" t="str">
        <f>+IF(I231=0,"",'Ark1'!W2016)</f>
        <v/>
      </c>
      <c r="Q231" s="35" t="str">
        <f>+IF(I231=0,"",'Ark1'!X2016)</f>
        <v/>
      </c>
      <c r="R231" s="35" t="str">
        <f>+IF(I231=0,"",'Ark1'!Y2016)</f>
        <v/>
      </c>
      <c r="S231" s="35" t="str">
        <f>+IF(I231=0,"",'Ark1'!Z2016)</f>
        <v/>
      </c>
      <c r="T231" s="30" t="str">
        <f>+IF(I231=0,"",'Ark1'!AA2016)</f>
        <v/>
      </c>
      <c r="U231" s="28" t="str">
        <f>+IF(I231=0,"",'Ark1'!AC2016)</f>
        <v/>
      </c>
      <c r="V231" s="35" t="str">
        <f>+IF(I231=0,"",'Ark1'!AE2016)</f>
        <v/>
      </c>
      <c r="W231" s="30" t="str">
        <f t="shared" si="35"/>
        <v/>
      </c>
      <c r="X231" s="30" t="str">
        <f t="shared" si="36"/>
        <v/>
      </c>
      <c r="Y231" s="224"/>
      <c r="AA231" s="30"/>
      <c r="AB231" s="28"/>
      <c r="AC231" s="228"/>
      <c r="AD231" s="29"/>
      <c r="AH231" s="29"/>
    </row>
    <row r="232" spans="1:52" ht="15.6">
      <c r="A232" s="224"/>
      <c r="B232" s="309">
        <f>+'Ark1'!C2017</f>
        <v>2024</v>
      </c>
      <c r="C232" s="29">
        <f>+'Ark1'!L2017</f>
        <v>8</v>
      </c>
      <c r="D232" s="244" t="str">
        <f>VLOOKUP(C232,Klasse!$C$11:$D$27,2)</f>
        <v>R</v>
      </c>
      <c r="E232" s="29">
        <f>+'Ark1'!H2017</f>
        <v>1</v>
      </c>
      <c r="F232" s="29">
        <f>+'Ark1'!J2017</f>
        <v>802</v>
      </c>
      <c r="G232" s="29" t="str">
        <f>VLOOKUP(F232,RNR!$A$8:$B$32,2)</f>
        <v>Karasjok</v>
      </c>
      <c r="H232" s="29" t="str">
        <f>+IF(I232=0,"",'Ark1'!Q2017)</f>
        <v/>
      </c>
      <c r="I232" s="358">
        <f>+'Ark1'!R2017</f>
        <v>0</v>
      </c>
      <c r="J232" s="30" t="str">
        <f>+IF(I232=0,"",'Ark1'!AG2017)</f>
        <v/>
      </c>
      <c r="L232" s="30" t="str">
        <f>+IF(I232=0,"",'Ark1'!AH2017)</f>
        <v/>
      </c>
      <c r="M232" s="28" t="str">
        <f>+IF(I232=0,"",'Ark1'!T2017)</f>
        <v/>
      </c>
      <c r="N232" s="33" t="str">
        <f>+IF(I232=0,"",'Ark1'!U2017)</f>
        <v/>
      </c>
      <c r="O232" s="30" t="str">
        <f>+IF(I232=0,"",'Ark1'!V2017)</f>
        <v/>
      </c>
      <c r="P232" s="35" t="str">
        <f>+IF(I232=0,"",'Ark1'!W2017)</f>
        <v/>
      </c>
      <c r="Q232" s="35" t="str">
        <f>+IF(I232=0,"",'Ark1'!X2017)</f>
        <v/>
      </c>
      <c r="R232" s="35" t="str">
        <f>+IF(I232=0,"",'Ark1'!Y2017)</f>
        <v/>
      </c>
      <c r="S232" s="35" t="str">
        <f>+IF(I232=0,"",'Ark1'!Z2017)</f>
        <v/>
      </c>
      <c r="T232" s="30" t="str">
        <f>+IF(I232=0,"",'Ark1'!AA2017)</f>
        <v/>
      </c>
      <c r="U232" s="28" t="str">
        <f>+IF(I232=0,"",'Ark1'!AC2017)</f>
        <v/>
      </c>
      <c r="V232" s="35" t="str">
        <f>+IF(I232=0,"",'Ark1'!AE2017)</f>
        <v/>
      </c>
      <c r="W232" s="30" t="str">
        <f t="shared" si="35"/>
        <v/>
      </c>
      <c r="X232" s="30" t="str">
        <f t="shared" si="36"/>
        <v/>
      </c>
      <c r="Y232" s="224"/>
      <c r="AA232" s="30"/>
      <c r="AB232" s="28"/>
      <c r="AC232" s="228"/>
      <c r="AD232" s="29"/>
      <c r="AH232" s="29"/>
    </row>
    <row r="233" spans="1:52" ht="15" customHeight="1">
      <c r="A233" s="224"/>
      <c r="B233" s="224"/>
      <c r="C233" s="224"/>
      <c r="D233" s="224"/>
      <c r="E233" s="224"/>
      <c r="F233" s="224"/>
      <c r="G233" s="224"/>
      <c r="H233" s="224"/>
      <c r="I233" s="370"/>
      <c r="J233" s="225"/>
      <c r="K233" s="225"/>
      <c r="L233" s="225"/>
      <c r="M233" s="224"/>
      <c r="N233" s="224"/>
      <c r="O233" s="224"/>
      <c r="P233" s="226"/>
      <c r="Q233" s="226"/>
      <c r="R233" s="226"/>
      <c r="S233" s="226"/>
      <c r="T233" s="226"/>
      <c r="U233" s="224"/>
      <c r="V233" s="226"/>
      <c r="W233" s="226"/>
      <c r="X233" s="226"/>
      <c r="Y233" s="224"/>
      <c r="AA233" s="30"/>
      <c r="AB233" s="28"/>
      <c r="AC233" s="228"/>
      <c r="AD233" s="29"/>
      <c r="AH233" s="29"/>
      <c r="AZ233" s="240"/>
    </row>
    <row r="234" spans="1:52" ht="19.8">
      <c r="A234" s="224"/>
      <c r="B234" s="224"/>
      <c r="C234" s="224"/>
      <c r="D234" s="283" t="str">
        <f>+D236</f>
        <v>R+</v>
      </c>
      <c r="E234" s="224"/>
      <c r="F234" s="224"/>
      <c r="G234" s="224"/>
      <c r="H234" s="224"/>
      <c r="I234" s="359">
        <f>SUM(I236:I260)</f>
        <v>583</v>
      </c>
      <c r="J234" s="225"/>
      <c r="K234" s="271"/>
      <c r="L234" s="271"/>
      <c r="M234" s="272"/>
      <c r="N234" s="273">
        <f>+Klasse!L19</f>
        <v>14.618524871355076</v>
      </c>
      <c r="O234" s="224"/>
      <c r="P234" s="226"/>
      <c r="Q234" s="226"/>
      <c r="R234" s="226"/>
      <c r="S234" s="226"/>
      <c r="T234" s="226"/>
      <c r="U234" s="224"/>
      <c r="V234" s="226"/>
      <c r="W234" s="226"/>
      <c r="X234" s="226"/>
      <c r="Y234" s="224"/>
      <c r="AA234" s="30"/>
      <c r="AB234" s="28"/>
      <c r="AC234" s="228"/>
      <c r="AD234" s="29"/>
      <c r="AH234" s="29"/>
      <c r="AZ234" s="240"/>
    </row>
    <row r="235" spans="1:52" ht="15" customHeight="1">
      <c r="A235" s="224"/>
      <c r="B235" s="224"/>
      <c r="C235" s="224"/>
      <c r="D235" s="224"/>
      <c r="E235" s="224"/>
      <c r="F235" s="224"/>
      <c r="G235" s="224"/>
      <c r="H235" s="242"/>
      <c r="I235" s="370"/>
      <c r="J235" s="225"/>
      <c r="K235" s="225"/>
      <c r="L235" s="225"/>
      <c r="M235" s="242"/>
      <c r="N235" s="225"/>
      <c r="O235" s="225"/>
      <c r="P235" s="226"/>
      <c r="Q235" s="226"/>
      <c r="R235" s="226"/>
      <c r="S235" s="226"/>
      <c r="T235" s="243"/>
      <c r="U235" s="224"/>
      <c r="V235" s="243"/>
      <c r="W235" s="243"/>
      <c r="X235" s="241"/>
      <c r="Y235" s="224"/>
      <c r="AA235" s="30"/>
      <c r="AB235" s="28"/>
      <c r="AC235" s="228"/>
      <c r="AD235" s="29"/>
      <c r="AH235" s="29"/>
      <c r="AZ235" s="240"/>
    </row>
    <row r="236" spans="1:52" ht="15.6">
      <c r="A236" s="224"/>
      <c r="B236" s="309">
        <f>+'Ark1'!C2018</f>
        <v>2024</v>
      </c>
      <c r="C236" s="244">
        <f>+'Ark1'!L2018</f>
        <v>9</v>
      </c>
      <c r="D236" s="244" t="str">
        <f>VLOOKUP(C236,Klasse!$C$11:$D$27,2)</f>
        <v>R+</v>
      </c>
      <c r="E236" s="244">
        <f>+'Ark1'!H2018</f>
        <v>1</v>
      </c>
      <c r="F236" s="244">
        <f>+'Ark1'!J2018</f>
        <v>103</v>
      </c>
      <c r="G236" s="244" t="str">
        <f>VLOOKUP(F236,RNR!$A$8:$B$32,2)</f>
        <v>Rudshøgda</v>
      </c>
      <c r="H236" s="244" t="str">
        <f>+IF(I236=0,"",'Ark1'!Q2018)</f>
        <v/>
      </c>
      <c r="I236" s="374">
        <f>+'Ark1'!R2018</f>
        <v>0</v>
      </c>
      <c r="J236" s="245" t="str">
        <f>+IF(I236=0,"",'Ark1'!AG2018)</f>
        <v/>
      </c>
      <c r="K236" s="245"/>
      <c r="L236" s="245" t="str">
        <f>+IF(I236=0,"",'Ark1'!AH2018)</f>
        <v/>
      </c>
      <c r="M236" s="246" t="str">
        <f>+IF(I236=0,"",'Ark1'!T2018)</f>
        <v/>
      </c>
      <c r="N236" s="33" t="str">
        <f>+IF(I236=0,"",'Ark1'!U2018)</f>
        <v/>
      </c>
      <c r="O236" s="245" t="str">
        <f>+IF(I236=0,"",'Ark1'!V2018)</f>
        <v/>
      </c>
      <c r="P236" s="247" t="str">
        <f>+IF(I236=0,"",'Ark1'!W2018)</f>
        <v/>
      </c>
      <c r="Q236" s="247" t="str">
        <f>+IF(I236=0,"",'Ark1'!X2018)</f>
        <v/>
      </c>
      <c r="R236" s="247" t="str">
        <f>+IF(I236=0,"",'Ark1'!Y2018)</f>
        <v/>
      </c>
      <c r="S236" s="247" t="str">
        <f>+IF(I236=0,"",'Ark1'!Z2018)</f>
        <v/>
      </c>
      <c r="T236" s="245" t="str">
        <f>+IF(I236=0,"",'Ark1'!AA2018)</f>
        <v/>
      </c>
      <c r="U236" s="246" t="str">
        <f>+IF(I236=0,"",'Ark1'!AC2018)</f>
        <v/>
      </c>
      <c r="V236" s="247" t="str">
        <f>+IF(I236=0,"",'Ark1'!AE2018)</f>
        <v/>
      </c>
      <c r="W236" s="245" t="str">
        <f t="shared" ref="W236:W244" si="37">IF(I236=0,"",N236/C236)</f>
        <v/>
      </c>
      <c r="X236" s="245" t="str">
        <f t="shared" ref="X236:X244" si="38">IF(I236=0,"",I236/H236)</f>
        <v/>
      </c>
      <c r="Y236" s="224"/>
      <c r="AA236" s="30"/>
      <c r="AB236" s="28"/>
      <c r="AC236" s="228"/>
      <c r="AD236" s="29"/>
      <c r="AH236" s="29"/>
    </row>
    <row r="237" spans="1:52" ht="15.6">
      <c r="A237" s="224"/>
      <c r="B237" s="309">
        <f>+'Ark1'!C2019</f>
        <v>2024</v>
      </c>
      <c r="C237" s="244">
        <f>+'Ark1'!L2019</f>
        <v>9</v>
      </c>
      <c r="D237" s="244" t="str">
        <f>VLOOKUP(C237,Klasse!$C$11:$D$27,2)</f>
        <v>R+</v>
      </c>
      <c r="E237" s="244">
        <f>+'Ark1'!H2019</f>
        <v>2</v>
      </c>
      <c r="F237" s="244">
        <f>+'Ark1'!J2019</f>
        <v>106</v>
      </c>
      <c r="G237" s="244" t="str">
        <f>VLOOKUP(F237,RNR!$A$8:$B$32,2)</f>
        <v>Furuseth</v>
      </c>
      <c r="H237" s="244" t="str">
        <f>+IF(I237=0,"",'Ark1'!Q2019)</f>
        <v/>
      </c>
      <c r="I237" s="374">
        <f>+'Ark1'!R2019</f>
        <v>0</v>
      </c>
      <c r="J237" s="245" t="str">
        <f>+IF(I237=0,"",'Ark1'!AG2019)</f>
        <v/>
      </c>
      <c r="K237" s="245"/>
      <c r="L237" s="245" t="str">
        <f>+IF(I237=0,"",'Ark1'!AH2019)</f>
        <v/>
      </c>
      <c r="M237" s="246" t="str">
        <f>+IF(I237=0,"",'Ark1'!T2019)</f>
        <v/>
      </c>
      <c r="N237" s="33" t="str">
        <f>+IF(I237=0,"",'Ark1'!U2019)</f>
        <v/>
      </c>
      <c r="O237" s="245" t="str">
        <f>+IF(I237=0,"",'Ark1'!V2019)</f>
        <v/>
      </c>
      <c r="P237" s="247" t="str">
        <f>+IF(I237=0,"",'Ark1'!W2019)</f>
        <v/>
      </c>
      <c r="Q237" s="247" t="str">
        <f>+IF(I237=0,"",'Ark1'!X2019)</f>
        <v/>
      </c>
      <c r="R237" s="247" t="str">
        <f>+IF(I237=0,"",'Ark1'!Y2019)</f>
        <v/>
      </c>
      <c r="S237" s="247" t="str">
        <f>+IF(I237=0,"",'Ark1'!Z2019)</f>
        <v/>
      </c>
      <c r="T237" s="245" t="str">
        <f>+IF(I237=0,"",'Ark1'!AA2019)</f>
        <v/>
      </c>
      <c r="U237" s="246" t="str">
        <f>+IF(I237=0,"",'Ark1'!AC2019)</f>
        <v/>
      </c>
      <c r="V237" s="247" t="str">
        <f>+IF(I237=0,"",'Ark1'!AE2019)</f>
        <v/>
      </c>
      <c r="W237" s="245" t="str">
        <f t="shared" si="37"/>
        <v/>
      </c>
      <c r="X237" s="245" t="str">
        <f t="shared" si="38"/>
        <v/>
      </c>
      <c r="Y237" s="224"/>
      <c r="AA237" s="30"/>
      <c r="AB237" s="28"/>
      <c r="AC237" s="228"/>
      <c r="AD237" s="29"/>
      <c r="AH237" s="29"/>
    </row>
    <row r="238" spans="1:52" ht="15.6">
      <c r="A238" s="224"/>
      <c r="B238" s="309">
        <f>+'Ark1'!C2020</f>
        <v>2024</v>
      </c>
      <c r="C238" s="244">
        <f>+'Ark1'!L2020</f>
        <v>9</v>
      </c>
      <c r="D238" s="244" t="str">
        <f>VLOOKUP(C238,Klasse!$C$11:$D$27,2)</f>
        <v>R+</v>
      </c>
      <c r="E238" s="244">
        <f>+'Ark1'!H2020</f>
        <v>1</v>
      </c>
      <c r="F238" s="244">
        <f>+'Ark1'!J2020</f>
        <v>110</v>
      </c>
      <c r="G238" s="244" t="str">
        <f>VLOOKUP(F238,RNR!$A$8:$B$32,2)</f>
        <v>Gol</v>
      </c>
      <c r="H238" s="244">
        <f>+IF(I238=0,"",'Ark1'!Q2020)</f>
        <v>24</v>
      </c>
      <c r="I238" s="374">
        <f>+'Ark1'!R2020</f>
        <v>66</v>
      </c>
      <c r="J238" s="245">
        <f>+IF(I238=0,"",'Ark1'!AG2020)</f>
        <v>46.808510638297882</v>
      </c>
      <c r="K238" s="245"/>
      <c r="L238" s="245">
        <f>+IF(I238=0,"",'Ark1'!AH2020)</f>
        <v>45.808610984329839</v>
      </c>
      <c r="M238" s="246">
        <f>+IF(I238=0,"",'Ark1'!T2020)</f>
        <v>6.3636363636363633</v>
      </c>
      <c r="N238" s="33">
        <f>+IF(I238=0,"",'Ark1'!U2020)</f>
        <v>13.686363636363636</v>
      </c>
      <c r="O238" s="245">
        <f>+IF(I238=0,"",'Ark1'!V2020)</f>
        <v>0</v>
      </c>
      <c r="P238" s="247">
        <f>+IF(I238=0,"",'Ark1'!W2020)</f>
        <v>6.0606060606060606</v>
      </c>
      <c r="Q238" s="247">
        <f>+IF(I238=0,"",'Ark1'!X2020)</f>
        <v>0</v>
      </c>
      <c r="R238" s="247">
        <f>+IF(I238=0,"",'Ark1'!Y2020)</f>
        <v>0</v>
      </c>
      <c r="S238" s="247">
        <f>+IF(I238=0,"",'Ark1'!Z2020)</f>
        <v>0</v>
      </c>
      <c r="T238" s="245">
        <f>+IF(I238=0,"",'Ark1'!AA2020)</f>
        <v>1.5403547764932737</v>
      </c>
      <c r="U238" s="246">
        <f>+IF(I238=0,"",'Ark1'!AC2020)</f>
        <v>1.3100585649222611</v>
      </c>
      <c r="V238" s="247">
        <f>+IF(I238=0,"",'Ark1'!AE2020)</f>
        <v>36.360898440375323</v>
      </c>
      <c r="W238" s="245">
        <f t="shared" si="37"/>
        <v>1.5207070707070707</v>
      </c>
      <c r="X238" s="245">
        <f t="shared" si="38"/>
        <v>2.75</v>
      </c>
      <c r="Y238" s="224"/>
      <c r="AA238" s="30"/>
      <c r="AB238" s="28"/>
      <c r="AC238" s="228"/>
      <c r="AD238" s="29"/>
      <c r="AH238" s="29"/>
    </row>
    <row r="239" spans="1:52" ht="15.6">
      <c r="A239" s="224"/>
      <c r="B239" s="309">
        <f>+'Ark1'!C2021</f>
        <v>2024</v>
      </c>
      <c r="C239" s="244">
        <f>+'Ark1'!L2021</f>
        <v>9</v>
      </c>
      <c r="D239" s="244" t="str">
        <f>VLOOKUP(C239,Klasse!$C$11:$D$27,2)</f>
        <v>R+</v>
      </c>
      <c r="E239" s="244">
        <f>+'Ark1'!H2021</f>
        <v>1</v>
      </c>
      <c r="F239" s="244">
        <f>+'Ark1'!J2021</f>
        <v>111</v>
      </c>
      <c r="G239" s="244" t="str">
        <f>VLOOKUP(F239,RNR!$A$8:$B$32,2)</f>
        <v>Forus</v>
      </c>
      <c r="H239" s="244">
        <f>+IF(I239=0,"",'Ark1'!Q2021)</f>
        <v>36</v>
      </c>
      <c r="I239" s="374">
        <f>+'Ark1'!R2021</f>
        <v>189</v>
      </c>
      <c r="J239" s="245">
        <f>+IF(I239=0,"",'Ark1'!AG2021)</f>
        <v>28.463855421686752</v>
      </c>
      <c r="K239" s="245"/>
      <c r="L239" s="245">
        <f>+IF(I239=0,"",'Ark1'!AH2021)</f>
        <v>25.605945699984805</v>
      </c>
      <c r="M239" s="246">
        <f>+IF(I239=0,"",'Ark1'!T2021)</f>
        <v>6.6084656084656084</v>
      </c>
      <c r="N239" s="33">
        <f>+IF(I239=0,"",'Ark1'!U2021)</f>
        <v>13.398412698412685</v>
      </c>
      <c r="O239" s="245">
        <f>+IF(I239=0,"",'Ark1'!V2021)</f>
        <v>0</v>
      </c>
      <c r="P239" s="247">
        <f>+IF(I239=0,"",'Ark1'!W2021)</f>
        <v>4.7619047619047636</v>
      </c>
      <c r="Q239" s="247">
        <f>+IF(I239=0,"",'Ark1'!X2021)</f>
        <v>13.227513227513228</v>
      </c>
      <c r="R239" s="247">
        <f>+IF(I239=0,"",'Ark1'!Y2021)</f>
        <v>0</v>
      </c>
      <c r="S239" s="247">
        <f>+IF(I239=0,"",'Ark1'!Z2021)</f>
        <v>0</v>
      </c>
      <c r="T239" s="245">
        <f>+IF(I239=0,"",'Ark1'!AA2021)</f>
        <v>2.3744779697066289</v>
      </c>
      <c r="U239" s="246">
        <f>+IF(I239=0,"",'Ark1'!AC2021)</f>
        <v>1.1570498313855302</v>
      </c>
      <c r="V239" s="247">
        <f>+IF(I239=0,"",'Ark1'!AE2021)</f>
        <v>51.551111303972547</v>
      </c>
      <c r="W239" s="245">
        <f t="shared" si="37"/>
        <v>1.4887125220458539</v>
      </c>
      <c r="X239" s="245">
        <f t="shared" si="38"/>
        <v>5.25</v>
      </c>
      <c r="Y239" s="224"/>
      <c r="AA239" s="30"/>
      <c r="AB239" s="28"/>
      <c r="AC239" s="228"/>
      <c r="AD239" s="29"/>
      <c r="AH239" s="29"/>
    </row>
    <row r="240" spans="1:52" ht="15.6">
      <c r="A240" s="224"/>
      <c r="B240" s="309">
        <f>+'Ark1'!C2022</f>
        <v>2024</v>
      </c>
      <c r="C240" s="244">
        <f>+'Ark1'!L2022</f>
        <v>9</v>
      </c>
      <c r="D240" s="244" t="str">
        <f>VLOOKUP(C240,Klasse!$C$11:$D$27,2)</f>
        <v>R+</v>
      </c>
      <c r="E240" s="244">
        <f>+'Ark1'!H2022</f>
        <v>1</v>
      </c>
      <c r="F240" s="244">
        <f>+'Ark1'!J2022</f>
        <v>116</v>
      </c>
      <c r="G240" s="244" t="str">
        <f>VLOOKUP(F240,RNR!$A$8:$B$32,2)</f>
        <v>Sandeid</v>
      </c>
      <c r="H240" s="244" t="str">
        <f>+IF(I240=0,"",'Ark1'!Q2022)</f>
        <v/>
      </c>
      <c r="I240" s="374">
        <f>+'Ark1'!R2022</f>
        <v>0</v>
      </c>
      <c r="J240" s="245" t="str">
        <f>+IF(I240=0,"",'Ark1'!AG2022)</f>
        <v/>
      </c>
      <c r="K240" s="245"/>
      <c r="L240" s="245" t="str">
        <f>+IF(I240=0,"",'Ark1'!AH2022)</f>
        <v/>
      </c>
      <c r="M240" s="246" t="str">
        <f>+IF(I240=0,"",'Ark1'!T2022)</f>
        <v/>
      </c>
      <c r="N240" s="33" t="str">
        <f>+IF(I240=0,"",'Ark1'!U2022)</f>
        <v/>
      </c>
      <c r="O240" s="245" t="str">
        <f>+IF(I240=0,"",'Ark1'!V2022)</f>
        <v/>
      </c>
      <c r="P240" s="247" t="str">
        <f>+IF(I240=0,"",'Ark1'!W2022)</f>
        <v/>
      </c>
      <c r="Q240" s="247" t="str">
        <f>+IF(I240=0,"",'Ark1'!X2022)</f>
        <v/>
      </c>
      <c r="R240" s="247" t="str">
        <f>+IF(I240=0,"",'Ark1'!Y2022)</f>
        <v/>
      </c>
      <c r="S240" s="247" t="str">
        <f>+IF(I240=0,"",'Ark1'!Z2022)</f>
        <v/>
      </c>
      <c r="T240" s="245" t="str">
        <f>+IF(I240=0,"",'Ark1'!AA2022)</f>
        <v/>
      </c>
      <c r="U240" s="246" t="str">
        <f>+IF(I240=0,"",'Ark1'!AC2022)</f>
        <v/>
      </c>
      <c r="V240" s="247" t="str">
        <f>+IF(I240=0,"",'Ark1'!AE2022)</f>
        <v/>
      </c>
      <c r="W240" s="245" t="str">
        <f t="shared" si="37"/>
        <v/>
      </c>
      <c r="X240" s="245" t="str">
        <f t="shared" si="38"/>
        <v/>
      </c>
      <c r="Y240" s="224"/>
      <c r="AA240" s="30"/>
      <c r="AB240" s="28"/>
      <c r="AC240" s="228"/>
      <c r="AD240" s="29"/>
      <c r="AH240" s="29"/>
    </row>
    <row r="241" spans="1:34" ht="15.6">
      <c r="A241" s="224"/>
      <c r="B241" s="309">
        <f>+'Ark1'!C2023</f>
        <v>2024</v>
      </c>
      <c r="C241" s="244">
        <f>+'Ark1'!L2023</f>
        <v>9</v>
      </c>
      <c r="D241" s="244" t="str">
        <f>VLOOKUP(C241,Klasse!$C$11:$D$27,2)</f>
        <v>R+</v>
      </c>
      <c r="E241" s="244">
        <f>+'Ark1'!H2023</f>
        <v>2</v>
      </c>
      <c r="F241" s="244">
        <f>+'Ark1'!J2023</f>
        <v>117</v>
      </c>
      <c r="G241" s="244" t="str">
        <f>VLOOKUP(F241,RNR!$A$8:$B$32,2)</f>
        <v>Jæren</v>
      </c>
      <c r="H241" s="244">
        <f>+IF(I241=0,"",'Ark1'!Q2023)</f>
        <v>12</v>
      </c>
      <c r="I241" s="374">
        <f>+'Ark1'!R2023</f>
        <v>18</v>
      </c>
      <c r="J241" s="245">
        <f>+IF(I241=0,"",'Ark1'!AG2023)</f>
        <v>13.74045801526718</v>
      </c>
      <c r="K241" s="245"/>
      <c r="L241" s="245">
        <f>+IF(I241=0,"",'Ark1'!AH2023)</f>
        <v>12.927638399336509</v>
      </c>
      <c r="M241" s="246">
        <f>+IF(I241=0,"",'Ark1'!T2023)</f>
        <v>6.166666666666667</v>
      </c>
      <c r="N241" s="33">
        <f>+IF(I241=0,"",'Ark1'!U2023)</f>
        <v>13.855555555555556</v>
      </c>
      <c r="O241" s="245">
        <f>+IF(I241=0,"",'Ark1'!V2023)</f>
        <v>0</v>
      </c>
      <c r="P241" s="247">
        <f>+IF(I241=0,"",'Ark1'!W2023)</f>
        <v>5.5555555555555562</v>
      </c>
      <c r="Q241" s="247">
        <f>+IF(I241=0,"",'Ark1'!X2023)</f>
        <v>5.5555555555555562</v>
      </c>
      <c r="R241" s="247">
        <f>+IF(I241=0,"",'Ark1'!Y2023)</f>
        <v>0</v>
      </c>
      <c r="S241" s="247">
        <f>+IF(I241=0,"",'Ark1'!Z2023)</f>
        <v>0</v>
      </c>
      <c r="T241" s="245">
        <f>+IF(I241=0,"",'Ark1'!AA2023)</f>
        <v>1.5685174253352188</v>
      </c>
      <c r="U241" s="246">
        <f>+IF(I241=0,"",'Ark1'!AC2023)</f>
        <v>1.3017082793177759</v>
      </c>
      <c r="V241" s="247">
        <f>+IF(I241=0,"",'Ark1'!AE2023)</f>
        <v>20.225910832065711</v>
      </c>
      <c r="W241" s="245">
        <f t="shared" si="37"/>
        <v>1.5395061728395063</v>
      </c>
      <c r="X241" s="245">
        <f t="shared" si="38"/>
        <v>1.5</v>
      </c>
      <c r="Y241" s="224"/>
      <c r="AA241" s="30"/>
      <c r="AB241" s="28"/>
      <c r="AC241" s="228"/>
      <c r="AD241" s="29"/>
      <c r="AH241" s="29"/>
    </row>
    <row r="242" spans="1:34" ht="15.6">
      <c r="A242" s="224"/>
      <c r="B242" s="309">
        <f>+'Ark1'!C2024</f>
        <v>2024</v>
      </c>
      <c r="C242" s="244">
        <f>+'Ark1'!L2024</f>
        <v>9</v>
      </c>
      <c r="D242" s="244" t="str">
        <f>VLOOKUP(C242,Klasse!$C$11:$D$27,2)</f>
        <v>R+</v>
      </c>
      <c r="E242" s="244">
        <f>+'Ark1'!H2024</f>
        <v>1</v>
      </c>
      <c r="F242" s="244">
        <f>+'Ark1'!J2024</f>
        <v>134</v>
      </c>
      <c r="G242" s="244" t="str">
        <f>VLOOKUP(F242,RNR!$A$8:$B$32,2)</f>
        <v>Førde</v>
      </c>
      <c r="H242" s="244">
        <f>+IF(I242=0,"",'Ark1'!Q2024)</f>
        <v>2</v>
      </c>
      <c r="I242" s="374">
        <f>+'Ark1'!R2024</f>
        <v>2</v>
      </c>
      <c r="J242" s="245">
        <f>+IF(I242=0,"",'Ark1'!AG2024)</f>
        <v>11.111111111111112</v>
      </c>
      <c r="K242" s="245"/>
      <c r="L242" s="245">
        <f>+IF(I242=0,"",'Ark1'!AH2024)</f>
        <v>11.545510079413562</v>
      </c>
      <c r="M242" s="246">
        <f>+IF(I242=0,"",'Ark1'!T2024)</f>
        <v>6.5</v>
      </c>
      <c r="N242" s="33">
        <f>+IF(I242=0,"",'Ark1'!U2024)</f>
        <v>18.899999999999999</v>
      </c>
      <c r="O242" s="245">
        <f>+IF(I242=0,"",'Ark1'!V2024)</f>
        <v>50</v>
      </c>
      <c r="P242" s="247">
        <f>+IF(I242=0,"",'Ark1'!W2024)</f>
        <v>0</v>
      </c>
      <c r="Q242" s="247">
        <f>+IF(I242=0,"",'Ark1'!X2024)</f>
        <v>50</v>
      </c>
      <c r="R242" s="247">
        <f>+IF(I242=0,"",'Ark1'!Y2024)</f>
        <v>50</v>
      </c>
      <c r="S242" s="247">
        <f>+IF(I242=0,"",'Ark1'!Z2024)</f>
        <v>0</v>
      </c>
      <c r="T242" s="245">
        <f>+IF(I242=0,"",'Ark1'!AA2024)</f>
        <v>8.3000000000000025</v>
      </c>
      <c r="U242" s="246">
        <f>+IF(I242=0,"",'Ark1'!AC2024)</f>
        <v>1.5</v>
      </c>
      <c r="V242" s="247">
        <f>+IF(I242=0,"",'Ark1'!AE2024)</f>
        <v>-99.999999999999858</v>
      </c>
      <c r="W242" s="245">
        <f t="shared" si="37"/>
        <v>2.0999999999999996</v>
      </c>
      <c r="X242" s="245">
        <f t="shared" si="38"/>
        <v>1</v>
      </c>
      <c r="Y242" s="224"/>
      <c r="AA242" s="30"/>
      <c r="AB242" s="28"/>
      <c r="AC242" s="228"/>
      <c r="AD242" s="29"/>
      <c r="AH242" s="29"/>
    </row>
    <row r="243" spans="1:34" ht="15.6">
      <c r="A243" s="224"/>
      <c r="B243" s="309">
        <f>+'Ark1'!C2025</f>
        <v>2024</v>
      </c>
      <c r="C243" s="244">
        <f>+'Ark1'!L2025</f>
        <v>9</v>
      </c>
      <c r="D243" s="244" t="str">
        <f>VLOOKUP(C243,Klasse!$C$11:$D$27,2)</f>
        <v>R+</v>
      </c>
      <c r="E243" s="244">
        <f>+'Ark1'!H2025</f>
        <v>2</v>
      </c>
      <c r="F243" s="244">
        <f>+'Ark1'!J2025</f>
        <v>141</v>
      </c>
      <c r="G243" s="244" t="str">
        <f>VLOOKUP(F243,RNR!$A$8:$B$32,2)</f>
        <v>Ølen</v>
      </c>
      <c r="H243" s="244">
        <f>+IF(I243=0,"",'Ark1'!Q2025)</f>
        <v>45</v>
      </c>
      <c r="I243" s="374">
        <f>+'Ark1'!R2025</f>
        <v>210</v>
      </c>
      <c r="J243" s="245">
        <f>+IF(I243=0,"",'Ark1'!AG2025)</f>
        <v>33.6</v>
      </c>
      <c r="K243" s="245"/>
      <c r="L243" s="245">
        <f>+IF(I243=0,"",'Ark1'!AH2025)</f>
        <v>32.927638419869481</v>
      </c>
      <c r="M243" s="246">
        <f>+IF(I243=0,"",'Ark1'!T2025)</f>
        <v>6.8428571428571443</v>
      </c>
      <c r="N243" s="33">
        <f>+IF(I243=0,"",'Ark1'!U2025)</f>
        <v>15.833333333333332</v>
      </c>
      <c r="O243" s="245">
        <f>+IF(I243=0,"",'Ark1'!V2025)</f>
        <v>0.95238095238095277</v>
      </c>
      <c r="P243" s="247">
        <f>+IF(I243=0,"",'Ark1'!W2025)</f>
        <v>7.6190476190476222</v>
      </c>
      <c r="Q243" s="247">
        <f>+IF(I243=0,"",'Ark1'!X2025)</f>
        <v>37.619047619047606</v>
      </c>
      <c r="R243" s="247">
        <f>+IF(I243=0,"",'Ark1'!Y2025)</f>
        <v>1.9047619047619055</v>
      </c>
      <c r="S243" s="247">
        <f>+IF(I243=0,"",'Ark1'!Z2025)</f>
        <v>0</v>
      </c>
      <c r="T243" s="245">
        <f>+IF(I243=0,"",'Ark1'!AA2025)</f>
        <v>2.5837096500101153</v>
      </c>
      <c r="U243" s="246">
        <f>+IF(I243=0,"",'Ark1'!AC2025)</f>
        <v>1.1908666026495696</v>
      </c>
      <c r="V243" s="247">
        <f>+IF(I243=0,"",'Ark1'!AE2025)</f>
        <v>26.635125809428406</v>
      </c>
      <c r="W243" s="245">
        <f t="shared" si="37"/>
        <v>1.7592592592592591</v>
      </c>
      <c r="X243" s="245">
        <f t="shared" si="38"/>
        <v>4.666666666666667</v>
      </c>
      <c r="Y243" s="224"/>
      <c r="AA243" s="30"/>
      <c r="AB243" s="28"/>
      <c r="AC243" s="228"/>
      <c r="AD243" s="29"/>
      <c r="AH243" s="29"/>
    </row>
    <row r="244" spans="1:34" ht="15.6">
      <c r="A244" s="224"/>
      <c r="B244" s="309">
        <f>+'Ark1'!C2026</f>
        <v>2024</v>
      </c>
      <c r="C244" s="244">
        <f>+'Ark1'!L2026</f>
        <v>9</v>
      </c>
      <c r="D244" s="244" t="str">
        <f>VLOOKUP(C244,Klasse!$C$11:$D$27,2)</f>
        <v>R+</v>
      </c>
      <c r="E244" s="244">
        <f>+'Ark1'!H2026</f>
        <v>2</v>
      </c>
      <c r="F244" s="244">
        <f>+'Ark1'!J2026</f>
        <v>143</v>
      </c>
      <c r="G244" s="244" t="str">
        <f>VLOOKUP(F244,RNR!$A$8:$B$32,2)</f>
        <v>Nordfjord</v>
      </c>
      <c r="H244" s="244" t="str">
        <f>+IF(I244=0,"",'Ark1'!Q2026)</f>
        <v/>
      </c>
      <c r="I244" s="374">
        <f>+'Ark1'!R2026</f>
        <v>0</v>
      </c>
      <c r="J244" s="245" t="str">
        <f>+IF(I244=0,"",'Ark1'!AG2026)</f>
        <v/>
      </c>
      <c r="K244" s="245"/>
      <c r="L244" s="245" t="str">
        <f>+IF(I244=0,"",'Ark1'!AH2026)</f>
        <v/>
      </c>
      <c r="M244" s="246" t="str">
        <f>+IF(I244=0,"",'Ark1'!T2026)</f>
        <v/>
      </c>
      <c r="N244" s="33" t="str">
        <f>+IF(I244=0,"",'Ark1'!U2026)</f>
        <v/>
      </c>
      <c r="O244" s="245" t="str">
        <f>+IF(I244=0,"",'Ark1'!V2026)</f>
        <v/>
      </c>
      <c r="P244" s="247" t="str">
        <f>+IF(I244=0,"",'Ark1'!W2026)</f>
        <v/>
      </c>
      <c r="Q244" s="247" t="str">
        <f>+IF(I244=0,"",'Ark1'!X2026)</f>
        <v/>
      </c>
      <c r="R244" s="247" t="str">
        <f>+IF(I244=0,"",'Ark1'!Y2026)</f>
        <v/>
      </c>
      <c r="S244" s="247" t="str">
        <f>+IF(I244=0,"",'Ark1'!Z2026)</f>
        <v/>
      </c>
      <c r="T244" s="245" t="str">
        <f>+IF(I244=0,"",'Ark1'!AA2026)</f>
        <v/>
      </c>
      <c r="U244" s="246" t="str">
        <f>+IF(I244=0,"",'Ark1'!AC2026)</f>
        <v/>
      </c>
      <c r="V244" s="247" t="str">
        <f>+IF(I244=0,"",'Ark1'!AE2026)</f>
        <v/>
      </c>
      <c r="W244" s="245" t="str">
        <f t="shared" si="37"/>
        <v/>
      </c>
      <c r="X244" s="245" t="str">
        <f t="shared" si="38"/>
        <v/>
      </c>
      <c r="Y244" s="224"/>
      <c r="AA244" s="30"/>
      <c r="AB244" s="28"/>
      <c r="AC244" s="228"/>
      <c r="AD244" s="29"/>
      <c r="AH244" s="29"/>
    </row>
    <row r="245" spans="1:34" ht="15.6">
      <c r="A245" s="224"/>
      <c r="B245" s="309">
        <f>+'Ark1'!C2027</f>
        <v>2024</v>
      </c>
      <c r="C245" s="244">
        <f>+'Ark1'!L2027</f>
        <v>9</v>
      </c>
      <c r="D245" s="244" t="str">
        <f>VLOOKUP(C245,Klasse!$C$11:$D$27,2)</f>
        <v>R+</v>
      </c>
      <c r="E245" s="244">
        <f>+'Ark1'!H2027</f>
        <v>2</v>
      </c>
      <c r="F245" s="244">
        <f>+'Ark1'!J2027</f>
        <v>147</v>
      </c>
      <c r="G245" s="244" t="str">
        <f>VLOOKUP(F245,RNR!$A$8:$B$32,2)</f>
        <v>Midt-Norge</v>
      </c>
      <c r="H245" s="244" t="str">
        <f>+IF(I245=0,"",'Ark1'!Q2027)</f>
        <v/>
      </c>
      <c r="I245" s="374">
        <f>+'Ark1'!R2027</f>
        <v>0</v>
      </c>
      <c r="J245" s="245" t="str">
        <f>+IF(I245=0,"",'Ark1'!AG2027)</f>
        <v/>
      </c>
      <c r="K245" s="245"/>
      <c r="L245" s="245" t="str">
        <f>+IF(I245=0,"",'Ark1'!AH2027)</f>
        <v/>
      </c>
      <c r="M245" s="246" t="str">
        <f>+IF(I245=0,"",'Ark1'!T2027)</f>
        <v/>
      </c>
      <c r="N245" s="33" t="str">
        <f>+IF(I245=0,"",'Ark1'!U2027)</f>
        <v/>
      </c>
      <c r="O245" s="245" t="str">
        <f>+IF(I245=0,"",'Ark1'!V2027)</f>
        <v/>
      </c>
      <c r="P245" s="247" t="str">
        <f>+IF(I245=0,"",'Ark1'!W2027)</f>
        <v/>
      </c>
      <c r="Q245" s="247" t="str">
        <f>+IF(I245=0,"",'Ark1'!X2027)</f>
        <v/>
      </c>
      <c r="R245" s="247" t="str">
        <f>+IF(I245=0,"",'Ark1'!Y2027)</f>
        <v/>
      </c>
      <c r="S245" s="247" t="str">
        <f>+IF(I245=0,"",'Ark1'!Z2027)</f>
        <v/>
      </c>
      <c r="T245" s="245" t="str">
        <f>+IF(I245=0,"",'Ark1'!AA2027)</f>
        <v/>
      </c>
      <c r="U245" s="246" t="str">
        <f>+IF(I245=0,"",'Ark1'!AC2027)</f>
        <v/>
      </c>
      <c r="V245" s="247" t="str">
        <f>+IF(I245=0,"",'Ark1'!AE2027)</f>
        <v/>
      </c>
      <c r="W245" s="245" t="str">
        <f t="shared" ref="W245:W260" si="39">IF(I245=0,"",N245/C245)</f>
        <v/>
      </c>
      <c r="X245" s="245" t="str">
        <f t="shared" ref="X245:X260" si="40">IF(I245=0,"",I245/H245)</f>
        <v/>
      </c>
      <c r="Y245" s="224"/>
      <c r="AA245" s="30"/>
      <c r="AB245" s="28"/>
      <c r="AC245" s="227"/>
      <c r="AD245" s="29"/>
      <c r="AH245" s="29"/>
    </row>
    <row r="246" spans="1:34" ht="15.6">
      <c r="A246" s="224"/>
      <c r="B246" s="309">
        <f>+'Ark1'!C2028</f>
        <v>2024</v>
      </c>
      <c r="C246" s="244">
        <f>+'Ark1'!L2028</f>
        <v>9</v>
      </c>
      <c r="D246" s="244" t="str">
        <f>VLOOKUP(C246,Klasse!$C$11:$D$27,2)</f>
        <v>R+</v>
      </c>
      <c r="E246" s="244">
        <f>+'Ark1'!H2028</f>
        <v>1</v>
      </c>
      <c r="F246" s="244">
        <f>+'Ark1'!J2028</f>
        <v>155</v>
      </c>
      <c r="G246" s="244" t="str">
        <f>VLOOKUP(F246,RNR!$A$8:$B$32,2)</f>
        <v>Målselv</v>
      </c>
      <c r="H246" s="244" t="str">
        <f>+IF(I246=0,"",'Ark1'!Q2028)</f>
        <v/>
      </c>
      <c r="I246" s="374">
        <f>+'Ark1'!R2028</f>
        <v>0</v>
      </c>
      <c r="J246" s="245" t="str">
        <f>+IF(I246=0,"",'Ark1'!AG2028)</f>
        <v/>
      </c>
      <c r="K246" s="245"/>
      <c r="L246" s="245" t="str">
        <f>+IF(I246=0,"",'Ark1'!AH2028)</f>
        <v/>
      </c>
      <c r="M246" s="246" t="str">
        <f>+IF(I246=0,"",'Ark1'!T2028)</f>
        <v/>
      </c>
      <c r="N246" s="33" t="str">
        <f>+IF(I246=0,"",'Ark1'!U2028)</f>
        <v/>
      </c>
      <c r="O246" s="245" t="str">
        <f>+IF(I246=0,"",'Ark1'!V2028)</f>
        <v/>
      </c>
      <c r="P246" s="247" t="str">
        <f>+IF(I246=0,"",'Ark1'!W2028)</f>
        <v/>
      </c>
      <c r="Q246" s="247" t="str">
        <f>+IF(I246=0,"",'Ark1'!X2028)</f>
        <v/>
      </c>
      <c r="R246" s="247" t="str">
        <f>+IF(I246=0,"",'Ark1'!Y2028)</f>
        <v/>
      </c>
      <c r="S246" s="247" t="str">
        <f>+IF(I246=0,"",'Ark1'!Z2028)</f>
        <v/>
      </c>
      <c r="T246" s="245" t="str">
        <f>+IF(I246=0,"",'Ark1'!AA2028)</f>
        <v/>
      </c>
      <c r="U246" s="246" t="str">
        <f>+IF(I246=0,"",'Ark1'!AC2028)</f>
        <v/>
      </c>
      <c r="V246" s="247" t="str">
        <f>+IF(I246=0,"",'Ark1'!AE2028)</f>
        <v/>
      </c>
      <c r="W246" s="245" t="str">
        <f t="shared" si="39"/>
        <v/>
      </c>
      <c r="X246" s="245" t="str">
        <f t="shared" si="40"/>
        <v/>
      </c>
      <c r="Y246" s="224"/>
      <c r="AA246" s="30"/>
      <c r="AB246" s="28"/>
      <c r="AC246" s="228"/>
      <c r="AD246" s="29"/>
      <c r="AH246" s="29"/>
    </row>
    <row r="247" spans="1:34" ht="15.6">
      <c r="A247" s="224"/>
      <c r="B247" s="309">
        <f>+'Ark1'!C2029</f>
        <v>2024</v>
      </c>
      <c r="C247" s="244">
        <f>+'Ark1'!L2029</f>
        <v>9</v>
      </c>
      <c r="D247" s="244" t="str">
        <f>VLOOKUP(C247,Klasse!$C$11:$D$27,2)</f>
        <v>R+</v>
      </c>
      <c r="E247" s="244">
        <f>+'Ark1'!H2029</f>
        <v>2</v>
      </c>
      <c r="F247" s="244">
        <f>+'Ark1'!J2029</f>
        <v>160</v>
      </c>
      <c r="G247" s="244" t="str">
        <f>VLOOKUP(F247,RNR!$A$8:$B$32,2)</f>
        <v>Oslo</v>
      </c>
      <c r="H247" s="244">
        <f>+IF(I247=0,"",'Ark1'!Q2029)</f>
        <v>4</v>
      </c>
      <c r="I247" s="374">
        <f>+'Ark1'!R2029</f>
        <v>16</v>
      </c>
      <c r="J247" s="245">
        <f>+IF(I247=0,"",'Ark1'!AG2029)</f>
        <v>38.095238095238109</v>
      </c>
      <c r="K247" s="245"/>
      <c r="L247" s="245">
        <f>+IF(I247=0,"",'Ark1'!AH2029)</f>
        <v>40.299145299145295</v>
      </c>
      <c r="M247" s="246">
        <f>+IF(I247=0,"",'Ark1'!T2029)</f>
        <v>8.125</v>
      </c>
      <c r="N247" s="33">
        <f>+IF(I247=0,"",'Ark1'!U2029)</f>
        <v>17.681250000000006</v>
      </c>
      <c r="O247" s="245">
        <f>+IF(I247=0,"",'Ark1'!V2029)</f>
        <v>0</v>
      </c>
      <c r="P247" s="247">
        <f>+IF(I247=0,"",'Ark1'!W2029)</f>
        <v>31.25</v>
      </c>
      <c r="Q247" s="247">
        <f>+IF(I247=0,"",'Ark1'!X2029)</f>
        <v>62.5</v>
      </c>
      <c r="R247" s="247">
        <f>+IF(I247=0,"",'Ark1'!Y2029)</f>
        <v>0</v>
      </c>
      <c r="S247" s="247">
        <f>+IF(I247=0,"",'Ark1'!Z2029)</f>
        <v>0</v>
      </c>
      <c r="T247" s="245">
        <f>+IF(I247=0,"",'Ark1'!AA2029)</f>
        <v>3.7962512347709514</v>
      </c>
      <c r="U247" s="246">
        <f>+IF(I247=0,"",'Ark1'!AC2029)</f>
        <v>0.92702481088695809</v>
      </c>
      <c r="V247" s="247">
        <f>+IF(I247=0,"",'Ark1'!AE2029)</f>
        <v>55.299022428149961</v>
      </c>
      <c r="W247" s="245">
        <f t="shared" si="39"/>
        <v>1.964583333333334</v>
      </c>
      <c r="X247" s="245">
        <f t="shared" si="40"/>
        <v>4</v>
      </c>
      <c r="Y247" s="224"/>
      <c r="AA247" s="30"/>
      <c r="AB247" s="28"/>
      <c r="AC247" s="228"/>
      <c r="AD247" s="29"/>
      <c r="AH247" s="29"/>
    </row>
    <row r="248" spans="1:34" ht="15.6">
      <c r="A248" s="224"/>
      <c r="B248" s="309">
        <f>+'Ark1'!C2030</f>
        <v>2024</v>
      </c>
      <c r="C248" s="244">
        <f>+'Ark1'!L2030</f>
        <v>9</v>
      </c>
      <c r="D248" s="244" t="str">
        <f>VLOOKUP(C248,Klasse!$C$11:$D$27,2)</f>
        <v>R+</v>
      </c>
      <c r="E248" s="244">
        <f>+'Ark1'!H2030</f>
        <v>1</v>
      </c>
      <c r="F248" s="244">
        <f>+'Ark1'!J2030</f>
        <v>171</v>
      </c>
      <c r="G248" s="244" t="str">
        <f>VLOOKUP(F248,RNR!$A$8:$B$32,2)</f>
        <v>Prima</v>
      </c>
      <c r="H248" s="244">
        <f>+IF(I248=0,"",'Ark1'!Q2030)</f>
        <v>2</v>
      </c>
      <c r="I248" s="374">
        <f>+'Ark1'!R2030</f>
        <v>27</v>
      </c>
      <c r="J248" s="245">
        <f>+IF(I248=0,"",'Ark1'!AG2030)</f>
        <v>37.5</v>
      </c>
      <c r="K248" s="245"/>
      <c r="L248" s="245">
        <f>+IF(I248=0,"",'Ark1'!AH2030)</f>
        <v>37.424293405114405</v>
      </c>
      <c r="M248" s="246">
        <f>+IF(I248=0,"",'Ark1'!T2030)</f>
        <v>8.0370370370370363</v>
      </c>
      <c r="N248" s="33">
        <f>+IF(I248=0,"",'Ark1'!U2030)</f>
        <v>16.477777777777781</v>
      </c>
      <c r="O248" s="245">
        <f>+IF(I248=0,"",'Ark1'!V2030)</f>
        <v>0</v>
      </c>
      <c r="P248" s="247">
        <f>+IF(I248=0,"",'Ark1'!W2030)</f>
        <v>33.333333333333343</v>
      </c>
      <c r="Q248" s="247">
        <f>+IF(I248=0,"",'Ark1'!X2030)</f>
        <v>48.148148148148145</v>
      </c>
      <c r="R248" s="247">
        <f>+IF(I248=0,"",'Ark1'!Y2030)</f>
        <v>0</v>
      </c>
      <c r="S248" s="247">
        <f>+IF(I248=0,"",'Ark1'!Z2030)</f>
        <v>0</v>
      </c>
      <c r="T248" s="245">
        <f>+IF(I248=0,"",'Ark1'!AA2030)</f>
        <v>1.9333971892391923</v>
      </c>
      <c r="U248" s="246">
        <f>+IF(I248=0,"",'Ark1'!AC2030)</f>
        <v>0.9993138935727498</v>
      </c>
      <c r="V248" s="247">
        <f>+IF(I248=0,"",'Ark1'!AE2030)</f>
        <v>46.049657840637437</v>
      </c>
      <c r="W248" s="245">
        <f t="shared" si="39"/>
        <v>1.8308641975308646</v>
      </c>
      <c r="X248" s="245">
        <f t="shared" si="40"/>
        <v>13.5</v>
      </c>
      <c r="Y248" s="224"/>
      <c r="AA248" s="30"/>
      <c r="AB248" s="28"/>
      <c r="AC248" s="228"/>
      <c r="AD248" s="29"/>
      <c r="AH248" s="29"/>
    </row>
    <row r="249" spans="1:34" ht="15.6">
      <c r="A249" s="224"/>
      <c r="B249" s="309">
        <f>+'Ark1'!C2031</f>
        <v>2024</v>
      </c>
      <c r="C249" s="244">
        <f>+'Ark1'!L2031</f>
        <v>9</v>
      </c>
      <c r="D249" s="244" t="str">
        <f>VLOOKUP(C249,Klasse!$C$11:$D$27,2)</f>
        <v>R+</v>
      </c>
      <c r="E249" s="244">
        <f>+'Ark1'!H2031</f>
        <v>2</v>
      </c>
      <c r="F249" s="244">
        <f>+'Ark1'!J2031</f>
        <v>175</v>
      </c>
      <c r="G249" s="244" t="str">
        <f>VLOOKUP(F249,RNR!$A$8:$B$32,2)</f>
        <v>Ole Ringdal</v>
      </c>
      <c r="H249" s="244" t="str">
        <f>+IF(I249=0,"",'Ark1'!Q2031)</f>
        <v/>
      </c>
      <c r="I249" s="374">
        <f>+'Ark1'!R2031</f>
        <v>0</v>
      </c>
      <c r="J249" s="245" t="str">
        <f>+IF(I249=0,"",'Ark1'!AG2031)</f>
        <v/>
      </c>
      <c r="K249" s="245"/>
      <c r="L249" s="245" t="str">
        <f>+IF(I249=0,"",'Ark1'!AH2031)</f>
        <v/>
      </c>
      <c r="M249" s="246" t="str">
        <f>+IF(I249=0,"",'Ark1'!T2031)</f>
        <v/>
      </c>
      <c r="N249" s="33" t="str">
        <f>+IF(I249=0,"",'Ark1'!U2031)</f>
        <v/>
      </c>
      <c r="O249" s="245" t="str">
        <f>+IF(I249=0,"",'Ark1'!V2031)</f>
        <v/>
      </c>
      <c r="P249" s="247" t="str">
        <f>+IF(I249=0,"",'Ark1'!W2031)</f>
        <v/>
      </c>
      <c r="Q249" s="247" t="str">
        <f>+IF(I249=0,"",'Ark1'!X2031)</f>
        <v/>
      </c>
      <c r="R249" s="247" t="str">
        <f>+IF(I249=0,"",'Ark1'!Y2031)</f>
        <v/>
      </c>
      <c r="S249" s="247" t="str">
        <f>+IF(I249=0,"",'Ark1'!Z2031)</f>
        <v/>
      </c>
      <c r="T249" s="245" t="str">
        <f>+IF(I249=0,"",'Ark1'!AA2031)</f>
        <v/>
      </c>
      <c r="U249" s="246" t="str">
        <f>+IF(I249=0,"",'Ark1'!AC2031)</f>
        <v/>
      </c>
      <c r="V249" s="247" t="str">
        <f>+IF(I249=0,"",'Ark1'!AE2031)</f>
        <v/>
      </c>
      <c r="W249" s="245" t="str">
        <f t="shared" si="39"/>
        <v/>
      </c>
      <c r="X249" s="245" t="str">
        <f t="shared" si="40"/>
        <v/>
      </c>
      <c r="Y249" s="224"/>
      <c r="AA249" s="30"/>
      <c r="AB249" s="28"/>
      <c r="AC249" s="228"/>
      <c r="AD249" s="29"/>
      <c r="AH249" s="29"/>
    </row>
    <row r="250" spans="1:34" ht="15.6">
      <c r="A250" s="224"/>
      <c r="B250" s="309">
        <f>+'Ark1'!C2032</f>
        <v>2024</v>
      </c>
      <c r="C250" s="244">
        <f>+'Ark1'!L2032</f>
        <v>9</v>
      </c>
      <c r="D250" s="244" t="str">
        <f>VLOOKUP(C250,Klasse!$C$11:$D$27,2)</f>
        <v>R+</v>
      </c>
      <c r="E250" s="244">
        <f>+'Ark1'!H2032</f>
        <v>2</v>
      </c>
      <c r="F250" s="244">
        <f>+'Ark1'!J2032</f>
        <v>177</v>
      </c>
      <c r="G250" s="244" t="str">
        <f>VLOOKUP(F250,RNR!$A$8:$B$32,2)</f>
        <v>Slakthuset</v>
      </c>
      <c r="H250" s="244" t="str">
        <f>+IF(I250=0,"",'Ark1'!Q2032)</f>
        <v/>
      </c>
      <c r="I250" s="374">
        <f>+'Ark1'!R2032</f>
        <v>0</v>
      </c>
      <c r="J250" s="245" t="str">
        <f>+IF(I250=0,"",'Ark1'!AG2032)</f>
        <v/>
      </c>
      <c r="K250" s="245"/>
      <c r="L250" s="245" t="str">
        <f>+IF(I250=0,"",'Ark1'!AH2032)</f>
        <v/>
      </c>
      <c r="M250" s="246" t="str">
        <f>+IF(I250=0,"",'Ark1'!T2032)</f>
        <v/>
      </c>
      <c r="N250" s="33" t="str">
        <f>+IF(I250=0,"",'Ark1'!U2032)</f>
        <v/>
      </c>
      <c r="O250" s="245" t="str">
        <f>+IF(I250=0,"",'Ark1'!V2032)</f>
        <v/>
      </c>
      <c r="P250" s="247" t="str">
        <f>+IF(I250=0,"",'Ark1'!W2032)</f>
        <v/>
      </c>
      <c r="Q250" s="247" t="str">
        <f>+IF(I250=0,"",'Ark1'!X2032)</f>
        <v/>
      </c>
      <c r="R250" s="247" t="str">
        <f>+IF(I250=0,"",'Ark1'!Y2032)</f>
        <v/>
      </c>
      <c r="S250" s="247" t="str">
        <f>+IF(I250=0,"",'Ark1'!Z2032)</f>
        <v/>
      </c>
      <c r="T250" s="245" t="str">
        <f>+IF(I250=0,"",'Ark1'!AA2032)</f>
        <v/>
      </c>
      <c r="U250" s="246" t="str">
        <f>+IF(I250=0,"",'Ark1'!AC2032)</f>
        <v/>
      </c>
      <c r="V250" s="247" t="str">
        <f>+IF(I250=0,"",'Ark1'!AE2032)</f>
        <v/>
      </c>
      <c r="W250" s="245" t="str">
        <f t="shared" si="39"/>
        <v/>
      </c>
      <c r="X250" s="245" t="str">
        <f t="shared" si="40"/>
        <v/>
      </c>
      <c r="Y250" s="224"/>
      <c r="AA250" s="30"/>
      <c r="AB250" s="28"/>
      <c r="AC250" s="228"/>
      <c r="AD250" s="29"/>
      <c r="AH250" s="29"/>
    </row>
    <row r="251" spans="1:34" ht="15.6">
      <c r="A251" s="224"/>
      <c r="B251" s="309">
        <f>+'Ark1'!C2033</f>
        <v>2024</v>
      </c>
      <c r="C251" s="244">
        <f>+'Ark1'!L2033</f>
        <v>9</v>
      </c>
      <c r="D251" s="244" t="str">
        <f>VLOOKUP(C251,Klasse!$C$11:$D$27,2)</f>
        <v>R+</v>
      </c>
      <c r="E251" s="244">
        <f>+'Ark1'!H2033</f>
        <v>2</v>
      </c>
      <c r="F251" s="244">
        <f>+'Ark1'!J2033</f>
        <v>178</v>
      </c>
      <c r="G251" s="244" t="str">
        <f>VLOOKUP(F251,RNR!$A$8:$B$32,2)</f>
        <v>Røros</v>
      </c>
      <c r="H251" s="244">
        <f>+IF(I251=0,"",'Ark1'!Q2033)</f>
        <v>2</v>
      </c>
      <c r="I251" s="374">
        <f>+'Ark1'!R2033</f>
        <v>20</v>
      </c>
      <c r="J251" s="245">
        <f>+IF(I251=0,"",'Ark1'!AG2033)</f>
        <v>24.096385542168672</v>
      </c>
      <c r="K251" s="245"/>
      <c r="L251" s="245">
        <f>+IF(I251=0,"",'Ark1'!AH2033)</f>
        <v>22.51866690948825</v>
      </c>
      <c r="M251" s="246">
        <f>+IF(I251=0,"",'Ark1'!T2033)</f>
        <v>6.25</v>
      </c>
      <c r="N251" s="33">
        <f>+IF(I251=0,"",'Ark1'!U2033)</f>
        <v>12.365</v>
      </c>
      <c r="O251" s="245">
        <f>+IF(I251=0,"",'Ark1'!V2033)</f>
        <v>0</v>
      </c>
      <c r="P251" s="247">
        <f>+IF(I251=0,"",'Ark1'!W2033)</f>
        <v>5</v>
      </c>
      <c r="Q251" s="247">
        <f>+IF(I251=0,"",'Ark1'!X2033)</f>
        <v>0</v>
      </c>
      <c r="R251" s="247">
        <f>+IF(I251=0,"",'Ark1'!Y2033)</f>
        <v>0</v>
      </c>
      <c r="S251" s="247">
        <f>+IF(I251=0,"",'Ark1'!Z2033)</f>
        <v>0</v>
      </c>
      <c r="T251" s="245">
        <f>+IF(I251=0,"",'Ark1'!AA2033)</f>
        <v>1.3697718788177873</v>
      </c>
      <c r="U251" s="246">
        <f>+IF(I251=0,"",'Ark1'!AC2033)</f>
        <v>1.1779218989389748</v>
      </c>
      <c r="V251" s="247">
        <f>+IF(I251=0,"",'Ark1'!AE2033)</f>
        <v>3.9510765795476943</v>
      </c>
      <c r="W251" s="245">
        <f t="shared" si="39"/>
        <v>1.3738888888888889</v>
      </c>
      <c r="X251" s="245">
        <f t="shared" si="40"/>
        <v>10</v>
      </c>
      <c r="Y251" s="224"/>
      <c r="AA251" s="30"/>
      <c r="AB251" s="28"/>
      <c r="AC251" s="228"/>
      <c r="AD251" s="29"/>
      <c r="AH251" s="29"/>
    </row>
    <row r="252" spans="1:34" ht="15.6">
      <c r="A252" s="224"/>
      <c r="B252" s="309">
        <f>+'Ark1'!C2034</f>
        <v>2024</v>
      </c>
      <c r="C252" s="244">
        <f>+'Ark1'!L2034</f>
        <v>9</v>
      </c>
      <c r="D252" s="244" t="str">
        <f>VLOOKUP(C252,Klasse!$C$11:$D$27,2)</f>
        <v>R+</v>
      </c>
      <c r="E252" s="244">
        <f>+'Ark1'!H2034</f>
        <v>2</v>
      </c>
      <c r="F252" s="244">
        <f>+'Ark1'!J2034</f>
        <v>181</v>
      </c>
      <c r="G252" s="244" t="str">
        <f>VLOOKUP(F252,RNR!$A$8:$B$32,2)</f>
        <v>Horns</v>
      </c>
      <c r="H252" s="244" t="str">
        <f>+IF(I252=0,"",'Ark1'!Q2034)</f>
        <v/>
      </c>
      <c r="I252" s="374">
        <f>+'Ark1'!R2034</f>
        <v>0</v>
      </c>
      <c r="J252" s="245" t="str">
        <f>+IF(I252=0,"",'Ark1'!AG2034)</f>
        <v/>
      </c>
      <c r="K252" s="245"/>
      <c r="L252" s="245" t="str">
        <f>+IF(I252=0,"",'Ark1'!AH2034)</f>
        <v/>
      </c>
      <c r="M252" s="246" t="str">
        <f>+IF(I252=0,"",'Ark1'!T2034)</f>
        <v/>
      </c>
      <c r="N252" s="33" t="str">
        <f>+IF(I252=0,"",'Ark1'!U2034)</f>
        <v/>
      </c>
      <c r="O252" s="245" t="str">
        <f>+IF(I252=0,"",'Ark1'!V2034)</f>
        <v/>
      </c>
      <c r="P252" s="247" t="str">
        <f>+IF(I252=0,"",'Ark1'!W2034)</f>
        <v/>
      </c>
      <c r="Q252" s="247" t="str">
        <f>+IF(I252=0,"",'Ark1'!X2034)</f>
        <v/>
      </c>
      <c r="R252" s="247" t="str">
        <f>+IF(I252=0,"",'Ark1'!Y2034)</f>
        <v/>
      </c>
      <c r="S252" s="247" t="str">
        <f>+IF(I252=0,"",'Ark1'!Z2034)</f>
        <v/>
      </c>
      <c r="T252" s="245" t="str">
        <f>+IF(I252=0,"",'Ark1'!AA2034)</f>
        <v/>
      </c>
      <c r="U252" s="246" t="str">
        <f>+IF(I252=0,"",'Ark1'!AC2034)</f>
        <v/>
      </c>
      <c r="V252" s="247" t="str">
        <f>+IF(I252=0,"",'Ark1'!AE2034)</f>
        <v/>
      </c>
      <c r="W252" s="245" t="str">
        <f t="shared" si="39"/>
        <v/>
      </c>
      <c r="X252" s="245" t="str">
        <f t="shared" si="40"/>
        <v/>
      </c>
      <c r="Y252" s="224"/>
      <c r="AA252" s="30"/>
      <c r="AB252" s="28"/>
      <c r="AC252" s="228"/>
      <c r="AD252" s="29"/>
      <c r="AH252" s="29"/>
    </row>
    <row r="253" spans="1:34" ht="15.6">
      <c r="A253" s="224"/>
      <c r="B253" s="309">
        <f>+'Ark1'!C2035</f>
        <v>2024</v>
      </c>
      <c r="C253" s="244">
        <f>+'Ark1'!L2035</f>
        <v>9</v>
      </c>
      <c r="D253" s="244" t="str">
        <f>VLOOKUP(C253,Klasse!$C$11:$D$27,2)</f>
        <v>R+</v>
      </c>
      <c r="E253" s="244">
        <f>+'Ark1'!H2035</f>
        <v>1</v>
      </c>
      <c r="F253" s="244">
        <f>+'Ark1'!J2035</f>
        <v>262</v>
      </c>
      <c r="G253" s="244" t="str">
        <f>VLOOKUP(F253,RNR!$A$8:$B$32,2)</f>
        <v>Strilalam</v>
      </c>
      <c r="H253" s="244" t="str">
        <f>+IF(I253=0,"",'Ark1'!Q2035)</f>
        <v/>
      </c>
      <c r="I253" s="374">
        <f>+'Ark1'!R2035</f>
        <v>0</v>
      </c>
      <c r="J253" s="245" t="str">
        <f>+IF(I253=0,"",'Ark1'!AG2035)</f>
        <v/>
      </c>
      <c r="K253" s="245"/>
      <c r="L253" s="245" t="str">
        <f>+IF(I253=0,"",'Ark1'!AH2035)</f>
        <v/>
      </c>
      <c r="M253" s="246" t="str">
        <f>+IF(I253=0,"",'Ark1'!T2035)</f>
        <v/>
      </c>
      <c r="N253" s="33" t="str">
        <f>+IF(I253=0,"",'Ark1'!U2035)</f>
        <v/>
      </c>
      <c r="O253" s="245" t="str">
        <f>+IF(I253=0,"",'Ark1'!V2035)</f>
        <v/>
      </c>
      <c r="P253" s="247" t="str">
        <f>+IF(I253=0,"",'Ark1'!W2035)</f>
        <v/>
      </c>
      <c r="Q253" s="247" t="str">
        <f>+IF(I253=0,"",'Ark1'!X2035)</f>
        <v/>
      </c>
      <c r="R253" s="247" t="str">
        <f>+IF(I253=0,"",'Ark1'!Y2035)</f>
        <v/>
      </c>
      <c r="S253" s="247" t="str">
        <f>+IF(I253=0,"",'Ark1'!Z2035)</f>
        <v/>
      </c>
      <c r="T253" s="245" t="str">
        <f>+IF(I253=0,"",'Ark1'!AA2035)</f>
        <v/>
      </c>
      <c r="U253" s="246" t="str">
        <f>+IF(I253=0,"",'Ark1'!AC2035)</f>
        <v/>
      </c>
      <c r="V253" s="247" t="str">
        <f>+IF(I253=0,"",'Ark1'!AE2035)</f>
        <v/>
      </c>
      <c r="W253" s="245" t="str">
        <f t="shared" si="39"/>
        <v/>
      </c>
      <c r="X253" s="245" t="str">
        <f t="shared" si="40"/>
        <v/>
      </c>
      <c r="Y253" s="224"/>
      <c r="AA253" s="30"/>
      <c r="AB253" s="28"/>
      <c r="AC253" s="228"/>
      <c r="AD253" s="29"/>
      <c r="AH253" s="29"/>
    </row>
    <row r="254" spans="1:34" ht="15.6">
      <c r="A254" s="224"/>
      <c r="B254" s="309">
        <f>+'Ark1'!C2036</f>
        <v>2024</v>
      </c>
      <c r="C254" s="244">
        <f>+'Ark1'!L2036</f>
        <v>9</v>
      </c>
      <c r="D254" s="244" t="str">
        <f>VLOOKUP(C254,Klasse!$C$11:$D$27,2)</f>
        <v>R+</v>
      </c>
      <c r="E254" s="244">
        <f>+'Ark1'!H2036</f>
        <v>2</v>
      </c>
      <c r="F254" s="244">
        <f>+'Ark1'!J2036</f>
        <v>267</v>
      </c>
      <c r="G254" s="244" t="str">
        <f>VLOOKUP(F254,RNR!$A$8:$B$32,2)</f>
        <v>Dalpro</v>
      </c>
      <c r="H254" s="244" t="str">
        <f>+IF(I254=0,"",'Ark1'!Q2036)</f>
        <v/>
      </c>
      <c r="I254" s="374">
        <f>+'Ark1'!R2036</f>
        <v>0</v>
      </c>
      <c r="J254" s="245" t="str">
        <f>+IF(I254=0,"",'Ark1'!AG2036)</f>
        <v/>
      </c>
      <c r="K254" s="245"/>
      <c r="L254" s="245" t="str">
        <f>+IF(I254=0,"",'Ark1'!AH2036)</f>
        <v/>
      </c>
      <c r="M254" s="246" t="str">
        <f>+IF(I254=0,"",'Ark1'!T2036)</f>
        <v/>
      </c>
      <c r="N254" s="33" t="str">
        <f>+IF(I254=0,"",'Ark1'!U2036)</f>
        <v/>
      </c>
      <c r="O254" s="245" t="str">
        <f>+IF(I254=0,"",'Ark1'!V2036)</f>
        <v/>
      </c>
      <c r="P254" s="247" t="str">
        <f>+IF(I254=0,"",'Ark1'!W2036)</f>
        <v/>
      </c>
      <c r="Q254" s="247" t="str">
        <f>+IF(I254=0,"",'Ark1'!X2036)</f>
        <v/>
      </c>
      <c r="R254" s="247" t="str">
        <f>+IF(I254=0,"",'Ark1'!Y2036)</f>
        <v/>
      </c>
      <c r="S254" s="247" t="str">
        <f>+IF(I254=0,"",'Ark1'!Z2036)</f>
        <v/>
      </c>
      <c r="T254" s="245" t="str">
        <f>+IF(I254=0,"",'Ark1'!AA2036)</f>
        <v/>
      </c>
      <c r="U254" s="246" t="str">
        <f>+IF(I254=0,"",'Ark1'!AC2036)</f>
        <v/>
      </c>
      <c r="V254" s="247" t="str">
        <f>+IF(I254=0,"",'Ark1'!AE2036)</f>
        <v/>
      </c>
      <c r="W254" s="245" t="str">
        <f t="shared" si="39"/>
        <v/>
      </c>
      <c r="X254" s="245" t="str">
        <f t="shared" si="40"/>
        <v/>
      </c>
      <c r="Y254" s="224"/>
      <c r="AA254" s="30"/>
      <c r="AB254" s="28"/>
      <c r="AC254" s="228"/>
      <c r="AD254" s="29"/>
      <c r="AH254" s="29"/>
    </row>
    <row r="255" spans="1:34" ht="15.6">
      <c r="A255" s="224"/>
      <c r="B255" s="309">
        <f>+'Ark1'!C2037</f>
        <v>2024</v>
      </c>
      <c r="C255" s="244">
        <f>+'Ark1'!L2037</f>
        <v>9</v>
      </c>
      <c r="D255" s="244" t="str">
        <f>VLOOKUP(C255,Klasse!$C$11:$D$27,2)</f>
        <v>R+</v>
      </c>
      <c r="E255" s="244">
        <f>+'Ark1'!H2037</f>
        <v>1</v>
      </c>
      <c r="F255" s="244">
        <f>+'Ark1'!J2037</f>
        <v>309</v>
      </c>
      <c r="G255" s="244" t="str">
        <f>VLOOKUP(F255,RNR!$A$8:$B$32,2)</f>
        <v>Malvik</v>
      </c>
      <c r="H255" s="244" t="str">
        <f>+IF(I255=0,"",'Ark1'!Q2037)</f>
        <v/>
      </c>
      <c r="I255" s="374">
        <f>+'Ark1'!R2037</f>
        <v>0</v>
      </c>
      <c r="J255" s="245" t="str">
        <f>+IF(I255=0,"",'Ark1'!AG2037)</f>
        <v/>
      </c>
      <c r="K255" s="245"/>
      <c r="L255" s="245" t="str">
        <f>+IF(I255=0,"",'Ark1'!AH2037)</f>
        <v/>
      </c>
      <c r="M255" s="246" t="str">
        <f>+IF(I255=0,"",'Ark1'!T2037)</f>
        <v/>
      </c>
      <c r="N255" s="33" t="str">
        <f>+IF(I255=0,"",'Ark1'!U2037)</f>
        <v/>
      </c>
      <c r="O255" s="245" t="str">
        <f>+IF(I255=0,"",'Ark1'!V2037)</f>
        <v/>
      </c>
      <c r="P255" s="247" t="str">
        <f>+IF(I255=0,"",'Ark1'!W2037)</f>
        <v/>
      </c>
      <c r="Q255" s="247" t="str">
        <f>+IF(I255=0,"",'Ark1'!X2037)</f>
        <v/>
      </c>
      <c r="R255" s="247" t="str">
        <f>+IF(I255=0,"",'Ark1'!Y2037)</f>
        <v/>
      </c>
      <c r="S255" s="247" t="str">
        <f>+IF(I255=0,"",'Ark1'!Z2037)</f>
        <v/>
      </c>
      <c r="T255" s="245" t="str">
        <f>+IF(I255=0,"",'Ark1'!AA2037)</f>
        <v/>
      </c>
      <c r="U255" s="246" t="str">
        <f>+IF(I255=0,"",'Ark1'!AC2037)</f>
        <v/>
      </c>
      <c r="V255" s="247" t="str">
        <f>+IF(I255=0,"",'Ark1'!AE2037)</f>
        <v/>
      </c>
      <c r="W255" s="245" t="str">
        <f t="shared" si="39"/>
        <v/>
      </c>
      <c r="X255" s="245" t="str">
        <f t="shared" si="40"/>
        <v/>
      </c>
      <c r="Y255" s="224"/>
      <c r="AA255" s="30"/>
      <c r="AB255" s="28"/>
      <c r="AC255" s="228"/>
      <c r="AD255" s="29"/>
      <c r="AH255" s="29"/>
    </row>
    <row r="256" spans="1:34" ht="15.6">
      <c r="A256" s="224"/>
      <c r="B256" s="309">
        <f>+'Ark1'!C2038</f>
        <v>2024</v>
      </c>
      <c r="C256" s="244">
        <f>+'Ark1'!L2038</f>
        <v>9</v>
      </c>
      <c r="D256" s="244" t="str">
        <f>VLOOKUP(C256,Klasse!$C$11:$D$27,2)</f>
        <v>R+</v>
      </c>
      <c r="E256" s="244">
        <f>+'Ark1'!H2038</f>
        <v>2</v>
      </c>
      <c r="F256" s="244">
        <f>+'Ark1'!J2038</f>
        <v>470</v>
      </c>
      <c r="G256" s="244" t="str">
        <f>VLOOKUP(F256,RNR!$A$8:$B$32,2)</f>
        <v>Jens Eide</v>
      </c>
      <c r="H256" s="244">
        <f>+IF(I256=0,"",'Ark1'!Q2038)</f>
        <v>10</v>
      </c>
      <c r="I256" s="374">
        <f>+'Ark1'!R2038</f>
        <v>35</v>
      </c>
      <c r="J256" s="245">
        <f>+IF(I256=0,"",'Ark1'!AG2038)</f>
        <v>27.777777777777779</v>
      </c>
      <c r="K256" s="245"/>
      <c r="L256" s="245">
        <f>+IF(I256=0,"",'Ark1'!AH2038)</f>
        <v>27.274712079034995</v>
      </c>
      <c r="M256" s="246">
        <f>+IF(I256=0,"",'Ark1'!T2038)</f>
        <v>6.9714285714285742</v>
      </c>
      <c r="N256" s="33">
        <f>+IF(I256=0,"",'Ark1'!U2038)</f>
        <v>14.277142857142859</v>
      </c>
      <c r="O256" s="245">
        <f>+IF(I256=0,"",'Ark1'!V2038)</f>
        <v>0</v>
      </c>
      <c r="P256" s="247">
        <f>+IF(I256=0,"",'Ark1'!W2038)</f>
        <v>22.857142857142861</v>
      </c>
      <c r="Q256" s="247">
        <f>+IF(I256=0,"",'Ark1'!X2038)</f>
        <v>14.285714285714288</v>
      </c>
      <c r="R256" s="247">
        <f>+IF(I256=0,"",'Ark1'!Y2038)</f>
        <v>0</v>
      </c>
      <c r="S256" s="247">
        <f>+IF(I256=0,"",'Ark1'!Z2038)</f>
        <v>0</v>
      </c>
      <c r="T256" s="245">
        <f>+IF(I256=0,"",'Ark1'!AA2038)</f>
        <v>1.7128231856517337</v>
      </c>
      <c r="U256" s="246">
        <f>+IF(I256=0,"",'Ark1'!AC2038)</f>
        <v>1.8281249454910156</v>
      </c>
      <c r="V256" s="247">
        <f>+IF(I256=0,"",'Ark1'!AE2038)</f>
        <v>8.8299999267011557</v>
      </c>
      <c r="W256" s="245">
        <f t="shared" si="39"/>
        <v>1.5863492063492066</v>
      </c>
      <c r="X256" s="245">
        <f t="shared" si="40"/>
        <v>3.5</v>
      </c>
      <c r="Y256" s="224"/>
      <c r="AA256" s="30"/>
      <c r="AB256" s="28"/>
      <c r="AC256" s="228"/>
      <c r="AD256" s="29"/>
      <c r="AH256" s="29"/>
    </row>
    <row r="257" spans="1:52" ht="15.6">
      <c r="A257" s="224"/>
      <c r="B257" s="309">
        <f>+'Ark1'!C2039</f>
        <v>2024</v>
      </c>
      <c r="C257" s="244">
        <f>+'Ark1'!L2039</f>
        <v>9</v>
      </c>
      <c r="D257" s="244" t="str">
        <f>VLOOKUP(C257,Klasse!$C$11:$D$27,2)</f>
        <v>R+</v>
      </c>
      <c r="E257" s="244">
        <f>+'Ark1'!H2039</f>
        <v>2</v>
      </c>
      <c r="F257" s="244">
        <f>+'Ark1'!J2039</f>
        <v>629</v>
      </c>
      <c r="G257" s="244" t="str">
        <f>VLOOKUP(F257,RNR!$A$8:$B$32,2)</f>
        <v>Bø</v>
      </c>
      <c r="H257" s="244" t="str">
        <f>+IF(I257=0,"",'Ark1'!Q2039)</f>
        <v/>
      </c>
      <c r="I257" s="374">
        <f>+'Ark1'!R2039</f>
        <v>0</v>
      </c>
      <c r="J257" s="245" t="str">
        <f>+IF(I257=0,"",'Ark1'!AG2039)</f>
        <v/>
      </c>
      <c r="K257" s="245"/>
      <c r="L257" s="245" t="str">
        <f>+IF(I257=0,"",'Ark1'!AH2039)</f>
        <v/>
      </c>
      <c r="M257" s="246" t="str">
        <f>+IF(I257=0,"",'Ark1'!T2039)</f>
        <v/>
      </c>
      <c r="N257" s="33" t="str">
        <f>+IF(I257=0,"",'Ark1'!U2039)</f>
        <v/>
      </c>
      <c r="O257" s="245" t="str">
        <f>+IF(I257=0,"",'Ark1'!V2039)</f>
        <v/>
      </c>
      <c r="P257" s="247" t="str">
        <f>+IF(I257=0,"",'Ark1'!W2039)</f>
        <v/>
      </c>
      <c r="Q257" s="247" t="str">
        <f>+IF(I257=0,"",'Ark1'!X2039)</f>
        <v/>
      </c>
      <c r="R257" s="247" t="str">
        <f>+IF(I257=0,"",'Ark1'!Y2039)</f>
        <v/>
      </c>
      <c r="S257" s="247" t="str">
        <f>+IF(I257=0,"",'Ark1'!Z2039)</f>
        <v/>
      </c>
      <c r="T257" s="245" t="str">
        <f>+IF(I257=0,"",'Ark1'!AA2039)</f>
        <v/>
      </c>
      <c r="U257" s="246" t="str">
        <f>+IF(I257=0,"",'Ark1'!AC2039)</f>
        <v/>
      </c>
      <c r="V257" s="247" t="str">
        <f>+IF(I257=0,"",'Ark1'!AE2039)</f>
        <v/>
      </c>
      <c r="W257" s="245" t="str">
        <f t="shared" si="39"/>
        <v/>
      </c>
      <c r="X257" s="245" t="str">
        <f t="shared" si="40"/>
        <v/>
      </c>
      <c r="Y257" s="224"/>
      <c r="AA257" s="30"/>
      <c r="AB257" s="28"/>
      <c r="AC257" s="228"/>
      <c r="AD257" s="29"/>
      <c r="AH257" s="29"/>
    </row>
    <row r="258" spans="1:52" ht="15.6">
      <c r="A258" s="224"/>
      <c r="B258" s="309">
        <f>+'Ark1'!C2040</f>
        <v>2024</v>
      </c>
      <c r="C258" s="244">
        <f>+'Ark1'!L2040</f>
        <v>9</v>
      </c>
      <c r="D258" s="244" t="str">
        <f>VLOOKUP(C258,Klasse!$C$11:$D$27,2)</f>
        <v>R+</v>
      </c>
      <c r="E258" s="244">
        <f>+'Ark1'!H2040</f>
        <v>1</v>
      </c>
      <c r="F258" s="244">
        <f>+'Ark1'!J2040</f>
        <v>643</v>
      </c>
      <c r="G258" s="244" t="str">
        <f>VLOOKUP(F258,RNR!$A$8:$B$32,2)</f>
        <v>Bjerka</v>
      </c>
      <c r="H258" s="244" t="str">
        <f>+IF(I258=0,"",'Ark1'!Q2040)</f>
        <v/>
      </c>
      <c r="I258" s="374">
        <f>+'Ark1'!R2040</f>
        <v>0</v>
      </c>
      <c r="J258" s="245" t="str">
        <f>+IF(I258=0,"",'Ark1'!AG2040)</f>
        <v/>
      </c>
      <c r="K258" s="245"/>
      <c r="L258" s="245" t="str">
        <f>+IF(I258=0,"",'Ark1'!AH2040)</f>
        <v/>
      </c>
      <c r="M258" s="246" t="str">
        <f>+IF(I258=0,"",'Ark1'!T2040)</f>
        <v/>
      </c>
      <c r="N258" s="33" t="str">
        <f>+IF(I258=0,"",'Ark1'!U2040)</f>
        <v/>
      </c>
      <c r="O258" s="245" t="str">
        <f>+IF(I258=0,"",'Ark1'!V2040)</f>
        <v/>
      </c>
      <c r="P258" s="247" t="str">
        <f>+IF(I258=0,"",'Ark1'!W2040)</f>
        <v/>
      </c>
      <c r="Q258" s="247" t="str">
        <f>+IF(I258=0,"",'Ark1'!X2040)</f>
        <v/>
      </c>
      <c r="R258" s="247" t="str">
        <f>+IF(I258=0,"",'Ark1'!Y2040)</f>
        <v/>
      </c>
      <c r="S258" s="247" t="str">
        <f>+IF(I258=0,"",'Ark1'!Z2040)</f>
        <v/>
      </c>
      <c r="T258" s="245" t="str">
        <f>+IF(I258=0,"",'Ark1'!AA2040)</f>
        <v/>
      </c>
      <c r="U258" s="246" t="str">
        <f>+IF(I258=0,"",'Ark1'!AC2040)</f>
        <v/>
      </c>
      <c r="V258" s="247" t="str">
        <f>+IF(I258=0,"",'Ark1'!AE2040)</f>
        <v/>
      </c>
      <c r="W258" s="245" t="str">
        <f t="shared" si="39"/>
        <v/>
      </c>
      <c r="X258" s="245" t="str">
        <f t="shared" si="40"/>
        <v/>
      </c>
      <c r="Y258" s="224"/>
      <c r="AA258" s="30"/>
      <c r="AB258" s="28"/>
      <c r="AC258" s="228"/>
      <c r="AD258" s="29"/>
      <c r="AH258" s="29"/>
    </row>
    <row r="259" spans="1:52" ht="15.6">
      <c r="A259" s="224"/>
      <c r="B259" s="309">
        <f>+'Ark1'!C2041</f>
        <v>2024</v>
      </c>
      <c r="C259" s="244">
        <f>+'Ark1'!L2041</f>
        <v>9</v>
      </c>
      <c r="D259" s="244" t="str">
        <f>VLOOKUP(C259,Klasse!$C$11:$D$27,2)</f>
        <v>R+</v>
      </c>
      <c r="E259" s="244">
        <f>+'Ark1'!H2041</f>
        <v>2</v>
      </c>
      <c r="F259" s="244">
        <f>+'Ark1'!J2041</f>
        <v>704</v>
      </c>
      <c r="G259" s="244" t="str">
        <f>VLOOKUP(F259,RNR!$A$8:$B$32,2)</f>
        <v>Øre Vilt</v>
      </c>
      <c r="H259" s="244" t="str">
        <f>+IF(I259=0,"",'Ark1'!Q2041)</f>
        <v/>
      </c>
      <c r="I259" s="374">
        <f>+'Ark1'!R2041</f>
        <v>0</v>
      </c>
      <c r="J259" s="245" t="str">
        <f>+IF(I259=0,"",'Ark1'!AG2041)</f>
        <v/>
      </c>
      <c r="K259" s="245"/>
      <c r="L259" s="245" t="str">
        <f>+IF(I259=0,"",'Ark1'!AH2041)</f>
        <v/>
      </c>
      <c r="M259" s="246" t="str">
        <f>+IF(I259=0,"",'Ark1'!T2041)</f>
        <v/>
      </c>
      <c r="N259" s="33" t="str">
        <f>+IF(I259=0,"",'Ark1'!U2041)</f>
        <v/>
      </c>
      <c r="O259" s="245" t="str">
        <f>+IF(I259=0,"",'Ark1'!V2041)</f>
        <v/>
      </c>
      <c r="P259" s="247" t="str">
        <f>+IF(I259=0,"",'Ark1'!W2041)</f>
        <v/>
      </c>
      <c r="Q259" s="247" t="str">
        <f>+IF(I259=0,"",'Ark1'!X2041)</f>
        <v/>
      </c>
      <c r="R259" s="247" t="str">
        <f>+IF(I259=0,"",'Ark1'!Y2041)</f>
        <v/>
      </c>
      <c r="S259" s="247" t="str">
        <f>+IF(I259=0,"",'Ark1'!Z2041)</f>
        <v/>
      </c>
      <c r="T259" s="245" t="str">
        <f>+IF(I259=0,"",'Ark1'!AA2041)</f>
        <v/>
      </c>
      <c r="U259" s="246" t="str">
        <f>+IF(I259=0,"",'Ark1'!AC2041)</f>
        <v/>
      </c>
      <c r="V259" s="247" t="str">
        <f>+IF(I259=0,"",'Ark1'!AE2041)</f>
        <v/>
      </c>
      <c r="W259" s="245" t="str">
        <f t="shared" si="39"/>
        <v/>
      </c>
      <c r="X259" s="245" t="str">
        <f t="shared" si="40"/>
        <v/>
      </c>
      <c r="Y259" s="224"/>
      <c r="AA259" s="30"/>
      <c r="AB259" s="28"/>
      <c r="AC259" s="228"/>
      <c r="AD259" s="29"/>
      <c r="AH259" s="29"/>
    </row>
    <row r="260" spans="1:52" ht="15.6">
      <c r="A260" s="224"/>
      <c r="B260" s="309">
        <f>+'Ark1'!C2042</f>
        <v>2024</v>
      </c>
      <c r="C260" s="244">
        <f>+'Ark1'!L2042</f>
        <v>9</v>
      </c>
      <c r="D260" s="244" t="str">
        <f>VLOOKUP(C260,Klasse!$C$11:$D$27,2)</f>
        <v>R+</v>
      </c>
      <c r="E260" s="244">
        <f>+'Ark1'!H2042</f>
        <v>1</v>
      </c>
      <c r="F260" s="244">
        <f>+'Ark1'!J2042</f>
        <v>802</v>
      </c>
      <c r="G260" s="244" t="str">
        <f>VLOOKUP(F260,RNR!$A$8:$B$32,2)</f>
        <v>Karasjok</v>
      </c>
      <c r="H260" s="244" t="str">
        <f>+IF(I260=0,"",'Ark1'!Q2042)</f>
        <v/>
      </c>
      <c r="I260" s="374">
        <f>+'Ark1'!R2042</f>
        <v>0</v>
      </c>
      <c r="J260" s="245" t="str">
        <f>+IF(I260=0,"",'Ark1'!AG2042)</f>
        <v/>
      </c>
      <c r="K260" s="245"/>
      <c r="L260" s="245" t="str">
        <f>+IF(I260=0,"",'Ark1'!AH2042)</f>
        <v/>
      </c>
      <c r="M260" s="246" t="str">
        <f>+IF(I260=0,"",'Ark1'!T2042)</f>
        <v/>
      </c>
      <c r="N260" s="33" t="str">
        <f>+IF(I260=0,"",'Ark1'!U2042)</f>
        <v/>
      </c>
      <c r="O260" s="245" t="str">
        <f>+IF(I260=0,"",'Ark1'!V2042)</f>
        <v/>
      </c>
      <c r="P260" s="247" t="str">
        <f>+IF(I260=0,"",'Ark1'!W2042)</f>
        <v/>
      </c>
      <c r="Q260" s="247" t="str">
        <f>+IF(I260=0,"",'Ark1'!X2042)</f>
        <v/>
      </c>
      <c r="R260" s="247" t="str">
        <f>+IF(I260=0,"",'Ark1'!Y2042)</f>
        <v/>
      </c>
      <c r="S260" s="247" t="str">
        <f>+IF(I260=0,"",'Ark1'!Z2042)</f>
        <v/>
      </c>
      <c r="T260" s="245" t="str">
        <f>+IF(I260=0,"",'Ark1'!AA2042)</f>
        <v/>
      </c>
      <c r="U260" s="246" t="str">
        <f>+IF(I260=0,"",'Ark1'!AC2042)</f>
        <v/>
      </c>
      <c r="V260" s="247" t="str">
        <f>+IF(I260=0,"",'Ark1'!AE2042)</f>
        <v/>
      </c>
      <c r="W260" s="245" t="str">
        <f t="shared" si="39"/>
        <v/>
      </c>
      <c r="X260" s="245" t="str">
        <f t="shared" si="40"/>
        <v/>
      </c>
      <c r="Y260" s="224"/>
      <c r="AA260" s="30"/>
      <c r="AB260" s="28"/>
      <c r="AC260" s="228"/>
      <c r="AD260" s="29"/>
      <c r="AH260" s="29"/>
    </row>
    <row r="261" spans="1:52" ht="15" customHeight="1">
      <c r="A261" s="224"/>
      <c r="B261" s="224"/>
      <c r="C261" s="224"/>
      <c r="D261" s="224"/>
      <c r="E261" s="224"/>
      <c r="F261" s="224"/>
      <c r="G261" s="224"/>
      <c r="H261" s="224"/>
      <c r="I261" s="370"/>
      <c r="J261" s="225"/>
      <c r="K261" s="225"/>
      <c r="L261" s="225"/>
      <c r="M261" s="224"/>
      <c r="N261" s="224"/>
      <c r="O261" s="224"/>
      <c r="P261" s="226"/>
      <c r="Q261" s="226"/>
      <c r="R261" s="226"/>
      <c r="S261" s="226"/>
      <c r="T261" s="226"/>
      <c r="U261" s="224"/>
      <c r="V261" s="226"/>
      <c r="W261" s="226"/>
      <c r="X261" s="226"/>
      <c r="Y261" s="224"/>
      <c r="AA261" s="30"/>
      <c r="AB261" s="28"/>
      <c r="AC261" s="228"/>
      <c r="AD261" s="29"/>
      <c r="AH261" s="29"/>
      <c r="AZ261" s="240"/>
    </row>
    <row r="262" spans="1:52" ht="19.8">
      <c r="A262" s="224"/>
      <c r="B262" s="224"/>
      <c r="C262" s="224"/>
      <c r="D262" s="283" t="str">
        <f>+D264</f>
        <v>U-</v>
      </c>
      <c r="E262" s="224"/>
      <c r="F262" s="224"/>
      <c r="G262" s="224"/>
      <c r="H262" s="224"/>
      <c r="I262" s="359">
        <f>SUM(I264:I288)</f>
        <v>632</v>
      </c>
      <c r="J262" s="271"/>
      <c r="K262" s="271"/>
      <c r="L262" s="271"/>
      <c r="M262" s="272"/>
      <c r="N262" s="273">
        <f>+Klasse!L20</f>
        <v>15.864398734177245</v>
      </c>
      <c r="O262" s="224"/>
      <c r="P262" s="226"/>
      <c r="Q262" s="226"/>
      <c r="R262" s="226"/>
      <c r="S262" s="226"/>
      <c r="T262" s="226"/>
      <c r="U262" s="224"/>
      <c r="V262" s="226"/>
      <c r="W262" s="226"/>
      <c r="X262" s="226"/>
      <c r="Y262" s="224"/>
      <c r="AA262" s="30"/>
      <c r="AB262" s="28"/>
      <c r="AC262" s="228"/>
      <c r="AD262" s="29"/>
      <c r="AH262" s="29"/>
      <c r="AZ262" s="240"/>
    </row>
    <row r="263" spans="1:52" ht="15" customHeight="1">
      <c r="A263" s="224"/>
      <c r="B263" s="224"/>
      <c r="C263" s="224"/>
      <c r="D263" s="224"/>
      <c r="E263" s="224"/>
      <c r="F263" s="224"/>
      <c r="G263" s="224"/>
      <c r="H263" s="242"/>
      <c r="I263" s="370"/>
      <c r="J263" s="225"/>
      <c r="K263" s="225"/>
      <c r="L263" s="225"/>
      <c r="M263" s="242"/>
      <c r="N263" s="225"/>
      <c r="O263" s="225"/>
      <c r="P263" s="226"/>
      <c r="Q263" s="226"/>
      <c r="R263" s="226"/>
      <c r="S263" s="226"/>
      <c r="T263" s="243"/>
      <c r="U263" s="224"/>
      <c r="V263" s="243"/>
      <c r="W263" s="243"/>
      <c r="X263" s="241"/>
      <c r="Y263" s="224"/>
      <c r="AA263" s="30"/>
      <c r="AB263" s="28"/>
      <c r="AC263" s="228"/>
      <c r="AD263" s="29"/>
      <c r="AH263" s="29"/>
      <c r="AZ263" s="240"/>
    </row>
    <row r="264" spans="1:52" ht="15.6">
      <c r="A264" s="224"/>
      <c r="B264" s="309">
        <f>+'Ark1'!C2043</f>
        <v>2024</v>
      </c>
      <c r="C264" s="244">
        <f>+'Ark1'!L2043</f>
        <v>10</v>
      </c>
      <c r="D264" s="244" t="str">
        <f>VLOOKUP(C264,Klasse!$C$11:$D$27,2)</f>
        <v>U-</v>
      </c>
      <c r="E264" s="29">
        <f>+'Ark1'!H2043</f>
        <v>1</v>
      </c>
      <c r="F264" s="29">
        <f>+'Ark1'!J2043</f>
        <v>103</v>
      </c>
      <c r="G264" s="29" t="str">
        <f>VLOOKUP(F264,RNR!$A$8:$B$32,2)</f>
        <v>Rudshøgda</v>
      </c>
      <c r="H264" s="29" t="str">
        <f>+IF(I264=0,"",'Ark1'!Q2043)</f>
        <v/>
      </c>
      <c r="I264" s="358">
        <f>+'Ark1'!R2043</f>
        <v>0</v>
      </c>
      <c r="J264" s="30" t="str">
        <f>+IF(I264=0,"",'Ark1'!AG2043)</f>
        <v/>
      </c>
      <c r="L264" s="30" t="str">
        <f>+IF(I264=0,"",'Ark1'!AH2043)</f>
        <v/>
      </c>
      <c r="M264" s="28" t="str">
        <f>+IF(I264=0,"",'Ark1'!T2043)</f>
        <v/>
      </c>
      <c r="N264" s="33" t="str">
        <f>+IF(I264=0,"",'Ark1'!U2043)</f>
        <v/>
      </c>
      <c r="O264" s="30" t="str">
        <f>+IF(I264=0,"",'Ark1'!V2043)</f>
        <v/>
      </c>
      <c r="P264" s="35" t="str">
        <f>+IF(I264=0,"",'Ark1'!W2043)</f>
        <v/>
      </c>
      <c r="Q264" s="35" t="str">
        <f>+IF(I264=0,"",'Ark1'!X2043)</f>
        <v/>
      </c>
      <c r="R264" s="35" t="str">
        <f>+IF(I264=0,"",'Ark1'!Y2043)</f>
        <v/>
      </c>
      <c r="S264" s="35" t="str">
        <f>+IF(I264=0,"",'Ark1'!Z2043)</f>
        <v/>
      </c>
      <c r="T264" s="30" t="str">
        <f>+IF(I264=0,"",'Ark1'!AA2043)</f>
        <v/>
      </c>
      <c r="U264" s="28" t="str">
        <f>+IF(I264=0,"",'Ark1'!AC2043)</f>
        <v/>
      </c>
      <c r="V264" s="35" t="str">
        <f>+IF(I264=0,"",'Ark1'!AE2043)</f>
        <v/>
      </c>
      <c r="W264" s="30" t="str">
        <f t="shared" ref="W264:W273" si="41">IF(I264=0,"",N264/C264)</f>
        <v/>
      </c>
      <c r="X264" s="30" t="str">
        <f t="shared" ref="X264:X273" si="42">IF(I264=0,"",I264/H264)</f>
        <v/>
      </c>
      <c r="Y264" s="224"/>
      <c r="AA264" s="30"/>
      <c r="AB264" s="28"/>
      <c r="AC264" s="228"/>
      <c r="AD264" s="29"/>
      <c r="AH264" s="29"/>
    </row>
    <row r="265" spans="1:52" ht="15.6">
      <c r="A265" s="224"/>
      <c r="B265" s="309">
        <f>+'Ark1'!C2044</f>
        <v>2024</v>
      </c>
      <c r="C265" s="244">
        <f>+'Ark1'!L2044</f>
        <v>10</v>
      </c>
      <c r="D265" s="244" t="str">
        <f>VLOOKUP(C265,Klasse!$C$11:$D$27,2)</f>
        <v>U-</v>
      </c>
      <c r="E265" s="29">
        <f>+'Ark1'!H2044</f>
        <v>2</v>
      </c>
      <c r="F265" s="29">
        <f>+'Ark1'!J2044</f>
        <v>106</v>
      </c>
      <c r="G265" s="29" t="str">
        <f>VLOOKUP(F265,RNR!$A$8:$B$32,2)</f>
        <v>Furuseth</v>
      </c>
      <c r="H265" s="29" t="str">
        <f>+IF(I265=0,"",'Ark1'!Q2044)</f>
        <v/>
      </c>
      <c r="I265" s="358">
        <f>+'Ark1'!R2044</f>
        <v>0</v>
      </c>
      <c r="J265" s="30" t="str">
        <f>+IF(I265=0,"",'Ark1'!AG2044)</f>
        <v/>
      </c>
      <c r="L265" s="30" t="str">
        <f>+IF(I265=0,"",'Ark1'!AH2044)</f>
        <v/>
      </c>
      <c r="M265" s="28" t="str">
        <f>+IF(I265=0,"",'Ark1'!T2044)</f>
        <v/>
      </c>
      <c r="N265" s="33" t="str">
        <f>+IF(I265=0,"",'Ark1'!U2044)</f>
        <v/>
      </c>
      <c r="O265" s="30" t="str">
        <f>+IF(I265=0,"",'Ark1'!V2044)</f>
        <v/>
      </c>
      <c r="P265" s="35" t="str">
        <f>+IF(I265=0,"",'Ark1'!W2044)</f>
        <v/>
      </c>
      <c r="Q265" s="35" t="str">
        <f>+IF(I265=0,"",'Ark1'!X2044)</f>
        <v/>
      </c>
      <c r="R265" s="35" t="str">
        <f>+IF(I265=0,"",'Ark1'!Y2044)</f>
        <v/>
      </c>
      <c r="S265" s="35" t="str">
        <f>+IF(I265=0,"",'Ark1'!Z2044)</f>
        <v/>
      </c>
      <c r="T265" s="30" t="str">
        <f>+IF(I265=0,"",'Ark1'!AA2044)</f>
        <v/>
      </c>
      <c r="U265" s="28" t="str">
        <f>+IF(I265=0,"",'Ark1'!AC2044)</f>
        <v/>
      </c>
      <c r="V265" s="35" t="str">
        <f>+IF(I265=0,"",'Ark1'!AE2044)</f>
        <v/>
      </c>
      <c r="W265" s="30" t="str">
        <f t="shared" si="41"/>
        <v/>
      </c>
      <c r="X265" s="30" t="str">
        <f t="shared" si="42"/>
        <v/>
      </c>
      <c r="Y265" s="224"/>
      <c r="AA265" s="30"/>
      <c r="AB265" s="28"/>
      <c r="AC265" s="228"/>
      <c r="AD265" s="29"/>
      <c r="AH265" s="29"/>
    </row>
    <row r="266" spans="1:52" ht="15.6">
      <c r="A266" s="224"/>
      <c r="B266" s="309">
        <f>+'Ark1'!C2045</f>
        <v>2024</v>
      </c>
      <c r="C266" s="244">
        <f>+'Ark1'!L2045</f>
        <v>10</v>
      </c>
      <c r="D266" s="244" t="str">
        <f>VLOOKUP(C266,Klasse!$C$11:$D$27,2)</f>
        <v>U-</v>
      </c>
      <c r="E266" s="29">
        <f>+'Ark1'!H2045</f>
        <v>1</v>
      </c>
      <c r="F266" s="29">
        <f>+'Ark1'!J2045</f>
        <v>110</v>
      </c>
      <c r="G266" s="29" t="str">
        <f>VLOOKUP(F266,RNR!$A$8:$B$32,2)</f>
        <v>Gol</v>
      </c>
      <c r="H266" s="29">
        <f>+IF(I266=0,"",'Ark1'!Q2045)</f>
        <v>20</v>
      </c>
      <c r="I266" s="358">
        <f>+'Ark1'!R2045</f>
        <v>41</v>
      </c>
      <c r="J266" s="30">
        <f>+IF(I266=0,"",'Ark1'!AG2045)</f>
        <v>29.078014184397158</v>
      </c>
      <c r="L266" s="30">
        <f>+IF(I266=0,"",'Ark1'!AH2045)</f>
        <v>30.503575232009752</v>
      </c>
      <c r="M266" s="28">
        <f>+IF(I266=0,"",'Ark1'!T2045)</f>
        <v>7.2195121951219505</v>
      </c>
      <c r="N266" s="33">
        <f>+IF(I266=0,"",'Ark1'!U2045)</f>
        <v>14.670731707317081</v>
      </c>
      <c r="O266" s="30">
        <f>+IF(I266=0,"",'Ark1'!V2045)</f>
        <v>0</v>
      </c>
      <c r="P266" s="35">
        <f>+IF(I266=0,"",'Ark1'!W2045)</f>
        <v>14.634146341463419</v>
      </c>
      <c r="Q266" s="35">
        <f>+IF(I266=0,"",'Ark1'!X2045)</f>
        <v>0</v>
      </c>
      <c r="R266" s="35">
        <f>+IF(I266=0,"",'Ark1'!Y2045)</f>
        <v>0</v>
      </c>
      <c r="S266" s="35">
        <f>+IF(I266=0,"",'Ark1'!Z2045)</f>
        <v>0</v>
      </c>
      <c r="T266" s="30">
        <f>+IF(I266=0,"",'Ark1'!AA2045)</f>
        <v>1.0899191964766264</v>
      </c>
      <c r="U266" s="28">
        <f>+IF(I266=0,"",'Ark1'!AC2045)</f>
        <v>1.1584723987354062</v>
      </c>
      <c r="V266" s="35">
        <f>+IF(I266=0,"",'Ark1'!AE2045)</f>
        <v>27.938751007189996</v>
      </c>
      <c r="W266" s="30">
        <f t="shared" si="41"/>
        <v>1.4670731707317082</v>
      </c>
      <c r="X266" s="30">
        <f t="shared" si="42"/>
        <v>2.0499999999999998</v>
      </c>
      <c r="Y266" s="224"/>
      <c r="AA266" s="30"/>
      <c r="AB266" s="28"/>
      <c r="AC266" s="228"/>
      <c r="AD266" s="29"/>
      <c r="AH266" s="29"/>
    </row>
    <row r="267" spans="1:52" ht="15.6">
      <c r="A267" s="224"/>
      <c r="B267" s="309">
        <f>+'Ark1'!C2046</f>
        <v>2024</v>
      </c>
      <c r="C267" s="244">
        <f>+'Ark1'!L2046</f>
        <v>10</v>
      </c>
      <c r="D267" s="244" t="str">
        <f>VLOOKUP(C267,Klasse!$C$11:$D$27,2)</f>
        <v>U-</v>
      </c>
      <c r="E267" s="29">
        <f>+'Ark1'!H2046</f>
        <v>1</v>
      </c>
      <c r="F267" s="29">
        <f>+'Ark1'!J2046</f>
        <v>111</v>
      </c>
      <c r="G267" s="29" t="str">
        <f>VLOOKUP(F267,RNR!$A$8:$B$32,2)</f>
        <v>Forus</v>
      </c>
      <c r="H267" s="29">
        <f>+IF(I267=0,"",'Ark1'!Q2046)</f>
        <v>37</v>
      </c>
      <c r="I267" s="358">
        <f>+'Ark1'!R2046</f>
        <v>236</v>
      </c>
      <c r="J267" s="30">
        <f>+IF(I267=0,"",'Ark1'!AG2046)</f>
        <v>35.542168674698793</v>
      </c>
      <c r="L267" s="30">
        <f>+IF(I267=0,"",'Ark1'!AH2046)</f>
        <v>36.286971029880192</v>
      </c>
      <c r="M267" s="28">
        <f>+IF(I267=0,"",'Ark1'!T2046)</f>
        <v>7.334745762711866</v>
      </c>
      <c r="N267" s="33">
        <f>+IF(I267=0,"",'Ark1'!U2046)</f>
        <v>15.205932203389841</v>
      </c>
      <c r="O267" s="30">
        <f>+IF(I267=0,"",'Ark1'!V2046)</f>
        <v>0</v>
      </c>
      <c r="P267" s="35">
        <f>+IF(I267=0,"",'Ark1'!W2046)</f>
        <v>10.169491525423728</v>
      </c>
      <c r="Q267" s="35">
        <f>+IF(I267=0,"",'Ark1'!X2046)</f>
        <v>31.779661016949152</v>
      </c>
      <c r="R267" s="35">
        <f>+IF(I267=0,"",'Ark1'!Y2046)</f>
        <v>1.271186440677966</v>
      </c>
      <c r="S267" s="35">
        <f>+IF(I267=0,"",'Ark1'!Z2046)</f>
        <v>0</v>
      </c>
      <c r="T267" s="30">
        <f>+IF(I267=0,"",'Ark1'!AA2046)</f>
        <v>2.3468439814716073</v>
      </c>
      <c r="U267" s="28">
        <f>+IF(I267=0,"",'Ark1'!AC2046)</f>
        <v>1.0096044802544435</v>
      </c>
      <c r="V267" s="35">
        <f>+IF(I267=0,"",'Ark1'!AE2046)</f>
        <v>28.780158391717286</v>
      </c>
      <c r="W267" s="30">
        <f t="shared" si="41"/>
        <v>1.520593220338984</v>
      </c>
      <c r="X267" s="30">
        <f t="shared" si="42"/>
        <v>6.3783783783783781</v>
      </c>
      <c r="Y267" s="224"/>
      <c r="AA267" s="30"/>
      <c r="AB267" s="28"/>
      <c r="AC267" s="228"/>
      <c r="AD267" s="29"/>
      <c r="AH267" s="29"/>
    </row>
    <row r="268" spans="1:52" ht="15.6">
      <c r="A268" s="224"/>
      <c r="B268" s="309">
        <f>+'Ark1'!C2047</f>
        <v>2024</v>
      </c>
      <c r="C268" s="244">
        <f>+'Ark1'!L2047</f>
        <v>10</v>
      </c>
      <c r="D268" s="244" t="str">
        <f>VLOOKUP(C268,Klasse!$C$11:$D$27,2)</f>
        <v>U-</v>
      </c>
      <c r="E268" s="29">
        <f>+'Ark1'!H2047</f>
        <v>1</v>
      </c>
      <c r="F268" s="29">
        <f>+'Ark1'!J2047</f>
        <v>116</v>
      </c>
      <c r="G268" s="29" t="str">
        <f>VLOOKUP(F268,RNR!$A$8:$B$32,2)</f>
        <v>Sandeid</v>
      </c>
      <c r="H268" s="29" t="str">
        <f>+IF(I268=0,"",'Ark1'!Q2047)</f>
        <v/>
      </c>
      <c r="I268" s="358">
        <f>+'Ark1'!R2047</f>
        <v>0</v>
      </c>
      <c r="J268" s="30" t="str">
        <f>+IF(I268=0,"",'Ark1'!AG2047)</f>
        <v/>
      </c>
      <c r="L268" s="30" t="str">
        <f>+IF(I268=0,"",'Ark1'!AH2047)</f>
        <v/>
      </c>
      <c r="M268" s="28" t="str">
        <f>+IF(I268=0,"",'Ark1'!T2047)</f>
        <v/>
      </c>
      <c r="N268" s="33" t="str">
        <f>+IF(I268=0,"",'Ark1'!U2047)</f>
        <v/>
      </c>
      <c r="O268" s="30" t="str">
        <f>+IF(I268=0,"",'Ark1'!V2047)</f>
        <v/>
      </c>
      <c r="P268" s="35" t="str">
        <f>+IF(I268=0,"",'Ark1'!W2047)</f>
        <v/>
      </c>
      <c r="Q268" s="35" t="str">
        <f>+IF(I268=0,"",'Ark1'!X2047)</f>
        <v/>
      </c>
      <c r="R268" s="35" t="str">
        <f>+IF(I268=0,"",'Ark1'!Y2047)</f>
        <v/>
      </c>
      <c r="S268" s="35" t="str">
        <f>+IF(I268=0,"",'Ark1'!Z2047)</f>
        <v/>
      </c>
      <c r="T268" s="30" t="str">
        <f>+IF(I268=0,"",'Ark1'!AA2047)</f>
        <v/>
      </c>
      <c r="U268" s="28" t="str">
        <f>+IF(I268=0,"",'Ark1'!AC2047)</f>
        <v/>
      </c>
      <c r="V268" s="35" t="str">
        <f>+IF(I268=0,"",'Ark1'!AE2047)</f>
        <v/>
      </c>
      <c r="W268" s="30" t="str">
        <f t="shared" si="41"/>
        <v/>
      </c>
      <c r="X268" s="30" t="str">
        <f t="shared" si="42"/>
        <v/>
      </c>
      <c r="Y268" s="224"/>
      <c r="AA268" s="30"/>
      <c r="AB268" s="28"/>
      <c r="AC268" s="228"/>
      <c r="AD268" s="29"/>
      <c r="AH268" s="29"/>
    </row>
    <row r="269" spans="1:52" ht="15.6">
      <c r="A269" s="224"/>
      <c r="B269" s="309">
        <f>+'Ark1'!C2048</f>
        <v>2024</v>
      </c>
      <c r="C269" s="244">
        <f>+'Ark1'!L2048</f>
        <v>10</v>
      </c>
      <c r="D269" s="244" t="str">
        <f>VLOOKUP(C269,Klasse!$C$11:$D$27,2)</f>
        <v>U-</v>
      </c>
      <c r="E269" s="29">
        <f>+'Ark1'!H2048</f>
        <v>2</v>
      </c>
      <c r="F269" s="29">
        <f>+'Ark1'!J2048</f>
        <v>117</v>
      </c>
      <c r="G269" s="29" t="str">
        <f>VLOOKUP(F269,RNR!$A$8:$B$32,2)</f>
        <v>Jæren</v>
      </c>
      <c r="H269" s="29">
        <f>+IF(I269=0,"",'Ark1'!Q2048)</f>
        <v>22</v>
      </c>
      <c r="I269" s="358">
        <f>+'Ark1'!R2048</f>
        <v>67</v>
      </c>
      <c r="J269" s="30">
        <f>+IF(I269=0,"",'Ark1'!AG2048)</f>
        <v>51.145038167938914</v>
      </c>
      <c r="L269" s="30">
        <f>+IF(I269=0,"",'Ark1'!AH2048)</f>
        <v>50.91229525191789</v>
      </c>
      <c r="M269" s="28">
        <f>+IF(I269=0,"",'Ark1'!T2048)</f>
        <v>7.1343283582089549</v>
      </c>
      <c r="N269" s="33">
        <f>+IF(I269=0,"",'Ark1'!U2048)</f>
        <v>14.659701492537316</v>
      </c>
      <c r="O269" s="30">
        <f>+IF(I269=0,"",'Ark1'!V2048)</f>
        <v>0</v>
      </c>
      <c r="P269" s="35">
        <f>+IF(I269=0,"",'Ark1'!W2048)</f>
        <v>8.9552238805970141</v>
      </c>
      <c r="Q269" s="35">
        <f>+IF(I269=0,"",'Ark1'!X2048)</f>
        <v>8.9552238805970141</v>
      </c>
      <c r="R269" s="35">
        <f>+IF(I269=0,"",'Ark1'!Y2048)</f>
        <v>0</v>
      </c>
      <c r="S269" s="35">
        <f>+IF(I269=0,"",'Ark1'!Z2048)</f>
        <v>0</v>
      </c>
      <c r="T269" s="30">
        <f>+IF(I269=0,"",'Ark1'!AA2048)</f>
        <v>1.1584935794296705</v>
      </c>
      <c r="U269" s="28">
        <f>+IF(I269=0,"",'Ark1'!AC2048)</f>
        <v>1.0494564675371361</v>
      </c>
      <c r="V269" s="35">
        <f>+IF(I269=0,"",'Ark1'!AE2048)</f>
        <v>6.092337928700009</v>
      </c>
      <c r="W269" s="30">
        <f t="shared" si="41"/>
        <v>1.4659701492537316</v>
      </c>
      <c r="X269" s="30">
        <f t="shared" si="42"/>
        <v>3.0454545454545454</v>
      </c>
      <c r="Y269" s="224"/>
      <c r="AA269" s="30"/>
      <c r="AB269" s="28"/>
      <c r="AC269" s="228"/>
      <c r="AD269" s="29"/>
      <c r="AH269" s="29"/>
    </row>
    <row r="270" spans="1:52" ht="15.6">
      <c r="A270" s="224"/>
      <c r="B270" s="309">
        <f>+'Ark1'!C2049</f>
        <v>2024</v>
      </c>
      <c r="C270" s="244">
        <f>+'Ark1'!L2049</f>
        <v>10</v>
      </c>
      <c r="D270" s="244" t="str">
        <f>VLOOKUP(C270,Klasse!$C$11:$D$27,2)</f>
        <v>U-</v>
      </c>
      <c r="E270" s="29">
        <f>+'Ark1'!H2049</f>
        <v>1</v>
      </c>
      <c r="F270" s="29">
        <f>+'Ark1'!J2049</f>
        <v>134</v>
      </c>
      <c r="G270" s="29" t="str">
        <f>VLOOKUP(F270,RNR!$A$8:$B$32,2)</f>
        <v>Førde</v>
      </c>
      <c r="H270" s="29">
        <f>+IF(I270=0,"",'Ark1'!Q2049)</f>
        <v>2</v>
      </c>
      <c r="I270" s="358">
        <f>+'Ark1'!R2049</f>
        <v>8</v>
      </c>
      <c r="J270" s="30">
        <f>+IF(I270=0,"",'Ark1'!AG2049)</f>
        <v>44.44444444444445</v>
      </c>
      <c r="L270" s="30">
        <f>+IF(I270=0,"",'Ark1'!AH2049)</f>
        <v>43.219303604153929</v>
      </c>
      <c r="M270" s="28">
        <f>+IF(I270=0,"",'Ark1'!T2049)</f>
        <v>9</v>
      </c>
      <c r="N270" s="33">
        <f>+IF(I270=0,"",'Ark1'!U2049)</f>
        <v>17.6875</v>
      </c>
      <c r="O270" s="30">
        <f>+IF(I270=0,"",'Ark1'!V2049)</f>
        <v>0</v>
      </c>
      <c r="P270" s="35">
        <f>+IF(I270=0,"",'Ark1'!W2049)</f>
        <v>75</v>
      </c>
      <c r="Q270" s="35">
        <f>+IF(I270=0,"",'Ark1'!X2049)</f>
        <v>62.5</v>
      </c>
      <c r="R270" s="35">
        <f>+IF(I270=0,"",'Ark1'!Y2049)</f>
        <v>0</v>
      </c>
      <c r="S270" s="35">
        <f>+IF(I270=0,"",'Ark1'!Z2049)</f>
        <v>0</v>
      </c>
      <c r="T270" s="30">
        <f>+IF(I270=0,"",'Ark1'!AA2049)</f>
        <v>2.1670472422169405</v>
      </c>
      <c r="U270" s="28">
        <f>+IF(I270=0,"",'Ark1'!AC2049)</f>
        <v>1</v>
      </c>
      <c r="V270" s="35">
        <f>+IF(I270=0,"",'Ark1'!AE2049)</f>
        <v>10.959613402661372</v>
      </c>
      <c r="W270" s="30">
        <f t="shared" si="41"/>
        <v>1.76875</v>
      </c>
      <c r="X270" s="30">
        <f t="shared" si="42"/>
        <v>4</v>
      </c>
      <c r="Y270" s="224"/>
      <c r="AA270" s="30"/>
      <c r="AB270" s="28"/>
      <c r="AC270" s="228"/>
      <c r="AD270" s="29"/>
      <c r="AH270" s="29"/>
    </row>
    <row r="271" spans="1:52" ht="15.6">
      <c r="A271" s="224"/>
      <c r="B271" s="309">
        <f>+'Ark1'!C2050</f>
        <v>2024</v>
      </c>
      <c r="C271" s="244">
        <f>+'Ark1'!L2050</f>
        <v>10</v>
      </c>
      <c r="D271" s="244" t="str">
        <f>VLOOKUP(C271,Klasse!$C$11:$D$27,2)</f>
        <v>U-</v>
      </c>
      <c r="E271" s="29">
        <f>+'Ark1'!H2050</f>
        <v>2</v>
      </c>
      <c r="F271" s="29">
        <f>+'Ark1'!J2050</f>
        <v>141</v>
      </c>
      <c r="G271" s="29" t="str">
        <f>VLOOKUP(F271,RNR!$A$8:$B$32,2)</f>
        <v>Ølen</v>
      </c>
      <c r="H271" s="29">
        <f>+IF(I271=0,"",'Ark1'!Q2050)</f>
        <v>38</v>
      </c>
      <c r="I271" s="358">
        <f>+'Ark1'!R2050</f>
        <v>194</v>
      </c>
      <c r="J271" s="30">
        <f>+IF(I271=0,"",'Ark1'!AG2050)</f>
        <v>31.04</v>
      </c>
      <c r="L271" s="30">
        <f>+IF(I271=0,"",'Ark1'!AH2050)</f>
        <v>32.958337872230871</v>
      </c>
      <c r="M271" s="28">
        <f>+IF(I271=0,"",'Ark1'!T2050)</f>
        <v>7.4329896907216497</v>
      </c>
      <c r="N271" s="33">
        <f>+IF(I271=0,"",'Ark1'!U2050)</f>
        <v>17.155154639175265</v>
      </c>
      <c r="O271" s="30">
        <f>+IF(I271=0,"",'Ark1'!V2050)</f>
        <v>0</v>
      </c>
      <c r="P271" s="35">
        <f>+IF(I271=0,"",'Ark1'!W2050)</f>
        <v>14.432989690721651</v>
      </c>
      <c r="Q271" s="35">
        <f>+IF(I271=0,"",'Ark1'!X2050)</f>
        <v>65.979381443298962</v>
      </c>
      <c r="R271" s="35">
        <f>+IF(I271=0,"",'Ark1'!Y2050)</f>
        <v>1.5463917525773196</v>
      </c>
      <c r="S271" s="35">
        <f>+IF(I271=0,"",'Ark1'!Z2050)</f>
        <v>0</v>
      </c>
      <c r="T271" s="30">
        <f>+IF(I271=0,"",'Ark1'!AA2050)</f>
        <v>2.3798768110723998</v>
      </c>
      <c r="U271" s="28">
        <f>+IF(I271=0,"",'Ark1'!AC2050)</f>
        <v>0.95687653918043236</v>
      </c>
      <c r="V271" s="35">
        <f>+IF(I271=0,"",'Ark1'!AE2050)</f>
        <v>20.613368408909182</v>
      </c>
      <c r="W271" s="30">
        <f t="shared" si="41"/>
        <v>1.7155154639175265</v>
      </c>
      <c r="X271" s="30">
        <f t="shared" si="42"/>
        <v>5.1052631578947372</v>
      </c>
      <c r="Y271" s="224"/>
      <c r="AA271" s="30"/>
      <c r="AB271" s="28"/>
      <c r="AC271" s="228"/>
      <c r="AD271" s="29"/>
      <c r="AH271" s="29"/>
    </row>
    <row r="272" spans="1:52" ht="15.6">
      <c r="A272" s="224"/>
      <c r="B272" s="309">
        <f>+'Ark1'!C2051</f>
        <v>2024</v>
      </c>
      <c r="C272" s="244">
        <f>+'Ark1'!L2051</f>
        <v>10</v>
      </c>
      <c r="D272" s="244" t="str">
        <f>VLOOKUP(C272,Klasse!$C$11:$D$27,2)</f>
        <v>U-</v>
      </c>
      <c r="E272" s="29">
        <f>+'Ark1'!H2051</f>
        <v>2</v>
      </c>
      <c r="F272" s="29">
        <f>+'Ark1'!J2051</f>
        <v>143</v>
      </c>
      <c r="G272" s="29" t="str">
        <f>VLOOKUP(F272,RNR!$A$8:$B$32,2)</f>
        <v>Nordfjord</v>
      </c>
      <c r="H272" s="29" t="str">
        <f>+IF(I272=0,"",'Ark1'!Q2051)</f>
        <v/>
      </c>
      <c r="I272" s="358">
        <f>+'Ark1'!R2051</f>
        <v>0</v>
      </c>
      <c r="J272" s="30" t="str">
        <f>+IF(I272=0,"",'Ark1'!AG2051)</f>
        <v/>
      </c>
      <c r="L272" s="30" t="str">
        <f>+IF(I272=0,"",'Ark1'!AH2051)</f>
        <v/>
      </c>
      <c r="M272" s="28" t="str">
        <f>+IF(I272=0,"",'Ark1'!T2051)</f>
        <v/>
      </c>
      <c r="N272" s="33" t="str">
        <f>+IF(I272=0,"",'Ark1'!U2051)</f>
        <v/>
      </c>
      <c r="O272" s="30" t="str">
        <f>+IF(I272=0,"",'Ark1'!V2051)</f>
        <v/>
      </c>
      <c r="P272" s="35" t="str">
        <f>+IF(I272=0,"",'Ark1'!W2051)</f>
        <v/>
      </c>
      <c r="Q272" s="35" t="str">
        <f>+IF(I272=0,"",'Ark1'!X2051)</f>
        <v/>
      </c>
      <c r="R272" s="35" t="str">
        <f>+IF(I272=0,"",'Ark1'!Y2051)</f>
        <v/>
      </c>
      <c r="S272" s="35" t="str">
        <f>+IF(I272=0,"",'Ark1'!Z2051)</f>
        <v/>
      </c>
      <c r="T272" s="30" t="str">
        <f>+IF(I272=0,"",'Ark1'!AA2051)</f>
        <v/>
      </c>
      <c r="U272" s="28" t="str">
        <f>+IF(I272=0,"",'Ark1'!AC2051)</f>
        <v/>
      </c>
      <c r="V272" s="35" t="str">
        <f>+IF(I272=0,"",'Ark1'!AE2051)</f>
        <v/>
      </c>
      <c r="W272" s="30" t="str">
        <f t="shared" si="41"/>
        <v/>
      </c>
      <c r="X272" s="30" t="str">
        <f t="shared" si="42"/>
        <v/>
      </c>
      <c r="Y272" s="224"/>
      <c r="AA272" s="30"/>
      <c r="AB272" s="28"/>
      <c r="AC272" s="228"/>
      <c r="AD272" s="29"/>
      <c r="AH272" s="29"/>
    </row>
    <row r="273" spans="1:34" ht="15.6">
      <c r="A273" s="224"/>
      <c r="B273" s="309">
        <f>+'Ark1'!C2052</f>
        <v>2024</v>
      </c>
      <c r="C273" s="244">
        <f>+'Ark1'!L2052</f>
        <v>10</v>
      </c>
      <c r="D273" s="244" t="str">
        <f>VLOOKUP(C273,Klasse!$C$11:$D$27,2)</f>
        <v>U-</v>
      </c>
      <c r="E273" s="29">
        <f>+'Ark1'!H2052</f>
        <v>2</v>
      </c>
      <c r="F273" s="29">
        <f>+'Ark1'!J2052</f>
        <v>147</v>
      </c>
      <c r="G273" s="29" t="str">
        <f>VLOOKUP(F273,RNR!$A$8:$B$32,2)</f>
        <v>Midt-Norge</v>
      </c>
      <c r="H273" s="29" t="str">
        <f>+IF(I273=0,"",'Ark1'!Q2052)</f>
        <v/>
      </c>
      <c r="I273" s="358">
        <f>+'Ark1'!R2052</f>
        <v>0</v>
      </c>
      <c r="J273" s="30" t="str">
        <f>+IF(I273=0,"",'Ark1'!AG2052)</f>
        <v/>
      </c>
      <c r="L273" s="30" t="str">
        <f>+IF(I273=0,"",'Ark1'!AH2052)</f>
        <v/>
      </c>
      <c r="M273" s="28" t="str">
        <f>+IF(I273=0,"",'Ark1'!T2052)</f>
        <v/>
      </c>
      <c r="N273" s="33" t="str">
        <f>+IF(I273=0,"",'Ark1'!U2052)</f>
        <v/>
      </c>
      <c r="O273" s="30" t="str">
        <f>+IF(I273=0,"",'Ark1'!V2052)</f>
        <v/>
      </c>
      <c r="P273" s="35" t="str">
        <f>+IF(I273=0,"",'Ark1'!W2052)</f>
        <v/>
      </c>
      <c r="Q273" s="35" t="str">
        <f>+IF(I273=0,"",'Ark1'!X2052)</f>
        <v/>
      </c>
      <c r="R273" s="35" t="str">
        <f>+IF(I273=0,"",'Ark1'!Y2052)</f>
        <v/>
      </c>
      <c r="S273" s="35" t="str">
        <f>+IF(I273=0,"",'Ark1'!Z2052)</f>
        <v/>
      </c>
      <c r="T273" s="30" t="str">
        <f>+IF(I273=0,"",'Ark1'!AA2052)</f>
        <v/>
      </c>
      <c r="U273" s="28" t="str">
        <f>+IF(I273=0,"",'Ark1'!AC2052)</f>
        <v/>
      </c>
      <c r="V273" s="35" t="str">
        <f>+IF(I273=0,"",'Ark1'!AE2052)</f>
        <v/>
      </c>
      <c r="W273" s="30" t="str">
        <f t="shared" si="41"/>
        <v/>
      </c>
      <c r="X273" s="30" t="str">
        <f t="shared" si="42"/>
        <v/>
      </c>
      <c r="Y273" s="224"/>
      <c r="AA273" s="30"/>
      <c r="AB273" s="28"/>
      <c r="AC273" s="228"/>
      <c r="AD273" s="29"/>
      <c r="AH273" s="29"/>
    </row>
    <row r="274" spans="1:34" ht="15.6">
      <c r="A274" s="224"/>
      <c r="B274" s="309">
        <f>+'Ark1'!C2053</f>
        <v>2024</v>
      </c>
      <c r="C274" s="244">
        <f>+'Ark1'!L2053</f>
        <v>10</v>
      </c>
      <c r="D274" s="244" t="str">
        <f>VLOOKUP(C274,Klasse!$C$11:$D$27,2)</f>
        <v>U-</v>
      </c>
      <c r="E274" s="29">
        <f>+'Ark1'!H2053</f>
        <v>1</v>
      </c>
      <c r="F274" s="29">
        <f>+'Ark1'!J2053</f>
        <v>155</v>
      </c>
      <c r="G274" s="29" t="str">
        <f>VLOOKUP(F274,RNR!$A$8:$B$32,2)</f>
        <v>Målselv</v>
      </c>
      <c r="H274" s="29" t="str">
        <f>+IF(I274=0,"",'Ark1'!Q2053)</f>
        <v/>
      </c>
      <c r="I274" s="358">
        <f>+'Ark1'!R2053</f>
        <v>0</v>
      </c>
      <c r="J274" s="30" t="str">
        <f>+IF(I274=0,"",'Ark1'!AG2053)</f>
        <v/>
      </c>
      <c r="L274" s="30" t="str">
        <f>+IF(I274=0,"",'Ark1'!AH2053)</f>
        <v/>
      </c>
      <c r="M274" s="28" t="str">
        <f>+IF(I274=0,"",'Ark1'!T2053)</f>
        <v/>
      </c>
      <c r="N274" s="33" t="str">
        <f>+IF(I274=0,"",'Ark1'!U2053)</f>
        <v/>
      </c>
      <c r="O274" s="30" t="str">
        <f>+IF(I274=0,"",'Ark1'!V2053)</f>
        <v/>
      </c>
      <c r="P274" s="35" t="str">
        <f>+IF(I274=0,"",'Ark1'!W2053)</f>
        <v/>
      </c>
      <c r="Q274" s="35" t="str">
        <f>+IF(I274=0,"",'Ark1'!X2053)</f>
        <v/>
      </c>
      <c r="R274" s="35" t="str">
        <f>+IF(I274=0,"",'Ark1'!Y2053)</f>
        <v/>
      </c>
      <c r="S274" s="35" t="str">
        <f>+IF(I274=0,"",'Ark1'!Z2053)</f>
        <v/>
      </c>
      <c r="T274" s="30" t="str">
        <f>+IF(I274=0,"",'Ark1'!AA2053)</f>
        <v/>
      </c>
      <c r="U274" s="28" t="str">
        <f>+IF(I274=0,"",'Ark1'!AC2053)</f>
        <v/>
      </c>
      <c r="V274" s="35" t="str">
        <f>+IF(I274=0,"",'Ark1'!AE2053)</f>
        <v/>
      </c>
      <c r="W274" s="30" t="str">
        <f t="shared" ref="W274:W288" si="43">IF(I274=0,"",N274/C274)</f>
        <v/>
      </c>
      <c r="X274" s="30" t="str">
        <f t="shared" ref="X274:X288" si="44">IF(I274=0,"",I274/H274)</f>
        <v/>
      </c>
      <c r="Y274" s="224"/>
      <c r="AA274" s="30"/>
      <c r="AB274" s="28"/>
      <c r="AC274" s="228"/>
      <c r="AD274" s="29"/>
      <c r="AH274" s="29"/>
    </row>
    <row r="275" spans="1:34" ht="15.6">
      <c r="A275" s="224"/>
      <c r="B275" s="309">
        <f>+'Ark1'!C2054</f>
        <v>2024</v>
      </c>
      <c r="C275" s="244">
        <f>+'Ark1'!L2054</f>
        <v>10</v>
      </c>
      <c r="D275" s="244" t="str">
        <f>VLOOKUP(C275,Klasse!$C$11:$D$27,2)</f>
        <v>U-</v>
      </c>
      <c r="E275" s="29">
        <f>+'Ark1'!H2054</f>
        <v>2</v>
      </c>
      <c r="F275" s="29">
        <f>+'Ark1'!J2054</f>
        <v>160</v>
      </c>
      <c r="G275" s="29" t="str">
        <f>VLOOKUP(F275,RNR!$A$8:$B$32,2)</f>
        <v>Oslo</v>
      </c>
      <c r="H275" s="29">
        <f>+IF(I275=0,"",'Ark1'!Q2054)</f>
        <v>2</v>
      </c>
      <c r="I275" s="358">
        <f>+'Ark1'!R2054</f>
        <v>4</v>
      </c>
      <c r="J275" s="30">
        <f>+IF(I275=0,"",'Ark1'!AG2054)</f>
        <v>9.5238095238095273</v>
      </c>
      <c r="L275" s="30">
        <f>+IF(I275=0,"",'Ark1'!AH2054)</f>
        <v>11.595441595441597</v>
      </c>
      <c r="M275" s="28">
        <f>+IF(I275=0,"",'Ark1'!T2054)</f>
        <v>8.25</v>
      </c>
      <c r="N275" s="33">
        <f>+IF(I275=0,"",'Ark1'!U2054)</f>
        <v>20.350000000000001</v>
      </c>
      <c r="O275" s="30">
        <f>+IF(I275=0,"",'Ark1'!V2054)</f>
        <v>0</v>
      </c>
      <c r="P275" s="35">
        <f>+IF(I275=0,"",'Ark1'!W2054)</f>
        <v>25</v>
      </c>
      <c r="Q275" s="35">
        <f>+IF(I275=0,"",'Ark1'!X2054)</f>
        <v>100</v>
      </c>
      <c r="R275" s="35">
        <f>+IF(I275=0,"",'Ark1'!Y2054)</f>
        <v>25</v>
      </c>
      <c r="S275" s="35">
        <f>+IF(I275=0,"",'Ark1'!Z2054)</f>
        <v>0</v>
      </c>
      <c r="T275" s="30">
        <f>+IF(I275=0,"",'Ark1'!AA2054)</f>
        <v>2.1800229356591503</v>
      </c>
      <c r="U275" s="28">
        <f>+IF(I275=0,"",'Ark1'!AC2054)</f>
        <v>0.4330127018922193</v>
      </c>
      <c r="V275" s="35">
        <f>+IF(I275=0,"",'Ark1'!AE2054)</f>
        <v>-27.807862602411141</v>
      </c>
      <c r="W275" s="30">
        <f t="shared" si="43"/>
        <v>2.0350000000000001</v>
      </c>
      <c r="X275" s="30">
        <f t="shared" si="44"/>
        <v>2</v>
      </c>
      <c r="Y275" s="224"/>
      <c r="AA275" s="30"/>
      <c r="AB275" s="28"/>
      <c r="AC275" s="228"/>
      <c r="AD275" s="29"/>
      <c r="AH275" s="29"/>
    </row>
    <row r="276" spans="1:34" ht="15.6">
      <c r="A276" s="224"/>
      <c r="B276" s="309">
        <f>+'Ark1'!C2055</f>
        <v>2024</v>
      </c>
      <c r="C276" s="244">
        <f>+'Ark1'!L2055</f>
        <v>10</v>
      </c>
      <c r="D276" s="244" t="str">
        <f>VLOOKUP(C276,Klasse!$C$11:$D$27,2)</f>
        <v>U-</v>
      </c>
      <c r="E276" s="29">
        <f>+'Ark1'!H2055</f>
        <v>1</v>
      </c>
      <c r="F276" s="29">
        <f>+'Ark1'!J2055</f>
        <v>171</v>
      </c>
      <c r="G276" s="29" t="str">
        <f>VLOOKUP(F276,RNR!$A$8:$B$32,2)</f>
        <v>Prima</v>
      </c>
      <c r="H276" s="29">
        <f>+IF(I276=0,"",'Ark1'!Q2055)</f>
        <v>4</v>
      </c>
      <c r="I276" s="358">
        <f>+'Ark1'!R2055</f>
        <v>26</v>
      </c>
      <c r="J276" s="30">
        <f>+IF(I276=0,"",'Ark1'!AG2055)</f>
        <v>36.111111111111114</v>
      </c>
      <c r="L276" s="30">
        <f>+IF(I276=0,"",'Ark1'!AH2055)</f>
        <v>35.397039030955597</v>
      </c>
      <c r="M276" s="28">
        <f>+IF(I276=0,"",'Ark1'!T2055)</f>
        <v>7.9230769230769251</v>
      </c>
      <c r="N276" s="33">
        <f>+IF(I276=0,"",'Ark1'!U2055)</f>
        <v>16.18461538461538</v>
      </c>
      <c r="O276" s="30">
        <f>+IF(I276=0,"",'Ark1'!V2055)</f>
        <v>0</v>
      </c>
      <c r="P276" s="35">
        <f>+IF(I276=0,"",'Ark1'!W2055)</f>
        <v>30.769230769230759</v>
      </c>
      <c r="Q276" s="35">
        <f>+IF(I276=0,"",'Ark1'!X2055)</f>
        <v>53.84615384615384</v>
      </c>
      <c r="R276" s="35">
        <f>+IF(I276=0,"",'Ark1'!Y2055)</f>
        <v>0</v>
      </c>
      <c r="S276" s="35">
        <f>+IF(I276=0,"",'Ark1'!Z2055)</f>
        <v>0</v>
      </c>
      <c r="T276" s="30">
        <f>+IF(I276=0,"",'Ark1'!AA2055)</f>
        <v>1.6064036056915163</v>
      </c>
      <c r="U276" s="28">
        <f>+IF(I276=0,"",'Ark1'!AC2055)</f>
        <v>0.99703703052428516</v>
      </c>
      <c r="V276" s="35">
        <f>+IF(I276=0,"",'Ark1'!AE2055)</f>
        <v>27.061693167074203</v>
      </c>
      <c r="W276" s="30">
        <f t="shared" si="43"/>
        <v>1.618461538461538</v>
      </c>
      <c r="X276" s="30">
        <f t="shared" si="44"/>
        <v>6.5</v>
      </c>
      <c r="Y276" s="224"/>
      <c r="AA276" s="30"/>
      <c r="AB276" s="28"/>
      <c r="AC276" s="29"/>
      <c r="AD276" s="29"/>
      <c r="AH276" s="29"/>
    </row>
    <row r="277" spans="1:34" ht="15.6">
      <c r="A277" s="224"/>
      <c r="B277" s="309">
        <f>+'Ark1'!C2056</f>
        <v>2024</v>
      </c>
      <c r="C277" s="244">
        <f>+'Ark1'!L2056</f>
        <v>10</v>
      </c>
      <c r="D277" s="244" t="str">
        <f>VLOOKUP(C277,Klasse!$C$11:$D$27,2)</f>
        <v>U-</v>
      </c>
      <c r="E277" s="29">
        <f>+'Ark1'!H2056</f>
        <v>2</v>
      </c>
      <c r="F277" s="29">
        <f>+'Ark1'!J2056</f>
        <v>175</v>
      </c>
      <c r="G277" s="29" t="str">
        <f>VLOOKUP(F277,RNR!$A$8:$B$32,2)</f>
        <v>Ole Ringdal</v>
      </c>
      <c r="H277" s="29" t="str">
        <f>+IF(I277=0,"",'Ark1'!Q2056)</f>
        <v/>
      </c>
      <c r="I277" s="358">
        <f>+'Ark1'!R2056</f>
        <v>0</v>
      </c>
      <c r="J277" s="30" t="str">
        <f>+IF(I277=0,"",'Ark1'!AG2056)</f>
        <v/>
      </c>
      <c r="L277" s="30" t="str">
        <f>+IF(I277=0,"",'Ark1'!AH2056)</f>
        <v/>
      </c>
      <c r="M277" s="28" t="str">
        <f>+IF(I277=0,"",'Ark1'!T2056)</f>
        <v/>
      </c>
      <c r="N277" s="33" t="str">
        <f>+IF(I277=0,"",'Ark1'!U2056)</f>
        <v/>
      </c>
      <c r="O277" s="30" t="str">
        <f>+IF(I277=0,"",'Ark1'!V2056)</f>
        <v/>
      </c>
      <c r="P277" s="35" t="str">
        <f>+IF(I277=0,"",'Ark1'!W2056)</f>
        <v/>
      </c>
      <c r="Q277" s="35" t="str">
        <f>+IF(I277=0,"",'Ark1'!X2056)</f>
        <v/>
      </c>
      <c r="R277" s="35" t="str">
        <f>+IF(I277=0,"",'Ark1'!Y2056)</f>
        <v/>
      </c>
      <c r="S277" s="35" t="str">
        <f>+IF(I277=0,"",'Ark1'!Z2056)</f>
        <v/>
      </c>
      <c r="T277" s="30" t="str">
        <f>+IF(I277=0,"",'Ark1'!AA2056)</f>
        <v/>
      </c>
      <c r="U277" s="28" t="str">
        <f>+IF(I277=0,"",'Ark1'!AC2056)</f>
        <v/>
      </c>
      <c r="V277" s="35" t="str">
        <f>+IF(I277=0,"",'Ark1'!AE2056)</f>
        <v/>
      </c>
      <c r="W277" s="30" t="str">
        <f t="shared" si="43"/>
        <v/>
      </c>
      <c r="X277" s="30" t="str">
        <f t="shared" si="44"/>
        <v/>
      </c>
      <c r="Y277" s="224"/>
      <c r="AA277" s="30"/>
      <c r="AB277" s="28"/>
      <c r="AC277" s="29"/>
      <c r="AD277" s="29"/>
      <c r="AH277" s="29"/>
    </row>
    <row r="278" spans="1:34" ht="15.6">
      <c r="A278" s="224"/>
      <c r="B278" s="309">
        <f>+'Ark1'!C2057</f>
        <v>2024</v>
      </c>
      <c r="C278" s="244">
        <f>+'Ark1'!L2057</f>
        <v>10</v>
      </c>
      <c r="D278" s="244" t="str">
        <f>VLOOKUP(C278,Klasse!$C$11:$D$27,2)</f>
        <v>U-</v>
      </c>
      <c r="E278" s="29">
        <f>+'Ark1'!H2057</f>
        <v>2</v>
      </c>
      <c r="F278" s="29">
        <f>+'Ark1'!J2057</f>
        <v>177</v>
      </c>
      <c r="G278" s="29" t="str">
        <f>VLOOKUP(F278,RNR!$A$8:$B$32,2)</f>
        <v>Slakthuset</v>
      </c>
      <c r="H278" s="29" t="str">
        <f>+IF(I278=0,"",'Ark1'!Q2057)</f>
        <v/>
      </c>
      <c r="I278" s="358">
        <f>+'Ark1'!R2057</f>
        <v>0</v>
      </c>
      <c r="J278" s="30" t="str">
        <f>+IF(I278=0,"",'Ark1'!AG2057)</f>
        <v/>
      </c>
      <c r="L278" s="30" t="str">
        <f>+IF(I278=0,"",'Ark1'!AH2057)</f>
        <v/>
      </c>
      <c r="M278" s="28" t="str">
        <f>+IF(I278=0,"",'Ark1'!T2057)</f>
        <v/>
      </c>
      <c r="N278" s="33" t="str">
        <f>+IF(I278=0,"",'Ark1'!U2057)</f>
        <v/>
      </c>
      <c r="O278" s="30" t="str">
        <f>+IF(I278=0,"",'Ark1'!V2057)</f>
        <v/>
      </c>
      <c r="P278" s="35" t="str">
        <f>+IF(I278=0,"",'Ark1'!W2057)</f>
        <v/>
      </c>
      <c r="Q278" s="35" t="str">
        <f>+IF(I278=0,"",'Ark1'!X2057)</f>
        <v/>
      </c>
      <c r="R278" s="35" t="str">
        <f>+IF(I278=0,"",'Ark1'!Y2057)</f>
        <v/>
      </c>
      <c r="S278" s="35" t="str">
        <f>+IF(I278=0,"",'Ark1'!Z2057)</f>
        <v/>
      </c>
      <c r="T278" s="30" t="str">
        <f>+IF(I278=0,"",'Ark1'!AA2057)</f>
        <v/>
      </c>
      <c r="U278" s="28" t="str">
        <f>+IF(I278=0,"",'Ark1'!AC2057)</f>
        <v/>
      </c>
      <c r="V278" s="35" t="str">
        <f>+IF(I278=0,"",'Ark1'!AE2057)</f>
        <v/>
      </c>
      <c r="W278" s="30" t="str">
        <f t="shared" si="43"/>
        <v/>
      </c>
      <c r="X278" s="30" t="str">
        <f t="shared" si="44"/>
        <v/>
      </c>
      <c r="Y278" s="224"/>
      <c r="AA278" s="30"/>
      <c r="AB278" s="28"/>
      <c r="AC278" s="29"/>
      <c r="AD278" s="29"/>
      <c r="AH278" s="29"/>
    </row>
    <row r="279" spans="1:34" ht="15.6">
      <c r="A279" s="224"/>
      <c r="B279" s="309">
        <f>+'Ark1'!C2058</f>
        <v>2024</v>
      </c>
      <c r="C279" s="244">
        <f>+'Ark1'!L2058</f>
        <v>10</v>
      </c>
      <c r="D279" s="244" t="str">
        <f>VLOOKUP(C279,Klasse!$C$11:$D$27,2)</f>
        <v>U-</v>
      </c>
      <c r="E279" s="29">
        <f>+'Ark1'!H2058</f>
        <v>2</v>
      </c>
      <c r="F279" s="29">
        <f>+'Ark1'!J2058</f>
        <v>178</v>
      </c>
      <c r="G279" s="29" t="str">
        <f>VLOOKUP(F279,RNR!$A$8:$B$32,2)</f>
        <v>Røros</v>
      </c>
      <c r="H279" s="29">
        <f>+IF(I279=0,"",'Ark1'!Q2058)</f>
        <v>2</v>
      </c>
      <c r="I279" s="358">
        <f>+'Ark1'!R2058</f>
        <v>29</v>
      </c>
      <c r="J279" s="30">
        <f>+IF(I279=0,"",'Ark1'!AG2058)</f>
        <v>34.939759036144579</v>
      </c>
      <c r="L279" s="30">
        <f>+IF(I279=0,"",'Ark1'!AH2058)</f>
        <v>38.126024403569474</v>
      </c>
      <c r="M279" s="28">
        <f>+IF(I279=0,"",'Ark1'!T2058)</f>
        <v>6.3448275862068995</v>
      </c>
      <c r="N279" s="33">
        <f>+IF(I279=0,"",'Ark1'!U2058)</f>
        <v>14.437931034482752</v>
      </c>
      <c r="O279" s="30">
        <f>+IF(I279=0,"",'Ark1'!V2058)</f>
        <v>0</v>
      </c>
      <c r="P279" s="35">
        <f>+IF(I279=0,"",'Ark1'!W2058)</f>
        <v>0</v>
      </c>
      <c r="Q279" s="35">
        <f>+IF(I279=0,"",'Ark1'!X2058)</f>
        <v>10.344827586206899</v>
      </c>
      <c r="R279" s="35">
        <f>+IF(I279=0,"",'Ark1'!Y2058)</f>
        <v>0</v>
      </c>
      <c r="S279" s="35">
        <f>+IF(I279=0,"",'Ark1'!Z2058)</f>
        <v>0</v>
      </c>
      <c r="T279" s="30">
        <f>+IF(I279=0,"",'Ark1'!AA2058)</f>
        <v>1.5457201854784339</v>
      </c>
      <c r="U279" s="28">
        <f>+IF(I279=0,"",'Ark1'!AC2058)</f>
        <v>0.75547938966229566</v>
      </c>
      <c r="V279" s="35">
        <f>+IF(I279=0,"",'Ark1'!AE2058)</f>
        <v>35.49587512001289</v>
      </c>
      <c r="W279" s="30">
        <f t="shared" si="43"/>
        <v>1.4437931034482752</v>
      </c>
      <c r="X279" s="30">
        <f t="shared" si="44"/>
        <v>14.5</v>
      </c>
      <c r="Y279" s="224"/>
      <c r="AA279" s="30"/>
      <c r="AB279" s="28"/>
      <c r="AC279" s="228"/>
      <c r="AD279" s="29"/>
      <c r="AH279" s="29"/>
    </row>
    <row r="280" spans="1:34" ht="15.6">
      <c r="A280" s="224"/>
      <c r="B280" s="309">
        <f>+'Ark1'!C2059</f>
        <v>2024</v>
      </c>
      <c r="C280" s="244">
        <f>+'Ark1'!L2059</f>
        <v>10</v>
      </c>
      <c r="D280" s="244" t="str">
        <f>VLOOKUP(C280,Klasse!$C$11:$D$27,2)</f>
        <v>U-</v>
      </c>
      <c r="E280" s="29">
        <f>+'Ark1'!H2059</f>
        <v>2</v>
      </c>
      <c r="F280" s="29">
        <f>+'Ark1'!J2059</f>
        <v>181</v>
      </c>
      <c r="G280" s="29" t="str">
        <f>VLOOKUP(F280,RNR!$A$8:$B$32,2)</f>
        <v>Horns</v>
      </c>
      <c r="H280" s="29" t="str">
        <f>+IF(I280=0,"",'Ark1'!Q2059)</f>
        <v/>
      </c>
      <c r="I280" s="358">
        <f>+'Ark1'!R2059</f>
        <v>0</v>
      </c>
      <c r="J280" s="30" t="str">
        <f>+IF(I280=0,"",'Ark1'!AG2059)</f>
        <v/>
      </c>
      <c r="L280" s="30" t="str">
        <f>+IF(I280=0,"",'Ark1'!AH2059)</f>
        <v/>
      </c>
      <c r="M280" s="28" t="str">
        <f>+IF(I280=0,"",'Ark1'!T2059)</f>
        <v/>
      </c>
      <c r="N280" s="33" t="str">
        <f>+IF(I280=0,"",'Ark1'!U2059)</f>
        <v/>
      </c>
      <c r="O280" s="30" t="str">
        <f>+IF(I280=0,"",'Ark1'!V2059)</f>
        <v/>
      </c>
      <c r="P280" s="35" t="str">
        <f>+IF(I280=0,"",'Ark1'!W2059)</f>
        <v/>
      </c>
      <c r="Q280" s="35" t="str">
        <f>+IF(I280=0,"",'Ark1'!X2059)</f>
        <v/>
      </c>
      <c r="R280" s="35" t="str">
        <f>+IF(I280=0,"",'Ark1'!Y2059)</f>
        <v/>
      </c>
      <c r="S280" s="35" t="str">
        <f>+IF(I280=0,"",'Ark1'!Z2059)</f>
        <v/>
      </c>
      <c r="T280" s="30" t="str">
        <f>+IF(I280=0,"",'Ark1'!AA2059)</f>
        <v/>
      </c>
      <c r="U280" s="28" t="str">
        <f>+IF(I280=0,"",'Ark1'!AC2059)</f>
        <v/>
      </c>
      <c r="V280" s="35" t="str">
        <f>+IF(I280=0,"",'Ark1'!AE2059)</f>
        <v/>
      </c>
      <c r="W280" s="30" t="str">
        <f t="shared" si="43"/>
        <v/>
      </c>
      <c r="X280" s="30" t="str">
        <f t="shared" si="44"/>
        <v/>
      </c>
      <c r="Y280" s="224"/>
      <c r="AA280" s="30"/>
      <c r="AB280" s="28"/>
      <c r="AC280" s="228"/>
      <c r="AD280" s="29"/>
      <c r="AH280" s="29"/>
    </row>
    <row r="281" spans="1:34" ht="15.6">
      <c r="A281" s="224"/>
      <c r="B281" s="309">
        <f>+'Ark1'!C2060</f>
        <v>2024</v>
      </c>
      <c r="C281" s="244">
        <f>+'Ark1'!L2060</f>
        <v>10</v>
      </c>
      <c r="D281" s="244" t="str">
        <f>VLOOKUP(C281,Klasse!$C$11:$D$27,2)</f>
        <v>U-</v>
      </c>
      <c r="E281" s="29">
        <f>+'Ark1'!H2060</f>
        <v>1</v>
      </c>
      <c r="F281" s="29">
        <f>+'Ark1'!J2060</f>
        <v>262</v>
      </c>
      <c r="G281" s="29" t="str">
        <f>VLOOKUP(F281,RNR!$A$8:$B$32,2)</f>
        <v>Strilalam</v>
      </c>
      <c r="H281" s="29" t="str">
        <f>+IF(I281=0,"",'Ark1'!Q2060)</f>
        <v/>
      </c>
      <c r="I281" s="358">
        <f>+'Ark1'!R2060</f>
        <v>0</v>
      </c>
      <c r="J281" s="30" t="str">
        <f>+IF(I281=0,"",'Ark1'!AG2060)</f>
        <v/>
      </c>
      <c r="L281" s="30" t="str">
        <f>+IF(I281=0,"",'Ark1'!AH2060)</f>
        <v/>
      </c>
      <c r="M281" s="28" t="str">
        <f>+IF(I281=0,"",'Ark1'!T2060)</f>
        <v/>
      </c>
      <c r="N281" s="33" t="str">
        <f>+IF(I281=0,"",'Ark1'!U2060)</f>
        <v/>
      </c>
      <c r="O281" s="30" t="str">
        <f>+IF(I281=0,"",'Ark1'!V2060)</f>
        <v/>
      </c>
      <c r="P281" s="35" t="str">
        <f>+IF(I281=0,"",'Ark1'!W2060)</f>
        <v/>
      </c>
      <c r="Q281" s="35" t="str">
        <f>+IF(I281=0,"",'Ark1'!X2060)</f>
        <v/>
      </c>
      <c r="R281" s="35" t="str">
        <f>+IF(I281=0,"",'Ark1'!Y2060)</f>
        <v/>
      </c>
      <c r="S281" s="35" t="str">
        <f>+IF(I281=0,"",'Ark1'!Z2060)</f>
        <v/>
      </c>
      <c r="T281" s="30" t="str">
        <f>+IF(I281=0,"",'Ark1'!AA2060)</f>
        <v/>
      </c>
      <c r="U281" s="28" t="str">
        <f>+IF(I281=0,"",'Ark1'!AC2060)</f>
        <v/>
      </c>
      <c r="V281" s="35" t="str">
        <f>+IF(I281=0,"",'Ark1'!AE2060)</f>
        <v/>
      </c>
      <c r="W281" s="30" t="str">
        <f t="shared" si="43"/>
        <v/>
      </c>
      <c r="X281" s="30" t="str">
        <f t="shared" si="44"/>
        <v/>
      </c>
      <c r="Y281" s="224"/>
      <c r="AA281" s="30"/>
      <c r="AB281" s="28"/>
      <c r="AC281" s="228"/>
      <c r="AD281" s="29"/>
      <c r="AH281" s="29"/>
    </row>
    <row r="282" spans="1:34" ht="15.6">
      <c r="A282" s="224"/>
      <c r="B282" s="309">
        <f>+'Ark1'!C2061</f>
        <v>2024</v>
      </c>
      <c r="C282" s="244">
        <f>+'Ark1'!L2061</f>
        <v>10</v>
      </c>
      <c r="D282" s="244" t="str">
        <f>VLOOKUP(C282,Klasse!$C$11:$D$27,2)</f>
        <v>U-</v>
      </c>
      <c r="E282" s="29">
        <f>+'Ark1'!H2061</f>
        <v>2</v>
      </c>
      <c r="F282" s="29">
        <f>+'Ark1'!J2061</f>
        <v>267</v>
      </c>
      <c r="G282" s="29" t="str">
        <f>VLOOKUP(F282,RNR!$A$8:$B$32,2)</f>
        <v>Dalpro</v>
      </c>
      <c r="H282" s="29" t="str">
        <f>+IF(I282=0,"",'Ark1'!Q2061)</f>
        <v/>
      </c>
      <c r="I282" s="358">
        <f>+'Ark1'!R2061</f>
        <v>0</v>
      </c>
      <c r="J282" s="30" t="str">
        <f>+IF(I282=0,"",'Ark1'!AG2061)</f>
        <v/>
      </c>
      <c r="L282" s="30" t="str">
        <f>+IF(I282=0,"",'Ark1'!AH2061)</f>
        <v/>
      </c>
      <c r="M282" s="28" t="str">
        <f>+IF(I282=0,"",'Ark1'!T2061)</f>
        <v/>
      </c>
      <c r="N282" s="33" t="str">
        <f>+IF(I282=0,"",'Ark1'!U2061)</f>
        <v/>
      </c>
      <c r="O282" s="30" t="str">
        <f>+IF(I282=0,"",'Ark1'!V2061)</f>
        <v/>
      </c>
      <c r="P282" s="35" t="str">
        <f>+IF(I282=0,"",'Ark1'!W2061)</f>
        <v/>
      </c>
      <c r="Q282" s="35" t="str">
        <f>+IF(I282=0,"",'Ark1'!X2061)</f>
        <v/>
      </c>
      <c r="R282" s="35" t="str">
        <f>+IF(I282=0,"",'Ark1'!Y2061)</f>
        <v/>
      </c>
      <c r="S282" s="35" t="str">
        <f>+IF(I282=0,"",'Ark1'!Z2061)</f>
        <v/>
      </c>
      <c r="T282" s="30" t="str">
        <f>+IF(I282=0,"",'Ark1'!AA2061)</f>
        <v/>
      </c>
      <c r="U282" s="28" t="str">
        <f>+IF(I282=0,"",'Ark1'!AC2061)</f>
        <v/>
      </c>
      <c r="V282" s="35" t="str">
        <f>+IF(I282=0,"",'Ark1'!AE2061)</f>
        <v/>
      </c>
      <c r="W282" s="30" t="str">
        <f t="shared" si="43"/>
        <v/>
      </c>
      <c r="X282" s="30" t="str">
        <f t="shared" si="44"/>
        <v/>
      </c>
      <c r="Y282" s="224"/>
      <c r="AA282" s="30"/>
      <c r="AB282" s="28"/>
      <c r="AC282" s="29"/>
      <c r="AD282" s="29"/>
      <c r="AH282" s="29"/>
    </row>
    <row r="283" spans="1:34" ht="15.6">
      <c r="A283" s="224"/>
      <c r="B283" s="309">
        <f>+'Ark1'!C2062</f>
        <v>2024</v>
      </c>
      <c r="C283" s="244">
        <f>+'Ark1'!L2062</f>
        <v>10</v>
      </c>
      <c r="D283" s="244" t="str">
        <f>VLOOKUP(C283,Klasse!$C$11:$D$27,2)</f>
        <v>U-</v>
      </c>
      <c r="E283" s="29">
        <f>+'Ark1'!H2062</f>
        <v>1</v>
      </c>
      <c r="F283" s="29">
        <f>+'Ark1'!J2062</f>
        <v>309</v>
      </c>
      <c r="G283" s="29" t="str">
        <f>VLOOKUP(F283,RNR!$A$8:$B$32,2)</f>
        <v>Malvik</v>
      </c>
      <c r="H283" s="29" t="str">
        <f>+IF(I283=0,"",'Ark1'!Q2062)</f>
        <v/>
      </c>
      <c r="I283" s="358">
        <f>+'Ark1'!R2062</f>
        <v>0</v>
      </c>
      <c r="J283" s="30" t="str">
        <f>+IF(I283=0,"",'Ark1'!AG2062)</f>
        <v/>
      </c>
      <c r="L283" s="30" t="str">
        <f>+IF(I283=0,"",'Ark1'!AH2062)</f>
        <v/>
      </c>
      <c r="M283" s="28" t="str">
        <f>+IF(I283=0,"",'Ark1'!T2062)</f>
        <v/>
      </c>
      <c r="N283" s="33" t="str">
        <f>+IF(I283=0,"",'Ark1'!U2062)</f>
        <v/>
      </c>
      <c r="O283" s="30" t="str">
        <f>+IF(I283=0,"",'Ark1'!V2062)</f>
        <v/>
      </c>
      <c r="P283" s="35" t="str">
        <f>+IF(I283=0,"",'Ark1'!W2062)</f>
        <v/>
      </c>
      <c r="Q283" s="35" t="str">
        <f>+IF(I283=0,"",'Ark1'!X2062)</f>
        <v/>
      </c>
      <c r="R283" s="35" t="str">
        <f>+IF(I283=0,"",'Ark1'!Y2062)</f>
        <v/>
      </c>
      <c r="S283" s="35" t="str">
        <f>+IF(I283=0,"",'Ark1'!Z2062)</f>
        <v/>
      </c>
      <c r="T283" s="30" t="str">
        <f>+IF(I283=0,"",'Ark1'!AA2062)</f>
        <v/>
      </c>
      <c r="U283" s="28" t="str">
        <f>+IF(I283=0,"",'Ark1'!AC2062)</f>
        <v/>
      </c>
      <c r="V283" s="35" t="str">
        <f>+IF(I283=0,"",'Ark1'!AE2062)</f>
        <v/>
      </c>
      <c r="W283" s="30" t="str">
        <f t="shared" si="43"/>
        <v/>
      </c>
      <c r="X283" s="30" t="str">
        <f t="shared" si="44"/>
        <v/>
      </c>
      <c r="Y283" s="224"/>
      <c r="AA283" s="30"/>
      <c r="AB283" s="28"/>
      <c r="AC283" s="29"/>
      <c r="AD283" s="29"/>
      <c r="AH283" s="29"/>
    </row>
    <row r="284" spans="1:34" ht="15.6">
      <c r="A284" s="224"/>
      <c r="B284" s="309">
        <f>+'Ark1'!C2063</f>
        <v>2024</v>
      </c>
      <c r="C284" s="244">
        <f>+'Ark1'!L2063</f>
        <v>10</v>
      </c>
      <c r="D284" s="244" t="str">
        <f>VLOOKUP(C284,Klasse!$C$11:$D$27,2)</f>
        <v>U-</v>
      </c>
      <c r="E284" s="29">
        <f>+'Ark1'!H2063</f>
        <v>2</v>
      </c>
      <c r="F284" s="29">
        <f>+'Ark1'!J2063</f>
        <v>470</v>
      </c>
      <c r="G284" s="29" t="str">
        <f>VLOOKUP(F284,RNR!$A$8:$B$32,2)</f>
        <v>Jens Eide</v>
      </c>
      <c r="H284" s="29">
        <f>+IF(I284=0,"",'Ark1'!Q2063)</f>
        <v>10</v>
      </c>
      <c r="I284" s="358">
        <f>+'Ark1'!R2063</f>
        <v>27</v>
      </c>
      <c r="J284" s="30">
        <f>+IF(I284=0,"",'Ark1'!AG2063)</f>
        <v>21.428571428571423</v>
      </c>
      <c r="L284" s="30">
        <f>+IF(I284=0,"",'Ark1'!AH2063)</f>
        <v>25.298837399705246</v>
      </c>
      <c r="M284" s="28">
        <f>+IF(I284=0,"",'Ark1'!T2063)</f>
        <v>7.5185185185185182</v>
      </c>
      <c r="N284" s="33">
        <f>+IF(I284=0,"",'Ark1'!U2063)</f>
        <v>17.166666666666661</v>
      </c>
      <c r="O284" s="30">
        <f>+IF(I284=0,"",'Ark1'!V2063)</f>
        <v>0</v>
      </c>
      <c r="P284" s="35">
        <f>+IF(I284=0,"",'Ark1'!W2063)</f>
        <v>25.925925925925927</v>
      </c>
      <c r="Q284" s="35">
        <f>+IF(I284=0,"",'Ark1'!X2063)</f>
        <v>66.666666666666686</v>
      </c>
      <c r="R284" s="35">
        <f>+IF(I284=0,"",'Ark1'!Y2063)</f>
        <v>0</v>
      </c>
      <c r="S284" s="35">
        <f>+IF(I284=0,"",'Ark1'!Z2063)</f>
        <v>0</v>
      </c>
      <c r="T284" s="30">
        <f>+IF(I284=0,"",'Ark1'!AA2063)</f>
        <v>2.3129266373211625</v>
      </c>
      <c r="U284" s="28">
        <f>+IF(I284=0,"",'Ark1'!AC2063)</f>
        <v>1.6858972854431196</v>
      </c>
      <c r="V284" s="35">
        <f>+IF(I284=0,"",'Ark1'!AE2063)</f>
        <v>-22.637478650997</v>
      </c>
      <c r="W284" s="30">
        <f t="shared" si="43"/>
        <v>1.7166666666666661</v>
      </c>
      <c r="X284" s="30">
        <f t="shared" si="44"/>
        <v>2.7</v>
      </c>
      <c r="Y284" s="224"/>
      <c r="AA284" s="30"/>
      <c r="AB284" s="28"/>
      <c r="AC284" s="29"/>
      <c r="AD284" s="29"/>
      <c r="AH284" s="29"/>
    </row>
    <row r="285" spans="1:34" ht="15.6">
      <c r="A285" s="224"/>
      <c r="B285" s="309">
        <f>+'Ark1'!C2064</f>
        <v>2024</v>
      </c>
      <c r="C285" s="244">
        <f>+'Ark1'!L2064</f>
        <v>10</v>
      </c>
      <c r="D285" s="244" t="str">
        <f>VLOOKUP(C285,Klasse!$C$11:$D$27,2)</f>
        <v>U-</v>
      </c>
      <c r="E285" s="29">
        <f>+'Ark1'!H2064</f>
        <v>1</v>
      </c>
      <c r="F285" s="29">
        <f>+'Ark1'!J2064</f>
        <v>629</v>
      </c>
      <c r="G285" s="29" t="str">
        <f>VLOOKUP(F285,RNR!$A$8:$B$32,2)</f>
        <v>Bø</v>
      </c>
      <c r="H285" s="29" t="str">
        <f>+IF(I285=0,"",'Ark1'!Q2064)</f>
        <v/>
      </c>
      <c r="I285" s="358">
        <f>+'Ark1'!R2064</f>
        <v>0</v>
      </c>
      <c r="J285" s="30" t="str">
        <f>+IF(I285=0,"",'Ark1'!AG2064)</f>
        <v/>
      </c>
      <c r="L285" s="30" t="str">
        <f>+IF(I285=0,"",'Ark1'!AH2064)</f>
        <v/>
      </c>
      <c r="M285" s="28" t="str">
        <f>+IF(I285=0,"",'Ark1'!T2064)</f>
        <v/>
      </c>
      <c r="N285" s="33" t="str">
        <f>+IF(I285=0,"",'Ark1'!U2064)</f>
        <v/>
      </c>
      <c r="O285" s="30" t="str">
        <f>+IF(I285=0,"",'Ark1'!V2064)</f>
        <v/>
      </c>
      <c r="P285" s="35" t="str">
        <f>+IF(I285=0,"",'Ark1'!W2064)</f>
        <v/>
      </c>
      <c r="Q285" s="35" t="str">
        <f>+IF(I285=0,"",'Ark1'!X2064)</f>
        <v/>
      </c>
      <c r="R285" s="35" t="str">
        <f>+IF(I285=0,"",'Ark1'!Y2064)</f>
        <v/>
      </c>
      <c r="S285" s="35" t="str">
        <f>+IF(I285=0,"",'Ark1'!Z2064)</f>
        <v/>
      </c>
      <c r="T285" s="30" t="str">
        <f>+IF(I285=0,"",'Ark1'!AA2064)</f>
        <v/>
      </c>
      <c r="U285" s="28" t="str">
        <f>+IF(I285=0,"",'Ark1'!AC2064)</f>
        <v/>
      </c>
      <c r="V285" s="35" t="str">
        <f>+IF(I285=0,"",'Ark1'!AE2064)</f>
        <v/>
      </c>
      <c r="W285" s="30" t="str">
        <f t="shared" si="43"/>
        <v/>
      </c>
      <c r="X285" s="30" t="str">
        <f t="shared" si="44"/>
        <v/>
      </c>
      <c r="Y285" s="224"/>
      <c r="AA285" s="30"/>
      <c r="AB285" s="28"/>
      <c r="AC285" s="29"/>
      <c r="AD285" s="29"/>
      <c r="AH285" s="29"/>
    </row>
    <row r="286" spans="1:34" ht="15.6">
      <c r="A286" s="224"/>
      <c r="B286" s="309">
        <f>+'Ark1'!C2065</f>
        <v>2024</v>
      </c>
      <c r="C286" s="244">
        <f>+'Ark1'!L2065</f>
        <v>10</v>
      </c>
      <c r="D286" s="244" t="str">
        <f>VLOOKUP(C286,Klasse!$C$11:$D$27,2)</f>
        <v>U-</v>
      </c>
      <c r="E286" s="29">
        <f>+'Ark1'!H2065</f>
        <v>1</v>
      </c>
      <c r="F286" s="29">
        <f>+'Ark1'!J2065</f>
        <v>643</v>
      </c>
      <c r="G286" s="29" t="str">
        <f>VLOOKUP(F286,RNR!$A$8:$B$32,2)</f>
        <v>Bjerka</v>
      </c>
      <c r="H286" s="29" t="str">
        <f>+IF(I286=0,"",'Ark1'!Q2065)</f>
        <v/>
      </c>
      <c r="I286" s="358">
        <f>+'Ark1'!R2065</f>
        <v>0</v>
      </c>
      <c r="J286" s="30" t="str">
        <f>+IF(I286=0,"",'Ark1'!AG2065)</f>
        <v/>
      </c>
      <c r="L286" s="30" t="str">
        <f>+IF(I286=0,"",'Ark1'!AH2065)</f>
        <v/>
      </c>
      <c r="M286" s="28" t="str">
        <f>+IF(I286=0,"",'Ark1'!T2065)</f>
        <v/>
      </c>
      <c r="N286" s="33" t="str">
        <f>+IF(I286=0,"",'Ark1'!U2065)</f>
        <v/>
      </c>
      <c r="O286" s="30" t="str">
        <f>+IF(I286=0,"",'Ark1'!V2065)</f>
        <v/>
      </c>
      <c r="P286" s="35" t="str">
        <f>+IF(I286=0,"",'Ark1'!W2065)</f>
        <v/>
      </c>
      <c r="Q286" s="35" t="str">
        <f>+IF(I286=0,"",'Ark1'!X2065)</f>
        <v/>
      </c>
      <c r="R286" s="35" t="str">
        <f>+IF(I286=0,"",'Ark1'!Y2065)</f>
        <v/>
      </c>
      <c r="S286" s="35" t="str">
        <f>+IF(I286=0,"",'Ark1'!Z2065)</f>
        <v/>
      </c>
      <c r="T286" s="30" t="str">
        <f>+IF(I286=0,"",'Ark1'!AA2065)</f>
        <v/>
      </c>
      <c r="U286" s="28" t="str">
        <f>+IF(I286=0,"",'Ark1'!AC2065)</f>
        <v/>
      </c>
      <c r="V286" s="35" t="str">
        <f>+IF(I286=0,"",'Ark1'!AE2065)</f>
        <v/>
      </c>
      <c r="W286" s="30" t="str">
        <f t="shared" si="43"/>
        <v/>
      </c>
      <c r="X286" s="30" t="str">
        <f t="shared" si="44"/>
        <v/>
      </c>
      <c r="Y286" s="224"/>
      <c r="AA286" s="30"/>
      <c r="AB286" s="28"/>
      <c r="AC286" s="29"/>
      <c r="AD286" s="29"/>
      <c r="AH286" s="29"/>
    </row>
    <row r="287" spans="1:34" ht="15.6">
      <c r="A287" s="224"/>
      <c r="B287" s="309">
        <f>+'Ark1'!C2066</f>
        <v>2024</v>
      </c>
      <c r="C287" s="244">
        <f>+'Ark1'!L2066</f>
        <v>10</v>
      </c>
      <c r="D287" s="244" t="str">
        <f>VLOOKUP(C287,Klasse!$C$11:$D$27,2)</f>
        <v>U-</v>
      </c>
      <c r="E287" s="29">
        <f>+'Ark1'!H2066</f>
        <v>2</v>
      </c>
      <c r="F287" s="29">
        <f>+'Ark1'!J2066</f>
        <v>704</v>
      </c>
      <c r="G287" s="29" t="str">
        <f>VLOOKUP(F287,RNR!$A$8:$B$32,2)</f>
        <v>Øre Vilt</v>
      </c>
      <c r="H287" s="29" t="str">
        <f>+IF(I287=0,"",'Ark1'!Q2066)</f>
        <v/>
      </c>
      <c r="I287" s="358">
        <f>+'Ark1'!R2066</f>
        <v>0</v>
      </c>
      <c r="J287" s="30" t="str">
        <f>+IF(I287=0,"",'Ark1'!AG2066)</f>
        <v/>
      </c>
      <c r="L287" s="30" t="str">
        <f>+IF(I287=0,"",'Ark1'!AH2066)</f>
        <v/>
      </c>
      <c r="M287" s="28" t="str">
        <f>+IF(I287=0,"",'Ark1'!T2066)</f>
        <v/>
      </c>
      <c r="N287" s="33" t="str">
        <f>+IF(I287=0,"",'Ark1'!U2066)</f>
        <v/>
      </c>
      <c r="O287" s="30" t="str">
        <f>+IF(I287=0,"",'Ark1'!V2066)</f>
        <v/>
      </c>
      <c r="P287" s="35" t="str">
        <f>+IF(I287=0,"",'Ark1'!W2066)</f>
        <v/>
      </c>
      <c r="Q287" s="35" t="str">
        <f>+IF(I287=0,"",'Ark1'!X2066)</f>
        <v/>
      </c>
      <c r="R287" s="35" t="str">
        <f>+IF(I287=0,"",'Ark1'!Y2066)</f>
        <v/>
      </c>
      <c r="S287" s="35" t="str">
        <f>+IF(I287=0,"",'Ark1'!Z2066)</f>
        <v/>
      </c>
      <c r="T287" s="30" t="str">
        <f>+IF(I287=0,"",'Ark1'!AA2066)</f>
        <v/>
      </c>
      <c r="U287" s="28" t="str">
        <f>+IF(I287=0,"",'Ark1'!AC2066)</f>
        <v/>
      </c>
      <c r="V287" s="35" t="str">
        <f>+IF(I287=0,"",'Ark1'!AE2066)</f>
        <v/>
      </c>
      <c r="W287" s="30" t="str">
        <f t="shared" si="43"/>
        <v/>
      </c>
      <c r="X287" s="30" t="str">
        <f t="shared" si="44"/>
        <v/>
      </c>
      <c r="Y287" s="224"/>
      <c r="AA287" s="30"/>
      <c r="AB287" s="28"/>
      <c r="AC287" s="29"/>
      <c r="AD287" s="29"/>
      <c r="AH287" s="29"/>
    </row>
    <row r="288" spans="1:34" ht="15.6">
      <c r="A288" s="224"/>
      <c r="B288" s="309">
        <f>+'Ark1'!C2067</f>
        <v>2024</v>
      </c>
      <c r="C288" s="244">
        <f>+'Ark1'!L2067</f>
        <v>10</v>
      </c>
      <c r="D288" s="244" t="str">
        <f>VLOOKUP(C288,Klasse!$C$11:$D$27,2)</f>
        <v>U-</v>
      </c>
      <c r="E288" s="29">
        <f>+'Ark1'!H2067</f>
        <v>1</v>
      </c>
      <c r="F288" s="29">
        <f>+'Ark1'!J2067</f>
        <v>802</v>
      </c>
      <c r="G288" s="29" t="str">
        <f>VLOOKUP(F288,RNR!$A$8:$B$32,2)</f>
        <v>Karasjok</v>
      </c>
      <c r="H288" s="29" t="str">
        <f>+IF(I288=0,"",'Ark1'!Q2067)</f>
        <v/>
      </c>
      <c r="I288" s="358">
        <f>+'Ark1'!R2067</f>
        <v>0</v>
      </c>
      <c r="J288" s="30" t="str">
        <f>+IF(I288=0,"",'Ark1'!AG2067)</f>
        <v/>
      </c>
      <c r="L288" s="30" t="str">
        <f>+IF(I288=0,"",'Ark1'!AH2067)</f>
        <v/>
      </c>
      <c r="M288" s="28" t="str">
        <f>+IF(I288=0,"",'Ark1'!T2067)</f>
        <v/>
      </c>
      <c r="N288" s="33" t="str">
        <f>+IF(I288=0,"",'Ark1'!U2067)</f>
        <v/>
      </c>
      <c r="O288" s="30" t="str">
        <f>+IF(I288=0,"",'Ark1'!V2067)</f>
        <v/>
      </c>
      <c r="P288" s="35" t="str">
        <f>+IF(I288=0,"",'Ark1'!W2067)</f>
        <v/>
      </c>
      <c r="Q288" s="35" t="str">
        <f>+IF(I288=0,"",'Ark1'!X2067)</f>
        <v/>
      </c>
      <c r="R288" s="35" t="str">
        <f>+IF(I288=0,"",'Ark1'!Y2067)</f>
        <v/>
      </c>
      <c r="S288" s="35" t="str">
        <f>+IF(I288=0,"",'Ark1'!Z2067)</f>
        <v/>
      </c>
      <c r="T288" s="30" t="str">
        <f>+IF(I288=0,"",'Ark1'!AA2067)</f>
        <v/>
      </c>
      <c r="U288" s="28" t="str">
        <f>+IF(I288=0,"",'Ark1'!AC2067)</f>
        <v/>
      </c>
      <c r="V288" s="35" t="str">
        <f>+IF(I288=0,"",'Ark1'!AE2067)</f>
        <v/>
      </c>
      <c r="W288" s="30" t="str">
        <f t="shared" si="43"/>
        <v/>
      </c>
      <c r="X288" s="30" t="str">
        <f t="shared" si="44"/>
        <v/>
      </c>
      <c r="Y288" s="224"/>
      <c r="AA288" s="30"/>
      <c r="AB288" s="28"/>
      <c r="AC288" s="29"/>
      <c r="AD288" s="29"/>
      <c r="AH288" s="29"/>
    </row>
    <row r="289" spans="1:52" ht="15" customHeight="1">
      <c r="A289" s="224"/>
      <c r="B289" s="224"/>
      <c r="C289" s="224"/>
      <c r="D289" s="224"/>
      <c r="E289" s="224"/>
      <c r="F289" s="224"/>
      <c r="G289" s="224"/>
      <c r="H289" s="224"/>
      <c r="I289" s="370"/>
      <c r="J289" s="225"/>
      <c r="K289" s="225"/>
      <c r="L289" s="225"/>
      <c r="M289" s="224"/>
      <c r="N289" s="224"/>
      <c r="O289" s="224"/>
      <c r="P289" s="226"/>
      <c r="Q289" s="226"/>
      <c r="R289" s="226"/>
      <c r="S289" s="226"/>
      <c r="T289" s="226"/>
      <c r="U289" s="224"/>
      <c r="V289" s="226"/>
      <c r="W289" s="226"/>
      <c r="X289" s="226"/>
      <c r="Y289" s="224"/>
      <c r="AA289" s="30"/>
      <c r="AB289" s="28"/>
      <c r="AC289" s="228"/>
      <c r="AD289" s="29"/>
      <c r="AH289" s="29"/>
      <c r="AZ289" s="240"/>
    </row>
    <row r="290" spans="1:52" ht="19.8">
      <c r="A290" s="224"/>
      <c r="B290" s="224"/>
      <c r="C290" s="224"/>
      <c r="D290" s="283" t="str">
        <f>+D292</f>
        <v>U</v>
      </c>
      <c r="E290" s="224"/>
      <c r="F290" s="224"/>
      <c r="G290" s="224"/>
      <c r="H290" s="224"/>
      <c r="I290" s="359">
        <f>SUM(I292:I316)</f>
        <v>321</v>
      </c>
      <c r="J290" s="271"/>
      <c r="K290" s="271"/>
      <c r="L290" s="271"/>
      <c r="M290" s="272"/>
      <c r="N290" s="273">
        <f>+Klasse!L21</f>
        <v>16.938629283489099</v>
      </c>
      <c r="O290" s="224"/>
      <c r="P290" s="226"/>
      <c r="Q290" s="226"/>
      <c r="R290" s="226"/>
      <c r="S290" s="226"/>
      <c r="T290" s="226"/>
      <c r="U290" s="224"/>
      <c r="V290" s="226"/>
      <c r="W290" s="226"/>
      <c r="X290" s="226"/>
      <c r="Y290" s="224"/>
      <c r="AA290" s="30"/>
      <c r="AB290" s="28"/>
      <c r="AC290" s="228"/>
      <c r="AD290" s="29"/>
      <c r="AH290" s="29"/>
      <c r="AZ290" s="240"/>
    </row>
    <row r="291" spans="1:52" ht="15" customHeight="1">
      <c r="A291" s="224"/>
      <c r="B291" s="224"/>
      <c r="C291" s="224"/>
      <c r="D291" s="224"/>
      <c r="E291" s="224"/>
      <c r="F291" s="224"/>
      <c r="G291" s="224"/>
      <c r="H291" s="242"/>
      <c r="I291" s="370"/>
      <c r="J291" s="225"/>
      <c r="K291" s="225"/>
      <c r="L291" s="225"/>
      <c r="M291" s="242"/>
      <c r="N291" s="225"/>
      <c r="O291" s="225"/>
      <c r="P291" s="226"/>
      <c r="Q291" s="226"/>
      <c r="R291" s="226"/>
      <c r="S291" s="226"/>
      <c r="T291" s="243"/>
      <c r="U291" s="224"/>
      <c r="V291" s="243"/>
      <c r="W291" s="243"/>
      <c r="X291" s="241"/>
      <c r="Y291" s="224"/>
      <c r="AA291" s="30"/>
      <c r="AB291" s="28"/>
      <c r="AC291" s="228"/>
      <c r="AD291" s="29"/>
      <c r="AH291" s="29"/>
      <c r="AZ291" s="240"/>
    </row>
    <row r="292" spans="1:52" ht="15.6">
      <c r="A292" s="224"/>
      <c r="B292" s="309">
        <f>+'Ark1'!C2068</f>
        <v>2024</v>
      </c>
      <c r="C292" s="244">
        <f>+'Ark1'!L2068</f>
        <v>11</v>
      </c>
      <c r="D292" s="244" t="str">
        <f>VLOOKUP(C292,Klasse!$C$11:$D$27,2)</f>
        <v>U</v>
      </c>
      <c r="E292" s="244">
        <f>+'Ark1'!H2068</f>
        <v>1</v>
      </c>
      <c r="F292" s="244">
        <f>+'Ark1'!J2068</f>
        <v>103</v>
      </c>
      <c r="G292" s="244" t="str">
        <f>VLOOKUP(F292,RNR!$A$8:$B$32,2)</f>
        <v>Rudshøgda</v>
      </c>
      <c r="H292" s="244" t="str">
        <f>+IF(I292=0,"",'Ark1'!Q2068)</f>
        <v/>
      </c>
      <c r="I292" s="374">
        <f>+'Ark1'!R2068</f>
        <v>0</v>
      </c>
      <c r="J292" s="245" t="str">
        <f>+IF(I292=0,"",'Ark1'!AG2068)</f>
        <v/>
      </c>
      <c r="K292" s="245"/>
      <c r="L292" s="245" t="str">
        <f>+IF(I292=0,"",'Ark1'!AH2068)</f>
        <v/>
      </c>
      <c r="M292" s="246" t="str">
        <f>+IF(I292=0,"",'Ark1'!T2068)</f>
        <v/>
      </c>
      <c r="N292" s="33" t="str">
        <f>+IF(I292=0,"",'Ark1'!U2068)</f>
        <v/>
      </c>
      <c r="O292" s="245" t="str">
        <f>+IF(I292=0,"",'Ark1'!V2068)</f>
        <v/>
      </c>
      <c r="P292" s="247" t="str">
        <f>+IF(I292=0,"",'Ark1'!W2068)</f>
        <v/>
      </c>
      <c r="Q292" s="247" t="str">
        <f>+IF(I292=0,"",'Ark1'!X2068)</f>
        <v/>
      </c>
      <c r="R292" s="247" t="str">
        <f>+IF(I292=0,"",'Ark1'!Y2068)</f>
        <v/>
      </c>
      <c r="S292" s="247" t="str">
        <f>+IF(I292=0,"",'Ark1'!Z2068)</f>
        <v/>
      </c>
      <c r="T292" s="245" t="str">
        <f>+IF(I292=0,"",'Ark1'!AA2068)</f>
        <v/>
      </c>
      <c r="U292" s="246" t="str">
        <f>+IF(I292=0,"",'Ark1'!AC2068)</f>
        <v/>
      </c>
      <c r="V292" s="247" t="str">
        <f>+IF(I292=0,"",'Ark1'!AE2068)</f>
        <v/>
      </c>
      <c r="W292" s="245" t="str">
        <f t="shared" ref="W292:W302" si="45">IF(I292=0,"",N292/C292)</f>
        <v/>
      </c>
      <c r="X292" s="245" t="str">
        <f t="shared" ref="X292:X302" si="46">IF(I292=0,"",I292/H292)</f>
        <v/>
      </c>
      <c r="Y292" s="224"/>
      <c r="AA292" s="30"/>
      <c r="AB292" s="28"/>
      <c r="AC292" s="29"/>
      <c r="AD292" s="29"/>
      <c r="AH292" s="29"/>
    </row>
    <row r="293" spans="1:52" ht="15.6">
      <c r="A293" s="224"/>
      <c r="B293" s="309">
        <f>+'Ark1'!C2069</f>
        <v>2024</v>
      </c>
      <c r="C293" s="244">
        <f>+'Ark1'!L2069</f>
        <v>11</v>
      </c>
      <c r="D293" s="244" t="str">
        <f>VLOOKUP(C293,Klasse!$C$11:$D$27,2)</f>
        <v>U</v>
      </c>
      <c r="E293" s="244">
        <f>+'Ark1'!H2069</f>
        <v>2</v>
      </c>
      <c r="F293" s="244">
        <f>+'Ark1'!J2069</f>
        <v>106</v>
      </c>
      <c r="G293" s="244" t="str">
        <f>VLOOKUP(F293,RNR!$A$8:$B$32,2)</f>
        <v>Furuseth</v>
      </c>
      <c r="H293" s="244" t="str">
        <f>+IF(I293=0,"",'Ark1'!Q2069)</f>
        <v/>
      </c>
      <c r="I293" s="374">
        <f>+'Ark1'!R2069</f>
        <v>0</v>
      </c>
      <c r="J293" s="245" t="str">
        <f>+IF(I293=0,"",'Ark1'!AG2069)</f>
        <v/>
      </c>
      <c r="K293" s="245"/>
      <c r="L293" s="245" t="str">
        <f>+IF(I293=0,"",'Ark1'!AH2069)</f>
        <v/>
      </c>
      <c r="M293" s="246" t="str">
        <f>+IF(I293=0,"",'Ark1'!T2069)</f>
        <v/>
      </c>
      <c r="N293" s="33" t="str">
        <f>+IF(I293=0,"",'Ark1'!U2069)</f>
        <v/>
      </c>
      <c r="O293" s="245" t="str">
        <f>+IF(I293=0,"",'Ark1'!V2069)</f>
        <v/>
      </c>
      <c r="P293" s="247" t="str">
        <f>+IF(I293=0,"",'Ark1'!W2069)</f>
        <v/>
      </c>
      <c r="Q293" s="247" t="str">
        <f>+IF(I293=0,"",'Ark1'!X2069)</f>
        <v/>
      </c>
      <c r="R293" s="247" t="str">
        <f>+IF(I293=0,"",'Ark1'!Y2069)</f>
        <v/>
      </c>
      <c r="S293" s="247" t="str">
        <f>+IF(I293=0,"",'Ark1'!Z2069)</f>
        <v/>
      </c>
      <c r="T293" s="245" t="str">
        <f>+IF(I293=0,"",'Ark1'!AA2069)</f>
        <v/>
      </c>
      <c r="U293" s="246" t="str">
        <f>+IF(I293=0,"",'Ark1'!AC2069)</f>
        <v/>
      </c>
      <c r="V293" s="247" t="str">
        <f>+IF(I293=0,"",'Ark1'!AE2069)</f>
        <v/>
      </c>
      <c r="W293" s="245" t="str">
        <f t="shared" si="45"/>
        <v/>
      </c>
      <c r="X293" s="245" t="str">
        <f t="shared" si="46"/>
        <v/>
      </c>
      <c r="Y293" s="224"/>
      <c r="AA293" s="30"/>
      <c r="AB293" s="28"/>
      <c r="AC293" s="29"/>
      <c r="AD293" s="29"/>
      <c r="AH293" s="29"/>
    </row>
    <row r="294" spans="1:52" ht="15.6">
      <c r="A294" s="224"/>
      <c r="B294" s="309">
        <f>+'Ark1'!C2070</f>
        <v>2024</v>
      </c>
      <c r="C294" s="244">
        <f>+'Ark1'!L2070</f>
        <v>11</v>
      </c>
      <c r="D294" s="244" t="str">
        <f>VLOOKUP(C294,Klasse!$C$11:$D$27,2)</f>
        <v>U</v>
      </c>
      <c r="E294" s="244">
        <f>+'Ark1'!H2070</f>
        <v>1</v>
      </c>
      <c r="F294" s="244">
        <f>+'Ark1'!J2070</f>
        <v>110</v>
      </c>
      <c r="G294" s="244" t="str">
        <f>VLOOKUP(F294,RNR!$A$8:$B$32,2)</f>
        <v>Gol</v>
      </c>
      <c r="H294" s="244">
        <f>+IF(I294=0,"",'Ark1'!Q2070)</f>
        <v>9</v>
      </c>
      <c r="I294" s="374">
        <f>+'Ark1'!R2070</f>
        <v>15</v>
      </c>
      <c r="J294" s="245">
        <f>+IF(I294=0,"",'Ark1'!AG2070)</f>
        <v>10.638297872340427</v>
      </c>
      <c r="K294" s="245"/>
      <c r="L294" s="245">
        <f>+IF(I294=0,"",'Ark1'!AH2070)</f>
        <v>11.237892388052138</v>
      </c>
      <c r="M294" s="246">
        <f>+IF(I294=0,"",'Ark1'!T2070)</f>
        <v>7.6666666666666687</v>
      </c>
      <c r="N294" s="33">
        <f>+IF(I294=0,"",'Ark1'!U2070)</f>
        <v>14.773333333333339</v>
      </c>
      <c r="O294" s="245">
        <f>+IF(I294=0,"",'Ark1'!V2070)</f>
        <v>0</v>
      </c>
      <c r="P294" s="247">
        <f>+IF(I294=0,"",'Ark1'!W2070)</f>
        <v>20</v>
      </c>
      <c r="Q294" s="247">
        <f>+IF(I294=0,"",'Ark1'!X2070)</f>
        <v>0</v>
      </c>
      <c r="R294" s="247">
        <f>+IF(I294=0,"",'Ark1'!Y2070)</f>
        <v>0</v>
      </c>
      <c r="S294" s="247">
        <f>+IF(I294=0,"",'Ark1'!Z2070)</f>
        <v>0</v>
      </c>
      <c r="T294" s="245">
        <f>+IF(I294=0,"",'Ark1'!AA2070)</f>
        <v>1.0194551921928299</v>
      </c>
      <c r="U294" s="246">
        <f>+IF(I294=0,"",'Ark1'!AC2070)</f>
        <v>1.0749676997731381</v>
      </c>
      <c r="V294" s="247">
        <f>+IF(I294=0,"",'Ark1'!AE2070)</f>
        <v>66.106098933598034</v>
      </c>
      <c r="W294" s="245">
        <f t="shared" si="45"/>
        <v>1.3430303030303035</v>
      </c>
      <c r="X294" s="245">
        <f t="shared" si="46"/>
        <v>1.6666666666666667</v>
      </c>
      <c r="Y294" s="224"/>
      <c r="AA294" s="30"/>
      <c r="AB294" s="28"/>
      <c r="AC294" s="29"/>
      <c r="AD294" s="29"/>
      <c r="AH294" s="29"/>
    </row>
    <row r="295" spans="1:52" ht="15.6">
      <c r="A295" s="224"/>
      <c r="B295" s="309">
        <f>+'Ark1'!C2071</f>
        <v>2024</v>
      </c>
      <c r="C295" s="244">
        <f>+'Ark1'!L2071</f>
        <v>11</v>
      </c>
      <c r="D295" s="244" t="str">
        <f>VLOOKUP(C295,Klasse!$C$11:$D$27,2)</f>
        <v>U</v>
      </c>
      <c r="E295" s="244">
        <f>+'Ark1'!H2071</f>
        <v>1</v>
      </c>
      <c r="F295" s="244">
        <f>+'Ark1'!J2071</f>
        <v>111</v>
      </c>
      <c r="G295" s="244" t="str">
        <f>VLOOKUP(F295,RNR!$A$8:$B$32,2)</f>
        <v>Forus</v>
      </c>
      <c r="H295" s="244">
        <f>+IF(I295=0,"",'Ark1'!Q2071)</f>
        <v>28</v>
      </c>
      <c r="I295" s="374">
        <f>+'Ark1'!R2071</f>
        <v>158</v>
      </c>
      <c r="J295" s="245">
        <f>+IF(I295=0,"",'Ark1'!AG2071)</f>
        <v>23.795180722891558</v>
      </c>
      <c r="K295" s="245"/>
      <c r="L295" s="245">
        <f>+IF(I295=0,"",'Ark1'!AH2071)</f>
        <v>26.94777289043936</v>
      </c>
      <c r="M295" s="246">
        <f>+IF(I295=0,"",'Ark1'!T2071)</f>
        <v>7.7025316455696196</v>
      </c>
      <c r="N295" s="33">
        <f>+IF(I295=0,"",'Ark1'!U2071)</f>
        <v>16.867088607594944</v>
      </c>
      <c r="O295" s="245">
        <f>+IF(I295=0,"",'Ark1'!V2071)</f>
        <v>0</v>
      </c>
      <c r="P295" s="247">
        <f>+IF(I295=0,"",'Ark1'!W2071)</f>
        <v>18.987341772151904</v>
      </c>
      <c r="Q295" s="247">
        <f>+IF(I295=0,"",'Ark1'!X2071)</f>
        <v>69.620253164556956</v>
      </c>
      <c r="R295" s="247">
        <f>+IF(I295=0,"",'Ark1'!Y2071)</f>
        <v>0.63291139240506322</v>
      </c>
      <c r="S295" s="247">
        <f>+IF(I295=0,"",'Ark1'!Z2071)</f>
        <v>0</v>
      </c>
      <c r="T295" s="245">
        <f>+IF(I295=0,"",'Ark1'!AA2071)</f>
        <v>2.0757320818671898</v>
      </c>
      <c r="U295" s="246">
        <f>+IF(I295=0,"",'Ark1'!AC2071)</f>
        <v>1.0095085511382935</v>
      </c>
      <c r="V295" s="247">
        <f>+IF(I295=0,"",'Ark1'!AE2071)</f>
        <v>28.135797296590461</v>
      </c>
      <c r="W295" s="245">
        <f t="shared" si="45"/>
        <v>1.5333716915995403</v>
      </c>
      <c r="X295" s="245">
        <f t="shared" si="46"/>
        <v>5.6428571428571432</v>
      </c>
      <c r="Y295" s="224"/>
      <c r="AA295" s="30"/>
      <c r="AB295" s="28"/>
      <c r="AC295" s="29"/>
      <c r="AD295" s="29"/>
      <c r="AH295" s="29"/>
    </row>
    <row r="296" spans="1:52" ht="15.6">
      <c r="A296" s="224"/>
      <c r="B296" s="309">
        <f>+'Ark1'!C2072</f>
        <v>2024</v>
      </c>
      <c r="C296" s="244">
        <f>+'Ark1'!L2072</f>
        <v>11</v>
      </c>
      <c r="D296" s="244" t="str">
        <f>VLOOKUP(C296,Klasse!$C$11:$D$27,2)</f>
        <v>U</v>
      </c>
      <c r="E296" s="244">
        <f>+'Ark1'!H2072</f>
        <v>1</v>
      </c>
      <c r="F296" s="244">
        <f>+'Ark1'!J2072</f>
        <v>116</v>
      </c>
      <c r="G296" s="244" t="str">
        <f>VLOOKUP(F296,RNR!$A$8:$B$32,2)</f>
        <v>Sandeid</v>
      </c>
      <c r="H296" s="244" t="str">
        <f>+IF(I296=0,"",'Ark1'!Q2072)</f>
        <v/>
      </c>
      <c r="I296" s="374">
        <f>+'Ark1'!R2072</f>
        <v>0</v>
      </c>
      <c r="J296" s="245" t="str">
        <f>+IF(I296=0,"",'Ark1'!AG2072)</f>
        <v/>
      </c>
      <c r="K296" s="245"/>
      <c r="L296" s="245" t="str">
        <f>+IF(I296=0,"",'Ark1'!AH2072)</f>
        <v/>
      </c>
      <c r="M296" s="246" t="str">
        <f>+IF(I296=0,"",'Ark1'!T2072)</f>
        <v/>
      </c>
      <c r="N296" s="33" t="str">
        <f>+IF(I296=0,"",'Ark1'!U2072)</f>
        <v/>
      </c>
      <c r="O296" s="245" t="str">
        <f>+IF(I296=0,"",'Ark1'!V2072)</f>
        <v/>
      </c>
      <c r="P296" s="247" t="str">
        <f>+IF(I296=0,"",'Ark1'!W2072)</f>
        <v/>
      </c>
      <c r="Q296" s="247" t="str">
        <f>+IF(I296=0,"",'Ark1'!X2072)</f>
        <v/>
      </c>
      <c r="R296" s="247" t="str">
        <f>+IF(I296=0,"",'Ark1'!Y2072)</f>
        <v/>
      </c>
      <c r="S296" s="247" t="str">
        <f>+IF(I296=0,"",'Ark1'!Z2072)</f>
        <v/>
      </c>
      <c r="T296" s="245" t="str">
        <f>+IF(I296=0,"",'Ark1'!AA2072)</f>
        <v/>
      </c>
      <c r="U296" s="246" t="str">
        <f>+IF(I296=0,"",'Ark1'!AC2072)</f>
        <v/>
      </c>
      <c r="V296" s="247" t="str">
        <f>+IF(I296=0,"",'Ark1'!AE2072)</f>
        <v/>
      </c>
      <c r="W296" s="245" t="str">
        <f t="shared" si="45"/>
        <v/>
      </c>
      <c r="X296" s="245" t="str">
        <f t="shared" si="46"/>
        <v/>
      </c>
      <c r="Y296" s="224"/>
      <c r="AA296" s="30"/>
      <c r="AB296" s="28"/>
      <c r="AC296" s="29"/>
      <c r="AD296" s="29"/>
      <c r="AH296" s="29"/>
    </row>
    <row r="297" spans="1:52" ht="15.6">
      <c r="A297" s="224"/>
      <c r="B297" s="309">
        <f>+'Ark1'!C2073</f>
        <v>2024</v>
      </c>
      <c r="C297" s="244">
        <f>+'Ark1'!L2073</f>
        <v>11</v>
      </c>
      <c r="D297" s="244" t="str">
        <f>VLOOKUP(C297,Klasse!$C$11:$D$27,2)</f>
        <v>U</v>
      </c>
      <c r="E297" s="244">
        <f>+'Ark1'!H2073</f>
        <v>2</v>
      </c>
      <c r="F297" s="244">
        <f>+'Ark1'!J2073</f>
        <v>117</v>
      </c>
      <c r="G297" s="244" t="str">
        <f>VLOOKUP(F297,RNR!$A$8:$B$32,2)</f>
        <v>Jæren</v>
      </c>
      <c r="H297" s="244">
        <f>+IF(I297=0,"",'Ark1'!Q2073)</f>
        <v>15</v>
      </c>
      <c r="I297" s="374">
        <f>+'Ark1'!R2073</f>
        <v>40</v>
      </c>
      <c r="J297" s="245">
        <f>+IF(I297=0,"",'Ark1'!AG2073)</f>
        <v>30.534351145038183</v>
      </c>
      <c r="K297" s="245"/>
      <c r="L297" s="245">
        <f>+IF(I297=0,"",'Ark1'!AH2073)</f>
        <v>31.360149284677576</v>
      </c>
      <c r="M297" s="246">
        <f>+IF(I297=0,"",'Ark1'!T2073)</f>
        <v>7.5250000000000004</v>
      </c>
      <c r="N297" s="33">
        <f>+IF(I297=0,"",'Ark1'!U2073)</f>
        <v>15.125</v>
      </c>
      <c r="O297" s="245">
        <f>+IF(I297=0,"",'Ark1'!V2073)</f>
        <v>0</v>
      </c>
      <c r="P297" s="247">
        <f>+IF(I297=0,"",'Ark1'!W2073)</f>
        <v>15</v>
      </c>
      <c r="Q297" s="247">
        <f>+IF(I297=0,"",'Ark1'!X2073)</f>
        <v>20</v>
      </c>
      <c r="R297" s="247">
        <f>+IF(I297=0,"",'Ark1'!Y2073)</f>
        <v>0</v>
      </c>
      <c r="S297" s="247">
        <f>+IF(I297=0,"",'Ark1'!Z2073)</f>
        <v>0</v>
      </c>
      <c r="T297" s="245">
        <f>+IF(I297=0,"",'Ark1'!AA2073)</f>
        <v>1.0343476204835815</v>
      </c>
      <c r="U297" s="246">
        <f>+IF(I297=0,"",'Ark1'!AC2073)</f>
        <v>0.99968745115660895</v>
      </c>
      <c r="V297" s="247">
        <f>+IF(I297=0,"",'Ark1'!AE2073)</f>
        <v>22.908068183431254</v>
      </c>
      <c r="W297" s="245">
        <f t="shared" si="45"/>
        <v>1.375</v>
      </c>
      <c r="X297" s="245">
        <f t="shared" si="46"/>
        <v>2.6666666666666665</v>
      </c>
      <c r="Y297" s="224"/>
      <c r="AA297" s="30"/>
      <c r="AB297" s="28"/>
      <c r="AC297" s="29"/>
      <c r="AD297" s="29"/>
      <c r="AH297" s="29"/>
    </row>
    <row r="298" spans="1:52" ht="15.6">
      <c r="A298" s="224"/>
      <c r="B298" s="309">
        <f>+'Ark1'!C2074</f>
        <v>2024</v>
      </c>
      <c r="C298" s="244">
        <f>+'Ark1'!L2074</f>
        <v>11</v>
      </c>
      <c r="D298" s="244" t="str">
        <f>VLOOKUP(C298,Klasse!$C$11:$D$27,2)</f>
        <v>U</v>
      </c>
      <c r="E298" s="244">
        <f>+'Ark1'!H2074</f>
        <v>1</v>
      </c>
      <c r="F298" s="244">
        <f>+'Ark1'!J2074</f>
        <v>134</v>
      </c>
      <c r="G298" s="244" t="str">
        <f>VLOOKUP(F298,RNR!$A$8:$B$32,2)</f>
        <v>Førde</v>
      </c>
      <c r="H298" s="244">
        <f>+IF(I298=0,"",'Ark1'!Q2074)</f>
        <v>2</v>
      </c>
      <c r="I298" s="374">
        <f>+'Ark1'!R2074</f>
        <v>6</v>
      </c>
      <c r="J298" s="245">
        <f>+IF(I298=0,"",'Ark1'!AG2074)</f>
        <v>33.333333333333343</v>
      </c>
      <c r="K298" s="245"/>
      <c r="L298" s="245">
        <f>+IF(I298=0,"",'Ark1'!AH2074)</f>
        <v>32.712278558338433</v>
      </c>
      <c r="M298" s="246">
        <f>+IF(I298=0,"",'Ark1'!T2074)</f>
        <v>8.3333333333333357</v>
      </c>
      <c r="N298" s="33">
        <f>+IF(I298=0,"",'Ark1'!U2074)</f>
        <v>17.849999999999994</v>
      </c>
      <c r="O298" s="245">
        <f>+IF(I298=0,"",'Ark1'!V2074)</f>
        <v>0</v>
      </c>
      <c r="P298" s="247">
        <f>+IF(I298=0,"",'Ark1'!W2074)</f>
        <v>50</v>
      </c>
      <c r="Q298" s="247">
        <f>+IF(I298=0,"",'Ark1'!X2074)</f>
        <v>83.333333333333314</v>
      </c>
      <c r="R298" s="247">
        <f>+IF(I298=0,"",'Ark1'!Y2074)</f>
        <v>0</v>
      </c>
      <c r="S298" s="247">
        <f>+IF(I298=0,"",'Ark1'!Z2074)</f>
        <v>0</v>
      </c>
      <c r="T298" s="245">
        <f>+IF(I298=0,"",'Ark1'!AA2074)</f>
        <v>2.0172175556113765</v>
      </c>
      <c r="U298" s="246">
        <f>+IF(I298=0,"",'Ark1'!AC2074)</f>
        <v>1.1055415967851281</v>
      </c>
      <c r="V298" s="247">
        <f>+IF(I298=0,"",'Ark1'!AE2074)</f>
        <v>0.74734463751593694</v>
      </c>
      <c r="W298" s="245">
        <f t="shared" si="45"/>
        <v>1.6227272727272721</v>
      </c>
      <c r="X298" s="245">
        <f t="shared" si="46"/>
        <v>3</v>
      </c>
      <c r="Y298" s="224"/>
      <c r="AA298" s="30"/>
      <c r="AB298" s="28"/>
      <c r="AC298" s="29"/>
      <c r="AD298" s="29"/>
      <c r="AH298" s="29"/>
    </row>
    <row r="299" spans="1:52" ht="15.6">
      <c r="A299" s="224"/>
      <c r="B299" s="309">
        <f>+'Ark1'!C2075</f>
        <v>2024</v>
      </c>
      <c r="C299" s="244">
        <f>+'Ark1'!L2075</f>
        <v>11</v>
      </c>
      <c r="D299" s="244" t="str">
        <f>VLOOKUP(C299,Klasse!$C$11:$D$27,2)</f>
        <v>U</v>
      </c>
      <c r="E299" s="244">
        <f>+'Ark1'!H2075</f>
        <v>2</v>
      </c>
      <c r="F299" s="244">
        <f>+'Ark1'!J2075</f>
        <v>141</v>
      </c>
      <c r="G299" s="244" t="str">
        <f>VLOOKUP(F299,RNR!$A$8:$B$32,2)</f>
        <v>Ølen</v>
      </c>
      <c r="H299" s="244">
        <f>+IF(I299=0,"",'Ark1'!Q2075)</f>
        <v>18</v>
      </c>
      <c r="I299" s="374">
        <f>+'Ark1'!R2075</f>
        <v>59</v>
      </c>
      <c r="J299" s="245">
        <f>+IF(I299=0,"",'Ark1'!AG2075)</f>
        <v>9.4399999999999977</v>
      </c>
      <c r="K299" s="245"/>
      <c r="L299" s="245">
        <f>+IF(I299=0,"",'Ark1'!AH2075)</f>
        <v>10.812149060695788</v>
      </c>
      <c r="M299" s="246">
        <f>+IF(I299=0,"",'Ark1'!T2075)</f>
        <v>7.8135593220338988</v>
      </c>
      <c r="N299" s="33">
        <f>+IF(I299=0,"",'Ark1'!U2075)</f>
        <v>18.505084745762705</v>
      </c>
      <c r="O299" s="245">
        <f>+IF(I299=0,"",'Ark1'!V2075)</f>
        <v>0</v>
      </c>
      <c r="P299" s="247">
        <f>+IF(I299=0,"",'Ark1'!W2075)</f>
        <v>22.033898305084747</v>
      </c>
      <c r="Q299" s="247">
        <f>+IF(I299=0,"",'Ark1'!X2075)</f>
        <v>91.525423728813564</v>
      </c>
      <c r="R299" s="247">
        <f>+IF(I299=0,"",'Ark1'!Y2075)</f>
        <v>6.7796610169491505</v>
      </c>
      <c r="S299" s="247">
        <f>+IF(I299=0,"",'Ark1'!Z2075)</f>
        <v>0</v>
      </c>
      <c r="T299" s="245">
        <f>+IF(I299=0,"",'Ark1'!AA2075)</f>
        <v>2.4286722137068639</v>
      </c>
      <c r="U299" s="246">
        <f>+IF(I299=0,"",'Ark1'!AC2075)</f>
        <v>1.0163840237671182</v>
      </c>
      <c r="V299" s="247">
        <f>+IF(I299=0,"",'Ark1'!AE2075)</f>
        <v>52.565415730691342</v>
      </c>
      <c r="W299" s="245">
        <f t="shared" si="45"/>
        <v>1.6822804314329731</v>
      </c>
      <c r="X299" s="245">
        <f t="shared" si="46"/>
        <v>3.2777777777777777</v>
      </c>
      <c r="Y299" s="224"/>
      <c r="AA299" s="30"/>
      <c r="AB299" s="28"/>
      <c r="AC299" s="29"/>
      <c r="AD299" s="29"/>
      <c r="AH299" s="29"/>
    </row>
    <row r="300" spans="1:52" ht="15.6">
      <c r="A300" s="224"/>
      <c r="B300" s="309">
        <f>+'Ark1'!C2076</f>
        <v>2024</v>
      </c>
      <c r="C300" s="244">
        <f>+'Ark1'!L2076</f>
        <v>11</v>
      </c>
      <c r="D300" s="244" t="str">
        <f>VLOOKUP(C300,Klasse!$C$11:$D$27,2)</f>
        <v>U</v>
      </c>
      <c r="E300" s="244">
        <f>+'Ark1'!H2076</f>
        <v>2</v>
      </c>
      <c r="F300" s="244">
        <f>+'Ark1'!J2076</f>
        <v>143</v>
      </c>
      <c r="G300" s="244" t="str">
        <f>VLOOKUP(F300,RNR!$A$8:$B$32,2)</f>
        <v>Nordfjord</v>
      </c>
      <c r="H300" s="244" t="str">
        <f>+IF(I300=0,"",'Ark1'!Q2076)</f>
        <v/>
      </c>
      <c r="I300" s="374">
        <f>+'Ark1'!R2076</f>
        <v>0</v>
      </c>
      <c r="J300" s="245" t="str">
        <f>+IF(I300=0,"",'Ark1'!AG2076)</f>
        <v/>
      </c>
      <c r="K300" s="245"/>
      <c r="L300" s="245" t="str">
        <f>+IF(I300=0,"",'Ark1'!AH2076)</f>
        <v/>
      </c>
      <c r="M300" s="246" t="str">
        <f>+IF(I300=0,"",'Ark1'!T2076)</f>
        <v/>
      </c>
      <c r="N300" s="33" t="str">
        <f>+IF(I300=0,"",'Ark1'!U2076)</f>
        <v/>
      </c>
      <c r="O300" s="245" t="str">
        <f>+IF(I300=0,"",'Ark1'!V2076)</f>
        <v/>
      </c>
      <c r="P300" s="247" t="str">
        <f>+IF(I300=0,"",'Ark1'!W2076)</f>
        <v/>
      </c>
      <c r="Q300" s="247" t="str">
        <f>+IF(I300=0,"",'Ark1'!X2076)</f>
        <v/>
      </c>
      <c r="R300" s="247" t="str">
        <f>+IF(I300=0,"",'Ark1'!Y2076)</f>
        <v/>
      </c>
      <c r="S300" s="247" t="str">
        <f>+IF(I300=0,"",'Ark1'!Z2076)</f>
        <v/>
      </c>
      <c r="T300" s="245" t="str">
        <f>+IF(I300=0,"",'Ark1'!AA2076)</f>
        <v/>
      </c>
      <c r="U300" s="246" t="str">
        <f>+IF(I300=0,"",'Ark1'!AC2076)</f>
        <v/>
      </c>
      <c r="V300" s="247" t="str">
        <f>+IF(I300=0,"",'Ark1'!AE2076)</f>
        <v/>
      </c>
      <c r="W300" s="245" t="str">
        <f t="shared" si="45"/>
        <v/>
      </c>
      <c r="X300" s="245" t="str">
        <f t="shared" si="46"/>
        <v/>
      </c>
      <c r="Y300" s="224"/>
      <c r="AA300" s="30"/>
      <c r="AB300" s="28"/>
      <c r="AC300" s="29"/>
      <c r="AD300" s="29"/>
      <c r="AH300" s="29"/>
    </row>
    <row r="301" spans="1:52" ht="15.6">
      <c r="A301" s="224"/>
      <c r="B301" s="309">
        <f>+'Ark1'!C2077</f>
        <v>2024</v>
      </c>
      <c r="C301" s="244">
        <f>+'Ark1'!L2077</f>
        <v>11</v>
      </c>
      <c r="D301" s="244" t="str">
        <f>VLOOKUP(C301,Klasse!$C$11:$D$27,2)</f>
        <v>U</v>
      </c>
      <c r="E301" s="244">
        <f>+'Ark1'!H2077</f>
        <v>2</v>
      </c>
      <c r="F301" s="244">
        <f>+'Ark1'!J2077</f>
        <v>147</v>
      </c>
      <c r="G301" s="244" t="str">
        <f>VLOOKUP(F301,RNR!$A$8:$B$32,2)</f>
        <v>Midt-Norge</v>
      </c>
      <c r="H301" s="244" t="str">
        <f>+IF(I301=0,"",'Ark1'!Q2077)</f>
        <v/>
      </c>
      <c r="I301" s="374">
        <f>+'Ark1'!R2077</f>
        <v>0</v>
      </c>
      <c r="J301" s="245" t="str">
        <f>+IF(I301=0,"",'Ark1'!AG2077)</f>
        <v/>
      </c>
      <c r="K301" s="245"/>
      <c r="L301" s="245" t="str">
        <f>+IF(I301=0,"",'Ark1'!AH2077)</f>
        <v/>
      </c>
      <c r="M301" s="246" t="str">
        <f>+IF(I301=0,"",'Ark1'!T2077)</f>
        <v/>
      </c>
      <c r="N301" s="33" t="str">
        <f>+IF(I301=0,"",'Ark1'!U2077)</f>
        <v/>
      </c>
      <c r="O301" s="245" t="str">
        <f>+IF(I301=0,"",'Ark1'!V2077)</f>
        <v/>
      </c>
      <c r="P301" s="247" t="str">
        <f>+IF(I301=0,"",'Ark1'!W2077)</f>
        <v/>
      </c>
      <c r="Q301" s="247" t="str">
        <f>+IF(I301=0,"",'Ark1'!X2077)</f>
        <v/>
      </c>
      <c r="R301" s="247" t="str">
        <f>+IF(I301=0,"",'Ark1'!Y2077)</f>
        <v/>
      </c>
      <c r="S301" s="247" t="str">
        <f>+IF(I301=0,"",'Ark1'!Z2077)</f>
        <v/>
      </c>
      <c r="T301" s="245" t="str">
        <f>+IF(I301=0,"",'Ark1'!AA2077)</f>
        <v/>
      </c>
      <c r="U301" s="246" t="str">
        <f>+IF(I301=0,"",'Ark1'!AC2077)</f>
        <v/>
      </c>
      <c r="V301" s="247" t="str">
        <f>+IF(I301=0,"",'Ark1'!AE2077)</f>
        <v/>
      </c>
      <c r="W301" s="245" t="str">
        <f t="shared" si="45"/>
        <v/>
      </c>
      <c r="X301" s="245" t="str">
        <f t="shared" si="46"/>
        <v/>
      </c>
      <c r="Y301" s="224"/>
      <c r="AA301" s="30"/>
      <c r="AB301" s="28"/>
      <c r="AC301" s="29"/>
      <c r="AD301" s="29"/>
      <c r="AH301" s="29"/>
    </row>
    <row r="302" spans="1:52" ht="15.6">
      <c r="A302" s="224"/>
      <c r="B302" s="309">
        <f>+'Ark1'!C2078</f>
        <v>2024</v>
      </c>
      <c r="C302" s="244">
        <f>+'Ark1'!L2078</f>
        <v>11</v>
      </c>
      <c r="D302" s="244" t="str">
        <f>VLOOKUP(C302,Klasse!$C$11:$D$27,2)</f>
        <v>U</v>
      </c>
      <c r="E302" s="244">
        <f>+'Ark1'!H2078</f>
        <v>1</v>
      </c>
      <c r="F302" s="244">
        <f>+'Ark1'!J2078</f>
        <v>155</v>
      </c>
      <c r="G302" s="244" t="str">
        <f>VLOOKUP(F302,RNR!$A$8:$B$32,2)</f>
        <v>Målselv</v>
      </c>
      <c r="H302" s="244" t="str">
        <f>+IF(I302=0,"",'Ark1'!Q2078)</f>
        <v/>
      </c>
      <c r="I302" s="374">
        <f>+'Ark1'!R2078</f>
        <v>0</v>
      </c>
      <c r="J302" s="245" t="str">
        <f>+IF(I302=0,"",'Ark1'!AG2078)</f>
        <v/>
      </c>
      <c r="K302" s="245"/>
      <c r="L302" s="245" t="str">
        <f>+IF(I302=0,"",'Ark1'!AH2078)</f>
        <v/>
      </c>
      <c r="M302" s="246" t="str">
        <f>+IF(I302=0,"",'Ark1'!T2078)</f>
        <v/>
      </c>
      <c r="N302" s="33" t="str">
        <f>+IF(I302=0,"",'Ark1'!U2078)</f>
        <v/>
      </c>
      <c r="O302" s="245" t="str">
        <f>+IF(I302=0,"",'Ark1'!V2078)</f>
        <v/>
      </c>
      <c r="P302" s="247" t="str">
        <f>+IF(I302=0,"",'Ark1'!W2078)</f>
        <v/>
      </c>
      <c r="Q302" s="247" t="str">
        <f>+IF(I302=0,"",'Ark1'!X2078)</f>
        <v/>
      </c>
      <c r="R302" s="247" t="str">
        <f>+IF(I302=0,"",'Ark1'!Y2078)</f>
        <v/>
      </c>
      <c r="S302" s="247" t="str">
        <f>+IF(I302=0,"",'Ark1'!Z2078)</f>
        <v/>
      </c>
      <c r="T302" s="245" t="str">
        <f>+IF(I302=0,"",'Ark1'!AA2078)</f>
        <v/>
      </c>
      <c r="U302" s="246" t="str">
        <f>+IF(I302=0,"",'Ark1'!AC2078)</f>
        <v/>
      </c>
      <c r="V302" s="247" t="str">
        <f>+IF(I302=0,"",'Ark1'!AE2078)</f>
        <v/>
      </c>
      <c r="W302" s="245" t="str">
        <f t="shared" si="45"/>
        <v/>
      </c>
      <c r="X302" s="245" t="str">
        <f t="shared" si="46"/>
        <v/>
      </c>
      <c r="Y302" s="224"/>
      <c r="AA302" s="30"/>
      <c r="AB302" s="28"/>
      <c r="AC302" s="29"/>
      <c r="AD302" s="29"/>
      <c r="AH302" s="29"/>
    </row>
    <row r="303" spans="1:52" ht="15.6">
      <c r="A303" s="224"/>
      <c r="B303" s="309">
        <f>+'Ark1'!C2079</f>
        <v>2024</v>
      </c>
      <c r="C303" s="244">
        <f>+'Ark1'!L2079</f>
        <v>11</v>
      </c>
      <c r="D303" s="244" t="str">
        <f>VLOOKUP(C303,Klasse!$C$11:$D$27,2)</f>
        <v>U</v>
      </c>
      <c r="E303" s="244">
        <f>+'Ark1'!H2079</f>
        <v>2</v>
      </c>
      <c r="F303" s="244">
        <f>+'Ark1'!J2079</f>
        <v>160</v>
      </c>
      <c r="G303" s="244" t="str">
        <f>VLOOKUP(F303,RNR!$A$8:$B$32,2)</f>
        <v>Oslo</v>
      </c>
      <c r="H303" s="244">
        <f>+IF(I303=0,"",'Ark1'!Q2079)</f>
        <v>3</v>
      </c>
      <c r="I303" s="374">
        <f>+'Ark1'!R2079</f>
        <v>6</v>
      </c>
      <c r="J303" s="245">
        <f>+IF(I303=0,"",'Ark1'!AG2079)</f>
        <v>14.285714285714288</v>
      </c>
      <c r="K303" s="245"/>
      <c r="L303" s="245">
        <f>+IF(I303=0,"",'Ark1'!AH2079)</f>
        <v>15.48433048433048</v>
      </c>
      <c r="M303" s="246">
        <f>+IF(I303=0,"",'Ark1'!T2079)</f>
        <v>7.8333333333333313</v>
      </c>
      <c r="N303" s="33">
        <f>+IF(I303=0,"",'Ark1'!U2079)</f>
        <v>18.116666666666671</v>
      </c>
      <c r="O303" s="245">
        <f>+IF(I303=0,"",'Ark1'!V2079)</f>
        <v>0</v>
      </c>
      <c r="P303" s="247">
        <f>+IF(I303=0,"",'Ark1'!W2079)</f>
        <v>0</v>
      </c>
      <c r="Q303" s="247">
        <f>+IF(I303=0,"",'Ark1'!X2079)</f>
        <v>66.666666666666686</v>
      </c>
      <c r="R303" s="247">
        <f>+IF(I303=0,"",'Ark1'!Y2079)</f>
        <v>0</v>
      </c>
      <c r="S303" s="247">
        <f>+IF(I303=0,"",'Ark1'!Z2079)</f>
        <v>0</v>
      </c>
      <c r="T303" s="245">
        <f>+IF(I303=0,"",'Ark1'!AA2079)</f>
        <v>3.3987334242168594</v>
      </c>
      <c r="U303" s="246">
        <f>+IF(I303=0,"",'Ark1'!AC2079)</f>
        <v>0.37267799624997328</v>
      </c>
      <c r="V303" s="247">
        <f>+IF(I303=0,"",'Ark1'!AE2079)</f>
        <v>-15.570587293026804</v>
      </c>
      <c r="W303" s="245">
        <f t="shared" ref="W303:W316" si="47">IF(I303=0,"",N303/C303)</f>
        <v>1.6469696969696974</v>
      </c>
      <c r="X303" s="245">
        <f t="shared" ref="X303:X316" si="48">IF(I303=0,"",I303/H303)</f>
        <v>2</v>
      </c>
      <c r="Y303" s="224"/>
      <c r="AA303" s="30"/>
      <c r="AB303" s="28"/>
      <c r="AC303" s="29"/>
      <c r="AD303" s="29"/>
      <c r="AH303" s="29"/>
    </row>
    <row r="304" spans="1:52" ht="15.6">
      <c r="A304" s="224"/>
      <c r="B304" s="309">
        <f>+'Ark1'!C2080</f>
        <v>2024</v>
      </c>
      <c r="C304" s="244">
        <f>+'Ark1'!L2080</f>
        <v>11</v>
      </c>
      <c r="D304" s="244" t="str">
        <f>VLOOKUP(C304,Klasse!$C$11:$D$27,2)</f>
        <v>U</v>
      </c>
      <c r="E304" s="244">
        <f>+'Ark1'!H2080</f>
        <v>1</v>
      </c>
      <c r="F304" s="244">
        <f>+'Ark1'!J2080</f>
        <v>171</v>
      </c>
      <c r="G304" s="244" t="str">
        <f>VLOOKUP(F304,RNR!$A$8:$B$32,2)</f>
        <v>Prima</v>
      </c>
      <c r="H304" s="244">
        <f>+IF(I304=0,"",'Ark1'!Q2080)</f>
        <v>3</v>
      </c>
      <c r="I304" s="374">
        <f>+'Ark1'!R2080</f>
        <v>12</v>
      </c>
      <c r="J304" s="245">
        <f>+IF(I304=0,"",'Ark1'!AG2080)</f>
        <v>16.666666666666671</v>
      </c>
      <c r="K304" s="245"/>
      <c r="L304" s="245">
        <f>+IF(I304=0,"",'Ark1'!AH2080)</f>
        <v>18.169582772543748</v>
      </c>
      <c r="M304" s="246">
        <f>+IF(I304=0,"",'Ark1'!T2080)</f>
        <v>8.6666666666666643</v>
      </c>
      <c r="N304" s="33">
        <f>+IF(I304=0,"",'Ark1'!U2080)</f>
        <v>18</v>
      </c>
      <c r="O304" s="245">
        <f>+IF(I304=0,"",'Ark1'!V2080)</f>
        <v>0</v>
      </c>
      <c r="P304" s="247">
        <f>+IF(I304=0,"",'Ark1'!W2080)</f>
        <v>66.666666666666686</v>
      </c>
      <c r="Q304" s="247">
        <f>+IF(I304=0,"",'Ark1'!X2080)</f>
        <v>91.666666666666686</v>
      </c>
      <c r="R304" s="247">
        <f>+IF(I304=0,"",'Ark1'!Y2080)</f>
        <v>0</v>
      </c>
      <c r="S304" s="247">
        <f>+IF(I304=0,"",'Ark1'!Z2080)</f>
        <v>0</v>
      </c>
      <c r="T304" s="245">
        <f>+IF(I304=0,"",'Ark1'!AA2080)</f>
        <v>1.4611639196202422</v>
      </c>
      <c r="U304" s="246">
        <f>+IF(I304=0,"",'Ark1'!AC2080)</f>
        <v>0.74535599249993412</v>
      </c>
      <c r="V304" s="247">
        <f>+IF(I304=0,"",'Ark1'!AE2080)</f>
        <v>-16.068500904298784</v>
      </c>
      <c r="W304" s="245">
        <f t="shared" si="47"/>
        <v>1.6363636363636365</v>
      </c>
      <c r="X304" s="245">
        <f t="shared" si="48"/>
        <v>4</v>
      </c>
      <c r="Y304" s="224"/>
      <c r="AA304" s="30"/>
      <c r="AB304" s="28"/>
      <c r="AC304" s="29"/>
      <c r="AD304" s="29"/>
      <c r="AH304" s="29"/>
    </row>
    <row r="305" spans="1:52" ht="15.6">
      <c r="A305" s="224"/>
      <c r="B305" s="309">
        <f>+'Ark1'!C2081</f>
        <v>2024</v>
      </c>
      <c r="C305" s="244">
        <f>+'Ark1'!L2081</f>
        <v>11</v>
      </c>
      <c r="D305" s="244" t="str">
        <f>VLOOKUP(C305,Klasse!$C$11:$D$27,2)</f>
        <v>U</v>
      </c>
      <c r="E305" s="244">
        <f>+'Ark1'!H2081</f>
        <v>2</v>
      </c>
      <c r="F305" s="244">
        <f>+'Ark1'!J2081</f>
        <v>175</v>
      </c>
      <c r="G305" s="244" t="str">
        <f>VLOOKUP(F305,RNR!$A$8:$B$32,2)</f>
        <v>Ole Ringdal</v>
      </c>
      <c r="H305" s="244" t="str">
        <f>+IF(I305=0,"",'Ark1'!Q2081)</f>
        <v/>
      </c>
      <c r="I305" s="374">
        <f>+'Ark1'!R2081</f>
        <v>0</v>
      </c>
      <c r="J305" s="245" t="str">
        <f>+IF(I305=0,"",'Ark1'!AG2081)</f>
        <v/>
      </c>
      <c r="K305" s="245"/>
      <c r="L305" s="245" t="str">
        <f>+IF(I305=0,"",'Ark1'!AH2081)</f>
        <v/>
      </c>
      <c r="M305" s="246" t="str">
        <f>+IF(I305=0,"",'Ark1'!T2081)</f>
        <v/>
      </c>
      <c r="N305" s="33" t="str">
        <f>+IF(I305=0,"",'Ark1'!U2081)</f>
        <v/>
      </c>
      <c r="O305" s="245" t="str">
        <f>+IF(I305=0,"",'Ark1'!V2081)</f>
        <v/>
      </c>
      <c r="P305" s="247" t="str">
        <f>+IF(I305=0,"",'Ark1'!W2081)</f>
        <v/>
      </c>
      <c r="Q305" s="247" t="str">
        <f>+IF(I305=0,"",'Ark1'!X2081)</f>
        <v/>
      </c>
      <c r="R305" s="247" t="str">
        <f>+IF(I305=0,"",'Ark1'!Y2081)</f>
        <v/>
      </c>
      <c r="S305" s="247" t="str">
        <f>+IF(I305=0,"",'Ark1'!Z2081)</f>
        <v/>
      </c>
      <c r="T305" s="245" t="str">
        <f>+IF(I305=0,"",'Ark1'!AA2081)</f>
        <v/>
      </c>
      <c r="U305" s="246" t="str">
        <f>+IF(I305=0,"",'Ark1'!AC2081)</f>
        <v/>
      </c>
      <c r="V305" s="247" t="str">
        <f>+IF(I305=0,"",'Ark1'!AE2081)</f>
        <v/>
      </c>
      <c r="W305" s="245" t="str">
        <f t="shared" si="47"/>
        <v/>
      </c>
      <c r="X305" s="245" t="str">
        <f t="shared" si="48"/>
        <v/>
      </c>
      <c r="Y305" s="224"/>
      <c r="AA305" s="30"/>
      <c r="AB305" s="28"/>
      <c r="AC305" s="29"/>
      <c r="AD305" s="29"/>
      <c r="AH305" s="29"/>
    </row>
    <row r="306" spans="1:52" ht="15.6">
      <c r="A306" s="224"/>
      <c r="B306" s="309">
        <f>+'Ark1'!C2082</f>
        <v>2024</v>
      </c>
      <c r="C306" s="244">
        <f>+'Ark1'!L2082</f>
        <v>11</v>
      </c>
      <c r="D306" s="244" t="str">
        <f>VLOOKUP(C306,Klasse!$C$11:$D$27,2)</f>
        <v>U</v>
      </c>
      <c r="E306" s="244">
        <f>+'Ark1'!H2082</f>
        <v>2</v>
      </c>
      <c r="F306" s="244">
        <f>+'Ark1'!J2082</f>
        <v>177</v>
      </c>
      <c r="G306" s="244" t="str">
        <f>VLOOKUP(F306,RNR!$A$8:$B$32,2)</f>
        <v>Slakthuset</v>
      </c>
      <c r="H306" s="244" t="str">
        <f>+IF(I306=0,"",'Ark1'!Q2082)</f>
        <v/>
      </c>
      <c r="I306" s="374">
        <f>+'Ark1'!R2082</f>
        <v>0</v>
      </c>
      <c r="J306" s="245" t="str">
        <f>+IF(I306=0,"",'Ark1'!AG2082)</f>
        <v/>
      </c>
      <c r="K306" s="245"/>
      <c r="L306" s="245" t="str">
        <f>+IF(I306=0,"",'Ark1'!AH2082)</f>
        <v/>
      </c>
      <c r="M306" s="246" t="str">
        <f>+IF(I306=0,"",'Ark1'!T2082)</f>
        <v/>
      </c>
      <c r="N306" s="33" t="str">
        <f>+IF(I306=0,"",'Ark1'!U2082)</f>
        <v/>
      </c>
      <c r="O306" s="245" t="str">
        <f>+IF(I306=0,"",'Ark1'!V2082)</f>
        <v/>
      </c>
      <c r="P306" s="247" t="str">
        <f>+IF(I306=0,"",'Ark1'!W2082)</f>
        <v/>
      </c>
      <c r="Q306" s="247" t="str">
        <f>+IF(I306=0,"",'Ark1'!X2082)</f>
        <v/>
      </c>
      <c r="R306" s="247" t="str">
        <f>+IF(I306=0,"",'Ark1'!Y2082)</f>
        <v/>
      </c>
      <c r="S306" s="247" t="str">
        <f>+IF(I306=0,"",'Ark1'!Z2082)</f>
        <v/>
      </c>
      <c r="T306" s="245" t="str">
        <f>+IF(I306=0,"",'Ark1'!AA2082)</f>
        <v/>
      </c>
      <c r="U306" s="246" t="str">
        <f>+IF(I306=0,"",'Ark1'!AC2082)</f>
        <v/>
      </c>
      <c r="V306" s="247" t="str">
        <f>+IF(I306=0,"",'Ark1'!AE2082)</f>
        <v/>
      </c>
      <c r="W306" s="245" t="str">
        <f t="shared" si="47"/>
        <v/>
      </c>
      <c r="X306" s="245" t="str">
        <f t="shared" si="48"/>
        <v/>
      </c>
      <c r="Y306" s="224"/>
      <c r="AA306" s="30"/>
      <c r="AB306" s="28"/>
      <c r="AC306" s="29"/>
      <c r="AD306" s="29"/>
      <c r="AH306" s="29"/>
    </row>
    <row r="307" spans="1:52" ht="15.6">
      <c r="A307" s="224"/>
      <c r="B307" s="309">
        <f>+'Ark1'!C2083</f>
        <v>2024</v>
      </c>
      <c r="C307" s="244">
        <f>+'Ark1'!L2083</f>
        <v>11</v>
      </c>
      <c r="D307" s="244" t="str">
        <f>VLOOKUP(C307,Klasse!$C$11:$D$27,2)</f>
        <v>U</v>
      </c>
      <c r="E307" s="244">
        <f>+'Ark1'!H2083</f>
        <v>2</v>
      </c>
      <c r="F307" s="244">
        <f>+'Ark1'!J2083</f>
        <v>178</v>
      </c>
      <c r="G307" s="244" t="str">
        <f>VLOOKUP(F307,RNR!$A$8:$B$32,2)</f>
        <v>Røros</v>
      </c>
      <c r="H307" s="244">
        <f>+IF(I307=0,"",'Ark1'!Q2083)</f>
        <v>1</v>
      </c>
      <c r="I307" s="374">
        <f>+'Ark1'!R2083</f>
        <v>12</v>
      </c>
      <c r="J307" s="245">
        <f>+IF(I307=0,"",'Ark1'!AG2083)</f>
        <v>14.457831325301203</v>
      </c>
      <c r="K307" s="245"/>
      <c r="L307" s="245">
        <f>+IF(I307=0,"",'Ark1'!AH2083)</f>
        <v>16.572573301766528</v>
      </c>
      <c r="M307" s="246">
        <f>+IF(I307=0,"",'Ark1'!T2083)</f>
        <v>6.6666666666666687</v>
      </c>
      <c r="N307" s="33">
        <f>+IF(I307=0,"",'Ark1'!U2083)</f>
        <v>15.166666666666663</v>
      </c>
      <c r="O307" s="245">
        <f>+IF(I307=0,"",'Ark1'!V2083)</f>
        <v>0</v>
      </c>
      <c r="P307" s="247">
        <f>+IF(I307=0,"",'Ark1'!W2083)</f>
        <v>0</v>
      </c>
      <c r="Q307" s="247">
        <f>+IF(I307=0,"",'Ark1'!X2083)</f>
        <v>41.666666666666657</v>
      </c>
      <c r="R307" s="247">
        <f>+IF(I307=0,"",'Ark1'!Y2083)</f>
        <v>0</v>
      </c>
      <c r="S307" s="247">
        <f>+IF(I307=0,"",'Ark1'!Z2083)</f>
        <v>0</v>
      </c>
      <c r="T307" s="245">
        <f>+IF(I307=0,"",'Ark1'!AA2083)</f>
        <v>2.3407026485414462</v>
      </c>
      <c r="U307" s="246">
        <f>+IF(I307=0,"",'Ark1'!AC2083)</f>
        <v>1.027402333828161</v>
      </c>
      <c r="V307" s="247">
        <f>+IF(I307=0,"",'Ark1'!AE2083)</f>
        <v>67.802983762941139</v>
      </c>
      <c r="W307" s="245">
        <f t="shared" si="47"/>
        <v>1.3787878787878785</v>
      </c>
      <c r="X307" s="245">
        <f t="shared" si="48"/>
        <v>12</v>
      </c>
      <c r="Y307" s="224"/>
      <c r="AA307" s="30"/>
      <c r="AB307" s="28"/>
      <c r="AC307" s="29"/>
      <c r="AD307" s="29"/>
      <c r="AH307" s="29"/>
    </row>
    <row r="308" spans="1:52" ht="15.6">
      <c r="A308" s="224"/>
      <c r="B308" s="309">
        <f>+'Ark1'!C2084</f>
        <v>2024</v>
      </c>
      <c r="C308" s="244">
        <f>+'Ark1'!L2084</f>
        <v>11</v>
      </c>
      <c r="D308" s="244" t="str">
        <f>VLOOKUP(C308,Klasse!$C$11:$D$27,2)</f>
        <v>U</v>
      </c>
      <c r="E308" s="244">
        <f>+'Ark1'!H2084</f>
        <v>2</v>
      </c>
      <c r="F308" s="244">
        <f>+'Ark1'!J2084</f>
        <v>181</v>
      </c>
      <c r="G308" s="244" t="str">
        <f>VLOOKUP(F308,RNR!$A$8:$B$32,2)</f>
        <v>Horns</v>
      </c>
      <c r="H308" s="244" t="str">
        <f>+IF(I308=0,"",'Ark1'!Q2084)</f>
        <v/>
      </c>
      <c r="I308" s="374">
        <f>+'Ark1'!R2084</f>
        <v>0</v>
      </c>
      <c r="J308" s="245" t="str">
        <f>+IF(I308=0,"",'Ark1'!AG2084)</f>
        <v/>
      </c>
      <c r="K308" s="245"/>
      <c r="L308" s="245" t="str">
        <f>+IF(I308=0,"",'Ark1'!AH2084)</f>
        <v/>
      </c>
      <c r="M308" s="246" t="str">
        <f>+IF(I308=0,"",'Ark1'!T2084)</f>
        <v/>
      </c>
      <c r="N308" s="33" t="str">
        <f>+IF(I308=0,"",'Ark1'!U2084)</f>
        <v/>
      </c>
      <c r="O308" s="245" t="str">
        <f>+IF(I308=0,"",'Ark1'!V2084)</f>
        <v/>
      </c>
      <c r="P308" s="247" t="str">
        <f>+IF(I308=0,"",'Ark1'!W2084)</f>
        <v/>
      </c>
      <c r="Q308" s="247" t="str">
        <f>+IF(I308=0,"",'Ark1'!X2084)</f>
        <v/>
      </c>
      <c r="R308" s="247" t="str">
        <f>+IF(I308=0,"",'Ark1'!Y2084)</f>
        <v/>
      </c>
      <c r="S308" s="247" t="str">
        <f>+IF(I308=0,"",'Ark1'!Z2084)</f>
        <v/>
      </c>
      <c r="T308" s="245" t="str">
        <f>+IF(I308=0,"",'Ark1'!AA2084)</f>
        <v/>
      </c>
      <c r="U308" s="246" t="str">
        <f>+IF(I308=0,"",'Ark1'!AC2084)</f>
        <v/>
      </c>
      <c r="V308" s="247" t="str">
        <f>+IF(I308=0,"",'Ark1'!AE2084)</f>
        <v/>
      </c>
      <c r="W308" s="245" t="str">
        <f t="shared" si="47"/>
        <v/>
      </c>
      <c r="X308" s="245" t="str">
        <f t="shared" si="48"/>
        <v/>
      </c>
      <c r="Y308" s="224"/>
      <c r="AA308" s="30"/>
      <c r="AB308" s="28"/>
      <c r="AC308" s="29"/>
      <c r="AD308" s="29"/>
      <c r="AH308" s="29"/>
    </row>
    <row r="309" spans="1:52" ht="15.6">
      <c r="A309" s="224"/>
      <c r="B309" s="309">
        <f>+'Ark1'!C2085</f>
        <v>2024</v>
      </c>
      <c r="C309" s="244">
        <f>+'Ark1'!L2085</f>
        <v>11</v>
      </c>
      <c r="D309" s="244" t="str">
        <f>VLOOKUP(C309,Klasse!$C$11:$D$27,2)</f>
        <v>U</v>
      </c>
      <c r="E309" s="244">
        <f>+'Ark1'!H2085</f>
        <v>1</v>
      </c>
      <c r="F309" s="244">
        <f>+'Ark1'!J2085</f>
        <v>262</v>
      </c>
      <c r="G309" s="244" t="str">
        <f>VLOOKUP(F309,RNR!$A$8:$B$32,2)</f>
        <v>Strilalam</v>
      </c>
      <c r="H309" s="244" t="str">
        <f>+IF(I309=0,"",'Ark1'!Q2085)</f>
        <v/>
      </c>
      <c r="I309" s="374">
        <f>+'Ark1'!R2085</f>
        <v>0</v>
      </c>
      <c r="J309" s="245" t="str">
        <f>+IF(I309=0,"",'Ark1'!AG2085)</f>
        <v/>
      </c>
      <c r="K309" s="245"/>
      <c r="L309" s="245" t="str">
        <f>+IF(I309=0,"",'Ark1'!AH2085)</f>
        <v/>
      </c>
      <c r="M309" s="246" t="str">
        <f>+IF(I309=0,"",'Ark1'!T2085)</f>
        <v/>
      </c>
      <c r="N309" s="33" t="str">
        <f>+IF(I309=0,"",'Ark1'!U2085)</f>
        <v/>
      </c>
      <c r="O309" s="245" t="str">
        <f>+IF(I309=0,"",'Ark1'!V2085)</f>
        <v/>
      </c>
      <c r="P309" s="247" t="str">
        <f>+IF(I309=0,"",'Ark1'!W2085)</f>
        <v/>
      </c>
      <c r="Q309" s="247" t="str">
        <f>+IF(I309=0,"",'Ark1'!X2085)</f>
        <v/>
      </c>
      <c r="R309" s="247" t="str">
        <f>+IF(I309=0,"",'Ark1'!Y2085)</f>
        <v/>
      </c>
      <c r="S309" s="247" t="str">
        <f>+IF(I309=0,"",'Ark1'!Z2085)</f>
        <v/>
      </c>
      <c r="T309" s="245" t="str">
        <f>+IF(I309=0,"",'Ark1'!AA2085)</f>
        <v/>
      </c>
      <c r="U309" s="246" t="str">
        <f>+IF(I309=0,"",'Ark1'!AC2085)</f>
        <v/>
      </c>
      <c r="V309" s="247" t="str">
        <f>+IF(I309=0,"",'Ark1'!AE2085)</f>
        <v/>
      </c>
      <c r="W309" s="245" t="str">
        <f t="shared" si="47"/>
        <v/>
      </c>
      <c r="X309" s="245" t="str">
        <f t="shared" si="48"/>
        <v/>
      </c>
      <c r="Y309" s="224"/>
      <c r="AA309" s="30"/>
      <c r="AB309" s="28"/>
      <c r="AC309" s="29"/>
      <c r="AD309" s="29"/>
      <c r="AH309" s="29"/>
    </row>
    <row r="310" spans="1:52" ht="15.6">
      <c r="A310" s="224"/>
      <c r="B310" s="309">
        <f>+'Ark1'!C2086</f>
        <v>2024</v>
      </c>
      <c r="C310" s="244">
        <f>+'Ark1'!L2086</f>
        <v>11</v>
      </c>
      <c r="D310" s="244" t="str">
        <f>VLOOKUP(C310,Klasse!$C$11:$D$27,2)</f>
        <v>U</v>
      </c>
      <c r="E310" s="244">
        <f>+'Ark1'!H2086</f>
        <v>2</v>
      </c>
      <c r="F310" s="244">
        <f>+'Ark1'!J2086</f>
        <v>267</v>
      </c>
      <c r="G310" s="244" t="str">
        <f>VLOOKUP(F310,RNR!$A$8:$B$32,2)</f>
        <v>Dalpro</v>
      </c>
      <c r="H310" s="244" t="str">
        <f>+IF(I310=0,"",'Ark1'!Q2086)</f>
        <v/>
      </c>
      <c r="I310" s="374">
        <f>+'Ark1'!R2086</f>
        <v>0</v>
      </c>
      <c r="J310" s="245" t="str">
        <f>+IF(I310=0,"",'Ark1'!AG2086)</f>
        <v/>
      </c>
      <c r="K310" s="245"/>
      <c r="L310" s="245" t="str">
        <f>+IF(I310=0,"",'Ark1'!AH2086)</f>
        <v/>
      </c>
      <c r="M310" s="246" t="str">
        <f>+IF(I310=0,"",'Ark1'!T2086)</f>
        <v/>
      </c>
      <c r="N310" s="33" t="str">
        <f>+IF(I310=0,"",'Ark1'!U2086)</f>
        <v/>
      </c>
      <c r="O310" s="245" t="str">
        <f>+IF(I310=0,"",'Ark1'!V2086)</f>
        <v/>
      </c>
      <c r="P310" s="247" t="str">
        <f>+IF(I310=0,"",'Ark1'!W2086)</f>
        <v/>
      </c>
      <c r="Q310" s="247" t="str">
        <f>+IF(I310=0,"",'Ark1'!X2086)</f>
        <v/>
      </c>
      <c r="R310" s="247" t="str">
        <f>+IF(I310=0,"",'Ark1'!Y2086)</f>
        <v/>
      </c>
      <c r="S310" s="247" t="str">
        <f>+IF(I310=0,"",'Ark1'!Z2086)</f>
        <v/>
      </c>
      <c r="T310" s="245" t="str">
        <f>+IF(I310=0,"",'Ark1'!AA2086)</f>
        <v/>
      </c>
      <c r="U310" s="246" t="str">
        <f>+IF(I310=0,"",'Ark1'!AC2086)</f>
        <v/>
      </c>
      <c r="V310" s="247" t="str">
        <f>+IF(I310=0,"",'Ark1'!AE2086)</f>
        <v/>
      </c>
      <c r="W310" s="245" t="str">
        <f t="shared" si="47"/>
        <v/>
      </c>
      <c r="X310" s="245" t="str">
        <f t="shared" si="48"/>
        <v/>
      </c>
      <c r="Y310" s="224"/>
      <c r="AA310" s="30"/>
      <c r="AB310" s="28"/>
      <c r="AC310" s="29"/>
      <c r="AD310" s="29"/>
      <c r="AH310" s="29"/>
    </row>
    <row r="311" spans="1:52" ht="15.6">
      <c r="A311" s="224"/>
      <c r="B311" s="309">
        <f>+'Ark1'!C2087</f>
        <v>2024</v>
      </c>
      <c r="C311" s="244">
        <f>+'Ark1'!L2087</f>
        <v>11</v>
      </c>
      <c r="D311" s="244" t="str">
        <f>VLOOKUP(C311,Klasse!$C$11:$D$27,2)</f>
        <v>U</v>
      </c>
      <c r="E311" s="244">
        <f>+'Ark1'!H2087</f>
        <v>1</v>
      </c>
      <c r="F311" s="244">
        <f>+'Ark1'!J2087</f>
        <v>309</v>
      </c>
      <c r="G311" s="244" t="str">
        <f>VLOOKUP(F311,RNR!$A$8:$B$32,2)</f>
        <v>Malvik</v>
      </c>
      <c r="H311" s="244" t="str">
        <f>+IF(I311=0,"",'Ark1'!Q2087)</f>
        <v/>
      </c>
      <c r="I311" s="374">
        <f>+'Ark1'!R2087</f>
        <v>0</v>
      </c>
      <c r="J311" s="245" t="str">
        <f>+IF(I311=0,"",'Ark1'!AG2087)</f>
        <v/>
      </c>
      <c r="K311" s="245"/>
      <c r="L311" s="245" t="str">
        <f>+IF(I311=0,"",'Ark1'!AH2087)</f>
        <v/>
      </c>
      <c r="M311" s="246" t="str">
        <f>+IF(I311=0,"",'Ark1'!T2087)</f>
        <v/>
      </c>
      <c r="N311" s="33" t="str">
        <f>+IF(I311=0,"",'Ark1'!U2087)</f>
        <v/>
      </c>
      <c r="O311" s="245" t="str">
        <f>+IF(I311=0,"",'Ark1'!V2087)</f>
        <v/>
      </c>
      <c r="P311" s="247" t="str">
        <f>+IF(I311=0,"",'Ark1'!W2087)</f>
        <v/>
      </c>
      <c r="Q311" s="247" t="str">
        <f>+IF(I311=0,"",'Ark1'!X2087)</f>
        <v/>
      </c>
      <c r="R311" s="247" t="str">
        <f>+IF(I311=0,"",'Ark1'!Y2087)</f>
        <v/>
      </c>
      <c r="S311" s="247" t="str">
        <f>+IF(I311=0,"",'Ark1'!Z2087)</f>
        <v/>
      </c>
      <c r="T311" s="245" t="str">
        <f>+IF(I311=0,"",'Ark1'!AA2087)</f>
        <v/>
      </c>
      <c r="U311" s="246" t="str">
        <f>+IF(I311=0,"",'Ark1'!AC2087)</f>
        <v/>
      </c>
      <c r="V311" s="247" t="str">
        <f>+IF(I311=0,"",'Ark1'!AE2087)</f>
        <v/>
      </c>
      <c r="W311" s="245" t="str">
        <f t="shared" si="47"/>
        <v/>
      </c>
      <c r="X311" s="245" t="str">
        <f t="shared" si="48"/>
        <v/>
      </c>
      <c r="Y311" s="224"/>
      <c r="AA311" s="30"/>
      <c r="AB311" s="28"/>
      <c r="AC311" s="29"/>
      <c r="AD311" s="29"/>
      <c r="AH311" s="29"/>
    </row>
    <row r="312" spans="1:52" ht="15.6">
      <c r="A312" s="224"/>
      <c r="B312" s="309">
        <f>+'Ark1'!C2088</f>
        <v>2024</v>
      </c>
      <c r="C312" s="244">
        <f>+'Ark1'!L2088</f>
        <v>11</v>
      </c>
      <c r="D312" s="244" t="str">
        <f>VLOOKUP(C312,Klasse!$C$11:$D$27,2)</f>
        <v>U</v>
      </c>
      <c r="E312" s="244">
        <f>+'Ark1'!H2088</f>
        <v>2</v>
      </c>
      <c r="F312" s="244">
        <f>+'Ark1'!J2088</f>
        <v>470</v>
      </c>
      <c r="G312" s="244" t="str">
        <f>VLOOKUP(F312,RNR!$A$8:$B$32,2)</f>
        <v>Jens Eide</v>
      </c>
      <c r="H312" s="244">
        <f>+IF(I312=0,"",'Ark1'!Q2088)</f>
        <v>4</v>
      </c>
      <c r="I312" s="374">
        <f>+'Ark1'!R2088</f>
        <v>13</v>
      </c>
      <c r="J312" s="245">
        <f>+IF(I312=0,"",'Ark1'!AG2088)</f>
        <v>10.31746031746032</v>
      </c>
      <c r="K312" s="245"/>
      <c r="L312" s="245">
        <f>+IF(I312=0,"",'Ark1'!AH2088)</f>
        <v>13.10517984826156</v>
      </c>
      <c r="M312" s="246">
        <f>+IF(I312=0,"",'Ark1'!T2088)</f>
        <v>9.7692307692307718</v>
      </c>
      <c r="N312" s="33">
        <f>+IF(I312=0,"",'Ark1'!U2088)</f>
        <v>18.469230769230762</v>
      </c>
      <c r="O312" s="245">
        <f>+IF(I312=0,"",'Ark1'!V2088)</f>
        <v>0</v>
      </c>
      <c r="P312" s="247">
        <f>+IF(I312=0,"",'Ark1'!W2088)</f>
        <v>69.230769230769269</v>
      </c>
      <c r="Q312" s="247">
        <f>+IF(I312=0,"",'Ark1'!X2088)</f>
        <v>76.923076923076891</v>
      </c>
      <c r="R312" s="247">
        <f>+IF(I312=0,"",'Ark1'!Y2088)</f>
        <v>7.6923076923076898</v>
      </c>
      <c r="S312" s="247">
        <f>+IF(I312=0,"",'Ark1'!Z2088)</f>
        <v>0</v>
      </c>
      <c r="T312" s="245">
        <f>+IF(I312=0,"",'Ark1'!AA2088)</f>
        <v>2.7507718120793321</v>
      </c>
      <c r="U312" s="246">
        <f>+IF(I312=0,"",'Ark1'!AC2088)</f>
        <v>2.2584489624466433</v>
      </c>
      <c r="V312" s="247">
        <f>+IF(I312=0,"",'Ark1'!AE2088)</f>
        <v>-25.249813643801605</v>
      </c>
      <c r="W312" s="245">
        <f t="shared" si="47"/>
        <v>1.6790209790209785</v>
      </c>
      <c r="X312" s="245">
        <f t="shared" si="48"/>
        <v>3.25</v>
      </c>
      <c r="Y312" s="224"/>
      <c r="AA312" s="30"/>
      <c r="AB312" s="28"/>
      <c r="AC312" s="29"/>
      <c r="AD312" s="29"/>
      <c r="AH312" s="29"/>
    </row>
    <row r="313" spans="1:52" ht="15.6">
      <c r="A313" s="224"/>
      <c r="B313" s="309">
        <f>+'Ark1'!C2089</f>
        <v>2024</v>
      </c>
      <c r="C313" s="244">
        <f>+'Ark1'!L2089</f>
        <v>11</v>
      </c>
      <c r="D313" s="244" t="str">
        <f>VLOOKUP(C313,Klasse!$C$11:$D$27,2)</f>
        <v>U</v>
      </c>
      <c r="E313" s="244">
        <f>+'Ark1'!H2089</f>
        <v>2</v>
      </c>
      <c r="F313" s="244">
        <f>+'Ark1'!J2089</f>
        <v>629</v>
      </c>
      <c r="G313" s="244" t="str">
        <f>VLOOKUP(F313,RNR!$A$8:$B$32,2)</f>
        <v>Bø</v>
      </c>
      <c r="H313" s="244" t="str">
        <f>+IF(I313=0,"",'Ark1'!Q2089)</f>
        <v/>
      </c>
      <c r="I313" s="374">
        <f>+'Ark1'!R2089</f>
        <v>0</v>
      </c>
      <c r="J313" s="245" t="str">
        <f>+IF(I313=0,"",'Ark1'!AG2089)</f>
        <v/>
      </c>
      <c r="K313" s="245"/>
      <c r="L313" s="245" t="str">
        <f>+IF(I313=0,"",'Ark1'!AH2089)</f>
        <v/>
      </c>
      <c r="M313" s="246" t="str">
        <f>+IF(I313=0,"",'Ark1'!T2089)</f>
        <v/>
      </c>
      <c r="N313" s="33" t="str">
        <f>+IF(I313=0,"",'Ark1'!U2089)</f>
        <v/>
      </c>
      <c r="O313" s="245" t="str">
        <f>+IF(I313=0,"",'Ark1'!V2089)</f>
        <v/>
      </c>
      <c r="P313" s="247" t="str">
        <f>+IF(I313=0,"",'Ark1'!W2089)</f>
        <v/>
      </c>
      <c r="Q313" s="247" t="str">
        <f>+IF(I313=0,"",'Ark1'!X2089)</f>
        <v/>
      </c>
      <c r="R313" s="247" t="str">
        <f>+IF(I313=0,"",'Ark1'!Y2089)</f>
        <v/>
      </c>
      <c r="S313" s="247" t="str">
        <f>+IF(I313=0,"",'Ark1'!Z2089)</f>
        <v/>
      </c>
      <c r="T313" s="245" t="str">
        <f>+IF(I313=0,"",'Ark1'!AA2089)</f>
        <v/>
      </c>
      <c r="U313" s="246" t="str">
        <f>+IF(I313=0,"",'Ark1'!AC2089)</f>
        <v/>
      </c>
      <c r="V313" s="247" t="str">
        <f>+IF(I313=0,"",'Ark1'!AE2089)</f>
        <v/>
      </c>
      <c r="W313" s="245" t="str">
        <f t="shared" si="47"/>
        <v/>
      </c>
      <c r="X313" s="245" t="str">
        <f t="shared" si="48"/>
        <v/>
      </c>
      <c r="Y313" s="224"/>
      <c r="AA313" s="30"/>
      <c r="AB313" s="28"/>
      <c r="AC313" s="29"/>
      <c r="AD313" s="29"/>
      <c r="AH313" s="29"/>
    </row>
    <row r="314" spans="1:52" ht="15.6">
      <c r="A314" s="224"/>
      <c r="B314" s="309">
        <f>+'Ark1'!C2090</f>
        <v>2024</v>
      </c>
      <c r="C314" s="244">
        <f>+'Ark1'!L2090</f>
        <v>11</v>
      </c>
      <c r="D314" s="244" t="str">
        <f>VLOOKUP(C314,Klasse!$C$11:$D$27,2)</f>
        <v>U</v>
      </c>
      <c r="E314" s="244">
        <f>+'Ark1'!H2090</f>
        <v>1</v>
      </c>
      <c r="F314" s="244">
        <f>+'Ark1'!J2090</f>
        <v>643</v>
      </c>
      <c r="G314" s="244" t="str">
        <f>VLOOKUP(F314,RNR!$A$8:$B$32,2)</f>
        <v>Bjerka</v>
      </c>
      <c r="H314" s="244" t="str">
        <f>+IF(I314=0,"",'Ark1'!Q2090)</f>
        <v/>
      </c>
      <c r="I314" s="374">
        <f>+'Ark1'!R2090</f>
        <v>0</v>
      </c>
      <c r="J314" s="245" t="str">
        <f>+IF(I314=0,"",'Ark1'!AG2090)</f>
        <v/>
      </c>
      <c r="K314" s="245"/>
      <c r="L314" s="245" t="str">
        <f>+IF(I314=0,"",'Ark1'!AH2090)</f>
        <v/>
      </c>
      <c r="M314" s="246" t="str">
        <f>+IF(I314=0,"",'Ark1'!T2090)</f>
        <v/>
      </c>
      <c r="N314" s="33" t="str">
        <f>+IF(I314=0,"",'Ark1'!U2090)</f>
        <v/>
      </c>
      <c r="O314" s="245" t="str">
        <f>+IF(I314=0,"",'Ark1'!V2090)</f>
        <v/>
      </c>
      <c r="P314" s="247" t="str">
        <f>+IF(I314=0,"",'Ark1'!W2090)</f>
        <v/>
      </c>
      <c r="Q314" s="247" t="str">
        <f>+IF(I314=0,"",'Ark1'!X2090)</f>
        <v/>
      </c>
      <c r="R314" s="247" t="str">
        <f>+IF(I314=0,"",'Ark1'!Y2090)</f>
        <v/>
      </c>
      <c r="S314" s="247" t="str">
        <f>+IF(I314=0,"",'Ark1'!Z2090)</f>
        <v/>
      </c>
      <c r="T314" s="245" t="str">
        <f>+IF(I314=0,"",'Ark1'!AA2090)</f>
        <v/>
      </c>
      <c r="U314" s="246" t="str">
        <f>+IF(I314=0,"",'Ark1'!AC2090)</f>
        <v/>
      </c>
      <c r="V314" s="247" t="str">
        <f>+IF(I314=0,"",'Ark1'!AE2090)</f>
        <v/>
      </c>
      <c r="W314" s="245" t="str">
        <f t="shared" si="47"/>
        <v/>
      </c>
      <c r="X314" s="245" t="str">
        <f t="shared" si="48"/>
        <v/>
      </c>
      <c r="Y314" s="224"/>
      <c r="AA314" s="30"/>
      <c r="AB314" s="28"/>
      <c r="AE314" s="28"/>
      <c r="AF314" s="28"/>
      <c r="AG314" s="28"/>
      <c r="AI314" s="28"/>
      <c r="AJ314" s="249"/>
      <c r="AK314" s="28"/>
      <c r="AL314" s="28"/>
    </row>
    <row r="315" spans="1:52" ht="15.6">
      <c r="A315" s="224"/>
      <c r="B315" s="309">
        <f>+'Ark1'!C2091</f>
        <v>2024</v>
      </c>
      <c r="C315" s="244">
        <f>+'Ark1'!L2091</f>
        <v>11</v>
      </c>
      <c r="D315" s="244" t="str">
        <f>VLOOKUP(C315,Klasse!$C$11:$D$27,2)</f>
        <v>U</v>
      </c>
      <c r="E315" s="244">
        <f>+'Ark1'!H2091</f>
        <v>2</v>
      </c>
      <c r="F315" s="244">
        <f>+'Ark1'!J2091</f>
        <v>704</v>
      </c>
      <c r="G315" s="244" t="str">
        <f>VLOOKUP(F315,RNR!$A$8:$B$32,2)</f>
        <v>Øre Vilt</v>
      </c>
      <c r="H315" s="244" t="str">
        <f>+IF(I315=0,"",'Ark1'!Q2091)</f>
        <v/>
      </c>
      <c r="I315" s="374">
        <f>+'Ark1'!R2091</f>
        <v>0</v>
      </c>
      <c r="J315" s="245" t="str">
        <f>+IF(I315=0,"",'Ark1'!AG2091)</f>
        <v/>
      </c>
      <c r="K315" s="245"/>
      <c r="L315" s="245" t="str">
        <f>+IF(I315=0,"",'Ark1'!AH2091)</f>
        <v/>
      </c>
      <c r="M315" s="246" t="str">
        <f>+IF(I315=0,"",'Ark1'!T2091)</f>
        <v/>
      </c>
      <c r="N315" s="33" t="str">
        <f>+IF(I315=0,"",'Ark1'!U2091)</f>
        <v/>
      </c>
      <c r="O315" s="245" t="str">
        <f>+IF(I315=0,"",'Ark1'!V2091)</f>
        <v/>
      </c>
      <c r="P315" s="247" t="str">
        <f>+IF(I315=0,"",'Ark1'!W2091)</f>
        <v/>
      </c>
      <c r="Q315" s="247" t="str">
        <f>+IF(I315=0,"",'Ark1'!X2091)</f>
        <v/>
      </c>
      <c r="R315" s="247" t="str">
        <f>+IF(I315=0,"",'Ark1'!Y2091)</f>
        <v/>
      </c>
      <c r="S315" s="247" t="str">
        <f>+IF(I315=0,"",'Ark1'!Z2091)</f>
        <v/>
      </c>
      <c r="T315" s="245" t="str">
        <f>+IF(I315=0,"",'Ark1'!AA2091)</f>
        <v/>
      </c>
      <c r="U315" s="246" t="str">
        <f>+IF(I315=0,"",'Ark1'!AC2091)</f>
        <v/>
      </c>
      <c r="V315" s="247" t="str">
        <f>+IF(I315=0,"",'Ark1'!AE2091)</f>
        <v/>
      </c>
      <c r="W315" s="245" t="str">
        <f t="shared" si="47"/>
        <v/>
      </c>
      <c r="X315" s="245" t="str">
        <f t="shared" si="48"/>
        <v/>
      </c>
      <c r="Y315" s="224"/>
      <c r="AA315" s="30"/>
      <c r="AB315" s="28"/>
      <c r="AE315" s="28"/>
      <c r="AF315" s="28"/>
      <c r="AG315" s="28"/>
      <c r="AI315" s="28"/>
      <c r="AJ315" s="249"/>
      <c r="AK315" s="28"/>
      <c r="AL315" s="28"/>
    </row>
    <row r="316" spans="1:52" ht="15.6">
      <c r="A316" s="224"/>
      <c r="B316" s="309">
        <f>+'Ark1'!C2092</f>
        <v>2024</v>
      </c>
      <c r="C316" s="244">
        <f>+'Ark1'!L2092</f>
        <v>11</v>
      </c>
      <c r="D316" s="244" t="str">
        <f>VLOOKUP(C316,Klasse!$C$11:$D$27,2)</f>
        <v>U</v>
      </c>
      <c r="E316" s="244">
        <f>+'Ark1'!H2092</f>
        <v>1</v>
      </c>
      <c r="F316" s="244">
        <f>+'Ark1'!J2092</f>
        <v>802</v>
      </c>
      <c r="G316" s="244" t="str">
        <f>VLOOKUP(F316,RNR!$A$8:$B$32,2)</f>
        <v>Karasjok</v>
      </c>
      <c r="H316" s="244" t="str">
        <f>+IF(I316=0,"",'Ark1'!Q2092)</f>
        <v/>
      </c>
      <c r="I316" s="374">
        <f>+'Ark1'!R2092</f>
        <v>0</v>
      </c>
      <c r="J316" s="245" t="str">
        <f>+IF(I316=0,"",'Ark1'!AG2092)</f>
        <v/>
      </c>
      <c r="K316" s="245"/>
      <c r="L316" s="245" t="str">
        <f>+IF(I316=0,"",'Ark1'!AH2092)</f>
        <v/>
      </c>
      <c r="M316" s="246" t="str">
        <f>+IF(I316=0,"",'Ark1'!T2092)</f>
        <v/>
      </c>
      <c r="N316" s="33" t="str">
        <f>+IF(I316=0,"",'Ark1'!U2092)</f>
        <v/>
      </c>
      <c r="O316" s="245" t="str">
        <f>+IF(I316=0,"",'Ark1'!V2092)</f>
        <v/>
      </c>
      <c r="P316" s="247" t="str">
        <f>+IF(I316=0,"",'Ark1'!W2092)</f>
        <v/>
      </c>
      <c r="Q316" s="247" t="str">
        <f>+IF(I316=0,"",'Ark1'!X2092)</f>
        <v/>
      </c>
      <c r="R316" s="247" t="str">
        <f>+IF(I316=0,"",'Ark1'!Y2092)</f>
        <v/>
      </c>
      <c r="S316" s="247" t="str">
        <f>+IF(I316=0,"",'Ark1'!Z2092)</f>
        <v/>
      </c>
      <c r="T316" s="245" t="str">
        <f>+IF(I316=0,"",'Ark1'!AA2092)</f>
        <v/>
      </c>
      <c r="U316" s="246" t="str">
        <f>+IF(I316=0,"",'Ark1'!AC2092)</f>
        <v/>
      </c>
      <c r="V316" s="247" t="str">
        <f>+IF(I316=0,"",'Ark1'!AE2092)</f>
        <v/>
      </c>
      <c r="W316" s="245" t="str">
        <f t="shared" si="47"/>
        <v/>
      </c>
      <c r="X316" s="245" t="str">
        <f t="shared" si="48"/>
        <v/>
      </c>
      <c r="Y316" s="224"/>
      <c r="AA316" s="30"/>
      <c r="AB316" s="28"/>
      <c r="AE316" s="28"/>
      <c r="AF316" s="28"/>
      <c r="AG316" s="28"/>
      <c r="AI316" s="28"/>
      <c r="AJ316" s="249"/>
      <c r="AK316" s="28"/>
      <c r="AL316" s="28"/>
    </row>
    <row r="317" spans="1:52" ht="15" customHeight="1">
      <c r="A317" s="224"/>
      <c r="B317" s="224"/>
      <c r="C317" s="224"/>
      <c r="D317" s="224"/>
      <c r="E317" s="224"/>
      <c r="F317" s="224"/>
      <c r="G317" s="224"/>
      <c r="H317" s="224"/>
      <c r="I317" s="370"/>
      <c r="J317" s="225"/>
      <c r="K317" s="225"/>
      <c r="L317" s="225"/>
      <c r="M317" s="224"/>
      <c r="N317" s="224"/>
      <c r="O317" s="224"/>
      <c r="P317" s="226"/>
      <c r="Q317" s="226"/>
      <c r="R317" s="226"/>
      <c r="S317" s="226"/>
      <c r="T317" s="226"/>
      <c r="U317" s="224"/>
      <c r="V317" s="226"/>
      <c r="W317" s="226"/>
      <c r="X317" s="226"/>
      <c r="Y317" s="224"/>
      <c r="AA317" s="30"/>
      <c r="AB317" s="28"/>
      <c r="AC317" s="228"/>
      <c r="AD317" s="29"/>
      <c r="AH317" s="29"/>
      <c r="AZ317" s="240"/>
    </row>
    <row r="318" spans="1:52" ht="21">
      <c r="A318" s="224"/>
      <c r="B318" s="224"/>
      <c r="C318" s="224"/>
      <c r="D318" s="274" t="s">
        <v>38</v>
      </c>
      <c r="E318" s="224"/>
      <c r="F318" s="224"/>
      <c r="G318" s="224"/>
      <c r="H318" s="224"/>
      <c r="I318" s="359">
        <f>SUM(I332:I360)</f>
        <v>9</v>
      </c>
      <c r="J318" s="271"/>
      <c r="K318" s="271"/>
      <c r="L318" s="271"/>
      <c r="M318" s="272"/>
      <c r="N318" s="273">
        <f>+Klasse!L22</f>
        <v>18.15625</v>
      </c>
      <c r="O318" s="224"/>
      <c r="P318" s="226"/>
      <c r="Q318" s="226"/>
      <c r="R318" s="226"/>
      <c r="S318" s="226"/>
      <c r="T318" s="226"/>
      <c r="U318" s="224"/>
      <c r="V318" s="226"/>
      <c r="W318" s="226"/>
      <c r="X318" s="226"/>
      <c r="Y318" s="224"/>
      <c r="AA318" s="30"/>
      <c r="AB318" s="28"/>
      <c r="AC318" s="228"/>
      <c r="AD318" s="29"/>
      <c r="AH318" s="29"/>
      <c r="AZ318" s="240"/>
    </row>
    <row r="319" spans="1:52" ht="15" customHeight="1">
      <c r="A319" s="510"/>
      <c r="B319" s="511"/>
      <c r="C319" s="510"/>
      <c r="D319" s="511"/>
      <c r="E319" s="510"/>
      <c r="F319" s="511"/>
      <c r="G319" s="224"/>
      <c r="H319" s="242"/>
      <c r="I319" s="370"/>
      <c r="J319" s="225"/>
      <c r="K319" s="225"/>
      <c r="L319" s="225"/>
      <c r="M319" s="242"/>
      <c r="N319" s="225"/>
      <c r="O319" s="225"/>
      <c r="P319" s="226"/>
      <c r="Q319" s="226"/>
      <c r="R319" s="226"/>
      <c r="S319" s="226"/>
      <c r="T319" s="243"/>
      <c r="U319" s="224"/>
      <c r="V319" s="243"/>
      <c r="W319" s="243"/>
      <c r="X319" s="241"/>
      <c r="Y319" s="224"/>
      <c r="AA319" s="30"/>
      <c r="AB319" s="28"/>
      <c r="AC319" s="228"/>
      <c r="AD319" s="29"/>
      <c r="AH319" s="29"/>
      <c r="AZ319" s="240"/>
    </row>
    <row r="320" spans="1:52" ht="15.6">
      <c r="A320" s="224"/>
      <c r="B320" s="309">
        <f>+'Ark1'!C2093</f>
        <v>2024</v>
      </c>
      <c r="C320" s="244">
        <f>+'Ark1'!L2093</f>
        <v>12</v>
      </c>
      <c r="D320" s="244" t="str">
        <f>VLOOKUP(C320,Klasse!$C$11:$D$27,2)</f>
        <v>U+</v>
      </c>
      <c r="E320" s="29">
        <f>+'Ark1'!H2093</f>
        <v>1</v>
      </c>
      <c r="F320" s="29">
        <f>+'Ark1'!J2093</f>
        <v>103</v>
      </c>
      <c r="G320" s="29" t="str">
        <f>VLOOKUP(F320,RNR!$A$8:$B$32,2)</f>
        <v>Rudshøgda</v>
      </c>
      <c r="H320" s="29" t="str">
        <f>+IF(I320=0,"",'Ark1'!Q2093)</f>
        <v/>
      </c>
      <c r="I320" s="358">
        <f>+'Ark1'!R2093</f>
        <v>0</v>
      </c>
      <c r="J320" s="30" t="str">
        <f>+IF(I320=0,"",'Ark1'!AG2093)</f>
        <v/>
      </c>
      <c r="L320" s="30" t="str">
        <f>+IF(I320=0,"",'Ark1'!AH2093)</f>
        <v/>
      </c>
      <c r="M320" s="28" t="str">
        <f>+IF(I320=0,"",'Ark1'!T2093)</f>
        <v/>
      </c>
      <c r="N320" s="33" t="str">
        <f>+IF(I320=0,"",'Ark1'!U2093)</f>
        <v/>
      </c>
      <c r="O320" s="30" t="str">
        <f>+IF(I320=0,"",'Ark1'!V2093)</f>
        <v/>
      </c>
      <c r="P320" s="35" t="str">
        <f>+IF(I320=0,"",'Ark1'!W2093)</f>
        <v/>
      </c>
      <c r="Q320" s="35" t="str">
        <f>+IF(I320=0,"",'Ark1'!X2093)</f>
        <v/>
      </c>
      <c r="R320" s="35" t="str">
        <f>+IF(I320=0,"",'Ark1'!Y2093)</f>
        <v/>
      </c>
      <c r="S320" s="35" t="str">
        <f>+IF(I320=0,"",'Ark1'!Z2093)</f>
        <v/>
      </c>
      <c r="T320" s="30" t="str">
        <f>+IF(I320=0,"",'Ark1'!AA2093)</f>
        <v/>
      </c>
      <c r="U320" s="28" t="str">
        <f>+IF(I320=0,"",'Ark1'!AC2093)</f>
        <v/>
      </c>
      <c r="V320" s="35" t="str">
        <f>+IF(I320=0,"",'Ark1'!AE2093)</f>
        <v/>
      </c>
      <c r="W320" s="30" t="str">
        <f t="shared" ref="W320:W331" si="49">IF(I320=0,"",N320/C320)</f>
        <v/>
      </c>
      <c r="X320" s="30" t="str">
        <f t="shared" ref="X320:X331" si="50">IF(I320=0,"",I320/H320)</f>
        <v/>
      </c>
      <c r="Y320" s="224"/>
      <c r="AA320" s="30"/>
      <c r="AB320" s="28"/>
      <c r="AE320" s="28"/>
      <c r="AF320" s="28"/>
      <c r="AG320" s="28"/>
      <c r="AI320" s="28"/>
      <c r="AJ320" s="249"/>
      <c r="AK320" s="28"/>
      <c r="AL320" s="28"/>
    </row>
    <row r="321" spans="1:38" ht="15.6">
      <c r="A321" s="224"/>
      <c r="B321" s="309">
        <f>+'Ark1'!C2094</f>
        <v>2024</v>
      </c>
      <c r="C321" s="244">
        <f>+'Ark1'!L2094</f>
        <v>12</v>
      </c>
      <c r="D321" s="244" t="str">
        <f>VLOOKUP(C321,Klasse!$C$11:$D$27,2)</f>
        <v>U+</v>
      </c>
      <c r="E321" s="29">
        <f>+'Ark1'!H2094</f>
        <v>2</v>
      </c>
      <c r="F321" s="29">
        <f>+'Ark1'!J2094</f>
        <v>106</v>
      </c>
      <c r="G321" s="29" t="str">
        <f>VLOOKUP(F321,RNR!$A$8:$B$32,2)</f>
        <v>Furuseth</v>
      </c>
      <c r="H321" s="29" t="str">
        <f>+IF(I321=0,"",'Ark1'!Q2094)</f>
        <v/>
      </c>
      <c r="I321" s="358">
        <f>+'Ark1'!R2094</f>
        <v>0</v>
      </c>
      <c r="J321" s="30" t="str">
        <f>+IF(I321=0,"",'Ark1'!AG2094)</f>
        <v/>
      </c>
      <c r="L321" s="30" t="str">
        <f>+IF(I321=0,"",'Ark1'!AH2094)</f>
        <v/>
      </c>
      <c r="M321" s="28" t="str">
        <f>+IF(I321=0,"",'Ark1'!T2094)</f>
        <v/>
      </c>
      <c r="N321" s="33" t="str">
        <f>+IF(I321=0,"",'Ark1'!U2094)</f>
        <v/>
      </c>
      <c r="O321" s="30" t="str">
        <f>+IF(I321=0,"",'Ark1'!V2094)</f>
        <v/>
      </c>
      <c r="P321" s="35" t="str">
        <f>+IF(I321=0,"",'Ark1'!W2094)</f>
        <v/>
      </c>
      <c r="Q321" s="35" t="str">
        <f>+IF(I321=0,"",'Ark1'!X2094)</f>
        <v/>
      </c>
      <c r="R321" s="35" t="str">
        <f>+IF(I321=0,"",'Ark1'!Y2094)</f>
        <v/>
      </c>
      <c r="S321" s="35" t="str">
        <f>+IF(I321=0,"",'Ark1'!Z2094)</f>
        <v/>
      </c>
      <c r="T321" s="30" t="str">
        <f>+IF(I321=0,"",'Ark1'!AA2094)</f>
        <v/>
      </c>
      <c r="U321" s="28" t="str">
        <f>+IF(I321=0,"",'Ark1'!AC2094)</f>
        <v/>
      </c>
      <c r="V321" s="35" t="str">
        <f>+IF(I321=0,"",'Ark1'!AE2094)</f>
        <v/>
      </c>
      <c r="W321" s="30" t="str">
        <f t="shared" si="49"/>
        <v/>
      </c>
      <c r="X321" s="30" t="str">
        <f t="shared" si="50"/>
        <v/>
      </c>
      <c r="Y321" s="224"/>
      <c r="AA321" s="30"/>
      <c r="AB321" s="28"/>
      <c r="AE321" s="28"/>
      <c r="AF321" s="28"/>
      <c r="AG321" s="28"/>
      <c r="AI321" s="28"/>
      <c r="AJ321" s="249"/>
      <c r="AK321" s="28"/>
      <c r="AL321" s="28"/>
    </row>
    <row r="322" spans="1:38" ht="15.6">
      <c r="A322" s="224"/>
      <c r="B322" s="309">
        <f>+'Ark1'!C2095</f>
        <v>2024</v>
      </c>
      <c r="C322" s="244">
        <f>+'Ark1'!L2095</f>
        <v>12</v>
      </c>
      <c r="D322" s="244" t="str">
        <f>VLOOKUP(C322,Klasse!$C$11:$D$27,2)</f>
        <v>U+</v>
      </c>
      <c r="E322" s="29">
        <f>+'Ark1'!H2095</f>
        <v>1</v>
      </c>
      <c r="F322" s="29">
        <f>+'Ark1'!J2095</f>
        <v>110</v>
      </c>
      <c r="G322" s="29" t="str">
        <f>VLOOKUP(F322,RNR!$A$8:$B$32,2)</f>
        <v>Gol</v>
      </c>
      <c r="H322" s="29" t="str">
        <f>+IF(I322=0,"",'Ark1'!Q2095)</f>
        <v/>
      </c>
      <c r="I322" s="358">
        <f>+'Ark1'!R2095</f>
        <v>0</v>
      </c>
      <c r="J322" s="30" t="str">
        <f>+IF(I322=0,"",'Ark1'!AG2095)</f>
        <v/>
      </c>
      <c r="L322" s="30" t="str">
        <f>+IF(I322=0,"",'Ark1'!AH2095)</f>
        <v/>
      </c>
      <c r="M322" s="28" t="str">
        <f>+IF(I322=0,"",'Ark1'!T2095)</f>
        <v/>
      </c>
      <c r="N322" s="33" t="str">
        <f>+IF(I322=0,"",'Ark1'!U2095)</f>
        <v/>
      </c>
      <c r="O322" s="30" t="str">
        <f>+IF(I322=0,"",'Ark1'!V2095)</f>
        <v/>
      </c>
      <c r="P322" s="35" t="str">
        <f>+IF(I322=0,"",'Ark1'!W2095)</f>
        <v/>
      </c>
      <c r="Q322" s="35" t="str">
        <f>+IF(I322=0,"",'Ark1'!X2095)</f>
        <v/>
      </c>
      <c r="R322" s="35" t="str">
        <f>+IF(I322=0,"",'Ark1'!Y2095)</f>
        <v/>
      </c>
      <c r="S322" s="35" t="str">
        <f>+IF(I322=0,"",'Ark1'!Z2095)</f>
        <v/>
      </c>
      <c r="T322" s="30" t="str">
        <f>+IF(I322=0,"",'Ark1'!AA2095)</f>
        <v/>
      </c>
      <c r="U322" s="28" t="str">
        <f>+IF(I322=0,"",'Ark1'!AC2095)</f>
        <v/>
      </c>
      <c r="V322" s="35" t="str">
        <f>+IF(I322=0,"",'Ark1'!AE2095)</f>
        <v/>
      </c>
      <c r="W322" s="30" t="str">
        <f t="shared" si="49"/>
        <v/>
      </c>
      <c r="X322" s="30" t="str">
        <f t="shared" si="50"/>
        <v/>
      </c>
      <c r="Y322" s="224"/>
      <c r="AA322" s="30"/>
      <c r="AB322" s="28"/>
      <c r="AE322" s="28"/>
      <c r="AF322" s="28"/>
      <c r="AG322" s="28"/>
      <c r="AI322" s="28"/>
      <c r="AJ322" s="249"/>
      <c r="AK322" s="28"/>
      <c r="AL322" s="28"/>
    </row>
    <row r="323" spans="1:38" ht="15.6">
      <c r="A323" s="224"/>
      <c r="B323" s="309">
        <f>+'Ark1'!C2096</f>
        <v>2024</v>
      </c>
      <c r="C323" s="244">
        <f>+'Ark1'!L2096</f>
        <v>12</v>
      </c>
      <c r="D323" s="244" t="str">
        <f>VLOOKUP(C323,Klasse!$C$11:$D$27,2)</f>
        <v>U+</v>
      </c>
      <c r="E323" s="29">
        <f>+'Ark1'!H2096</f>
        <v>1</v>
      </c>
      <c r="F323" s="29">
        <f>+'Ark1'!J2096</f>
        <v>111</v>
      </c>
      <c r="G323" s="29" t="str">
        <f>VLOOKUP(F323,RNR!$A$8:$B$32,2)</f>
        <v>Forus</v>
      </c>
      <c r="H323" s="29">
        <f>+IF(I323=0,"",'Ark1'!Q2096)</f>
        <v>11</v>
      </c>
      <c r="I323" s="358">
        <f>+'Ark1'!R2096</f>
        <v>23</v>
      </c>
      <c r="J323" s="30">
        <f>+IF(I323=0,"",'Ark1'!AG2096)</f>
        <v>3.4638554216867479</v>
      </c>
      <c r="L323" s="30">
        <f>+IF(I323=0,"",'Ark1'!AH2096)</f>
        <v>4.1174983568431154</v>
      </c>
      <c r="M323" s="28">
        <f>+IF(I323=0,"",'Ark1'!T2096)</f>
        <v>7.8695652173913055</v>
      </c>
      <c r="N323" s="33">
        <f>+IF(I323=0,"",'Ark1'!U2096)</f>
        <v>17.704347826086963</v>
      </c>
      <c r="O323" s="30">
        <f>+IF(I323=0,"",'Ark1'!V2096)</f>
        <v>0</v>
      </c>
      <c r="P323" s="35">
        <f>+IF(I323=0,"",'Ark1'!W2096)</f>
        <v>26.086956521739129</v>
      </c>
      <c r="Q323" s="35">
        <f>+IF(I323=0,"",'Ark1'!X2096)</f>
        <v>69.565217391304344</v>
      </c>
      <c r="R323" s="35">
        <f>+IF(I323=0,"",'Ark1'!Y2096)</f>
        <v>4.3478260869565215</v>
      </c>
      <c r="S323" s="35">
        <f>+IF(I323=0,"",'Ark1'!Z2096)</f>
        <v>0</v>
      </c>
      <c r="T323" s="30">
        <f>+IF(I323=0,"",'Ark1'!AA2096)</f>
        <v>2.4970379427859339</v>
      </c>
      <c r="U323" s="28">
        <f>+IF(I323=0,"",'Ark1'!AC2096)</f>
        <v>1.0343806307278507</v>
      </c>
      <c r="V323" s="35">
        <f>+IF(I323=0,"",'Ark1'!AE2096)</f>
        <v>20.895122395381275</v>
      </c>
      <c r="W323" s="30">
        <f t="shared" si="49"/>
        <v>1.4753623188405802</v>
      </c>
      <c r="X323" s="30">
        <f t="shared" si="50"/>
        <v>2.0909090909090908</v>
      </c>
      <c r="Y323" s="224"/>
      <c r="AA323" s="30"/>
      <c r="AB323" s="28"/>
      <c r="AE323" s="28"/>
      <c r="AF323" s="28"/>
      <c r="AG323" s="28"/>
      <c r="AI323" s="28"/>
      <c r="AJ323" s="249"/>
      <c r="AK323" s="28"/>
      <c r="AL323" s="28"/>
    </row>
    <row r="324" spans="1:38" ht="15.6">
      <c r="A324" s="224"/>
      <c r="B324" s="309">
        <f>+'Ark1'!C2097</f>
        <v>2024</v>
      </c>
      <c r="C324" s="244">
        <f>+'Ark1'!L2097</f>
        <v>12</v>
      </c>
      <c r="D324" s="244" t="str">
        <f>VLOOKUP(C324,Klasse!$C$11:$D$27,2)</f>
        <v>U+</v>
      </c>
      <c r="E324" s="29">
        <f>+'Ark1'!H2097</f>
        <v>1</v>
      </c>
      <c r="F324" s="29">
        <f>+'Ark1'!J2097</f>
        <v>116</v>
      </c>
      <c r="G324" s="29" t="str">
        <f>VLOOKUP(F324,RNR!$A$8:$B$32,2)</f>
        <v>Sandeid</v>
      </c>
      <c r="H324" s="29" t="str">
        <f>+IF(I324=0,"",'Ark1'!Q2097)</f>
        <v/>
      </c>
      <c r="I324" s="358">
        <f>+'Ark1'!R2097</f>
        <v>0</v>
      </c>
      <c r="J324" s="30" t="str">
        <f>+IF(I324=0,"",'Ark1'!AG2097)</f>
        <v/>
      </c>
      <c r="L324" s="30" t="str">
        <f>+IF(I324=0,"",'Ark1'!AH2097)</f>
        <v/>
      </c>
      <c r="M324" s="28" t="str">
        <f>+IF(I324=0,"",'Ark1'!T2097)</f>
        <v/>
      </c>
      <c r="N324" s="33" t="str">
        <f>+IF(I324=0,"",'Ark1'!U2097)</f>
        <v/>
      </c>
      <c r="O324" s="30" t="str">
        <f>+IF(I324=0,"",'Ark1'!V2097)</f>
        <v/>
      </c>
      <c r="P324" s="35" t="str">
        <f>+IF(I324=0,"",'Ark1'!W2097)</f>
        <v/>
      </c>
      <c r="Q324" s="35" t="str">
        <f>+IF(I324=0,"",'Ark1'!X2097)</f>
        <v/>
      </c>
      <c r="R324" s="35" t="str">
        <f>+IF(I324=0,"",'Ark1'!Y2097)</f>
        <v/>
      </c>
      <c r="S324" s="35" t="str">
        <f>+IF(I324=0,"",'Ark1'!Z2097)</f>
        <v/>
      </c>
      <c r="T324" s="30" t="str">
        <f>+IF(I324=0,"",'Ark1'!AA2097)</f>
        <v/>
      </c>
      <c r="U324" s="28" t="str">
        <f>+IF(I324=0,"",'Ark1'!AC2097)</f>
        <v/>
      </c>
      <c r="V324" s="35" t="str">
        <f>+IF(I324=0,"",'Ark1'!AE2097)</f>
        <v/>
      </c>
      <c r="W324" s="30" t="str">
        <f t="shared" si="49"/>
        <v/>
      </c>
      <c r="X324" s="30" t="str">
        <f t="shared" si="50"/>
        <v/>
      </c>
      <c r="Y324" s="224"/>
      <c r="AA324" s="30"/>
      <c r="AB324" s="28"/>
      <c r="AE324" s="28"/>
      <c r="AF324" s="28"/>
      <c r="AG324" s="28"/>
      <c r="AI324" s="28"/>
      <c r="AJ324" s="249"/>
      <c r="AK324" s="28"/>
      <c r="AL324" s="28"/>
    </row>
    <row r="325" spans="1:38" ht="15.6">
      <c r="A325" s="224"/>
      <c r="B325" s="309">
        <f>+'Ark1'!C2098</f>
        <v>2024</v>
      </c>
      <c r="C325" s="244">
        <f>+'Ark1'!L2098</f>
        <v>12</v>
      </c>
      <c r="D325" s="244" t="str">
        <f>VLOOKUP(C325,Klasse!$C$11:$D$27,2)</f>
        <v>U+</v>
      </c>
      <c r="E325" s="29">
        <f>+'Ark1'!H2098</f>
        <v>2</v>
      </c>
      <c r="F325" s="29">
        <f>+'Ark1'!J2098</f>
        <v>117</v>
      </c>
      <c r="G325" s="29" t="str">
        <f>VLOOKUP(F325,RNR!$A$8:$B$32,2)</f>
        <v>Jæren</v>
      </c>
      <c r="H325" s="29">
        <f>+IF(I325=0,"",'Ark1'!Q2098)</f>
        <v>2</v>
      </c>
      <c r="I325" s="358">
        <f>+'Ark1'!R2098</f>
        <v>2</v>
      </c>
      <c r="J325" s="30">
        <f>+IF(I325=0,"",'Ark1'!AG2098)</f>
        <v>1.5267175572519092</v>
      </c>
      <c r="L325" s="30">
        <f>+IF(I325=0,"",'Ark1'!AH2098)</f>
        <v>1.6846361185983825</v>
      </c>
      <c r="M325" s="28">
        <f>+IF(I325=0,"",'Ark1'!T2098)</f>
        <v>8</v>
      </c>
      <c r="N325" s="33">
        <f>+IF(I325=0,"",'Ark1'!U2098)</f>
        <v>16.25</v>
      </c>
      <c r="O325" s="30">
        <f>+IF(I325=0,"",'Ark1'!V2098)</f>
        <v>0</v>
      </c>
      <c r="P325" s="35">
        <f>+IF(I325=0,"",'Ark1'!W2098)</f>
        <v>0</v>
      </c>
      <c r="Q325" s="35">
        <f>+IF(I325=0,"",'Ark1'!X2098)</f>
        <v>50</v>
      </c>
      <c r="R325" s="35">
        <f>+IF(I325=0,"",'Ark1'!Y2098)</f>
        <v>0</v>
      </c>
      <c r="S325" s="35">
        <f>+IF(I325=0,"",'Ark1'!Z2098)</f>
        <v>0</v>
      </c>
      <c r="T325" s="30">
        <f>+IF(I325=0,"",'Ark1'!AA2098)</f>
        <v>0.85000000000001474</v>
      </c>
      <c r="U325" s="28">
        <f>+IF(I325=0,"",'Ark1'!AC2098)</f>
        <v>0</v>
      </c>
      <c r="V325" s="35">
        <f>+IF(I325=0,"",'Ark1'!AE2098)</f>
        <v>0</v>
      </c>
      <c r="W325" s="30">
        <f t="shared" si="49"/>
        <v>1.3541666666666667</v>
      </c>
      <c r="X325" s="30">
        <f t="shared" si="50"/>
        <v>1</v>
      </c>
      <c r="Y325" s="224"/>
      <c r="AA325" s="30"/>
      <c r="AB325" s="28"/>
      <c r="AE325" s="28"/>
      <c r="AF325" s="28"/>
      <c r="AG325" s="28"/>
      <c r="AI325" s="28"/>
      <c r="AJ325" s="249"/>
      <c r="AK325" s="28"/>
      <c r="AL325" s="28"/>
    </row>
    <row r="326" spans="1:38" ht="15.6">
      <c r="A326" s="224"/>
      <c r="B326" s="309">
        <f>+'Ark1'!C2099</f>
        <v>2024</v>
      </c>
      <c r="C326" s="244">
        <f>+'Ark1'!L2099</f>
        <v>12</v>
      </c>
      <c r="D326" s="244" t="str">
        <f>VLOOKUP(C326,Klasse!$C$11:$D$27,2)</f>
        <v>U+</v>
      </c>
      <c r="E326" s="29">
        <f>+'Ark1'!H2099</f>
        <v>1</v>
      </c>
      <c r="F326" s="29">
        <f>+'Ark1'!J2099</f>
        <v>134</v>
      </c>
      <c r="G326" s="29" t="str">
        <f>VLOOKUP(F326,RNR!$A$8:$B$32,2)</f>
        <v>Førde</v>
      </c>
      <c r="H326" s="29">
        <f>+IF(I326=0,"",'Ark1'!Q2099)</f>
        <v>2</v>
      </c>
      <c r="I326" s="358">
        <f>+'Ark1'!R2099</f>
        <v>2</v>
      </c>
      <c r="J326" s="30">
        <f>+IF(I326=0,"",'Ark1'!AG2099)</f>
        <v>11.111111111111112</v>
      </c>
      <c r="L326" s="30">
        <f>+IF(I326=0,"",'Ark1'!AH2099)</f>
        <v>12.522907758094073</v>
      </c>
      <c r="M326" s="28">
        <f>+IF(I326=0,"",'Ark1'!T2099)</f>
        <v>9</v>
      </c>
      <c r="N326" s="33">
        <f>+IF(I326=0,"",'Ark1'!U2099)</f>
        <v>20.5</v>
      </c>
      <c r="O326" s="30">
        <f>+IF(I326=0,"",'Ark1'!V2099)</f>
        <v>0</v>
      </c>
      <c r="P326" s="35">
        <f>+IF(I326=0,"",'Ark1'!W2099)</f>
        <v>50</v>
      </c>
      <c r="Q326" s="35">
        <f>+IF(I326=0,"",'Ark1'!X2099)</f>
        <v>100</v>
      </c>
      <c r="R326" s="35">
        <f>+IF(I326=0,"",'Ark1'!Y2099)</f>
        <v>0</v>
      </c>
      <c r="S326" s="35">
        <f>+IF(I326=0,"",'Ark1'!Z2099)</f>
        <v>0</v>
      </c>
      <c r="T326" s="30">
        <f>+IF(I326=0,"",'Ark1'!AA2099)</f>
        <v>0.30000000000005311</v>
      </c>
      <c r="U326" s="28">
        <f>+IF(I326=0,"",'Ark1'!AC2099)</f>
        <v>1</v>
      </c>
      <c r="V326" s="35">
        <f>+IF(I326=0,"",'Ark1'!AE2099)</f>
        <v>99.999999999986116</v>
      </c>
      <c r="W326" s="30">
        <f t="shared" si="49"/>
        <v>1.7083333333333333</v>
      </c>
      <c r="X326" s="30">
        <f t="shared" si="50"/>
        <v>1</v>
      </c>
      <c r="Y326" s="224"/>
      <c r="AA326" s="30"/>
      <c r="AB326" s="28"/>
      <c r="AE326" s="28"/>
      <c r="AF326" s="28"/>
      <c r="AG326" s="28"/>
      <c r="AI326" s="28"/>
      <c r="AJ326" s="249"/>
      <c r="AK326" s="28"/>
      <c r="AL326" s="28"/>
    </row>
    <row r="327" spans="1:38" ht="15.6">
      <c r="A327" s="224"/>
      <c r="B327" s="309">
        <f>+'Ark1'!C2100</f>
        <v>2024</v>
      </c>
      <c r="C327" s="244">
        <f>+'Ark1'!L2100</f>
        <v>12</v>
      </c>
      <c r="D327" s="244" t="str">
        <f>VLOOKUP(C327,Klasse!$C$11:$D$27,2)</f>
        <v>U+</v>
      </c>
      <c r="E327" s="29">
        <f>+'Ark1'!H2100</f>
        <v>2</v>
      </c>
      <c r="F327" s="29">
        <f>+'Ark1'!J2100</f>
        <v>141</v>
      </c>
      <c r="G327" s="29" t="str">
        <f>VLOOKUP(F327,RNR!$A$8:$B$32,2)</f>
        <v>Ølen</v>
      </c>
      <c r="H327" s="29">
        <f>+IF(I327=0,"",'Ark1'!Q2100)</f>
        <v>2</v>
      </c>
      <c r="I327" s="358">
        <f>+'Ark1'!R2100</f>
        <v>2</v>
      </c>
      <c r="J327" s="30">
        <f>+IF(I327=0,"",'Ark1'!AG2100)</f>
        <v>0.32</v>
      </c>
      <c r="L327" s="30">
        <f>+IF(I327=0,"",'Ark1'!AH2100)</f>
        <v>0.3941413561235505</v>
      </c>
      <c r="M327" s="28">
        <f>+IF(I327=0,"",'Ark1'!T2100)</f>
        <v>8.5</v>
      </c>
      <c r="N327" s="33">
        <f>+IF(I327=0,"",'Ark1'!U2100)</f>
        <v>19.899999999999999</v>
      </c>
      <c r="O327" s="30">
        <f>+IF(I327=0,"",'Ark1'!V2100)</f>
        <v>0</v>
      </c>
      <c r="P327" s="35">
        <f>+IF(I327=0,"",'Ark1'!W2100)</f>
        <v>50</v>
      </c>
      <c r="Q327" s="35">
        <f>+IF(I327=0,"",'Ark1'!X2100)</f>
        <v>100</v>
      </c>
      <c r="R327" s="35">
        <f>+IF(I327=0,"",'Ark1'!Y2100)</f>
        <v>0</v>
      </c>
      <c r="S327" s="35">
        <f>+IF(I327=0,"",'Ark1'!Z2100)</f>
        <v>0</v>
      </c>
      <c r="T327" s="30">
        <f>+IF(I327=0,"",'Ark1'!AA2100)</f>
        <v>2.1000000000000196</v>
      </c>
      <c r="U327" s="28">
        <f>+IF(I327=0,"",'Ark1'!AC2100)</f>
        <v>1.5</v>
      </c>
      <c r="V327" s="35">
        <f>+IF(I327=0,"",'Ark1'!AE2100)</f>
        <v>-99.999999999998366</v>
      </c>
      <c r="W327" s="30">
        <f t="shared" si="49"/>
        <v>1.6583333333333332</v>
      </c>
      <c r="X327" s="30">
        <f t="shared" si="50"/>
        <v>1</v>
      </c>
      <c r="Y327" s="224"/>
      <c r="AA327" s="30"/>
      <c r="AB327" s="28"/>
      <c r="AE327" s="28"/>
      <c r="AF327" s="28"/>
      <c r="AG327" s="28"/>
      <c r="AI327" s="28"/>
      <c r="AJ327" s="249"/>
      <c r="AK327" s="28"/>
      <c r="AL327" s="28"/>
    </row>
    <row r="328" spans="1:38" ht="15.6">
      <c r="A328" s="224"/>
      <c r="B328" s="309">
        <f>+'Ark1'!C2101</f>
        <v>2024</v>
      </c>
      <c r="C328" s="244">
        <f>+'Ark1'!L2101</f>
        <v>12</v>
      </c>
      <c r="D328" s="244" t="str">
        <f>VLOOKUP(C328,Klasse!$C$11:$D$27,2)</f>
        <v>U+</v>
      </c>
      <c r="E328" s="29">
        <f>+'Ark1'!H2101</f>
        <v>2</v>
      </c>
      <c r="F328" s="29">
        <f>+'Ark1'!J2101</f>
        <v>143</v>
      </c>
      <c r="G328" s="29" t="str">
        <f>VLOOKUP(F328,RNR!$A$8:$B$32,2)</f>
        <v>Nordfjord</v>
      </c>
      <c r="H328" s="29" t="str">
        <f>+IF(I328=0,"",'Ark1'!Q2101)</f>
        <v/>
      </c>
      <c r="I328" s="358">
        <f>+'Ark1'!R2101</f>
        <v>0</v>
      </c>
      <c r="J328" s="30" t="str">
        <f>+IF(I328=0,"",'Ark1'!AG2101)</f>
        <v/>
      </c>
      <c r="L328" s="30" t="str">
        <f>+IF(I328=0,"",'Ark1'!AH2101)</f>
        <v/>
      </c>
      <c r="M328" s="28" t="str">
        <f>+IF(I328=0,"",'Ark1'!T2101)</f>
        <v/>
      </c>
      <c r="N328" s="33" t="str">
        <f>+IF(I328=0,"",'Ark1'!U2101)</f>
        <v/>
      </c>
      <c r="O328" s="30" t="str">
        <f>+IF(I328=0,"",'Ark1'!V2101)</f>
        <v/>
      </c>
      <c r="P328" s="35" t="str">
        <f>+IF(I328=0,"",'Ark1'!W2101)</f>
        <v/>
      </c>
      <c r="Q328" s="35" t="str">
        <f>+IF(I328=0,"",'Ark1'!X2101)</f>
        <v/>
      </c>
      <c r="R328" s="35" t="str">
        <f>+IF(I328=0,"",'Ark1'!Y2101)</f>
        <v/>
      </c>
      <c r="S328" s="35" t="str">
        <f>+IF(I328=0,"",'Ark1'!Z2101)</f>
        <v/>
      </c>
      <c r="T328" s="30" t="str">
        <f>+IF(I328=0,"",'Ark1'!AA2101)</f>
        <v/>
      </c>
      <c r="U328" s="28" t="str">
        <f>+IF(I328=0,"",'Ark1'!AC2101)</f>
        <v/>
      </c>
      <c r="V328" s="35" t="str">
        <f>+IF(I328=0,"",'Ark1'!AE2101)</f>
        <v/>
      </c>
      <c r="W328" s="30" t="str">
        <f t="shared" si="49"/>
        <v/>
      </c>
      <c r="X328" s="30" t="str">
        <f t="shared" si="50"/>
        <v/>
      </c>
      <c r="Y328" s="224"/>
      <c r="AA328" s="30"/>
      <c r="AB328" s="28"/>
      <c r="AE328" s="28"/>
      <c r="AF328" s="28"/>
      <c r="AG328" s="28"/>
      <c r="AI328" s="28"/>
      <c r="AJ328" s="249"/>
      <c r="AK328" s="28"/>
      <c r="AL328" s="28"/>
    </row>
    <row r="329" spans="1:38" ht="15.6">
      <c r="A329" s="224"/>
      <c r="B329" s="309">
        <f>+'Ark1'!C2102</f>
        <v>2024</v>
      </c>
      <c r="C329" s="244">
        <f>+'Ark1'!L2102</f>
        <v>12</v>
      </c>
      <c r="D329" s="244" t="str">
        <f>VLOOKUP(C329,Klasse!$C$11:$D$27,2)</f>
        <v>U+</v>
      </c>
      <c r="E329" s="29">
        <f>+'Ark1'!H2102</f>
        <v>2</v>
      </c>
      <c r="F329" s="29">
        <f>+'Ark1'!J2102</f>
        <v>147</v>
      </c>
      <c r="G329" s="29" t="str">
        <f>VLOOKUP(F329,RNR!$A$8:$B$32,2)</f>
        <v>Midt-Norge</v>
      </c>
      <c r="H329" s="29" t="str">
        <f>+IF(I329=0,"",'Ark1'!Q2102)</f>
        <v/>
      </c>
      <c r="I329" s="358">
        <f>+'Ark1'!R2102</f>
        <v>0</v>
      </c>
      <c r="J329" s="30" t="str">
        <f>+IF(I329=0,"",'Ark1'!AG2102)</f>
        <v/>
      </c>
      <c r="L329" s="30" t="str">
        <f>+IF(I329=0,"",'Ark1'!AH2102)</f>
        <v/>
      </c>
      <c r="M329" s="28" t="str">
        <f>+IF(I329=0,"",'Ark1'!T2102)</f>
        <v/>
      </c>
      <c r="N329" s="33" t="str">
        <f>+IF(I329=0,"",'Ark1'!U2102)</f>
        <v/>
      </c>
      <c r="O329" s="30" t="str">
        <f>+IF(I329=0,"",'Ark1'!V2102)</f>
        <v/>
      </c>
      <c r="P329" s="35" t="str">
        <f>+IF(I329=0,"",'Ark1'!W2102)</f>
        <v/>
      </c>
      <c r="Q329" s="35" t="str">
        <f>+IF(I329=0,"",'Ark1'!X2102)</f>
        <v/>
      </c>
      <c r="R329" s="35" t="str">
        <f>+IF(I329=0,"",'Ark1'!Y2102)</f>
        <v/>
      </c>
      <c r="S329" s="35" t="str">
        <f>+IF(I329=0,"",'Ark1'!Z2102)</f>
        <v/>
      </c>
      <c r="T329" s="30" t="str">
        <f>+IF(I329=0,"",'Ark1'!AA2102)</f>
        <v/>
      </c>
      <c r="U329" s="28" t="str">
        <f>+IF(I329=0,"",'Ark1'!AC2102)</f>
        <v/>
      </c>
      <c r="V329" s="35" t="str">
        <f>+IF(I329=0,"",'Ark1'!AE2102)</f>
        <v/>
      </c>
      <c r="W329" s="30" t="str">
        <f t="shared" si="49"/>
        <v/>
      </c>
      <c r="X329" s="30" t="str">
        <f t="shared" si="50"/>
        <v/>
      </c>
      <c r="Y329" s="224"/>
      <c r="AA329" s="30"/>
      <c r="AB329" s="28"/>
      <c r="AE329" s="28"/>
      <c r="AF329" s="28"/>
      <c r="AG329" s="28"/>
      <c r="AI329" s="28"/>
      <c r="AJ329" s="249"/>
      <c r="AK329" s="28"/>
      <c r="AL329" s="28"/>
    </row>
    <row r="330" spans="1:38" ht="15.6">
      <c r="A330" s="224"/>
      <c r="B330" s="309">
        <f>+'Ark1'!C2103</f>
        <v>2024</v>
      </c>
      <c r="C330" s="244">
        <f>+'Ark1'!L2103</f>
        <v>12</v>
      </c>
      <c r="D330" s="244" t="str">
        <f>VLOOKUP(C330,Klasse!$C$11:$D$27,2)</f>
        <v>U+</v>
      </c>
      <c r="E330" s="29">
        <f>+'Ark1'!H2103</f>
        <v>1</v>
      </c>
      <c r="F330" s="29">
        <f>+'Ark1'!J2103</f>
        <v>155</v>
      </c>
      <c r="G330" s="29" t="str">
        <f>VLOOKUP(F330,RNR!$A$8:$B$32,2)</f>
        <v>Målselv</v>
      </c>
      <c r="H330" s="29" t="str">
        <f>+IF(I330=0,"",'Ark1'!Q2103)</f>
        <v/>
      </c>
      <c r="I330" s="358">
        <f>+'Ark1'!R2103</f>
        <v>0</v>
      </c>
      <c r="J330" s="30" t="str">
        <f>+IF(I330=0,"",'Ark1'!AG2103)</f>
        <v/>
      </c>
      <c r="L330" s="30" t="str">
        <f>+IF(I330=0,"",'Ark1'!AH2103)</f>
        <v/>
      </c>
      <c r="M330" s="28" t="str">
        <f>+IF(I330=0,"",'Ark1'!T2103)</f>
        <v/>
      </c>
      <c r="N330" s="33" t="str">
        <f>+IF(I330=0,"",'Ark1'!U2103)</f>
        <v/>
      </c>
      <c r="O330" s="30" t="str">
        <f>+IF(I330=0,"",'Ark1'!V2103)</f>
        <v/>
      </c>
      <c r="P330" s="35" t="str">
        <f>+IF(I330=0,"",'Ark1'!W2103)</f>
        <v/>
      </c>
      <c r="Q330" s="35" t="str">
        <f>+IF(I330=0,"",'Ark1'!X2103)</f>
        <v/>
      </c>
      <c r="R330" s="35" t="str">
        <f>+IF(I330=0,"",'Ark1'!Y2103)</f>
        <v/>
      </c>
      <c r="S330" s="35" t="str">
        <f>+IF(I330=0,"",'Ark1'!Z2103)</f>
        <v/>
      </c>
      <c r="T330" s="30" t="str">
        <f>+IF(I330=0,"",'Ark1'!AA2103)</f>
        <v/>
      </c>
      <c r="U330" s="28" t="str">
        <f>+IF(I330=0,"",'Ark1'!AC2103)</f>
        <v/>
      </c>
      <c r="V330" s="35" t="str">
        <f>+IF(I330=0,"",'Ark1'!AE2103)</f>
        <v/>
      </c>
      <c r="W330" s="30" t="str">
        <f t="shared" si="49"/>
        <v/>
      </c>
      <c r="X330" s="30" t="str">
        <f t="shared" si="50"/>
        <v/>
      </c>
      <c r="Y330" s="224"/>
      <c r="AA330" s="30"/>
      <c r="AB330" s="28"/>
      <c r="AE330" s="28"/>
      <c r="AF330" s="28"/>
      <c r="AG330" s="28"/>
      <c r="AI330" s="28"/>
      <c r="AJ330" s="249"/>
      <c r="AK330" s="28"/>
      <c r="AL330" s="28"/>
    </row>
    <row r="331" spans="1:38" ht="15.6">
      <c r="A331" s="224"/>
      <c r="B331" s="309">
        <f>+'Ark1'!C2104</f>
        <v>2024</v>
      </c>
      <c r="C331" s="244">
        <f>+'Ark1'!L2104</f>
        <v>12</v>
      </c>
      <c r="D331" s="244" t="str">
        <f>VLOOKUP(C331,Klasse!$C$11:$D$27,2)</f>
        <v>U+</v>
      </c>
      <c r="E331" s="29">
        <f>+'Ark1'!H2104</f>
        <v>2</v>
      </c>
      <c r="F331" s="29">
        <f>+'Ark1'!J2104</f>
        <v>160</v>
      </c>
      <c r="G331" s="29" t="str">
        <f>VLOOKUP(F331,RNR!$A$8:$B$32,2)</f>
        <v>Oslo</v>
      </c>
      <c r="H331" s="29" t="str">
        <f>+IF(I331=0,"",'Ark1'!Q2104)</f>
        <v/>
      </c>
      <c r="I331" s="358">
        <f>+'Ark1'!R2104</f>
        <v>0</v>
      </c>
      <c r="J331" s="30" t="str">
        <f>+IF(I331=0,"",'Ark1'!AG2104)</f>
        <v/>
      </c>
      <c r="L331" s="30" t="str">
        <f>+IF(I331=0,"",'Ark1'!AH2104)</f>
        <v/>
      </c>
      <c r="M331" s="28" t="str">
        <f>+IF(I331=0,"",'Ark1'!T2104)</f>
        <v/>
      </c>
      <c r="N331" s="33" t="str">
        <f>+IF(I331=0,"",'Ark1'!U2104)</f>
        <v/>
      </c>
      <c r="O331" s="30" t="str">
        <f>+IF(I331=0,"",'Ark1'!V2104)</f>
        <v/>
      </c>
      <c r="P331" s="35" t="str">
        <f>+IF(I331=0,"",'Ark1'!W2104)</f>
        <v/>
      </c>
      <c r="Q331" s="35" t="str">
        <f>+IF(I331=0,"",'Ark1'!X2104)</f>
        <v/>
      </c>
      <c r="R331" s="35" t="str">
        <f>+IF(I331=0,"",'Ark1'!Y2104)</f>
        <v/>
      </c>
      <c r="S331" s="35" t="str">
        <f>+IF(I331=0,"",'Ark1'!Z2104)</f>
        <v/>
      </c>
      <c r="T331" s="30" t="str">
        <f>+IF(I331=0,"",'Ark1'!AA2104)</f>
        <v/>
      </c>
      <c r="U331" s="28" t="str">
        <f>+IF(I331=0,"",'Ark1'!AC2104)</f>
        <v/>
      </c>
      <c r="V331" s="35" t="str">
        <f>+IF(I331=0,"",'Ark1'!AE2104)</f>
        <v/>
      </c>
      <c r="W331" s="30" t="str">
        <f t="shared" si="49"/>
        <v/>
      </c>
      <c r="X331" s="30" t="str">
        <f t="shared" si="50"/>
        <v/>
      </c>
      <c r="Y331" s="224"/>
      <c r="AA331" s="30"/>
      <c r="AB331" s="28"/>
      <c r="AE331" s="28"/>
      <c r="AF331" s="28"/>
      <c r="AG331" s="28"/>
      <c r="AI331" s="28"/>
      <c r="AJ331" s="249"/>
      <c r="AK331" s="28"/>
      <c r="AL331" s="28"/>
    </row>
    <row r="332" spans="1:38" ht="15.6">
      <c r="A332" s="224"/>
      <c r="B332" s="309">
        <f>+'Ark1'!C2105</f>
        <v>2024</v>
      </c>
      <c r="C332" s="244">
        <f>+'Ark1'!L2105</f>
        <v>12</v>
      </c>
      <c r="D332" s="244" t="str">
        <f>VLOOKUP(C332,Klasse!$C$11:$D$27,2)</f>
        <v>U+</v>
      </c>
      <c r="E332" s="29">
        <f>+'Ark1'!H2105</f>
        <v>1</v>
      </c>
      <c r="F332" s="29">
        <f>+'Ark1'!J2105</f>
        <v>171</v>
      </c>
      <c r="G332" s="29" t="str">
        <f>VLOOKUP(F332,RNR!$A$8:$B$32,2)</f>
        <v>Prima</v>
      </c>
      <c r="H332" s="29" t="str">
        <f>+IF(I332=0,"",'Ark1'!Q2105)</f>
        <v/>
      </c>
      <c r="I332" s="358">
        <f>+'Ark1'!R2105</f>
        <v>0</v>
      </c>
      <c r="J332" s="30" t="str">
        <f>+IF(I332=0,"",'Ark1'!AG2105)</f>
        <v/>
      </c>
      <c r="L332" s="30" t="str">
        <f>+IF(I332=0,"",'Ark1'!AH2105)</f>
        <v/>
      </c>
      <c r="M332" s="28" t="str">
        <f>+IF(I332=0,"",'Ark1'!T2105)</f>
        <v/>
      </c>
      <c r="N332" s="33" t="str">
        <f>+IF(I332=0,"",'Ark1'!U2105)</f>
        <v/>
      </c>
      <c r="O332" s="30" t="str">
        <f>+IF(I332=0,"",'Ark1'!V2105)</f>
        <v/>
      </c>
      <c r="P332" s="35" t="str">
        <f>+IF(I332=0,"",'Ark1'!W2105)</f>
        <v/>
      </c>
      <c r="Q332" s="35" t="str">
        <f>+IF(I332=0,"",'Ark1'!X2105)</f>
        <v/>
      </c>
      <c r="R332" s="35" t="str">
        <f>+IF(I332=0,"",'Ark1'!Y2105)</f>
        <v/>
      </c>
      <c r="S332" s="35" t="str">
        <f>+IF(I332=0,"",'Ark1'!Z2105)</f>
        <v/>
      </c>
      <c r="T332" s="30" t="str">
        <f>+IF(I332=0,"",'Ark1'!AA2105)</f>
        <v/>
      </c>
      <c r="U332" s="28" t="str">
        <f>+IF(I332=0,"",'Ark1'!AC2105)</f>
        <v/>
      </c>
      <c r="V332" s="35" t="str">
        <f>+IF(I332=0,"",'Ark1'!AE2105)</f>
        <v/>
      </c>
      <c r="W332" s="30" t="str">
        <f t="shared" ref="W332:W344" si="51">IF(I332=0,"",N332/C332)</f>
        <v/>
      </c>
      <c r="X332" s="30" t="str">
        <f t="shared" ref="X332:X344" si="52">IF(I332=0,"",I332/H332)</f>
        <v/>
      </c>
      <c r="Y332" s="224"/>
      <c r="AA332" s="30"/>
      <c r="AB332" s="28"/>
      <c r="AE332" s="28"/>
      <c r="AF332" s="28"/>
      <c r="AG332" s="28"/>
      <c r="AI332" s="28"/>
      <c r="AK332" s="28"/>
      <c r="AL332" s="28"/>
    </row>
    <row r="333" spans="1:38" ht="15.6">
      <c r="A333" s="224"/>
      <c r="B333" s="309">
        <f>+'Ark1'!C2106</f>
        <v>2024</v>
      </c>
      <c r="C333" s="244">
        <f>+'Ark1'!L2106</f>
        <v>12</v>
      </c>
      <c r="D333" s="244" t="str">
        <f>VLOOKUP(C333,Klasse!$C$11:$D$27,2)</f>
        <v>U+</v>
      </c>
      <c r="E333" s="29">
        <f>+'Ark1'!H2106</f>
        <v>2</v>
      </c>
      <c r="F333" s="29">
        <f>+'Ark1'!J2106</f>
        <v>175</v>
      </c>
      <c r="G333" s="29" t="str">
        <f>VLOOKUP(F333,RNR!$A$8:$B$32,2)</f>
        <v>Ole Ringdal</v>
      </c>
      <c r="H333" s="29" t="str">
        <f>+IF(I333=0,"",'Ark1'!Q2106)</f>
        <v/>
      </c>
      <c r="I333" s="358">
        <f>+'Ark1'!R2106</f>
        <v>0</v>
      </c>
      <c r="J333" s="30" t="str">
        <f>+IF(I333=0,"",'Ark1'!AG2106)</f>
        <v/>
      </c>
      <c r="L333" s="30" t="str">
        <f>+IF(I333=0,"",'Ark1'!AH2106)</f>
        <v/>
      </c>
      <c r="M333" s="28" t="str">
        <f>+IF(I333=0,"",'Ark1'!T2106)</f>
        <v/>
      </c>
      <c r="N333" s="33" t="str">
        <f>+IF(I333=0,"",'Ark1'!U2106)</f>
        <v/>
      </c>
      <c r="O333" s="30" t="str">
        <f>+IF(I333=0,"",'Ark1'!V2106)</f>
        <v/>
      </c>
      <c r="P333" s="35" t="str">
        <f>+IF(I333=0,"",'Ark1'!W2106)</f>
        <v/>
      </c>
      <c r="Q333" s="35" t="str">
        <f>+IF(I333=0,"",'Ark1'!X2106)</f>
        <v/>
      </c>
      <c r="R333" s="35" t="str">
        <f>+IF(I333=0,"",'Ark1'!Y2106)</f>
        <v/>
      </c>
      <c r="S333" s="35" t="str">
        <f>+IF(I333=0,"",'Ark1'!Z2106)</f>
        <v/>
      </c>
      <c r="T333" s="30" t="str">
        <f>+IF(I333=0,"",'Ark1'!AA2106)</f>
        <v/>
      </c>
      <c r="U333" s="28" t="str">
        <f>+IF(I333=0,"",'Ark1'!AC2106)</f>
        <v/>
      </c>
      <c r="V333" s="35" t="str">
        <f>+IF(I333=0,"",'Ark1'!AE2106)</f>
        <v/>
      </c>
      <c r="W333" s="30" t="str">
        <f t="shared" si="51"/>
        <v/>
      </c>
      <c r="X333" s="30" t="str">
        <f t="shared" si="52"/>
        <v/>
      </c>
      <c r="Y333" s="224"/>
      <c r="AA333" s="30"/>
      <c r="AB333" s="28"/>
      <c r="AE333" s="28"/>
      <c r="AF333" s="28"/>
      <c r="AG333" s="28"/>
      <c r="AI333" s="28"/>
      <c r="AK333" s="28"/>
      <c r="AL333" s="28"/>
    </row>
    <row r="334" spans="1:38" ht="15.6">
      <c r="A334" s="224"/>
      <c r="B334" s="309">
        <f>+'Ark1'!C2107</f>
        <v>2024</v>
      </c>
      <c r="C334" s="244">
        <f>+'Ark1'!L2107</f>
        <v>12</v>
      </c>
      <c r="D334" s="244" t="str">
        <f>VLOOKUP(C334,Klasse!$C$11:$D$27,2)</f>
        <v>U+</v>
      </c>
      <c r="E334" s="29">
        <f>+'Ark1'!H2107</f>
        <v>2</v>
      </c>
      <c r="F334" s="29">
        <f>+'Ark1'!J2107</f>
        <v>177</v>
      </c>
      <c r="G334" s="29" t="str">
        <f>VLOOKUP(F334,RNR!$A$8:$B$32,2)</f>
        <v>Slakthuset</v>
      </c>
      <c r="H334" s="29" t="str">
        <f>+IF(I334=0,"",'Ark1'!Q2107)</f>
        <v/>
      </c>
      <c r="I334" s="358">
        <f>+'Ark1'!R2107</f>
        <v>0</v>
      </c>
      <c r="J334" s="30" t="str">
        <f>+IF(I334=0,"",'Ark1'!AG2107)</f>
        <v/>
      </c>
      <c r="L334" s="30" t="str">
        <f>+IF(I334=0,"",'Ark1'!AH2107)</f>
        <v/>
      </c>
      <c r="M334" s="28" t="str">
        <f>+IF(I334=0,"",'Ark1'!T2107)</f>
        <v/>
      </c>
      <c r="N334" s="33" t="str">
        <f>+IF(I334=0,"",'Ark1'!U2107)</f>
        <v/>
      </c>
      <c r="O334" s="30" t="str">
        <f>+IF(I334=0,"",'Ark1'!V2107)</f>
        <v/>
      </c>
      <c r="P334" s="35" t="str">
        <f>+IF(I334=0,"",'Ark1'!W2107)</f>
        <v/>
      </c>
      <c r="Q334" s="35" t="str">
        <f>+IF(I334=0,"",'Ark1'!X2107)</f>
        <v/>
      </c>
      <c r="R334" s="35" t="str">
        <f>+IF(I334=0,"",'Ark1'!Y2107)</f>
        <v/>
      </c>
      <c r="S334" s="35" t="str">
        <f>+IF(I334=0,"",'Ark1'!Z2107)</f>
        <v/>
      </c>
      <c r="T334" s="30" t="str">
        <f>+IF(I334=0,"",'Ark1'!AA2107)</f>
        <v/>
      </c>
      <c r="U334" s="28" t="str">
        <f>+IF(I334=0,"",'Ark1'!AC2107)</f>
        <v/>
      </c>
      <c r="V334" s="35" t="str">
        <f>+IF(I334=0,"",'Ark1'!AE2107)</f>
        <v/>
      </c>
      <c r="W334" s="30" t="str">
        <f t="shared" si="51"/>
        <v/>
      </c>
      <c r="X334" s="30" t="str">
        <f t="shared" si="52"/>
        <v/>
      </c>
      <c r="Y334" s="224"/>
      <c r="AA334" s="30"/>
      <c r="AB334" s="28"/>
      <c r="AE334" s="28"/>
      <c r="AF334" s="28"/>
      <c r="AG334" s="28"/>
      <c r="AI334" s="28"/>
      <c r="AK334" s="28"/>
      <c r="AL334" s="28"/>
    </row>
    <row r="335" spans="1:38" ht="15.6">
      <c r="A335" s="224"/>
      <c r="B335" s="309">
        <f>+'Ark1'!C2108</f>
        <v>2024</v>
      </c>
      <c r="C335" s="244">
        <f>+'Ark1'!L2108</f>
        <v>12</v>
      </c>
      <c r="D335" s="244" t="str">
        <f>VLOOKUP(C335,Klasse!$C$11:$D$27,2)</f>
        <v>U+</v>
      </c>
      <c r="E335" s="29">
        <f>+'Ark1'!H2108</f>
        <v>2</v>
      </c>
      <c r="F335" s="29">
        <f>+'Ark1'!J2108</f>
        <v>178</v>
      </c>
      <c r="G335" s="29" t="str">
        <f>VLOOKUP(F335,RNR!$A$8:$B$32,2)</f>
        <v>Røros</v>
      </c>
      <c r="H335" s="29" t="str">
        <f>+IF(I335=0,"",'Ark1'!Q2108)</f>
        <v/>
      </c>
      <c r="I335" s="358">
        <f>+'Ark1'!R2108</f>
        <v>0</v>
      </c>
      <c r="J335" s="30" t="str">
        <f>+IF(I335=0,"",'Ark1'!AG2108)</f>
        <v/>
      </c>
      <c r="L335" s="30" t="str">
        <f>+IF(I335=0,"",'Ark1'!AH2108)</f>
        <v/>
      </c>
      <c r="M335" s="28" t="str">
        <f>+IF(I335=0,"",'Ark1'!T2108)</f>
        <v/>
      </c>
      <c r="N335" s="33" t="str">
        <f>+IF(I335=0,"",'Ark1'!U2108)</f>
        <v/>
      </c>
      <c r="O335" s="30" t="str">
        <f>+IF(I335=0,"",'Ark1'!V2108)</f>
        <v/>
      </c>
      <c r="P335" s="35" t="str">
        <f>+IF(I335=0,"",'Ark1'!W2108)</f>
        <v/>
      </c>
      <c r="Q335" s="35" t="str">
        <f>+IF(I335=0,"",'Ark1'!X2108)</f>
        <v/>
      </c>
      <c r="R335" s="35" t="str">
        <f>+IF(I335=0,"",'Ark1'!Y2108)</f>
        <v/>
      </c>
      <c r="S335" s="35" t="str">
        <f>+IF(I335=0,"",'Ark1'!Z2108)</f>
        <v/>
      </c>
      <c r="T335" s="30" t="str">
        <f>+IF(I335=0,"",'Ark1'!AA2108)</f>
        <v/>
      </c>
      <c r="U335" s="28" t="str">
        <f>+IF(I335=0,"",'Ark1'!AC2108)</f>
        <v/>
      </c>
      <c r="V335" s="35" t="str">
        <f>+IF(I335=0,"",'Ark1'!AE2108)</f>
        <v/>
      </c>
      <c r="W335" s="30" t="str">
        <f t="shared" si="51"/>
        <v/>
      </c>
      <c r="X335" s="30" t="str">
        <f t="shared" si="52"/>
        <v/>
      </c>
      <c r="Y335" s="224"/>
      <c r="AA335" s="30"/>
      <c r="AB335" s="28"/>
      <c r="AE335" s="28"/>
      <c r="AF335" s="28"/>
      <c r="AG335" s="28"/>
      <c r="AI335" s="28"/>
      <c r="AK335" s="28"/>
      <c r="AL335" s="28"/>
    </row>
    <row r="336" spans="1:38" ht="15.6">
      <c r="A336" s="224"/>
      <c r="B336" s="309">
        <f>+'Ark1'!C2109</f>
        <v>2024</v>
      </c>
      <c r="C336" s="244">
        <f>+'Ark1'!L2109</f>
        <v>12</v>
      </c>
      <c r="D336" s="244" t="str">
        <f>VLOOKUP(C336,Klasse!$C$11:$D$27,2)</f>
        <v>U+</v>
      </c>
      <c r="E336" s="29">
        <f>+'Ark1'!H2109</f>
        <v>2</v>
      </c>
      <c r="F336" s="29">
        <f>+'Ark1'!J2109</f>
        <v>181</v>
      </c>
      <c r="G336" s="29" t="str">
        <f>VLOOKUP(F336,RNR!$A$8:$B$32,2)</f>
        <v>Horns</v>
      </c>
      <c r="H336" s="29" t="str">
        <f>+IF(I336=0,"",'Ark1'!Q2109)</f>
        <v/>
      </c>
      <c r="I336" s="358">
        <f>+'Ark1'!R2109</f>
        <v>0</v>
      </c>
      <c r="J336" s="30" t="str">
        <f>+IF(I336=0,"",'Ark1'!AG2109)</f>
        <v/>
      </c>
      <c r="L336" s="30" t="str">
        <f>+IF(I336=0,"",'Ark1'!AH2109)</f>
        <v/>
      </c>
      <c r="M336" s="28" t="str">
        <f>+IF(I336=0,"",'Ark1'!T2109)</f>
        <v/>
      </c>
      <c r="N336" s="33" t="str">
        <f>+IF(I336=0,"",'Ark1'!U2109)</f>
        <v/>
      </c>
      <c r="O336" s="30" t="str">
        <f>+IF(I336=0,"",'Ark1'!V2109)</f>
        <v/>
      </c>
      <c r="P336" s="35" t="str">
        <f>+IF(I336=0,"",'Ark1'!W2109)</f>
        <v/>
      </c>
      <c r="Q336" s="35" t="str">
        <f>+IF(I336=0,"",'Ark1'!X2109)</f>
        <v/>
      </c>
      <c r="R336" s="35" t="str">
        <f>+IF(I336=0,"",'Ark1'!Y2109)</f>
        <v/>
      </c>
      <c r="S336" s="35" t="str">
        <f>+IF(I336=0,"",'Ark1'!Z2109)</f>
        <v/>
      </c>
      <c r="T336" s="30" t="str">
        <f>+IF(I336=0,"",'Ark1'!AA2109)</f>
        <v/>
      </c>
      <c r="U336" s="28" t="str">
        <f>+IF(I336=0,"",'Ark1'!AC2109)</f>
        <v/>
      </c>
      <c r="V336" s="35" t="str">
        <f>+IF(I336=0,"",'Ark1'!AE2109)</f>
        <v/>
      </c>
      <c r="W336" s="30" t="str">
        <f t="shared" si="51"/>
        <v/>
      </c>
      <c r="X336" s="30" t="str">
        <f t="shared" si="52"/>
        <v/>
      </c>
      <c r="Y336" s="224"/>
      <c r="AA336" s="30"/>
      <c r="AB336" s="28"/>
      <c r="AE336" s="28"/>
      <c r="AF336" s="28"/>
      <c r="AG336" s="28"/>
      <c r="AI336" s="28"/>
      <c r="AK336" s="28"/>
      <c r="AL336" s="28"/>
    </row>
    <row r="337" spans="1:52" ht="15.6">
      <c r="A337" s="224"/>
      <c r="B337" s="309">
        <f>+'Ark1'!C2110</f>
        <v>2024</v>
      </c>
      <c r="C337" s="244">
        <f>+'Ark1'!L2110</f>
        <v>12</v>
      </c>
      <c r="D337" s="244" t="str">
        <f>VLOOKUP(C337,Klasse!$C$11:$D$27,2)</f>
        <v>U+</v>
      </c>
      <c r="E337" s="29">
        <f>+'Ark1'!H2110</f>
        <v>1</v>
      </c>
      <c r="F337" s="29">
        <f>+'Ark1'!J2110</f>
        <v>262</v>
      </c>
      <c r="G337" s="29" t="str">
        <f>VLOOKUP(F337,RNR!$A$8:$B$32,2)</f>
        <v>Strilalam</v>
      </c>
      <c r="H337" s="29" t="str">
        <f>+IF(I337=0,"",'Ark1'!Q2110)</f>
        <v/>
      </c>
      <c r="I337" s="358">
        <f>+'Ark1'!R2110</f>
        <v>0</v>
      </c>
      <c r="J337" s="30" t="str">
        <f>+IF(I337=0,"",'Ark1'!AG2110)</f>
        <v/>
      </c>
      <c r="L337" s="30" t="str">
        <f>+IF(I337=0,"",'Ark1'!AH2110)</f>
        <v/>
      </c>
      <c r="M337" s="28" t="str">
        <f>+IF(I337=0,"",'Ark1'!T2110)</f>
        <v/>
      </c>
      <c r="N337" s="33" t="str">
        <f>+IF(I337=0,"",'Ark1'!U2110)</f>
        <v/>
      </c>
      <c r="O337" s="30" t="str">
        <f>+IF(I337=0,"",'Ark1'!V2110)</f>
        <v/>
      </c>
      <c r="P337" s="35" t="str">
        <f>+IF(I337=0,"",'Ark1'!W2110)</f>
        <v/>
      </c>
      <c r="Q337" s="35" t="str">
        <f>+IF(I337=0,"",'Ark1'!X2110)</f>
        <v/>
      </c>
      <c r="R337" s="35" t="str">
        <f>+IF(I337=0,"",'Ark1'!Y2110)</f>
        <v/>
      </c>
      <c r="S337" s="35" t="str">
        <f>+IF(I337=0,"",'Ark1'!Z2110)</f>
        <v/>
      </c>
      <c r="T337" s="30" t="str">
        <f>+IF(I337=0,"",'Ark1'!AA2110)</f>
        <v/>
      </c>
      <c r="U337" s="28" t="str">
        <f>+IF(I337=0,"",'Ark1'!AC2110)</f>
        <v/>
      </c>
      <c r="V337" s="35" t="str">
        <f>+IF(I337=0,"",'Ark1'!AE2110)</f>
        <v/>
      </c>
      <c r="W337" s="30" t="str">
        <f t="shared" si="51"/>
        <v/>
      </c>
      <c r="X337" s="30" t="str">
        <f t="shared" si="52"/>
        <v/>
      </c>
      <c r="Y337" s="224"/>
      <c r="AA337" s="30"/>
      <c r="AB337" s="28"/>
      <c r="AE337" s="28"/>
      <c r="AF337" s="28"/>
      <c r="AG337" s="28"/>
      <c r="AI337" s="28"/>
      <c r="AK337" s="28"/>
      <c r="AL337" s="28"/>
    </row>
    <row r="338" spans="1:52" ht="15.6">
      <c r="A338" s="224"/>
      <c r="B338" s="309">
        <f>+'Ark1'!C2111</f>
        <v>2024</v>
      </c>
      <c r="C338" s="244">
        <f>+'Ark1'!L2111</f>
        <v>12</v>
      </c>
      <c r="D338" s="244" t="str">
        <f>VLOOKUP(C338,Klasse!$C$11:$D$27,2)</f>
        <v>U+</v>
      </c>
      <c r="E338" s="29">
        <f>+'Ark1'!H2111</f>
        <v>2</v>
      </c>
      <c r="F338" s="29">
        <f>+'Ark1'!J2111</f>
        <v>267</v>
      </c>
      <c r="G338" s="29" t="str">
        <f>VLOOKUP(F338,RNR!$A$8:$B$32,2)</f>
        <v>Dalpro</v>
      </c>
      <c r="H338" s="29" t="str">
        <f>+IF(I338=0,"",'Ark1'!Q2111)</f>
        <v/>
      </c>
      <c r="I338" s="358">
        <f>+'Ark1'!R2111</f>
        <v>0</v>
      </c>
      <c r="J338" s="30" t="str">
        <f>+IF(I338=0,"",'Ark1'!AG2111)</f>
        <v/>
      </c>
      <c r="L338" s="30" t="str">
        <f>+IF(I338=0,"",'Ark1'!AH2111)</f>
        <v/>
      </c>
      <c r="M338" s="28" t="str">
        <f>+IF(I338=0,"",'Ark1'!T2111)</f>
        <v/>
      </c>
      <c r="N338" s="33" t="str">
        <f>+IF(I338=0,"",'Ark1'!U2111)</f>
        <v/>
      </c>
      <c r="O338" s="30" t="str">
        <f>+IF(I338=0,"",'Ark1'!V2111)</f>
        <v/>
      </c>
      <c r="P338" s="35" t="str">
        <f>+IF(I338=0,"",'Ark1'!W2111)</f>
        <v/>
      </c>
      <c r="Q338" s="35" t="str">
        <f>+IF(I338=0,"",'Ark1'!X2111)</f>
        <v/>
      </c>
      <c r="R338" s="35" t="str">
        <f>+IF(I338=0,"",'Ark1'!Y2111)</f>
        <v/>
      </c>
      <c r="S338" s="35" t="str">
        <f>+IF(I338=0,"",'Ark1'!Z2111)</f>
        <v/>
      </c>
      <c r="T338" s="30" t="str">
        <f>+IF(I338=0,"",'Ark1'!AA2111)</f>
        <v/>
      </c>
      <c r="U338" s="28" t="str">
        <f>+IF(I338=0,"",'Ark1'!AC2111)</f>
        <v/>
      </c>
      <c r="V338" s="35" t="str">
        <f>+IF(I338=0,"",'Ark1'!AE2111)</f>
        <v/>
      </c>
      <c r="W338" s="30" t="str">
        <f t="shared" si="51"/>
        <v/>
      </c>
      <c r="X338" s="30" t="str">
        <f t="shared" si="52"/>
        <v/>
      </c>
      <c r="Y338" s="224"/>
      <c r="AA338" s="30"/>
      <c r="AB338" s="28"/>
      <c r="AE338" s="28"/>
      <c r="AF338" s="28"/>
      <c r="AG338" s="28"/>
      <c r="AI338" s="28"/>
      <c r="AK338" s="28"/>
      <c r="AL338" s="28"/>
    </row>
    <row r="339" spans="1:52" ht="15.6">
      <c r="A339" s="224"/>
      <c r="B339" s="309">
        <f>+'Ark1'!C2112</f>
        <v>2024</v>
      </c>
      <c r="C339" s="244">
        <f>+'Ark1'!L2112</f>
        <v>12</v>
      </c>
      <c r="D339" s="244" t="str">
        <f>VLOOKUP(C339,Klasse!$C$11:$D$27,2)</f>
        <v>U+</v>
      </c>
      <c r="E339" s="29">
        <f>+'Ark1'!H2112</f>
        <v>1</v>
      </c>
      <c r="F339" s="29">
        <f>+'Ark1'!J2112</f>
        <v>309</v>
      </c>
      <c r="G339" s="29" t="str">
        <f>VLOOKUP(F339,RNR!$A$8:$B$32,2)</f>
        <v>Malvik</v>
      </c>
      <c r="H339" s="29" t="str">
        <f>+IF(I339=0,"",'Ark1'!Q2112)</f>
        <v/>
      </c>
      <c r="I339" s="358">
        <f>+'Ark1'!R2112</f>
        <v>0</v>
      </c>
      <c r="J339" s="30" t="str">
        <f>+IF(I339=0,"",'Ark1'!AG2112)</f>
        <v/>
      </c>
      <c r="L339" s="30" t="str">
        <f>+IF(I339=0,"",'Ark1'!AH2112)</f>
        <v/>
      </c>
      <c r="M339" s="28" t="str">
        <f>+IF(I339=0,"",'Ark1'!T2112)</f>
        <v/>
      </c>
      <c r="N339" s="33" t="str">
        <f>+IF(I339=0,"",'Ark1'!U2112)</f>
        <v/>
      </c>
      <c r="O339" s="30" t="str">
        <f>+IF(I339=0,"",'Ark1'!V2112)</f>
        <v/>
      </c>
      <c r="P339" s="35" t="str">
        <f>+IF(I339=0,"",'Ark1'!W2112)</f>
        <v/>
      </c>
      <c r="Q339" s="35" t="str">
        <f>+IF(I339=0,"",'Ark1'!X2112)</f>
        <v/>
      </c>
      <c r="R339" s="35" t="str">
        <f>+IF(I339=0,"",'Ark1'!Y2112)</f>
        <v/>
      </c>
      <c r="S339" s="35" t="str">
        <f>+IF(I339=0,"",'Ark1'!Z2112)</f>
        <v/>
      </c>
      <c r="T339" s="30" t="str">
        <f>+IF(I339=0,"",'Ark1'!AA2112)</f>
        <v/>
      </c>
      <c r="U339" s="28" t="str">
        <f>+IF(I339=0,"",'Ark1'!AC2112)</f>
        <v/>
      </c>
      <c r="V339" s="35" t="str">
        <f>+IF(I339=0,"",'Ark1'!AE2112)</f>
        <v/>
      </c>
      <c r="W339" s="30" t="str">
        <f t="shared" si="51"/>
        <v/>
      </c>
      <c r="X339" s="30" t="str">
        <f t="shared" si="52"/>
        <v/>
      </c>
      <c r="Y339" s="224"/>
      <c r="AA339" s="30"/>
      <c r="AB339" s="28"/>
      <c r="AE339" s="28"/>
      <c r="AF339" s="28"/>
      <c r="AG339" s="28"/>
      <c r="AI339" s="28"/>
      <c r="AK339" s="28"/>
      <c r="AL339" s="28"/>
    </row>
    <row r="340" spans="1:52" ht="15.6">
      <c r="A340" s="224"/>
      <c r="B340" s="309">
        <f>+'Ark1'!C2113</f>
        <v>2024</v>
      </c>
      <c r="C340" s="244">
        <f>+'Ark1'!L2113</f>
        <v>12</v>
      </c>
      <c r="D340" s="244" t="str">
        <f>VLOOKUP(C340,Klasse!$C$11:$D$27,2)</f>
        <v>U+</v>
      </c>
      <c r="E340" s="29">
        <f>+'Ark1'!H2113</f>
        <v>2</v>
      </c>
      <c r="F340" s="29">
        <f>+'Ark1'!J2113</f>
        <v>470</v>
      </c>
      <c r="G340" s="29" t="str">
        <f>VLOOKUP(F340,RNR!$A$8:$B$32,2)</f>
        <v>Jens Eide</v>
      </c>
      <c r="H340" s="29">
        <f>+IF(I340=0,"",'Ark1'!Q2113)</f>
        <v>2</v>
      </c>
      <c r="I340" s="358">
        <f>+'Ark1'!R2113</f>
        <v>3</v>
      </c>
      <c r="J340" s="30">
        <f>+IF(I340=0,"",'Ark1'!AG2113)</f>
        <v>2.3809523809523818</v>
      </c>
      <c r="L340" s="30">
        <f>+IF(I340=0,"",'Ark1'!AH2113)</f>
        <v>3.3022214944599098</v>
      </c>
      <c r="M340" s="28">
        <f>+IF(I340=0,"",'Ark1'!T2113)</f>
        <v>10</v>
      </c>
      <c r="N340" s="33">
        <f>+IF(I340=0,"",'Ark1'!U2113)</f>
        <v>20.166666666666671</v>
      </c>
      <c r="O340" s="30">
        <f>+IF(I340=0,"",'Ark1'!V2113)</f>
        <v>0</v>
      </c>
      <c r="P340" s="35">
        <f>+IF(I340=0,"",'Ark1'!W2113)</f>
        <v>100</v>
      </c>
      <c r="Q340" s="35">
        <f>+IF(I340=0,"",'Ark1'!X2113)</f>
        <v>100</v>
      </c>
      <c r="R340" s="35">
        <f>+IF(I340=0,"",'Ark1'!Y2113)</f>
        <v>0</v>
      </c>
      <c r="S340" s="35">
        <f>+IF(I340=0,"",'Ark1'!Z2113)</f>
        <v>0</v>
      </c>
      <c r="T340" s="30">
        <f>+IF(I340=0,"",'Ark1'!AA2113)</f>
        <v>0.7586537784494074</v>
      </c>
      <c r="U340" s="28">
        <f>+IF(I340=0,"",'Ark1'!AC2113)</f>
        <v>0.81649658092772603</v>
      </c>
      <c r="V340" s="35">
        <f>+IF(I340=0,"",'Ark1'!AE2113)</f>
        <v>10.762440050015012</v>
      </c>
      <c r="W340" s="30">
        <f t="shared" si="51"/>
        <v>1.680555555555556</v>
      </c>
      <c r="X340" s="30">
        <f t="shared" si="52"/>
        <v>1.5</v>
      </c>
      <c r="Y340" s="224"/>
      <c r="AA340" s="30"/>
      <c r="AB340" s="28"/>
      <c r="AE340" s="28"/>
      <c r="AF340" s="28"/>
      <c r="AG340" s="28"/>
      <c r="AI340" s="28"/>
      <c r="AK340" s="28"/>
      <c r="AL340" s="28"/>
    </row>
    <row r="341" spans="1:52" ht="15.6">
      <c r="A341" s="224"/>
      <c r="B341" s="309">
        <f>+'Ark1'!C2114</f>
        <v>2024</v>
      </c>
      <c r="C341" s="244">
        <f>+'Ark1'!L2114</f>
        <v>12</v>
      </c>
      <c r="D341" s="244" t="str">
        <f>VLOOKUP(C341,Klasse!$C$11:$D$27,2)</f>
        <v>U+</v>
      </c>
      <c r="E341" s="29">
        <f>+'Ark1'!H2114</f>
        <v>2</v>
      </c>
      <c r="F341" s="29">
        <f>+'Ark1'!J2114</f>
        <v>629</v>
      </c>
      <c r="G341" s="29" t="str">
        <f>VLOOKUP(F341,RNR!$A$8:$B$32,2)</f>
        <v>Bø</v>
      </c>
      <c r="H341" s="29" t="str">
        <f>+IF(I341=0,"",'Ark1'!Q2114)</f>
        <v/>
      </c>
      <c r="I341" s="358">
        <f>+'Ark1'!R2114</f>
        <v>0</v>
      </c>
      <c r="J341" s="30" t="str">
        <f>+IF(I341=0,"",'Ark1'!AG2114)</f>
        <v/>
      </c>
      <c r="L341" s="30" t="str">
        <f>+IF(I341=0,"",'Ark1'!AH2114)</f>
        <v/>
      </c>
      <c r="M341" s="28" t="str">
        <f>+IF(I341=0,"",'Ark1'!T2114)</f>
        <v/>
      </c>
      <c r="N341" s="33" t="str">
        <f>+IF(I341=0,"",'Ark1'!U2114)</f>
        <v/>
      </c>
      <c r="O341" s="30" t="str">
        <f>+IF(I341=0,"",'Ark1'!V2114)</f>
        <v/>
      </c>
      <c r="P341" s="35" t="str">
        <f>+IF(I341=0,"",'Ark1'!W2114)</f>
        <v/>
      </c>
      <c r="Q341" s="35" t="str">
        <f>+IF(I341=0,"",'Ark1'!X2114)</f>
        <v/>
      </c>
      <c r="R341" s="35" t="str">
        <f>+IF(I341=0,"",'Ark1'!Y2114)</f>
        <v/>
      </c>
      <c r="S341" s="35" t="str">
        <f>+IF(I341=0,"",'Ark1'!Z2114)</f>
        <v/>
      </c>
      <c r="T341" s="30" t="str">
        <f>+IF(I341=0,"",'Ark1'!AA2114)</f>
        <v/>
      </c>
      <c r="U341" s="28" t="str">
        <f>+IF(I341=0,"",'Ark1'!AC2114)</f>
        <v/>
      </c>
      <c r="V341" s="35" t="str">
        <f>+IF(I341=0,"",'Ark1'!AE2114)</f>
        <v/>
      </c>
      <c r="W341" s="30" t="str">
        <f t="shared" si="51"/>
        <v/>
      </c>
      <c r="X341" s="30" t="str">
        <f t="shared" si="52"/>
        <v/>
      </c>
      <c r="Y341" s="224"/>
      <c r="AA341" s="30"/>
      <c r="AB341" s="28"/>
      <c r="AE341" s="28"/>
      <c r="AF341" s="28"/>
      <c r="AG341" s="28"/>
      <c r="AI341" s="28"/>
      <c r="AK341" s="28"/>
      <c r="AL341" s="28"/>
    </row>
    <row r="342" spans="1:52" ht="15.6">
      <c r="A342" s="224"/>
      <c r="B342" s="309">
        <f>+'Ark1'!C2115</f>
        <v>2024</v>
      </c>
      <c r="C342" s="244">
        <f>+'Ark1'!L2115</f>
        <v>12</v>
      </c>
      <c r="D342" s="244" t="str">
        <f>VLOOKUP(C342,Klasse!$C$11:$D$27,2)</f>
        <v>U+</v>
      </c>
      <c r="E342" s="29">
        <f>+'Ark1'!H2115</f>
        <v>1</v>
      </c>
      <c r="F342" s="29">
        <f>+'Ark1'!J2115</f>
        <v>643</v>
      </c>
      <c r="G342" s="29" t="str">
        <f>VLOOKUP(F342,RNR!$A$8:$B$32,2)</f>
        <v>Bjerka</v>
      </c>
      <c r="H342" s="29" t="str">
        <f>+IF(I342=0,"",'Ark1'!Q2115)</f>
        <v/>
      </c>
      <c r="I342" s="358">
        <f>+'Ark1'!R2115</f>
        <v>0</v>
      </c>
      <c r="J342" s="30" t="str">
        <f>+IF(I342=0,"",'Ark1'!AG2115)</f>
        <v/>
      </c>
      <c r="L342" s="30" t="str">
        <f>+IF(I342=0,"",'Ark1'!AH2115)</f>
        <v/>
      </c>
      <c r="M342" s="28" t="str">
        <f>+IF(I342=0,"",'Ark1'!T2115)</f>
        <v/>
      </c>
      <c r="N342" s="33" t="str">
        <f>+IF(I342=0,"",'Ark1'!U2115)</f>
        <v/>
      </c>
      <c r="O342" s="30" t="str">
        <f>+IF(I342=0,"",'Ark1'!V2115)</f>
        <v/>
      </c>
      <c r="P342" s="35" t="str">
        <f>+IF(I342=0,"",'Ark1'!W2115)</f>
        <v/>
      </c>
      <c r="Q342" s="35" t="str">
        <f>+IF(I342=0,"",'Ark1'!X2115)</f>
        <v/>
      </c>
      <c r="R342" s="35" t="str">
        <f>+IF(I342=0,"",'Ark1'!Y2115)</f>
        <v/>
      </c>
      <c r="S342" s="35" t="str">
        <f>+IF(I342=0,"",'Ark1'!Z2115)</f>
        <v/>
      </c>
      <c r="T342" s="30" t="str">
        <f>+IF(I342=0,"",'Ark1'!AA2115)</f>
        <v/>
      </c>
      <c r="U342" s="28" t="str">
        <f>+IF(I342=0,"",'Ark1'!AC2115)</f>
        <v/>
      </c>
      <c r="V342" s="35" t="str">
        <f>+IF(I342=0,"",'Ark1'!AE2115)</f>
        <v/>
      </c>
      <c r="W342" s="30" t="str">
        <f t="shared" si="51"/>
        <v/>
      </c>
      <c r="X342" s="30" t="str">
        <f t="shared" si="52"/>
        <v/>
      </c>
      <c r="Y342" s="224"/>
      <c r="AA342" s="30"/>
      <c r="AB342" s="28"/>
      <c r="AE342" s="28"/>
      <c r="AF342" s="28"/>
      <c r="AG342" s="28"/>
      <c r="AI342" s="28"/>
      <c r="AK342" s="28"/>
      <c r="AL342" s="28"/>
    </row>
    <row r="343" spans="1:52" ht="15.6">
      <c r="A343" s="224"/>
      <c r="B343" s="309">
        <f>+'Ark1'!C2116</f>
        <v>2024</v>
      </c>
      <c r="C343" s="244">
        <f>+'Ark1'!L2116</f>
        <v>12</v>
      </c>
      <c r="D343" s="244" t="str">
        <f>VLOOKUP(C343,Klasse!$C$11:$D$27,2)</f>
        <v>U+</v>
      </c>
      <c r="E343" s="29">
        <f>+'Ark1'!H2116</f>
        <v>2</v>
      </c>
      <c r="F343" s="29">
        <f>+'Ark1'!J2116</f>
        <v>704</v>
      </c>
      <c r="G343" s="29" t="str">
        <f>VLOOKUP(F343,RNR!$A$8:$B$32,2)</f>
        <v>Øre Vilt</v>
      </c>
      <c r="H343" s="29" t="str">
        <f>+IF(I343=0,"",'Ark1'!Q2116)</f>
        <v/>
      </c>
      <c r="I343" s="358">
        <f>+'Ark1'!R2116</f>
        <v>0</v>
      </c>
      <c r="J343" s="30" t="str">
        <f>+IF(I343=0,"",'Ark1'!AG2116)</f>
        <v/>
      </c>
      <c r="L343" s="30" t="str">
        <f>+IF(I343=0,"",'Ark1'!AH2116)</f>
        <v/>
      </c>
      <c r="M343" s="28" t="str">
        <f>+IF(I343=0,"",'Ark1'!T2116)</f>
        <v/>
      </c>
      <c r="N343" s="33" t="str">
        <f>+IF(I343=0,"",'Ark1'!U2116)</f>
        <v/>
      </c>
      <c r="O343" s="30" t="str">
        <f>+IF(I343=0,"",'Ark1'!V2116)</f>
        <v/>
      </c>
      <c r="P343" s="35" t="str">
        <f>+IF(I343=0,"",'Ark1'!W2116)</f>
        <v/>
      </c>
      <c r="Q343" s="35" t="str">
        <f>+IF(I343=0,"",'Ark1'!X2116)</f>
        <v/>
      </c>
      <c r="R343" s="35" t="str">
        <f>+IF(I343=0,"",'Ark1'!Y2116)</f>
        <v/>
      </c>
      <c r="S343" s="35" t="str">
        <f>+IF(I343=0,"",'Ark1'!Z2116)</f>
        <v/>
      </c>
      <c r="T343" s="30" t="str">
        <f>+IF(I343=0,"",'Ark1'!AA2116)</f>
        <v/>
      </c>
      <c r="U343" s="28" t="str">
        <f>+IF(I343=0,"",'Ark1'!AC2116)</f>
        <v/>
      </c>
      <c r="V343" s="35" t="str">
        <f>+IF(I343=0,"",'Ark1'!AE2116)</f>
        <v/>
      </c>
      <c r="W343" s="30" t="str">
        <f t="shared" si="51"/>
        <v/>
      </c>
      <c r="X343" s="30" t="str">
        <f t="shared" si="52"/>
        <v/>
      </c>
      <c r="Y343" s="224"/>
      <c r="AA343" s="30"/>
      <c r="AB343" s="28"/>
      <c r="AE343" s="28"/>
      <c r="AF343" s="28"/>
      <c r="AG343" s="28"/>
      <c r="AI343" s="28"/>
      <c r="AK343" s="28"/>
      <c r="AL343" s="28"/>
    </row>
    <row r="344" spans="1:52" ht="15.6">
      <c r="A344" s="224"/>
      <c r="B344" s="309">
        <f>+'Ark1'!C2117</f>
        <v>2024</v>
      </c>
      <c r="C344" s="244">
        <f>+'Ark1'!L2117</f>
        <v>12</v>
      </c>
      <c r="D344" s="244" t="str">
        <f>VLOOKUP(C344,Klasse!$C$11:$D$27,2)</f>
        <v>U+</v>
      </c>
      <c r="E344" s="29">
        <f>+'Ark1'!H2117</f>
        <v>1</v>
      </c>
      <c r="F344" s="29">
        <f>+'Ark1'!J2117</f>
        <v>802</v>
      </c>
      <c r="G344" s="29" t="str">
        <f>VLOOKUP(F344,RNR!$A$8:$B$32,2)</f>
        <v>Karasjok</v>
      </c>
      <c r="H344" s="29" t="str">
        <f>+IF(I344=0,"",'Ark1'!Q2117)</f>
        <v/>
      </c>
      <c r="I344" s="358">
        <f>+'Ark1'!R2117</f>
        <v>0</v>
      </c>
      <c r="J344" s="30" t="str">
        <f>+IF(I344=0,"",'Ark1'!AG2117)</f>
        <v/>
      </c>
      <c r="L344" s="30" t="str">
        <f>+IF(I344=0,"",'Ark1'!AH2117)</f>
        <v/>
      </c>
      <c r="M344" s="28" t="str">
        <f>+IF(I344=0,"",'Ark1'!T2117)</f>
        <v/>
      </c>
      <c r="N344" s="33" t="str">
        <f>+IF(I344=0,"",'Ark1'!U2117)</f>
        <v/>
      </c>
      <c r="O344" s="30" t="str">
        <f>+IF(I344=0,"",'Ark1'!V2117)</f>
        <v/>
      </c>
      <c r="P344" s="35" t="str">
        <f>+IF(I344=0,"",'Ark1'!W2117)</f>
        <v/>
      </c>
      <c r="Q344" s="35" t="str">
        <f>+IF(I344=0,"",'Ark1'!X2117)</f>
        <v/>
      </c>
      <c r="R344" s="35" t="str">
        <f>+IF(I344=0,"",'Ark1'!Y2117)</f>
        <v/>
      </c>
      <c r="S344" s="35" t="str">
        <f>+IF(I344=0,"",'Ark1'!Z2117)</f>
        <v/>
      </c>
      <c r="T344" s="30" t="str">
        <f>+IF(I344=0,"",'Ark1'!AA2117)</f>
        <v/>
      </c>
      <c r="U344" s="28" t="str">
        <f>+IF(I344=0,"",'Ark1'!AC2117)</f>
        <v/>
      </c>
      <c r="V344" s="35" t="str">
        <f>+IF(I344=0,"",'Ark1'!AE2117)</f>
        <v/>
      </c>
      <c r="W344" s="30" t="str">
        <f t="shared" si="51"/>
        <v/>
      </c>
      <c r="X344" s="30" t="str">
        <f t="shared" si="52"/>
        <v/>
      </c>
      <c r="Y344" s="224"/>
      <c r="AA344" s="30"/>
      <c r="AB344" s="28"/>
      <c r="AE344" s="28"/>
      <c r="AF344" s="28"/>
      <c r="AG344" s="28"/>
      <c r="AI344" s="28"/>
      <c r="AK344" s="28"/>
      <c r="AL344" s="28"/>
    </row>
    <row r="345" spans="1:52" ht="15" customHeight="1">
      <c r="A345" s="224"/>
      <c r="B345" s="224"/>
      <c r="C345" s="224"/>
      <c r="D345" s="224"/>
      <c r="E345" s="224"/>
      <c r="F345" s="224"/>
      <c r="G345" s="224"/>
      <c r="H345" s="224"/>
      <c r="I345" s="370"/>
      <c r="J345" s="225"/>
      <c r="K345" s="225"/>
      <c r="L345" s="225"/>
      <c r="M345" s="224"/>
      <c r="N345" s="224"/>
      <c r="O345" s="224"/>
      <c r="P345" s="226"/>
      <c r="Q345" s="226"/>
      <c r="R345" s="226"/>
      <c r="S345" s="226"/>
      <c r="T345" s="226"/>
      <c r="U345" s="224"/>
      <c r="V345" s="226"/>
      <c r="W345" s="226"/>
      <c r="X345" s="226"/>
      <c r="Y345" s="224"/>
      <c r="AA345" s="30"/>
      <c r="AB345" s="28"/>
      <c r="AC345" s="228"/>
      <c r="AD345" s="29"/>
      <c r="AH345" s="29"/>
      <c r="AZ345" s="240"/>
    </row>
    <row r="346" spans="1:52" ht="21">
      <c r="A346" s="224"/>
      <c r="B346" s="224"/>
      <c r="C346" s="224"/>
      <c r="D346" s="274" t="str">
        <f>+D361</f>
        <v>E-</v>
      </c>
      <c r="E346" s="224"/>
      <c r="F346" s="224"/>
      <c r="G346" s="224"/>
      <c r="H346" s="224"/>
      <c r="I346" s="359">
        <f>SUM(I348:I372)</f>
        <v>3</v>
      </c>
      <c r="J346" s="271"/>
      <c r="K346" s="271"/>
      <c r="L346" s="271"/>
      <c r="M346" s="272"/>
      <c r="N346" s="273">
        <f>+Klasse!L23</f>
        <v>17.5</v>
      </c>
      <c r="O346" s="224"/>
      <c r="P346" s="226"/>
      <c r="Q346" s="226"/>
      <c r="R346" s="226"/>
      <c r="S346" s="226"/>
      <c r="T346" s="226"/>
      <c r="U346" s="224"/>
      <c r="V346" s="226"/>
      <c r="W346" s="226"/>
      <c r="X346" s="226"/>
      <c r="Y346" s="226"/>
      <c r="AA346" s="30"/>
      <c r="AB346" s="28"/>
      <c r="AC346" s="228"/>
      <c r="AD346" s="29"/>
      <c r="AH346" s="29"/>
      <c r="AZ346" s="240"/>
    </row>
    <row r="347" spans="1:52" ht="15" customHeight="1">
      <c r="A347" s="510"/>
      <c r="B347" s="511"/>
      <c r="C347" s="510"/>
      <c r="D347" s="511"/>
      <c r="E347" s="510"/>
      <c r="F347" s="511"/>
      <c r="G347" s="224"/>
      <c r="H347" s="242"/>
      <c r="I347" s="370"/>
      <c r="J347" s="225"/>
      <c r="K347" s="225"/>
      <c r="L347" s="225"/>
      <c r="M347" s="242"/>
      <c r="N347" s="225"/>
      <c r="O347" s="225"/>
      <c r="P347" s="226"/>
      <c r="Q347" s="226"/>
      <c r="R347" s="226"/>
      <c r="S347" s="226"/>
      <c r="T347" s="243"/>
      <c r="U347" s="224"/>
      <c r="V347" s="243"/>
      <c r="W347" s="243"/>
      <c r="X347" s="241"/>
      <c r="Y347" s="224"/>
      <c r="AA347" s="30"/>
      <c r="AB347" s="28"/>
      <c r="AC347" s="228"/>
      <c r="AD347" s="29"/>
      <c r="AH347" s="29"/>
      <c r="AZ347" s="240"/>
    </row>
    <row r="348" spans="1:52" ht="15.6">
      <c r="A348" s="224"/>
      <c r="B348" s="309">
        <f>+'Ark1'!C2118</f>
        <v>2024</v>
      </c>
      <c r="C348" s="244">
        <f>+'Ark1'!L2118</f>
        <v>13</v>
      </c>
      <c r="D348" s="244" t="str">
        <f>VLOOKUP(C348,Klasse!$C$11:$D$27,2)</f>
        <v>E-</v>
      </c>
      <c r="E348" s="244">
        <f>+'Ark1'!H2118</f>
        <v>1</v>
      </c>
      <c r="F348" s="244">
        <f>+'Ark1'!J2118</f>
        <v>103</v>
      </c>
      <c r="G348" s="244" t="str">
        <f>VLOOKUP(F348,RNR!$A$8:$B$32,2)</f>
        <v>Rudshøgda</v>
      </c>
      <c r="H348" s="244" t="str">
        <f>+IF(I348=0,"",'Ark1'!Q2118)</f>
        <v/>
      </c>
      <c r="I348" s="374">
        <f>+'Ark1'!R2118</f>
        <v>0</v>
      </c>
      <c r="J348" s="245" t="str">
        <f>+IF(I348=0,"",'Ark1'!AG2118)</f>
        <v/>
      </c>
      <c r="K348" s="245"/>
      <c r="L348" s="245" t="str">
        <f>+IF(I348=0,"",'Ark1'!AH2118)</f>
        <v/>
      </c>
      <c r="M348" s="246" t="str">
        <f>+IF(I348=0,"",'Ark1'!T2118)</f>
        <v/>
      </c>
      <c r="N348" s="33" t="str">
        <f>+IF(I348=0,"",'Ark1'!U2118)</f>
        <v/>
      </c>
      <c r="O348" s="245" t="str">
        <f>+IF(I348=0,"",'Ark1'!V2118)</f>
        <v/>
      </c>
      <c r="P348" s="247" t="str">
        <f>+IF(I348=0,"",'Ark1'!W2118)</f>
        <v/>
      </c>
      <c r="Q348" s="247" t="str">
        <f>+IF(I348=0,"",'Ark1'!X2118)</f>
        <v/>
      </c>
      <c r="R348" s="247" t="str">
        <f>+IF(I348=0,"",'Ark1'!Y2118)</f>
        <v/>
      </c>
      <c r="S348" s="247" t="str">
        <f>+IF(I348=0,"",'Ark1'!Z2118)</f>
        <v/>
      </c>
      <c r="T348" s="245" t="str">
        <f>+IF(I348=0,"",'Ark1'!AA2118)</f>
        <v/>
      </c>
      <c r="U348" s="246" t="str">
        <f>+IF(I348=0,"",'Ark1'!AC2118)</f>
        <v/>
      </c>
      <c r="V348" s="247" t="str">
        <f>+IF(I348=0,"",'Ark1'!AE2118)</f>
        <v/>
      </c>
      <c r="W348" s="245" t="str">
        <f t="shared" ref="W348:W360" si="53">IF(I348=0,"",N348/C348)</f>
        <v/>
      </c>
      <c r="X348" s="245" t="str">
        <f t="shared" ref="X348:X360" si="54">IF(I348=0,"",I348/H348)</f>
        <v/>
      </c>
      <c r="Y348" s="224"/>
      <c r="AA348" s="30"/>
      <c r="AB348" s="28"/>
      <c r="AE348" s="28"/>
      <c r="AF348" s="28"/>
      <c r="AG348" s="28"/>
      <c r="AI348" s="28"/>
      <c r="AK348" s="28"/>
      <c r="AL348" s="28"/>
    </row>
    <row r="349" spans="1:52" ht="15.6">
      <c r="A349" s="224"/>
      <c r="B349" s="309">
        <f>+'Ark1'!C2119</f>
        <v>2024</v>
      </c>
      <c r="C349" s="244">
        <f>+'Ark1'!L2119</f>
        <v>13</v>
      </c>
      <c r="D349" s="244" t="str">
        <f>VLOOKUP(C349,Klasse!$C$11:$D$27,2)</f>
        <v>E-</v>
      </c>
      <c r="E349" s="244">
        <f>+'Ark1'!H2119</f>
        <v>2</v>
      </c>
      <c r="F349" s="244">
        <f>+'Ark1'!J2119</f>
        <v>106</v>
      </c>
      <c r="G349" s="244" t="str">
        <f>VLOOKUP(F349,RNR!$A$8:$B$32,2)</f>
        <v>Furuseth</v>
      </c>
      <c r="H349" s="244" t="str">
        <f>+IF(I349=0,"",'Ark1'!Q2119)</f>
        <v/>
      </c>
      <c r="I349" s="374">
        <f>+'Ark1'!R2119</f>
        <v>0</v>
      </c>
      <c r="J349" s="245" t="str">
        <f>+IF(I349=0,"",'Ark1'!AG2119)</f>
        <v/>
      </c>
      <c r="K349" s="245"/>
      <c r="L349" s="245" t="str">
        <f>+IF(I349=0,"",'Ark1'!AH2119)</f>
        <v/>
      </c>
      <c r="M349" s="246" t="str">
        <f>+IF(I349=0,"",'Ark1'!T2119)</f>
        <v/>
      </c>
      <c r="N349" s="33" t="str">
        <f>+IF(I349=0,"",'Ark1'!U2119)</f>
        <v/>
      </c>
      <c r="O349" s="245" t="str">
        <f>+IF(I349=0,"",'Ark1'!V2119)</f>
        <v/>
      </c>
      <c r="P349" s="247" t="str">
        <f>+IF(I349=0,"",'Ark1'!W2119)</f>
        <v/>
      </c>
      <c r="Q349" s="247" t="str">
        <f>+IF(I349=0,"",'Ark1'!X2119)</f>
        <v/>
      </c>
      <c r="R349" s="247" t="str">
        <f>+IF(I349=0,"",'Ark1'!Y2119)</f>
        <v/>
      </c>
      <c r="S349" s="247" t="str">
        <f>+IF(I349=0,"",'Ark1'!Z2119)</f>
        <v/>
      </c>
      <c r="T349" s="245" t="str">
        <f>+IF(I349=0,"",'Ark1'!AA2119)</f>
        <v/>
      </c>
      <c r="U349" s="246" t="str">
        <f>+IF(I349=0,"",'Ark1'!AC2119)</f>
        <v/>
      </c>
      <c r="V349" s="247" t="str">
        <f>+IF(I349=0,"",'Ark1'!AE2119)</f>
        <v/>
      </c>
      <c r="W349" s="245" t="str">
        <f t="shared" si="53"/>
        <v/>
      </c>
      <c r="X349" s="245" t="str">
        <f t="shared" si="54"/>
        <v/>
      </c>
      <c r="Y349" s="224"/>
      <c r="AA349" s="30"/>
      <c r="AB349" s="28"/>
      <c r="AE349" s="28"/>
      <c r="AF349" s="28"/>
      <c r="AG349" s="28"/>
      <c r="AI349" s="28"/>
      <c r="AK349" s="28"/>
      <c r="AL349" s="28"/>
    </row>
    <row r="350" spans="1:52" ht="15.6">
      <c r="A350" s="224"/>
      <c r="B350" s="309">
        <f>+'Ark1'!C2120</f>
        <v>2024</v>
      </c>
      <c r="C350" s="244">
        <f>+'Ark1'!L2120</f>
        <v>13</v>
      </c>
      <c r="D350" s="244" t="str">
        <f>VLOOKUP(C350,Klasse!$C$11:$D$27,2)</f>
        <v>E-</v>
      </c>
      <c r="E350" s="244">
        <f>+'Ark1'!H2120</f>
        <v>1</v>
      </c>
      <c r="F350" s="244">
        <f>+'Ark1'!J2120</f>
        <v>110</v>
      </c>
      <c r="G350" s="244" t="str">
        <f>VLOOKUP(F350,RNR!$A$8:$B$32,2)</f>
        <v>Gol</v>
      </c>
      <c r="H350" s="244" t="str">
        <f>+IF(I350=0,"",'Ark1'!Q2120)</f>
        <v/>
      </c>
      <c r="I350" s="374">
        <f>+'Ark1'!R2120</f>
        <v>0</v>
      </c>
      <c r="J350" s="245" t="str">
        <f>+IF(I350=0,"",'Ark1'!AG2120)</f>
        <v/>
      </c>
      <c r="K350" s="245"/>
      <c r="L350" s="245" t="str">
        <f>+IF(I350=0,"",'Ark1'!AH2120)</f>
        <v/>
      </c>
      <c r="M350" s="246" t="str">
        <f>+IF(I350=0,"",'Ark1'!T2120)</f>
        <v/>
      </c>
      <c r="N350" s="33" t="str">
        <f>+IF(I350=0,"",'Ark1'!U2120)</f>
        <v/>
      </c>
      <c r="O350" s="245" t="str">
        <f>+IF(I350=0,"",'Ark1'!V2120)</f>
        <v/>
      </c>
      <c r="P350" s="247" t="str">
        <f>+IF(I350=0,"",'Ark1'!W2120)</f>
        <v/>
      </c>
      <c r="Q350" s="247" t="str">
        <f>+IF(I350=0,"",'Ark1'!X2120)</f>
        <v/>
      </c>
      <c r="R350" s="247" t="str">
        <f>+IF(I350=0,"",'Ark1'!Y2120)</f>
        <v/>
      </c>
      <c r="S350" s="247" t="str">
        <f>+IF(I350=0,"",'Ark1'!Z2120)</f>
        <v/>
      </c>
      <c r="T350" s="245" t="str">
        <f>+IF(I350=0,"",'Ark1'!AA2120)</f>
        <v/>
      </c>
      <c r="U350" s="246" t="str">
        <f>+IF(I350=0,"",'Ark1'!AC2120)</f>
        <v/>
      </c>
      <c r="V350" s="247" t="str">
        <f>+IF(I350=0,"",'Ark1'!AE2120)</f>
        <v/>
      </c>
      <c r="W350" s="245" t="str">
        <f t="shared" si="53"/>
        <v/>
      </c>
      <c r="X350" s="245" t="str">
        <f t="shared" si="54"/>
        <v/>
      </c>
      <c r="Y350" s="224"/>
      <c r="AA350" s="30"/>
      <c r="AB350" s="28"/>
      <c r="AE350" s="28"/>
      <c r="AF350" s="28"/>
      <c r="AG350" s="28"/>
      <c r="AI350" s="28"/>
      <c r="AK350" s="28"/>
      <c r="AL350" s="28"/>
    </row>
    <row r="351" spans="1:52" ht="15.6">
      <c r="A351" s="224"/>
      <c r="B351" s="309">
        <f>+'Ark1'!C2121</f>
        <v>2024</v>
      </c>
      <c r="C351" s="244">
        <f>+'Ark1'!L2121</f>
        <v>13</v>
      </c>
      <c r="D351" s="244" t="str">
        <f>VLOOKUP(C351,Klasse!$C$11:$D$27,2)</f>
        <v>E-</v>
      </c>
      <c r="E351" s="244">
        <f>+'Ark1'!H2121</f>
        <v>1</v>
      </c>
      <c r="F351" s="244">
        <f>+'Ark1'!J2121</f>
        <v>111</v>
      </c>
      <c r="G351" s="244" t="str">
        <f>VLOOKUP(F351,RNR!$A$8:$B$32,2)</f>
        <v>Forus</v>
      </c>
      <c r="H351" s="244">
        <f>+IF(I351=0,"",'Ark1'!Q2121)</f>
        <v>3</v>
      </c>
      <c r="I351" s="374">
        <f>+'Ark1'!R2121</f>
        <v>3</v>
      </c>
      <c r="J351" s="245">
        <f>+IF(I351=0,"",'Ark1'!AG2121)</f>
        <v>0.45180722891566255</v>
      </c>
      <c r="K351" s="245"/>
      <c r="L351" s="245">
        <f>+IF(I351=0,"",'Ark1'!AH2121)</f>
        <v>0.53086607007432118</v>
      </c>
      <c r="M351" s="246">
        <f>+IF(I351=0,"",'Ark1'!T2121)</f>
        <v>7.6666666666666687</v>
      </c>
      <c r="N351" s="33">
        <f>+IF(I351=0,"",'Ark1'!U2121)</f>
        <v>17.5</v>
      </c>
      <c r="O351" s="245">
        <f>+IF(I351=0,"",'Ark1'!V2121)</f>
        <v>0</v>
      </c>
      <c r="P351" s="247">
        <f>+IF(I351=0,"",'Ark1'!W2121)</f>
        <v>0</v>
      </c>
      <c r="Q351" s="247">
        <f>+IF(I351=0,"",'Ark1'!X2121)</f>
        <v>100</v>
      </c>
      <c r="R351" s="247">
        <f>+IF(I351=0,"",'Ark1'!Y2121)</f>
        <v>0</v>
      </c>
      <c r="S351" s="247">
        <f>+IF(I351=0,"",'Ark1'!Z2121)</f>
        <v>0</v>
      </c>
      <c r="T351" s="245">
        <f>+IF(I351=0,"",'Ark1'!AA2121)</f>
        <v>1.1860297916438169</v>
      </c>
      <c r="U351" s="246">
        <f>+IF(I351=0,"",'Ark1'!AC2121)</f>
        <v>0.47140452079101841</v>
      </c>
      <c r="V351" s="247">
        <f>+IF(I351=0,"",'Ark1'!AE2121)</f>
        <v>5.9619647513768497</v>
      </c>
      <c r="W351" s="245">
        <f t="shared" si="53"/>
        <v>1.3461538461538463</v>
      </c>
      <c r="X351" s="245">
        <f t="shared" si="54"/>
        <v>1</v>
      </c>
      <c r="Y351" s="224"/>
      <c r="AA351" s="30"/>
      <c r="AB351" s="28"/>
      <c r="AE351" s="28"/>
      <c r="AF351" s="28"/>
      <c r="AG351" s="28"/>
      <c r="AI351" s="28"/>
      <c r="AK351" s="28"/>
      <c r="AL351" s="28"/>
    </row>
    <row r="352" spans="1:52" ht="15.6">
      <c r="A352" s="224"/>
      <c r="B352" s="309">
        <f>+'Ark1'!C2122</f>
        <v>2024</v>
      </c>
      <c r="C352" s="244">
        <f>+'Ark1'!L2122</f>
        <v>13</v>
      </c>
      <c r="D352" s="244" t="str">
        <f>VLOOKUP(C352,Klasse!$C$11:$D$27,2)</f>
        <v>E-</v>
      </c>
      <c r="E352" s="244">
        <f>+'Ark1'!H2122</f>
        <v>1</v>
      </c>
      <c r="F352" s="244">
        <f>+'Ark1'!J2122</f>
        <v>116</v>
      </c>
      <c r="G352" s="244" t="str">
        <f>VLOOKUP(F352,RNR!$A$8:$B$32,2)</f>
        <v>Sandeid</v>
      </c>
      <c r="H352" s="244" t="str">
        <f>+IF(I352=0,"",'Ark1'!Q2122)</f>
        <v/>
      </c>
      <c r="I352" s="374">
        <f>+'Ark1'!R2122</f>
        <v>0</v>
      </c>
      <c r="J352" s="245" t="str">
        <f>+IF(I352=0,"",'Ark1'!AG2122)</f>
        <v/>
      </c>
      <c r="K352" s="245"/>
      <c r="L352" s="245" t="str">
        <f>+IF(I352=0,"",'Ark1'!AH2122)</f>
        <v/>
      </c>
      <c r="M352" s="246" t="str">
        <f>+IF(I352=0,"",'Ark1'!T2122)</f>
        <v/>
      </c>
      <c r="N352" s="33" t="str">
        <f>+IF(I352=0,"",'Ark1'!U2122)</f>
        <v/>
      </c>
      <c r="O352" s="245" t="str">
        <f>+IF(I352=0,"",'Ark1'!V2122)</f>
        <v/>
      </c>
      <c r="P352" s="247" t="str">
        <f>+IF(I352=0,"",'Ark1'!W2122)</f>
        <v/>
      </c>
      <c r="Q352" s="247" t="str">
        <f>+IF(I352=0,"",'Ark1'!X2122)</f>
        <v/>
      </c>
      <c r="R352" s="247" t="str">
        <f>+IF(I352=0,"",'Ark1'!Y2122)</f>
        <v/>
      </c>
      <c r="S352" s="247" t="str">
        <f>+IF(I352=0,"",'Ark1'!Z2122)</f>
        <v/>
      </c>
      <c r="T352" s="245" t="str">
        <f>+IF(I352=0,"",'Ark1'!AA2122)</f>
        <v/>
      </c>
      <c r="U352" s="246" t="str">
        <f>+IF(I352=0,"",'Ark1'!AC2122)</f>
        <v/>
      </c>
      <c r="V352" s="247" t="str">
        <f>+IF(I352=0,"",'Ark1'!AE2122)</f>
        <v/>
      </c>
      <c r="W352" s="245" t="str">
        <f t="shared" si="53"/>
        <v/>
      </c>
      <c r="X352" s="245" t="str">
        <f t="shared" si="54"/>
        <v/>
      </c>
      <c r="Y352" s="224"/>
      <c r="AA352" s="30"/>
      <c r="AB352" s="28"/>
      <c r="AE352" s="28"/>
      <c r="AF352" s="28"/>
      <c r="AG352" s="28"/>
      <c r="AI352" s="28"/>
      <c r="AK352" s="28"/>
      <c r="AL352" s="28"/>
    </row>
    <row r="353" spans="1:38" ht="15.6">
      <c r="A353" s="224"/>
      <c r="B353" s="309">
        <f>+'Ark1'!C2123</f>
        <v>2024</v>
      </c>
      <c r="C353" s="244">
        <f>+'Ark1'!L2123</f>
        <v>13</v>
      </c>
      <c r="D353" s="244" t="str">
        <f>VLOOKUP(C353,Klasse!$C$11:$D$27,2)</f>
        <v>E-</v>
      </c>
      <c r="E353" s="244">
        <f>+'Ark1'!H2123</f>
        <v>2</v>
      </c>
      <c r="F353" s="244">
        <f>+'Ark1'!J2123</f>
        <v>117</v>
      </c>
      <c r="G353" s="244" t="str">
        <f>VLOOKUP(F353,RNR!$A$8:$B$32,2)</f>
        <v>Jæren</v>
      </c>
      <c r="H353" s="244" t="str">
        <f>+IF(I353=0,"",'Ark1'!Q2123)</f>
        <v/>
      </c>
      <c r="I353" s="374">
        <f>+'Ark1'!R2123</f>
        <v>0</v>
      </c>
      <c r="J353" s="245" t="str">
        <f>+IF(I353=0,"",'Ark1'!AG2123)</f>
        <v/>
      </c>
      <c r="K353" s="245"/>
      <c r="L353" s="245" t="str">
        <f>+IF(I353=0,"",'Ark1'!AH2123)</f>
        <v/>
      </c>
      <c r="M353" s="246" t="str">
        <f>+IF(I353=0,"",'Ark1'!T2123)</f>
        <v/>
      </c>
      <c r="N353" s="33" t="str">
        <f>+IF(I353=0,"",'Ark1'!U2123)</f>
        <v/>
      </c>
      <c r="O353" s="245" t="str">
        <f>+IF(I353=0,"",'Ark1'!V2123)</f>
        <v/>
      </c>
      <c r="P353" s="247" t="str">
        <f>+IF(I353=0,"",'Ark1'!W2123)</f>
        <v/>
      </c>
      <c r="Q353" s="247" t="str">
        <f>+IF(I353=0,"",'Ark1'!X2123)</f>
        <v/>
      </c>
      <c r="R353" s="247" t="str">
        <f>+IF(I353=0,"",'Ark1'!Y2123)</f>
        <v/>
      </c>
      <c r="S353" s="247" t="str">
        <f>+IF(I353=0,"",'Ark1'!Z2123)</f>
        <v/>
      </c>
      <c r="T353" s="245" t="str">
        <f>+IF(I353=0,"",'Ark1'!AA2123)</f>
        <v/>
      </c>
      <c r="U353" s="246" t="str">
        <f>+IF(I353=0,"",'Ark1'!AC2123)</f>
        <v/>
      </c>
      <c r="V353" s="247" t="str">
        <f>+IF(I353=0,"",'Ark1'!AE2123)</f>
        <v/>
      </c>
      <c r="W353" s="245" t="str">
        <f t="shared" si="53"/>
        <v/>
      </c>
      <c r="X353" s="245" t="str">
        <f t="shared" si="54"/>
        <v/>
      </c>
      <c r="Y353" s="224"/>
      <c r="AA353" s="30"/>
      <c r="AB353" s="28"/>
      <c r="AE353" s="28"/>
      <c r="AF353" s="28"/>
      <c r="AG353" s="28"/>
      <c r="AI353" s="28"/>
      <c r="AK353" s="28"/>
      <c r="AL353" s="28"/>
    </row>
    <row r="354" spans="1:38" ht="15.6">
      <c r="A354" s="224"/>
      <c r="B354" s="309">
        <f>+'Ark1'!C2124</f>
        <v>2024</v>
      </c>
      <c r="C354" s="244">
        <f>+'Ark1'!L2124</f>
        <v>13</v>
      </c>
      <c r="D354" s="244" t="str">
        <f>VLOOKUP(C354,Klasse!$C$11:$D$27,2)</f>
        <v>E-</v>
      </c>
      <c r="E354" s="244">
        <f>+'Ark1'!H2124</f>
        <v>1</v>
      </c>
      <c r="F354" s="244">
        <f>+'Ark1'!J2124</f>
        <v>134</v>
      </c>
      <c r="G354" s="244" t="str">
        <f>VLOOKUP(F354,RNR!$A$8:$B$32,2)</f>
        <v>Førde</v>
      </c>
      <c r="H354" s="244" t="str">
        <f>+IF(I354=0,"",'Ark1'!Q2124)</f>
        <v/>
      </c>
      <c r="I354" s="374">
        <f>+'Ark1'!R2124</f>
        <v>0</v>
      </c>
      <c r="J354" s="245" t="str">
        <f>+IF(I354=0,"",'Ark1'!AG2124)</f>
        <v/>
      </c>
      <c r="K354" s="245"/>
      <c r="L354" s="245" t="str">
        <f>+IF(I354=0,"",'Ark1'!AH2124)</f>
        <v/>
      </c>
      <c r="M354" s="246" t="str">
        <f>+IF(I354=0,"",'Ark1'!T2124)</f>
        <v/>
      </c>
      <c r="N354" s="33" t="str">
        <f>+IF(I354=0,"",'Ark1'!U2124)</f>
        <v/>
      </c>
      <c r="O354" s="245" t="str">
        <f>+IF(I354=0,"",'Ark1'!V2124)</f>
        <v/>
      </c>
      <c r="P354" s="247" t="str">
        <f>+IF(I354=0,"",'Ark1'!W2124)</f>
        <v/>
      </c>
      <c r="Q354" s="247" t="str">
        <f>+IF(I354=0,"",'Ark1'!X2124)</f>
        <v/>
      </c>
      <c r="R354" s="247" t="str">
        <f>+IF(I354=0,"",'Ark1'!Y2124)</f>
        <v/>
      </c>
      <c r="S354" s="247" t="str">
        <f>+IF(I354=0,"",'Ark1'!Z2124)</f>
        <v/>
      </c>
      <c r="T354" s="245" t="str">
        <f>+IF(I354=0,"",'Ark1'!AA2124)</f>
        <v/>
      </c>
      <c r="U354" s="246" t="str">
        <f>+IF(I354=0,"",'Ark1'!AC2124)</f>
        <v/>
      </c>
      <c r="V354" s="247" t="str">
        <f>+IF(I354=0,"",'Ark1'!AE2124)</f>
        <v/>
      </c>
      <c r="W354" s="245" t="str">
        <f t="shared" si="53"/>
        <v/>
      </c>
      <c r="X354" s="245" t="str">
        <f t="shared" si="54"/>
        <v/>
      </c>
      <c r="Y354" s="224"/>
      <c r="AA354" s="30"/>
      <c r="AB354" s="28"/>
      <c r="AE354" s="28"/>
      <c r="AF354" s="28"/>
      <c r="AG354" s="28"/>
      <c r="AI354" s="28"/>
      <c r="AK354" s="28"/>
      <c r="AL354" s="28"/>
    </row>
    <row r="355" spans="1:38" ht="15.6">
      <c r="A355" s="224"/>
      <c r="B355" s="309">
        <f>+'Ark1'!C2125</f>
        <v>2024</v>
      </c>
      <c r="C355" s="244">
        <f>+'Ark1'!L2125</f>
        <v>13</v>
      </c>
      <c r="D355" s="244" t="str">
        <f>VLOOKUP(C355,Klasse!$C$11:$D$27,2)</f>
        <v>E-</v>
      </c>
      <c r="E355" s="244">
        <f>+'Ark1'!H2125</f>
        <v>2</v>
      </c>
      <c r="F355" s="244">
        <f>+'Ark1'!J2125</f>
        <v>141</v>
      </c>
      <c r="G355" s="244" t="str">
        <f>VLOOKUP(F355,RNR!$A$8:$B$32,2)</f>
        <v>Ølen</v>
      </c>
      <c r="H355" s="244" t="str">
        <f>+IF(I355=0,"",'Ark1'!Q2125)</f>
        <v/>
      </c>
      <c r="I355" s="374">
        <f>+'Ark1'!R2125</f>
        <v>0</v>
      </c>
      <c r="J355" s="245" t="str">
        <f>+IF(I355=0,"",'Ark1'!AG2125)</f>
        <v/>
      </c>
      <c r="K355" s="245"/>
      <c r="L355" s="245" t="str">
        <f>+IF(I355=0,"",'Ark1'!AH2125)</f>
        <v/>
      </c>
      <c r="M355" s="246" t="str">
        <f>+IF(I355=0,"",'Ark1'!T2125)</f>
        <v/>
      </c>
      <c r="N355" s="33" t="str">
        <f>+IF(I355=0,"",'Ark1'!U2125)</f>
        <v/>
      </c>
      <c r="O355" s="245" t="str">
        <f>+IF(I355=0,"",'Ark1'!V2125)</f>
        <v/>
      </c>
      <c r="P355" s="247" t="str">
        <f>+IF(I355=0,"",'Ark1'!W2125)</f>
        <v/>
      </c>
      <c r="Q355" s="247" t="str">
        <f>+IF(I355=0,"",'Ark1'!X2125)</f>
        <v/>
      </c>
      <c r="R355" s="247" t="str">
        <f>+IF(I355=0,"",'Ark1'!Y2125)</f>
        <v/>
      </c>
      <c r="S355" s="247" t="str">
        <f>+IF(I355=0,"",'Ark1'!Z2125)</f>
        <v/>
      </c>
      <c r="T355" s="245" t="str">
        <f>+IF(I355=0,"",'Ark1'!AA2125)</f>
        <v/>
      </c>
      <c r="U355" s="246" t="str">
        <f>+IF(I355=0,"",'Ark1'!AC2125)</f>
        <v/>
      </c>
      <c r="V355" s="247" t="str">
        <f>+IF(I355=0,"",'Ark1'!AE2125)</f>
        <v/>
      </c>
      <c r="W355" s="245" t="str">
        <f t="shared" si="53"/>
        <v/>
      </c>
      <c r="X355" s="245" t="str">
        <f t="shared" si="54"/>
        <v/>
      </c>
      <c r="Y355" s="224"/>
      <c r="AA355" s="30"/>
      <c r="AB355" s="28"/>
      <c r="AE355" s="28"/>
      <c r="AF355" s="28"/>
      <c r="AG355" s="28"/>
      <c r="AI355" s="28"/>
      <c r="AK355" s="28"/>
      <c r="AL355" s="28"/>
    </row>
    <row r="356" spans="1:38" ht="15.6">
      <c r="A356" s="224"/>
      <c r="B356" s="309">
        <f>+'Ark1'!C2126</f>
        <v>2024</v>
      </c>
      <c r="C356" s="244">
        <f>+'Ark1'!L2126</f>
        <v>13</v>
      </c>
      <c r="D356" s="244" t="str">
        <f>VLOOKUP(C356,Klasse!$C$11:$D$27,2)</f>
        <v>E-</v>
      </c>
      <c r="E356" s="244">
        <f>+'Ark1'!H2126</f>
        <v>2</v>
      </c>
      <c r="F356" s="244">
        <f>+'Ark1'!J2126</f>
        <v>143</v>
      </c>
      <c r="G356" s="244" t="str">
        <f>VLOOKUP(F356,RNR!$A$8:$B$32,2)</f>
        <v>Nordfjord</v>
      </c>
      <c r="H356" s="244" t="str">
        <f>+IF(I356=0,"",'Ark1'!Q2126)</f>
        <v/>
      </c>
      <c r="I356" s="374">
        <f>+'Ark1'!R2126</f>
        <v>0</v>
      </c>
      <c r="J356" s="245" t="str">
        <f>+IF(I356=0,"",'Ark1'!AG2126)</f>
        <v/>
      </c>
      <c r="K356" s="245"/>
      <c r="L356" s="245" t="str">
        <f>+IF(I356=0,"",'Ark1'!AH2126)</f>
        <v/>
      </c>
      <c r="M356" s="246" t="str">
        <f>+IF(I356=0,"",'Ark1'!T2126)</f>
        <v/>
      </c>
      <c r="N356" s="33" t="str">
        <f>+IF(I356=0,"",'Ark1'!U2126)</f>
        <v/>
      </c>
      <c r="O356" s="245" t="str">
        <f>+IF(I356=0,"",'Ark1'!V2126)</f>
        <v/>
      </c>
      <c r="P356" s="247" t="str">
        <f>+IF(I356=0,"",'Ark1'!W2126)</f>
        <v/>
      </c>
      <c r="Q356" s="247" t="str">
        <f>+IF(I356=0,"",'Ark1'!X2126)</f>
        <v/>
      </c>
      <c r="R356" s="247" t="str">
        <f>+IF(I356=0,"",'Ark1'!Y2126)</f>
        <v/>
      </c>
      <c r="S356" s="247" t="str">
        <f>+IF(I356=0,"",'Ark1'!Z2126)</f>
        <v/>
      </c>
      <c r="T356" s="245" t="str">
        <f>+IF(I356=0,"",'Ark1'!AA2126)</f>
        <v/>
      </c>
      <c r="U356" s="246" t="str">
        <f>+IF(I356=0,"",'Ark1'!AC2126)</f>
        <v/>
      </c>
      <c r="V356" s="247" t="str">
        <f>+IF(I356=0,"",'Ark1'!AE2126)</f>
        <v/>
      </c>
      <c r="W356" s="245" t="str">
        <f t="shared" si="53"/>
        <v/>
      </c>
      <c r="X356" s="245" t="str">
        <f t="shared" si="54"/>
        <v/>
      </c>
      <c r="Y356" s="224"/>
      <c r="AA356" s="30"/>
      <c r="AB356" s="28"/>
      <c r="AE356" s="28"/>
      <c r="AF356" s="28"/>
      <c r="AG356" s="28"/>
      <c r="AI356" s="28"/>
      <c r="AK356" s="28"/>
      <c r="AL356" s="28"/>
    </row>
    <row r="357" spans="1:38" ht="15.6">
      <c r="A357" s="224"/>
      <c r="B357" s="309">
        <f>+'Ark1'!C2127</f>
        <v>2024</v>
      </c>
      <c r="C357" s="244">
        <f>+'Ark1'!L2127</f>
        <v>13</v>
      </c>
      <c r="D357" s="244" t="str">
        <f>VLOOKUP(C357,Klasse!$C$11:$D$27,2)</f>
        <v>E-</v>
      </c>
      <c r="E357" s="244">
        <f>+'Ark1'!H2127</f>
        <v>2</v>
      </c>
      <c r="F357" s="244">
        <f>+'Ark1'!J2127</f>
        <v>147</v>
      </c>
      <c r="G357" s="244" t="str">
        <f>VLOOKUP(F357,RNR!$A$8:$B$32,2)</f>
        <v>Midt-Norge</v>
      </c>
      <c r="H357" s="244" t="str">
        <f>+IF(I357=0,"",'Ark1'!Q2127)</f>
        <v/>
      </c>
      <c r="I357" s="374">
        <f>+'Ark1'!R2127</f>
        <v>0</v>
      </c>
      <c r="J357" s="245" t="str">
        <f>+IF(I357=0,"",'Ark1'!AG2127)</f>
        <v/>
      </c>
      <c r="K357" s="245"/>
      <c r="L357" s="245" t="str">
        <f>+IF(I357=0,"",'Ark1'!AH2127)</f>
        <v/>
      </c>
      <c r="M357" s="246" t="str">
        <f>+IF(I357=0,"",'Ark1'!T2127)</f>
        <v/>
      </c>
      <c r="N357" s="33" t="str">
        <f>+IF(I357=0,"",'Ark1'!U2127)</f>
        <v/>
      </c>
      <c r="O357" s="245" t="str">
        <f>+IF(I357=0,"",'Ark1'!V2127)</f>
        <v/>
      </c>
      <c r="P357" s="247" t="str">
        <f>+IF(I357=0,"",'Ark1'!W2127)</f>
        <v/>
      </c>
      <c r="Q357" s="247" t="str">
        <f>+IF(I357=0,"",'Ark1'!X2127)</f>
        <v/>
      </c>
      <c r="R357" s="247" t="str">
        <f>+IF(I357=0,"",'Ark1'!Y2127)</f>
        <v/>
      </c>
      <c r="S357" s="247" t="str">
        <f>+IF(I357=0,"",'Ark1'!Z2127)</f>
        <v/>
      </c>
      <c r="T357" s="245" t="str">
        <f>+IF(I357=0,"",'Ark1'!AA2127)</f>
        <v/>
      </c>
      <c r="U357" s="246" t="str">
        <f>+IF(I357=0,"",'Ark1'!AC2127)</f>
        <v/>
      </c>
      <c r="V357" s="247" t="str">
        <f>+IF(I357=0,"",'Ark1'!AE2127)</f>
        <v/>
      </c>
      <c r="W357" s="245" t="str">
        <f t="shared" si="53"/>
        <v/>
      </c>
      <c r="X357" s="245" t="str">
        <f t="shared" si="54"/>
        <v/>
      </c>
      <c r="Y357" s="224"/>
      <c r="AA357" s="30"/>
      <c r="AB357" s="28"/>
      <c r="AE357" s="28"/>
      <c r="AF357" s="28"/>
      <c r="AG357" s="28"/>
      <c r="AI357" s="28"/>
      <c r="AK357" s="28"/>
      <c r="AL357" s="28"/>
    </row>
    <row r="358" spans="1:38" ht="15.6">
      <c r="A358" s="224"/>
      <c r="B358" s="309">
        <f>+'Ark1'!C2128</f>
        <v>2024</v>
      </c>
      <c r="C358" s="244">
        <f>+'Ark1'!L2128</f>
        <v>13</v>
      </c>
      <c r="D358" s="244" t="str">
        <f>VLOOKUP(C358,Klasse!$C$11:$D$27,2)</f>
        <v>E-</v>
      </c>
      <c r="E358" s="244">
        <f>+'Ark1'!H2128</f>
        <v>1</v>
      </c>
      <c r="F358" s="244">
        <f>+'Ark1'!J2128</f>
        <v>155</v>
      </c>
      <c r="G358" s="244" t="str">
        <f>VLOOKUP(F358,RNR!$A$8:$B$32,2)</f>
        <v>Målselv</v>
      </c>
      <c r="H358" s="244" t="str">
        <f>+IF(I358=0,"",'Ark1'!Q2128)</f>
        <v/>
      </c>
      <c r="I358" s="374">
        <f>+'Ark1'!R2128</f>
        <v>0</v>
      </c>
      <c r="J358" s="245" t="str">
        <f>+IF(I358=0,"",'Ark1'!AG2128)</f>
        <v/>
      </c>
      <c r="K358" s="245"/>
      <c r="L358" s="245" t="str">
        <f>+IF(I358=0,"",'Ark1'!AH2128)</f>
        <v/>
      </c>
      <c r="M358" s="246" t="str">
        <f>+IF(I358=0,"",'Ark1'!T2128)</f>
        <v/>
      </c>
      <c r="N358" s="33" t="str">
        <f>+IF(I358=0,"",'Ark1'!U2128)</f>
        <v/>
      </c>
      <c r="O358" s="245" t="str">
        <f>+IF(I358=0,"",'Ark1'!V2128)</f>
        <v/>
      </c>
      <c r="P358" s="247" t="str">
        <f>+IF(I358=0,"",'Ark1'!W2128)</f>
        <v/>
      </c>
      <c r="Q358" s="247" t="str">
        <f>+IF(I358=0,"",'Ark1'!X2128)</f>
        <v/>
      </c>
      <c r="R358" s="247" t="str">
        <f>+IF(I358=0,"",'Ark1'!Y2128)</f>
        <v/>
      </c>
      <c r="S358" s="247" t="str">
        <f>+IF(I358=0,"",'Ark1'!Z2128)</f>
        <v/>
      </c>
      <c r="T358" s="245" t="str">
        <f>+IF(I358=0,"",'Ark1'!AA2128)</f>
        <v/>
      </c>
      <c r="U358" s="246" t="str">
        <f>+IF(I358=0,"",'Ark1'!AC2128)</f>
        <v/>
      </c>
      <c r="V358" s="247" t="str">
        <f>+IF(I358=0,"",'Ark1'!AE2128)</f>
        <v/>
      </c>
      <c r="W358" s="245" t="str">
        <f t="shared" si="53"/>
        <v/>
      </c>
      <c r="X358" s="245" t="str">
        <f t="shared" si="54"/>
        <v/>
      </c>
      <c r="Y358" s="224"/>
      <c r="AA358" s="30"/>
      <c r="AB358" s="28"/>
      <c r="AE358" s="28"/>
      <c r="AF358" s="28"/>
      <c r="AG358" s="28"/>
      <c r="AI358" s="28"/>
      <c r="AK358" s="28"/>
      <c r="AL358" s="28"/>
    </row>
    <row r="359" spans="1:38" ht="15.6">
      <c r="A359" s="224"/>
      <c r="B359" s="309">
        <f>+'Ark1'!C2129</f>
        <v>2024</v>
      </c>
      <c r="C359" s="244">
        <f>+'Ark1'!L2129</f>
        <v>13</v>
      </c>
      <c r="D359" s="244" t="str">
        <f>VLOOKUP(C359,Klasse!$C$11:$D$27,2)</f>
        <v>E-</v>
      </c>
      <c r="E359" s="244">
        <f>+'Ark1'!H2129</f>
        <v>2</v>
      </c>
      <c r="F359" s="244">
        <f>+'Ark1'!J2129</f>
        <v>160</v>
      </c>
      <c r="G359" s="244" t="str">
        <f>VLOOKUP(F359,RNR!$A$8:$B$32,2)</f>
        <v>Oslo</v>
      </c>
      <c r="H359" s="244" t="str">
        <f>+IF(I359=0,"",'Ark1'!Q2129)</f>
        <v/>
      </c>
      <c r="I359" s="374">
        <f>+'Ark1'!R2129</f>
        <v>0</v>
      </c>
      <c r="J359" s="245" t="str">
        <f>+IF(I359=0,"",'Ark1'!AG2129)</f>
        <v/>
      </c>
      <c r="K359" s="245"/>
      <c r="L359" s="245" t="str">
        <f>+IF(I359=0,"",'Ark1'!AH2129)</f>
        <v/>
      </c>
      <c r="M359" s="246" t="str">
        <f>+IF(I359=0,"",'Ark1'!T2129)</f>
        <v/>
      </c>
      <c r="N359" s="33" t="str">
        <f>+IF(I359=0,"",'Ark1'!U2129)</f>
        <v/>
      </c>
      <c r="O359" s="245" t="str">
        <f>+IF(I359=0,"",'Ark1'!V2129)</f>
        <v/>
      </c>
      <c r="P359" s="247" t="str">
        <f>+IF(I359=0,"",'Ark1'!W2129)</f>
        <v/>
      </c>
      <c r="Q359" s="247" t="str">
        <f>+IF(I359=0,"",'Ark1'!X2129)</f>
        <v/>
      </c>
      <c r="R359" s="247" t="str">
        <f>+IF(I359=0,"",'Ark1'!Y2129)</f>
        <v/>
      </c>
      <c r="S359" s="247" t="str">
        <f>+IF(I359=0,"",'Ark1'!Z2129)</f>
        <v/>
      </c>
      <c r="T359" s="245" t="str">
        <f>+IF(I359=0,"",'Ark1'!AA2129)</f>
        <v/>
      </c>
      <c r="U359" s="246" t="str">
        <f>+IF(I359=0,"",'Ark1'!AC2129)</f>
        <v/>
      </c>
      <c r="V359" s="247" t="str">
        <f>+IF(I359=0,"",'Ark1'!AE2129)</f>
        <v/>
      </c>
      <c r="W359" s="245" t="str">
        <f t="shared" si="53"/>
        <v/>
      </c>
      <c r="X359" s="245" t="str">
        <f t="shared" si="54"/>
        <v/>
      </c>
      <c r="Y359" s="224"/>
      <c r="AA359" s="30"/>
      <c r="AB359" s="28"/>
      <c r="AE359" s="28"/>
      <c r="AF359" s="28"/>
      <c r="AG359" s="28"/>
      <c r="AI359" s="28"/>
      <c r="AK359" s="28"/>
      <c r="AL359" s="28"/>
    </row>
    <row r="360" spans="1:38" ht="15.6">
      <c r="A360" s="224"/>
      <c r="B360" s="309">
        <f>+'Ark1'!C2130</f>
        <v>2024</v>
      </c>
      <c r="C360" s="244">
        <f>+'Ark1'!L2130</f>
        <v>13</v>
      </c>
      <c r="D360" s="244" t="str">
        <f>VLOOKUP(C360,Klasse!$C$11:$D$27,2)</f>
        <v>E-</v>
      </c>
      <c r="E360" s="244">
        <f>+'Ark1'!H2130</f>
        <v>1</v>
      </c>
      <c r="F360" s="244">
        <f>+'Ark1'!J2130</f>
        <v>171</v>
      </c>
      <c r="G360" s="244" t="str">
        <f>VLOOKUP(F360,RNR!$A$8:$B$32,2)</f>
        <v>Prima</v>
      </c>
      <c r="H360" s="244" t="str">
        <f>+IF(I360=0,"",'Ark1'!Q2130)</f>
        <v/>
      </c>
      <c r="I360" s="374">
        <f>+'Ark1'!R2130</f>
        <v>0</v>
      </c>
      <c r="J360" s="245" t="str">
        <f>+IF(I360=0,"",'Ark1'!AG2130)</f>
        <v/>
      </c>
      <c r="K360" s="245"/>
      <c r="L360" s="245" t="str">
        <f>+IF(I360=0,"",'Ark1'!AH2130)</f>
        <v/>
      </c>
      <c r="M360" s="246" t="str">
        <f>+IF(I360=0,"",'Ark1'!T2130)</f>
        <v/>
      </c>
      <c r="N360" s="33" t="str">
        <f>+IF(I360=0,"",'Ark1'!U2130)</f>
        <v/>
      </c>
      <c r="O360" s="245" t="str">
        <f>+IF(I360=0,"",'Ark1'!V2130)</f>
        <v/>
      </c>
      <c r="P360" s="247" t="str">
        <f>+IF(I360=0,"",'Ark1'!W2130)</f>
        <v/>
      </c>
      <c r="Q360" s="247" t="str">
        <f>+IF(I360=0,"",'Ark1'!X2130)</f>
        <v/>
      </c>
      <c r="R360" s="247" t="str">
        <f>+IF(I360=0,"",'Ark1'!Y2130)</f>
        <v/>
      </c>
      <c r="S360" s="247" t="str">
        <f>+IF(I360=0,"",'Ark1'!Z2130)</f>
        <v/>
      </c>
      <c r="T360" s="245" t="str">
        <f>+IF(I360=0,"",'Ark1'!AA2130)</f>
        <v/>
      </c>
      <c r="U360" s="246" t="str">
        <f>+IF(I360=0,"",'Ark1'!AC2130)</f>
        <v/>
      </c>
      <c r="V360" s="247" t="str">
        <f>+IF(I360=0,"",'Ark1'!AE2130)</f>
        <v/>
      </c>
      <c r="W360" s="245" t="str">
        <f t="shared" si="53"/>
        <v/>
      </c>
      <c r="X360" s="245" t="str">
        <f t="shared" si="54"/>
        <v/>
      </c>
      <c r="Y360" s="224"/>
      <c r="AA360" s="30"/>
      <c r="AB360" s="28"/>
      <c r="AE360" s="28"/>
      <c r="AF360" s="28"/>
      <c r="AG360" s="28"/>
      <c r="AI360" s="28"/>
      <c r="AK360" s="28"/>
      <c r="AL360" s="28"/>
    </row>
    <row r="361" spans="1:38" ht="15.6">
      <c r="A361" s="224"/>
      <c r="B361" s="309">
        <f>+'Ark1'!C2131</f>
        <v>2024</v>
      </c>
      <c r="C361" s="244">
        <f>+'Ark1'!L2131</f>
        <v>13</v>
      </c>
      <c r="D361" s="244" t="str">
        <f>VLOOKUP(C361,Klasse!$C$11:$D$27,2)</f>
        <v>E-</v>
      </c>
      <c r="E361" s="244">
        <f>+'Ark1'!H2131</f>
        <v>2</v>
      </c>
      <c r="F361" s="244">
        <f>+'Ark1'!J2131</f>
        <v>175</v>
      </c>
      <c r="G361" s="244" t="str">
        <f>VLOOKUP(F361,RNR!$A$8:$B$32,2)</f>
        <v>Ole Ringdal</v>
      </c>
      <c r="H361" s="244" t="str">
        <f>+IF(I361=0,"",'Ark1'!Q2131)</f>
        <v/>
      </c>
      <c r="I361" s="374">
        <f>+'Ark1'!R2131</f>
        <v>0</v>
      </c>
      <c r="J361" s="245" t="str">
        <f>+IF(I361=0,"",'Ark1'!AG2131)</f>
        <v/>
      </c>
      <c r="K361" s="245"/>
      <c r="L361" s="245" t="str">
        <f>+IF(I361=0,"",'Ark1'!AH2131)</f>
        <v/>
      </c>
      <c r="M361" s="246" t="str">
        <f>+IF(I361=0,"",'Ark1'!T2131)</f>
        <v/>
      </c>
      <c r="N361" s="33" t="str">
        <f>+IF(I361=0,"",'Ark1'!U2131)</f>
        <v/>
      </c>
      <c r="O361" s="245" t="str">
        <f>+IF(I361=0,"",'Ark1'!V2131)</f>
        <v/>
      </c>
      <c r="P361" s="247" t="str">
        <f>+IF(I361=0,"",'Ark1'!W2131)</f>
        <v/>
      </c>
      <c r="Q361" s="247" t="str">
        <f>+IF(I361=0,"",'Ark1'!X2131)</f>
        <v/>
      </c>
      <c r="R361" s="247" t="str">
        <f>+IF(I361=0,"",'Ark1'!Y2131)</f>
        <v/>
      </c>
      <c r="S361" s="247" t="str">
        <f>+IF(I361=0,"",'Ark1'!Z2131)</f>
        <v/>
      </c>
      <c r="T361" s="245" t="str">
        <f>+IF(I361=0,"",'Ark1'!AA2131)</f>
        <v/>
      </c>
      <c r="U361" s="246" t="str">
        <f>+IF(I361=0,"",'Ark1'!AC2131)</f>
        <v/>
      </c>
      <c r="V361" s="247" t="str">
        <f>+IF(I361=0,"",'Ark1'!AE2131)</f>
        <v/>
      </c>
      <c r="W361" s="245" t="str">
        <f t="shared" ref="W361:W372" si="55">IF(I361=0,"",N361/C361)</f>
        <v/>
      </c>
      <c r="X361" s="245" t="str">
        <f t="shared" ref="X361:X372" si="56">IF(I361=0,"",I361/H361)</f>
        <v/>
      </c>
      <c r="Y361" s="224"/>
      <c r="AA361" s="30"/>
      <c r="AB361" s="28"/>
      <c r="AE361" s="28"/>
      <c r="AF361" s="28"/>
      <c r="AG361" s="28"/>
      <c r="AI361" s="28"/>
    </row>
    <row r="362" spans="1:38" ht="15.6">
      <c r="A362" s="224"/>
      <c r="B362" s="309">
        <f>+'Ark1'!C2132</f>
        <v>2024</v>
      </c>
      <c r="C362" s="244">
        <f>+'Ark1'!L2132</f>
        <v>13</v>
      </c>
      <c r="D362" s="244" t="str">
        <f>VLOOKUP(C362,Klasse!$C$11:$D$27,2)</f>
        <v>E-</v>
      </c>
      <c r="E362" s="244">
        <f>+'Ark1'!H2132</f>
        <v>2</v>
      </c>
      <c r="F362" s="244">
        <f>+'Ark1'!J2132</f>
        <v>177</v>
      </c>
      <c r="G362" s="244" t="str">
        <f>VLOOKUP(F362,RNR!$A$8:$B$32,2)</f>
        <v>Slakthuset</v>
      </c>
      <c r="H362" s="244" t="str">
        <f>+IF(I362=0,"",'Ark1'!Q2132)</f>
        <v/>
      </c>
      <c r="I362" s="374">
        <f>+'Ark1'!R2132</f>
        <v>0</v>
      </c>
      <c r="J362" s="245" t="str">
        <f>+IF(I362=0,"",'Ark1'!AG2132)</f>
        <v/>
      </c>
      <c r="K362" s="245"/>
      <c r="L362" s="245" t="str">
        <f>+IF(I362=0,"",'Ark1'!AH2132)</f>
        <v/>
      </c>
      <c r="M362" s="246" t="str">
        <f>+IF(I362=0,"",'Ark1'!T2132)</f>
        <v/>
      </c>
      <c r="N362" s="33" t="str">
        <f>+IF(I362=0,"",'Ark1'!U2132)</f>
        <v/>
      </c>
      <c r="O362" s="245" t="str">
        <f>+IF(I362=0,"",'Ark1'!V2132)</f>
        <v/>
      </c>
      <c r="P362" s="247" t="str">
        <f>+IF(I362=0,"",'Ark1'!W2132)</f>
        <v/>
      </c>
      <c r="Q362" s="247" t="str">
        <f>+IF(I362=0,"",'Ark1'!X2132)</f>
        <v/>
      </c>
      <c r="R362" s="247" t="str">
        <f>+IF(I362=0,"",'Ark1'!Y2132)</f>
        <v/>
      </c>
      <c r="S362" s="247" t="str">
        <f>+IF(I362=0,"",'Ark1'!Z2132)</f>
        <v/>
      </c>
      <c r="T362" s="245" t="str">
        <f>+IF(I362=0,"",'Ark1'!AA2132)</f>
        <v/>
      </c>
      <c r="U362" s="246" t="str">
        <f>+IF(I362=0,"",'Ark1'!AC2132)</f>
        <v/>
      </c>
      <c r="V362" s="247" t="str">
        <f>+IF(I362=0,"",'Ark1'!AE2132)</f>
        <v/>
      </c>
      <c r="W362" s="245" t="str">
        <f t="shared" si="55"/>
        <v/>
      </c>
      <c r="X362" s="245" t="str">
        <f t="shared" si="56"/>
        <v/>
      </c>
      <c r="Y362" s="224"/>
      <c r="AA362" s="30"/>
      <c r="AB362" s="28"/>
      <c r="AE362" s="28"/>
      <c r="AF362" s="28"/>
      <c r="AG362" s="28"/>
      <c r="AI362" s="28"/>
    </row>
    <row r="363" spans="1:38" ht="15.6">
      <c r="A363" s="224"/>
      <c r="B363" s="309">
        <f>+'Ark1'!C2133</f>
        <v>2024</v>
      </c>
      <c r="C363" s="244">
        <f>+'Ark1'!L2133</f>
        <v>13</v>
      </c>
      <c r="D363" s="244" t="str">
        <f>VLOOKUP(C363,Klasse!$C$11:$D$27,2)</f>
        <v>E-</v>
      </c>
      <c r="E363" s="244">
        <f>+'Ark1'!H2133</f>
        <v>2</v>
      </c>
      <c r="F363" s="244">
        <f>+'Ark1'!J2133</f>
        <v>178</v>
      </c>
      <c r="G363" s="244" t="str">
        <f>VLOOKUP(F363,RNR!$A$8:$B$32,2)</f>
        <v>Røros</v>
      </c>
      <c r="H363" s="244" t="str">
        <f>+IF(I363=0,"",'Ark1'!Q2133)</f>
        <v/>
      </c>
      <c r="I363" s="374">
        <f>+'Ark1'!R2133</f>
        <v>0</v>
      </c>
      <c r="J363" s="245" t="str">
        <f>+IF(I363=0,"",'Ark1'!AG2133)</f>
        <v/>
      </c>
      <c r="K363" s="245"/>
      <c r="L363" s="245" t="str">
        <f>+IF(I363=0,"",'Ark1'!AH2133)</f>
        <v/>
      </c>
      <c r="M363" s="246" t="str">
        <f>+IF(I363=0,"",'Ark1'!T2133)</f>
        <v/>
      </c>
      <c r="N363" s="33" t="str">
        <f>+IF(I363=0,"",'Ark1'!U2133)</f>
        <v/>
      </c>
      <c r="O363" s="245" t="str">
        <f>+IF(I363=0,"",'Ark1'!V2133)</f>
        <v/>
      </c>
      <c r="P363" s="247" t="str">
        <f>+IF(I363=0,"",'Ark1'!W2133)</f>
        <v/>
      </c>
      <c r="Q363" s="247" t="str">
        <f>+IF(I363=0,"",'Ark1'!X2133)</f>
        <v/>
      </c>
      <c r="R363" s="247" t="str">
        <f>+IF(I363=0,"",'Ark1'!Y2133)</f>
        <v/>
      </c>
      <c r="S363" s="247" t="str">
        <f>+IF(I363=0,"",'Ark1'!Z2133)</f>
        <v/>
      </c>
      <c r="T363" s="245" t="str">
        <f>+IF(I363=0,"",'Ark1'!AA2133)</f>
        <v/>
      </c>
      <c r="U363" s="246" t="str">
        <f>+IF(I363=0,"",'Ark1'!AC2133)</f>
        <v/>
      </c>
      <c r="V363" s="247" t="str">
        <f>+IF(I363=0,"",'Ark1'!AE2133)</f>
        <v/>
      </c>
      <c r="W363" s="245" t="str">
        <f t="shared" si="55"/>
        <v/>
      </c>
      <c r="X363" s="245" t="str">
        <f t="shared" si="56"/>
        <v/>
      </c>
      <c r="Y363" s="224"/>
      <c r="AA363" s="30"/>
      <c r="AB363" s="28"/>
      <c r="AE363" s="28"/>
      <c r="AF363" s="28"/>
      <c r="AG363" s="28"/>
      <c r="AI363" s="28"/>
    </row>
    <row r="364" spans="1:38" ht="15.6">
      <c r="A364" s="224"/>
      <c r="B364" s="309">
        <f>+'Ark1'!C2134</f>
        <v>2024</v>
      </c>
      <c r="C364" s="244">
        <f>+'Ark1'!L2134</f>
        <v>13</v>
      </c>
      <c r="D364" s="244" t="str">
        <f>VLOOKUP(C364,Klasse!$C$11:$D$27,2)</f>
        <v>E-</v>
      </c>
      <c r="E364" s="244">
        <f>+'Ark1'!H2134</f>
        <v>2</v>
      </c>
      <c r="F364" s="244">
        <f>+'Ark1'!J2134</f>
        <v>181</v>
      </c>
      <c r="G364" s="244" t="str">
        <f>VLOOKUP(F364,RNR!$A$8:$B$32,2)</f>
        <v>Horns</v>
      </c>
      <c r="H364" s="244" t="str">
        <f>+IF(I364=0,"",'Ark1'!Q2134)</f>
        <v/>
      </c>
      <c r="I364" s="374">
        <f>+'Ark1'!R2134</f>
        <v>0</v>
      </c>
      <c r="J364" s="245" t="str">
        <f>+IF(I364=0,"",'Ark1'!AG2134)</f>
        <v/>
      </c>
      <c r="K364" s="245"/>
      <c r="L364" s="245" t="str">
        <f>+IF(I364=0,"",'Ark1'!AH2134)</f>
        <v/>
      </c>
      <c r="M364" s="246" t="str">
        <f>+IF(I364=0,"",'Ark1'!T2134)</f>
        <v/>
      </c>
      <c r="N364" s="33" t="str">
        <f>+IF(I364=0,"",'Ark1'!U2134)</f>
        <v/>
      </c>
      <c r="O364" s="245" t="str">
        <f>+IF(I364=0,"",'Ark1'!V2134)</f>
        <v/>
      </c>
      <c r="P364" s="247" t="str">
        <f>+IF(I364=0,"",'Ark1'!W2134)</f>
        <v/>
      </c>
      <c r="Q364" s="247" t="str">
        <f>+IF(I364=0,"",'Ark1'!X2134)</f>
        <v/>
      </c>
      <c r="R364" s="247" t="str">
        <f>+IF(I364=0,"",'Ark1'!Y2134)</f>
        <v/>
      </c>
      <c r="S364" s="247" t="str">
        <f>+IF(I364=0,"",'Ark1'!Z2134)</f>
        <v/>
      </c>
      <c r="T364" s="245" t="str">
        <f>+IF(I364=0,"",'Ark1'!AA2134)</f>
        <v/>
      </c>
      <c r="U364" s="246" t="str">
        <f>+IF(I364=0,"",'Ark1'!AC2134)</f>
        <v/>
      </c>
      <c r="V364" s="247" t="str">
        <f>+IF(I364=0,"",'Ark1'!AE2134)</f>
        <v/>
      </c>
      <c r="W364" s="245" t="str">
        <f t="shared" si="55"/>
        <v/>
      </c>
      <c r="X364" s="245" t="str">
        <f t="shared" si="56"/>
        <v/>
      </c>
      <c r="Y364" s="224"/>
      <c r="AA364" s="30"/>
      <c r="AB364" s="28"/>
      <c r="AE364" s="28"/>
      <c r="AF364" s="28"/>
      <c r="AG364" s="28"/>
      <c r="AI364" s="28"/>
    </row>
    <row r="365" spans="1:38" ht="15.6">
      <c r="A365" s="224"/>
      <c r="B365" s="309">
        <f>+'Ark1'!C2135</f>
        <v>2024</v>
      </c>
      <c r="C365" s="244">
        <f>+'Ark1'!L2135</f>
        <v>13</v>
      </c>
      <c r="D365" s="244" t="str">
        <f>VLOOKUP(C365,Klasse!$C$11:$D$27,2)</f>
        <v>E-</v>
      </c>
      <c r="E365" s="244">
        <f>+'Ark1'!H2135</f>
        <v>1</v>
      </c>
      <c r="F365" s="244">
        <f>+'Ark1'!J2135</f>
        <v>262</v>
      </c>
      <c r="G365" s="244" t="str">
        <f>VLOOKUP(F365,RNR!$A$8:$B$32,2)</f>
        <v>Strilalam</v>
      </c>
      <c r="H365" s="244" t="str">
        <f>+IF(I365=0,"",'Ark1'!Q2135)</f>
        <v/>
      </c>
      <c r="I365" s="374">
        <f>+'Ark1'!R2135</f>
        <v>0</v>
      </c>
      <c r="J365" s="245" t="str">
        <f>+IF(I365=0,"",'Ark1'!AG2135)</f>
        <v/>
      </c>
      <c r="K365" s="245"/>
      <c r="L365" s="245" t="str">
        <f>+IF(I365=0,"",'Ark1'!AH2135)</f>
        <v/>
      </c>
      <c r="M365" s="246" t="str">
        <f>+IF(I365=0,"",'Ark1'!T2135)</f>
        <v/>
      </c>
      <c r="N365" s="33" t="str">
        <f>+IF(I365=0,"",'Ark1'!U2135)</f>
        <v/>
      </c>
      <c r="O365" s="245" t="str">
        <f>+IF(I365=0,"",'Ark1'!V2135)</f>
        <v/>
      </c>
      <c r="P365" s="247" t="str">
        <f>+IF(I365=0,"",'Ark1'!W2135)</f>
        <v/>
      </c>
      <c r="Q365" s="247" t="str">
        <f>+IF(I365=0,"",'Ark1'!X2135)</f>
        <v/>
      </c>
      <c r="R365" s="247" t="str">
        <f>+IF(I365=0,"",'Ark1'!Y2135)</f>
        <v/>
      </c>
      <c r="S365" s="247" t="str">
        <f>+IF(I365=0,"",'Ark1'!Z2135)</f>
        <v/>
      </c>
      <c r="T365" s="245" t="str">
        <f>+IF(I365=0,"",'Ark1'!AA2135)</f>
        <v/>
      </c>
      <c r="U365" s="246" t="str">
        <f>+IF(I365=0,"",'Ark1'!AC2135)</f>
        <v/>
      </c>
      <c r="V365" s="247" t="str">
        <f>+IF(I365=0,"",'Ark1'!AE2135)</f>
        <v/>
      </c>
      <c r="W365" s="245" t="str">
        <f t="shared" si="55"/>
        <v/>
      </c>
      <c r="X365" s="245" t="str">
        <f t="shared" si="56"/>
        <v/>
      </c>
      <c r="Y365" s="224"/>
      <c r="AA365" s="30"/>
      <c r="AB365" s="28"/>
      <c r="AE365" s="28"/>
      <c r="AF365" s="28"/>
      <c r="AG365" s="28"/>
      <c r="AI365" s="28"/>
    </row>
    <row r="366" spans="1:38" ht="15.6">
      <c r="A366" s="224"/>
      <c r="B366" s="309">
        <f>+'Ark1'!C2136</f>
        <v>2024</v>
      </c>
      <c r="C366" s="244">
        <f>+'Ark1'!L2136</f>
        <v>13</v>
      </c>
      <c r="D366" s="244" t="str">
        <f>VLOOKUP(C366,Klasse!$C$11:$D$27,2)</f>
        <v>E-</v>
      </c>
      <c r="E366" s="244">
        <f>+'Ark1'!H2136</f>
        <v>2</v>
      </c>
      <c r="F366" s="244">
        <f>+'Ark1'!J2136</f>
        <v>267</v>
      </c>
      <c r="G366" s="244" t="str">
        <f>VLOOKUP(F366,RNR!$A$8:$B$32,2)</f>
        <v>Dalpro</v>
      </c>
      <c r="H366" s="244" t="str">
        <f>+IF(I366=0,"",'Ark1'!Q2136)</f>
        <v/>
      </c>
      <c r="I366" s="374">
        <f>+'Ark1'!R2136</f>
        <v>0</v>
      </c>
      <c r="J366" s="245" t="str">
        <f>+IF(I366=0,"",'Ark1'!AG2136)</f>
        <v/>
      </c>
      <c r="K366" s="245"/>
      <c r="L366" s="245" t="str">
        <f>+IF(I366=0,"",'Ark1'!AH2136)</f>
        <v/>
      </c>
      <c r="M366" s="246" t="str">
        <f>+IF(I366=0,"",'Ark1'!T2136)</f>
        <v/>
      </c>
      <c r="N366" s="33" t="str">
        <f>+IF(I366=0,"",'Ark1'!U2136)</f>
        <v/>
      </c>
      <c r="O366" s="245" t="str">
        <f>+IF(I366=0,"",'Ark1'!V2136)</f>
        <v/>
      </c>
      <c r="P366" s="247" t="str">
        <f>+IF(I366=0,"",'Ark1'!W2136)</f>
        <v/>
      </c>
      <c r="Q366" s="247" t="str">
        <f>+IF(I366=0,"",'Ark1'!X2136)</f>
        <v/>
      </c>
      <c r="R366" s="247" t="str">
        <f>+IF(I366=0,"",'Ark1'!Y2136)</f>
        <v/>
      </c>
      <c r="S366" s="247" t="str">
        <f>+IF(I366=0,"",'Ark1'!Z2136)</f>
        <v/>
      </c>
      <c r="T366" s="245" t="str">
        <f>+IF(I366=0,"",'Ark1'!AA2136)</f>
        <v/>
      </c>
      <c r="U366" s="246" t="str">
        <f>+IF(I366=0,"",'Ark1'!AC2136)</f>
        <v/>
      </c>
      <c r="V366" s="247" t="str">
        <f>+IF(I366=0,"",'Ark1'!AE2136)</f>
        <v/>
      </c>
      <c r="W366" s="245" t="str">
        <f t="shared" si="55"/>
        <v/>
      </c>
      <c r="X366" s="245" t="str">
        <f t="shared" si="56"/>
        <v/>
      </c>
      <c r="Y366" s="224"/>
      <c r="AA366" s="30"/>
      <c r="AB366" s="28"/>
      <c r="AE366" s="28"/>
      <c r="AF366" s="28"/>
      <c r="AG366" s="28"/>
      <c r="AI366" s="28"/>
    </row>
    <row r="367" spans="1:38" ht="15.6">
      <c r="A367" s="224"/>
      <c r="B367" s="309">
        <f>+'Ark1'!C2137</f>
        <v>2024</v>
      </c>
      <c r="C367" s="244">
        <f>+'Ark1'!L2137</f>
        <v>13</v>
      </c>
      <c r="D367" s="244" t="str">
        <f>VLOOKUP(C367,Klasse!$C$11:$D$27,2)</f>
        <v>E-</v>
      </c>
      <c r="E367" s="244">
        <f>+'Ark1'!H2137</f>
        <v>1</v>
      </c>
      <c r="F367" s="244">
        <f>+'Ark1'!J2137</f>
        <v>309</v>
      </c>
      <c r="G367" s="244" t="str">
        <f>VLOOKUP(F367,RNR!$A$8:$B$32,2)</f>
        <v>Malvik</v>
      </c>
      <c r="H367" s="244" t="str">
        <f>+IF(I367=0,"",'Ark1'!Q2137)</f>
        <v/>
      </c>
      <c r="I367" s="374">
        <f>+'Ark1'!R2137</f>
        <v>0</v>
      </c>
      <c r="J367" s="245" t="str">
        <f>+IF(I367=0,"",'Ark1'!AG2137)</f>
        <v/>
      </c>
      <c r="K367" s="245"/>
      <c r="L367" s="245" t="str">
        <f>+IF(I367=0,"",'Ark1'!AH2137)</f>
        <v/>
      </c>
      <c r="M367" s="246" t="str">
        <f>+IF(I367=0,"",'Ark1'!T2137)</f>
        <v/>
      </c>
      <c r="N367" s="33" t="str">
        <f>+IF(I367=0,"",'Ark1'!U2137)</f>
        <v/>
      </c>
      <c r="O367" s="245" t="str">
        <f>+IF(I367=0,"",'Ark1'!V2137)</f>
        <v/>
      </c>
      <c r="P367" s="247" t="str">
        <f>+IF(I367=0,"",'Ark1'!W2137)</f>
        <v/>
      </c>
      <c r="Q367" s="247" t="str">
        <f>+IF(I367=0,"",'Ark1'!X2137)</f>
        <v/>
      </c>
      <c r="R367" s="247" t="str">
        <f>+IF(I367=0,"",'Ark1'!Y2137)</f>
        <v/>
      </c>
      <c r="S367" s="247" t="str">
        <f>+IF(I367=0,"",'Ark1'!Z2137)</f>
        <v/>
      </c>
      <c r="T367" s="245" t="str">
        <f>+IF(I367=0,"",'Ark1'!AA2137)</f>
        <v/>
      </c>
      <c r="U367" s="246" t="str">
        <f>+IF(I367=0,"",'Ark1'!AC2137)</f>
        <v/>
      </c>
      <c r="V367" s="247" t="str">
        <f>+IF(I367=0,"",'Ark1'!AE2137)</f>
        <v/>
      </c>
      <c r="W367" s="245" t="str">
        <f t="shared" si="55"/>
        <v/>
      </c>
      <c r="X367" s="245" t="str">
        <f t="shared" si="56"/>
        <v/>
      </c>
      <c r="Y367" s="224"/>
      <c r="AA367" s="30"/>
      <c r="AB367" s="28"/>
      <c r="AE367" s="28"/>
      <c r="AF367" s="28"/>
      <c r="AG367" s="28"/>
      <c r="AI367" s="28"/>
    </row>
    <row r="368" spans="1:38" ht="15.6">
      <c r="A368" s="224"/>
      <c r="B368" s="309">
        <f>+'Ark1'!C2138</f>
        <v>2024</v>
      </c>
      <c r="C368" s="244">
        <f>+'Ark1'!L2138</f>
        <v>13</v>
      </c>
      <c r="D368" s="244" t="str">
        <f>VLOOKUP(C368,Klasse!$C$11:$D$27,2)</f>
        <v>E-</v>
      </c>
      <c r="E368" s="244">
        <f>+'Ark1'!H2138</f>
        <v>2</v>
      </c>
      <c r="F368" s="244">
        <f>+'Ark1'!J2138</f>
        <v>470</v>
      </c>
      <c r="G368" s="244" t="str">
        <f>VLOOKUP(F368,RNR!$A$8:$B$32,2)</f>
        <v>Jens Eide</v>
      </c>
      <c r="H368" s="244" t="str">
        <f>+IF(I368=0,"",'Ark1'!Q2138)</f>
        <v/>
      </c>
      <c r="I368" s="374">
        <f>+'Ark1'!R2138</f>
        <v>0</v>
      </c>
      <c r="J368" s="245" t="str">
        <f>+IF(I368=0,"",'Ark1'!AG2138)</f>
        <v/>
      </c>
      <c r="K368" s="245"/>
      <c r="L368" s="245" t="str">
        <f>+IF(I368=0,"",'Ark1'!AH2138)</f>
        <v/>
      </c>
      <c r="M368" s="246" t="str">
        <f>+IF(I368=0,"",'Ark1'!T2138)</f>
        <v/>
      </c>
      <c r="N368" s="33" t="str">
        <f>+IF(I368=0,"",'Ark1'!U2138)</f>
        <v/>
      </c>
      <c r="O368" s="245" t="str">
        <f>+IF(I368=0,"",'Ark1'!V2138)</f>
        <v/>
      </c>
      <c r="P368" s="247" t="str">
        <f>+IF(I368=0,"",'Ark1'!W2138)</f>
        <v/>
      </c>
      <c r="Q368" s="247" t="str">
        <f>+IF(I368=0,"",'Ark1'!X2138)</f>
        <v/>
      </c>
      <c r="R368" s="247" t="str">
        <f>+IF(I368=0,"",'Ark1'!Y2138)</f>
        <v/>
      </c>
      <c r="S368" s="247" t="str">
        <f>+IF(I368=0,"",'Ark1'!Z2138)</f>
        <v/>
      </c>
      <c r="T368" s="245" t="str">
        <f>+IF(I368=0,"",'Ark1'!AA2138)</f>
        <v/>
      </c>
      <c r="U368" s="246" t="str">
        <f>+IF(I368=0,"",'Ark1'!AC2138)</f>
        <v/>
      </c>
      <c r="V368" s="247" t="str">
        <f>+IF(I368=0,"",'Ark1'!AE2138)</f>
        <v/>
      </c>
      <c r="W368" s="245" t="str">
        <f t="shared" si="55"/>
        <v/>
      </c>
      <c r="X368" s="245" t="str">
        <f t="shared" si="56"/>
        <v/>
      </c>
      <c r="Y368" s="224"/>
      <c r="AA368" s="30"/>
      <c r="AB368" s="28"/>
      <c r="AE368" s="28"/>
      <c r="AF368" s="28"/>
      <c r="AG368" s="28"/>
      <c r="AI368" s="28"/>
    </row>
    <row r="369" spans="1:52" ht="15.6">
      <c r="A369" s="224"/>
      <c r="B369" s="309">
        <f>+'Ark1'!C2139</f>
        <v>2024</v>
      </c>
      <c r="C369" s="244">
        <f>+'Ark1'!L2139</f>
        <v>13</v>
      </c>
      <c r="D369" s="244" t="str">
        <f>VLOOKUP(C369,Klasse!$C$11:$D$27,2)</f>
        <v>E-</v>
      </c>
      <c r="E369" s="244">
        <f>+'Ark1'!H2139</f>
        <v>2</v>
      </c>
      <c r="F369" s="244">
        <f>+'Ark1'!J2139</f>
        <v>629</v>
      </c>
      <c r="G369" s="244" t="str">
        <f>VLOOKUP(F369,RNR!$A$8:$B$32,2)</f>
        <v>Bø</v>
      </c>
      <c r="H369" s="244" t="str">
        <f>+IF(I369=0,"",'Ark1'!Q2139)</f>
        <v/>
      </c>
      <c r="I369" s="374">
        <f>+'Ark1'!R2139</f>
        <v>0</v>
      </c>
      <c r="J369" s="245" t="str">
        <f>+IF(I369=0,"",'Ark1'!AG2139)</f>
        <v/>
      </c>
      <c r="K369" s="245"/>
      <c r="L369" s="245" t="str">
        <f>+IF(I369=0,"",'Ark1'!AH2139)</f>
        <v/>
      </c>
      <c r="M369" s="246" t="str">
        <f>+IF(I369=0,"",'Ark1'!T2139)</f>
        <v/>
      </c>
      <c r="N369" s="33" t="str">
        <f>+IF(I369=0,"",'Ark1'!U2139)</f>
        <v/>
      </c>
      <c r="O369" s="245" t="str">
        <f>+IF(I369=0,"",'Ark1'!V2139)</f>
        <v/>
      </c>
      <c r="P369" s="247" t="str">
        <f>+IF(I369=0,"",'Ark1'!W2139)</f>
        <v/>
      </c>
      <c r="Q369" s="247" t="str">
        <f>+IF(I369=0,"",'Ark1'!X2139)</f>
        <v/>
      </c>
      <c r="R369" s="247" t="str">
        <f>+IF(I369=0,"",'Ark1'!Y2139)</f>
        <v/>
      </c>
      <c r="S369" s="247" t="str">
        <f>+IF(I369=0,"",'Ark1'!Z2139)</f>
        <v/>
      </c>
      <c r="T369" s="245" t="str">
        <f>+IF(I369=0,"",'Ark1'!AA2139)</f>
        <v/>
      </c>
      <c r="U369" s="246" t="str">
        <f>+IF(I369=0,"",'Ark1'!AC2139)</f>
        <v/>
      </c>
      <c r="V369" s="247" t="str">
        <f>+IF(I369=0,"",'Ark1'!AE2139)</f>
        <v/>
      </c>
      <c r="W369" s="245" t="str">
        <f t="shared" si="55"/>
        <v/>
      </c>
      <c r="X369" s="245" t="str">
        <f t="shared" si="56"/>
        <v/>
      </c>
      <c r="Y369" s="224"/>
      <c r="AA369" s="30"/>
      <c r="AB369" s="28"/>
      <c r="AE369" s="28"/>
      <c r="AF369" s="28"/>
      <c r="AG369" s="28"/>
      <c r="AI369" s="28"/>
    </row>
    <row r="370" spans="1:52" ht="15.6">
      <c r="A370" s="224"/>
      <c r="B370" s="309">
        <f>+'Ark1'!C2140</f>
        <v>2024</v>
      </c>
      <c r="C370" s="244">
        <f>+'Ark1'!L2140</f>
        <v>13</v>
      </c>
      <c r="D370" s="244" t="str">
        <f>VLOOKUP(C370,Klasse!$C$11:$D$27,2)</f>
        <v>E-</v>
      </c>
      <c r="E370" s="244">
        <f>+'Ark1'!H2140</f>
        <v>1</v>
      </c>
      <c r="F370" s="244">
        <f>+'Ark1'!J2140</f>
        <v>643</v>
      </c>
      <c r="G370" s="244" t="str">
        <f>VLOOKUP(F370,RNR!$A$8:$B$32,2)</f>
        <v>Bjerka</v>
      </c>
      <c r="H370" s="244" t="str">
        <f>+IF(I370=0,"",'Ark1'!Q2140)</f>
        <v/>
      </c>
      <c r="I370" s="374">
        <f>+'Ark1'!R2140</f>
        <v>0</v>
      </c>
      <c r="J370" s="245" t="str">
        <f>+IF(I370=0,"",'Ark1'!AG2140)</f>
        <v/>
      </c>
      <c r="K370" s="245"/>
      <c r="L370" s="245" t="str">
        <f>+IF(I370=0,"",'Ark1'!AH2140)</f>
        <v/>
      </c>
      <c r="M370" s="246" t="str">
        <f>+IF(I370=0,"",'Ark1'!T2140)</f>
        <v/>
      </c>
      <c r="N370" s="33" t="str">
        <f>+IF(I370=0,"",'Ark1'!U2140)</f>
        <v/>
      </c>
      <c r="O370" s="245" t="str">
        <f>+IF(I370=0,"",'Ark1'!V2140)</f>
        <v/>
      </c>
      <c r="P370" s="247" t="str">
        <f>+IF(I370=0,"",'Ark1'!W2140)</f>
        <v/>
      </c>
      <c r="Q370" s="247" t="str">
        <f>+IF(I370=0,"",'Ark1'!X2140)</f>
        <v/>
      </c>
      <c r="R370" s="247" t="str">
        <f>+IF(I370=0,"",'Ark1'!Y2140)</f>
        <v/>
      </c>
      <c r="S370" s="247" t="str">
        <f>+IF(I370=0,"",'Ark1'!Z2140)</f>
        <v/>
      </c>
      <c r="T370" s="245" t="str">
        <f>+IF(I370=0,"",'Ark1'!AA2140)</f>
        <v/>
      </c>
      <c r="U370" s="246" t="str">
        <f>+IF(I370=0,"",'Ark1'!AC2140)</f>
        <v/>
      </c>
      <c r="V370" s="247" t="str">
        <f>+IF(I370=0,"",'Ark1'!AE2140)</f>
        <v/>
      </c>
      <c r="W370" s="245" t="str">
        <f t="shared" si="55"/>
        <v/>
      </c>
      <c r="X370" s="245" t="str">
        <f t="shared" si="56"/>
        <v/>
      </c>
      <c r="Y370" s="224"/>
      <c r="AA370" s="30"/>
      <c r="AB370" s="28"/>
      <c r="AE370" s="28"/>
      <c r="AF370" s="28"/>
      <c r="AG370" s="28"/>
      <c r="AI370" s="28"/>
    </row>
    <row r="371" spans="1:52" ht="15.6">
      <c r="A371" s="224"/>
      <c r="B371" s="309">
        <f>+'Ark1'!C2141</f>
        <v>2024</v>
      </c>
      <c r="C371" s="244">
        <f>+'Ark1'!L2141</f>
        <v>13</v>
      </c>
      <c r="D371" s="244" t="str">
        <f>VLOOKUP(C371,Klasse!$C$11:$D$27,2)</f>
        <v>E-</v>
      </c>
      <c r="E371" s="244">
        <f>+'Ark1'!H2141</f>
        <v>2</v>
      </c>
      <c r="F371" s="244">
        <f>+'Ark1'!J2141</f>
        <v>704</v>
      </c>
      <c r="G371" s="244" t="str">
        <f>VLOOKUP(F371,RNR!$A$8:$B$32,2)</f>
        <v>Øre Vilt</v>
      </c>
      <c r="H371" s="244" t="str">
        <f>+IF(I371=0,"",'Ark1'!Q2141)</f>
        <v/>
      </c>
      <c r="I371" s="374">
        <f>+'Ark1'!R2141</f>
        <v>0</v>
      </c>
      <c r="J371" s="245" t="str">
        <f>+IF(I371=0,"",'Ark1'!AG2141)</f>
        <v/>
      </c>
      <c r="K371" s="245"/>
      <c r="L371" s="245" t="str">
        <f>+IF(I371=0,"",'Ark1'!AH2141)</f>
        <v/>
      </c>
      <c r="M371" s="246" t="str">
        <f>+IF(I371=0,"",'Ark1'!T2141)</f>
        <v/>
      </c>
      <c r="N371" s="33" t="str">
        <f>+IF(I371=0,"",'Ark1'!U2141)</f>
        <v/>
      </c>
      <c r="O371" s="245" t="str">
        <f>+IF(I371=0,"",'Ark1'!V2141)</f>
        <v/>
      </c>
      <c r="P371" s="247" t="str">
        <f>+IF(I371=0,"",'Ark1'!W2141)</f>
        <v/>
      </c>
      <c r="Q371" s="247" t="str">
        <f>+IF(I371=0,"",'Ark1'!X2141)</f>
        <v/>
      </c>
      <c r="R371" s="247" t="str">
        <f>+IF(I371=0,"",'Ark1'!Y2141)</f>
        <v/>
      </c>
      <c r="S371" s="247" t="str">
        <f>+IF(I371=0,"",'Ark1'!Z2141)</f>
        <v/>
      </c>
      <c r="T371" s="245" t="str">
        <f>+IF(I371=0,"",'Ark1'!AA2141)</f>
        <v/>
      </c>
      <c r="U371" s="246" t="str">
        <f>+IF(I371=0,"",'Ark1'!AC2141)</f>
        <v/>
      </c>
      <c r="V371" s="247" t="str">
        <f>+IF(I371=0,"",'Ark1'!AE2141)</f>
        <v/>
      </c>
      <c r="W371" s="245" t="str">
        <f t="shared" si="55"/>
        <v/>
      </c>
      <c r="X371" s="245" t="str">
        <f t="shared" si="56"/>
        <v/>
      </c>
      <c r="Y371" s="224"/>
      <c r="AA371" s="30"/>
      <c r="AB371" s="28"/>
      <c r="AE371" s="28"/>
      <c r="AF371" s="28"/>
      <c r="AG371" s="28"/>
      <c r="AI371" s="28"/>
    </row>
    <row r="372" spans="1:52" ht="15.6">
      <c r="A372" s="224"/>
      <c r="B372" s="309">
        <f>+'Ark1'!C2142</f>
        <v>2024</v>
      </c>
      <c r="C372" s="244">
        <f>+'Ark1'!L2142</f>
        <v>13</v>
      </c>
      <c r="D372" s="244" t="str">
        <f>VLOOKUP(C372,Klasse!$C$11:$D$27,2)</f>
        <v>E-</v>
      </c>
      <c r="E372" s="244">
        <f>+'Ark1'!H2142</f>
        <v>1</v>
      </c>
      <c r="F372" s="244">
        <f>+'Ark1'!J2142</f>
        <v>802</v>
      </c>
      <c r="G372" s="244" t="str">
        <f>VLOOKUP(F372,RNR!$A$8:$B$32,2)</f>
        <v>Karasjok</v>
      </c>
      <c r="H372" s="244" t="str">
        <f>+IF(I372=0,"",'Ark1'!Q2142)</f>
        <v/>
      </c>
      <c r="I372" s="374">
        <f>+'Ark1'!R2142</f>
        <v>0</v>
      </c>
      <c r="J372" s="245" t="str">
        <f>+IF(I372=0,"",'Ark1'!AG2142)</f>
        <v/>
      </c>
      <c r="K372" s="245"/>
      <c r="L372" s="245" t="str">
        <f>+IF(I372=0,"",'Ark1'!AH2142)</f>
        <v/>
      </c>
      <c r="M372" s="246" t="str">
        <f>+IF(I372=0,"",'Ark1'!T2142)</f>
        <v/>
      </c>
      <c r="N372" s="33" t="str">
        <f>+IF(I372=0,"",'Ark1'!U2142)</f>
        <v/>
      </c>
      <c r="O372" s="245" t="str">
        <f>+IF(I372=0,"",'Ark1'!V2142)</f>
        <v/>
      </c>
      <c r="P372" s="247" t="str">
        <f>+IF(I372=0,"",'Ark1'!W2142)</f>
        <v/>
      </c>
      <c r="Q372" s="247" t="str">
        <f>+IF(I372=0,"",'Ark1'!X2142)</f>
        <v/>
      </c>
      <c r="R372" s="247" t="str">
        <f>+IF(I372=0,"",'Ark1'!Y2142)</f>
        <v/>
      </c>
      <c r="S372" s="247" t="str">
        <f>+IF(I372=0,"",'Ark1'!Z2142)</f>
        <v/>
      </c>
      <c r="T372" s="245" t="str">
        <f>+IF(I372=0,"",'Ark1'!AA2142)</f>
        <v/>
      </c>
      <c r="U372" s="246" t="str">
        <f>+IF(I372=0,"",'Ark1'!AC2142)</f>
        <v/>
      </c>
      <c r="V372" s="247" t="str">
        <f>+IF(I372=0,"",'Ark1'!AE2142)</f>
        <v/>
      </c>
      <c r="W372" s="245" t="str">
        <f t="shared" si="55"/>
        <v/>
      </c>
      <c r="X372" s="245" t="str">
        <f t="shared" si="56"/>
        <v/>
      </c>
      <c r="Y372" s="224"/>
      <c r="AA372" s="30"/>
      <c r="AB372" s="28"/>
      <c r="AE372" s="28"/>
      <c r="AF372" s="28"/>
      <c r="AG372" s="28"/>
      <c r="AI372" s="28"/>
    </row>
    <row r="373" spans="1:52" ht="15" customHeight="1">
      <c r="A373" s="224"/>
      <c r="B373" s="224"/>
      <c r="C373" s="224"/>
      <c r="D373" s="224"/>
      <c r="E373" s="224"/>
      <c r="F373" s="224"/>
      <c r="G373" s="224"/>
      <c r="H373" s="224"/>
      <c r="I373" s="370"/>
      <c r="J373" s="225"/>
      <c r="K373" s="225"/>
      <c r="L373" s="225"/>
      <c r="M373" s="224"/>
      <c r="N373" s="224"/>
      <c r="O373" s="224"/>
      <c r="P373" s="226"/>
      <c r="Q373" s="226"/>
      <c r="R373" s="226"/>
      <c r="S373" s="226"/>
      <c r="T373" s="226"/>
      <c r="U373" s="224"/>
      <c r="V373" s="226"/>
      <c r="W373" s="226"/>
      <c r="X373" s="226"/>
      <c r="Y373" s="224"/>
      <c r="AA373" s="30"/>
      <c r="AB373" s="28"/>
      <c r="AC373" s="228"/>
      <c r="AD373" s="29"/>
      <c r="AH373" s="29"/>
      <c r="AZ373" s="240"/>
    </row>
    <row r="374" spans="1:52" ht="21">
      <c r="A374" s="224"/>
      <c r="B374" s="224"/>
      <c r="C374" s="224"/>
      <c r="D374" s="274" t="str">
        <f>+D390</f>
        <v>E</v>
      </c>
      <c r="E374" s="224"/>
      <c r="F374" s="224"/>
      <c r="G374" s="224"/>
      <c r="H374" s="224"/>
      <c r="I374" s="359">
        <f>SUM(I376:I400)</f>
        <v>1</v>
      </c>
      <c r="J374" s="225"/>
      <c r="K374" s="225"/>
      <c r="L374" s="225"/>
      <c r="M374" s="224"/>
      <c r="N374" s="273">
        <f>+Klasse!L24</f>
        <v>16.100000000000001</v>
      </c>
      <c r="O374" s="224"/>
      <c r="P374" s="226"/>
      <c r="Q374" s="226"/>
      <c r="R374" s="226"/>
      <c r="S374" s="226"/>
      <c r="T374" s="226"/>
      <c r="U374" s="224"/>
      <c r="V374" s="226"/>
      <c r="W374" s="226"/>
      <c r="X374" s="226"/>
      <c r="Y374" s="224"/>
      <c r="AA374" s="30"/>
      <c r="AB374" s="28"/>
      <c r="AC374" s="228"/>
      <c r="AD374" s="29"/>
      <c r="AH374" s="29"/>
      <c r="AZ374" s="240"/>
    </row>
    <row r="375" spans="1:52" ht="15" customHeight="1">
      <c r="A375" s="510"/>
      <c r="B375" s="511"/>
      <c r="C375" s="510"/>
      <c r="D375" s="511"/>
      <c r="E375" s="510"/>
      <c r="F375" s="511"/>
      <c r="G375" s="224"/>
      <c r="H375" s="242"/>
      <c r="I375" s="370"/>
      <c r="J375" s="225"/>
      <c r="K375" s="225"/>
      <c r="L375" s="225"/>
      <c r="M375" s="242"/>
      <c r="N375" s="225"/>
      <c r="O375" s="225"/>
      <c r="P375" s="226"/>
      <c r="Q375" s="226"/>
      <c r="R375" s="226"/>
      <c r="S375" s="226"/>
      <c r="T375" s="243"/>
      <c r="U375" s="224"/>
      <c r="V375" s="243"/>
      <c r="W375" s="243"/>
      <c r="X375" s="241"/>
      <c r="Y375" s="224"/>
      <c r="AA375" s="30"/>
      <c r="AB375" s="28"/>
      <c r="AC375" s="228"/>
      <c r="AD375" s="29"/>
      <c r="AH375" s="29"/>
      <c r="AZ375" s="240"/>
    </row>
    <row r="376" spans="1:52" ht="15.6">
      <c r="A376" s="224"/>
      <c r="B376" s="309">
        <f>+'Ark1'!C2143</f>
        <v>2024</v>
      </c>
      <c r="C376" s="244">
        <f>+'Ark1'!L2143</f>
        <v>14</v>
      </c>
      <c r="D376" s="244" t="str">
        <f>VLOOKUP(C376,Klasse!$C$11:$D$27,2)</f>
        <v>E</v>
      </c>
      <c r="E376" s="29">
        <f>+'Ark1'!H2143</f>
        <v>1</v>
      </c>
      <c r="F376" s="29">
        <f>+'Ark1'!J2143</f>
        <v>103</v>
      </c>
      <c r="G376" s="29" t="str">
        <f>VLOOKUP(F376,RNR!$A$8:$B$32,2)</f>
        <v>Rudshøgda</v>
      </c>
      <c r="H376" s="29" t="str">
        <f>+IF(I376=0,"",'Ark1'!Q2143)</f>
        <v/>
      </c>
      <c r="I376" s="358">
        <f>+'Ark1'!R2143</f>
        <v>0</v>
      </c>
      <c r="J376" s="30" t="str">
        <f>+IF(I376=0,"",'Ark1'!AG2143)</f>
        <v/>
      </c>
      <c r="L376" s="30" t="str">
        <f>+IF(I376=0,"",'Ark1'!AH2143)</f>
        <v/>
      </c>
      <c r="M376" s="28" t="str">
        <f>+IF(I376=0,"",'Ark1'!T2143)</f>
        <v/>
      </c>
      <c r="N376" s="33" t="str">
        <f>+IF(I376=0,"",'Ark1'!U2143)</f>
        <v/>
      </c>
      <c r="O376" s="30" t="str">
        <f>+IF(I376=0,"",'Ark1'!V2143)</f>
        <v/>
      </c>
      <c r="P376" s="35" t="str">
        <f>+IF(I376=0,"",'Ark1'!W2143)</f>
        <v/>
      </c>
      <c r="Q376" s="35" t="str">
        <f>+IF(I376=0,"",'Ark1'!X2143)</f>
        <v/>
      </c>
      <c r="R376" s="35" t="str">
        <f>+IF(I376=0,"",'Ark1'!Y2143)</f>
        <v/>
      </c>
      <c r="S376" s="35" t="str">
        <f>+IF(I376=0,"",'Ark1'!Z2143)</f>
        <v/>
      </c>
      <c r="T376" s="30" t="str">
        <f>+IF(I376=0,"",'Ark1'!AA2143)</f>
        <v/>
      </c>
      <c r="U376" s="28" t="str">
        <f>+IF(I376=0,"",'Ark1'!AC2143)</f>
        <v/>
      </c>
      <c r="V376" s="35" t="str">
        <f>+IF(I376=0,"",'Ark1'!AE2143)</f>
        <v/>
      </c>
      <c r="W376" s="30" t="str">
        <f t="shared" ref="W376:W389" si="57">IF(I376=0,"",N376/C376)</f>
        <v/>
      </c>
      <c r="X376" s="30" t="str">
        <f t="shared" ref="X376:X389" si="58">IF(I376=0,"",I376/H376)</f>
        <v/>
      </c>
      <c r="Y376" s="224"/>
      <c r="AA376" s="30"/>
      <c r="AB376" s="28"/>
      <c r="AE376" s="28"/>
      <c r="AF376" s="28"/>
      <c r="AG376" s="28"/>
      <c r="AI376" s="28"/>
    </row>
    <row r="377" spans="1:52" ht="15.6">
      <c r="A377" s="224"/>
      <c r="B377" s="309">
        <f>+'Ark1'!C2144</f>
        <v>2024</v>
      </c>
      <c r="C377" s="244">
        <f>+'Ark1'!L2144</f>
        <v>14</v>
      </c>
      <c r="D377" s="244" t="str">
        <f>VLOOKUP(C377,Klasse!$C$11:$D$27,2)</f>
        <v>E</v>
      </c>
      <c r="E377" s="29">
        <f>+'Ark1'!H2144</f>
        <v>2</v>
      </c>
      <c r="F377" s="29">
        <f>+'Ark1'!J2144</f>
        <v>106</v>
      </c>
      <c r="G377" s="29" t="str">
        <f>VLOOKUP(F377,RNR!$A$8:$B$32,2)</f>
        <v>Furuseth</v>
      </c>
      <c r="H377" s="29" t="str">
        <f>+IF(I377=0,"",'Ark1'!Q2144)</f>
        <v/>
      </c>
      <c r="I377" s="358">
        <f>+'Ark1'!R2144</f>
        <v>0</v>
      </c>
      <c r="J377" s="30" t="str">
        <f>+IF(I377=0,"",'Ark1'!AG2144)</f>
        <v/>
      </c>
      <c r="L377" s="30" t="str">
        <f>+IF(I377=0,"",'Ark1'!AH2144)</f>
        <v/>
      </c>
      <c r="M377" s="28" t="str">
        <f>+IF(I377=0,"",'Ark1'!T2144)</f>
        <v/>
      </c>
      <c r="N377" s="33" t="str">
        <f>+IF(I377=0,"",'Ark1'!U2144)</f>
        <v/>
      </c>
      <c r="O377" s="30" t="str">
        <f>+IF(I377=0,"",'Ark1'!V2144)</f>
        <v/>
      </c>
      <c r="P377" s="35" t="str">
        <f>+IF(I377=0,"",'Ark1'!W2144)</f>
        <v/>
      </c>
      <c r="Q377" s="35" t="str">
        <f>+IF(I377=0,"",'Ark1'!X2144)</f>
        <v/>
      </c>
      <c r="R377" s="35" t="str">
        <f>+IF(I377=0,"",'Ark1'!Y2144)</f>
        <v/>
      </c>
      <c r="S377" s="35" t="str">
        <f>+IF(I377=0,"",'Ark1'!Z2144)</f>
        <v/>
      </c>
      <c r="T377" s="30" t="str">
        <f>+IF(I377=0,"",'Ark1'!AA2144)</f>
        <v/>
      </c>
      <c r="U377" s="28" t="str">
        <f>+IF(I377=0,"",'Ark1'!AC2144)</f>
        <v/>
      </c>
      <c r="V377" s="35" t="str">
        <f>+IF(I377=0,"",'Ark1'!AE2144)</f>
        <v/>
      </c>
      <c r="W377" s="30" t="str">
        <f t="shared" si="57"/>
        <v/>
      </c>
      <c r="X377" s="30" t="str">
        <f t="shared" si="58"/>
        <v/>
      </c>
      <c r="Y377" s="224"/>
      <c r="AA377" s="30"/>
      <c r="AB377" s="28"/>
      <c r="AE377" s="28"/>
      <c r="AF377" s="28"/>
      <c r="AG377" s="28"/>
      <c r="AI377" s="28"/>
    </row>
    <row r="378" spans="1:52" ht="15.6">
      <c r="A378" s="224"/>
      <c r="B378" s="309">
        <f>+'Ark1'!C2145</f>
        <v>2024</v>
      </c>
      <c r="C378" s="244">
        <f>+'Ark1'!L2145</f>
        <v>14</v>
      </c>
      <c r="D378" s="244" t="str">
        <f>VLOOKUP(C378,Klasse!$C$11:$D$27,2)</f>
        <v>E</v>
      </c>
      <c r="E378" s="29">
        <f>+'Ark1'!H2145</f>
        <v>1</v>
      </c>
      <c r="F378" s="29">
        <f>+'Ark1'!J2145</f>
        <v>110</v>
      </c>
      <c r="G378" s="29" t="str">
        <f>VLOOKUP(F378,RNR!$A$8:$B$32,2)</f>
        <v>Gol</v>
      </c>
      <c r="H378" s="29" t="str">
        <f>+IF(I378=0,"",'Ark1'!Q2145)</f>
        <v/>
      </c>
      <c r="I378" s="358">
        <f>+'Ark1'!R2145</f>
        <v>0</v>
      </c>
      <c r="J378" s="30" t="str">
        <f>+IF(I378=0,"",'Ark1'!AG2145)</f>
        <v/>
      </c>
      <c r="L378" s="30" t="str">
        <f>+IF(I378=0,"",'Ark1'!AH2145)</f>
        <v/>
      </c>
      <c r="M378" s="28" t="str">
        <f>+IF(I378=0,"",'Ark1'!T2145)</f>
        <v/>
      </c>
      <c r="N378" s="33" t="str">
        <f>+IF(I378=0,"",'Ark1'!U2145)</f>
        <v/>
      </c>
      <c r="O378" s="30" t="str">
        <f>+IF(I378=0,"",'Ark1'!V2145)</f>
        <v/>
      </c>
      <c r="P378" s="35" t="str">
        <f>+IF(I378=0,"",'Ark1'!W2145)</f>
        <v/>
      </c>
      <c r="Q378" s="35" t="str">
        <f>+IF(I378=0,"",'Ark1'!X2145)</f>
        <v/>
      </c>
      <c r="R378" s="35" t="str">
        <f>+IF(I378=0,"",'Ark1'!Y2145)</f>
        <v/>
      </c>
      <c r="S378" s="35" t="str">
        <f>+IF(I378=0,"",'Ark1'!Z2145)</f>
        <v/>
      </c>
      <c r="T378" s="30" t="str">
        <f>+IF(I378=0,"",'Ark1'!AA2145)</f>
        <v/>
      </c>
      <c r="U378" s="28" t="str">
        <f>+IF(I378=0,"",'Ark1'!AC2145)</f>
        <v/>
      </c>
      <c r="V378" s="35" t="str">
        <f>+IF(I378=0,"",'Ark1'!AE2145)</f>
        <v/>
      </c>
      <c r="W378" s="30" t="str">
        <f t="shared" si="57"/>
        <v/>
      </c>
      <c r="X378" s="30" t="str">
        <f t="shared" si="58"/>
        <v/>
      </c>
      <c r="Y378" s="224"/>
      <c r="AA378" s="30"/>
      <c r="AB378" s="28"/>
      <c r="AE378" s="28"/>
      <c r="AF378" s="28"/>
      <c r="AG378" s="28"/>
      <c r="AI378" s="28"/>
    </row>
    <row r="379" spans="1:52" ht="15.6">
      <c r="A379" s="224"/>
      <c r="B379" s="309">
        <f>+'Ark1'!C2146</f>
        <v>2024</v>
      </c>
      <c r="C379" s="244">
        <f>+'Ark1'!L2146</f>
        <v>14</v>
      </c>
      <c r="D379" s="244" t="str">
        <f>VLOOKUP(C379,Klasse!$C$11:$D$27,2)</f>
        <v>E</v>
      </c>
      <c r="E379" s="29">
        <f>+'Ark1'!H2146</f>
        <v>1</v>
      </c>
      <c r="F379" s="29">
        <f>+'Ark1'!J2146</f>
        <v>111</v>
      </c>
      <c r="G379" s="29" t="str">
        <f>VLOOKUP(F379,RNR!$A$8:$B$32,2)</f>
        <v>Forus</v>
      </c>
      <c r="H379" s="29">
        <f>+IF(I379=0,"",'Ark1'!Q2146)</f>
        <v>1</v>
      </c>
      <c r="I379" s="358">
        <f>+'Ark1'!R2146</f>
        <v>1</v>
      </c>
      <c r="J379" s="30">
        <f>+IF(I379=0,"",'Ark1'!AG2146)</f>
        <v>0.1506024096385542</v>
      </c>
      <c r="L379" s="30">
        <f>+IF(I379=0,"",'Ark1'!AH2146)</f>
        <v>0.16279892815612515</v>
      </c>
      <c r="M379" s="28">
        <f>+IF(I379=0,"",'Ark1'!T2146)</f>
        <v>8</v>
      </c>
      <c r="N379" s="33">
        <f>+IF(I379=0,"",'Ark1'!U2146)</f>
        <v>16.100000000000001</v>
      </c>
      <c r="O379" s="30">
        <f>+IF(I379=0,"",'Ark1'!V2146)</f>
        <v>0</v>
      </c>
      <c r="P379" s="35">
        <f>+IF(I379=0,"",'Ark1'!W2146)</f>
        <v>0</v>
      </c>
      <c r="Q379" s="35">
        <f>+IF(I379=0,"",'Ark1'!X2146)</f>
        <v>100</v>
      </c>
      <c r="R379" s="35">
        <f>+IF(I379=0,"",'Ark1'!Y2146)</f>
        <v>0</v>
      </c>
      <c r="S379" s="35">
        <f>+IF(I379=0,"",'Ark1'!Z2146)</f>
        <v>0</v>
      </c>
      <c r="T379" s="30">
        <f>+IF(I379=0,"",'Ark1'!AA2146)</f>
        <v>0</v>
      </c>
      <c r="U379" s="28">
        <f>+IF(I379=0,"",'Ark1'!AC2146)</f>
        <v>0</v>
      </c>
      <c r="V379" s="35">
        <f>+IF(I379=0,"",'Ark1'!AE2146)</f>
        <v>0</v>
      </c>
      <c r="W379" s="30">
        <f t="shared" si="57"/>
        <v>1.1500000000000001</v>
      </c>
      <c r="X379" s="30">
        <f t="shared" si="58"/>
        <v>1</v>
      </c>
      <c r="Y379" s="224"/>
      <c r="AA379" s="30"/>
      <c r="AB379" s="28"/>
      <c r="AE379" s="28"/>
      <c r="AF379" s="28"/>
      <c r="AG379" s="28"/>
      <c r="AI379" s="28"/>
    </row>
    <row r="380" spans="1:52" ht="15.6">
      <c r="A380" s="224"/>
      <c r="B380" s="309">
        <f>+'Ark1'!C2147</f>
        <v>2024</v>
      </c>
      <c r="C380" s="244">
        <f>+'Ark1'!L2147</f>
        <v>14</v>
      </c>
      <c r="D380" s="244" t="str">
        <f>VLOOKUP(C380,Klasse!$C$11:$D$27,2)</f>
        <v>E</v>
      </c>
      <c r="E380" s="29">
        <f>+'Ark1'!H2147</f>
        <v>1</v>
      </c>
      <c r="F380" s="29">
        <f>+'Ark1'!J2147</f>
        <v>116</v>
      </c>
      <c r="G380" s="29" t="str">
        <f>VLOOKUP(F380,RNR!$A$8:$B$32,2)</f>
        <v>Sandeid</v>
      </c>
      <c r="H380" s="29" t="str">
        <f>+IF(I380=0,"",'Ark1'!Q2147)</f>
        <v/>
      </c>
      <c r="I380" s="358">
        <f>+'Ark1'!R2147</f>
        <v>0</v>
      </c>
      <c r="J380" s="30" t="str">
        <f>+IF(I380=0,"",'Ark1'!AG2147)</f>
        <v/>
      </c>
      <c r="L380" s="30" t="str">
        <f>+IF(I380=0,"",'Ark1'!AH2147)</f>
        <v/>
      </c>
      <c r="M380" s="28" t="str">
        <f>+IF(I380=0,"",'Ark1'!T2147)</f>
        <v/>
      </c>
      <c r="N380" s="33" t="str">
        <f>+IF(I380=0,"",'Ark1'!U2147)</f>
        <v/>
      </c>
      <c r="O380" s="30" t="str">
        <f>+IF(I380=0,"",'Ark1'!V2147)</f>
        <v/>
      </c>
      <c r="P380" s="35" t="str">
        <f>+IF(I380=0,"",'Ark1'!W2147)</f>
        <v/>
      </c>
      <c r="Q380" s="35" t="str">
        <f>+IF(I380=0,"",'Ark1'!X2147)</f>
        <v/>
      </c>
      <c r="R380" s="35" t="str">
        <f>+IF(I380=0,"",'Ark1'!Y2147)</f>
        <v/>
      </c>
      <c r="S380" s="35" t="str">
        <f>+IF(I380=0,"",'Ark1'!Z2147)</f>
        <v/>
      </c>
      <c r="T380" s="30" t="str">
        <f>+IF(I380=0,"",'Ark1'!AA2147)</f>
        <v/>
      </c>
      <c r="U380" s="28" t="str">
        <f>+IF(I380=0,"",'Ark1'!AC2147)</f>
        <v/>
      </c>
      <c r="V380" s="35" t="str">
        <f>+IF(I380=0,"",'Ark1'!AE2147)</f>
        <v/>
      </c>
      <c r="W380" s="30" t="str">
        <f t="shared" si="57"/>
        <v/>
      </c>
      <c r="X380" s="30" t="str">
        <f t="shared" si="58"/>
        <v/>
      </c>
      <c r="Y380" s="224"/>
      <c r="AA380" s="30"/>
      <c r="AB380" s="28"/>
      <c r="AE380" s="28"/>
      <c r="AF380" s="28"/>
      <c r="AG380" s="28"/>
      <c r="AI380" s="28"/>
    </row>
    <row r="381" spans="1:52" ht="15.6">
      <c r="A381" s="224"/>
      <c r="B381" s="309">
        <f>+'Ark1'!C2148</f>
        <v>2024</v>
      </c>
      <c r="C381" s="244">
        <f>+'Ark1'!L2148</f>
        <v>14</v>
      </c>
      <c r="D381" s="244" t="str">
        <f>VLOOKUP(C381,Klasse!$C$11:$D$27,2)</f>
        <v>E</v>
      </c>
      <c r="E381" s="29">
        <f>+'Ark1'!H2148</f>
        <v>2</v>
      </c>
      <c r="F381" s="29">
        <f>+'Ark1'!J2148</f>
        <v>117</v>
      </c>
      <c r="G381" s="29" t="str">
        <f>VLOOKUP(F381,RNR!$A$8:$B$32,2)</f>
        <v>Jæren</v>
      </c>
      <c r="H381" s="29" t="str">
        <f>+IF(I381=0,"",'Ark1'!Q2148)</f>
        <v/>
      </c>
      <c r="I381" s="358">
        <f>+'Ark1'!R2148</f>
        <v>0</v>
      </c>
      <c r="J381" s="30" t="str">
        <f>+IF(I381=0,"",'Ark1'!AG2148)</f>
        <v/>
      </c>
      <c r="L381" s="30" t="str">
        <f>+IF(I381=0,"",'Ark1'!AH2148)</f>
        <v/>
      </c>
      <c r="M381" s="28" t="str">
        <f>+IF(I381=0,"",'Ark1'!T2148)</f>
        <v/>
      </c>
      <c r="N381" s="33" t="str">
        <f>+IF(I381=0,"",'Ark1'!U2148)</f>
        <v/>
      </c>
      <c r="O381" s="30" t="str">
        <f>+IF(I381=0,"",'Ark1'!V2148)</f>
        <v/>
      </c>
      <c r="P381" s="35" t="str">
        <f>+IF(I381=0,"",'Ark1'!W2148)</f>
        <v/>
      </c>
      <c r="Q381" s="35" t="str">
        <f>+IF(I381=0,"",'Ark1'!X2148)</f>
        <v/>
      </c>
      <c r="R381" s="35" t="str">
        <f>+IF(I381=0,"",'Ark1'!Y2148)</f>
        <v/>
      </c>
      <c r="S381" s="35" t="str">
        <f>+IF(I381=0,"",'Ark1'!Z2148)</f>
        <v/>
      </c>
      <c r="T381" s="30" t="str">
        <f>+IF(I381=0,"",'Ark1'!AA2148)</f>
        <v/>
      </c>
      <c r="U381" s="28" t="str">
        <f>+IF(I381=0,"",'Ark1'!AC2148)</f>
        <v/>
      </c>
      <c r="V381" s="35" t="str">
        <f>+IF(I381=0,"",'Ark1'!AE2148)</f>
        <v/>
      </c>
      <c r="W381" s="30" t="str">
        <f t="shared" si="57"/>
        <v/>
      </c>
      <c r="X381" s="30" t="str">
        <f t="shared" si="58"/>
        <v/>
      </c>
      <c r="Y381" s="224"/>
      <c r="AA381" s="30"/>
      <c r="AB381" s="28"/>
      <c r="AE381" s="28"/>
      <c r="AF381" s="28"/>
      <c r="AG381" s="28"/>
      <c r="AI381" s="28"/>
    </row>
    <row r="382" spans="1:52" ht="15.6">
      <c r="A382" s="224"/>
      <c r="B382" s="309">
        <f>+'Ark1'!C2149</f>
        <v>2024</v>
      </c>
      <c r="C382" s="244">
        <f>+'Ark1'!L2149</f>
        <v>14</v>
      </c>
      <c r="D382" s="244" t="str">
        <f>VLOOKUP(C382,Klasse!$C$11:$D$27,2)</f>
        <v>E</v>
      </c>
      <c r="E382" s="29">
        <f>+'Ark1'!H2149</f>
        <v>1</v>
      </c>
      <c r="F382" s="29">
        <f>+'Ark1'!J2149</f>
        <v>134</v>
      </c>
      <c r="G382" s="29" t="str">
        <f>VLOOKUP(F382,RNR!$A$8:$B$32,2)</f>
        <v>Førde</v>
      </c>
      <c r="H382" s="29" t="str">
        <f>+IF(I382=0,"",'Ark1'!Q2149)</f>
        <v/>
      </c>
      <c r="I382" s="358">
        <f>+'Ark1'!R2149</f>
        <v>0</v>
      </c>
      <c r="J382" s="30" t="str">
        <f>+IF(I382=0,"",'Ark1'!AG2149)</f>
        <v/>
      </c>
      <c r="L382" s="30" t="str">
        <f>+IF(I382=0,"",'Ark1'!AH2149)</f>
        <v/>
      </c>
      <c r="M382" s="28" t="str">
        <f>+IF(I382=0,"",'Ark1'!T2149)</f>
        <v/>
      </c>
      <c r="N382" s="33" t="str">
        <f>+IF(I382=0,"",'Ark1'!U2149)</f>
        <v/>
      </c>
      <c r="O382" s="30" t="str">
        <f>+IF(I382=0,"",'Ark1'!V2149)</f>
        <v/>
      </c>
      <c r="P382" s="35" t="str">
        <f>+IF(I382=0,"",'Ark1'!W2149)</f>
        <v/>
      </c>
      <c r="Q382" s="35" t="str">
        <f>+IF(I382=0,"",'Ark1'!X2149)</f>
        <v/>
      </c>
      <c r="R382" s="35" t="str">
        <f>+IF(I382=0,"",'Ark1'!Y2149)</f>
        <v/>
      </c>
      <c r="S382" s="35" t="str">
        <f>+IF(I382=0,"",'Ark1'!Z2149)</f>
        <v/>
      </c>
      <c r="T382" s="30" t="str">
        <f>+IF(I382=0,"",'Ark1'!AA2149)</f>
        <v/>
      </c>
      <c r="U382" s="28" t="str">
        <f>+IF(I382=0,"",'Ark1'!AC2149)</f>
        <v/>
      </c>
      <c r="V382" s="35" t="str">
        <f>+IF(I382=0,"",'Ark1'!AE2149)</f>
        <v/>
      </c>
      <c r="W382" s="30" t="str">
        <f t="shared" si="57"/>
        <v/>
      </c>
      <c r="X382" s="30" t="str">
        <f t="shared" si="58"/>
        <v/>
      </c>
      <c r="Y382" s="224"/>
      <c r="AA382" s="30"/>
      <c r="AB382" s="28"/>
      <c r="AE382" s="28"/>
      <c r="AF382" s="28"/>
      <c r="AG382" s="28"/>
      <c r="AI382" s="28"/>
    </row>
    <row r="383" spans="1:52" ht="15.6">
      <c r="A383" s="224"/>
      <c r="B383" s="309">
        <f>+'Ark1'!C2150</f>
        <v>2024</v>
      </c>
      <c r="C383" s="244">
        <f>+'Ark1'!L2150</f>
        <v>14</v>
      </c>
      <c r="D383" s="244" t="str">
        <f>VLOOKUP(C383,Klasse!$C$11:$D$27,2)</f>
        <v>E</v>
      </c>
      <c r="E383" s="29">
        <f>+'Ark1'!H2150</f>
        <v>2</v>
      </c>
      <c r="F383" s="29">
        <f>+'Ark1'!J2150</f>
        <v>141</v>
      </c>
      <c r="G383" s="29" t="str">
        <f>VLOOKUP(F383,RNR!$A$8:$B$32,2)</f>
        <v>Ølen</v>
      </c>
      <c r="H383" s="29" t="str">
        <f>+IF(I383=0,"",'Ark1'!Q2150)</f>
        <v/>
      </c>
      <c r="I383" s="358">
        <f>+'Ark1'!R2150</f>
        <v>0</v>
      </c>
      <c r="J383" s="30" t="str">
        <f>+IF(I383=0,"",'Ark1'!AG2150)</f>
        <v/>
      </c>
      <c r="L383" s="30" t="str">
        <f>+IF(I383=0,"",'Ark1'!AH2150)</f>
        <v/>
      </c>
      <c r="M383" s="28" t="str">
        <f>+IF(I383=0,"",'Ark1'!T2150)</f>
        <v/>
      </c>
      <c r="N383" s="33" t="str">
        <f>+IF(I383=0,"",'Ark1'!U2150)</f>
        <v/>
      </c>
      <c r="O383" s="30" t="str">
        <f>+IF(I383=0,"",'Ark1'!V2150)</f>
        <v/>
      </c>
      <c r="P383" s="35" t="str">
        <f>+IF(I383=0,"",'Ark1'!W2150)</f>
        <v/>
      </c>
      <c r="Q383" s="35" t="str">
        <f>+IF(I383=0,"",'Ark1'!X2150)</f>
        <v/>
      </c>
      <c r="R383" s="35" t="str">
        <f>+IF(I383=0,"",'Ark1'!Y2150)</f>
        <v/>
      </c>
      <c r="S383" s="35" t="str">
        <f>+IF(I383=0,"",'Ark1'!Z2150)</f>
        <v/>
      </c>
      <c r="T383" s="30" t="str">
        <f>+IF(I383=0,"",'Ark1'!AA2150)</f>
        <v/>
      </c>
      <c r="U383" s="28" t="str">
        <f>+IF(I383=0,"",'Ark1'!AC2150)</f>
        <v/>
      </c>
      <c r="V383" s="35" t="str">
        <f>+IF(I383=0,"",'Ark1'!AE2150)</f>
        <v/>
      </c>
      <c r="W383" s="30" t="str">
        <f t="shared" si="57"/>
        <v/>
      </c>
      <c r="X383" s="30" t="str">
        <f t="shared" si="58"/>
        <v/>
      </c>
      <c r="Y383" s="224"/>
      <c r="AA383" s="30"/>
      <c r="AB383" s="28"/>
      <c r="AE383" s="28"/>
      <c r="AF383" s="28"/>
      <c r="AG383" s="28"/>
      <c r="AI383" s="28"/>
    </row>
    <row r="384" spans="1:52" ht="15.6">
      <c r="A384" s="224"/>
      <c r="B384" s="309">
        <f>+'Ark1'!C2151</f>
        <v>2024</v>
      </c>
      <c r="C384" s="244">
        <f>+'Ark1'!L2151</f>
        <v>14</v>
      </c>
      <c r="D384" s="244" t="str">
        <f>VLOOKUP(C384,Klasse!$C$11:$D$27,2)</f>
        <v>E</v>
      </c>
      <c r="E384" s="29">
        <f>+'Ark1'!H2151</f>
        <v>2</v>
      </c>
      <c r="F384" s="29">
        <f>+'Ark1'!J2151</f>
        <v>143</v>
      </c>
      <c r="G384" s="29" t="str">
        <f>VLOOKUP(F384,RNR!$A$8:$B$32,2)</f>
        <v>Nordfjord</v>
      </c>
      <c r="H384" s="29" t="str">
        <f>+IF(I384=0,"",'Ark1'!Q2151)</f>
        <v/>
      </c>
      <c r="I384" s="358">
        <f>+'Ark1'!R2151</f>
        <v>0</v>
      </c>
      <c r="J384" s="30" t="str">
        <f>+IF(I384=0,"",'Ark1'!AG2151)</f>
        <v/>
      </c>
      <c r="L384" s="30" t="str">
        <f>+IF(I384=0,"",'Ark1'!AH2151)</f>
        <v/>
      </c>
      <c r="M384" s="28" t="str">
        <f>+IF(I384=0,"",'Ark1'!T2151)</f>
        <v/>
      </c>
      <c r="N384" s="33" t="str">
        <f>+IF(I384=0,"",'Ark1'!U2151)</f>
        <v/>
      </c>
      <c r="O384" s="30" t="str">
        <f>+IF(I384=0,"",'Ark1'!V2151)</f>
        <v/>
      </c>
      <c r="P384" s="35" t="str">
        <f>+IF(I384=0,"",'Ark1'!W2151)</f>
        <v/>
      </c>
      <c r="Q384" s="35" t="str">
        <f>+IF(I384=0,"",'Ark1'!X2151)</f>
        <v/>
      </c>
      <c r="R384" s="35" t="str">
        <f>+IF(I384=0,"",'Ark1'!Y2151)</f>
        <v/>
      </c>
      <c r="S384" s="35" t="str">
        <f>+IF(I384=0,"",'Ark1'!Z2151)</f>
        <v/>
      </c>
      <c r="T384" s="30" t="str">
        <f>+IF(I384=0,"",'Ark1'!AA2151)</f>
        <v/>
      </c>
      <c r="U384" s="28" t="str">
        <f>+IF(I384=0,"",'Ark1'!AC2151)</f>
        <v/>
      </c>
      <c r="V384" s="35" t="str">
        <f>+IF(I384=0,"",'Ark1'!AE2151)</f>
        <v/>
      </c>
      <c r="W384" s="30" t="str">
        <f t="shared" si="57"/>
        <v/>
      </c>
      <c r="X384" s="30" t="str">
        <f t="shared" si="58"/>
        <v/>
      </c>
      <c r="Y384" s="224"/>
      <c r="AA384" s="30"/>
      <c r="AB384" s="28"/>
      <c r="AE384" s="28"/>
      <c r="AF384" s="28"/>
      <c r="AG384" s="28"/>
      <c r="AI384" s="28"/>
    </row>
    <row r="385" spans="1:36" ht="15.6">
      <c r="A385" s="224"/>
      <c r="B385" s="309">
        <f>+'Ark1'!C2152</f>
        <v>2024</v>
      </c>
      <c r="C385" s="244">
        <f>+'Ark1'!L2152</f>
        <v>14</v>
      </c>
      <c r="D385" s="244" t="str">
        <f>VLOOKUP(C385,Klasse!$C$11:$D$27,2)</f>
        <v>E</v>
      </c>
      <c r="E385" s="29">
        <f>+'Ark1'!H2152</f>
        <v>2</v>
      </c>
      <c r="F385" s="29">
        <f>+'Ark1'!J2152</f>
        <v>147</v>
      </c>
      <c r="G385" s="29" t="str">
        <f>VLOOKUP(F385,RNR!$A$8:$B$32,2)</f>
        <v>Midt-Norge</v>
      </c>
      <c r="H385" s="29" t="str">
        <f>+IF(I385=0,"",'Ark1'!Q2152)</f>
        <v/>
      </c>
      <c r="I385" s="358">
        <f>+'Ark1'!R2152</f>
        <v>0</v>
      </c>
      <c r="J385" s="30" t="str">
        <f>+IF(I385=0,"",'Ark1'!AG2152)</f>
        <v/>
      </c>
      <c r="L385" s="30" t="str">
        <f>+IF(I385=0,"",'Ark1'!AH2152)</f>
        <v/>
      </c>
      <c r="M385" s="28" t="str">
        <f>+IF(I385=0,"",'Ark1'!T2152)</f>
        <v/>
      </c>
      <c r="N385" s="33" t="str">
        <f>+IF(I385=0,"",'Ark1'!U2152)</f>
        <v/>
      </c>
      <c r="O385" s="30" t="str">
        <f>+IF(I385=0,"",'Ark1'!V2152)</f>
        <v/>
      </c>
      <c r="P385" s="35" t="str">
        <f>+IF(I385=0,"",'Ark1'!W2152)</f>
        <v/>
      </c>
      <c r="Q385" s="35" t="str">
        <f>+IF(I385=0,"",'Ark1'!X2152)</f>
        <v/>
      </c>
      <c r="R385" s="35" t="str">
        <f>+IF(I385=0,"",'Ark1'!Y2152)</f>
        <v/>
      </c>
      <c r="S385" s="35" t="str">
        <f>+IF(I385=0,"",'Ark1'!Z2152)</f>
        <v/>
      </c>
      <c r="T385" s="30" t="str">
        <f>+IF(I385=0,"",'Ark1'!AA2152)</f>
        <v/>
      </c>
      <c r="U385" s="28" t="str">
        <f>+IF(I385=0,"",'Ark1'!AC2152)</f>
        <v/>
      </c>
      <c r="V385" s="35" t="str">
        <f>+IF(I385=0,"",'Ark1'!AE2152)</f>
        <v/>
      </c>
      <c r="W385" s="30" t="str">
        <f t="shared" si="57"/>
        <v/>
      </c>
      <c r="X385" s="30" t="str">
        <f t="shared" si="58"/>
        <v/>
      </c>
      <c r="Y385" s="224"/>
      <c r="AA385" s="30"/>
      <c r="AB385" s="28"/>
      <c r="AE385" s="28"/>
      <c r="AF385" s="28"/>
      <c r="AG385" s="28"/>
      <c r="AI385" s="28"/>
    </row>
    <row r="386" spans="1:36" ht="15.6">
      <c r="A386" s="224"/>
      <c r="B386" s="309">
        <f>+'Ark1'!C2153</f>
        <v>2024</v>
      </c>
      <c r="C386" s="244">
        <f>+'Ark1'!L2153</f>
        <v>14</v>
      </c>
      <c r="D386" s="244" t="str">
        <f>VLOOKUP(C386,Klasse!$C$11:$D$27,2)</f>
        <v>E</v>
      </c>
      <c r="E386" s="29">
        <f>+'Ark1'!H2153</f>
        <v>1</v>
      </c>
      <c r="F386" s="29">
        <f>+'Ark1'!J2153</f>
        <v>155</v>
      </c>
      <c r="G386" s="29" t="str">
        <f>VLOOKUP(F386,RNR!$A$8:$B$32,2)</f>
        <v>Målselv</v>
      </c>
      <c r="H386" s="29" t="str">
        <f>+IF(I386=0,"",'Ark1'!Q2153)</f>
        <v/>
      </c>
      <c r="I386" s="358">
        <f>+'Ark1'!R2153</f>
        <v>0</v>
      </c>
      <c r="J386" s="30" t="str">
        <f>+IF(I386=0,"",'Ark1'!AG2153)</f>
        <v/>
      </c>
      <c r="L386" s="30" t="str">
        <f>+IF(I386=0,"",'Ark1'!AH2153)</f>
        <v/>
      </c>
      <c r="M386" s="28" t="str">
        <f>+IF(I386=0,"",'Ark1'!T2153)</f>
        <v/>
      </c>
      <c r="N386" s="33" t="str">
        <f>+IF(I386=0,"",'Ark1'!U2153)</f>
        <v/>
      </c>
      <c r="O386" s="30" t="str">
        <f>+IF(I386=0,"",'Ark1'!V2153)</f>
        <v/>
      </c>
      <c r="P386" s="35" t="str">
        <f>+IF(I386=0,"",'Ark1'!W2153)</f>
        <v/>
      </c>
      <c r="Q386" s="35" t="str">
        <f>+IF(I386=0,"",'Ark1'!X2153)</f>
        <v/>
      </c>
      <c r="R386" s="35" t="str">
        <f>+IF(I386=0,"",'Ark1'!Y2153)</f>
        <v/>
      </c>
      <c r="S386" s="35" t="str">
        <f>+IF(I386=0,"",'Ark1'!Z2153)</f>
        <v/>
      </c>
      <c r="T386" s="30" t="str">
        <f>+IF(I386=0,"",'Ark1'!AA2153)</f>
        <v/>
      </c>
      <c r="U386" s="28" t="str">
        <f>+IF(I386=0,"",'Ark1'!AC2153)</f>
        <v/>
      </c>
      <c r="V386" s="35" t="str">
        <f>+IF(I386=0,"",'Ark1'!AE2153)</f>
        <v/>
      </c>
      <c r="W386" s="30" t="str">
        <f t="shared" si="57"/>
        <v/>
      </c>
      <c r="X386" s="30" t="str">
        <f t="shared" si="58"/>
        <v/>
      </c>
      <c r="Y386" s="224"/>
      <c r="AA386" s="30"/>
      <c r="AB386" s="28"/>
      <c r="AE386" s="28"/>
      <c r="AF386" s="28"/>
      <c r="AG386" s="28"/>
      <c r="AI386" s="28"/>
    </row>
    <row r="387" spans="1:36" ht="15.6">
      <c r="A387" s="224"/>
      <c r="B387" s="309">
        <f>+'Ark1'!C2154</f>
        <v>2024</v>
      </c>
      <c r="C387" s="244">
        <f>+'Ark1'!L2154</f>
        <v>14</v>
      </c>
      <c r="D387" s="244" t="str">
        <f>VLOOKUP(C387,Klasse!$C$11:$D$27,2)</f>
        <v>E</v>
      </c>
      <c r="E387" s="29">
        <f>+'Ark1'!H2154</f>
        <v>2</v>
      </c>
      <c r="F387" s="29">
        <f>+'Ark1'!J2154</f>
        <v>160</v>
      </c>
      <c r="G387" s="29" t="str">
        <f>VLOOKUP(F387,RNR!$A$8:$B$32,2)</f>
        <v>Oslo</v>
      </c>
      <c r="H387" s="29" t="str">
        <f>+IF(I387=0,"",'Ark1'!Q2154)</f>
        <v/>
      </c>
      <c r="I387" s="358">
        <f>+'Ark1'!R2154</f>
        <v>0</v>
      </c>
      <c r="J387" s="30" t="str">
        <f>+IF(I387=0,"",'Ark1'!AG2154)</f>
        <v/>
      </c>
      <c r="L387" s="30" t="str">
        <f>+IF(I387=0,"",'Ark1'!AH2154)</f>
        <v/>
      </c>
      <c r="M387" s="28" t="str">
        <f>+IF(I387=0,"",'Ark1'!T2154)</f>
        <v/>
      </c>
      <c r="N387" s="33" t="str">
        <f>+IF(I387=0,"",'Ark1'!U2154)</f>
        <v/>
      </c>
      <c r="O387" s="30" t="str">
        <f>+IF(I387=0,"",'Ark1'!V2154)</f>
        <v/>
      </c>
      <c r="P387" s="35" t="str">
        <f>+IF(I387=0,"",'Ark1'!W2154)</f>
        <v/>
      </c>
      <c r="Q387" s="35" t="str">
        <f>+IF(I387=0,"",'Ark1'!X2154)</f>
        <v/>
      </c>
      <c r="R387" s="35" t="str">
        <f>+IF(I387=0,"",'Ark1'!Y2154)</f>
        <v/>
      </c>
      <c r="S387" s="35" t="str">
        <f>+IF(I387=0,"",'Ark1'!Z2154)</f>
        <v/>
      </c>
      <c r="T387" s="30" t="str">
        <f>+IF(I387=0,"",'Ark1'!AA2154)</f>
        <v/>
      </c>
      <c r="U387" s="28" t="str">
        <f>+IF(I387=0,"",'Ark1'!AC2154)</f>
        <v/>
      </c>
      <c r="V387" s="35" t="str">
        <f>+IF(I387=0,"",'Ark1'!AE2154)</f>
        <v/>
      </c>
      <c r="W387" s="30" t="str">
        <f t="shared" si="57"/>
        <v/>
      </c>
      <c r="X387" s="30" t="str">
        <f t="shared" si="58"/>
        <v/>
      </c>
      <c r="Y387" s="224"/>
      <c r="AA387" s="30"/>
      <c r="AB387" s="28"/>
      <c r="AE387" s="28"/>
      <c r="AF387" s="28"/>
      <c r="AG387" s="28"/>
      <c r="AI387" s="28"/>
    </row>
    <row r="388" spans="1:36" ht="15.6">
      <c r="A388" s="224"/>
      <c r="B388" s="309">
        <f>+'Ark1'!C2155</f>
        <v>2024</v>
      </c>
      <c r="C388" s="244">
        <f>+'Ark1'!L2155</f>
        <v>14</v>
      </c>
      <c r="D388" s="244" t="str">
        <f>VLOOKUP(C388,Klasse!$C$11:$D$27,2)</f>
        <v>E</v>
      </c>
      <c r="E388" s="29">
        <f>+'Ark1'!H2155</f>
        <v>1</v>
      </c>
      <c r="F388" s="29">
        <f>+'Ark1'!J2155</f>
        <v>171</v>
      </c>
      <c r="G388" s="29" t="str">
        <f>VLOOKUP(F388,RNR!$A$8:$B$32,2)</f>
        <v>Prima</v>
      </c>
      <c r="H388" s="29" t="str">
        <f>+IF(I388=0,"",'Ark1'!Q2155)</f>
        <v/>
      </c>
      <c r="I388" s="358">
        <f>+'Ark1'!R2155</f>
        <v>0</v>
      </c>
      <c r="J388" s="30" t="str">
        <f>+IF(I388=0,"",'Ark1'!AG2155)</f>
        <v/>
      </c>
      <c r="L388" s="30" t="str">
        <f>+IF(I388=0,"",'Ark1'!AH2155)</f>
        <v/>
      </c>
      <c r="M388" s="28" t="str">
        <f>+IF(I388=0,"",'Ark1'!T2155)</f>
        <v/>
      </c>
      <c r="N388" s="33" t="str">
        <f>+IF(I388=0,"",'Ark1'!U2155)</f>
        <v/>
      </c>
      <c r="O388" s="30" t="str">
        <f>+IF(I388=0,"",'Ark1'!V2155)</f>
        <v/>
      </c>
      <c r="P388" s="35" t="str">
        <f>+IF(I388=0,"",'Ark1'!W2155)</f>
        <v/>
      </c>
      <c r="Q388" s="35" t="str">
        <f>+IF(I388=0,"",'Ark1'!X2155)</f>
        <v/>
      </c>
      <c r="R388" s="35" t="str">
        <f>+IF(I388=0,"",'Ark1'!Y2155)</f>
        <v/>
      </c>
      <c r="S388" s="35" t="str">
        <f>+IF(I388=0,"",'Ark1'!Z2155)</f>
        <v/>
      </c>
      <c r="T388" s="30" t="str">
        <f>+IF(I388=0,"",'Ark1'!AA2155)</f>
        <v/>
      </c>
      <c r="U388" s="28" t="str">
        <f>+IF(I388=0,"",'Ark1'!AC2155)</f>
        <v/>
      </c>
      <c r="V388" s="35" t="str">
        <f>+IF(I388=0,"",'Ark1'!AE2155)</f>
        <v/>
      </c>
      <c r="W388" s="30" t="str">
        <f t="shared" si="57"/>
        <v/>
      </c>
      <c r="X388" s="30" t="str">
        <f t="shared" si="58"/>
        <v/>
      </c>
      <c r="Y388" s="224"/>
      <c r="AA388" s="30"/>
      <c r="AB388" s="28"/>
      <c r="AE388" s="28"/>
      <c r="AF388" s="28"/>
      <c r="AG388" s="28"/>
      <c r="AI388" s="28"/>
    </row>
    <row r="389" spans="1:36" ht="15.6">
      <c r="A389" s="224"/>
      <c r="B389" s="309">
        <f>+'Ark1'!C2156</f>
        <v>2024</v>
      </c>
      <c r="C389" s="244">
        <f>+'Ark1'!L2156</f>
        <v>14</v>
      </c>
      <c r="D389" s="244" t="str">
        <f>VLOOKUP(C389,Klasse!$C$11:$D$27,2)</f>
        <v>E</v>
      </c>
      <c r="E389" s="29">
        <f>+'Ark1'!H2156</f>
        <v>2</v>
      </c>
      <c r="F389" s="29">
        <f>+'Ark1'!J2156</f>
        <v>175</v>
      </c>
      <c r="G389" s="29" t="str">
        <f>VLOOKUP(F389,RNR!$A$8:$B$32,2)</f>
        <v>Ole Ringdal</v>
      </c>
      <c r="H389" s="29" t="str">
        <f>+IF(I389=0,"",'Ark1'!Q2156)</f>
        <v/>
      </c>
      <c r="I389" s="358">
        <f>+'Ark1'!R2156</f>
        <v>0</v>
      </c>
      <c r="J389" s="30" t="str">
        <f>+IF(I389=0,"",'Ark1'!AG2156)</f>
        <v/>
      </c>
      <c r="L389" s="30" t="str">
        <f>+IF(I389=0,"",'Ark1'!AH2156)</f>
        <v/>
      </c>
      <c r="M389" s="28" t="str">
        <f>+IF(I389=0,"",'Ark1'!T2156)</f>
        <v/>
      </c>
      <c r="N389" s="33" t="str">
        <f>+IF(I389=0,"",'Ark1'!U2156)</f>
        <v/>
      </c>
      <c r="O389" s="30" t="str">
        <f>+IF(I389=0,"",'Ark1'!V2156)</f>
        <v/>
      </c>
      <c r="P389" s="35" t="str">
        <f>+IF(I389=0,"",'Ark1'!W2156)</f>
        <v/>
      </c>
      <c r="Q389" s="35" t="str">
        <f>+IF(I389=0,"",'Ark1'!X2156)</f>
        <v/>
      </c>
      <c r="R389" s="35" t="str">
        <f>+IF(I389=0,"",'Ark1'!Y2156)</f>
        <v/>
      </c>
      <c r="S389" s="35" t="str">
        <f>+IF(I389=0,"",'Ark1'!Z2156)</f>
        <v/>
      </c>
      <c r="T389" s="30" t="str">
        <f>+IF(I389=0,"",'Ark1'!AA2156)</f>
        <v/>
      </c>
      <c r="U389" s="28" t="str">
        <f>+IF(I389=0,"",'Ark1'!AC2156)</f>
        <v/>
      </c>
      <c r="V389" s="35" t="str">
        <f>+IF(I389=0,"",'Ark1'!AE2156)</f>
        <v/>
      </c>
      <c r="W389" s="30" t="str">
        <f t="shared" si="57"/>
        <v/>
      </c>
      <c r="X389" s="30" t="str">
        <f t="shared" si="58"/>
        <v/>
      </c>
      <c r="Y389" s="224"/>
      <c r="AA389" s="30"/>
      <c r="AB389" s="28"/>
      <c r="AE389" s="28"/>
      <c r="AF389" s="28"/>
      <c r="AG389" s="28"/>
      <c r="AI389" s="28"/>
    </row>
    <row r="390" spans="1:36" s="252" customFormat="1" ht="15.6">
      <c r="A390" s="224"/>
      <c r="B390" s="309">
        <f>+'Ark1'!C2157</f>
        <v>2024</v>
      </c>
      <c r="C390" s="244">
        <f>+'Ark1'!L2157</f>
        <v>14</v>
      </c>
      <c r="D390" s="244" t="str">
        <f>VLOOKUP(C390,Klasse!$C$11:$D$27,2)</f>
        <v>E</v>
      </c>
      <c r="E390" s="29">
        <f>+'Ark1'!H2157</f>
        <v>2</v>
      </c>
      <c r="F390" s="29">
        <f>+'Ark1'!J2157</f>
        <v>177</v>
      </c>
      <c r="G390" s="29" t="str">
        <f>VLOOKUP(F390,RNR!$A$8:$B$32,2)</f>
        <v>Slakthuset</v>
      </c>
      <c r="H390" s="29" t="str">
        <f>+IF(I390=0,"",'Ark1'!Q2157)</f>
        <v/>
      </c>
      <c r="I390" s="358">
        <f>+'Ark1'!R2157</f>
        <v>0</v>
      </c>
      <c r="J390" s="30" t="str">
        <f>+IF(I390=0,"",'Ark1'!AG2157)</f>
        <v/>
      </c>
      <c r="K390" s="30"/>
      <c r="L390" s="30" t="str">
        <f>+IF(I390=0,"",'Ark1'!AH2157)</f>
        <v/>
      </c>
      <c r="M390" s="28" t="str">
        <f>+IF(I390=0,"",'Ark1'!T2157)</f>
        <v/>
      </c>
      <c r="N390" s="33" t="str">
        <f>+IF(I390=0,"",'Ark1'!U2157)</f>
        <v/>
      </c>
      <c r="O390" s="30" t="str">
        <f>+IF(I390=0,"",'Ark1'!V2157)</f>
        <v/>
      </c>
      <c r="P390" s="35" t="str">
        <f>+IF(I390=0,"",'Ark1'!W2157)</f>
        <v/>
      </c>
      <c r="Q390" s="35" t="str">
        <f>+IF(I390=0,"",'Ark1'!X2157)</f>
        <v/>
      </c>
      <c r="R390" s="35" t="str">
        <f>+IF(I390=0,"",'Ark1'!Y2157)</f>
        <v/>
      </c>
      <c r="S390" s="35" t="str">
        <f>+IF(I390=0,"",'Ark1'!Z2157)</f>
        <v/>
      </c>
      <c r="T390" s="30" t="str">
        <f>+IF(I390=0,"",'Ark1'!AA2157)</f>
        <v/>
      </c>
      <c r="U390" s="28" t="str">
        <f>+IF(I390=0,"",'Ark1'!AC2157)</f>
        <v/>
      </c>
      <c r="V390" s="35" t="str">
        <f>+IF(I390=0,"",'Ark1'!AE2157)</f>
        <v/>
      </c>
      <c r="W390" s="30" t="str">
        <f t="shared" ref="W390:W400" si="59">IF(I390=0,"",N390/C390)</f>
        <v/>
      </c>
      <c r="X390" s="30" t="str">
        <f t="shared" ref="X390:X400" si="60">IF(I390=0,"",I390/H390)</f>
        <v/>
      </c>
      <c r="Y390" s="224"/>
      <c r="Z390" s="30"/>
      <c r="AA390" s="30"/>
      <c r="AB390" s="28"/>
      <c r="AC390" s="30"/>
      <c r="AD390" s="30"/>
      <c r="AE390" s="29"/>
      <c r="AF390" s="29"/>
      <c r="AG390" s="29"/>
      <c r="AH390" s="30"/>
      <c r="AI390" s="29"/>
      <c r="AJ390" s="29"/>
    </row>
    <row r="391" spans="1:36" s="252" customFormat="1" ht="15.6">
      <c r="A391" s="224"/>
      <c r="B391" s="309">
        <f>+'Ark1'!C2158</f>
        <v>2024</v>
      </c>
      <c r="C391" s="244">
        <f>+'Ark1'!L2158</f>
        <v>14</v>
      </c>
      <c r="D391" s="244" t="str">
        <f>VLOOKUP(C391,Klasse!$C$11:$D$27,2)</f>
        <v>E</v>
      </c>
      <c r="E391" s="29">
        <f>+'Ark1'!H2158</f>
        <v>2</v>
      </c>
      <c r="F391" s="29">
        <f>+'Ark1'!J2158</f>
        <v>178</v>
      </c>
      <c r="G391" s="29" t="str">
        <f>VLOOKUP(F391,RNR!$A$8:$B$32,2)</f>
        <v>Røros</v>
      </c>
      <c r="H391" s="29" t="str">
        <f>+IF(I391=0,"",'Ark1'!Q2158)</f>
        <v/>
      </c>
      <c r="I391" s="358">
        <f>+'Ark1'!R2158</f>
        <v>0</v>
      </c>
      <c r="J391" s="30" t="str">
        <f>+IF(I391=0,"",'Ark1'!AG2158)</f>
        <v/>
      </c>
      <c r="K391" s="30"/>
      <c r="L391" s="30" t="str">
        <f>+IF(I391=0,"",'Ark1'!AH2158)</f>
        <v/>
      </c>
      <c r="M391" s="28" t="str">
        <f>+IF(I391=0,"",'Ark1'!T2158)</f>
        <v/>
      </c>
      <c r="N391" s="33" t="str">
        <f>+IF(I391=0,"",'Ark1'!U2158)</f>
        <v/>
      </c>
      <c r="O391" s="30" t="str">
        <f>+IF(I391=0,"",'Ark1'!V2158)</f>
        <v/>
      </c>
      <c r="P391" s="35" t="str">
        <f>+IF(I391=0,"",'Ark1'!W2158)</f>
        <v/>
      </c>
      <c r="Q391" s="35" t="str">
        <f>+IF(I391=0,"",'Ark1'!X2158)</f>
        <v/>
      </c>
      <c r="R391" s="35" t="str">
        <f>+IF(I391=0,"",'Ark1'!Y2158)</f>
        <v/>
      </c>
      <c r="S391" s="35" t="str">
        <f>+IF(I391=0,"",'Ark1'!Z2158)</f>
        <v/>
      </c>
      <c r="T391" s="30" t="str">
        <f>+IF(I391=0,"",'Ark1'!AA2158)</f>
        <v/>
      </c>
      <c r="U391" s="28" t="str">
        <f>+IF(I391=0,"",'Ark1'!AC2158)</f>
        <v/>
      </c>
      <c r="V391" s="35" t="str">
        <f>+IF(I391=0,"",'Ark1'!AE2158)</f>
        <v/>
      </c>
      <c r="W391" s="30" t="str">
        <f t="shared" si="59"/>
        <v/>
      </c>
      <c r="X391" s="30" t="str">
        <f t="shared" si="60"/>
        <v/>
      </c>
      <c r="Y391" s="224"/>
      <c r="Z391" s="30"/>
      <c r="AA391" s="30"/>
      <c r="AB391" s="28"/>
      <c r="AC391" s="30"/>
      <c r="AD391" s="30"/>
      <c r="AE391" s="29"/>
      <c r="AF391" s="29"/>
      <c r="AG391" s="29"/>
      <c r="AH391" s="30"/>
      <c r="AI391" s="29"/>
      <c r="AJ391" s="29"/>
    </row>
    <row r="392" spans="1:36" s="252" customFormat="1" ht="15.6">
      <c r="A392" s="224"/>
      <c r="B392" s="309">
        <f>+'Ark1'!C2159</f>
        <v>2024</v>
      </c>
      <c r="C392" s="244">
        <f>+'Ark1'!L2159</f>
        <v>14</v>
      </c>
      <c r="D392" s="244" t="str">
        <f>VLOOKUP(C392,Klasse!$C$11:$D$27,2)</f>
        <v>E</v>
      </c>
      <c r="E392" s="29">
        <f>+'Ark1'!H2159</f>
        <v>2</v>
      </c>
      <c r="F392" s="29">
        <f>+'Ark1'!J2159</f>
        <v>181</v>
      </c>
      <c r="G392" s="29" t="str">
        <f>VLOOKUP(F392,RNR!$A$8:$B$32,2)</f>
        <v>Horns</v>
      </c>
      <c r="H392" s="29" t="str">
        <f>+IF(I392=0,"",'Ark1'!Q2159)</f>
        <v/>
      </c>
      <c r="I392" s="358">
        <f>+'Ark1'!R2159</f>
        <v>0</v>
      </c>
      <c r="J392" s="30" t="str">
        <f>+IF(I392=0,"",'Ark1'!AG2159)</f>
        <v/>
      </c>
      <c r="K392" s="30"/>
      <c r="L392" s="30" t="str">
        <f>+IF(I392=0,"",'Ark1'!AH2159)</f>
        <v/>
      </c>
      <c r="M392" s="28" t="str">
        <f>+IF(I392=0,"",'Ark1'!T2159)</f>
        <v/>
      </c>
      <c r="N392" s="33" t="str">
        <f>+IF(I392=0,"",'Ark1'!U2159)</f>
        <v/>
      </c>
      <c r="O392" s="30" t="str">
        <f>+IF(I392=0,"",'Ark1'!V2159)</f>
        <v/>
      </c>
      <c r="P392" s="35" t="str">
        <f>+IF(I392=0,"",'Ark1'!W2159)</f>
        <v/>
      </c>
      <c r="Q392" s="35" t="str">
        <f>+IF(I392=0,"",'Ark1'!X2159)</f>
        <v/>
      </c>
      <c r="R392" s="35" t="str">
        <f>+IF(I392=0,"",'Ark1'!Y2159)</f>
        <v/>
      </c>
      <c r="S392" s="35" t="str">
        <f>+IF(I392=0,"",'Ark1'!Z2159)</f>
        <v/>
      </c>
      <c r="T392" s="30" t="str">
        <f>+IF(I392=0,"",'Ark1'!AA2159)</f>
        <v/>
      </c>
      <c r="U392" s="28" t="str">
        <f>+IF(I392=0,"",'Ark1'!AC2159)</f>
        <v/>
      </c>
      <c r="V392" s="35" t="str">
        <f>+IF(I392=0,"",'Ark1'!AE2159)</f>
        <v/>
      </c>
      <c r="W392" s="30" t="str">
        <f t="shared" si="59"/>
        <v/>
      </c>
      <c r="X392" s="30" t="str">
        <f t="shared" si="60"/>
        <v/>
      </c>
      <c r="Y392" s="224"/>
      <c r="Z392" s="30"/>
      <c r="AA392" s="30"/>
      <c r="AB392" s="28"/>
      <c r="AC392" s="30"/>
      <c r="AD392" s="30"/>
      <c r="AE392" s="29"/>
      <c r="AF392" s="29"/>
      <c r="AG392" s="29"/>
      <c r="AH392" s="30"/>
      <c r="AI392" s="29"/>
      <c r="AJ392" s="29"/>
    </row>
    <row r="393" spans="1:36" s="252" customFormat="1" ht="15.6">
      <c r="A393" s="224"/>
      <c r="B393" s="309">
        <f>+'Ark1'!C2160</f>
        <v>2024</v>
      </c>
      <c r="C393" s="244">
        <f>+'Ark1'!L2160</f>
        <v>14</v>
      </c>
      <c r="D393" s="244" t="str">
        <f>VLOOKUP(C393,Klasse!$C$11:$D$27,2)</f>
        <v>E</v>
      </c>
      <c r="E393" s="29">
        <f>+'Ark1'!H2160</f>
        <v>1</v>
      </c>
      <c r="F393" s="29">
        <f>+'Ark1'!J2160</f>
        <v>262</v>
      </c>
      <c r="G393" s="29" t="str">
        <f>VLOOKUP(F393,RNR!$A$8:$B$32,2)</f>
        <v>Strilalam</v>
      </c>
      <c r="H393" s="29" t="str">
        <f>+IF(I393=0,"",'Ark1'!Q2160)</f>
        <v/>
      </c>
      <c r="I393" s="358">
        <f>+'Ark1'!R2160</f>
        <v>0</v>
      </c>
      <c r="J393" s="30" t="str">
        <f>+IF(I393=0,"",'Ark1'!AG2160)</f>
        <v/>
      </c>
      <c r="K393" s="30"/>
      <c r="L393" s="30" t="str">
        <f>+IF(I393=0,"",'Ark1'!AH2160)</f>
        <v/>
      </c>
      <c r="M393" s="28" t="str">
        <f>+IF(I393=0,"",'Ark1'!T2160)</f>
        <v/>
      </c>
      <c r="N393" s="33" t="str">
        <f>+IF(I393=0,"",'Ark1'!U2160)</f>
        <v/>
      </c>
      <c r="O393" s="30" t="str">
        <f>+IF(I393=0,"",'Ark1'!V2160)</f>
        <v/>
      </c>
      <c r="P393" s="35" t="str">
        <f>+IF(I393=0,"",'Ark1'!W2160)</f>
        <v/>
      </c>
      <c r="Q393" s="35" t="str">
        <f>+IF(I393=0,"",'Ark1'!X2160)</f>
        <v/>
      </c>
      <c r="R393" s="35" t="str">
        <f>+IF(I393=0,"",'Ark1'!Y2160)</f>
        <v/>
      </c>
      <c r="S393" s="35" t="str">
        <f>+IF(I393=0,"",'Ark1'!Z2160)</f>
        <v/>
      </c>
      <c r="T393" s="30" t="str">
        <f>+IF(I393=0,"",'Ark1'!AA2160)</f>
        <v/>
      </c>
      <c r="U393" s="28" t="str">
        <f>+IF(I393=0,"",'Ark1'!AC2160)</f>
        <v/>
      </c>
      <c r="V393" s="35" t="str">
        <f>+IF(I393=0,"",'Ark1'!AE2160)</f>
        <v/>
      </c>
      <c r="W393" s="30" t="str">
        <f t="shared" si="59"/>
        <v/>
      </c>
      <c r="X393" s="30" t="str">
        <f t="shared" si="60"/>
        <v/>
      </c>
      <c r="Y393" s="224"/>
      <c r="Z393" s="30"/>
      <c r="AA393" s="30"/>
      <c r="AB393" s="28"/>
      <c r="AC393" s="30"/>
      <c r="AD393" s="30"/>
      <c r="AE393" s="29"/>
      <c r="AF393" s="29"/>
      <c r="AG393" s="29"/>
      <c r="AH393" s="30"/>
      <c r="AI393" s="29"/>
      <c r="AJ393" s="29"/>
    </row>
    <row r="394" spans="1:36" ht="15.6">
      <c r="A394" s="224"/>
      <c r="B394" s="309">
        <f>+'Ark1'!C2161</f>
        <v>2024</v>
      </c>
      <c r="C394" s="244">
        <f>+'Ark1'!L2161</f>
        <v>14</v>
      </c>
      <c r="D394" s="244" t="str">
        <f>VLOOKUP(C394,Klasse!$C$11:$D$27,2)</f>
        <v>E</v>
      </c>
      <c r="E394" s="29">
        <f>+'Ark1'!H2161</f>
        <v>2</v>
      </c>
      <c r="F394" s="29">
        <f>+'Ark1'!J2161</f>
        <v>267</v>
      </c>
      <c r="G394" s="29" t="str">
        <f>VLOOKUP(F394,RNR!$A$8:$B$32,2)</f>
        <v>Dalpro</v>
      </c>
      <c r="H394" s="29" t="str">
        <f>+IF(I394=0,"",'Ark1'!Q2161)</f>
        <v/>
      </c>
      <c r="I394" s="358">
        <f>+'Ark1'!R2161</f>
        <v>0</v>
      </c>
      <c r="J394" s="30" t="str">
        <f>+IF(I394=0,"",'Ark1'!AG2161)</f>
        <v/>
      </c>
      <c r="L394" s="30" t="str">
        <f>+IF(I394=0,"",'Ark1'!AH2161)</f>
        <v/>
      </c>
      <c r="M394" s="28" t="str">
        <f>+IF(I394=0,"",'Ark1'!T2161)</f>
        <v/>
      </c>
      <c r="N394" s="33" t="str">
        <f>+IF(I394=0,"",'Ark1'!U2161)</f>
        <v/>
      </c>
      <c r="O394" s="30" t="str">
        <f>+IF(I394=0,"",'Ark1'!V2161)</f>
        <v/>
      </c>
      <c r="P394" s="35" t="str">
        <f>+IF(I394=0,"",'Ark1'!W2161)</f>
        <v/>
      </c>
      <c r="Q394" s="35" t="str">
        <f>+IF(I394=0,"",'Ark1'!X2161)</f>
        <v/>
      </c>
      <c r="R394" s="35" t="str">
        <f>+IF(I394=0,"",'Ark1'!Y2161)</f>
        <v/>
      </c>
      <c r="S394" s="35" t="str">
        <f>+IF(I394=0,"",'Ark1'!Z2161)</f>
        <v/>
      </c>
      <c r="T394" s="30" t="str">
        <f>+IF(I394=0,"",'Ark1'!AA2161)</f>
        <v/>
      </c>
      <c r="U394" s="28" t="str">
        <f>+IF(I394=0,"",'Ark1'!AC2161)</f>
        <v/>
      </c>
      <c r="V394" s="35" t="str">
        <f>+IF(I394=0,"",'Ark1'!AE2161)</f>
        <v/>
      </c>
      <c r="W394" s="30" t="str">
        <f t="shared" si="59"/>
        <v/>
      </c>
      <c r="X394" s="30" t="str">
        <f t="shared" si="60"/>
        <v/>
      </c>
      <c r="Y394" s="224"/>
      <c r="AA394" s="30"/>
      <c r="AB394" s="28"/>
    </row>
    <row r="395" spans="1:36" ht="15.6">
      <c r="A395" s="224"/>
      <c r="B395" s="309">
        <f>+'Ark1'!C2162</f>
        <v>2024</v>
      </c>
      <c r="C395" s="244">
        <f>+'Ark1'!L2162</f>
        <v>14</v>
      </c>
      <c r="D395" s="244" t="str">
        <f>VLOOKUP(C395,Klasse!$C$11:$D$27,2)</f>
        <v>E</v>
      </c>
      <c r="E395" s="29">
        <f>+'Ark1'!H2162</f>
        <v>1</v>
      </c>
      <c r="F395" s="29">
        <f>+'Ark1'!J2162</f>
        <v>309</v>
      </c>
      <c r="G395" s="29" t="str">
        <f>VLOOKUP(F395,RNR!$A$8:$B$32,2)</f>
        <v>Malvik</v>
      </c>
      <c r="H395" s="29" t="str">
        <f>+IF(I395=0,"",'Ark1'!Q2162)</f>
        <v/>
      </c>
      <c r="I395" s="358">
        <f>+'Ark1'!R2162</f>
        <v>0</v>
      </c>
      <c r="J395" s="30" t="str">
        <f>+IF(I395=0,"",'Ark1'!AG2162)</f>
        <v/>
      </c>
      <c r="L395" s="30" t="str">
        <f>+IF(I395=0,"",'Ark1'!AH2162)</f>
        <v/>
      </c>
      <c r="M395" s="28" t="str">
        <f>+IF(I395=0,"",'Ark1'!T2162)</f>
        <v/>
      </c>
      <c r="N395" s="33" t="str">
        <f>+IF(I395=0,"",'Ark1'!U2162)</f>
        <v/>
      </c>
      <c r="O395" s="30" t="str">
        <f>+IF(I395=0,"",'Ark1'!V2162)</f>
        <v/>
      </c>
      <c r="P395" s="35" t="str">
        <f>+IF(I395=0,"",'Ark1'!W2162)</f>
        <v/>
      </c>
      <c r="Q395" s="35" t="str">
        <f>+IF(I395=0,"",'Ark1'!X2162)</f>
        <v/>
      </c>
      <c r="R395" s="35" t="str">
        <f>+IF(I395=0,"",'Ark1'!Y2162)</f>
        <v/>
      </c>
      <c r="S395" s="35" t="str">
        <f>+IF(I395=0,"",'Ark1'!Z2162)</f>
        <v/>
      </c>
      <c r="T395" s="30" t="str">
        <f>+IF(I395=0,"",'Ark1'!AA2162)</f>
        <v/>
      </c>
      <c r="U395" s="28" t="str">
        <f>+IF(I395=0,"",'Ark1'!AC2162)</f>
        <v/>
      </c>
      <c r="V395" s="35" t="str">
        <f>+IF(I395=0,"",'Ark1'!AE2162)</f>
        <v/>
      </c>
      <c r="W395" s="30" t="str">
        <f t="shared" si="59"/>
        <v/>
      </c>
      <c r="X395" s="30" t="str">
        <f t="shared" si="60"/>
        <v/>
      </c>
      <c r="Y395" s="224"/>
      <c r="AA395" s="30"/>
      <c r="AB395" s="28"/>
    </row>
    <row r="396" spans="1:36" ht="15.6">
      <c r="A396" s="224"/>
      <c r="B396" s="309">
        <f>+'Ark1'!C2163</f>
        <v>2024</v>
      </c>
      <c r="C396" s="244">
        <f>+'Ark1'!L2163</f>
        <v>14</v>
      </c>
      <c r="D396" s="244" t="str">
        <f>VLOOKUP(C396,Klasse!$C$11:$D$27,2)</f>
        <v>E</v>
      </c>
      <c r="E396" s="29">
        <f>+'Ark1'!H2163</f>
        <v>2</v>
      </c>
      <c r="F396" s="29">
        <f>+'Ark1'!J2163</f>
        <v>470</v>
      </c>
      <c r="G396" s="29" t="str">
        <f>VLOOKUP(F396,RNR!$A$8:$B$32,2)</f>
        <v>Jens Eide</v>
      </c>
      <c r="H396" s="29" t="str">
        <f>+IF(I396=0,"",'Ark1'!Q2163)</f>
        <v/>
      </c>
      <c r="I396" s="358">
        <f>+'Ark1'!R2163</f>
        <v>0</v>
      </c>
      <c r="J396" s="30" t="str">
        <f>+IF(I396=0,"",'Ark1'!AG2163)</f>
        <v/>
      </c>
      <c r="L396" s="30" t="str">
        <f>+IF(I396=0,"",'Ark1'!AH2163)</f>
        <v/>
      </c>
      <c r="M396" s="28" t="str">
        <f>+IF(I396=0,"",'Ark1'!T2163)</f>
        <v/>
      </c>
      <c r="N396" s="33" t="str">
        <f>+IF(I396=0,"",'Ark1'!U2163)</f>
        <v/>
      </c>
      <c r="O396" s="30" t="str">
        <f>+IF(I396=0,"",'Ark1'!V2163)</f>
        <v/>
      </c>
      <c r="P396" s="35" t="str">
        <f>+IF(I396=0,"",'Ark1'!W2163)</f>
        <v/>
      </c>
      <c r="Q396" s="35" t="str">
        <f>+IF(I396=0,"",'Ark1'!X2163)</f>
        <v/>
      </c>
      <c r="R396" s="35" t="str">
        <f>+IF(I396=0,"",'Ark1'!Y2163)</f>
        <v/>
      </c>
      <c r="S396" s="35" t="str">
        <f>+IF(I396=0,"",'Ark1'!Z2163)</f>
        <v/>
      </c>
      <c r="T396" s="30" t="str">
        <f>+IF(I396=0,"",'Ark1'!AA2163)</f>
        <v/>
      </c>
      <c r="U396" s="28" t="str">
        <f>+IF(I396=0,"",'Ark1'!AC2163)</f>
        <v/>
      </c>
      <c r="V396" s="35" t="str">
        <f>+IF(I396=0,"",'Ark1'!AE2163)</f>
        <v/>
      </c>
      <c r="W396" s="30" t="str">
        <f t="shared" si="59"/>
        <v/>
      </c>
      <c r="X396" s="30" t="str">
        <f t="shared" si="60"/>
        <v/>
      </c>
      <c r="Y396" s="224"/>
      <c r="AA396" s="30"/>
      <c r="AB396" s="28"/>
    </row>
    <row r="397" spans="1:36" ht="15.6">
      <c r="A397" s="224"/>
      <c r="B397" s="309">
        <f>+'Ark1'!C2164</f>
        <v>2024</v>
      </c>
      <c r="C397" s="244">
        <f>+'Ark1'!L2164</f>
        <v>14</v>
      </c>
      <c r="D397" s="244" t="str">
        <f>VLOOKUP(C397,Klasse!$C$11:$D$27,2)</f>
        <v>E</v>
      </c>
      <c r="E397" s="29">
        <f>+'Ark1'!H2164</f>
        <v>2</v>
      </c>
      <c r="F397" s="29">
        <f>+'Ark1'!J2164</f>
        <v>629</v>
      </c>
      <c r="G397" s="29" t="str">
        <f>VLOOKUP(F397,RNR!$A$8:$B$32,2)</f>
        <v>Bø</v>
      </c>
      <c r="H397" s="29" t="str">
        <f>+IF(I397=0,"",'Ark1'!Q2164)</f>
        <v/>
      </c>
      <c r="I397" s="358">
        <f>+'Ark1'!R2164</f>
        <v>0</v>
      </c>
      <c r="J397" s="30" t="str">
        <f>+IF(I397=0,"",'Ark1'!AG2164)</f>
        <v/>
      </c>
      <c r="L397" s="30" t="str">
        <f>+IF(I397=0,"",'Ark1'!AH2164)</f>
        <v/>
      </c>
      <c r="M397" s="28" t="str">
        <f>+IF(I397=0,"",'Ark1'!T2164)</f>
        <v/>
      </c>
      <c r="N397" s="33" t="str">
        <f>+IF(I397=0,"",'Ark1'!U2164)</f>
        <v/>
      </c>
      <c r="O397" s="30" t="str">
        <f>+IF(I397=0,"",'Ark1'!V2164)</f>
        <v/>
      </c>
      <c r="P397" s="35" t="str">
        <f>+IF(I397=0,"",'Ark1'!W2164)</f>
        <v/>
      </c>
      <c r="Q397" s="35" t="str">
        <f>+IF(I397=0,"",'Ark1'!X2164)</f>
        <v/>
      </c>
      <c r="R397" s="35" t="str">
        <f>+IF(I397=0,"",'Ark1'!Y2164)</f>
        <v/>
      </c>
      <c r="S397" s="35" t="str">
        <f>+IF(I397=0,"",'Ark1'!Z2164)</f>
        <v/>
      </c>
      <c r="T397" s="30" t="str">
        <f>+IF(I397=0,"",'Ark1'!AA2164)</f>
        <v/>
      </c>
      <c r="U397" s="28" t="str">
        <f>+IF(I397=0,"",'Ark1'!AC2164)</f>
        <v/>
      </c>
      <c r="V397" s="35" t="str">
        <f>+IF(I397=0,"",'Ark1'!AE2164)</f>
        <v/>
      </c>
      <c r="W397" s="30" t="str">
        <f t="shared" si="59"/>
        <v/>
      </c>
      <c r="X397" s="30" t="str">
        <f t="shared" si="60"/>
        <v/>
      </c>
      <c r="Y397" s="224"/>
      <c r="AA397" s="30"/>
      <c r="AB397" s="28"/>
    </row>
    <row r="398" spans="1:36" ht="15.6">
      <c r="A398" s="224"/>
      <c r="B398" s="309">
        <f>+'Ark1'!C2165</f>
        <v>2024</v>
      </c>
      <c r="C398" s="244">
        <f>+'Ark1'!L2165</f>
        <v>14</v>
      </c>
      <c r="D398" s="244" t="str">
        <f>VLOOKUP(C398,Klasse!$C$11:$D$27,2)</f>
        <v>E</v>
      </c>
      <c r="E398" s="29">
        <f>+'Ark1'!H2165</f>
        <v>1</v>
      </c>
      <c r="F398" s="29">
        <f>+'Ark1'!J2165</f>
        <v>643</v>
      </c>
      <c r="G398" s="29" t="str">
        <f>VLOOKUP(F398,RNR!$A$8:$B$32,2)</f>
        <v>Bjerka</v>
      </c>
      <c r="H398" s="29" t="str">
        <f>+IF(I398=0,"",'Ark1'!Q2165)</f>
        <v/>
      </c>
      <c r="I398" s="358">
        <f>+'Ark1'!R2165</f>
        <v>0</v>
      </c>
      <c r="J398" s="30" t="str">
        <f>+IF(I398=0,"",'Ark1'!AG2165)</f>
        <v/>
      </c>
      <c r="L398" s="30" t="str">
        <f>+IF(I398=0,"",'Ark1'!AH2165)</f>
        <v/>
      </c>
      <c r="M398" s="28" t="str">
        <f>+IF(I398=0,"",'Ark1'!T2165)</f>
        <v/>
      </c>
      <c r="N398" s="33" t="str">
        <f>+IF(I398=0,"",'Ark1'!U2165)</f>
        <v/>
      </c>
      <c r="O398" s="30" t="str">
        <f>+IF(I398=0,"",'Ark1'!V2165)</f>
        <v/>
      </c>
      <c r="P398" s="35" t="str">
        <f>+IF(I398=0,"",'Ark1'!W2165)</f>
        <v/>
      </c>
      <c r="Q398" s="35" t="str">
        <f>+IF(I398=0,"",'Ark1'!X2165)</f>
        <v/>
      </c>
      <c r="R398" s="35" t="str">
        <f>+IF(I398=0,"",'Ark1'!Y2165)</f>
        <v/>
      </c>
      <c r="S398" s="35" t="str">
        <f>+IF(I398=0,"",'Ark1'!Z2165)</f>
        <v/>
      </c>
      <c r="T398" s="30" t="str">
        <f>+IF(I398=0,"",'Ark1'!AA2165)</f>
        <v/>
      </c>
      <c r="U398" s="28" t="str">
        <f>+IF(I398=0,"",'Ark1'!AC2165)</f>
        <v/>
      </c>
      <c r="V398" s="35" t="str">
        <f>+IF(I398=0,"",'Ark1'!AE2165)</f>
        <v/>
      </c>
      <c r="W398" s="30" t="str">
        <f t="shared" si="59"/>
        <v/>
      </c>
      <c r="X398" s="30" t="str">
        <f t="shared" si="60"/>
        <v/>
      </c>
      <c r="Y398" s="224"/>
      <c r="AA398" s="30"/>
      <c r="AB398" s="28"/>
    </row>
    <row r="399" spans="1:36" ht="15.6">
      <c r="A399" s="224"/>
      <c r="B399" s="309">
        <f>+'Ark1'!C2166</f>
        <v>2024</v>
      </c>
      <c r="C399" s="244">
        <f>+'Ark1'!L2166</f>
        <v>14</v>
      </c>
      <c r="D399" s="244" t="str">
        <f>VLOOKUP(C399,Klasse!$C$11:$D$27,2)</f>
        <v>E</v>
      </c>
      <c r="E399" s="29">
        <f>+'Ark1'!H2166</f>
        <v>2</v>
      </c>
      <c r="F399" s="29">
        <f>+'Ark1'!J2166</f>
        <v>704</v>
      </c>
      <c r="G399" s="29" t="str">
        <f>VLOOKUP(F399,RNR!$A$8:$B$32,2)</f>
        <v>Øre Vilt</v>
      </c>
      <c r="H399" s="29" t="str">
        <f>+IF(I399=0,"",'Ark1'!Q2166)</f>
        <v/>
      </c>
      <c r="I399" s="358">
        <f>+'Ark1'!R2166</f>
        <v>0</v>
      </c>
      <c r="J399" s="30" t="str">
        <f>+IF(I399=0,"",'Ark1'!AG2166)</f>
        <v/>
      </c>
      <c r="L399" s="30" t="str">
        <f>+IF(I399=0,"",'Ark1'!AH2166)</f>
        <v/>
      </c>
      <c r="M399" s="28" t="str">
        <f>+IF(I399=0,"",'Ark1'!T2166)</f>
        <v/>
      </c>
      <c r="N399" s="33" t="str">
        <f>+IF(I399=0,"",'Ark1'!U2166)</f>
        <v/>
      </c>
      <c r="O399" s="30" t="str">
        <f>+IF(I399=0,"",'Ark1'!V2166)</f>
        <v/>
      </c>
      <c r="P399" s="35" t="str">
        <f>+IF(I399=0,"",'Ark1'!W2166)</f>
        <v/>
      </c>
      <c r="Q399" s="35" t="str">
        <f>+IF(I399=0,"",'Ark1'!X2166)</f>
        <v/>
      </c>
      <c r="R399" s="35" t="str">
        <f>+IF(I399=0,"",'Ark1'!Y2166)</f>
        <v/>
      </c>
      <c r="S399" s="35" t="str">
        <f>+IF(I399=0,"",'Ark1'!Z2166)</f>
        <v/>
      </c>
      <c r="T399" s="30" t="str">
        <f>+IF(I399=0,"",'Ark1'!AA2166)</f>
        <v/>
      </c>
      <c r="U399" s="28" t="str">
        <f>+IF(I399=0,"",'Ark1'!AC2166)</f>
        <v/>
      </c>
      <c r="V399" s="35" t="str">
        <f>+IF(I399=0,"",'Ark1'!AE2166)</f>
        <v/>
      </c>
      <c r="W399" s="30" t="str">
        <f t="shared" si="59"/>
        <v/>
      </c>
      <c r="X399" s="30" t="str">
        <f t="shared" si="60"/>
        <v/>
      </c>
      <c r="Y399" s="224"/>
      <c r="AA399" s="30"/>
      <c r="AB399" s="28"/>
    </row>
    <row r="400" spans="1:36" ht="15.6">
      <c r="A400" s="224"/>
      <c r="B400" s="309">
        <f>+'Ark1'!C2167</f>
        <v>2024</v>
      </c>
      <c r="C400" s="244">
        <f>+'Ark1'!L2167</f>
        <v>14</v>
      </c>
      <c r="D400" s="244" t="str">
        <f>VLOOKUP(C400,Klasse!$C$11:$D$27,2)</f>
        <v>E</v>
      </c>
      <c r="E400" s="29">
        <f>+'Ark1'!H2167</f>
        <v>1</v>
      </c>
      <c r="F400" s="29">
        <f>+'Ark1'!J2167</f>
        <v>802</v>
      </c>
      <c r="G400" s="29" t="str">
        <f>VLOOKUP(F400,RNR!$A$8:$B$32,2)</f>
        <v>Karasjok</v>
      </c>
      <c r="H400" s="29" t="str">
        <f>+IF(I400=0,"",'Ark1'!Q2167)</f>
        <v/>
      </c>
      <c r="I400" s="358">
        <f>+'Ark1'!R2167</f>
        <v>0</v>
      </c>
      <c r="J400" s="30" t="str">
        <f>+IF(I400=0,"",'Ark1'!AG2167)</f>
        <v/>
      </c>
      <c r="L400" s="30" t="str">
        <f>+IF(I400=0,"",'Ark1'!AH2167)</f>
        <v/>
      </c>
      <c r="M400" s="28" t="str">
        <f>+IF(I400=0,"",'Ark1'!T2167)</f>
        <v/>
      </c>
      <c r="N400" s="33" t="str">
        <f>+IF(I400=0,"",'Ark1'!U2167)</f>
        <v/>
      </c>
      <c r="O400" s="30" t="str">
        <f>+IF(I400=0,"",'Ark1'!V2167)</f>
        <v/>
      </c>
      <c r="P400" s="35" t="str">
        <f>+IF(I400=0,"",'Ark1'!W2167)</f>
        <v/>
      </c>
      <c r="Q400" s="35" t="str">
        <f>+IF(I400=0,"",'Ark1'!X2167)</f>
        <v/>
      </c>
      <c r="R400" s="35" t="str">
        <f>+IF(I400=0,"",'Ark1'!Y2167)</f>
        <v/>
      </c>
      <c r="S400" s="35" t="str">
        <f>+IF(I400=0,"",'Ark1'!Z2167)</f>
        <v/>
      </c>
      <c r="T400" s="30" t="str">
        <f>+IF(I400=0,"",'Ark1'!AA2167)</f>
        <v/>
      </c>
      <c r="U400" s="28" t="str">
        <f>+IF(I400=0,"",'Ark1'!AC2167)</f>
        <v/>
      </c>
      <c r="V400" s="35" t="str">
        <f>+IF(I400=0,"",'Ark1'!AE2167)</f>
        <v/>
      </c>
      <c r="W400" s="30" t="str">
        <f t="shared" si="59"/>
        <v/>
      </c>
      <c r="X400" s="30" t="str">
        <f t="shared" si="60"/>
        <v/>
      </c>
      <c r="Y400" s="224"/>
      <c r="AA400" s="30"/>
      <c r="AB400" s="28"/>
    </row>
    <row r="401" spans="1:64" ht="19.8">
      <c r="A401" s="224"/>
      <c r="B401" s="224"/>
      <c r="C401" s="224"/>
      <c r="D401" s="224"/>
      <c r="E401" s="224"/>
      <c r="F401" s="224"/>
      <c r="G401" s="224"/>
      <c r="H401" s="224"/>
      <c r="I401" s="370"/>
      <c r="J401" s="225"/>
      <c r="K401" s="225"/>
      <c r="L401" s="225"/>
      <c r="M401" s="224"/>
      <c r="N401" s="224"/>
      <c r="O401" s="224"/>
      <c r="P401" s="226"/>
      <c r="Q401" s="226"/>
      <c r="R401" s="226"/>
      <c r="S401" s="226"/>
      <c r="T401" s="226"/>
      <c r="U401" s="224"/>
      <c r="V401" s="226"/>
      <c r="W401" s="243"/>
      <c r="X401" s="241"/>
      <c r="Y401" s="224"/>
      <c r="AA401" s="30"/>
      <c r="AB401" s="28"/>
      <c r="AC401" s="228"/>
      <c r="AD401" s="29"/>
      <c r="AH401" s="29"/>
      <c r="AZ401" s="240"/>
    </row>
    <row r="402" spans="1:64" ht="19.8">
      <c r="A402" s="224"/>
      <c r="B402" s="224"/>
      <c r="C402" s="224"/>
      <c r="D402" s="283" t="str">
        <f>+D404</f>
        <v>E+</v>
      </c>
      <c r="E402" s="224"/>
      <c r="F402" s="224"/>
      <c r="G402" s="224"/>
      <c r="H402" s="224"/>
      <c r="I402" s="359">
        <f>SUM(I404:I428)</f>
        <v>0</v>
      </c>
      <c r="J402" s="271"/>
      <c r="K402" s="271"/>
      <c r="L402" s="271"/>
      <c r="M402" s="272"/>
      <c r="N402" s="273">
        <f>+Klasse!L27</f>
        <v>12.3</v>
      </c>
      <c r="O402" s="224"/>
      <c r="P402" s="226"/>
      <c r="Q402" s="226"/>
      <c r="R402" s="226"/>
      <c r="S402" s="226"/>
      <c r="T402" s="226"/>
      <c r="U402" s="224"/>
      <c r="V402" s="226"/>
      <c r="W402" s="226"/>
      <c r="X402" s="226"/>
      <c r="Y402" s="224"/>
      <c r="AA402" s="30"/>
      <c r="AB402" s="28"/>
      <c r="AC402" s="228"/>
      <c r="AD402" s="29"/>
      <c r="AH402" s="29"/>
      <c r="AZ402" s="240"/>
    </row>
    <row r="403" spans="1:64" ht="19.8">
      <c r="A403" s="510"/>
      <c r="B403" s="511"/>
      <c r="C403" s="510"/>
      <c r="D403" s="511"/>
      <c r="E403" s="510"/>
      <c r="F403" s="511"/>
      <c r="G403" s="224"/>
      <c r="H403" s="242"/>
      <c r="I403" s="370"/>
      <c r="J403" s="225"/>
      <c r="K403" s="225"/>
      <c r="L403" s="225"/>
      <c r="M403" s="242"/>
      <c r="N403" s="225"/>
      <c r="O403" s="225"/>
      <c r="P403" s="226"/>
      <c r="Q403" s="226"/>
      <c r="R403" s="226"/>
      <c r="S403" s="226"/>
      <c r="T403" s="243"/>
      <c r="U403" s="224"/>
      <c r="V403" s="243"/>
      <c r="W403" s="243"/>
      <c r="X403" s="241"/>
      <c r="Y403" s="224"/>
      <c r="AA403" s="30"/>
      <c r="AB403" s="28"/>
      <c r="AC403" s="228"/>
      <c r="AD403" s="29"/>
      <c r="AH403" s="29"/>
      <c r="AZ403" s="240"/>
    </row>
    <row r="404" spans="1:64" ht="15.6">
      <c r="A404" s="224"/>
      <c r="B404" s="309">
        <f>+'Ark1'!C2168</f>
        <v>2024</v>
      </c>
      <c r="C404" s="244">
        <f>+'Ark1'!L2168</f>
        <v>15</v>
      </c>
      <c r="D404" s="244" t="str">
        <f>VLOOKUP(C404,Klasse!$C$11:$D$27,2)</f>
        <v>E+</v>
      </c>
      <c r="E404" s="244">
        <f>+'Ark1'!H2168</f>
        <v>1</v>
      </c>
      <c r="F404" s="244">
        <f>+'Ark1'!J2168</f>
        <v>103</v>
      </c>
      <c r="G404" s="244" t="str">
        <f>VLOOKUP(F404,RNR!$A$8:$B$32,2)</f>
        <v>Rudshøgda</v>
      </c>
      <c r="H404" s="244" t="str">
        <f>+IF(I404=0,"",'Ark1'!Q2168)</f>
        <v/>
      </c>
      <c r="I404" s="374">
        <f>+'Ark1'!R2168</f>
        <v>0</v>
      </c>
      <c r="J404" s="245" t="str">
        <f>+IF(I404=0,"",'Ark1'!AG2168)</f>
        <v/>
      </c>
      <c r="K404" s="245"/>
      <c r="L404" s="245" t="str">
        <f>+IF(I404=0,"",'Ark1'!AH2168)</f>
        <v/>
      </c>
      <c r="M404" s="246" t="str">
        <f>+IF(I404=0,"",'Ark1'!T2168)</f>
        <v/>
      </c>
      <c r="N404" s="33" t="str">
        <f>+IF(I404=0,"",'Ark1'!U2168)</f>
        <v/>
      </c>
      <c r="O404" s="245" t="str">
        <f>+IF(I404=0,"",'Ark1'!V2168)</f>
        <v/>
      </c>
      <c r="P404" s="247" t="str">
        <f>+IF(I404=0,"",'Ark1'!W2168)</f>
        <v/>
      </c>
      <c r="Q404" s="247" t="str">
        <f>+IF(I404=0,"",'Ark1'!X2168)</f>
        <v/>
      </c>
      <c r="R404" s="247" t="str">
        <f>+IF(I404=0,"",'Ark1'!Y2168)</f>
        <v/>
      </c>
      <c r="S404" s="247" t="str">
        <f>+IF(I404=0,"",'Ark1'!Z2168)</f>
        <v/>
      </c>
      <c r="T404" s="245" t="str">
        <f>+IF(I404=0,"",'Ark1'!AA2168)</f>
        <v/>
      </c>
      <c r="U404" s="246" t="str">
        <f>+IF(I404=0,"",'Ark1'!AC2168)</f>
        <v/>
      </c>
      <c r="V404" s="247" t="str">
        <f>+IF(I404=0,"",'Ark1'!AE2168)</f>
        <v/>
      </c>
      <c r="W404" s="245" t="str">
        <f t="shared" ref="W404:W418" si="61">IF(I404=0,"",N404/C404)</f>
        <v/>
      </c>
      <c r="X404" s="245" t="str">
        <f t="shared" ref="X404:X418" si="62">IF(I404=0,"",I404/H404)</f>
        <v/>
      </c>
      <c r="Y404" s="224"/>
      <c r="AA404" s="30"/>
      <c r="AB404" s="28"/>
    </row>
    <row r="405" spans="1:64" ht="15.6">
      <c r="A405" s="224"/>
      <c r="B405" s="309">
        <f>+'Ark1'!C2169</f>
        <v>2024</v>
      </c>
      <c r="C405" s="244">
        <f>+'Ark1'!L2169</f>
        <v>15</v>
      </c>
      <c r="D405" s="244" t="str">
        <f>VLOOKUP(C405,Klasse!$C$11:$D$27,2)</f>
        <v>E+</v>
      </c>
      <c r="E405" s="244">
        <f>+'Ark1'!H2169</f>
        <v>2</v>
      </c>
      <c r="F405" s="244">
        <f>+'Ark1'!J2169</f>
        <v>106</v>
      </c>
      <c r="G405" s="244" t="str">
        <f>VLOOKUP(F405,RNR!$A$8:$B$32,2)</f>
        <v>Furuseth</v>
      </c>
      <c r="H405" s="244" t="str">
        <f>+IF(I405=0,"",'Ark1'!Q2169)</f>
        <v/>
      </c>
      <c r="I405" s="374">
        <f>+'Ark1'!R2169</f>
        <v>0</v>
      </c>
      <c r="J405" s="245" t="str">
        <f>+IF(I405=0,"",'Ark1'!AG2169)</f>
        <v/>
      </c>
      <c r="K405" s="245"/>
      <c r="L405" s="245" t="str">
        <f>+IF(I405=0,"",'Ark1'!AH2169)</f>
        <v/>
      </c>
      <c r="M405" s="246" t="str">
        <f>+IF(I405=0,"",'Ark1'!T2169)</f>
        <v/>
      </c>
      <c r="N405" s="33" t="str">
        <f>+IF(I405=0,"",'Ark1'!U2169)</f>
        <v/>
      </c>
      <c r="O405" s="245" t="str">
        <f>+IF(I405=0,"",'Ark1'!V2169)</f>
        <v/>
      </c>
      <c r="P405" s="247" t="str">
        <f>+IF(I405=0,"",'Ark1'!W2169)</f>
        <v/>
      </c>
      <c r="Q405" s="247" t="str">
        <f>+IF(I405=0,"",'Ark1'!X2169)</f>
        <v/>
      </c>
      <c r="R405" s="247" t="str">
        <f>+IF(I405=0,"",'Ark1'!Y2169)</f>
        <v/>
      </c>
      <c r="S405" s="247" t="str">
        <f>+IF(I405=0,"",'Ark1'!Z2169)</f>
        <v/>
      </c>
      <c r="T405" s="245" t="str">
        <f>+IF(I405=0,"",'Ark1'!AA2169)</f>
        <v/>
      </c>
      <c r="U405" s="246" t="str">
        <f>+IF(I405=0,"",'Ark1'!AC2169)</f>
        <v/>
      </c>
      <c r="V405" s="247" t="str">
        <f>+IF(I405=0,"",'Ark1'!AE2169)</f>
        <v/>
      </c>
      <c r="W405" s="245" t="str">
        <f t="shared" si="61"/>
        <v/>
      </c>
      <c r="X405" s="245" t="str">
        <f t="shared" si="62"/>
        <v/>
      </c>
      <c r="Y405" s="224"/>
      <c r="AA405" s="30"/>
      <c r="AB405" s="28"/>
    </row>
    <row r="406" spans="1:64" ht="15.6">
      <c r="A406" s="224"/>
      <c r="B406" s="309">
        <f>+'Ark1'!C2170</f>
        <v>2024</v>
      </c>
      <c r="C406" s="244">
        <f>+'Ark1'!L2170</f>
        <v>15</v>
      </c>
      <c r="D406" s="244" t="str">
        <f>VLOOKUP(C406,Klasse!$C$11:$D$27,2)</f>
        <v>E+</v>
      </c>
      <c r="E406" s="244">
        <f>+'Ark1'!H2170</f>
        <v>1</v>
      </c>
      <c r="F406" s="244">
        <f>+'Ark1'!J2170</f>
        <v>110</v>
      </c>
      <c r="G406" s="244" t="str">
        <f>VLOOKUP(F406,RNR!$A$8:$B$32,2)</f>
        <v>Gol</v>
      </c>
      <c r="H406" s="244" t="str">
        <f>+IF(I406=0,"",'Ark1'!Q2170)</f>
        <v/>
      </c>
      <c r="I406" s="374">
        <f>+'Ark1'!R2170</f>
        <v>0</v>
      </c>
      <c r="J406" s="245" t="str">
        <f>+IF(I406=0,"",'Ark1'!AG2170)</f>
        <v/>
      </c>
      <c r="K406" s="245"/>
      <c r="L406" s="245" t="str">
        <f>+IF(I406=0,"",'Ark1'!AH2170)</f>
        <v/>
      </c>
      <c r="M406" s="246" t="str">
        <f>+IF(I406=0,"",'Ark1'!T2170)</f>
        <v/>
      </c>
      <c r="N406" s="33" t="str">
        <f>+IF(I406=0,"",'Ark1'!U2170)</f>
        <v/>
      </c>
      <c r="O406" s="245" t="str">
        <f>+IF(I406=0,"",'Ark1'!V2170)</f>
        <v/>
      </c>
      <c r="P406" s="247" t="str">
        <f>+IF(I406=0,"",'Ark1'!W2170)</f>
        <v/>
      </c>
      <c r="Q406" s="247" t="str">
        <f>+IF(I406=0,"",'Ark1'!X2170)</f>
        <v/>
      </c>
      <c r="R406" s="247" t="str">
        <f>+IF(I406=0,"",'Ark1'!Y2170)</f>
        <v/>
      </c>
      <c r="S406" s="247" t="str">
        <f>+IF(I406=0,"",'Ark1'!Z2170)</f>
        <v/>
      </c>
      <c r="T406" s="245" t="str">
        <f>+IF(I406=0,"",'Ark1'!AA2170)</f>
        <v/>
      </c>
      <c r="U406" s="246" t="str">
        <f>+IF(I406=0,"",'Ark1'!AC2170)</f>
        <v/>
      </c>
      <c r="V406" s="247" t="str">
        <f>+IF(I406=0,"",'Ark1'!AE2170)</f>
        <v/>
      </c>
      <c r="W406" s="245" t="str">
        <f t="shared" si="61"/>
        <v/>
      </c>
      <c r="X406" s="245" t="str">
        <f t="shared" si="62"/>
        <v/>
      </c>
      <c r="Y406" s="224"/>
      <c r="AA406" s="30"/>
      <c r="AB406" s="28"/>
    </row>
    <row r="407" spans="1:64" ht="15.6">
      <c r="A407" s="224"/>
      <c r="B407" s="309">
        <f>+'Ark1'!C2171</f>
        <v>2024</v>
      </c>
      <c r="C407" s="244">
        <f>+'Ark1'!L2171</f>
        <v>15</v>
      </c>
      <c r="D407" s="244" t="str">
        <f>VLOOKUP(C407,Klasse!$C$11:$D$27,2)</f>
        <v>E+</v>
      </c>
      <c r="E407" s="244">
        <f>+'Ark1'!H2171</f>
        <v>1</v>
      </c>
      <c r="F407" s="244">
        <f>+'Ark1'!J2171</f>
        <v>111</v>
      </c>
      <c r="G407" s="244" t="str">
        <f>VLOOKUP(F407,RNR!$A$8:$B$32,2)</f>
        <v>Forus</v>
      </c>
      <c r="H407" s="244" t="str">
        <f>+IF(I407=0,"",'Ark1'!Q2171)</f>
        <v/>
      </c>
      <c r="I407" s="374">
        <f>+'Ark1'!R2171</f>
        <v>0</v>
      </c>
      <c r="J407" s="245" t="str">
        <f>+IF(I407=0,"",'Ark1'!AG2171)</f>
        <v/>
      </c>
      <c r="K407" s="245"/>
      <c r="L407" s="245" t="str">
        <f>+IF(I407=0,"",'Ark1'!AH2171)</f>
        <v/>
      </c>
      <c r="M407" s="246" t="str">
        <f>+IF(I407=0,"",'Ark1'!T2171)</f>
        <v/>
      </c>
      <c r="N407" s="33" t="str">
        <f>+IF(I407=0,"",'Ark1'!U2171)</f>
        <v/>
      </c>
      <c r="O407" s="245" t="str">
        <f>+IF(I407=0,"",'Ark1'!V2171)</f>
        <v/>
      </c>
      <c r="P407" s="247" t="str">
        <f>+IF(I407=0,"",'Ark1'!W2171)</f>
        <v/>
      </c>
      <c r="Q407" s="247" t="str">
        <f>+IF(I407=0,"",'Ark1'!X2171)</f>
        <v/>
      </c>
      <c r="R407" s="247" t="str">
        <f>+IF(I407=0,"",'Ark1'!Y2171)</f>
        <v/>
      </c>
      <c r="S407" s="247" t="str">
        <f>+IF(I407=0,"",'Ark1'!Z2171)</f>
        <v/>
      </c>
      <c r="T407" s="245" t="str">
        <f>+IF(I407=0,"",'Ark1'!AA2171)</f>
        <v/>
      </c>
      <c r="U407" s="246" t="str">
        <f>+IF(I407=0,"",'Ark1'!AC2171)</f>
        <v/>
      </c>
      <c r="V407" s="247" t="str">
        <f>+IF(I407=0,"",'Ark1'!AE2171)</f>
        <v/>
      </c>
      <c r="W407" s="245" t="str">
        <f t="shared" si="61"/>
        <v/>
      </c>
      <c r="X407" s="245" t="str">
        <f t="shared" si="62"/>
        <v/>
      </c>
      <c r="Y407" s="224"/>
      <c r="AA407" s="30"/>
      <c r="AB407" s="28"/>
    </row>
    <row r="408" spans="1:64" ht="15.6">
      <c r="A408" s="224"/>
      <c r="B408" s="309">
        <f>+'Ark1'!C2172</f>
        <v>2024</v>
      </c>
      <c r="C408" s="244">
        <f>+'Ark1'!L2172</f>
        <v>15</v>
      </c>
      <c r="D408" s="244" t="str">
        <f>VLOOKUP(C408,Klasse!$C$11:$D$27,2)</f>
        <v>E+</v>
      </c>
      <c r="E408" s="244">
        <f>+'Ark1'!H2172</f>
        <v>1</v>
      </c>
      <c r="F408" s="244">
        <f>+'Ark1'!J2172</f>
        <v>116</v>
      </c>
      <c r="G408" s="244" t="str">
        <f>VLOOKUP(F408,RNR!$A$8:$B$32,2)</f>
        <v>Sandeid</v>
      </c>
      <c r="H408" s="244" t="str">
        <f>+IF(I408=0,"",'Ark1'!Q2172)</f>
        <v/>
      </c>
      <c r="I408" s="374">
        <f>+'Ark1'!R2172</f>
        <v>0</v>
      </c>
      <c r="J408" s="245" t="str">
        <f>+IF(I408=0,"",'Ark1'!AG2172)</f>
        <v/>
      </c>
      <c r="K408" s="245"/>
      <c r="L408" s="245" t="str">
        <f>+IF(I408=0,"",'Ark1'!AH2172)</f>
        <v/>
      </c>
      <c r="M408" s="246" t="str">
        <f>+IF(I408=0,"",'Ark1'!T2172)</f>
        <v/>
      </c>
      <c r="N408" s="33" t="str">
        <f>+IF(I408=0,"",'Ark1'!U2172)</f>
        <v/>
      </c>
      <c r="O408" s="245" t="str">
        <f>+IF(I408=0,"",'Ark1'!V2172)</f>
        <v/>
      </c>
      <c r="P408" s="247" t="str">
        <f>+IF(I408=0,"",'Ark1'!W2172)</f>
        <v/>
      </c>
      <c r="Q408" s="247" t="str">
        <f>+IF(I408=0,"",'Ark1'!X2172)</f>
        <v/>
      </c>
      <c r="R408" s="247" t="str">
        <f>+IF(I408=0,"",'Ark1'!Y2172)</f>
        <v/>
      </c>
      <c r="S408" s="247" t="str">
        <f>+IF(I408=0,"",'Ark1'!Z2172)</f>
        <v/>
      </c>
      <c r="T408" s="245" t="str">
        <f>+IF(I408=0,"",'Ark1'!AA2172)</f>
        <v/>
      </c>
      <c r="U408" s="246" t="str">
        <f>+IF(I408=0,"",'Ark1'!AC2172)</f>
        <v/>
      </c>
      <c r="V408" s="247" t="str">
        <f>+IF(I408=0,"",'Ark1'!AE2172)</f>
        <v/>
      </c>
      <c r="W408" s="245" t="str">
        <f t="shared" si="61"/>
        <v/>
      </c>
      <c r="X408" s="245" t="str">
        <f t="shared" si="62"/>
        <v/>
      </c>
      <c r="Y408" s="224"/>
      <c r="AA408" s="30"/>
      <c r="AB408" s="28"/>
    </row>
    <row r="409" spans="1:64" ht="15.6">
      <c r="A409" s="224"/>
      <c r="B409" s="309">
        <f>+'Ark1'!C2173</f>
        <v>2024</v>
      </c>
      <c r="C409" s="244">
        <f>+'Ark1'!L2173</f>
        <v>15</v>
      </c>
      <c r="D409" s="244" t="str">
        <f>VLOOKUP(C409,Klasse!$C$11:$D$27,2)</f>
        <v>E+</v>
      </c>
      <c r="E409" s="244">
        <f>+'Ark1'!H2173</f>
        <v>2</v>
      </c>
      <c r="F409" s="244">
        <f>+'Ark1'!J2173</f>
        <v>117</v>
      </c>
      <c r="G409" s="244" t="str">
        <f>VLOOKUP(F409,RNR!$A$8:$B$32,2)</f>
        <v>Jæren</v>
      </c>
      <c r="H409" s="244" t="str">
        <f>+IF(I409=0,"",'Ark1'!Q2173)</f>
        <v/>
      </c>
      <c r="I409" s="374">
        <f>+'Ark1'!R2173</f>
        <v>0</v>
      </c>
      <c r="J409" s="245" t="str">
        <f>+IF(I409=0,"",'Ark1'!AG2173)</f>
        <v/>
      </c>
      <c r="K409" s="245"/>
      <c r="L409" s="245" t="str">
        <f>+IF(I409=0,"",'Ark1'!AH2173)</f>
        <v/>
      </c>
      <c r="M409" s="246" t="str">
        <f>+IF(I409=0,"",'Ark1'!T2173)</f>
        <v/>
      </c>
      <c r="N409" s="33" t="str">
        <f>+IF(I409=0,"",'Ark1'!U2173)</f>
        <v/>
      </c>
      <c r="O409" s="245" t="str">
        <f>+IF(I409=0,"",'Ark1'!V2173)</f>
        <v/>
      </c>
      <c r="P409" s="247" t="str">
        <f>+IF(I409=0,"",'Ark1'!W2173)</f>
        <v/>
      </c>
      <c r="Q409" s="247" t="str">
        <f>+IF(I409=0,"",'Ark1'!X2173)</f>
        <v/>
      </c>
      <c r="R409" s="247" t="str">
        <f>+IF(I409=0,"",'Ark1'!Y2173)</f>
        <v/>
      </c>
      <c r="S409" s="247" t="str">
        <f>+IF(I409=0,"",'Ark1'!Z2173)</f>
        <v/>
      </c>
      <c r="T409" s="245" t="str">
        <f>+IF(I409=0,"",'Ark1'!AA2173)</f>
        <v/>
      </c>
      <c r="U409" s="246" t="str">
        <f>+IF(I409=0,"",'Ark1'!AC2173)</f>
        <v/>
      </c>
      <c r="V409" s="247" t="str">
        <f>+IF(I409=0,"",'Ark1'!AE2173)</f>
        <v/>
      </c>
      <c r="W409" s="245" t="str">
        <f t="shared" si="61"/>
        <v/>
      </c>
      <c r="X409" s="245" t="str">
        <f t="shared" si="62"/>
        <v/>
      </c>
      <c r="Y409" s="224"/>
      <c r="AA409" s="30"/>
      <c r="AB409" s="28"/>
    </row>
    <row r="410" spans="1:64" ht="15.6">
      <c r="A410" s="224"/>
      <c r="B410" s="309">
        <f>+'Ark1'!C2174</f>
        <v>2024</v>
      </c>
      <c r="C410" s="244">
        <f>+'Ark1'!L2174</f>
        <v>15</v>
      </c>
      <c r="D410" s="244" t="str">
        <f>VLOOKUP(C410,Klasse!$C$11:$D$27,2)</f>
        <v>E+</v>
      </c>
      <c r="E410" s="244">
        <f>+'Ark1'!H2174</f>
        <v>1</v>
      </c>
      <c r="F410" s="244">
        <f>+'Ark1'!J2174</f>
        <v>134</v>
      </c>
      <c r="G410" s="244" t="str">
        <f>VLOOKUP(F410,RNR!$A$8:$B$32,2)</f>
        <v>Førde</v>
      </c>
      <c r="H410" s="244" t="str">
        <f>+IF(I410=0,"",'Ark1'!Q2174)</f>
        <v/>
      </c>
      <c r="I410" s="374">
        <f>+'Ark1'!R2174</f>
        <v>0</v>
      </c>
      <c r="J410" s="245" t="str">
        <f>+IF(I410=0,"",'Ark1'!AG2174)</f>
        <v/>
      </c>
      <c r="K410" s="245"/>
      <c r="L410" s="245" t="str">
        <f>+IF(I410=0,"",'Ark1'!AH2174)</f>
        <v/>
      </c>
      <c r="M410" s="246" t="str">
        <f>+IF(I410=0,"",'Ark1'!T2174)</f>
        <v/>
      </c>
      <c r="N410" s="33" t="str">
        <f>+IF(I410=0,"",'Ark1'!U2174)</f>
        <v/>
      </c>
      <c r="O410" s="245" t="str">
        <f>+IF(I410=0,"",'Ark1'!V2174)</f>
        <v/>
      </c>
      <c r="P410" s="247" t="str">
        <f>+IF(I410=0,"",'Ark1'!W2174)</f>
        <v/>
      </c>
      <c r="Q410" s="247" t="str">
        <f>+IF(I410=0,"",'Ark1'!X2174)</f>
        <v/>
      </c>
      <c r="R410" s="247" t="str">
        <f>+IF(I410=0,"",'Ark1'!Y2174)</f>
        <v/>
      </c>
      <c r="S410" s="247" t="str">
        <f>+IF(I410=0,"",'Ark1'!Z2174)</f>
        <v/>
      </c>
      <c r="T410" s="245" t="str">
        <f>+IF(I410=0,"",'Ark1'!AA2174)</f>
        <v/>
      </c>
      <c r="U410" s="246" t="str">
        <f>+IF(I410=0,"",'Ark1'!AC2174)</f>
        <v/>
      </c>
      <c r="V410" s="247" t="str">
        <f>+IF(I410=0,"",'Ark1'!AE2174)</f>
        <v/>
      </c>
      <c r="W410" s="245" t="str">
        <f t="shared" si="61"/>
        <v/>
      </c>
      <c r="X410" s="245" t="str">
        <f t="shared" si="62"/>
        <v/>
      </c>
      <c r="Y410" s="224"/>
      <c r="AA410" s="30"/>
      <c r="AB410" s="28"/>
    </row>
    <row r="411" spans="1:64" ht="15.6">
      <c r="A411" s="224"/>
      <c r="B411" s="309">
        <f>+'Ark1'!C2175</f>
        <v>2024</v>
      </c>
      <c r="C411" s="244">
        <f>+'Ark1'!L2175</f>
        <v>15</v>
      </c>
      <c r="D411" s="244" t="str">
        <f>VLOOKUP(C411,Klasse!$C$11:$D$27,2)</f>
        <v>E+</v>
      </c>
      <c r="E411" s="244">
        <f>+'Ark1'!H2175</f>
        <v>2</v>
      </c>
      <c r="F411" s="244">
        <f>+'Ark1'!J2175</f>
        <v>141</v>
      </c>
      <c r="G411" s="244" t="str">
        <f>VLOOKUP(F411,RNR!$A$8:$B$32,2)</f>
        <v>Ølen</v>
      </c>
      <c r="H411" s="244" t="str">
        <f>+IF(I411=0,"",'Ark1'!Q2175)</f>
        <v/>
      </c>
      <c r="I411" s="374">
        <f>+'Ark1'!R2175</f>
        <v>0</v>
      </c>
      <c r="J411" s="245" t="str">
        <f>+IF(I411=0,"",'Ark1'!AG2175)</f>
        <v/>
      </c>
      <c r="K411" s="245"/>
      <c r="L411" s="245" t="str">
        <f>+IF(I411=0,"",'Ark1'!AH2175)</f>
        <v/>
      </c>
      <c r="M411" s="246" t="str">
        <f>+IF(I411=0,"",'Ark1'!T2175)</f>
        <v/>
      </c>
      <c r="N411" s="33" t="str">
        <f>+IF(I411=0,"",'Ark1'!U2175)</f>
        <v/>
      </c>
      <c r="O411" s="245" t="str">
        <f>+IF(I411=0,"",'Ark1'!V2175)</f>
        <v/>
      </c>
      <c r="P411" s="247" t="str">
        <f>+IF(I411=0,"",'Ark1'!W2175)</f>
        <v/>
      </c>
      <c r="Q411" s="247" t="str">
        <f>+IF(I411=0,"",'Ark1'!X2175)</f>
        <v/>
      </c>
      <c r="R411" s="247" t="str">
        <f>+IF(I411=0,"",'Ark1'!Y2175)</f>
        <v/>
      </c>
      <c r="S411" s="247" t="str">
        <f>+IF(I411=0,"",'Ark1'!Z2175)</f>
        <v/>
      </c>
      <c r="T411" s="245" t="str">
        <f>+IF(I411=0,"",'Ark1'!AA2175)</f>
        <v/>
      </c>
      <c r="U411" s="246" t="str">
        <f>+IF(I411=0,"",'Ark1'!AC2175)</f>
        <v/>
      </c>
      <c r="V411" s="247" t="str">
        <f>+IF(I411=0,"",'Ark1'!AE2175)</f>
        <v/>
      </c>
      <c r="W411" s="245" t="str">
        <f t="shared" si="61"/>
        <v/>
      </c>
      <c r="X411" s="245" t="str">
        <f t="shared" si="62"/>
        <v/>
      </c>
      <c r="Y411" s="224"/>
      <c r="AA411" s="30"/>
      <c r="AB411" s="28"/>
    </row>
    <row r="412" spans="1:64" s="30" customFormat="1" ht="15.6">
      <c r="A412" s="224"/>
      <c r="B412" s="309">
        <f>+'Ark1'!C2176</f>
        <v>2024</v>
      </c>
      <c r="C412" s="244">
        <f>+'Ark1'!L2176</f>
        <v>15</v>
      </c>
      <c r="D412" s="244" t="str">
        <f>VLOOKUP(C412,Klasse!$C$11:$D$27,2)</f>
        <v>E+</v>
      </c>
      <c r="E412" s="244">
        <f>+'Ark1'!H2176</f>
        <v>2</v>
      </c>
      <c r="F412" s="244">
        <f>+'Ark1'!J2176</f>
        <v>143</v>
      </c>
      <c r="G412" s="244" t="str">
        <f>VLOOKUP(F412,RNR!$A$8:$B$32,2)</f>
        <v>Nordfjord</v>
      </c>
      <c r="H412" s="244" t="str">
        <f>+IF(I412=0,"",'Ark1'!Q2176)</f>
        <v/>
      </c>
      <c r="I412" s="374">
        <f>+'Ark1'!R2176</f>
        <v>0</v>
      </c>
      <c r="J412" s="245" t="str">
        <f>+IF(I412=0,"",'Ark1'!AG2176)</f>
        <v/>
      </c>
      <c r="K412" s="245"/>
      <c r="L412" s="245" t="str">
        <f>+IF(I412=0,"",'Ark1'!AH2176)</f>
        <v/>
      </c>
      <c r="M412" s="246" t="str">
        <f>+IF(I412=0,"",'Ark1'!T2176)</f>
        <v/>
      </c>
      <c r="N412" s="33" t="str">
        <f>+IF(I412=0,"",'Ark1'!U2176)</f>
        <v/>
      </c>
      <c r="O412" s="245" t="str">
        <f>+IF(I412=0,"",'Ark1'!V2176)</f>
        <v/>
      </c>
      <c r="P412" s="247" t="str">
        <f>+IF(I412=0,"",'Ark1'!W2176)</f>
        <v/>
      </c>
      <c r="Q412" s="247" t="str">
        <f>+IF(I412=0,"",'Ark1'!X2176)</f>
        <v/>
      </c>
      <c r="R412" s="247" t="str">
        <f>+IF(I412=0,"",'Ark1'!Y2176)</f>
        <v/>
      </c>
      <c r="S412" s="247" t="str">
        <f>+IF(I412=0,"",'Ark1'!Z2176)</f>
        <v/>
      </c>
      <c r="T412" s="245" t="str">
        <f>+IF(I412=0,"",'Ark1'!AA2176)</f>
        <v/>
      </c>
      <c r="U412" s="246" t="str">
        <f>+IF(I412=0,"",'Ark1'!AC2176)</f>
        <v/>
      </c>
      <c r="V412" s="247" t="str">
        <f>+IF(I412=0,"",'Ark1'!AE2176)</f>
        <v/>
      </c>
      <c r="W412" s="245" t="str">
        <f t="shared" si="61"/>
        <v/>
      </c>
      <c r="X412" s="245" t="str">
        <f t="shared" si="62"/>
        <v/>
      </c>
      <c r="Y412" s="224"/>
      <c r="AB412" s="28"/>
      <c r="AE412" s="29"/>
      <c r="AF412" s="29"/>
      <c r="AG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</row>
    <row r="413" spans="1:64" s="30" customFormat="1" ht="15.6">
      <c r="A413" s="224"/>
      <c r="B413" s="309">
        <f>+'Ark1'!C2177</f>
        <v>2024</v>
      </c>
      <c r="C413" s="244">
        <f>+'Ark1'!L2177</f>
        <v>15</v>
      </c>
      <c r="D413" s="244" t="str">
        <f>VLOOKUP(C413,Klasse!$C$11:$D$27,2)</f>
        <v>E+</v>
      </c>
      <c r="E413" s="244">
        <f>+'Ark1'!H2177</f>
        <v>2</v>
      </c>
      <c r="F413" s="244">
        <f>+'Ark1'!J2177</f>
        <v>147</v>
      </c>
      <c r="G413" s="244" t="str">
        <f>VLOOKUP(F413,RNR!$A$8:$B$32,2)</f>
        <v>Midt-Norge</v>
      </c>
      <c r="H413" s="244" t="str">
        <f>+IF(I413=0,"",'Ark1'!Q2177)</f>
        <v/>
      </c>
      <c r="I413" s="374">
        <f>+'Ark1'!R2177</f>
        <v>0</v>
      </c>
      <c r="J413" s="245" t="str">
        <f>+IF(I413=0,"",'Ark1'!AG2177)</f>
        <v/>
      </c>
      <c r="K413" s="245"/>
      <c r="L413" s="245" t="str">
        <f>+IF(I413=0,"",'Ark1'!AH2177)</f>
        <v/>
      </c>
      <c r="M413" s="246" t="str">
        <f>+IF(I413=0,"",'Ark1'!T2177)</f>
        <v/>
      </c>
      <c r="N413" s="33" t="str">
        <f>+IF(I413=0,"",'Ark1'!U2177)</f>
        <v/>
      </c>
      <c r="O413" s="245" t="str">
        <f>+IF(I413=0,"",'Ark1'!V2177)</f>
        <v/>
      </c>
      <c r="P413" s="247" t="str">
        <f>+IF(I413=0,"",'Ark1'!W2177)</f>
        <v/>
      </c>
      <c r="Q413" s="247" t="str">
        <f>+IF(I413=0,"",'Ark1'!X2177)</f>
        <v/>
      </c>
      <c r="R413" s="247" t="str">
        <f>+IF(I413=0,"",'Ark1'!Y2177)</f>
        <v/>
      </c>
      <c r="S413" s="247" t="str">
        <f>+IF(I413=0,"",'Ark1'!Z2177)</f>
        <v/>
      </c>
      <c r="T413" s="245" t="str">
        <f>+IF(I413=0,"",'Ark1'!AA2177)</f>
        <v/>
      </c>
      <c r="U413" s="246" t="str">
        <f>+IF(I413=0,"",'Ark1'!AC2177)</f>
        <v/>
      </c>
      <c r="V413" s="247" t="str">
        <f>+IF(I413=0,"",'Ark1'!AE2177)</f>
        <v/>
      </c>
      <c r="W413" s="245" t="str">
        <f t="shared" si="61"/>
        <v/>
      </c>
      <c r="X413" s="245" t="str">
        <f t="shared" si="62"/>
        <v/>
      </c>
      <c r="Y413" s="224"/>
      <c r="AB413" s="28"/>
      <c r="AE413" s="29"/>
      <c r="AF413" s="29"/>
      <c r="AG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</row>
    <row r="414" spans="1:64" s="30" customFormat="1" ht="15.6">
      <c r="A414" s="224"/>
      <c r="B414" s="309">
        <f>+'Ark1'!C2178</f>
        <v>2024</v>
      </c>
      <c r="C414" s="244">
        <f>+'Ark1'!L2178</f>
        <v>15</v>
      </c>
      <c r="D414" s="244" t="str">
        <f>VLOOKUP(C414,Klasse!$C$11:$D$27,2)</f>
        <v>E+</v>
      </c>
      <c r="E414" s="244">
        <f>+'Ark1'!H2178</f>
        <v>1</v>
      </c>
      <c r="F414" s="244">
        <f>+'Ark1'!J2178</f>
        <v>155</v>
      </c>
      <c r="G414" s="244" t="str">
        <f>VLOOKUP(F414,RNR!$A$8:$B$32,2)</f>
        <v>Målselv</v>
      </c>
      <c r="H414" s="244" t="str">
        <f>+IF(I414=0,"",'Ark1'!Q2178)</f>
        <v/>
      </c>
      <c r="I414" s="374">
        <f>+'Ark1'!R2178</f>
        <v>0</v>
      </c>
      <c r="J414" s="245" t="str">
        <f>+IF(I414=0,"",'Ark1'!AG2178)</f>
        <v/>
      </c>
      <c r="K414" s="245"/>
      <c r="L414" s="245" t="str">
        <f>+IF(I414=0,"",'Ark1'!AH2178)</f>
        <v/>
      </c>
      <c r="M414" s="246" t="str">
        <f>+IF(I414=0,"",'Ark1'!T2178)</f>
        <v/>
      </c>
      <c r="N414" s="33" t="str">
        <f>+IF(I414=0,"",'Ark1'!U2178)</f>
        <v/>
      </c>
      <c r="O414" s="245" t="str">
        <f>+IF(I414=0,"",'Ark1'!V2178)</f>
        <v/>
      </c>
      <c r="P414" s="247" t="str">
        <f>+IF(I414=0,"",'Ark1'!W2178)</f>
        <v/>
      </c>
      <c r="Q414" s="247" t="str">
        <f>+IF(I414=0,"",'Ark1'!X2178)</f>
        <v/>
      </c>
      <c r="R414" s="247" t="str">
        <f>+IF(I414=0,"",'Ark1'!Y2178)</f>
        <v/>
      </c>
      <c r="S414" s="247" t="str">
        <f>+IF(I414=0,"",'Ark1'!Z2178)</f>
        <v/>
      </c>
      <c r="T414" s="245" t="str">
        <f>+IF(I414=0,"",'Ark1'!AA2178)</f>
        <v/>
      </c>
      <c r="U414" s="246" t="str">
        <f>+IF(I414=0,"",'Ark1'!AC2178)</f>
        <v/>
      </c>
      <c r="V414" s="247" t="str">
        <f>+IF(I414=0,"",'Ark1'!AE2178)</f>
        <v/>
      </c>
      <c r="W414" s="245" t="str">
        <f t="shared" si="61"/>
        <v/>
      </c>
      <c r="X414" s="245" t="str">
        <f t="shared" si="62"/>
        <v/>
      </c>
      <c r="Y414" s="224"/>
      <c r="AB414" s="28"/>
      <c r="AE414" s="29"/>
      <c r="AF414" s="29"/>
      <c r="AG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</row>
    <row r="415" spans="1:64" s="30" customFormat="1" ht="15.6">
      <c r="A415" s="224"/>
      <c r="B415" s="309">
        <f>+'Ark1'!C2179</f>
        <v>2024</v>
      </c>
      <c r="C415" s="244">
        <f>+'Ark1'!L2179</f>
        <v>15</v>
      </c>
      <c r="D415" s="244" t="str">
        <f>VLOOKUP(C415,Klasse!$C$11:$D$27,2)</f>
        <v>E+</v>
      </c>
      <c r="E415" s="244">
        <f>+'Ark1'!H2179</f>
        <v>2</v>
      </c>
      <c r="F415" s="244">
        <f>+'Ark1'!J2179</f>
        <v>160</v>
      </c>
      <c r="G415" s="244" t="str">
        <f>VLOOKUP(F415,RNR!$A$8:$B$32,2)</f>
        <v>Oslo</v>
      </c>
      <c r="H415" s="244" t="str">
        <f>+IF(I415=0,"",'Ark1'!Q2179)</f>
        <v/>
      </c>
      <c r="I415" s="374">
        <f>+'Ark1'!R2179</f>
        <v>0</v>
      </c>
      <c r="J415" s="245" t="str">
        <f>+IF(I415=0,"",'Ark1'!AG2179)</f>
        <v/>
      </c>
      <c r="K415" s="245"/>
      <c r="L415" s="245" t="str">
        <f>+IF(I415=0,"",'Ark1'!AH2179)</f>
        <v/>
      </c>
      <c r="M415" s="246" t="str">
        <f>+IF(I415=0,"",'Ark1'!T2179)</f>
        <v/>
      </c>
      <c r="N415" s="33" t="str">
        <f>+IF(I415=0,"",'Ark1'!U2179)</f>
        <v/>
      </c>
      <c r="O415" s="245" t="str">
        <f>+IF(I415=0,"",'Ark1'!V2179)</f>
        <v/>
      </c>
      <c r="P415" s="247" t="str">
        <f>+IF(I415=0,"",'Ark1'!W2179)</f>
        <v/>
      </c>
      <c r="Q415" s="247" t="str">
        <f>+IF(I415=0,"",'Ark1'!X2179)</f>
        <v/>
      </c>
      <c r="R415" s="247" t="str">
        <f>+IF(I415=0,"",'Ark1'!Y2179)</f>
        <v/>
      </c>
      <c r="S415" s="247" t="str">
        <f>+IF(I415=0,"",'Ark1'!Z2179)</f>
        <v/>
      </c>
      <c r="T415" s="245" t="str">
        <f>+IF(I415=0,"",'Ark1'!AA2179)</f>
        <v/>
      </c>
      <c r="U415" s="246" t="str">
        <f>+IF(I415=0,"",'Ark1'!AC2179)</f>
        <v/>
      </c>
      <c r="V415" s="247" t="str">
        <f>+IF(I415=0,"",'Ark1'!AE2179)</f>
        <v/>
      </c>
      <c r="W415" s="245" t="str">
        <f t="shared" si="61"/>
        <v/>
      </c>
      <c r="X415" s="245" t="str">
        <f t="shared" si="62"/>
        <v/>
      </c>
      <c r="Y415" s="224"/>
      <c r="AB415" s="28"/>
      <c r="AE415" s="29"/>
      <c r="AF415" s="29"/>
      <c r="AG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</row>
    <row r="416" spans="1:64" s="30" customFormat="1" ht="15.6">
      <c r="A416" s="224"/>
      <c r="B416" s="309">
        <f>+'Ark1'!C2180</f>
        <v>2024</v>
      </c>
      <c r="C416" s="244">
        <f>+'Ark1'!L2180</f>
        <v>15</v>
      </c>
      <c r="D416" s="244" t="str">
        <f>VLOOKUP(C416,Klasse!$C$11:$D$27,2)</f>
        <v>E+</v>
      </c>
      <c r="E416" s="244">
        <f>+'Ark1'!H2180</f>
        <v>1</v>
      </c>
      <c r="F416" s="244">
        <f>+'Ark1'!J2180</f>
        <v>171</v>
      </c>
      <c r="G416" s="244" t="str">
        <f>VLOOKUP(F416,RNR!$A$8:$B$32,2)</f>
        <v>Prima</v>
      </c>
      <c r="H416" s="244" t="str">
        <f>+IF(I416=0,"",'Ark1'!Q2180)</f>
        <v/>
      </c>
      <c r="I416" s="374">
        <f>+'Ark1'!R2180</f>
        <v>0</v>
      </c>
      <c r="J416" s="245" t="str">
        <f>+IF(I416=0,"",'Ark1'!AG2180)</f>
        <v/>
      </c>
      <c r="K416" s="245"/>
      <c r="L416" s="245" t="str">
        <f>+IF(I416=0,"",'Ark1'!AH2180)</f>
        <v/>
      </c>
      <c r="M416" s="246" t="str">
        <f>+IF(I416=0,"",'Ark1'!T2180)</f>
        <v/>
      </c>
      <c r="N416" s="33" t="str">
        <f>+IF(I416=0,"",'Ark1'!U2180)</f>
        <v/>
      </c>
      <c r="O416" s="245" t="str">
        <f>+IF(I416=0,"",'Ark1'!V2180)</f>
        <v/>
      </c>
      <c r="P416" s="247" t="str">
        <f>+IF(I416=0,"",'Ark1'!W2180)</f>
        <v/>
      </c>
      <c r="Q416" s="247" t="str">
        <f>+IF(I416=0,"",'Ark1'!X2180)</f>
        <v/>
      </c>
      <c r="R416" s="247" t="str">
        <f>+IF(I416=0,"",'Ark1'!Y2180)</f>
        <v/>
      </c>
      <c r="S416" s="247" t="str">
        <f>+IF(I416=0,"",'Ark1'!Z2180)</f>
        <v/>
      </c>
      <c r="T416" s="245" t="str">
        <f>+IF(I416=0,"",'Ark1'!AA2180)</f>
        <v/>
      </c>
      <c r="U416" s="246" t="str">
        <f>+IF(I416=0,"",'Ark1'!AC2180)</f>
        <v/>
      </c>
      <c r="V416" s="247" t="str">
        <f>+IF(I416=0,"",'Ark1'!AE2180)</f>
        <v/>
      </c>
      <c r="W416" s="245" t="str">
        <f t="shared" si="61"/>
        <v/>
      </c>
      <c r="X416" s="245" t="str">
        <f t="shared" si="62"/>
        <v/>
      </c>
      <c r="Y416" s="224"/>
      <c r="AB416" s="28"/>
      <c r="AE416" s="29"/>
      <c r="AF416" s="29"/>
      <c r="AG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</row>
    <row r="417" spans="1:64" s="30" customFormat="1" ht="15.6">
      <c r="A417" s="224"/>
      <c r="B417" s="309">
        <f>+'Ark1'!C2181</f>
        <v>2024</v>
      </c>
      <c r="C417" s="244">
        <f>+'Ark1'!L2181</f>
        <v>15</v>
      </c>
      <c r="D417" s="244" t="str">
        <f>VLOOKUP(C417,Klasse!$C$11:$D$27,2)</f>
        <v>E+</v>
      </c>
      <c r="E417" s="244">
        <f>+'Ark1'!H2181</f>
        <v>2</v>
      </c>
      <c r="F417" s="244">
        <f>+'Ark1'!J2181</f>
        <v>175</v>
      </c>
      <c r="G417" s="244" t="str">
        <f>VLOOKUP(F417,RNR!$A$8:$B$32,2)</f>
        <v>Ole Ringdal</v>
      </c>
      <c r="H417" s="244" t="str">
        <f>+IF(I417=0,"",'Ark1'!Q2181)</f>
        <v/>
      </c>
      <c r="I417" s="374">
        <f>+'Ark1'!R2181</f>
        <v>0</v>
      </c>
      <c r="J417" s="245" t="str">
        <f>+IF(I417=0,"",'Ark1'!AG2181)</f>
        <v/>
      </c>
      <c r="K417" s="245"/>
      <c r="L417" s="245" t="str">
        <f>+IF(I417=0,"",'Ark1'!AH2181)</f>
        <v/>
      </c>
      <c r="M417" s="246" t="str">
        <f>+IF(I417=0,"",'Ark1'!T2181)</f>
        <v/>
      </c>
      <c r="N417" s="33" t="str">
        <f>+IF(I417=0,"",'Ark1'!U2181)</f>
        <v/>
      </c>
      <c r="O417" s="245" t="str">
        <f>+IF(I417=0,"",'Ark1'!V2181)</f>
        <v/>
      </c>
      <c r="P417" s="247" t="str">
        <f>+IF(I417=0,"",'Ark1'!W2181)</f>
        <v/>
      </c>
      <c r="Q417" s="247" t="str">
        <f>+IF(I417=0,"",'Ark1'!X2181)</f>
        <v/>
      </c>
      <c r="R417" s="247" t="str">
        <f>+IF(I417=0,"",'Ark1'!Y2181)</f>
        <v/>
      </c>
      <c r="S417" s="247" t="str">
        <f>+IF(I417=0,"",'Ark1'!Z2181)</f>
        <v/>
      </c>
      <c r="T417" s="245" t="str">
        <f>+IF(I417=0,"",'Ark1'!AA2181)</f>
        <v/>
      </c>
      <c r="U417" s="246" t="str">
        <f>+IF(I417=0,"",'Ark1'!AC2181)</f>
        <v/>
      </c>
      <c r="V417" s="247" t="str">
        <f>+IF(I417=0,"",'Ark1'!AE2181)</f>
        <v/>
      </c>
      <c r="W417" s="245" t="str">
        <f t="shared" si="61"/>
        <v/>
      </c>
      <c r="X417" s="245" t="str">
        <f t="shared" si="62"/>
        <v/>
      </c>
      <c r="Y417" s="224"/>
      <c r="AB417" s="28"/>
      <c r="AE417" s="29"/>
      <c r="AF417" s="29"/>
      <c r="AG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</row>
    <row r="418" spans="1:64" s="30" customFormat="1" ht="15.6">
      <c r="A418" s="224"/>
      <c r="B418" s="309">
        <f>+'Ark1'!C2182</f>
        <v>2024</v>
      </c>
      <c r="C418" s="244">
        <f>+'Ark1'!L2182</f>
        <v>15</v>
      </c>
      <c r="D418" s="244" t="str">
        <f>VLOOKUP(C418,Klasse!$C$11:$D$27,2)</f>
        <v>E+</v>
      </c>
      <c r="E418" s="244">
        <f>+'Ark1'!H2182</f>
        <v>2</v>
      </c>
      <c r="F418" s="244">
        <f>+'Ark1'!J2182</f>
        <v>177</v>
      </c>
      <c r="G418" s="244" t="str">
        <f>VLOOKUP(F418,RNR!$A$8:$B$32,2)</f>
        <v>Slakthuset</v>
      </c>
      <c r="H418" s="244" t="str">
        <f>+IF(I418=0,"",'Ark1'!Q2182)</f>
        <v/>
      </c>
      <c r="I418" s="374">
        <f>+'Ark1'!R2182</f>
        <v>0</v>
      </c>
      <c r="J418" s="245" t="str">
        <f>+IF(I418=0,"",'Ark1'!AG2182)</f>
        <v/>
      </c>
      <c r="K418" s="245"/>
      <c r="L418" s="245" t="str">
        <f>+IF(I418=0,"",'Ark1'!AH2182)</f>
        <v/>
      </c>
      <c r="M418" s="246" t="str">
        <f>+IF(I418=0,"",'Ark1'!T2182)</f>
        <v/>
      </c>
      <c r="N418" s="33" t="str">
        <f>+IF(I418=0,"",'Ark1'!U2182)</f>
        <v/>
      </c>
      <c r="O418" s="245" t="str">
        <f>+IF(I418=0,"",'Ark1'!V2182)</f>
        <v/>
      </c>
      <c r="P418" s="247" t="str">
        <f>+IF(I418=0,"",'Ark1'!W2182)</f>
        <v/>
      </c>
      <c r="Q418" s="247" t="str">
        <f>+IF(I418=0,"",'Ark1'!X2182)</f>
        <v/>
      </c>
      <c r="R418" s="247" t="str">
        <f>+IF(I418=0,"",'Ark1'!Y2182)</f>
        <v/>
      </c>
      <c r="S418" s="247" t="str">
        <f>+IF(I418=0,"",'Ark1'!Z2182)</f>
        <v/>
      </c>
      <c r="T418" s="245" t="str">
        <f>+IF(I418=0,"",'Ark1'!AA2182)</f>
        <v/>
      </c>
      <c r="U418" s="246" t="str">
        <f>+IF(I418=0,"",'Ark1'!AC2182)</f>
        <v/>
      </c>
      <c r="V418" s="247" t="str">
        <f>+IF(I418=0,"",'Ark1'!AE2182)</f>
        <v/>
      </c>
      <c r="W418" s="245" t="str">
        <f t="shared" si="61"/>
        <v/>
      </c>
      <c r="X418" s="245" t="str">
        <f t="shared" si="62"/>
        <v/>
      </c>
      <c r="Y418" s="224"/>
      <c r="AB418" s="28"/>
      <c r="AE418" s="29"/>
      <c r="AF418" s="29"/>
      <c r="AG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</row>
    <row r="419" spans="1:64" s="30" customFormat="1" ht="15.6">
      <c r="A419" s="224"/>
      <c r="B419" s="309">
        <f>+'Ark1'!C2183</f>
        <v>2024</v>
      </c>
      <c r="C419" s="244">
        <f>+'Ark1'!L2183</f>
        <v>15</v>
      </c>
      <c r="D419" s="244" t="str">
        <f>VLOOKUP(C419,Klasse!$C$11:$D$27,2)</f>
        <v>E+</v>
      </c>
      <c r="E419" s="244">
        <f>+'Ark1'!H2183</f>
        <v>2</v>
      </c>
      <c r="F419" s="244">
        <f>+'Ark1'!J2183</f>
        <v>178</v>
      </c>
      <c r="G419" s="244" t="str">
        <f>VLOOKUP(F419,RNR!$A$8:$B$32,2)</f>
        <v>Røros</v>
      </c>
      <c r="H419" s="244" t="str">
        <f>+IF(I419=0,"",'Ark1'!Q2183)</f>
        <v/>
      </c>
      <c r="I419" s="374">
        <f>+'Ark1'!R2183</f>
        <v>0</v>
      </c>
      <c r="J419" s="245" t="str">
        <f>+IF(I419=0,"",'Ark1'!AG2183)</f>
        <v/>
      </c>
      <c r="K419" s="245"/>
      <c r="L419" s="245" t="str">
        <f>+IF(I419=0,"",'Ark1'!AH2183)</f>
        <v/>
      </c>
      <c r="M419" s="246" t="str">
        <f>+IF(I419=0,"",'Ark1'!T2183)</f>
        <v/>
      </c>
      <c r="N419" s="33" t="str">
        <f>+IF(I419=0,"",'Ark1'!U2183)</f>
        <v/>
      </c>
      <c r="O419" s="245" t="str">
        <f>+IF(I419=0,"",'Ark1'!V2183)</f>
        <v/>
      </c>
      <c r="P419" s="247" t="str">
        <f>+IF(I419=0,"",'Ark1'!W2183)</f>
        <v/>
      </c>
      <c r="Q419" s="247" t="str">
        <f>+IF(I419=0,"",'Ark1'!X2183)</f>
        <v/>
      </c>
      <c r="R419" s="247" t="str">
        <f>+IF(I419=0,"",'Ark1'!Y2183)</f>
        <v/>
      </c>
      <c r="S419" s="247" t="str">
        <f>+IF(I419=0,"",'Ark1'!Z2183)</f>
        <v/>
      </c>
      <c r="T419" s="245" t="str">
        <f>+IF(I419=0,"",'Ark1'!AA2183)</f>
        <v/>
      </c>
      <c r="U419" s="246" t="str">
        <f>+IF(I419=0,"",'Ark1'!AC2183)</f>
        <v/>
      </c>
      <c r="V419" s="247" t="str">
        <f>+IF(I419=0,"",'Ark1'!AE2183)</f>
        <v/>
      </c>
      <c r="W419" s="245" t="str">
        <f t="shared" ref="W419:W428" si="63">IF(I419=0,"",N419/C419)</f>
        <v/>
      </c>
      <c r="X419" s="245" t="str">
        <f t="shared" ref="X419:X428" si="64">IF(I419=0,"",I419/H419)</f>
        <v/>
      </c>
      <c r="Y419" s="224"/>
      <c r="AB419" s="28"/>
      <c r="AE419" s="29"/>
      <c r="AF419" s="29"/>
      <c r="AG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</row>
    <row r="420" spans="1:64" s="30" customFormat="1" ht="15.6">
      <c r="A420" s="224"/>
      <c r="B420" s="309">
        <f>+'Ark1'!C2184</f>
        <v>2024</v>
      </c>
      <c r="C420" s="244">
        <f>+'Ark1'!L2184</f>
        <v>15</v>
      </c>
      <c r="D420" s="244" t="str">
        <f>VLOOKUP(C420,Klasse!$C$11:$D$27,2)</f>
        <v>E+</v>
      </c>
      <c r="E420" s="244">
        <f>+'Ark1'!H2184</f>
        <v>2</v>
      </c>
      <c r="F420" s="244">
        <f>+'Ark1'!J2184</f>
        <v>181</v>
      </c>
      <c r="G420" s="244" t="str">
        <f>VLOOKUP(F420,RNR!$A$8:$B$32,2)</f>
        <v>Horns</v>
      </c>
      <c r="H420" s="244" t="str">
        <f>+IF(I420=0,"",'Ark1'!Q2184)</f>
        <v/>
      </c>
      <c r="I420" s="374">
        <f>+'Ark1'!R2184</f>
        <v>0</v>
      </c>
      <c r="J420" s="245" t="str">
        <f>+IF(I420=0,"",'Ark1'!AG2184)</f>
        <v/>
      </c>
      <c r="K420" s="245"/>
      <c r="L420" s="245" t="str">
        <f>+IF(I420=0,"",'Ark1'!AH2184)</f>
        <v/>
      </c>
      <c r="M420" s="246" t="str">
        <f>+IF(I420=0,"",'Ark1'!T2184)</f>
        <v/>
      </c>
      <c r="N420" s="33" t="str">
        <f>+IF(I420=0,"",'Ark1'!U2184)</f>
        <v/>
      </c>
      <c r="O420" s="245" t="str">
        <f>+IF(I420=0,"",'Ark1'!V2184)</f>
        <v/>
      </c>
      <c r="P420" s="247" t="str">
        <f>+IF(I420=0,"",'Ark1'!W2184)</f>
        <v/>
      </c>
      <c r="Q420" s="247" t="str">
        <f>+IF(I420=0,"",'Ark1'!X2184)</f>
        <v/>
      </c>
      <c r="R420" s="247" t="str">
        <f>+IF(I420=0,"",'Ark1'!Y2184)</f>
        <v/>
      </c>
      <c r="S420" s="247" t="str">
        <f>+IF(I420=0,"",'Ark1'!Z2184)</f>
        <v/>
      </c>
      <c r="T420" s="245" t="str">
        <f>+IF(I420=0,"",'Ark1'!AA2184)</f>
        <v/>
      </c>
      <c r="U420" s="246" t="str">
        <f>+IF(I420=0,"",'Ark1'!AC2184)</f>
        <v/>
      </c>
      <c r="V420" s="247" t="str">
        <f>+IF(I420=0,"",'Ark1'!AE2184)</f>
        <v/>
      </c>
      <c r="W420" s="245" t="str">
        <f t="shared" si="63"/>
        <v/>
      </c>
      <c r="X420" s="245" t="str">
        <f t="shared" si="64"/>
        <v/>
      </c>
      <c r="Y420" s="224"/>
      <c r="AB420" s="28"/>
      <c r="AE420" s="29"/>
      <c r="AF420" s="29"/>
      <c r="AG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</row>
    <row r="421" spans="1:64" s="30" customFormat="1" ht="15.6">
      <c r="A421" s="224"/>
      <c r="B421" s="309">
        <f>+'Ark1'!C2185</f>
        <v>2024</v>
      </c>
      <c r="C421" s="244">
        <f>+'Ark1'!L2185</f>
        <v>15</v>
      </c>
      <c r="D421" s="244" t="str">
        <f>VLOOKUP(C421,Klasse!$C$11:$D$27,2)</f>
        <v>E+</v>
      </c>
      <c r="E421" s="244">
        <f>+'Ark1'!H2185</f>
        <v>1</v>
      </c>
      <c r="F421" s="244">
        <f>+'Ark1'!J2185</f>
        <v>262</v>
      </c>
      <c r="G421" s="244" t="str">
        <f>VLOOKUP(F421,RNR!$A$8:$B$32,2)</f>
        <v>Strilalam</v>
      </c>
      <c r="H421" s="244" t="str">
        <f>+IF(I421=0,"",'Ark1'!Q2185)</f>
        <v/>
      </c>
      <c r="I421" s="374">
        <f>+'Ark1'!R2185</f>
        <v>0</v>
      </c>
      <c r="J421" s="245" t="str">
        <f>+IF(I421=0,"",'Ark1'!AG2185)</f>
        <v/>
      </c>
      <c r="K421" s="245"/>
      <c r="L421" s="245" t="str">
        <f>+IF(I421=0,"",'Ark1'!AH2185)</f>
        <v/>
      </c>
      <c r="M421" s="246" t="str">
        <f>+IF(I421=0,"",'Ark1'!T2185)</f>
        <v/>
      </c>
      <c r="N421" s="33" t="str">
        <f>+IF(I421=0,"",'Ark1'!U2185)</f>
        <v/>
      </c>
      <c r="O421" s="245" t="str">
        <f>+IF(I421=0,"",'Ark1'!V2185)</f>
        <v/>
      </c>
      <c r="P421" s="247" t="str">
        <f>+IF(I421=0,"",'Ark1'!W2185)</f>
        <v/>
      </c>
      <c r="Q421" s="247" t="str">
        <f>+IF(I421=0,"",'Ark1'!X2185)</f>
        <v/>
      </c>
      <c r="R421" s="247" t="str">
        <f>+IF(I421=0,"",'Ark1'!Y2185)</f>
        <v/>
      </c>
      <c r="S421" s="247" t="str">
        <f>+IF(I421=0,"",'Ark1'!Z2185)</f>
        <v/>
      </c>
      <c r="T421" s="245" t="str">
        <f>+IF(I421=0,"",'Ark1'!AA2185)</f>
        <v/>
      </c>
      <c r="U421" s="246" t="str">
        <f>+IF(I421=0,"",'Ark1'!AC2185)</f>
        <v/>
      </c>
      <c r="V421" s="247" t="str">
        <f>+IF(I421=0,"",'Ark1'!AE2185)</f>
        <v/>
      </c>
      <c r="W421" s="245" t="str">
        <f t="shared" si="63"/>
        <v/>
      </c>
      <c r="X421" s="245" t="str">
        <f t="shared" si="64"/>
        <v/>
      </c>
      <c r="Y421" s="224"/>
      <c r="AB421" s="28"/>
      <c r="AE421" s="29"/>
      <c r="AF421" s="29"/>
      <c r="AG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</row>
    <row r="422" spans="1:64" s="30" customFormat="1" ht="15.6">
      <c r="A422" s="224"/>
      <c r="B422" s="309">
        <f>+'Ark1'!C2186</f>
        <v>2024</v>
      </c>
      <c r="C422" s="244">
        <f>+'Ark1'!L2186</f>
        <v>15</v>
      </c>
      <c r="D422" s="244" t="str">
        <f>VLOOKUP(C422,Klasse!$C$11:$D$27,2)</f>
        <v>E+</v>
      </c>
      <c r="E422" s="244">
        <f>+'Ark1'!H2186</f>
        <v>2</v>
      </c>
      <c r="F422" s="244">
        <f>+'Ark1'!J2186</f>
        <v>267</v>
      </c>
      <c r="G422" s="244" t="str">
        <f>VLOOKUP(F422,RNR!$A$8:$B$32,2)</f>
        <v>Dalpro</v>
      </c>
      <c r="H422" s="244" t="str">
        <f>+IF(I422=0,"",'Ark1'!Q2186)</f>
        <v/>
      </c>
      <c r="I422" s="374">
        <f>+'Ark1'!R2186</f>
        <v>0</v>
      </c>
      <c r="J422" s="245" t="str">
        <f>+IF(I422=0,"",'Ark1'!AG2186)</f>
        <v/>
      </c>
      <c r="K422" s="245"/>
      <c r="L422" s="245" t="str">
        <f>+IF(I422=0,"",'Ark1'!AH2186)</f>
        <v/>
      </c>
      <c r="M422" s="246" t="str">
        <f>+IF(I422=0,"",'Ark1'!T2186)</f>
        <v/>
      </c>
      <c r="N422" s="33" t="str">
        <f>+IF(I422=0,"",'Ark1'!U2186)</f>
        <v/>
      </c>
      <c r="O422" s="245" t="str">
        <f>+IF(I422=0,"",'Ark1'!V2186)</f>
        <v/>
      </c>
      <c r="P422" s="247" t="str">
        <f>+IF(I422=0,"",'Ark1'!W2186)</f>
        <v/>
      </c>
      <c r="Q422" s="247" t="str">
        <f>+IF(I422=0,"",'Ark1'!X2186)</f>
        <v/>
      </c>
      <c r="R422" s="247" t="str">
        <f>+IF(I422=0,"",'Ark1'!Y2186)</f>
        <v/>
      </c>
      <c r="S422" s="247" t="str">
        <f>+IF(I422=0,"",'Ark1'!Z2186)</f>
        <v/>
      </c>
      <c r="T422" s="245" t="str">
        <f>+IF(I422=0,"",'Ark1'!AA2186)</f>
        <v/>
      </c>
      <c r="U422" s="246" t="str">
        <f>+IF(I422=0,"",'Ark1'!AC2186)</f>
        <v/>
      </c>
      <c r="V422" s="247" t="str">
        <f>+IF(I422=0,"",'Ark1'!AE2186)</f>
        <v/>
      </c>
      <c r="W422" s="245" t="str">
        <f t="shared" si="63"/>
        <v/>
      </c>
      <c r="X422" s="245" t="str">
        <f t="shared" si="64"/>
        <v/>
      </c>
      <c r="Y422" s="224"/>
      <c r="AB422" s="28"/>
      <c r="AE422" s="29"/>
      <c r="AF422" s="29"/>
      <c r="AG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</row>
    <row r="423" spans="1:64" s="30" customFormat="1" ht="15.6">
      <c r="A423" s="224"/>
      <c r="B423" s="309">
        <f>+'Ark1'!C2187</f>
        <v>2024</v>
      </c>
      <c r="C423" s="244">
        <f>+'Ark1'!L2187</f>
        <v>15</v>
      </c>
      <c r="D423" s="244" t="str">
        <f>VLOOKUP(C423,Klasse!$C$11:$D$27,2)</f>
        <v>E+</v>
      </c>
      <c r="E423" s="244">
        <f>+'Ark1'!H2187</f>
        <v>1</v>
      </c>
      <c r="F423" s="244">
        <f>+'Ark1'!J2187</f>
        <v>309</v>
      </c>
      <c r="G423" s="244" t="str">
        <f>VLOOKUP(F423,RNR!$A$8:$B$32,2)</f>
        <v>Malvik</v>
      </c>
      <c r="H423" s="244" t="str">
        <f>+IF(I423=0,"",'Ark1'!Q2187)</f>
        <v/>
      </c>
      <c r="I423" s="374">
        <f>+'Ark1'!R2187</f>
        <v>0</v>
      </c>
      <c r="J423" s="245" t="str">
        <f>+IF(I423=0,"",'Ark1'!AG2187)</f>
        <v/>
      </c>
      <c r="K423" s="245"/>
      <c r="L423" s="245" t="str">
        <f>+IF(I423=0,"",'Ark1'!AH2187)</f>
        <v/>
      </c>
      <c r="M423" s="246" t="str">
        <f>+IF(I423=0,"",'Ark1'!T2187)</f>
        <v/>
      </c>
      <c r="N423" s="33" t="str">
        <f>+IF(I423=0,"",'Ark1'!U2187)</f>
        <v/>
      </c>
      <c r="O423" s="245" t="str">
        <f>+IF(I423=0,"",'Ark1'!V2187)</f>
        <v/>
      </c>
      <c r="P423" s="247" t="str">
        <f>+IF(I423=0,"",'Ark1'!W2187)</f>
        <v/>
      </c>
      <c r="Q423" s="247" t="str">
        <f>+IF(I423=0,"",'Ark1'!X2187)</f>
        <v/>
      </c>
      <c r="R423" s="247" t="str">
        <f>+IF(I423=0,"",'Ark1'!Y2187)</f>
        <v/>
      </c>
      <c r="S423" s="247" t="str">
        <f>+IF(I423=0,"",'Ark1'!Z2187)</f>
        <v/>
      </c>
      <c r="T423" s="245" t="str">
        <f>+IF(I423=0,"",'Ark1'!AA2187)</f>
        <v/>
      </c>
      <c r="U423" s="246" t="str">
        <f>+IF(I423=0,"",'Ark1'!AC2187)</f>
        <v/>
      </c>
      <c r="V423" s="247" t="str">
        <f>+IF(I423=0,"",'Ark1'!AE2187)</f>
        <v/>
      </c>
      <c r="W423" s="245" t="str">
        <f t="shared" si="63"/>
        <v/>
      </c>
      <c r="X423" s="245" t="str">
        <f t="shared" si="64"/>
        <v/>
      </c>
      <c r="Y423" s="224"/>
      <c r="AB423" s="28"/>
      <c r="AE423" s="29"/>
      <c r="AF423" s="29"/>
      <c r="AG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</row>
    <row r="424" spans="1:64" s="30" customFormat="1" ht="15.6">
      <c r="A424" s="224"/>
      <c r="B424" s="309">
        <f>+'Ark1'!C2188</f>
        <v>2024</v>
      </c>
      <c r="C424" s="244">
        <f>+'Ark1'!L2188</f>
        <v>15</v>
      </c>
      <c r="D424" s="244" t="str">
        <f>VLOOKUP(C424,Klasse!$C$11:$D$27,2)</f>
        <v>E+</v>
      </c>
      <c r="E424" s="244">
        <f>+'Ark1'!H2188</f>
        <v>2</v>
      </c>
      <c r="F424" s="244">
        <f>+'Ark1'!J2188</f>
        <v>470</v>
      </c>
      <c r="G424" s="244" t="str">
        <f>VLOOKUP(F424,RNR!$A$8:$B$32,2)</f>
        <v>Jens Eide</v>
      </c>
      <c r="H424" s="244" t="str">
        <f>+IF(I424=0,"",'Ark1'!Q2188)</f>
        <v/>
      </c>
      <c r="I424" s="374">
        <f>+'Ark1'!R2188</f>
        <v>0</v>
      </c>
      <c r="J424" s="245" t="str">
        <f>+IF(I424=0,"",'Ark1'!AG2188)</f>
        <v/>
      </c>
      <c r="K424" s="245"/>
      <c r="L424" s="245" t="str">
        <f>+IF(I424=0,"",'Ark1'!AH2188)</f>
        <v/>
      </c>
      <c r="M424" s="246" t="str">
        <f>+IF(I424=0,"",'Ark1'!T2188)</f>
        <v/>
      </c>
      <c r="N424" s="33" t="str">
        <f>+IF(I424=0,"",'Ark1'!U2188)</f>
        <v/>
      </c>
      <c r="O424" s="245" t="str">
        <f>+IF(I424=0,"",'Ark1'!V2188)</f>
        <v/>
      </c>
      <c r="P424" s="247" t="str">
        <f>+IF(I424=0,"",'Ark1'!W2188)</f>
        <v/>
      </c>
      <c r="Q424" s="247" t="str">
        <f>+IF(I424=0,"",'Ark1'!X2188)</f>
        <v/>
      </c>
      <c r="R424" s="247" t="str">
        <f>+IF(I424=0,"",'Ark1'!Y2188)</f>
        <v/>
      </c>
      <c r="S424" s="247" t="str">
        <f>+IF(I424=0,"",'Ark1'!Z2188)</f>
        <v/>
      </c>
      <c r="T424" s="245" t="str">
        <f>+IF(I424=0,"",'Ark1'!AA2188)</f>
        <v/>
      </c>
      <c r="U424" s="246" t="str">
        <f>+IF(I424=0,"",'Ark1'!AC2188)</f>
        <v/>
      </c>
      <c r="V424" s="247" t="str">
        <f>+IF(I424=0,"",'Ark1'!AE2188)</f>
        <v/>
      </c>
      <c r="W424" s="245" t="str">
        <f t="shared" si="63"/>
        <v/>
      </c>
      <c r="X424" s="245" t="str">
        <f t="shared" si="64"/>
        <v/>
      </c>
      <c r="Y424" s="224"/>
      <c r="AB424" s="28"/>
      <c r="AE424" s="29"/>
      <c r="AF424" s="29"/>
      <c r="AG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</row>
    <row r="425" spans="1:64" s="30" customFormat="1" ht="15.6">
      <c r="A425" s="224"/>
      <c r="B425" s="309">
        <f>+'Ark1'!C2189</f>
        <v>2024</v>
      </c>
      <c r="C425" s="244">
        <f>+'Ark1'!L2189</f>
        <v>15</v>
      </c>
      <c r="D425" s="244" t="str">
        <f>VLOOKUP(C425,Klasse!$C$11:$D$27,2)</f>
        <v>E+</v>
      </c>
      <c r="E425" s="244">
        <f>+'Ark1'!H2189</f>
        <v>2</v>
      </c>
      <c r="F425" s="244">
        <f>+'Ark1'!J2189</f>
        <v>629</v>
      </c>
      <c r="G425" s="244" t="str">
        <f>VLOOKUP(F425,RNR!$A$8:$B$32,2)</f>
        <v>Bø</v>
      </c>
      <c r="H425" s="244" t="str">
        <f>+IF(I425=0,"",'Ark1'!Q2189)</f>
        <v/>
      </c>
      <c r="I425" s="374">
        <f>+'Ark1'!R2189</f>
        <v>0</v>
      </c>
      <c r="J425" s="245" t="str">
        <f>+IF(I425=0,"",'Ark1'!AG2189)</f>
        <v/>
      </c>
      <c r="K425" s="245"/>
      <c r="L425" s="245" t="str">
        <f>+IF(I425=0,"",'Ark1'!AH2189)</f>
        <v/>
      </c>
      <c r="M425" s="246" t="str">
        <f>+IF(I425=0,"",'Ark1'!T2189)</f>
        <v/>
      </c>
      <c r="N425" s="33" t="str">
        <f>+IF(I425=0,"",'Ark1'!U2189)</f>
        <v/>
      </c>
      <c r="O425" s="245" t="str">
        <f>+IF(I425=0,"",'Ark1'!V2189)</f>
        <v/>
      </c>
      <c r="P425" s="247" t="str">
        <f>+IF(I425=0,"",'Ark1'!W2189)</f>
        <v/>
      </c>
      <c r="Q425" s="247" t="str">
        <f>+IF(I425=0,"",'Ark1'!X2189)</f>
        <v/>
      </c>
      <c r="R425" s="247" t="str">
        <f>+IF(I425=0,"",'Ark1'!Y2189)</f>
        <v/>
      </c>
      <c r="S425" s="247" t="str">
        <f>+IF(I425=0,"",'Ark1'!Z2189)</f>
        <v/>
      </c>
      <c r="T425" s="245" t="str">
        <f>+IF(I425=0,"",'Ark1'!AA2189)</f>
        <v/>
      </c>
      <c r="U425" s="246" t="str">
        <f>+IF(I425=0,"",'Ark1'!AC2189)</f>
        <v/>
      </c>
      <c r="V425" s="247" t="str">
        <f>+IF(I425=0,"",'Ark1'!AE2189)</f>
        <v/>
      </c>
      <c r="W425" s="245" t="str">
        <f t="shared" si="63"/>
        <v/>
      </c>
      <c r="X425" s="245" t="str">
        <f t="shared" si="64"/>
        <v/>
      </c>
      <c r="Y425" s="224"/>
      <c r="AB425" s="28"/>
      <c r="AE425" s="29"/>
      <c r="AF425" s="29"/>
      <c r="AG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</row>
    <row r="426" spans="1:64" s="30" customFormat="1" ht="15.6">
      <c r="A426" s="224"/>
      <c r="B426" s="309">
        <f>+'Ark1'!C2190</f>
        <v>2024</v>
      </c>
      <c r="C426" s="244">
        <f>+'Ark1'!L2190</f>
        <v>15</v>
      </c>
      <c r="D426" s="244" t="str">
        <f>VLOOKUP(C426,Klasse!$C$11:$D$27,2)</f>
        <v>E+</v>
      </c>
      <c r="E426" s="244">
        <f>+'Ark1'!H2190</f>
        <v>1</v>
      </c>
      <c r="F426" s="244">
        <f>+'Ark1'!J2190</f>
        <v>643</v>
      </c>
      <c r="G426" s="244" t="str">
        <f>VLOOKUP(F426,RNR!$A$8:$B$32,2)</f>
        <v>Bjerka</v>
      </c>
      <c r="H426" s="244" t="str">
        <f>+IF(I426=0,"",'Ark1'!Q2190)</f>
        <v/>
      </c>
      <c r="I426" s="374">
        <f>+'Ark1'!R2190</f>
        <v>0</v>
      </c>
      <c r="J426" s="245" t="str">
        <f>+IF(I426=0,"",'Ark1'!AG2190)</f>
        <v/>
      </c>
      <c r="K426" s="245"/>
      <c r="L426" s="245" t="str">
        <f>+IF(I426=0,"",'Ark1'!AH2190)</f>
        <v/>
      </c>
      <c r="M426" s="246" t="str">
        <f>+IF(I426=0,"",'Ark1'!T2190)</f>
        <v/>
      </c>
      <c r="N426" s="33" t="str">
        <f>+IF(I426=0,"",'Ark1'!U2190)</f>
        <v/>
      </c>
      <c r="O426" s="245" t="str">
        <f>+IF(I426=0,"",'Ark1'!V2190)</f>
        <v/>
      </c>
      <c r="P426" s="247" t="str">
        <f>+IF(I426=0,"",'Ark1'!W2190)</f>
        <v/>
      </c>
      <c r="Q426" s="247" t="str">
        <f>+IF(I426=0,"",'Ark1'!X2190)</f>
        <v/>
      </c>
      <c r="R426" s="247" t="str">
        <f>+IF(I426=0,"",'Ark1'!Y2190)</f>
        <v/>
      </c>
      <c r="S426" s="247" t="str">
        <f>+IF(I426=0,"",'Ark1'!Z2190)</f>
        <v/>
      </c>
      <c r="T426" s="245" t="str">
        <f>+IF(I426=0,"",'Ark1'!AA2190)</f>
        <v/>
      </c>
      <c r="U426" s="246" t="str">
        <f>+IF(I426=0,"",'Ark1'!AC2190)</f>
        <v/>
      </c>
      <c r="V426" s="247" t="str">
        <f>+IF(I426=0,"",'Ark1'!AE2190)</f>
        <v/>
      </c>
      <c r="W426" s="245" t="str">
        <f t="shared" si="63"/>
        <v/>
      </c>
      <c r="X426" s="245" t="str">
        <f t="shared" si="64"/>
        <v/>
      </c>
      <c r="Y426" s="224"/>
      <c r="AB426" s="28"/>
      <c r="AE426" s="29"/>
      <c r="AF426" s="29"/>
      <c r="AG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</row>
    <row r="427" spans="1:64" s="30" customFormat="1" ht="15.6">
      <c r="A427" s="224"/>
      <c r="B427" s="309">
        <f>+'Ark1'!C2191</f>
        <v>2024</v>
      </c>
      <c r="C427" s="244">
        <f>+'Ark1'!L2191</f>
        <v>15</v>
      </c>
      <c r="D427" s="244" t="str">
        <f>VLOOKUP(C427,Klasse!$C$11:$D$27,2)</f>
        <v>E+</v>
      </c>
      <c r="E427" s="244">
        <f>+'Ark1'!H2191</f>
        <v>2</v>
      </c>
      <c r="F427" s="244">
        <f>+'Ark1'!J2191</f>
        <v>704</v>
      </c>
      <c r="G427" s="244" t="str">
        <f>VLOOKUP(F427,RNR!$A$8:$B$32,2)</f>
        <v>Øre Vilt</v>
      </c>
      <c r="H427" s="244" t="str">
        <f>+IF(I427=0,"",'Ark1'!Q2191)</f>
        <v/>
      </c>
      <c r="I427" s="374">
        <f>+'Ark1'!R2191</f>
        <v>0</v>
      </c>
      <c r="J427" s="245" t="str">
        <f>+IF(I427=0,"",'Ark1'!AG2191)</f>
        <v/>
      </c>
      <c r="K427" s="245"/>
      <c r="L427" s="245" t="str">
        <f>+IF(I427=0,"",'Ark1'!AH2191)</f>
        <v/>
      </c>
      <c r="M427" s="246" t="str">
        <f>+IF(I427=0,"",'Ark1'!T2191)</f>
        <v/>
      </c>
      <c r="N427" s="33" t="str">
        <f>+IF(I427=0,"",'Ark1'!U2191)</f>
        <v/>
      </c>
      <c r="O427" s="245" t="str">
        <f>+IF(I427=0,"",'Ark1'!V2191)</f>
        <v/>
      </c>
      <c r="P427" s="247" t="str">
        <f>+IF(I427=0,"",'Ark1'!W2191)</f>
        <v/>
      </c>
      <c r="Q427" s="247" t="str">
        <f>+IF(I427=0,"",'Ark1'!X2191)</f>
        <v/>
      </c>
      <c r="R427" s="247" t="str">
        <f>+IF(I427=0,"",'Ark1'!Y2191)</f>
        <v/>
      </c>
      <c r="S427" s="247" t="str">
        <f>+IF(I427=0,"",'Ark1'!Z2191)</f>
        <v/>
      </c>
      <c r="T427" s="245" t="str">
        <f>+IF(I427=0,"",'Ark1'!AA2191)</f>
        <v/>
      </c>
      <c r="U427" s="246" t="str">
        <f>+IF(I427=0,"",'Ark1'!AC2191)</f>
        <v/>
      </c>
      <c r="V427" s="247" t="str">
        <f>+IF(I427=0,"",'Ark1'!AE2191)</f>
        <v/>
      </c>
      <c r="W427" s="245" t="str">
        <f t="shared" si="63"/>
        <v/>
      </c>
      <c r="X427" s="245" t="str">
        <f t="shared" si="64"/>
        <v/>
      </c>
      <c r="Y427" s="224"/>
      <c r="AB427" s="28"/>
      <c r="AE427" s="29"/>
      <c r="AF427" s="29"/>
      <c r="AG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</row>
    <row r="428" spans="1:64" s="30" customFormat="1" ht="15.6">
      <c r="A428" s="224"/>
      <c r="B428" s="309">
        <f>+'Ark1'!C2192</f>
        <v>2024</v>
      </c>
      <c r="C428" s="244">
        <f>+'Ark1'!L2192</f>
        <v>15</v>
      </c>
      <c r="D428" s="244" t="str">
        <f>VLOOKUP(C428,Klasse!$C$11:$D$27,2)</f>
        <v>E+</v>
      </c>
      <c r="E428" s="244">
        <f>+'Ark1'!H2192</f>
        <v>1</v>
      </c>
      <c r="F428" s="244">
        <f>+'Ark1'!J2192</f>
        <v>802</v>
      </c>
      <c r="G428" s="244" t="str">
        <f>VLOOKUP(F428,RNR!$A$8:$B$32,2)</f>
        <v>Karasjok</v>
      </c>
      <c r="H428" s="244" t="str">
        <f>+IF(I428=0,"",'Ark1'!Q2192)</f>
        <v/>
      </c>
      <c r="I428" s="374">
        <f>+'Ark1'!R2192</f>
        <v>0</v>
      </c>
      <c r="J428" s="245" t="str">
        <f>+IF(I428=0,"",'Ark1'!AG2192)</f>
        <v/>
      </c>
      <c r="K428" s="245"/>
      <c r="L428" s="245" t="str">
        <f>+IF(I428=0,"",'Ark1'!AH2192)</f>
        <v/>
      </c>
      <c r="M428" s="246" t="str">
        <f>+IF(I428=0,"",'Ark1'!T2192)</f>
        <v/>
      </c>
      <c r="N428" s="33" t="str">
        <f>+IF(I428=0,"",'Ark1'!U2192)</f>
        <v/>
      </c>
      <c r="O428" s="245" t="str">
        <f>+IF(I428=0,"",'Ark1'!V2192)</f>
        <v/>
      </c>
      <c r="P428" s="247" t="str">
        <f>+IF(I428=0,"",'Ark1'!W2192)</f>
        <v/>
      </c>
      <c r="Q428" s="247" t="str">
        <f>+IF(I428=0,"",'Ark1'!X2192)</f>
        <v/>
      </c>
      <c r="R428" s="247" t="str">
        <f>+IF(I428=0,"",'Ark1'!Y2192)</f>
        <v/>
      </c>
      <c r="S428" s="247" t="str">
        <f>+IF(I428=0,"",'Ark1'!Z2192)</f>
        <v/>
      </c>
      <c r="T428" s="245" t="str">
        <f>+IF(I428=0,"",'Ark1'!AA2192)</f>
        <v/>
      </c>
      <c r="U428" s="246" t="str">
        <f>+IF(I428=0,"",'Ark1'!AC2192)</f>
        <v/>
      </c>
      <c r="V428" s="247" t="str">
        <f>+IF(I428=0,"",'Ark1'!AE2192)</f>
        <v/>
      </c>
      <c r="W428" s="245" t="str">
        <f t="shared" si="63"/>
        <v/>
      </c>
      <c r="X428" s="245" t="str">
        <f t="shared" si="64"/>
        <v/>
      </c>
      <c r="Y428" s="224"/>
      <c r="AB428" s="28"/>
      <c r="AE428" s="29"/>
      <c r="AF428" s="29"/>
      <c r="AG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</row>
    <row r="429" spans="1:64" s="30" customFormat="1">
      <c r="A429" s="224"/>
      <c r="B429" s="224"/>
      <c r="C429" s="224"/>
      <c r="D429" s="224"/>
      <c r="E429" s="224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  <c r="Q429" s="224"/>
      <c r="R429" s="224"/>
      <c r="S429" s="224"/>
      <c r="T429" s="224"/>
      <c r="U429" s="224"/>
      <c r="V429" s="224"/>
      <c r="W429" s="224"/>
      <c r="X429" s="224"/>
      <c r="Y429" s="224"/>
      <c r="AB429" s="28"/>
      <c r="AE429" s="29"/>
      <c r="AF429" s="29"/>
      <c r="AG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</row>
    <row r="430" spans="1:64" s="30" customFormat="1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  <c r="Q430" s="487"/>
      <c r="R430" s="487"/>
      <c r="S430" s="487"/>
      <c r="T430" s="487"/>
      <c r="U430" s="487"/>
      <c r="V430" s="487"/>
      <c r="W430" s="487"/>
      <c r="X430" s="487"/>
      <c r="Y430" s="487"/>
      <c r="AB430" s="28"/>
      <c r="AE430" s="488"/>
      <c r="AF430" s="488"/>
      <c r="AG430" s="488"/>
      <c r="AI430" s="488"/>
      <c r="AJ430" s="488"/>
      <c r="AK430" s="488"/>
      <c r="AL430" s="488"/>
      <c r="AM430" s="488"/>
      <c r="AN430" s="488"/>
      <c r="AO430" s="488"/>
      <c r="AP430" s="488"/>
      <c r="AQ430" s="488"/>
      <c r="AR430" s="488"/>
      <c r="AS430" s="488"/>
      <c r="AT430" s="488"/>
      <c r="AU430" s="488"/>
      <c r="AV430" s="488"/>
      <c r="AW430" s="488"/>
      <c r="AX430" s="488"/>
      <c r="AY430" s="488"/>
      <c r="AZ430" s="488"/>
      <c r="BA430" s="488"/>
      <c r="BB430" s="488"/>
      <c r="BC430" s="488"/>
      <c r="BD430" s="488"/>
      <c r="BE430" s="488"/>
      <c r="BF430" s="488"/>
      <c r="BG430" s="488"/>
      <c r="BH430" s="488"/>
      <c r="BI430" s="488"/>
      <c r="BJ430" s="488"/>
      <c r="BK430" s="488"/>
      <c r="BL430" s="488"/>
    </row>
    <row r="431" spans="1:64" s="30" customFormat="1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  <c r="Q431" s="487"/>
      <c r="R431" s="487"/>
      <c r="S431" s="487"/>
      <c r="T431" s="487"/>
      <c r="U431" s="487"/>
      <c r="V431" s="487"/>
      <c r="W431" s="487"/>
      <c r="X431" s="487"/>
      <c r="Y431" s="487"/>
      <c r="AB431" s="28"/>
      <c r="AE431" s="488"/>
      <c r="AF431" s="488"/>
      <c r="AG431" s="488"/>
      <c r="AI431" s="488"/>
      <c r="AJ431" s="488"/>
      <c r="AK431" s="488"/>
      <c r="AL431" s="488"/>
      <c r="AM431" s="488"/>
      <c r="AN431" s="488"/>
      <c r="AO431" s="488"/>
      <c r="AP431" s="488"/>
      <c r="AQ431" s="488"/>
      <c r="AR431" s="488"/>
      <c r="AS431" s="488"/>
      <c r="AT431" s="488"/>
      <c r="AU431" s="488"/>
      <c r="AV431" s="488"/>
      <c r="AW431" s="488"/>
      <c r="AX431" s="488"/>
      <c r="AY431" s="488"/>
      <c r="AZ431" s="488"/>
      <c r="BA431" s="488"/>
      <c r="BB431" s="488"/>
      <c r="BC431" s="488"/>
      <c r="BD431" s="488"/>
      <c r="BE431" s="488"/>
      <c r="BF431" s="488"/>
      <c r="BG431" s="488"/>
      <c r="BH431" s="488"/>
      <c r="BI431" s="488"/>
      <c r="BJ431" s="488"/>
      <c r="BK431" s="488"/>
      <c r="BL431" s="488"/>
    </row>
  </sheetData>
  <mergeCells count="13"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E319:F319"/>
    <mergeCell ref="E347:F347"/>
    <mergeCell ref="E375:F375"/>
    <mergeCell ref="E403:F403"/>
    <mergeCell ref="R4:T4"/>
  </mergeCells>
  <conditionalFormatting sqref="K13:K37">
    <cfRule type="cellIs" dxfId="52" priority="7" operator="greaterThan">
      <formula>10</formula>
    </cfRule>
  </conditionalFormatting>
  <conditionalFormatting sqref="K41:K65">
    <cfRule type="cellIs" dxfId="51" priority="6" operator="greaterThan">
      <formula>10</formula>
    </cfRule>
  </conditionalFormatting>
  <conditionalFormatting sqref="I153:I177">
    <cfRule type="cellIs" dxfId="50" priority="5" operator="greaterThan">
      <formula>0</formula>
    </cfRule>
  </conditionalFormatting>
  <conditionalFormatting sqref="I181:I204">
    <cfRule type="cellIs" dxfId="49" priority="4" operator="greaterThan">
      <formula>0</formula>
    </cfRule>
  </conditionalFormatting>
  <conditionalFormatting sqref="I264:I288">
    <cfRule type="cellIs" dxfId="48" priority="3" operator="greaterThan">
      <formula>0</formula>
    </cfRule>
  </conditionalFormatting>
  <conditionalFormatting sqref="I292:I316">
    <cfRule type="cellIs" dxfId="47" priority="2" operator="greaterThan">
      <formula>0</formula>
    </cfRule>
  </conditionalFormatting>
  <conditionalFormatting sqref="I236:I260">
    <cfRule type="cellIs" dxfId="46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33" workbookViewId="0">
      <selection activeCell="M53" sqref="M5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G93"/>
  <sheetViews>
    <sheetView zoomScale="95" zoomScaleNormal="95" workbookViewId="0">
      <pane xSplit="6" ySplit="9" topLeftCell="G41" activePane="bottomRight" state="frozen"/>
      <selection pane="topRight" activeCell="G1" sqref="G1"/>
      <selection pane="bottomLeft" activeCell="A11" sqref="A11"/>
      <selection pane="bottomRight" activeCell="K58" sqref="K58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8.6328125" style="342" customWidth="1"/>
    <col min="7" max="7" width="5.36328125" style="101" customWidth="1"/>
    <col min="8" max="8" width="5.36328125" customWidth="1"/>
    <col min="9" max="9" width="6.36328125" style="101" customWidth="1"/>
    <col min="10" max="10" width="7.36328125" customWidth="1"/>
    <col min="11" max="11" width="5.36328125" customWidth="1"/>
    <col min="12" max="12" width="7.08984375" style="101" customWidth="1"/>
    <col min="13" max="13" width="3.90625" style="101" customWidth="1"/>
    <col min="14" max="14" width="2.453125" style="11" customWidth="1"/>
    <col min="15" max="15" width="6.08984375" style="101" customWidth="1"/>
    <col min="16" max="16" width="7.36328125" style="101" customWidth="1"/>
    <col min="17" max="17" width="5.1796875" style="101" customWidth="1"/>
    <col min="18" max="18" width="6.54296875" customWidth="1"/>
    <col min="19" max="19" width="8" customWidth="1"/>
    <col min="20" max="20" width="8.1796875" style="11" customWidth="1"/>
    <col min="21" max="21" width="2.36328125" customWidth="1"/>
    <col min="22" max="22" width="10" style="11" customWidth="1"/>
    <col min="23" max="23" width="6.54296875" customWidth="1"/>
    <col min="35" max="35" width="14" customWidth="1"/>
    <col min="36" max="36" width="12.54296875" customWidth="1"/>
    <col min="37" max="37" width="10.90625" customWidth="1"/>
  </cols>
  <sheetData>
    <row r="1" spans="1:59">
      <c r="A1" s="47"/>
      <c r="B1" s="47"/>
      <c r="C1" s="47"/>
      <c r="D1" s="47"/>
      <c r="E1" s="47"/>
      <c r="F1" s="345"/>
      <c r="G1" s="96"/>
      <c r="H1" s="47"/>
      <c r="I1" s="96"/>
      <c r="J1" s="47"/>
      <c r="K1" s="47"/>
      <c r="L1" s="96"/>
      <c r="M1" s="96"/>
      <c r="N1" s="75"/>
      <c r="O1" s="96"/>
      <c r="P1" s="96"/>
      <c r="Q1" s="96"/>
      <c r="R1" s="47"/>
      <c r="S1" s="47"/>
      <c r="T1" s="75"/>
      <c r="U1" s="47"/>
      <c r="V1" s="75"/>
      <c r="W1" s="47"/>
      <c r="X1" s="4"/>
      <c r="Y1" s="4"/>
      <c r="Z1" s="4"/>
      <c r="AA1" s="4"/>
      <c r="AB1" s="4"/>
    </row>
    <row r="2" spans="1:59" s="193" customFormat="1" ht="31.8">
      <c r="A2" s="192"/>
      <c r="B2" s="192"/>
      <c r="C2" s="192"/>
      <c r="D2" s="146" t="s">
        <v>444</v>
      </c>
      <c r="E2" s="192"/>
      <c r="F2" s="350"/>
      <c r="G2" s="203"/>
      <c r="H2" s="192"/>
      <c r="I2" s="203"/>
      <c r="J2" s="192"/>
      <c r="K2" s="192"/>
      <c r="L2" s="182" t="str">
        <f>+År!B2</f>
        <v>DIELAM:</v>
      </c>
      <c r="M2" s="203"/>
      <c r="N2" s="208"/>
      <c r="O2" s="203"/>
      <c r="P2" s="203"/>
      <c r="Q2" s="96"/>
      <c r="R2" s="192"/>
      <c r="S2" s="192"/>
      <c r="T2" s="208"/>
      <c r="U2" s="192"/>
      <c r="V2" s="208"/>
      <c r="W2" s="192"/>
      <c r="X2" s="4"/>
      <c r="Y2" s="4"/>
      <c r="Z2" s="4"/>
      <c r="AA2" s="4"/>
      <c r="AB2" s="4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>
      <c r="A3" s="47"/>
      <c r="B3" s="47"/>
      <c r="C3" s="47"/>
      <c r="D3" s="47"/>
      <c r="E3" s="47"/>
      <c r="F3" s="345"/>
      <c r="G3" s="96"/>
      <c r="H3" s="47"/>
      <c r="I3" s="96"/>
      <c r="J3" s="47"/>
      <c r="K3" s="47"/>
      <c r="L3" s="96"/>
      <c r="M3" s="96"/>
      <c r="N3" s="75"/>
      <c r="O3" s="96"/>
      <c r="P3" s="96"/>
      <c r="Q3" s="96"/>
      <c r="R3" s="47"/>
      <c r="S3" s="47"/>
      <c r="T3" s="75"/>
      <c r="U3" s="47"/>
      <c r="V3" s="75"/>
      <c r="W3" s="47"/>
      <c r="X3" s="4"/>
      <c r="Y3" s="4"/>
      <c r="Z3" s="4"/>
      <c r="AA3" s="4"/>
      <c r="AB3" s="4"/>
    </row>
    <row r="4" spans="1:59">
      <c r="A4" s="47"/>
      <c r="B4" s="47"/>
      <c r="C4" s="47"/>
      <c r="D4" s="47"/>
      <c r="E4" s="47"/>
      <c r="F4" s="345"/>
      <c r="G4" s="96"/>
      <c r="H4" s="47"/>
      <c r="I4" s="96"/>
      <c r="J4" s="47"/>
      <c r="K4" s="47"/>
      <c r="L4" s="96"/>
      <c r="M4" s="96"/>
      <c r="N4" s="75"/>
      <c r="O4" s="96"/>
      <c r="P4" s="96"/>
      <c r="Q4" s="96"/>
      <c r="R4" s="47"/>
      <c r="S4" s="47"/>
      <c r="T4" s="75"/>
      <c r="U4" s="47"/>
      <c r="V4" s="75"/>
      <c r="W4" s="47"/>
      <c r="X4" s="4"/>
      <c r="Y4" s="4"/>
      <c r="Z4" s="4"/>
      <c r="AA4" s="4"/>
      <c r="AB4" s="4"/>
    </row>
    <row r="5" spans="1:59" s="194" customFormat="1" ht="19.8">
      <c r="A5" s="191"/>
      <c r="B5" s="191"/>
      <c r="C5" s="191"/>
      <c r="D5" s="191"/>
      <c r="E5" s="191" t="s">
        <v>5</v>
      </c>
      <c r="F5" s="369">
        <f>+År!N2</f>
        <v>52</v>
      </c>
      <c r="G5" s="216"/>
      <c r="H5" s="195"/>
      <c r="I5" s="216"/>
      <c r="J5" s="191"/>
      <c r="K5" s="195"/>
      <c r="L5" s="216" t="s">
        <v>431</v>
      </c>
      <c r="M5" s="212"/>
      <c r="N5" s="217"/>
      <c r="O5" s="216"/>
      <c r="P5" s="216"/>
      <c r="Q5" s="512">
        <f>SUM(F10:F24)</f>
        <v>1903</v>
      </c>
      <c r="R5" s="513"/>
      <c r="S5" s="494"/>
      <c r="T5" s="217"/>
      <c r="U5" s="191"/>
      <c r="V5" s="217"/>
      <c r="W5" s="191"/>
      <c r="X5" s="4"/>
      <c r="Y5" s="4"/>
      <c r="Z5" s="4"/>
      <c r="AA5" s="4"/>
      <c r="AB5" s="4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21">
      <c r="A6" s="54"/>
      <c r="B6" s="54"/>
      <c r="C6" s="54"/>
      <c r="D6" s="54"/>
      <c r="E6" s="54"/>
      <c r="F6" s="351"/>
      <c r="G6" s="104"/>
      <c r="H6" s="47"/>
      <c r="I6" s="104"/>
      <c r="J6" s="54"/>
      <c r="K6" s="47"/>
      <c r="L6" s="187"/>
      <c r="M6" s="96"/>
      <c r="N6" s="210"/>
      <c r="O6" s="96"/>
      <c r="P6" s="96"/>
      <c r="Q6" s="96"/>
      <c r="R6" s="47"/>
      <c r="S6" s="47"/>
      <c r="T6" s="75"/>
      <c r="U6" s="47"/>
      <c r="V6" s="75"/>
      <c r="W6" s="47"/>
      <c r="X6" s="4"/>
      <c r="Y6" s="4"/>
      <c r="Z6" s="4"/>
      <c r="AA6" s="4"/>
      <c r="AB6" s="4"/>
    </row>
    <row r="7" spans="1:59" ht="15.6">
      <c r="A7" s="47"/>
      <c r="B7" s="47"/>
      <c r="C7" s="47"/>
      <c r="D7" s="47"/>
      <c r="E7" s="54" t="s">
        <v>2</v>
      </c>
      <c r="F7" s="345"/>
      <c r="G7" s="96"/>
      <c r="H7" s="47"/>
      <c r="I7" s="96"/>
      <c r="J7" s="47"/>
      <c r="K7" s="47"/>
      <c r="L7" s="96"/>
      <c r="M7" s="96"/>
      <c r="N7" s="75"/>
      <c r="O7" s="104" t="s">
        <v>45</v>
      </c>
      <c r="P7" s="96"/>
      <c r="Q7" s="96"/>
      <c r="R7" s="47"/>
      <c r="S7" s="47"/>
      <c r="T7" s="76" t="s">
        <v>552</v>
      </c>
      <c r="U7" s="47"/>
      <c r="V7" s="76" t="s">
        <v>2</v>
      </c>
      <c r="W7" s="47"/>
      <c r="X7" s="4"/>
      <c r="Y7" s="4"/>
      <c r="Z7" s="4"/>
      <c r="AA7" s="4"/>
      <c r="AB7" s="4"/>
    </row>
    <row r="8" spans="1:59" ht="15.6">
      <c r="A8" s="47"/>
      <c r="B8" s="47"/>
      <c r="C8" s="54" t="s">
        <v>418</v>
      </c>
      <c r="D8" s="47"/>
      <c r="E8" s="54" t="s">
        <v>495</v>
      </c>
      <c r="F8" s="351" t="s">
        <v>2</v>
      </c>
      <c r="G8" s="104" t="s">
        <v>2</v>
      </c>
      <c r="H8" s="118"/>
      <c r="I8" s="104" t="s">
        <v>1</v>
      </c>
      <c r="J8" s="54" t="s">
        <v>22</v>
      </c>
      <c r="K8" s="118"/>
      <c r="L8" s="104" t="s">
        <v>22</v>
      </c>
      <c r="M8" s="222"/>
      <c r="N8" s="75"/>
      <c r="O8" s="104" t="s">
        <v>692</v>
      </c>
      <c r="P8" s="104" t="s">
        <v>692</v>
      </c>
      <c r="Q8" s="96"/>
      <c r="R8" s="54" t="s">
        <v>432</v>
      </c>
      <c r="S8" s="54"/>
      <c r="T8" s="76" t="s">
        <v>491</v>
      </c>
      <c r="U8" s="47"/>
      <c r="V8" s="76" t="s">
        <v>435</v>
      </c>
      <c r="W8" s="47"/>
      <c r="X8" s="4"/>
      <c r="Y8" s="61"/>
      <c r="Z8" s="61"/>
      <c r="AA8" s="1"/>
      <c r="AB8" s="5"/>
    </row>
    <row r="9" spans="1:59" ht="15.6">
      <c r="A9" s="47"/>
      <c r="B9" s="54" t="s">
        <v>91</v>
      </c>
      <c r="C9" s="54" t="s">
        <v>419</v>
      </c>
      <c r="D9" s="50"/>
      <c r="E9" s="55" t="s">
        <v>496</v>
      </c>
      <c r="F9" s="352" t="s">
        <v>8</v>
      </c>
      <c r="G9" s="105" t="s">
        <v>408</v>
      </c>
      <c r="H9" s="118" t="s">
        <v>498</v>
      </c>
      <c r="I9" s="105" t="s">
        <v>408</v>
      </c>
      <c r="J9" s="55" t="s">
        <v>0</v>
      </c>
      <c r="K9" s="118" t="s">
        <v>498</v>
      </c>
      <c r="L9" s="105" t="s">
        <v>44</v>
      </c>
      <c r="M9" s="222" t="s">
        <v>498</v>
      </c>
      <c r="N9" s="75"/>
      <c r="O9" s="105" t="s">
        <v>536</v>
      </c>
      <c r="P9" s="105" t="s">
        <v>531</v>
      </c>
      <c r="Q9" s="96"/>
      <c r="R9" s="55" t="s">
        <v>1</v>
      </c>
      <c r="S9" s="55" t="s">
        <v>0</v>
      </c>
      <c r="T9" s="77" t="s">
        <v>43</v>
      </c>
      <c r="U9" s="47"/>
      <c r="V9" s="77" t="s">
        <v>70</v>
      </c>
      <c r="W9" s="47"/>
      <c r="X9" s="4"/>
      <c r="Y9" s="61"/>
      <c r="Z9" s="61"/>
      <c r="AA9" s="1"/>
      <c r="AB9" s="5"/>
    </row>
    <row r="10" spans="1:59" ht="15.6">
      <c r="A10" s="47"/>
      <c r="B10" s="69">
        <f>+'Ark1'!C964</f>
        <v>2024</v>
      </c>
      <c r="C10">
        <f>+'Ark1'!M964</f>
        <v>1</v>
      </c>
      <c r="D10" t="str">
        <f>VLOOKUP(C10,RNR!$D$8:$E$22,2)</f>
        <v>1-</v>
      </c>
      <c r="E10" s="69">
        <f>+'Ark1'!Q964</f>
        <v>0</v>
      </c>
      <c r="F10" s="353">
        <f>+'Ark1'!R964</f>
        <v>0</v>
      </c>
      <c r="G10" s="206">
        <f>+'Ark1'!AG964</f>
        <v>0</v>
      </c>
      <c r="H10" s="119">
        <f t="shared" ref="H10:H24" si="0">+G10-G26</f>
        <v>0</v>
      </c>
      <c r="I10" s="206">
        <f>+'Ark1'!AH964</f>
        <v>0</v>
      </c>
      <c r="J10" s="263">
        <f>+'Ark1'!S964</f>
        <v>0</v>
      </c>
      <c r="K10" s="119">
        <f t="shared" ref="K10:K24" si="1">+J10-J26</f>
        <v>0</v>
      </c>
      <c r="L10" s="261">
        <f>+'Ark1'!U964</f>
        <v>0</v>
      </c>
      <c r="M10" s="223">
        <f t="shared" ref="M10:M24" si="2">+L10-L26</f>
        <v>0</v>
      </c>
      <c r="N10" s="75"/>
      <c r="O10" s="144">
        <f>+'Ark1'!X964</f>
        <v>0</v>
      </c>
      <c r="P10" s="144">
        <f>+'Ark1'!Y964</f>
        <v>0</v>
      </c>
      <c r="Q10" s="96"/>
      <c r="R10" s="70">
        <f>+'Ark1'!AA964</f>
        <v>0</v>
      </c>
      <c r="S10" s="70">
        <f>+'Ark1'!AB964</f>
        <v>0</v>
      </c>
      <c r="T10" s="145">
        <f>+'Ark1'!AD964</f>
        <v>0</v>
      </c>
      <c r="U10" s="47"/>
      <c r="V10" s="145" t="e">
        <f t="shared" ref="V10" si="3">+F10/E10</f>
        <v>#DIV/0!</v>
      </c>
      <c r="W10" s="47"/>
      <c r="X10" s="4"/>
      <c r="Y10" s="61"/>
      <c r="Z10" s="61"/>
      <c r="AA10" s="1"/>
      <c r="AB10" s="5"/>
    </row>
    <row r="11" spans="1:59" ht="15.6">
      <c r="A11" s="47"/>
      <c r="B11" s="69">
        <f>+'Ark1'!C965</f>
        <v>2024</v>
      </c>
      <c r="C11">
        <f>+'Ark1'!M965</f>
        <v>2</v>
      </c>
      <c r="D11" t="str">
        <f>VLOOKUP(C11,RNR!$D$8:$E$22,2)</f>
        <v>1</v>
      </c>
      <c r="E11" s="69">
        <f>+'Ark1'!Q965</f>
        <v>2</v>
      </c>
      <c r="F11" s="353">
        <f>+'Ark1'!R965</f>
        <v>4</v>
      </c>
      <c r="G11" s="206">
        <f>+'Ark1'!AG965</f>
        <v>0.21019442984760897</v>
      </c>
      <c r="H11" s="119">
        <f t="shared" si="0"/>
        <v>-0.72979110883641118</v>
      </c>
      <c r="I11" s="206">
        <f>+'Ark1'!AH965</f>
        <v>9.0160775245017061E-2</v>
      </c>
      <c r="J11" s="263">
        <f>+'Ark1'!S965</f>
        <v>5.25</v>
      </c>
      <c r="K11" s="119">
        <f t="shared" si="1"/>
        <v>-1.1730769230769216</v>
      </c>
      <c r="L11" s="261">
        <f>+'Ark1'!U965</f>
        <v>6.55</v>
      </c>
      <c r="M11" s="223">
        <f t="shared" si="2"/>
        <v>-3.188461538461536</v>
      </c>
      <c r="N11" s="75"/>
      <c r="O11" s="144">
        <f>+'Ark1'!X965</f>
        <v>0</v>
      </c>
      <c r="P11" s="144">
        <f>+'Ark1'!Y965</f>
        <v>0</v>
      </c>
      <c r="Q11" s="96"/>
      <c r="R11" s="70">
        <f>+'Ark1'!AA965</f>
        <v>1.685971530008737</v>
      </c>
      <c r="S11" s="70">
        <f>+'Ark1'!AB965</f>
        <v>1.4790199457749036</v>
      </c>
      <c r="T11" s="145">
        <f>+'Ark1'!AD965</f>
        <v>98.753380598695387</v>
      </c>
      <c r="U11" s="47"/>
      <c r="V11" s="145">
        <f t="shared" ref="V11:V26" si="4">+F11/E11</f>
        <v>2</v>
      </c>
      <c r="W11" s="47"/>
      <c r="X11" s="4"/>
      <c r="Y11" s="61"/>
      <c r="Z11" s="61"/>
      <c r="AA11" s="1"/>
      <c r="AB11" s="5"/>
    </row>
    <row r="12" spans="1:59" ht="15.6">
      <c r="A12" s="47"/>
      <c r="B12" s="69">
        <f>+'Ark1'!C966</f>
        <v>2024</v>
      </c>
      <c r="C12">
        <f>+'Ark1'!M966</f>
        <v>3</v>
      </c>
      <c r="D12" t="str">
        <f>VLOOKUP(C12,RNR!$D$8:$E$22,2)</f>
        <v>1+</v>
      </c>
      <c r="E12" s="69">
        <f>+'Ark1'!Q966</f>
        <v>10</v>
      </c>
      <c r="F12" s="353">
        <f>+'Ark1'!R966</f>
        <v>21</v>
      </c>
      <c r="G12" s="206">
        <f>+'Ark1'!AG966</f>
        <v>1.1035207566999472</v>
      </c>
      <c r="H12" s="119">
        <f t="shared" si="0"/>
        <v>-1.6441292794533426</v>
      </c>
      <c r="I12" s="206">
        <f>+'Ark1'!AH966</f>
        <v>0.66175256029071694</v>
      </c>
      <c r="J12" s="263">
        <f>+'Ark1'!S966</f>
        <v>5.761904761904761</v>
      </c>
      <c r="K12" s="119">
        <f t="shared" si="1"/>
        <v>-1.8565162907268169</v>
      </c>
      <c r="L12" s="261">
        <f>+'Ark1'!U966</f>
        <v>9.1571428571428601</v>
      </c>
      <c r="M12" s="223">
        <f t="shared" si="2"/>
        <v>-2.3573308270676705</v>
      </c>
      <c r="N12" s="75"/>
      <c r="O12" s="144">
        <f>+'Ark1'!X966</f>
        <v>0</v>
      </c>
      <c r="P12" s="144">
        <f>+'Ark1'!Y966</f>
        <v>0</v>
      </c>
      <c r="Q12" s="96"/>
      <c r="R12" s="70">
        <f>+'Ark1'!AA966</f>
        <v>2.2712638454794938</v>
      </c>
      <c r="S12" s="70">
        <f>+'Ark1'!AB966</f>
        <v>1.4443572274383909</v>
      </c>
      <c r="T12" s="145">
        <f>+'Ark1'!AD966</f>
        <v>58.332446409078415</v>
      </c>
      <c r="U12" s="47"/>
      <c r="V12" s="145">
        <f t="shared" si="4"/>
        <v>2.1</v>
      </c>
      <c r="W12" s="47"/>
      <c r="X12" s="4"/>
      <c r="Y12" s="61"/>
      <c r="Z12" s="61"/>
      <c r="AA12" s="1"/>
      <c r="AB12" s="5"/>
    </row>
    <row r="13" spans="1:59" ht="15.6">
      <c r="A13" s="47"/>
      <c r="B13" s="69">
        <f>+'Ark1'!C967</f>
        <v>2024</v>
      </c>
      <c r="C13">
        <f>+'Ark1'!M967</f>
        <v>4</v>
      </c>
      <c r="D13" t="str">
        <f>VLOOKUP(C13,RNR!$D$8:$E$22,2)</f>
        <v>2-</v>
      </c>
      <c r="E13" s="69">
        <f>+'Ark1'!Q967</f>
        <v>34</v>
      </c>
      <c r="F13" s="353">
        <f>+'Ark1'!R967</f>
        <v>59</v>
      </c>
      <c r="G13" s="206">
        <f>+'Ark1'!AG967</f>
        <v>3.1003678402522343</v>
      </c>
      <c r="H13" s="119">
        <f t="shared" si="0"/>
        <v>-3.4433776405865215</v>
      </c>
      <c r="I13" s="206">
        <f>+'Ark1'!AH967</f>
        <v>2.6556133685717431</v>
      </c>
      <c r="J13" s="263">
        <f>+'Ark1'!S967</f>
        <v>8</v>
      </c>
      <c r="K13" s="119">
        <f t="shared" si="1"/>
        <v>-3.3149171270718369E-2</v>
      </c>
      <c r="L13" s="261">
        <f>+'Ark1'!U967</f>
        <v>13.079661016949157</v>
      </c>
      <c r="M13" s="223">
        <f t="shared" si="2"/>
        <v>0.49789306114805498</v>
      </c>
      <c r="N13" s="75"/>
      <c r="O13" s="144">
        <f>+'Ark1'!X967</f>
        <v>16.949152542372879</v>
      </c>
      <c r="P13" s="144">
        <f>+'Ark1'!Y967</f>
        <v>1.6949152542372876</v>
      </c>
      <c r="Q13" s="96"/>
      <c r="R13" s="70">
        <f>+'Ark1'!AA967</f>
        <v>3.4607131459152818</v>
      </c>
      <c r="S13" s="70">
        <f>+'Ark1'!AB967</f>
        <v>1.2487281665351773</v>
      </c>
      <c r="T13" s="145">
        <f>+'Ark1'!AD967</f>
        <v>7.6480213070787988</v>
      </c>
      <c r="U13" s="47"/>
      <c r="V13" s="145">
        <f t="shared" si="4"/>
        <v>1.7352941176470589</v>
      </c>
      <c r="W13" s="47"/>
      <c r="X13" s="4"/>
      <c r="Y13" s="61"/>
      <c r="Z13" s="61"/>
      <c r="AA13" s="1"/>
      <c r="AB13" s="5"/>
      <c r="AD13" s="2"/>
      <c r="AE13" s="2"/>
      <c r="AF13" s="2"/>
    </row>
    <row r="14" spans="1:59" ht="15.6">
      <c r="A14" s="47"/>
      <c r="B14" s="69">
        <f>+'Ark1'!C968</f>
        <v>2024</v>
      </c>
      <c r="C14">
        <f>+'Ark1'!M968</f>
        <v>5</v>
      </c>
      <c r="D14" t="str">
        <f>VLOOKUP(C14,RNR!$D$8:$E$22,2)</f>
        <v>2</v>
      </c>
      <c r="E14" s="69">
        <f>+'Ark1'!Q968</f>
        <v>76</v>
      </c>
      <c r="F14" s="353">
        <f>+'Ark1'!R968</f>
        <v>198</v>
      </c>
      <c r="G14" s="206">
        <f>+'Ark1'!AG968</f>
        <v>10.404624277456648</v>
      </c>
      <c r="H14" s="119">
        <f t="shared" si="0"/>
        <v>-2.8636331339677916</v>
      </c>
      <c r="I14" s="206">
        <f>+'Ark1'!AH968</f>
        <v>9.0284660279704863</v>
      </c>
      <c r="J14" s="263">
        <f>+'Ark1'!S968</f>
        <v>8.5555555555555554</v>
      </c>
      <c r="K14" s="119">
        <f t="shared" si="1"/>
        <v>7.5991522858005922E-2</v>
      </c>
      <c r="L14" s="261">
        <f>+'Ark1'!U968</f>
        <v>13.250505050505048</v>
      </c>
      <c r="M14" s="223">
        <f t="shared" si="2"/>
        <v>-0.16747860072110221</v>
      </c>
      <c r="N14" s="75"/>
      <c r="O14" s="144">
        <f>+'Ark1'!X968</f>
        <v>14.646464646464645</v>
      </c>
      <c r="P14" s="144">
        <f>+'Ark1'!Y968</f>
        <v>0.50505050505050508</v>
      </c>
      <c r="Q14" s="96"/>
      <c r="R14" s="70">
        <f>+'Ark1'!AA968</f>
        <v>2.8688636309177662</v>
      </c>
      <c r="S14" s="70">
        <f>+'Ark1'!AB968</f>
        <v>0.96632410045263761</v>
      </c>
      <c r="T14" s="145">
        <f>+'Ark1'!AD968</f>
        <v>19.647164041365738</v>
      </c>
      <c r="U14" s="47"/>
      <c r="V14" s="145">
        <f t="shared" si="4"/>
        <v>2.6052631578947367</v>
      </c>
      <c r="W14" s="47"/>
      <c r="X14" s="4"/>
      <c r="Y14" s="61"/>
      <c r="Z14" s="61"/>
      <c r="AA14" s="13"/>
      <c r="AB14" s="5"/>
      <c r="AD14" s="2"/>
      <c r="AE14" s="2"/>
      <c r="AF14" s="4"/>
      <c r="AG14" s="4"/>
      <c r="AH14" s="4"/>
    </row>
    <row r="15" spans="1:59" ht="15.6">
      <c r="A15" s="47"/>
      <c r="B15" s="69">
        <f>+'Ark1'!C969</f>
        <v>2024</v>
      </c>
      <c r="C15">
        <f>+'Ark1'!M969</f>
        <v>6</v>
      </c>
      <c r="D15" t="str">
        <f>VLOOKUP(C15,RNR!$D$8:$E$22,2)</f>
        <v>2+</v>
      </c>
      <c r="E15" s="69">
        <f>+'Ark1'!Q969</f>
        <v>112</v>
      </c>
      <c r="F15" s="353">
        <f>+'Ark1'!R969</f>
        <v>349</v>
      </c>
      <c r="G15" s="206">
        <f>+'Ark1'!AG969</f>
        <v>18.339464004203887</v>
      </c>
      <c r="H15" s="119">
        <f t="shared" si="0"/>
        <v>-4.3286487940607579</v>
      </c>
      <c r="I15" s="206">
        <f>+'Ark1'!AH969</f>
        <v>17.390361744301277</v>
      </c>
      <c r="J15" s="263">
        <f>+'Ark1'!S969</f>
        <v>9.1776504297994244</v>
      </c>
      <c r="K15" s="119">
        <f t="shared" si="1"/>
        <v>0.34830433729543842</v>
      </c>
      <c r="L15" s="261">
        <f>+'Ark1'!U969</f>
        <v>14.479942693409743</v>
      </c>
      <c r="M15" s="223">
        <f t="shared" si="2"/>
        <v>-0.40123752987573447</v>
      </c>
      <c r="N15" s="75"/>
      <c r="O15" s="144">
        <f>+'Ark1'!X969</f>
        <v>20.343839541547275</v>
      </c>
      <c r="P15" s="144">
        <f>+'Ark1'!Y969</f>
        <v>0.28653295128939821</v>
      </c>
      <c r="Q15" s="96"/>
      <c r="R15" s="70">
        <f>+'Ark1'!AA969</f>
        <v>2.2403435566292664</v>
      </c>
      <c r="S15" s="70">
        <f>+'Ark1'!AB969</f>
        <v>1.0878143399767899</v>
      </c>
      <c r="T15" s="145">
        <f>+'Ark1'!AD969</f>
        <v>28.998460281504951</v>
      </c>
      <c r="U15" s="47"/>
      <c r="V15" s="145">
        <f t="shared" si="4"/>
        <v>3.1160714285714284</v>
      </c>
      <c r="W15" s="47"/>
      <c r="X15" s="4"/>
      <c r="Y15" s="61"/>
      <c r="Z15" s="61"/>
      <c r="AA15" s="1"/>
      <c r="AB15" s="5"/>
    </row>
    <row r="16" spans="1:59" ht="15.6">
      <c r="A16" s="47"/>
      <c r="B16" s="69">
        <f>+'Ark1'!C970</f>
        <v>2024</v>
      </c>
      <c r="C16">
        <f>+'Ark1'!M970</f>
        <v>7</v>
      </c>
      <c r="D16" t="str">
        <f>VLOOKUP(C16,RNR!$D$8:$E$22,2)</f>
        <v>3-</v>
      </c>
      <c r="E16" s="69">
        <f>+'Ark1'!Q970</f>
        <v>138</v>
      </c>
      <c r="F16" s="353">
        <f>+'Ark1'!R970</f>
        <v>569</v>
      </c>
      <c r="G16" s="206">
        <f>+'Ark1'!AG970</f>
        <v>29.900157645822379</v>
      </c>
      <c r="H16" s="119">
        <f t="shared" si="0"/>
        <v>4.629007971201986</v>
      </c>
      <c r="I16" s="206">
        <f>+'Ark1'!AH970</f>
        <v>30.194912454575487</v>
      </c>
      <c r="J16" s="263">
        <f>+'Ark1'!S970</f>
        <v>9.6871704745166962</v>
      </c>
      <c r="K16" s="119">
        <f t="shared" si="1"/>
        <v>0.61134787079709696</v>
      </c>
      <c r="L16" s="261">
        <f>+'Ark1'!U970</f>
        <v>15.420738137082605</v>
      </c>
      <c r="M16" s="223">
        <f t="shared" si="2"/>
        <v>-0.49514169124357643</v>
      </c>
      <c r="N16" s="75"/>
      <c r="O16" s="144">
        <f>+'Ark1'!X970</f>
        <v>36.731107205623907</v>
      </c>
      <c r="P16" s="144">
        <f>+'Ark1'!Y970</f>
        <v>0.87873462214411246</v>
      </c>
      <c r="Q16" s="96"/>
      <c r="R16" s="70">
        <f>+'Ark1'!AA970</f>
        <v>2.4350960869167286</v>
      </c>
      <c r="S16" s="70">
        <f>+'Ark1'!AB970</f>
        <v>0.94331087308260897</v>
      </c>
      <c r="T16" s="145">
        <f>+'Ark1'!AD970</f>
        <v>27.305671378796124</v>
      </c>
      <c r="U16" s="47"/>
      <c r="V16" s="145">
        <f t="shared" si="4"/>
        <v>4.1231884057971016</v>
      </c>
      <c r="W16" s="47"/>
      <c r="X16" s="4"/>
      <c r="Y16" s="61"/>
      <c r="Z16" s="61"/>
      <c r="AA16" s="1"/>
      <c r="AB16" s="5"/>
    </row>
    <row r="17" spans="1:34" ht="15.6">
      <c r="A17" s="47"/>
      <c r="B17" s="69">
        <f>+'Ark1'!C971</f>
        <v>2024</v>
      </c>
      <c r="C17">
        <f>+'Ark1'!M971</f>
        <v>8</v>
      </c>
      <c r="D17" t="str">
        <f>VLOOKUP(C17,RNR!$D$8:$E$22,2)</f>
        <v>3</v>
      </c>
      <c r="E17" s="69">
        <f>+'Ark1'!Q971</f>
        <v>123</v>
      </c>
      <c r="F17" s="353">
        <f>+'Ark1'!R971</f>
        <v>472</v>
      </c>
      <c r="G17" s="206">
        <f>+'Ark1'!AG971</f>
        <v>24.802942722017871</v>
      </c>
      <c r="H17" s="119">
        <f t="shared" si="0"/>
        <v>5.4247793091473042</v>
      </c>
      <c r="I17" s="206">
        <f>+'Ark1'!AH971</f>
        <v>26.249518224865113</v>
      </c>
      <c r="J17" s="263">
        <f>+'Ark1'!S971</f>
        <v>9.917372881355929</v>
      </c>
      <c r="K17" s="119">
        <f t="shared" si="1"/>
        <v>0.6188654186693654</v>
      </c>
      <c r="L17" s="261">
        <f>+'Ark1'!U971</f>
        <v>16.160805084745771</v>
      </c>
      <c r="M17" s="223">
        <f t="shared" si="2"/>
        <v>-0.17893372122436091</v>
      </c>
      <c r="N17" s="75"/>
      <c r="O17" s="144">
        <f>+'Ark1'!X971</f>
        <v>45.974576271186443</v>
      </c>
      <c r="P17" s="144">
        <f>+'Ark1'!Y971</f>
        <v>1.4830508474576267</v>
      </c>
      <c r="Q17" s="96"/>
      <c r="R17" s="70">
        <f>+'Ark1'!AA971</f>
        <v>2.5019504654367206</v>
      </c>
      <c r="S17" s="70">
        <f>+'Ark1'!AB971</f>
        <v>1.0103044749707488</v>
      </c>
      <c r="T17" s="145">
        <f>+'Ark1'!AD971</f>
        <v>25.678830247931128</v>
      </c>
      <c r="U17" s="47"/>
      <c r="V17" s="145">
        <f t="shared" si="4"/>
        <v>3.8373983739837398</v>
      </c>
      <c r="W17" s="47"/>
      <c r="X17" s="4"/>
      <c r="Y17" s="61"/>
      <c r="Z17" s="61"/>
      <c r="AA17" s="1"/>
      <c r="AB17" s="5"/>
      <c r="AD17" s="2"/>
      <c r="AE17" s="2"/>
      <c r="AF17" s="2"/>
    </row>
    <row r="18" spans="1:34" ht="15.6">
      <c r="A18" s="47"/>
      <c r="B18" s="69">
        <f>+'Ark1'!C972</f>
        <v>2024</v>
      </c>
      <c r="C18">
        <f>+'Ark1'!M972</f>
        <v>9</v>
      </c>
      <c r="D18" t="str">
        <f>VLOOKUP(C18,RNR!$D$8:$E$22,2)</f>
        <v>3+</v>
      </c>
      <c r="E18" s="69">
        <f>+'Ark1'!Q972</f>
        <v>75</v>
      </c>
      <c r="F18" s="353">
        <f>+'Ark1'!R972</f>
        <v>187</v>
      </c>
      <c r="G18" s="206">
        <f>+'Ark1'!AG972</f>
        <v>9.8265895953757187</v>
      </c>
      <c r="H18" s="119">
        <f t="shared" si="0"/>
        <v>1.8367125165615459</v>
      </c>
      <c r="I18" s="206">
        <f>+'Ark1'!AH972</f>
        <v>10.903947803105384</v>
      </c>
      <c r="J18" s="263">
        <f>+'Ark1'!S972</f>
        <v>10.037433155080212</v>
      </c>
      <c r="K18" s="119">
        <f t="shared" si="1"/>
        <v>0.81571369806664151</v>
      </c>
      <c r="L18" s="261">
        <f>+'Ark1'!U972</f>
        <v>16.944385026737965</v>
      </c>
      <c r="M18" s="223">
        <f t="shared" si="2"/>
        <v>-0.29045660222131175</v>
      </c>
      <c r="N18" s="75"/>
      <c r="O18" s="144">
        <f>+'Ark1'!X972</f>
        <v>57.754010695187155</v>
      </c>
      <c r="P18" s="144">
        <f>+'Ark1'!Y972</f>
        <v>2.6737967914438503</v>
      </c>
      <c r="Q18" s="96"/>
      <c r="R18" s="70">
        <f>+'Ark1'!AA972</f>
        <v>2.5682362539362158</v>
      </c>
      <c r="S18" s="70">
        <f>+'Ark1'!AB972</f>
        <v>0.91551676741287236</v>
      </c>
      <c r="T18" s="145">
        <f>+'Ark1'!AD972</f>
        <v>27.994804395501781</v>
      </c>
      <c r="U18" s="47"/>
      <c r="V18" s="145">
        <f t="shared" si="4"/>
        <v>2.4933333333333332</v>
      </c>
      <c r="W18" s="47"/>
      <c r="X18" s="4"/>
      <c r="Y18" s="61"/>
      <c r="Z18" s="61"/>
      <c r="AA18" s="1"/>
      <c r="AB18" s="5"/>
      <c r="AD18" s="2"/>
      <c r="AE18" s="2"/>
      <c r="AF18" s="2"/>
    </row>
    <row r="19" spans="1:34" ht="15.6">
      <c r="A19" s="47"/>
      <c r="B19" s="69">
        <f>+'Ark1'!C973</f>
        <v>2024</v>
      </c>
      <c r="C19">
        <f>+'Ark1'!M973</f>
        <v>10</v>
      </c>
      <c r="D19" t="str">
        <f>VLOOKUP(C19,RNR!$D$8:$E$22,2)</f>
        <v>4-</v>
      </c>
      <c r="E19" s="69">
        <f>+'Ark1'!Q973</f>
        <v>18</v>
      </c>
      <c r="F19" s="353">
        <f>+'Ark1'!R973</f>
        <v>32</v>
      </c>
      <c r="G19" s="206">
        <f>+'Ark1'!AG973</f>
        <v>1.6815554387808715</v>
      </c>
      <c r="H19" s="119">
        <f t="shared" si="0"/>
        <v>0.74156990009685142</v>
      </c>
      <c r="I19" s="206">
        <f>+'Ark1'!AH973</f>
        <v>2.0034963109789672</v>
      </c>
      <c r="J19" s="263">
        <f>+'Ark1'!S973</f>
        <v>10.1875</v>
      </c>
      <c r="K19" s="119">
        <f t="shared" si="1"/>
        <v>1.0721153846153886</v>
      </c>
      <c r="L19" s="261">
        <f>+'Ark1'!U973</f>
        <v>18.193750000000005</v>
      </c>
      <c r="M19" s="223">
        <f t="shared" si="2"/>
        <v>-1.983173076923066</v>
      </c>
      <c r="N19" s="75"/>
      <c r="O19" s="144">
        <f>+'Ark1'!X973</f>
        <v>75</v>
      </c>
      <c r="P19" s="144">
        <f>+'Ark1'!Y973</f>
        <v>3.125</v>
      </c>
      <c r="Q19" s="96"/>
      <c r="R19" s="70">
        <f>+'Ark1'!AA973</f>
        <v>3.5142511204379958</v>
      </c>
      <c r="S19" s="70">
        <f>+'Ark1'!AB973</f>
        <v>1.0439558180306294</v>
      </c>
      <c r="T19" s="145">
        <f>+'Ark1'!AD973</f>
        <v>16.216048218868636</v>
      </c>
      <c r="U19" s="47"/>
      <c r="V19" s="145">
        <f t="shared" si="4"/>
        <v>1.7777777777777777</v>
      </c>
      <c r="W19" s="47"/>
      <c r="X19" s="4"/>
      <c r="Y19" s="61"/>
      <c r="Z19" s="61"/>
      <c r="AA19" s="1"/>
      <c r="AB19" s="5"/>
      <c r="AD19" s="2"/>
      <c r="AE19" s="2"/>
      <c r="AF19" s="2"/>
    </row>
    <row r="20" spans="1:34" ht="15.6">
      <c r="A20" s="47"/>
      <c r="B20" s="69">
        <f>+'Ark1'!C974</f>
        <v>2024</v>
      </c>
      <c r="C20">
        <f>+'Ark1'!M974</f>
        <v>11</v>
      </c>
      <c r="D20" t="str">
        <f>VLOOKUP(C20,RNR!$D$8:$E$22,2)</f>
        <v>4</v>
      </c>
      <c r="E20" s="69">
        <f>+'Ark1'!Q974</f>
        <v>5</v>
      </c>
      <c r="F20" s="353">
        <f>+'Ark1'!R974</f>
        <v>7</v>
      </c>
      <c r="G20" s="206">
        <f>+'Ark1'!AG974</f>
        <v>0.36784025223331568</v>
      </c>
      <c r="H20" s="119">
        <f t="shared" si="0"/>
        <v>0.15092051253700337</v>
      </c>
      <c r="I20" s="206">
        <f>+'Ark1'!AH974</f>
        <v>0.48969001211320334</v>
      </c>
      <c r="J20" s="263">
        <f>+'Ark1'!S974</f>
        <v>10.714285714285712</v>
      </c>
      <c r="K20" s="119">
        <f t="shared" si="1"/>
        <v>1.380952380952376</v>
      </c>
      <c r="L20" s="261">
        <f>+'Ark1'!U974</f>
        <v>20.328571428571426</v>
      </c>
      <c r="M20" s="223">
        <f t="shared" si="2"/>
        <v>-1.5214285714285793</v>
      </c>
      <c r="N20" s="75"/>
      <c r="O20" s="144">
        <f>+'Ark1'!X974</f>
        <v>85.714285714285694</v>
      </c>
      <c r="P20" s="144">
        <f>+'Ark1'!Y974</f>
        <v>14.285714285714288</v>
      </c>
      <c r="Q20" s="96"/>
      <c r="R20" s="70">
        <f>+'Ark1'!AA974</f>
        <v>3.7277776932929054</v>
      </c>
      <c r="S20" s="70">
        <f>+'Ark1'!AB974</f>
        <v>0.69985421222377842</v>
      </c>
      <c r="T20" s="145">
        <f>+'Ark1'!AD974</f>
        <v>-7.3531629031270445</v>
      </c>
      <c r="U20" s="47"/>
      <c r="V20" s="145">
        <f t="shared" si="4"/>
        <v>1.4</v>
      </c>
      <c r="W20" s="47"/>
      <c r="X20" s="4"/>
      <c r="Y20" s="61"/>
      <c r="Z20" s="61"/>
      <c r="AA20" s="1"/>
      <c r="AB20" s="5"/>
      <c r="AD20" s="2"/>
      <c r="AE20" s="2"/>
      <c r="AF20" s="2"/>
    </row>
    <row r="21" spans="1:34" ht="15.6">
      <c r="A21" s="47"/>
      <c r="B21" s="69">
        <f>+'Ark1'!C975</f>
        <v>2024</v>
      </c>
      <c r="C21">
        <f>+'Ark1'!M975</f>
        <v>12</v>
      </c>
      <c r="D21" t="str">
        <f>VLOOKUP(C21,RNR!$D$8:$E$22,2)</f>
        <v>4+</v>
      </c>
      <c r="E21" s="69">
        <f>+'Ark1'!Q975</f>
        <v>2</v>
      </c>
      <c r="F21" s="353">
        <f>+'Ark1'!R975</f>
        <v>4</v>
      </c>
      <c r="G21" s="206">
        <f>+'Ark1'!AG975</f>
        <v>0.21019442984760897</v>
      </c>
      <c r="H21" s="119">
        <f t="shared" si="0"/>
        <v>0.17404113989822356</v>
      </c>
      <c r="I21" s="206">
        <f>+'Ark1'!AH975</f>
        <v>0.26876170025327606</v>
      </c>
      <c r="J21" s="263">
        <f>+'Ark1'!S975</f>
        <v>11</v>
      </c>
      <c r="K21" s="119">
        <f t="shared" si="1"/>
        <v>4</v>
      </c>
      <c r="L21" s="261">
        <f>+'Ark1'!U975</f>
        <v>19.524999999999999</v>
      </c>
      <c r="M21" s="223">
        <f t="shared" si="2"/>
        <v>4.1249999999999982</v>
      </c>
      <c r="N21" s="75"/>
      <c r="O21" s="144">
        <f>+'Ark1'!X975</f>
        <v>50</v>
      </c>
      <c r="P21" s="144">
        <f>+'Ark1'!Y975</f>
        <v>25</v>
      </c>
      <c r="Q21" s="96"/>
      <c r="R21" s="70">
        <f>+'Ark1'!AA975</f>
        <v>6.4309311145432213</v>
      </c>
      <c r="S21" s="70">
        <f>+'Ark1'!AB975</f>
        <v>0</v>
      </c>
      <c r="T21" s="145">
        <f>+'Ark1'!AD975</f>
        <v>0</v>
      </c>
      <c r="U21" s="47"/>
      <c r="V21" s="145">
        <f t="shared" si="4"/>
        <v>2</v>
      </c>
      <c r="W21" s="47"/>
      <c r="X21" s="4"/>
      <c r="Y21" s="61"/>
      <c r="Z21" s="61"/>
      <c r="AA21" s="13"/>
      <c r="AB21" s="5"/>
      <c r="AD21" s="2"/>
      <c r="AE21" s="2"/>
      <c r="AF21" s="4"/>
      <c r="AG21" s="4"/>
      <c r="AH21" s="4"/>
    </row>
    <row r="22" spans="1:34" ht="15.6">
      <c r="A22" s="47"/>
      <c r="B22" s="69">
        <f>+'Ark1'!C976</f>
        <v>2024</v>
      </c>
      <c r="C22">
        <f>+'Ark1'!M976</f>
        <v>13</v>
      </c>
      <c r="D22" t="str">
        <f>VLOOKUP(C22,RNR!$D$8:$E$22,2)</f>
        <v>5-</v>
      </c>
      <c r="E22" s="69">
        <f>+'Ark1'!Q976</f>
        <v>1</v>
      </c>
      <c r="F22" s="353">
        <f>+'Ark1'!R976</f>
        <v>1</v>
      </c>
      <c r="G22" s="206">
        <f>+'Ark1'!AG976</f>
        <v>5.2548607461902243E-2</v>
      </c>
      <c r="H22" s="119">
        <f t="shared" si="0"/>
        <v>5.2548607461902243E-2</v>
      </c>
      <c r="I22" s="206">
        <f>+'Ark1'!AH976</f>
        <v>6.3319017729324995E-2</v>
      </c>
      <c r="J22" s="263">
        <f>+'Ark1'!S976</f>
        <v>11</v>
      </c>
      <c r="K22" s="119">
        <f t="shared" si="1"/>
        <v>11</v>
      </c>
      <c r="L22" s="261">
        <f>+'Ark1'!U976</f>
        <v>18.400000000000006</v>
      </c>
      <c r="M22" s="223">
        <f t="shared" si="2"/>
        <v>18.400000000000006</v>
      </c>
      <c r="N22" s="75"/>
      <c r="O22" s="144">
        <f>+'Ark1'!X976</f>
        <v>100</v>
      </c>
      <c r="P22" s="144">
        <f>+'Ark1'!Y976</f>
        <v>0</v>
      </c>
      <c r="Q22" s="96"/>
      <c r="R22" s="70">
        <f>+'Ark1'!AA976</f>
        <v>0</v>
      </c>
      <c r="S22" s="70">
        <f>+'Ark1'!AB976</f>
        <v>0</v>
      </c>
      <c r="T22" s="145">
        <f>+'Ark1'!AD976</f>
        <v>0</v>
      </c>
      <c r="U22" s="47"/>
      <c r="V22" s="145">
        <f t="shared" si="4"/>
        <v>1</v>
      </c>
      <c r="W22" s="47"/>
      <c r="X22" s="4"/>
      <c r="Y22" s="61"/>
      <c r="Z22" s="61"/>
      <c r="AA22" s="13"/>
      <c r="AB22" s="5"/>
      <c r="AD22" s="1"/>
      <c r="AE22" s="1"/>
      <c r="AF22" s="11"/>
      <c r="AG22" s="11"/>
      <c r="AH22" s="11"/>
    </row>
    <row r="23" spans="1:34" ht="15.6">
      <c r="A23" s="47"/>
      <c r="B23" s="69">
        <f>+'Ark1'!C977</f>
        <v>2024</v>
      </c>
      <c r="C23">
        <f>+'Ark1'!M977</f>
        <v>14</v>
      </c>
      <c r="D23" t="str">
        <f>VLOOKUP(C23,RNR!$D$8:$E$22,2)</f>
        <v>5</v>
      </c>
      <c r="E23" s="69">
        <f>+'Ark1'!Q977</f>
        <v>0</v>
      </c>
      <c r="F23" s="353">
        <f>+'Ark1'!R977</f>
        <v>0</v>
      </c>
      <c r="G23" s="206">
        <f>+'Ark1'!AG977</f>
        <v>0</v>
      </c>
      <c r="H23" s="119">
        <f t="shared" si="0"/>
        <v>0</v>
      </c>
      <c r="I23" s="206">
        <f>+'Ark1'!AH977</f>
        <v>0</v>
      </c>
      <c r="J23" s="263">
        <f>+'Ark1'!S977</f>
        <v>0</v>
      </c>
      <c r="K23" s="119">
        <f t="shared" si="1"/>
        <v>0</v>
      </c>
      <c r="L23" s="261">
        <f>+'Ark1'!U977</f>
        <v>0</v>
      </c>
      <c r="M23" s="223">
        <f t="shared" si="2"/>
        <v>0</v>
      </c>
      <c r="N23" s="75"/>
      <c r="O23" s="144">
        <f>+'Ark1'!X977</f>
        <v>0</v>
      </c>
      <c r="P23" s="144">
        <f>+'Ark1'!Y977</f>
        <v>0</v>
      </c>
      <c r="Q23" s="96"/>
      <c r="R23" s="70">
        <f>+'Ark1'!AA977</f>
        <v>0</v>
      </c>
      <c r="S23" s="70">
        <f>+'Ark1'!AB977</f>
        <v>0</v>
      </c>
      <c r="T23" s="145">
        <f>+'Ark1'!AD977</f>
        <v>0</v>
      </c>
      <c r="U23" s="47"/>
      <c r="V23" s="145" t="e">
        <f t="shared" si="4"/>
        <v>#DIV/0!</v>
      </c>
      <c r="W23" s="47"/>
      <c r="X23" s="4"/>
      <c r="Y23" s="61"/>
      <c r="Z23" s="61"/>
      <c r="AA23" s="13"/>
      <c r="AB23" s="5"/>
      <c r="AD23" s="1"/>
      <c r="AE23" s="1"/>
      <c r="AF23" s="11"/>
      <c r="AG23" s="11"/>
      <c r="AH23" s="11"/>
    </row>
    <row r="24" spans="1:34" ht="15.6">
      <c r="A24" s="47"/>
      <c r="B24" s="69">
        <f>+'Ark1'!C978</f>
        <v>2024</v>
      </c>
      <c r="C24">
        <f>+'Ark1'!M978</f>
        <v>15</v>
      </c>
      <c r="D24" t="str">
        <f>VLOOKUP(C24,RNR!$D$8:$E$22,2)</f>
        <v>5+</v>
      </c>
      <c r="E24" s="69">
        <f>+'Ark1'!Q978</f>
        <v>0</v>
      </c>
      <c r="F24" s="353">
        <f>+'Ark1'!R978</f>
        <v>0</v>
      </c>
      <c r="G24" s="206">
        <f>+'Ark1'!AG978</f>
        <v>0</v>
      </c>
      <c r="H24" s="119">
        <f t="shared" si="0"/>
        <v>0</v>
      </c>
      <c r="I24" s="206">
        <f>+'Ark1'!AH978</f>
        <v>0</v>
      </c>
      <c r="J24" s="263">
        <f>+'Ark1'!S978</f>
        <v>0</v>
      </c>
      <c r="K24" s="119">
        <f t="shared" si="1"/>
        <v>0</v>
      </c>
      <c r="L24" s="261">
        <f>+'Ark1'!U978</f>
        <v>0</v>
      </c>
      <c r="M24" s="223">
        <f t="shared" si="2"/>
        <v>0</v>
      </c>
      <c r="N24" s="75"/>
      <c r="O24" s="144">
        <f>+'Ark1'!X978</f>
        <v>0</v>
      </c>
      <c r="P24" s="144">
        <f>+'Ark1'!Y978</f>
        <v>0</v>
      </c>
      <c r="Q24" s="96"/>
      <c r="R24" s="70">
        <f>+'Ark1'!AA978</f>
        <v>0</v>
      </c>
      <c r="S24" s="70">
        <f>+'Ark1'!AB978</f>
        <v>0</v>
      </c>
      <c r="T24" s="145">
        <f>+'Ark1'!AD978</f>
        <v>0</v>
      </c>
      <c r="U24" s="47"/>
      <c r="V24" s="145" t="e">
        <f t="shared" si="4"/>
        <v>#DIV/0!</v>
      </c>
      <c r="W24" s="47"/>
      <c r="X24" s="4"/>
      <c r="Y24" s="61"/>
      <c r="Z24" s="61"/>
      <c r="AA24" s="13"/>
      <c r="AB24" s="5"/>
      <c r="AD24" s="1"/>
      <c r="AE24" s="1"/>
      <c r="AF24" s="11"/>
      <c r="AG24" s="11"/>
      <c r="AH24" s="11"/>
    </row>
    <row r="25" spans="1:34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96"/>
      <c r="R25" s="47"/>
      <c r="S25" s="47"/>
      <c r="T25" s="47"/>
      <c r="U25" s="47"/>
      <c r="V25" s="47"/>
      <c r="W25" s="47"/>
      <c r="X25" s="4"/>
      <c r="Y25" s="61"/>
      <c r="Z25" s="61"/>
      <c r="AA25" s="13"/>
      <c r="AB25" s="5"/>
      <c r="AD25" s="1"/>
      <c r="AE25" s="1"/>
      <c r="AF25" s="11"/>
      <c r="AG25" s="11"/>
      <c r="AH25" s="11"/>
    </row>
    <row r="26" spans="1:34" ht="15.6">
      <c r="A26" s="47"/>
      <c r="B26">
        <f>+'Ark1'!C979</f>
        <v>2023</v>
      </c>
      <c r="C26">
        <f>+'Ark1'!M979</f>
        <v>1</v>
      </c>
      <c r="D26" t="str">
        <f>VLOOKUP(C26,RNR!$D$8:$E$22,2)</f>
        <v>1-</v>
      </c>
      <c r="E26">
        <f>+'Ark1'!Q979</f>
        <v>0</v>
      </c>
      <c r="F26" s="342">
        <f>+'Ark1'!R979</f>
        <v>0</v>
      </c>
      <c r="G26" s="207">
        <f>+'Ark1'!AG979</f>
        <v>0</v>
      </c>
      <c r="H26" s="63">
        <f t="shared" ref="H26:H40" si="5">+G26-G42</f>
        <v>-0.25125628140703515</v>
      </c>
      <c r="I26" s="207">
        <f>+'Ark1'!AH979</f>
        <v>0</v>
      </c>
      <c r="J26" s="1">
        <f>+'Ark1'!S979</f>
        <v>0</v>
      </c>
      <c r="K26" s="63">
        <f t="shared" ref="K26:K40" si="6">+J26-J42</f>
        <v>-4.2857142857142847</v>
      </c>
      <c r="L26" s="101">
        <f>+'Ark1'!U979</f>
        <v>0</v>
      </c>
      <c r="M26" s="207"/>
      <c r="N26" s="75"/>
      <c r="O26" s="101">
        <f>+'Ark1'!X979</f>
        <v>0</v>
      </c>
      <c r="P26" s="101">
        <f>+'Ark1'!Y979</f>
        <v>0</v>
      </c>
      <c r="Q26" s="96"/>
      <c r="R26" s="1">
        <f>+'Ark1'!AA979</f>
        <v>0</v>
      </c>
      <c r="S26" s="1">
        <f>+'Ark1'!AB979</f>
        <v>0</v>
      </c>
      <c r="T26" s="11">
        <f>+'Ark1'!AD979</f>
        <v>0</v>
      </c>
      <c r="U26" s="47"/>
      <c r="V26" s="11" t="e">
        <f t="shared" si="4"/>
        <v>#DIV/0!</v>
      </c>
      <c r="W26" s="47"/>
      <c r="X26" s="4"/>
      <c r="Y26" s="61"/>
      <c r="Z26" s="61"/>
      <c r="AA26" s="5"/>
      <c r="AB26" s="5"/>
      <c r="AD26" s="1"/>
      <c r="AE26" s="1"/>
      <c r="AF26" s="11"/>
      <c r="AG26" s="11"/>
      <c r="AH26" s="11"/>
    </row>
    <row r="27" spans="1:34" ht="15.6">
      <c r="A27" s="47"/>
      <c r="B27">
        <f>+'Ark1'!C980</f>
        <v>2023</v>
      </c>
      <c r="C27">
        <f>+'Ark1'!M980</f>
        <v>2</v>
      </c>
      <c r="D27" t="str">
        <f>VLOOKUP(C27,RNR!$D$8:$E$22,2)</f>
        <v>1</v>
      </c>
      <c r="E27">
        <f>+'Ark1'!Q980</f>
        <v>14</v>
      </c>
      <c r="F27" s="342">
        <f>+'Ark1'!R980</f>
        <v>26</v>
      </c>
      <c r="G27" s="207">
        <f>+'Ark1'!AG980</f>
        <v>0.93998553868402013</v>
      </c>
      <c r="H27" s="63">
        <f t="shared" si="5"/>
        <v>-0.31629586835115564</v>
      </c>
      <c r="I27" s="207">
        <f>+'Ark1'!AH980</f>
        <v>0.60251571728401554</v>
      </c>
      <c r="J27" s="1">
        <f>+'Ark1'!S980</f>
        <v>6.4230769230769216</v>
      </c>
      <c r="K27" s="63">
        <f t="shared" si="6"/>
        <v>1.4230769230769216</v>
      </c>
      <c r="L27" s="101">
        <f>+'Ark1'!U980</f>
        <v>9.7384615384615358</v>
      </c>
      <c r="M27" s="207"/>
      <c r="N27" s="75"/>
      <c r="O27" s="101">
        <f>+'Ark1'!X980</f>
        <v>3.8461538461538449</v>
      </c>
      <c r="P27" s="101">
        <f>+'Ark1'!Y980</f>
        <v>0</v>
      </c>
      <c r="Q27" s="96"/>
      <c r="R27" s="1">
        <f>+'Ark1'!AA980</f>
        <v>3.2822455871970631</v>
      </c>
      <c r="S27" s="1">
        <f>+'Ark1'!AB980</f>
        <v>1.6680960340154951</v>
      </c>
      <c r="T27" s="11">
        <f>+'Ark1'!AD980</f>
        <v>81.471574907855484</v>
      </c>
      <c r="U27" s="47"/>
      <c r="V27" s="11">
        <f t="shared" ref="V27:V56" si="7">+F27/E27</f>
        <v>1.8571428571428572</v>
      </c>
      <c r="W27" s="47"/>
      <c r="X27" s="4"/>
      <c r="Y27" s="61"/>
      <c r="Z27" s="61"/>
      <c r="AA27" s="5"/>
      <c r="AB27" s="5"/>
      <c r="AD27" s="1"/>
      <c r="AE27" s="1"/>
      <c r="AF27" s="11"/>
      <c r="AG27" s="11"/>
      <c r="AH27" s="11"/>
    </row>
    <row r="28" spans="1:34" ht="15.6">
      <c r="A28" s="47"/>
      <c r="B28">
        <f>+'Ark1'!C981</f>
        <v>2023</v>
      </c>
      <c r="C28">
        <f>+'Ark1'!M981</f>
        <v>3</v>
      </c>
      <c r="D28" t="str">
        <f>VLOOKUP(C28,RNR!$D$8:$E$22,2)</f>
        <v>1+</v>
      </c>
      <c r="E28">
        <f>+'Ark1'!Q981</f>
        <v>31</v>
      </c>
      <c r="F28" s="342">
        <f>+'Ark1'!R981</f>
        <v>76</v>
      </c>
      <c r="G28" s="207">
        <f>+'Ark1'!AG981</f>
        <v>2.7476500361532898</v>
      </c>
      <c r="H28" s="63">
        <f t="shared" si="5"/>
        <v>-1.4878129932795887</v>
      </c>
      <c r="I28" s="207">
        <f>+'Ark1'!AH981</f>
        <v>2.0823914067742577</v>
      </c>
      <c r="J28" s="1">
        <f>+'Ark1'!S981</f>
        <v>7.6184210526315779</v>
      </c>
      <c r="K28" s="63">
        <f t="shared" si="6"/>
        <v>1.1099464763603919</v>
      </c>
      <c r="L28" s="101">
        <f>+'Ark1'!U981</f>
        <v>11.514473684210531</v>
      </c>
      <c r="M28" s="207"/>
      <c r="N28" s="75"/>
      <c r="O28" s="101">
        <f>+'Ark1'!X981</f>
        <v>3.9473684210526319</v>
      </c>
      <c r="P28" s="101">
        <f>+'Ark1'!Y981</f>
        <v>0</v>
      </c>
      <c r="Q28" s="96"/>
      <c r="R28" s="1">
        <f>+'Ark1'!AA981</f>
        <v>2.7521620184181081</v>
      </c>
      <c r="S28" s="1">
        <f>+'Ark1'!AB981</f>
        <v>1.5040918335551563</v>
      </c>
      <c r="T28" s="11">
        <f>+'Ark1'!AD981</f>
        <v>52.485222812450012</v>
      </c>
      <c r="U28" s="47"/>
      <c r="V28" s="11">
        <f t="shared" si="7"/>
        <v>2.4516129032258065</v>
      </c>
      <c r="W28" s="47"/>
      <c r="X28" s="4"/>
      <c r="Y28" s="61"/>
      <c r="Z28" s="61"/>
      <c r="AA28" s="5"/>
      <c r="AB28" s="5"/>
      <c r="AD28" s="1"/>
      <c r="AE28" s="1"/>
      <c r="AF28" s="11"/>
      <c r="AG28" s="11"/>
      <c r="AH28" s="11"/>
    </row>
    <row r="29" spans="1:34" ht="15.6">
      <c r="A29" s="47"/>
      <c r="B29">
        <f>+'Ark1'!C982</f>
        <v>2023</v>
      </c>
      <c r="C29">
        <f>+'Ark1'!M982</f>
        <v>4</v>
      </c>
      <c r="D29" t="str">
        <f>VLOOKUP(C29,RNR!$D$8:$E$22,2)</f>
        <v>2-</v>
      </c>
      <c r="E29">
        <f>+'Ark1'!Q982</f>
        <v>71</v>
      </c>
      <c r="F29" s="342">
        <f>+'Ark1'!R982</f>
        <v>181</v>
      </c>
      <c r="G29" s="207">
        <f>+'Ark1'!AG982</f>
        <v>6.5437454808387558</v>
      </c>
      <c r="H29" s="63">
        <f t="shared" si="5"/>
        <v>-3.00399321262858</v>
      </c>
      <c r="I29" s="207">
        <f>+'Ark1'!AH982</f>
        <v>5.4190720496480562</v>
      </c>
      <c r="J29" s="1">
        <f>+'Ark1'!S982</f>
        <v>8.0331491712707184</v>
      </c>
      <c r="K29" s="63">
        <f t="shared" si="6"/>
        <v>0.41660781788726275</v>
      </c>
      <c r="L29" s="101">
        <f>+'Ark1'!U982</f>
        <v>12.581767955801102</v>
      </c>
      <c r="M29" s="207"/>
      <c r="N29" s="75"/>
      <c r="O29" s="101">
        <f>+'Ark1'!X982</f>
        <v>13.812154696132598</v>
      </c>
      <c r="P29" s="101">
        <f>+'Ark1'!Y982</f>
        <v>0</v>
      </c>
      <c r="Q29" s="96"/>
      <c r="R29" s="1">
        <f>+'Ark1'!AA982</f>
        <v>3.1682557327565299</v>
      </c>
      <c r="S29" s="1">
        <f>+'Ark1'!AB982</f>
        <v>1.220906974190247</v>
      </c>
      <c r="T29" s="11">
        <f>+'Ark1'!AD982</f>
        <v>53.691037740556801</v>
      </c>
      <c r="U29" s="47"/>
      <c r="V29" s="11">
        <f t="shared" si="7"/>
        <v>2.5492957746478875</v>
      </c>
      <c r="W29" s="47"/>
      <c r="X29" s="4"/>
      <c r="Y29" s="61"/>
      <c r="Z29" s="61"/>
      <c r="AA29" s="5"/>
      <c r="AB29" s="5"/>
      <c r="AD29" s="1"/>
      <c r="AE29" s="1"/>
      <c r="AF29" s="11"/>
      <c r="AG29" s="11"/>
      <c r="AH29" s="11"/>
    </row>
    <row r="30" spans="1:34" ht="15.6">
      <c r="A30" s="47"/>
      <c r="B30">
        <f>+'Ark1'!C983</f>
        <v>2023</v>
      </c>
      <c r="C30">
        <f>+'Ark1'!M983</f>
        <v>5</v>
      </c>
      <c r="D30" t="str">
        <f>VLOOKUP(C30,RNR!$D$8:$E$22,2)</f>
        <v>2</v>
      </c>
      <c r="E30">
        <f>+'Ark1'!Q983</f>
        <v>99</v>
      </c>
      <c r="F30" s="342">
        <f>+'Ark1'!R983</f>
        <v>367</v>
      </c>
      <c r="G30" s="207">
        <f>+'Ark1'!AG983</f>
        <v>13.26825741142444</v>
      </c>
      <c r="H30" s="63">
        <f t="shared" si="5"/>
        <v>-5.5400699396164796</v>
      </c>
      <c r="I30" s="207">
        <f>+'Ark1'!AH983</f>
        <v>11.718121635834924</v>
      </c>
      <c r="J30" s="1">
        <f>+'Ark1'!S983</f>
        <v>8.4795640326975494</v>
      </c>
      <c r="K30" s="63">
        <f t="shared" si="6"/>
        <v>0.17803731514029764</v>
      </c>
      <c r="L30" s="101">
        <f>+'Ark1'!U983</f>
        <v>13.41798365122615</v>
      </c>
      <c r="M30" s="207"/>
      <c r="N30" s="75"/>
      <c r="O30" s="101">
        <f>+'Ark1'!X983</f>
        <v>13.07901907356948</v>
      </c>
      <c r="P30" s="101">
        <f>+'Ark1'!Y983</f>
        <v>0.27247956403269757</v>
      </c>
      <c r="Q30" s="96"/>
      <c r="R30" s="1">
        <f>+'Ark1'!AA983</f>
        <v>2.5187694910514744</v>
      </c>
      <c r="S30" s="1">
        <f>+'Ark1'!AB983</f>
        <v>1.311858230532928</v>
      </c>
      <c r="T30" s="11">
        <f>+'Ark1'!AD983</f>
        <v>47.311842195711129</v>
      </c>
      <c r="U30" s="47"/>
      <c r="V30" s="11">
        <f t="shared" si="7"/>
        <v>3.7070707070707072</v>
      </c>
      <c r="W30" s="47"/>
      <c r="X30" s="4"/>
      <c r="Y30" s="61"/>
      <c r="Z30" s="61"/>
      <c r="AA30" s="5"/>
      <c r="AB30" s="5"/>
      <c r="AD30" s="1"/>
      <c r="AE30" s="1"/>
      <c r="AF30" s="11"/>
      <c r="AG30" s="11"/>
      <c r="AH30" s="11"/>
    </row>
    <row r="31" spans="1:34" ht="15.6">
      <c r="A31" s="47"/>
      <c r="B31">
        <f>+'Ark1'!C984</f>
        <v>2023</v>
      </c>
      <c r="C31">
        <f>+'Ark1'!M984</f>
        <v>6</v>
      </c>
      <c r="D31" t="str">
        <f>VLOOKUP(C31,RNR!$D$8:$E$22,2)</f>
        <v>2+</v>
      </c>
      <c r="E31">
        <f>+'Ark1'!Q984</f>
        <v>144</v>
      </c>
      <c r="F31" s="342">
        <f>+'Ark1'!R984</f>
        <v>627</v>
      </c>
      <c r="G31" s="207">
        <f>+'Ark1'!AG984</f>
        <v>22.668112798264644</v>
      </c>
      <c r="H31" s="63">
        <f t="shared" si="5"/>
        <v>0.41398501649866759</v>
      </c>
      <c r="I31" s="207">
        <f>+'Ark1'!AH984</f>
        <v>22.202894550231058</v>
      </c>
      <c r="J31" s="1">
        <f>+'Ark1'!S984</f>
        <v>8.8293460925039859</v>
      </c>
      <c r="K31" s="63">
        <f t="shared" si="6"/>
        <v>8.5797705407211211E-2</v>
      </c>
      <c r="L31" s="101">
        <f>+'Ark1'!U984</f>
        <v>14.881180223285478</v>
      </c>
      <c r="M31" s="207"/>
      <c r="N31" s="75"/>
      <c r="O31" s="101">
        <f>+'Ark1'!X984</f>
        <v>30.622009569377997</v>
      </c>
      <c r="P31" s="101">
        <f>+'Ark1'!Y984</f>
        <v>0.63795853269537461</v>
      </c>
      <c r="Q31" s="96"/>
      <c r="R31" s="1">
        <f>+'Ark1'!AA984</f>
        <v>2.4710889471535928</v>
      </c>
      <c r="S31" s="1">
        <f>+'Ark1'!AB984</f>
        <v>0.98694834541622267</v>
      </c>
      <c r="T31" s="11">
        <f>+'Ark1'!AD984</f>
        <v>30.689337883761759</v>
      </c>
      <c r="U31" s="47"/>
      <c r="V31" s="11">
        <f t="shared" si="7"/>
        <v>4.354166666666667</v>
      </c>
      <c r="W31" s="47"/>
      <c r="X31" s="4"/>
      <c r="Y31" s="61"/>
      <c r="Z31" s="61"/>
      <c r="AA31" s="5"/>
      <c r="AB31" s="5"/>
      <c r="AD31" s="1"/>
      <c r="AE31" s="1"/>
      <c r="AF31" s="11"/>
      <c r="AG31" s="11"/>
      <c r="AH31" s="11"/>
    </row>
    <row r="32" spans="1:34" ht="15.6">
      <c r="A32" s="47"/>
      <c r="B32">
        <f>+'Ark1'!C985</f>
        <v>2023</v>
      </c>
      <c r="C32">
        <f>+'Ark1'!M985</f>
        <v>7</v>
      </c>
      <c r="D32" t="str">
        <f>VLOOKUP(C32,RNR!$D$8:$E$22,2)</f>
        <v>3-</v>
      </c>
      <c r="E32">
        <f>+'Ark1'!Q985</f>
        <v>161</v>
      </c>
      <c r="F32" s="342">
        <f>+'Ark1'!R985</f>
        <v>699</v>
      </c>
      <c r="G32" s="207">
        <f>+'Ark1'!AG985</f>
        <v>25.271149674620393</v>
      </c>
      <c r="H32" s="63">
        <f t="shared" si="5"/>
        <v>3.3041719287481719</v>
      </c>
      <c r="I32" s="207">
        <f>+'Ark1'!AH985</f>
        <v>26.47356973905265</v>
      </c>
      <c r="J32" s="1">
        <f>+'Ark1'!S985</f>
        <v>9.0758226037195993</v>
      </c>
      <c r="K32" s="63">
        <f t="shared" si="6"/>
        <v>5.948273443855534E-2</v>
      </c>
      <c r="L32" s="101">
        <f>+'Ark1'!U985</f>
        <v>15.915879828326181</v>
      </c>
      <c r="M32" s="207"/>
      <c r="N32" s="75"/>
      <c r="O32" s="101">
        <f>+'Ark1'!X985</f>
        <v>40.343347639484989</v>
      </c>
      <c r="P32" s="101">
        <f>+'Ark1'!Y985</f>
        <v>2.57510729613734</v>
      </c>
      <c r="Q32" s="96"/>
      <c r="R32" s="1">
        <f>+'Ark1'!AA985</f>
        <v>2.7988485609960745</v>
      </c>
      <c r="S32" s="1">
        <f>+'Ark1'!AB985</f>
        <v>1.0127805618122032</v>
      </c>
      <c r="T32" s="11">
        <f>+'Ark1'!AD985</f>
        <v>16.567000060959629</v>
      </c>
      <c r="U32" s="47"/>
      <c r="V32" s="11">
        <f t="shared" si="7"/>
        <v>4.341614906832298</v>
      </c>
      <c r="W32" s="47"/>
      <c r="X32" s="4"/>
      <c r="Y32" s="61"/>
      <c r="Z32" s="61"/>
      <c r="AA32" s="5"/>
      <c r="AB32" s="5"/>
      <c r="AD32" s="13"/>
      <c r="AE32" s="13"/>
      <c r="AF32" s="11"/>
      <c r="AG32" s="11"/>
      <c r="AH32" s="11"/>
    </row>
    <row r="33" spans="1:34" ht="16.5" customHeight="1">
      <c r="A33" s="47"/>
      <c r="B33">
        <f>+'Ark1'!C986</f>
        <v>2023</v>
      </c>
      <c r="C33">
        <f>+'Ark1'!M986</f>
        <v>8</v>
      </c>
      <c r="D33" t="str">
        <f>VLOOKUP(C33,RNR!$D$8:$E$22,2)</f>
        <v>3</v>
      </c>
      <c r="E33">
        <f>+'Ark1'!Q986</f>
        <v>131</v>
      </c>
      <c r="F33" s="342">
        <f>+'Ark1'!R986</f>
        <v>536</v>
      </c>
      <c r="G33" s="207">
        <f>+'Ark1'!AG986</f>
        <v>19.378163412870567</v>
      </c>
      <c r="H33" s="63">
        <f t="shared" si="5"/>
        <v>3.297761402820317</v>
      </c>
      <c r="I33" s="207">
        <f>+'Ark1'!AH986</f>
        <v>20.840809255707455</v>
      </c>
      <c r="J33" s="1">
        <f>+'Ark1'!S986</f>
        <v>9.2985074626865636</v>
      </c>
      <c r="K33" s="63">
        <f t="shared" si="6"/>
        <v>-6.5331823027724667E-2</v>
      </c>
      <c r="L33" s="101">
        <f>+'Ark1'!U986</f>
        <v>16.339738805970132</v>
      </c>
      <c r="M33" s="207"/>
      <c r="N33" s="75"/>
      <c r="O33" s="101">
        <f>+'Ark1'!X986</f>
        <v>47.201492537313435</v>
      </c>
      <c r="P33" s="101">
        <f>+'Ark1'!Y986</f>
        <v>3.3582089552238825</v>
      </c>
      <c r="Q33" s="96"/>
      <c r="R33" s="1">
        <f>+'Ark1'!AA986</f>
        <v>2.7388796746254394</v>
      </c>
      <c r="S33" s="1">
        <f>+'Ark1'!AB986</f>
        <v>1.1413519787938096</v>
      </c>
      <c r="T33" s="11">
        <f>+'Ark1'!AD986</f>
        <v>19.781076760627212</v>
      </c>
      <c r="U33" s="47"/>
      <c r="V33" s="11">
        <f t="shared" si="7"/>
        <v>4.0916030534351142</v>
      </c>
      <c r="W33" s="47"/>
      <c r="X33" s="4"/>
      <c r="Y33" s="61"/>
      <c r="Z33" s="61"/>
      <c r="AA33" s="5"/>
      <c r="AB33" s="5"/>
      <c r="AD33" s="13"/>
      <c r="AE33" s="13"/>
      <c r="AF33" s="11"/>
      <c r="AG33" s="11"/>
      <c r="AH33" s="11"/>
    </row>
    <row r="34" spans="1:34" ht="16.5" customHeight="1">
      <c r="A34" s="47"/>
      <c r="B34">
        <f>+'Ark1'!C987</f>
        <v>2023</v>
      </c>
      <c r="C34">
        <f>+'Ark1'!M987</f>
        <v>9</v>
      </c>
      <c r="D34" t="str">
        <f>VLOOKUP(C34,RNR!$D$8:$E$22,2)</f>
        <v>3+</v>
      </c>
      <c r="E34">
        <f>+'Ark1'!Q987</f>
        <v>83</v>
      </c>
      <c r="F34" s="342">
        <f>+'Ark1'!R987</f>
        <v>221</v>
      </c>
      <c r="G34" s="207">
        <f>+'Ark1'!AG987</f>
        <v>7.9898770788141729</v>
      </c>
      <c r="H34" s="63">
        <f t="shared" si="5"/>
        <v>3.3236889955406621</v>
      </c>
      <c r="I34" s="207">
        <f>+'Ark1'!AH987</f>
        <v>9.0636734421922842</v>
      </c>
      <c r="J34" s="1">
        <f>+'Ark1'!S987</f>
        <v>9.2217194570135703</v>
      </c>
      <c r="K34" s="63">
        <f t="shared" si="6"/>
        <v>-0.6475113122171976</v>
      </c>
      <c r="L34" s="101">
        <f>+'Ark1'!U987</f>
        <v>17.234841628959277</v>
      </c>
      <c r="M34" s="207"/>
      <c r="N34" s="75"/>
      <c r="O34" s="101">
        <f>+'Ark1'!X987</f>
        <v>59.728506787330318</v>
      </c>
      <c r="P34" s="101">
        <f>+'Ark1'!Y987</f>
        <v>4.9773755656108589</v>
      </c>
      <c r="Q34" s="96"/>
      <c r="R34" s="1">
        <f>+'Ark1'!AA987</f>
        <v>2.9882437217418194</v>
      </c>
      <c r="S34" s="1">
        <f>+'Ark1'!AB987</f>
        <v>1.0336767101977049</v>
      </c>
      <c r="T34" s="11">
        <f>+'Ark1'!AD987</f>
        <v>27.49504914809043</v>
      </c>
      <c r="U34" s="47"/>
      <c r="V34" s="11">
        <f t="shared" si="7"/>
        <v>2.6626506024096384</v>
      </c>
      <c r="W34" s="47"/>
      <c r="X34" s="4"/>
      <c r="Y34" s="60"/>
      <c r="Z34" s="61"/>
      <c r="AA34" s="5"/>
      <c r="AB34" s="5"/>
      <c r="AD34" s="13"/>
      <c r="AE34" s="13"/>
      <c r="AF34" s="11"/>
      <c r="AG34" s="11"/>
      <c r="AH34" s="11"/>
    </row>
    <row r="35" spans="1:34">
      <c r="A35" s="47"/>
      <c r="B35">
        <f>+'Ark1'!C988</f>
        <v>2023</v>
      </c>
      <c r="C35">
        <f>+'Ark1'!M988</f>
        <v>10</v>
      </c>
      <c r="D35" t="str">
        <f>VLOOKUP(C35,RNR!$D$8:$E$22,2)</f>
        <v>4-</v>
      </c>
      <c r="E35">
        <f>+'Ark1'!Q988</f>
        <v>16</v>
      </c>
      <c r="F35" s="342">
        <f>+'Ark1'!R988</f>
        <v>26</v>
      </c>
      <c r="G35" s="207">
        <f>+'Ark1'!AG988</f>
        <v>0.93998553868402013</v>
      </c>
      <c r="H35" s="63">
        <f t="shared" si="5"/>
        <v>0.18621669446291456</v>
      </c>
      <c r="I35" s="207">
        <f>+'Ark1'!AH988</f>
        <v>1.2483402262527421</v>
      </c>
      <c r="J35" s="1">
        <f>+'Ark1'!S988</f>
        <v>9.1153846153846114</v>
      </c>
      <c r="K35" s="63">
        <f t="shared" si="6"/>
        <v>-0.83699633699634468</v>
      </c>
      <c r="L35" s="101">
        <f>+'Ark1'!U988</f>
        <v>20.176923076923071</v>
      </c>
      <c r="M35" s="207"/>
      <c r="N35" s="75"/>
      <c r="O35" s="101">
        <f>+'Ark1'!X988</f>
        <v>76.923076923076891</v>
      </c>
      <c r="P35" s="101">
        <f>+'Ark1'!Y988</f>
        <v>30.769230769230759</v>
      </c>
      <c r="Q35" s="96"/>
      <c r="R35" s="1">
        <f>+'Ark1'!AA988</f>
        <v>4.4461139205021372</v>
      </c>
      <c r="S35" s="1">
        <f>+'Ark1'!AB988</f>
        <v>0.64012757604204862</v>
      </c>
      <c r="T35" s="11">
        <f>+'Ark1'!AD988</f>
        <v>18.066996027315984</v>
      </c>
      <c r="U35" s="47"/>
      <c r="V35" s="11">
        <f t="shared" si="7"/>
        <v>1.625</v>
      </c>
      <c r="W35" s="47"/>
      <c r="Z35" s="61"/>
      <c r="AD35" s="13"/>
      <c r="AE35" s="13"/>
      <c r="AF35" s="11"/>
      <c r="AG35" s="11"/>
      <c r="AH35" s="11"/>
    </row>
    <row r="36" spans="1:34" ht="17.25" customHeight="1">
      <c r="A36" s="47"/>
      <c r="B36">
        <f>+'Ark1'!C989</f>
        <v>2023</v>
      </c>
      <c r="C36">
        <f>+'Ark1'!M989</f>
        <v>11</v>
      </c>
      <c r="D36" t="str">
        <f>VLOOKUP(C36,RNR!$D$8:$E$22,2)</f>
        <v>4</v>
      </c>
      <c r="E36">
        <f>+'Ark1'!Q989</f>
        <v>5</v>
      </c>
      <c r="F36" s="342">
        <f>+'Ark1'!R989</f>
        <v>6</v>
      </c>
      <c r="G36" s="207">
        <f>+'Ark1'!AG989</f>
        <v>0.21691973969631231</v>
      </c>
      <c r="H36" s="63">
        <f t="shared" si="5"/>
        <v>3.7450967262715767E-2</v>
      </c>
      <c r="I36" s="207">
        <f>+'Ark1'!AH989</f>
        <v>0.31196607636624979</v>
      </c>
      <c r="J36" s="1">
        <f>+'Ark1'!S989</f>
        <v>9.3333333333333357</v>
      </c>
      <c r="K36" s="63">
        <f t="shared" si="6"/>
        <v>-0.6666666666666643</v>
      </c>
      <c r="L36" s="101">
        <f>+'Ark1'!U989</f>
        <v>21.850000000000005</v>
      </c>
      <c r="M36" s="207"/>
      <c r="N36" s="75"/>
      <c r="O36" s="101">
        <f>+'Ark1'!X989</f>
        <v>100</v>
      </c>
      <c r="P36" s="101">
        <f>+'Ark1'!Y989</f>
        <v>33.333333333333343</v>
      </c>
      <c r="Q36" s="96"/>
      <c r="R36" s="1">
        <f>+'Ark1'!AA989</f>
        <v>4.2185107956876342</v>
      </c>
      <c r="S36" s="1">
        <f>+'Ark1'!AB989</f>
        <v>0.94280904158205681</v>
      </c>
      <c r="T36" s="11">
        <f>+'Ark1'!AD989</f>
        <v>23.885850054499095</v>
      </c>
      <c r="U36" s="47"/>
      <c r="V36" s="11">
        <f t="shared" si="7"/>
        <v>1.2</v>
      </c>
      <c r="W36" s="47"/>
      <c r="X36" s="2"/>
      <c r="Y36" s="60"/>
      <c r="Z36" s="61"/>
      <c r="AB36" s="5"/>
      <c r="AD36" s="13"/>
      <c r="AE36" s="13"/>
      <c r="AF36" s="11"/>
      <c r="AG36" s="11"/>
      <c r="AH36" s="11"/>
    </row>
    <row r="37" spans="1:34" ht="15.6">
      <c r="A37" s="47"/>
      <c r="B37">
        <f>+'Ark1'!C990</f>
        <v>2023</v>
      </c>
      <c r="C37">
        <f>+'Ark1'!M990</f>
        <v>12</v>
      </c>
      <c r="D37" t="str">
        <f>VLOOKUP(C37,RNR!$D$8:$E$22,2)</f>
        <v>4+</v>
      </c>
      <c r="E37">
        <f>+'Ark1'!Q990</f>
        <v>1</v>
      </c>
      <c r="F37" s="342">
        <f>+'Ark1'!R990</f>
        <v>1</v>
      </c>
      <c r="G37" s="207">
        <f>+'Ark1'!AG990</f>
        <v>3.6153289949385402E-2</v>
      </c>
      <c r="H37" s="63">
        <f t="shared" si="5"/>
        <v>3.6153289949385402E-2</v>
      </c>
      <c r="I37" s="207">
        <f>+'Ark1'!AH990</f>
        <v>3.6645900656294778E-2</v>
      </c>
      <c r="J37" s="1">
        <f>+'Ark1'!S990</f>
        <v>7</v>
      </c>
      <c r="K37" s="63">
        <f t="shared" si="6"/>
        <v>7</v>
      </c>
      <c r="L37" s="101">
        <f>+'Ark1'!U990</f>
        <v>15.4</v>
      </c>
      <c r="M37" s="207"/>
      <c r="N37" s="75"/>
      <c r="O37" s="101">
        <f>+'Ark1'!X990</f>
        <v>0</v>
      </c>
      <c r="P37" s="101">
        <f>+'Ark1'!Y990</f>
        <v>0</v>
      </c>
      <c r="Q37" s="96"/>
      <c r="R37" s="1">
        <f>+'Ark1'!AA990</f>
        <v>0</v>
      </c>
      <c r="S37" s="1">
        <f>+'Ark1'!AB990</f>
        <v>0</v>
      </c>
      <c r="T37" s="11">
        <f>+'Ark1'!AD990</f>
        <v>0</v>
      </c>
      <c r="U37" s="47"/>
      <c r="V37" s="11">
        <f t="shared" si="7"/>
        <v>1</v>
      </c>
      <c r="W37" s="47"/>
      <c r="X37" s="2"/>
      <c r="Y37" s="60"/>
      <c r="Z37" s="61"/>
      <c r="AD37" s="13"/>
      <c r="AE37" s="13"/>
      <c r="AF37" s="11"/>
      <c r="AG37" s="11"/>
      <c r="AH37" s="11"/>
    </row>
    <row r="38" spans="1:34">
      <c r="A38" s="47"/>
      <c r="B38">
        <f>+'Ark1'!C991</f>
        <v>2023</v>
      </c>
      <c r="C38">
        <f>+'Ark1'!M991</f>
        <v>13</v>
      </c>
      <c r="D38" t="str">
        <f>VLOOKUP(C38,RNR!$D$8:$E$22,2)</f>
        <v>5-</v>
      </c>
      <c r="E38">
        <f>+'Ark1'!Q991</f>
        <v>0</v>
      </c>
      <c r="F38" s="342">
        <f>+'Ark1'!R991</f>
        <v>0</v>
      </c>
      <c r="G38" s="207">
        <f>+'Ark1'!AG991</f>
        <v>0</v>
      </c>
      <c r="H38" s="63">
        <f t="shared" si="5"/>
        <v>0</v>
      </c>
      <c r="I38" s="207">
        <f>+'Ark1'!AH991</f>
        <v>0</v>
      </c>
      <c r="J38" s="1">
        <f>+'Ark1'!S991</f>
        <v>0</v>
      </c>
      <c r="K38" s="63">
        <f t="shared" si="6"/>
        <v>0</v>
      </c>
      <c r="L38" s="101">
        <f>+'Ark1'!U991</f>
        <v>0</v>
      </c>
      <c r="M38" s="207"/>
      <c r="N38" s="75"/>
      <c r="O38" s="101">
        <f>+'Ark1'!X991</f>
        <v>0</v>
      </c>
      <c r="P38" s="101">
        <f>+'Ark1'!Y991</f>
        <v>0</v>
      </c>
      <c r="Q38" s="96"/>
      <c r="R38" s="1">
        <f>+'Ark1'!AA991</f>
        <v>0</v>
      </c>
      <c r="S38" s="1">
        <f>+'Ark1'!AB991</f>
        <v>0</v>
      </c>
      <c r="T38" s="11">
        <f>+'Ark1'!AD991</f>
        <v>0</v>
      </c>
      <c r="U38" s="47"/>
      <c r="V38" s="11" t="e">
        <f t="shared" si="7"/>
        <v>#DIV/0!</v>
      </c>
      <c r="W38" s="47"/>
      <c r="X38" s="14"/>
      <c r="Y38" s="13"/>
      <c r="Z38" s="61"/>
      <c r="AD38" s="13"/>
      <c r="AE38" s="13"/>
      <c r="AF38" s="11"/>
      <c r="AG38" s="11"/>
      <c r="AH38" s="11"/>
    </row>
    <row r="39" spans="1:34" ht="21">
      <c r="A39" s="47"/>
      <c r="B39">
        <f>+'Ark1'!C992</f>
        <v>2023</v>
      </c>
      <c r="C39">
        <f>+'Ark1'!M992</f>
        <v>14</v>
      </c>
      <c r="D39" t="str">
        <f>VLOOKUP(C39,RNR!$D$8:$E$22,2)</f>
        <v>5</v>
      </c>
      <c r="E39">
        <f>+'Ark1'!Q992</f>
        <v>0</v>
      </c>
      <c r="F39" s="342">
        <f>+'Ark1'!R992</f>
        <v>0</v>
      </c>
      <c r="G39" s="207">
        <f>+'Ark1'!AG992</f>
        <v>0</v>
      </c>
      <c r="H39" s="63">
        <f t="shared" si="5"/>
        <v>0</v>
      </c>
      <c r="I39" s="207">
        <f>+'Ark1'!AH992</f>
        <v>0</v>
      </c>
      <c r="J39" s="1">
        <f>+'Ark1'!S992</f>
        <v>0</v>
      </c>
      <c r="K39" s="63">
        <f t="shared" si="6"/>
        <v>0</v>
      </c>
      <c r="L39" s="101">
        <f>+'Ark1'!U992</f>
        <v>0</v>
      </c>
      <c r="M39" s="207"/>
      <c r="N39" s="75"/>
      <c r="O39" s="101">
        <f>+'Ark1'!X992</f>
        <v>0</v>
      </c>
      <c r="P39" s="101">
        <f>+'Ark1'!Y992</f>
        <v>0</v>
      </c>
      <c r="Q39" s="96"/>
      <c r="R39" s="1">
        <f>+'Ark1'!AA992</f>
        <v>0</v>
      </c>
      <c r="S39" s="1">
        <f>+'Ark1'!AB992</f>
        <v>0</v>
      </c>
      <c r="T39" s="11">
        <f>+'Ark1'!AD992</f>
        <v>0</v>
      </c>
      <c r="U39" s="47"/>
      <c r="V39" s="11" t="e">
        <f t="shared" si="7"/>
        <v>#DIV/0!</v>
      </c>
      <c r="W39" s="47"/>
      <c r="X39" s="2"/>
      <c r="Y39" s="5"/>
      <c r="Z39" s="61"/>
      <c r="AD39" s="59"/>
      <c r="AE39" s="59"/>
      <c r="AF39" s="11"/>
      <c r="AG39" s="11"/>
      <c r="AH39" s="11"/>
    </row>
    <row r="40" spans="1:34">
      <c r="A40" s="47"/>
      <c r="B40">
        <f>+'Ark1'!C993</f>
        <v>2023</v>
      </c>
      <c r="C40">
        <f>+'Ark1'!M993</f>
        <v>15</v>
      </c>
      <c r="D40" t="str">
        <f>VLOOKUP(C40,RNR!$D$8:$E$22,2)</f>
        <v>5+</v>
      </c>
      <c r="E40">
        <f>+'Ark1'!Q993</f>
        <v>0</v>
      </c>
      <c r="F40" s="342">
        <f>+'Ark1'!R993</f>
        <v>0</v>
      </c>
      <c r="G40" s="207">
        <f>+'Ark1'!AG993</f>
        <v>0</v>
      </c>
      <c r="H40" s="63">
        <f t="shared" si="5"/>
        <v>0</v>
      </c>
      <c r="I40" s="207">
        <f>+'Ark1'!AH993</f>
        <v>0</v>
      </c>
      <c r="J40" s="1">
        <f>+'Ark1'!S993</f>
        <v>0</v>
      </c>
      <c r="K40" s="63">
        <f t="shared" si="6"/>
        <v>0</v>
      </c>
      <c r="L40" s="101">
        <f>+'Ark1'!U993</f>
        <v>0</v>
      </c>
      <c r="M40" s="207"/>
      <c r="N40" s="75"/>
      <c r="O40" s="101">
        <f>+'Ark1'!X993</f>
        <v>0</v>
      </c>
      <c r="P40" s="101">
        <f>+'Ark1'!Y993</f>
        <v>0</v>
      </c>
      <c r="Q40" s="96"/>
      <c r="R40" s="1">
        <f>+'Ark1'!AA993</f>
        <v>0</v>
      </c>
      <c r="S40" s="1">
        <f>+'Ark1'!AB993</f>
        <v>0</v>
      </c>
      <c r="T40" s="11">
        <f>+'Ark1'!AD993</f>
        <v>0</v>
      </c>
      <c r="U40" s="47"/>
      <c r="V40" s="11" t="e">
        <f t="shared" si="7"/>
        <v>#DIV/0!</v>
      </c>
      <c r="W40" s="47"/>
      <c r="X40" s="4"/>
      <c r="Y40" s="4"/>
      <c r="Z40" s="61"/>
      <c r="AA40" s="4"/>
      <c r="AB40" s="4"/>
    </row>
    <row r="41" spans="1:34">
      <c r="A41" s="47"/>
      <c r="B41" s="47"/>
      <c r="C41" s="47"/>
      <c r="D41" s="47"/>
      <c r="E41" s="47"/>
      <c r="F41" s="345"/>
      <c r="G41" s="47"/>
      <c r="H41" s="47"/>
      <c r="I41" s="47"/>
      <c r="J41" s="47"/>
      <c r="K41" s="47"/>
      <c r="L41" s="47"/>
      <c r="M41" s="47"/>
      <c r="N41" s="75"/>
      <c r="O41" s="47"/>
      <c r="P41" s="47"/>
      <c r="Q41" s="96"/>
      <c r="R41" s="47"/>
      <c r="S41" s="47"/>
      <c r="T41" s="47"/>
      <c r="U41" s="47"/>
      <c r="V41" s="47"/>
      <c r="W41" s="47"/>
      <c r="X41" s="4"/>
      <c r="Y41" s="4"/>
      <c r="Z41" s="61"/>
      <c r="AA41" s="4"/>
      <c r="AB41" s="4"/>
    </row>
    <row r="42" spans="1:34" ht="15.6">
      <c r="A42" s="47"/>
      <c r="B42" s="56">
        <f>+'Ark1'!C994</f>
        <v>2022</v>
      </c>
      <c r="C42" s="56">
        <f>+'Ark1'!M994</f>
        <v>1</v>
      </c>
      <c r="D42" s="57" t="s">
        <v>94</v>
      </c>
      <c r="E42" s="56">
        <f>+'Ark1'!Q994</f>
        <v>1</v>
      </c>
      <c r="F42" s="354">
        <f>+'Ark1'!R994</f>
        <v>7</v>
      </c>
      <c r="G42" s="189">
        <f>+'Ark1'!AG994</f>
        <v>0.25125628140703515</v>
      </c>
      <c r="H42" s="47"/>
      <c r="I42" s="189">
        <f>+'Ark1'!AH994</f>
        <v>6.3492681312960556E-2</v>
      </c>
      <c r="J42" s="58">
        <f>+'Ark1'!S994</f>
        <v>4.2857142857142847</v>
      </c>
      <c r="K42" s="47"/>
      <c r="L42" s="166">
        <f>+'Ark1'!U994</f>
        <v>3.7285714285714282</v>
      </c>
      <c r="M42" s="189"/>
      <c r="N42" s="75"/>
      <c r="O42" s="166">
        <f>+'Ark1'!X994</f>
        <v>0</v>
      </c>
      <c r="P42" s="166">
        <f>+'Ark1'!Y994</f>
        <v>0</v>
      </c>
      <c r="Q42" s="96"/>
      <c r="R42" s="58">
        <f>+'Ark1'!AA994</f>
        <v>0.36533462435841058</v>
      </c>
      <c r="S42" s="58">
        <f>+'Ark1'!AB994</f>
        <v>0.45175395145262814</v>
      </c>
      <c r="T42" s="78">
        <f>+'Ark1'!AD994</f>
        <v>12.365484170738304</v>
      </c>
      <c r="U42" s="47"/>
      <c r="V42" s="78">
        <f t="shared" si="7"/>
        <v>7</v>
      </c>
      <c r="W42" s="47"/>
      <c r="X42" s="4"/>
      <c r="Y42" s="16"/>
      <c r="Z42" s="61"/>
      <c r="AA42" s="1"/>
      <c r="AB42" s="18"/>
      <c r="AD42" s="1"/>
      <c r="AE42" s="5"/>
    </row>
    <row r="43" spans="1:34" ht="15.6">
      <c r="A43" s="47"/>
      <c r="B43" s="56">
        <f>+'Ark1'!C995</f>
        <v>2022</v>
      </c>
      <c r="C43" s="56">
        <f>+'Ark1'!M995</f>
        <v>2</v>
      </c>
      <c r="D43" s="57" t="s">
        <v>95</v>
      </c>
      <c r="E43" s="56">
        <f>+'Ark1'!Q995</f>
        <v>15</v>
      </c>
      <c r="F43" s="354">
        <f>+'Ark1'!R995</f>
        <v>35</v>
      </c>
      <c r="G43" s="189">
        <f>+'Ark1'!AG995</f>
        <v>1.2562814070351758</v>
      </c>
      <c r="H43" s="47"/>
      <c r="I43" s="189">
        <f>+'Ark1'!AH995</f>
        <v>0.61911445954591771</v>
      </c>
      <c r="J43" s="58">
        <f>+'Ark1'!S995</f>
        <v>5</v>
      </c>
      <c r="K43" s="47"/>
      <c r="L43" s="166">
        <f>+'Ark1'!U995</f>
        <v>7.2714285714285651</v>
      </c>
      <c r="M43" s="189"/>
      <c r="N43" s="75"/>
      <c r="O43" s="166">
        <f>+'Ark1'!X995</f>
        <v>0</v>
      </c>
      <c r="P43" s="166">
        <f>+'Ark1'!Y995</f>
        <v>0</v>
      </c>
      <c r="Q43" s="96"/>
      <c r="R43" s="58">
        <f>+'Ark1'!AA995</f>
        <v>2.6448409542861793</v>
      </c>
      <c r="S43" s="58">
        <f>+'Ark1'!AB995</f>
        <v>1.4928400545843579</v>
      </c>
      <c r="T43" s="78">
        <f>+'Ark1'!AD995</f>
        <v>49.424219418406146</v>
      </c>
      <c r="U43" s="47"/>
      <c r="V43" s="78">
        <f t="shared" si="7"/>
        <v>2.3333333333333335</v>
      </c>
      <c r="W43" s="47"/>
      <c r="X43" s="4"/>
      <c r="Y43" s="16"/>
      <c r="Z43" s="61"/>
      <c r="AA43" s="1"/>
      <c r="AB43" s="18"/>
    </row>
    <row r="44" spans="1:34" ht="15.6">
      <c r="A44" s="47"/>
      <c r="B44" s="56">
        <f>+'Ark1'!C996</f>
        <v>2022</v>
      </c>
      <c r="C44" s="56">
        <f>+'Ark1'!M996</f>
        <v>3</v>
      </c>
      <c r="D44" s="57" t="s">
        <v>96</v>
      </c>
      <c r="E44" s="56">
        <f>+'Ark1'!Q996</f>
        <v>48</v>
      </c>
      <c r="F44" s="354">
        <f>+'Ark1'!R996</f>
        <v>118</v>
      </c>
      <c r="G44" s="189">
        <f>+'Ark1'!AG996</f>
        <v>4.2354630294328786</v>
      </c>
      <c r="H44" s="47"/>
      <c r="I44" s="189">
        <f>+'Ark1'!AH996</f>
        <v>2.9053375207689194</v>
      </c>
      <c r="J44" s="58">
        <f>+'Ark1'!S996</f>
        <v>6.508474576271186</v>
      </c>
      <c r="K44" s="47"/>
      <c r="L44" s="166">
        <f>+'Ark1'!U996</f>
        <v>10.121186440677969</v>
      </c>
      <c r="M44" s="189"/>
      <c r="N44" s="75"/>
      <c r="O44" s="166">
        <f>+'Ark1'!X996</f>
        <v>0.84745762711864381</v>
      </c>
      <c r="P44" s="166">
        <f>+'Ark1'!Y996</f>
        <v>0</v>
      </c>
      <c r="Q44" s="96"/>
      <c r="R44" s="58">
        <f>+'Ark1'!AA996</f>
        <v>2.9977067985354551</v>
      </c>
      <c r="S44" s="58">
        <f>+'Ark1'!AB996</f>
        <v>1.4999760603279686</v>
      </c>
      <c r="T44" s="78">
        <f>+'Ark1'!AD996</f>
        <v>34.4013862152811</v>
      </c>
      <c r="U44" s="47"/>
      <c r="V44" s="78">
        <f t="shared" si="7"/>
        <v>2.4583333333333335</v>
      </c>
      <c r="W44" s="47"/>
      <c r="X44" s="4"/>
      <c r="Y44" s="16"/>
      <c r="Z44" s="61"/>
      <c r="AA44" s="1"/>
      <c r="AB44" s="18"/>
    </row>
    <row r="45" spans="1:34" ht="15.6">
      <c r="A45" s="47"/>
      <c r="B45" s="56">
        <f>+'Ark1'!C997</f>
        <v>2022</v>
      </c>
      <c r="C45" s="56">
        <f>+'Ark1'!M997</f>
        <v>4</v>
      </c>
      <c r="D45" s="57" t="s">
        <v>97</v>
      </c>
      <c r="E45" s="56">
        <f>+'Ark1'!Q997</f>
        <v>88</v>
      </c>
      <c r="F45" s="354">
        <f>+'Ark1'!R997</f>
        <v>266</v>
      </c>
      <c r="G45" s="189">
        <f>+'Ark1'!AG997</f>
        <v>9.5477386934673358</v>
      </c>
      <c r="H45" s="47"/>
      <c r="I45" s="189">
        <f>+'Ark1'!AH997</f>
        <v>8.0258641451233501</v>
      </c>
      <c r="J45" s="58">
        <f>+'Ark1'!S997</f>
        <v>7.6165413533834556</v>
      </c>
      <c r="K45" s="47"/>
      <c r="L45" s="166">
        <f>+'Ark1'!U997</f>
        <v>12.403007518796995</v>
      </c>
      <c r="M45" s="189"/>
      <c r="N45" s="75"/>
      <c r="O45" s="166">
        <f>+'Ark1'!X997</f>
        <v>7.8947368421052637</v>
      </c>
      <c r="P45" s="166">
        <f>+'Ark1'!Y997</f>
        <v>0.75187969924812015</v>
      </c>
      <c r="Q45" s="96"/>
      <c r="R45" s="58">
        <f>+'Ark1'!AA997</f>
        <v>3.035416009927955</v>
      </c>
      <c r="S45" s="58">
        <f>+'Ark1'!AB997</f>
        <v>1.3361475567476395</v>
      </c>
      <c r="T45" s="78">
        <f>+'Ark1'!AD997</f>
        <v>35.529754564915208</v>
      </c>
      <c r="U45" s="47"/>
      <c r="V45" s="78">
        <f t="shared" si="7"/>
        <v>3.0227272727272729</v>
      </c>
      <c r="W45" s="47"/>
      <c r="X45" s="4"/>
      <c r="Y45" s="16"/>
      <c r="Z45" s="61"/>
      <c r="AA45" s="1"/>
      <c r="AB45" s="18"/>
    </row>
    <row r="46" spans="1:34" ht="15.6">
      <c r="A46" s="47"/>
      <c r="B46" s="56">
        <f>+'Ark1'!C998</f>
        <v>2022</v>
      </c>
      <c r="C46" s="56">
        <f>+'Ark1'!M998</f>
        <v>5</v>
      </c>
      <c r="D46" s="57" t="s">
        <v>98</v>
      </c>
      <c r="E46" s="56">
        <f>+'Ark1'!Q998</f>
        <v>146</v>
      </c>
      <c r="F46" s="354">
        <f>+'Ark1'!R998</f>
        <v>524</v>
      </c>
      <c r="G46" s="189">
        <f>+'Ark1'!AG998</f>
        <v>18.808327351040919</v>
      </c>
      <c r="H46" s="47"/>
      <c r="I46" s="189">
        <f>+'Ark1'!AH998</f>
        <v>17.593554398145329</v>
      </c>
      <c r="J46" s="58">
        <f>+'Ark1'!S998</f>
        <v>8.3015267175572518</v>
      </c>
      <c r="K46" s="47"/>
      <c r="L46" s="166">
        <f>+'Ark1'!U998</f>
        <v>13.80190839694656</v>
      </c>
      <c r="M46" s="189"/>
      <c r="N46" s="75"/>
      <c r="O46" s="166">
        <f>+'Ark1'!X998</f>
        <v>16.793893129770996</v>
      </c>
      <c r="P46" s="166">
        <f>+'Ark1'!Y998</f>
        <v>1.5267175572519092</v>
      </c>
      <c r="Q46" s="96"/>
      <c r="R46" s="58">
        <f>+'Ark1'!AA998</f>
        <v>2.9131441041873591</v>
      </c>
      <c r="S46" s="58">
        <f>+'Ark1'!AB998</f>
        <v>1.1544460839452617</v>
      </c>
      <c r="T46" s="78">
        <f>+'Ark1'!AD998</f>
        <v>28.769992012909004</v>
      </c>
      <c r="U46" s="47"/>
      <c r="V46" s="78">
        <f t="shared" si="7"/>
        <v>3.5890410958904111</v>
      </c>
      <c r="W46" s="47"/>
      <c r="X46" s="4"/>
      <c r="Y46" s="16"/>
      <c r="Z46" s="61"/>
      <c r="AA46" s="13"/>
      <c r="AB46" s="18"/>
    </row>
    <row r="47" spans="1:34" ht="15.6">
      <c r="A47" s="47"/>
      <c r="B47" s="56">
        <f>+'Ark1'!C999</f>
        <v>2022</v>
      </c>
      <c r="C47" s="56">
        <f>+'Ark1'!M999</f>
        <v>6</v>
      </c>
      <c r="D47" s="57" t="s">
        <v>99</v>
      </c>
      <c r="E47" s="56">
        <f>+'Ark1'!Q999</f>
        <v>166</v>
      </c>
      <c r="F47" s="354">
        <f>+'Ark1'!R999</f>
        <v>620</v>
      </c>
      <c r="G47" s="189">
        <f>+'Ark1'!AG999</f>
        <v>22.254127781765977</v>
      </c>
      <c r="H47" s="47"/>
      <c r="I47" s="189">
        <f>+'Ark1'!AH999</f>
        <v>22.363533306898319</v>
      </c>
      <c r="J47" s="58">
        <f>+'Ark1'!S999</f>
        <v>8.7435483870967747</v>
      </c>
      <c r="K47" s="47"/>
      <c r="L47" s="166">
        <f>+'Ark1'!U999</f>
        <v>14.827419354838714</v>
      </c>
      <c r="M47" s="189"/>
      <c r="N47" s="75"/>
      <c r="O47" s="166">
        <f>+'Ark1'!X999</f>
        <v>29.516129032258057</v>
      </c>
      <c r="P47" s="166">
        <f>+'Ark1'!Y999</f>
        <v>1.290322580645161</v>
      </c>
      <c r="Q47" s="96"/>
      <c r="R47" s="58">
        <f>+'Ark1'!AA999</f>
        <v>3.1332488217471881</v>
      </c>
      <c r="S47" s="58">
        <f>+'Ark1'!AB999</f>
        <v>1.0566412043619433</v>
      </c>
      <c r="T47" s="78">
        <f>+'Ark1'!AD999</f>
        <v>19.002771250437998</v>
      </c>
      <c r="U47" s="47"/>
      <c r="V47" s="78">
        <f t="shared" si="7"/>
        <v>3.7349397590361444</v>
      </c>
      <c r="W47" s="47"/>
      <c r="X47" s="4"/>
      <c r="Y47" s="16"/>
      <c r="Z47" s="61"/>
      <c r="AA47" s="13"/>
      <c r="AB47" s="18"/>
    </row>
    <row r="48" spans="1:34" ht="15.6">
      <c r="A48" s="47"/>
      <c r="B48" s="56">
        <f>+'Ark1'!C1000</f>
        <v>2022</v>
      </c>
      <c r="C48" s="56">
        <f>+'Ark1'!M1000</f>
        <v>7</v>
      </c>
      <c r="D48" s="57" t="s">
        <v>100</v>
      </c>
      <c r="E48" s="56">
        <f>+'Ark1'!Q1000</f>
        <v>151</v>
      </c>
      <c r="F48" s="354">
        <f>+'Ark1'!R1000</f>
        <v>612</v>
      </c>
      <c r="G48" s="189">
        <f>+'Ark1'!AG1000</f>
        <v>21.966977745872221</v>
      </c>
      <c r="H48" s="47"/>
      <c r="I48" s="189">
        <f>+'Ark1'!AH1000</f>
        <v>23.065115272057607</v>
      </c>
      <c r="J48" s="58">
        <f>+'Ark1'!S1000</f>
        <v>9.0163398692810439</v>
      </c>
      <c r="K48" s="47"/>
      <c r="L48" s="166">
        <f>+'Ark1'!U1000</f>
        <v>15.492483660130704</v>
      </c>
      <c r="M48" s="189"/>
      <c r="N48" s="75"/>
      <c r="O48" s="166">
        <f>+'Ark1'!X1000</f>
        <v>39.215686274509807</v>
      </c>
      <c r="P48" s="166">
        <f>+'Ark1'!Y1000</f>
        <v>1.6339869281045749</v>
      </c>
      <c r="Q48" s="96"/>
      <c r="R48" s="58">
        <f>+'Ark1'!AA1000</f>
        <v>2.9289086015337653</v>
      </c>
      <c r="S48" s="58">
        <f>+'Ark1'!AB1000</f>
        <v>1.046185571732831</v>
      </c>
      <c r="T48" s="78">
        <f>+'Ark1'!AD1000</f>
        <v>30.127520357631042</v>
      </c>
      <c r="U48" s="47"/>
      <c r="V48" s="78">
        <f t="shared" si="7"/>
        <v>4.0529801324503314</v>
      </c>
      <c r="W48" s="47"/>
      <c r="X48" s="4"/>
      <c r="Y48" s="16"/>
      <c r="Z48" s="61"/>
      <c r="AA48" s="13"/>
      <c r="AB48" s="18"/>
    </row>
    <row r="49" spans="1:33" ht="15.6">
      <c r="A49" s="47"/>
      <c r="B49" s="56">
        <f>+'Ark1'!C1001</f>
        <v>2022</v>
      </c>
      <c r="C49" s="56">
        <f>+'Ark1'!M1001</f>
        <v>8</v>
      </c>
      <c r="D49" s="57" t="s">
        <v>101</v>
      </c>
      <c r="E49" s="56">
        <f>+'Ark1'!Q1001</f>
        <v>128</v>
      </c>
      <c r="F49" s="354">
        <f>+'Ark1'!R1001</f>
        <v>448</v>
      </c>
      <c r="G49" s="189">
        <f>+'Ark1'!AG1001</f>
        <v>16.08040201005025</v>
      </c>
      <c r="H49" s="47"/>
      <c r="I49" s="189">
        <f>+'Ark1'!AH1001</f>
        <v>18.519671784192997</v>
      </c>
      <c r="J49" s="58">
        <f>+'Ark1'!S1001</f>
        <v>9.3638392857142883</v>
      </c>
      <c r="K49" s="47"/>
      <c r="L49" s="166">
        <f>+'Ark1'!U1001</f>
        <v>16.993080357142858</v>
      </c>
      <c r="M49" s="189"/>
      <c r="N49" s="75"/>
      <c r="O49" s="166">
        <f>+'Ark1'!X1001</f>
        <v>57.589285714285694</v>
      </c>
      <c r="P49" s="166">
        <f>+'Ark1'!Y1001</f>
        <v>5.1339285714285694</v>
      </c>
      <c r="Q49" s="96"/>
      <c r="R49" s="58">
        <f>+'Ark1'!AA1001</f>
        <v>3.20998322380568</v>
      </c>
      <c r="S49" s="58">
        <f>+'Ark1'!AB1001</f>
        <v>1.1375237403611365</v>
      </c>
      <c r="T49" s="78">
        <f>+'Ark1'!AD1001</f>
        <v>14.648600639149929</v>
      </c>
      <c r="U49" s="47"/>
      <c r="V49" s="78">
        <f t="shared" si="7"/>
        <v>3.5</v>
      </c>
      <c r="W49" s="47"/>
      <c r="X49" s="4"/>
      <c r="Y49" s="16"/>
      <c r="Z49" s="61"/>
      <c r="AA49" s="13"/>
      <c r="AB49" s="18"/>
    </row>
    <row r="50" spans="1:33" ht="15.6">
      <c r="A50" s="47"/>
      <c r="B50" s="56">
        <f>+'Ark1'!C1002</f>
        <v>2022</v>
      </c>
      <c r="C50" s="56">
        <f>+'Ark1'!M1002</f>
        <v>9</v>
      </c>
      <c r="D50" s="57" t="s">
        <v>102</v>
      </c>
      <c r="E50" s="56">
        <f>+'Ark1'!Q1002</f>
        <v>58</v>
      </c>
      <c r="F50" s="354">
        <f>+'Ark1'!R1002</f>
        <v>130</v>
      </c>
      <c r="G50" s="189">
        <f>+'Ark1'!AG1002</f>
        <v>4.6661880832735108</v>
      </c>
      <c r="H50" s="47"/>
      <c r="I50" s="189">
        <f>+'Ark1'!AH1002</f>
        <v>5.6009789063203241</v>
      </c>
      <c r="J50" s="58">
        <f>+'Ark1'!S1002</f>
        <v>9.8692307692307679</v>
      </c>
      <c r="K50" s="47"/>
      <c r="L50" s="166">
        <f>+'Ark1'!U1002</f>
        <v>17.710769230769237</v>
      </c>
      <c r="M50" s="189"/>
      <c r="N50" s="75"/>
      <c r="O50" s="166">
        <f>+'Ark1'!X1002</f>
        <v>67.692307692307693</v>
      </c>
      <c r="P50" s="166">
        <f>+'Ark1'!Y1002</f>
        <v>6.923076923076926</v>
      </c>
      <c r="Q50" s="96"/>
      <c r="R50" s="58">
        <f>+'Ark1'!AA1002</f>
        <v>3.3591722000847444</v>
      </c>
      <c r="S50" s="58">
        <f>+'Ark1'!AB1002</f>
        <v>1.2177435724667189</v>
      </c>
      <c r="T50" s="78">
        <f>+'Ark1'!AD1002</f>
        <v>22.318105764903596</v>
      </c>
      <c r="U50" s="47"/>
      <c r="V50" s="78">
        <f t="shared" si="7"/>
        <v>2.2413793103448274</v>
      </c>
      <c r="W50" s="47"/>
      <c r="X50" s="4"/>
      <c r="Y50" s="16"/>
      <c r="Z50" s="61"/>
      <c r="AA50" s="5"/>
      <c r="AB50" s="18"/>
    </row>
    <row r="51" spans="1:33" ht="15.6">
      <c r="A51" s="47"/>
      <c r="B51" s="56">
        <f>+'Ark1'!C1003</f>
        <v>2022</v>
      </c>
      <c r="C51" s="56">
        <f>+'Ark1'!M1003</f>
        <v>10</v>
      </c>
      <c r="D51" s="57" t="s">
        <v>103</v>
      </c>
      <c r="E51" s="56">
        <f>+'Ark1'!Q1003</f>
        <v>14</v>
      </c>
      <c r="F51" s="354">
        <f>+'Ark1'!R1003</f>
        <v>21</v>
      </c>
      <c r="G51" s="189">
        <f>+'Ark1'!AG1003</f>
        <v>0.75376884422110557</v>
      </c>
      <c r="H51" s="47"/>
      <c r="I51" s="189">
        <f>+'Ark1'!AH1003</f>
        <v>0.95336328760724987</v>
      </c>
      <c r="J51" s="58">
        <f>+'Ark1'!S1003</f>
        <v>9.9523809523809561</v>
      </c>
      <c r="K51" s="47"/>
      <c r="L51" s="166">
        <f>+'Ark1'!U1003</f>
        <v>18.661904761904765</v>
      </c>
      <c r="M51" s="189"/>
      <c r="N51" s="75"/>
      <c r="O51" s="166">
        <f>+'Ark1'!X1003</f>
        <v>80.952380952380949</v>
      </c>
      <c r="P51" s="166">
        <f>+'Ark1'!Y1003</f>
        <v>9.5238095238095273</v>
      </c>
      <c r="Q51" s="96"/>
      <c r="R51" s="58">
        <f>+'Ark1'!AA1003</f>
        <v>3.4403039996455962</v>
      </c>
      <c r="S51" s="58">
        <f>+'Ark1'!AB1003</f>
        <v>0.89847439352919456</v>
      </c>
      <c r="T51" s="78">
        <f>+'Ark1'!AD1003</f>
        <v>21.971297905694318</v>
      </c>
      <c r="U51" s="47"/>
      <c r="V51" s="78">
        <f t="shared" si="7"/>
        <v>1.5</v>
      </c>
      <c r="W51" s="47"/>
      <c r="X51" s="4"/>
      <c r="Y51" s="16"/>
      <c r="Z51" s="61"/>
      <c r="AA51" s="5"/>
      <c r="AB51" s="18"/>
    </row>
    <row r="52" spans="1:33" ht="15.6">
      <c r="A52" s="47"/>
      <c r="B52" s="56">
        <f>+'Ark1'!C1004</f>
        <v>2022</v>
      </c>
      <c r="C52" s="56">
        <f>+'Ark1'!M1004</f>
        <v>11</v>
      </c>
      <c r="D52" s="57" t="s">
        <v>104</v>
      </c>
      <c r="E52" s="56">
        <f>+'Ark1'!Q1004</f>
        <v>4</v>
      </c>
      <c r="F52" s="354">
        <f>+'Ark1'!R1004</f>
        <v>5</v>
      </c>
      <c r="G52" s="189">
        <f>+'Ark1'!AG1004</f>
        <v>0.17946877243359655</v>
      </c>
      <c r="H52" s="47"/>
      <c r="I52" s="189">
        <f>+'Ark1'!AH1004</f>
        <v>0.28997423802700756</v>
      </c>
      <c r="J52" s="58">
        <f>+'Ark1'!S1004</f>
        <v>10</v>
      </c>
      <c r="K52" s="47"/>
      <c r="L52" s="166">
        <f>+'Ark1'!U1004</f>
        <v>23.84</v>
      </c>
      <c r="M52" s="189"/>
      <c r="N52" s="75"/>
      <c r="O52" s="166">
        <f>+'Ark1'!X1004</f>
        <v>100</v>
      </c>
      <c r="P52" s="166">
        <f>+'Ark1'!Y1004</f>
        <v>60</v>
      </c>
      <c r="Q52" s="96"/>
      <c r="R52" s="58">
        <f>+'Ark1'!AA1004</f>
        <v>3.6274508956014926</v>
      </c>
      <c r="S52" s="58">
        <f>+'Ark1'!AB1004</f>
        <v>1.0954451150103319</v>
      </c>
      <c r="T52" s="78">
        <f>+'Ark1'!AD1004</f>
        <v>10.066252643498927</v>
      </c>
      <c r="U52" s="47"/>
      <c r="V52" s="78">
        <f t="shared" si="7"/>
        <v>1.25</v>
      </c>
      <c r="W52" s="47"/>
      <c r="X52" s="4"/>
      <c r="Y52" s="16"/>
      <c r="Z52" s="61"/>
      <c r="AA52" s="5"/>
      <c r="AB52" s="18"/>
    </row>
    <row r="53" spans="1:33" ht="15.6">
      <c r="A53" s="47"/>
      <c r="B53" s="56">
        <f>+'Ark1'!C1005</f>
        <v>2022</v>
      </c>
      <c r="C53" s="56">
        <f>+'Ark1'!M1005</f>
        <v>12</v>
      </c>
      <c r="D53" s="57" t="s">
        <v>105</v>
      </c>
      <c r="E53" s="56">
        <f>+'Ark1'!Q1005</f>
        <v>0</v>
      </c>
      <c r="F53" s="354">
        <f>+'Ark1'!R1005</f>
        <v>0</v>
      </c>
      <c r="G53" s="189">
        <f>+'Ark1'!AG1005</f>
        <v>0</v>
      </c>
      <c r="H53" s="47"/>
      <c r="I53" s="189">
        <f>+'Ark1'!AH1005</f>
        <v>0</v>
      </c>
      <c r="J53" s="58">
        <f>+'Ark1'!S1005</f>
        <v>0</v>
      </c>
      <c r="K53" s="47"/>
      <c r="L53" s="166">
        <f>+'Ark1'!U1005</f>
        <v>0</v>
      </c>
      <c r="M53" s="189"/>
      <c r="N53" s="75"/>
      <c r="O53" s="166">
        <f>+'Ark1'!X1005</f>
        <v>0</v>
      </c>
      <c r="P53" s="166">
        <f>+'Ark1'!Y1005</f>
        <v>0</v>
      </c>
      <c r="Q53" s="96"/>
      <c r="R53" s="58">
        <f>+'Ark1'!AA1005</f>
        <v>0</v>
      </c>
      <c r="S53" s="58">
        <f>+'Ark1'!AB1005</f>
        <v>0</v>
      </c>
      <c r="T53" s="78">
        <f>+'Ark1'!AD1005</f>
        <v>0</v>
      </c>
      <c r="U53" s="47"/>
      <c r="V53" s="78" t="e">
        <f t="shared" si="7"/>
        <v>#DIV/0!</v>
      </c>
      <c r="W53" s="47"/>
      <c r="X53" s="4"/>
      <c r="Y53" s="16"/>
      <c r="Z53" s="61"/>
      <c r="AA53" s="5"/>
      <c r="AB53" s="18"/>
    </row>
    <row r="54" spans="1:33" ht="15.6">
      <c r="A54" s="47"/>
      <c r="B54" s="56">
        <f>+'Ark1'!C1006</f>
        <v>2022</v>
      </c>
      <c r="C54" s="56">
        <f>+'Ark1'!M1006</f>
        <v>13</v>
      </c>
      <c r="D54" s="57" t="s">
        <v>106</v>
      </c>
      <c r="E54" s="56">
        <f>+'Ark1'!Q1006</f>
        <v>0</v>
      </c>
      <c r="F54" s="354">
        <f>+'Ark1'!R1006</f>
        <v>0</v>
      </c>
      <c r="G54" s="189">
        <f>+'Ark1'!AG1006</f>
        <v>0</v>
      </c>
      <c r="H54" s="47"/>
      <c r="I54" s="189">
        <f>+'Ark1'!AH1006</f>
        <v>0</v>
      </c>
      <c r="J54" s="58">
        <f>+'Ark1'!S1006</f>
        <v>0</v>
      </c>
      <c r="K54" s="47"/>
      <c r="L54" s="166">
        <f>+'Ark1'!U1006</f>
        <v>0</v>
      </c>
      <c r="M54" s="189"/>
      <c r="N54" s="75"/>
      <c r="O54" s="166">
        <f>+'Ark1'!X1006</f>
        <v>0</v>
      </c>
      <c r="P54" s="166">
        <f>+'Ark1'!Y1006</f>
        <v>0</v>
      </c>
      <c r="Q54" s="96"/>
      <c r="R54" s="58">
        <f>+'Ark1'!AA1006</f>
        <v>0</v>
      </c>
      <c r="S54" s="58">
        <f>+'Ark1'!AB1006</f>
        <v>0</v>
      </c>
      <c r="T54" s="78">
        <f>+'Ark1'!AD1006</f>
        <v>0</v>
      </c>
      <c r="U54" s="47"/>
      <c r="V54" s="78" t="e">
        <f t="shared" si="7"/>
        <v>#DIV/0!</v>
      </c>
      <c r="W54" s="47"/>
      <c r="X54" s="4"/>
      <c r="Y54" s="16"/>
      <c r="Z54" s="61"/>
      <c r="AA54" s="5"/>
      <c r="AB54" s="18"/>
    </row>
    <row r="55" spans="1:33" ht="15.6">
      <c r="A55" s="47"/>
      <c r="B55" s="56">
        <f>+'Ark1'!C1007</f>
        <v>2022</v>
      </c>
      <c r="C55" s="56">
        <f>+'Ark1'!M1007</f>
        <v>14</v>
      </c>
      <c r="D55" s="57" t="s">
        <v>107</v>
      </c>
      <c r="E55" s="56">
        <f>+'Ark1'!Q1007</f>
        <v>0</v>
      </c>
      <c r="F55" s="354">
        <f>+'Ark1'!R1007</f>
        <v>0</v>
      </c>
      <c r="G55" s="189">
        <f>+'Ark1'!AG1007</f>
        <v>0</v>
      </c>
      <c r="H55" s="47"/>
      <c r="I55" s="189">
        <f>+'Ark1'!AH1007</f>
        <v>0</v>
      </c>
      <c r="J55" s="58">
        <f>+'Ark1'!S1007</f>
        <v>0</v>
      </c>
      <c r="K55" s="47"/>
      <c r="L55" s="166">
        <f>+'Ark1'!U1007</f>
        <v>0</v>
      </c>
      <c r="M55" s="189"/>
      <c r="N55" s="75"/>
      <c r="O55" s="166">
        <f>+'Ark1'!X1007</f>
        <v>0</v>
      </c>
      <c r="P55" s="166">
        <f>+'Ark1'!Y1007</f>
        <v>0</v>
      </c>
      <c r="Q55" s="96"/>
      <c r="R55" s="58">
        <f>+'Ark1'!AA1007</f>
        <v>0</v>
      </c>
      <c r="S55" s="58">
        <f>+'Ark1'!AB1007</f>
        <v>0</v>
      </c>
      <c r="T55" s="78">
        <f>+'Ark1'!AD1007</f>
        <v>0</v>
      </c>
      <c r="U55" s="47"/>
      <c r="V55" s="78" t="e">
        <f t="shared" si="7"/>
        <v>#DIV/0!</v>
      </c>
      <c r="W55" s="47"/>
      <c r="X55" s="4"/>
      <c r="Y55" s="16"/>
      <c r="Z55" s="61"/>
      <c r="AA55" s="5"/>
      <c r="AB55" s="18"/>
    </row>
    <row r="56" spans="1:33" ht="15.6">
      <c r="A56" s="47"/>
      <c r="B56" s="56">
        <f>+'Ark1'!C1008</f>
        <v>2022</v>
      </c>
      <c r="C56" s="56">
        <f>+'Ark1'!M1008</f>
        <v>15</v>
      </c>
      <c r="D56" s="57" t="s">
        <v>108</v>
      </c>
      <c r="E56" s="56">
        <f>+'Ark1'!Q1008</f>
        <v>0</v>
      </c>
      <c r="F56" s="354">
        <f>+'Ark1'!R1008</f>
        <v>0</v>
      </c>
      <c r="G56" s="189">
        <f>+'Ark1'!AG1008</f>
        <v>0</v>
      </c>
      <c r="H56" s="47"/>
      <c r="I56" s="189">
        <f>+'Ark1'!AH1008</f>
        <v>0</v>
      </c>
      <c r="J56" s="58">
        <f>+'Ark1'!S1008</f>
        <v>0</v>
      </c>
      <c r="K56" s="47"/>
      <c r="L56" s="166">
        <f>+'Ark1'!U1008</f>
        <v>0</v>
      </c>
      <c r="M56" s="189"/>
      <c r="N56" s="75"/>
      <c r="O56" s="166">
        <f>+'Ark1'!X1008</f>
        <v>0</v>
      </c>
      <c r="P56" s="166">
        <f>+'Ark1'!Y1008</f>
        <v>0</v>
      </c>
      <c r="Q56" s="96"/>
      <c r="R56" s="58">
        <f>+'Ark1'!AA1008</f>
        <v>0</v>
      </c>
      <c r="S56" s="58">
        <f>+'Ark1'!AB1008</f>
        <v>0</v>
      </c>
      <c r="T56" s="78">
        <f>+'Ark1'!AD1008</f>
        <v>0</v>
      </c>
      <c r="U56" s="47"/>
      <c r="V56" s="78" t="e">
        <f t="shared" si="7"/>
        <v>#DIV/0!</v>
      </c>
      <c r="W56" s="47"/>
      <c r="X56" s="4"/>
      <c r="Y56" s="16"/>
      <c r="Z56" s="61"/>
      <c r="AA56" s="5"/>
      <c r="AB56" s="18"/>
    </row>
    <row r="57" spans="1:33">
      <c r="A57" s="47"/>
      <c r="B57" s="47"/>
      <c r="C57" s="47"/>
      <c r="D57" s="47"/>
      <c r="E57" s="47"/>
      <c r="F57" s="345"/>
      <c r="G57" s="96"/>
      <c r="H57" s="47"/>
      <c r="I57" s="96"/>
      <c r="J57" s="47"/>
      <c r="K57" s="47"/>
      <c r="L57" s="96"/>
      <c r="M57" s="96"/>
      <c r="N57" s="75"/>
      <c r="O57" s="96"/>
      <c r="P57" s="96"/>
      <c r="Q57" s="96"/>
      <c r="R57" s="47"/>
      <c r="S57" s="47"/>
      <c r="T57" s="75"/>
      <c r="U57" s="47"/>
      <c r="V57" s="75"/>
      <c r="W57" s="47"/>
      <c r="Z57" s="61"/>
    </row>
    <row r="58" spans="1:33" s="485" customFormat="1">
      <c r="A58" s="47"/>
      <c r="B58" s="47"/>
      <c r="C58" s="47"/>
      <c r="D58" s="47"/>
      <c r="E58" s="47"/>
      <c r="F58" s="345"/>
      <c r="G58" s="96"/>
      <c r="H58" s="47"/>
      <c r="I58" s="96"/>
      <c r="J58" s="47"/>
      <c r="K58" s="47"/>
      <c r="L58" s="96"/>
      <c r="M58" s="96"/>
      <c r="N58" s="75"/>
      <c r="O58" s="96"/>
      <c r="P58" s="96"/>
      <c r="Q58" s="96"/>
      <c r="R58" s="47"/>
      <c r="S58" s="47"/>
      <c r="T58" s="75"/>
      <c r="U58" s="47"/>
      <c r="V58" s="75"/>
      <c r="W58" s="47"/>
      <c r="Z58" s="61"/>
    </row>
    <row r="59" spans="1:33">
      <c r="A59" s="47"/>
      <c r="B59" s="47"/>
      <c r="C59" s="47"/>
      <c r="D59" s="47"/>
      <c r="E59" s="47"/>
      <c r="F59" s="345"/>
      <c r="G59" s="96"/>
      <c r="H59" s="47"/>
      <c r="I59" s="96"/>
      <c r="J59" s="47"/>
      <c r="K59" s="47"/>
      <c r="L59" s="96"/>
      <c r="M59" s="96"/>
      <c r="N59" s="75"/>
      <c r="O59" s="96"/>
      <c r="P59" s="96"/>
      <c r="Q59" s="96"/>
      <c r="R59" s="47"/>
      <c r="S59" s="47"/>
      <c r="T59" s="75"/>
      <c r="U59" s="47"/>
      <c r="V59" s="75"/>
      <c r="W59" s="47"/>
      <c r="Z59" s="61"/>
    </row>
    <row r="60" spans="1:33">
      <c r="A60" s="36"/>
      <c r="B60" s="36"/>
      <c r="C60" s="36"/>
      <c r="D60" s="36"/>
      <c r="E60" s="36"/>
      <c r="F60" s="364"/>
      <c r="G60" s="170"/>
      <c r="H60" s="36"/>
      <c r="I60" s="170"/>
      <c r="J60" s="36"/>
      <c r="K60" s="36"/>
      <c r="L60" s="170"/>
      <c r="M60" s="170"/>
      <c r="N60" s="81"/>
      <c r="P60" s="61"/>
      <c r="S60" s="63"/>
      <c r="U60" s="1"/>
      <c r="W60" s="1"/>
      <c r="X60" s="1"/>
      <c r="Y60" s="1"/>
      <c r="Z60" s="61"/>
      <c r="AA60" s="1"/>
      <c r="AB60" s="1"/>
      <c r="AC60" s="1"/>
      <c r="AD60" s="1"/>
      <c r="AE60" s="1"/>
      <c r="AF60" s="1"/>
      <c r="AG60" s="1"/>
    </row>
    <row r="61" spans="1:33">
      <c r="A61" s="36"/>
      <c r="B61" s="36"/>
      <c r="C61" s="36"/>
      <c r="D61" s="36"/>
      <c r="E61" s="36"/>
      <c r="F61" s="364"/>
      <c r="G61" s="170"/>
      <c r="H61" s="36"/>
      <c r="I61" s="170"/>
      <c r="J61" s="36"/>
      <c r="K61" s="36"/>
      <c r="L61" s="170"/>
      <c r="M61" s="170"/>
      <c r="N61" s="81"/>
      <c r="P61" s="61"/>
      <c r="S61" s="63"/>
      <c r="U61" s="1"/>
      <c r="W61" s="1"/>
      <c r="X61" s="1"/>
      <c r="Y61" s="1"/>
      <c r="Z61" s="61"/>
      <c r="AA61" s="1"/>
      <c r="AB61" s="1"/>
      <c r="AC61" s="1"/>
      <c r="AD61" s="1"/>
      <c r="AE61" s="1"/>
      <c r="AF61" s="1"/>
      <c r="AG61" s="1"/>
    </row>
    <row r="62" spans="1:33">
      <c r="A62" s="36"/>
      <c r="B62" s="36"/>
      <c r="C62" s="36"/>
      <c r="D62" s="36"/>
      <c r="E62" s="36"/>
      <c r="F62" s="364"/>
      <c r="G62" s="170"/>
      <c r="H62" s="36"/>
      <c r="I62" s="170"/>
      <c r="J62" s="36"/>
      <c r="K62" s="36"/>
      <c r="L62" s="170"/>
      <c r="M62" s="170"/>
      <c r="N62" s="81"/>
      <c r="P62" s="61"/>
      <c r="S62" s="63"/>
      <c r="U62" s="1"/>
      <c r="W62" s="1"/>
      <c r="X62" s="1"/>
      <c r="Y62" s="1"/>
      <c r="Z62" s="61"/>
      <c r="AA62" s="1"/>
      <c r="AB62" s="1"/>
      <c r="AC62" s="1"/>
      <c r="AD62" s="1"/>
      <c r="AE62" s="1"/>
      <c r="AF62" s="1"/>
      <c r="AG62" s="1"/>
    </row>
    <row r="63" spans="1:33">
      <c r="A63" s="36"/>
      <c r="B63" s="36"/>
      <c r="C63" s="36"/>
      <c r="D63" s="36"/>
      <c r="E63" s="36"/>
      <c r="F63" s="364"/>
      <c r="G63" s="170"/>
      <c r="H63" s="36"/>
      <c r="I63" s="170"/>
      <c r="J63" s="36"/>
      <c r="K63" s="36"/>
      <c r="L63" s="170"/>
      <c r="M63" s="170"/>
      <c r="N63" s="81"/>
      <c r="P63" s="61"/>
      <c r="S63" s="63"/>
      <c r="U63" s="1"/>
      <c r="W63" s="1"/>
      <c r="X63" s="1"/>
      <c r="Y63" s="1"/>
      <c r="Z63" s="61"/>
      <c r="AA63" s="1"/>
      <c r="AB63" s="1"/>
      <c r="AC63" s="1"/>
      <c r="AD63" s="1"/>
      <c r="AE63" s="1"/>
      <c r="AF63" s="1"/>
      <c r="AG63" s="1"/>
    </row>
    <row r="64" spans="1:33">
      <c r="A64" s="36"/>
      <c r="B64" s="36"/>
      <c r="C64" s="36"/>
      <c r="D64" s="36"/>
      <c r="E64" s="36"/>
      <c r="F64" s="364"/>
      <c r="G64" s="170"/>
      <c r="H64" s="36"/>
      <c r="I64" s="170"/>
      <c r="J64" s="36"/>
      <c r="K64" s="36"/>
      <c r="L64" s="170"/>
      <c r="M64" s="170"/>
      <c r="N64" s="81"/>
      <c r="P64" s="61"/>
      <c r="S64" s="63"/>
      <c r="U64" s="1"/>
      <c r="W64" s="1"/>
      <c r="X64" s="1"/>
      <c r="Y64" s="1"/>
      <c r="Z64" s="61"/>
      <c r="AA64" s="1"/>
      <c r="AB64" s="1"/>
      <c r="AC64" s="1"/>
      <c r="AD64" s="1"/>
      <c r="AE64" s="1"/>
      <c r="AF64" s="1"/>
      <c r="AG64" s="1"/>
    </row>
    <row r="65" spans="1:33">
      <c r="A65" s="36"/>
      <c r="B65" s="36"/>
      <c r="C65" s="36"/>
      <c r="D65" s="36"/>
      <c r="E65" s="36"/>
      <c r="F65" s="364"/>
      <c r="G65" s="170"/>
      <c r="H65" s="36"/>
      <c r="I65" s="170"/>
      <c r="J65" s="36"/>
      <c r="K65" s="36"/>
      <c r="L65" s="170"/>
      <c r="M65" s="170"/>
      <c r="N65" s="81"/>
      <c r="P65" s="61"/>
      <c r="S65" s="63"/>
      <c r="U65" s="1"/>
      <c r="W65" s="1"/>
      <c r="X65" s="1"/>
      <c r="Y65" s="1"/>
      <c r="Z65" s="61"/>
      <c r="AA65" s="1"/>
      <c r="AB65" s="1"/>
      <c r="AC65" s="1"/>
      <c r="AD65" s="1"/>
      <c r="AE65" s="1"/>
      <c r="AF65" s="1"/>
      <c r="AG65" s="1"/>
    </row>
    <row r="66" spans="1:33">
      <c r="A66" s="36"/>
      <c r="B66" s="36"/>
      <c r="C66" s="36"/>
      <c r="D66" s="36"/>
      <c r="E66" s="36"/>
      <c r="F66" s="364"/>
      <c r="G66" s="170"/>
      <c r="H66" s="36"/>
      <c r="I66" s="170"/>
      <c r="J66" s="36"/>
      <c r="K66" s="36"/>
      <c r="L66" s="170"/>
      <c r="M66" s="170"/>
      <c r="N66" s="81"/>
      <c r="P66" s="61"/>
      <c r="S66" s="63"/>
      <c r="U66" s="1"/>
      <c r="W66" s="1"/>
      <c r="X66" s="1"/>
      <c r="Y66" s="1"/>
      <c r="Z66" s="61"/>
      <c r="AA66" s="1"/>
      <c r="AB66" s="1"/>
      <c r="AC66" s="1"/>
      <c r="AD66" s="1"/>
      <c r="AE66" s="1"/>
      <c r="AF66" s="1"/>
      <c r="AG66" s="1"/>
    </row>
    <row r="67" spans="1:33">
      <c r="A67" s="36"/>
      <c r="B67" s="36"/>
      <c r="C67" s="36"/>
      <c r="D67" s="36"/>
      <c r="E67" s="36"/>
      <c r="F67" s="364"/>
      <c r="G67" s="170"/>
      <c r="H67" s="36"/>
      <c r="I67" s="170"/>
      <c r="J67" s="36"/>
      <c r="K67" s="36"/>
      <c r="L67" s="170"/>
      <c r="M67" s="170"/>
      <c r="N67" s="81"/>
      <c r="P67" s="61"/>
      <c r="S67" s="63"/>
      <c r="U67" s="1"/>
      <c r="W67" s="1"/>
      <c r="X67" s="1"/>
      <c r="Y67" s="1"/>
      <c r="Z67" s="61"/>
      <c r="AA67" s="1"/>
      <c r="AB67" s="1"/>
      <c r="AC67" s="1"/>
      <c r="AD67" s="1"/>
      <c r="AE67" s="1"/>
      <c r="AF67" s="1"/>
      <c r="AG67" s="1"/>
    </row>
    <row r="68" spans="1:33">
      <c r="A68" s="36"/>
      <c r="B68" s="36"/>
      <c r="C68" s="36"/>
      <c r="D68" s="36"/>
      <c r="E68" s="36"/>
      <c r="F68" s="364"/>
      <c r="G68" s="170"/>
      <c r="H68" s="36"/>
      <c r="I68" s="170"/>
      <c r="J68" s="36"/>
      <c r="K68" s="36"/>
      <c r="L68" s="170"/>
      <c r="M68" s="170"/>
      <c r="N68" s="81"/>
      <c r="P68" s="61"/>
      <c r="S68" s="63"/>
      <c r="U68" s="1"/>
      <c r="W68" s="1"/>
      <c r="X68" s="1"/>
      <c r="Y68" s="1"/>
      <c r="Z68" s="61"/>
      <c r="AA68" s="1"/>
      <c r="AB68" s="1"/>
      <c r="AC68" s="1"/>
      <c r="AD68" s="1"/>
      <c r="AE68" s="1"/>
      <c r="AF68" s="1"/>
      <c r="AG68" s="1"/>
    </row>
    <row r="69" spans="1:33">
      <c r="A69" s="36"/>
      <c r="B69" s="36"/>
      <c r="C69" s="36"/>
      <c r="D69" s="36"/>
      <c r="E69" s="36"/>
      <c r="F69" s="364"/>
      <c r="G69" s="170"/>
      <c r="H69" s="36"/>
      <c r="I69" s="170"/>
      <c r="J69" s="36"/>
      <c r="K69" s="36"/>
      <c r="L69" s="170"/>
      <c r="M69" s="170"/>
      <c r="N69" s="81"/>
      <c r="P69" s="61"/>
      <c r="S69" s="63"/>
      <c r="U69" s="1"/>
      <c r="W69" s="1"/>
      <c r="X69" s="1"/>
      <c r="Y69" s="1"/>
      <c r="Z69" s="61"/>
      <c r="AA69" s="1"/>
      <c r="AB69" s="1"/>
      <c r="AC69" s="1"/>
      <c r="AD69" s="1"/>
      <c r="AE69" s="1"/>
      <c r="AF69" s="1"/>
      <c r="AG69" s="1"/>
    </row>
    <row r="70" spans="1:33">
      <c r="H70" s="36"/>
      <c r="K70" s="36"/>
      <c r="M70" s="170"/>
      <c r="N70" s="81"/>
      <c r="P70" s="61"/>
      <c r="S70" s="63"/>
      <c r="U70" s="1"/>
      <c r="W70" s="1"/>
      <c r="X70" s="1"/>
      <c r="Y70" s="1"/>
      <c r="Z70" s="61"/>
      <c r="AA70" s="1"/>
      <c r="AB70" s="1"/>
      <c r="AC70" s="1"/>
      <c r="AD70" s="1"/>
      <c r="AE70" s="1"/>
      <c r="AF70" s="1"/>
      <c r="AG70" s="1"/>
    </row>
    <row r="71" spans="1:33">
      <c r="H71" s="36"/>
      <c r="K71" s="36"/>
      <c r="M71" s="170"/>
      <c r="N71" s="81"/>
      <c r="P71" s="61"/>
      <c r="S71" s="63"/>
      <c r="U71" s="1"/>
      <c r="W71" s="1"/>
      <c r="X71" s="1"/>
      <c r="Y71" s="1"/>
      <c r="Z71" s="61"/>
      <c r="AA71" s="1"/>
      <c r="AB71" s="1"/>
      <c r="AC71" s="1"/>
      <c r="AD71" s="1"/>
      <c r="AE71" s="1"/>
      <c r="AF71" s="1"/>
      <c r="AG71" s="1"/>
    </row>
    <row r="72" spans="1:33">
      <c r="N72" s="81"/>
      <c r="P72" s="61"/>
      <c r="S72" s="63"/>
      <c r="U72" s="1"/>
      <c r="W72" s="1"/>
      <c r="X72" s="1"/>
      <c r="Y72" s="1"/>
      <c r="Z72" s="61"/>
      <c r="AA72" s="1"/>
      <c r="AB72" s="1"/>
      <c r="AC72" s="1"/>
      <c r="AD72" s="1"/>
      <c r="AE72" s="1"/>
      <c r="AF72" s="1"/>
      <c r="AG72" s="1"/>
    </row>
    <row r="73" spans="1:33">
      <c r="N73" s="81"/>
      <c r="P73" s="61"/>
      <c r="S73" s="63"/>
      <c r="U73" s="1"/>
      <c r="W73" s="1"/>
      <c r="X73" s="1"/>
      <c r="Y73" s="1"/>
      <c r="Z73" s="61"/>
      <c r="AA73" s="1"/>
      <c r="AB73" s="1"/>
      <c r="AC73" s="1"/>
      <c r="AD73" s="1"/>
      <c r="AE73" s="1"/>
      <c r="AF73" s="1"/>
      <c r="AG73" s="1"/>
    </row>
    <row r="74" spans="1:33">
      <c r="N74" s="81"/>
      <c r="P74" s="61"/>
      <c r="S74" s="63"/>
      <c r="U74" s="1"/>
      <c r="W74" s="1"/>
      <c r="X74" s="1"/>
      <c r="Y74" s="1"/>
      <c r="Z74" s="61"/>
      <c r="AA74" s="1"/>
      <c r="AB74" s="1"/>
      <c r="AC74" s="1"/>
      <c r="AD74" s="1"/>
      <c r="AE74" s="1"/>
      <c r="AF74" s="1"/>
      <c r="AG74" s="1"/>
    </row>
    <row r="75" spans="1:33">
      <c r="N75" s="81"/>
      <c r="P75" s="61"/>
      <c r="S75" s="63"/>
      <c r="U75" s="1"/>
      <c r="W75" s="1"/>
      <c r="X75" s="1"/>
      <c r="Y75" s="1"/>
      <c r="Z75" s="61"/>
      <c r="AA75" s="1"/>
      <c r="AB75" s="1"/>
      <c r="AC75" s="1"/>
      <c r="AD75" s="1"/>
      <c r="AE75" s="1"/>
      <c r="AF75" s="1"/>
      <c r="AG75" s="1"/>
    </row>
    <row r="76" spans="1:33">
      <c r="N76" s="81"/>
      <c r="P76" s="61"/>
      <c r="S76" s="63"/>
      <c r="U76" s="1"/>
      <c r="W76" s="1"/>
      <c r="X76" s="1"/>
      <c r="Y76" s="1"/>
      <c r="Z76" s="61"/>
      <c r="AA76" s="1"/>
      <c r="AB76" s="1"/>
      <c r="AC76" s="1"/>
      <c r="AD76" s="1"/>
      <c r="AE76" s="1"/>
      <c r="AF76" s="1"/>
      <c r="AG76" s="1"/>
    </row>
    <row r="77" spans="1:33">
      <c r="N77" s="81"/>
      <c r="P77" s="61"/>
      <c r="S77" s="63"/>
      <c r="U77" s="1"/>
      <c r="W77" s="1"/>
      <c r="X77" s="1"/>
      <c r="Y77" s="1"/>
      <c r="Z77" s="61"/>
      <c r="AA77" s="1"/>
      <c r="AB77" s="1"/>
      <c r="AC77" s="1"/>
      <c r="AD77" s="1"/>
      <c r="AE77" s="1"/>
      <c r="AF77" s="1"/>
      <c r="AG77" s="1"/>
    </row>
    <row r="78" spans="1:33">
      <c r="N78" s="81"/>
      <c r="P78" s="61"/>
      <c r="S78" s="63"/>
      <c r="U78" s="1"/>
      <c r="W78" s="1"/>
      <c r="X78" s="1"/>
      <c r="Y78" s="1"/>
      <c r="Z78" s="61"/>
      <c r="AA78" s="1"/>
      <c r="AB78" s="1"/>
      <c r="AC78" s="1"/>
      <c r="AD78" s="1"/>
      <c r="AE78" s="1"/>
      <c r="AF78" s="1"/>
      <c r="AG78" s="1"/>
    </row>
    <row r="79" spans="1:33">
      <c r="N79" s="81"/>
      <c r="P79" s="61"/>
      <c r="S79" s="63"/>
      <c r="U79" s="1"/>
      <c r="W79" s="1"/>
      <c r="X79" s="1"/>
      <c r="Y79" s="1"/>
      <c r="Z79" s="61"/>
      <c r="AA79" s="1"/>
      <c r="AB79" s="1"/>
      <c r="AC79" s="1"/>
      <c r="AD79" s="1"/>
      <c r="AE79" s="1"/>
      <c r="AF79" s="1"/>
      <c r="AG79" s="1"/>
    </row>
    <row r="80" spans="1:33">
      <c r="N80" s="81"/>
      <c r="P80" s="61"/>
      <c r="S80" s="63"/>
      <c r="U80" s="1"/>
      <c r="W80" s="1"/>
      <c r="X80" s="1"/>
      <c r="Y80" s="1"/>
      <c r="Z80" s="61"/>
      <c r="AA80" s="1"/>
      <c r="AB80" s="1"/>
      <c r="AC80" s="1"/>
      <c r="AD80" s="1"/>
      <c r="AE80" s="1"/>
      <c r="AF80" s="1"/>
      <c r="AG80" s="1"/>
    </row>
    <row r="81" spans="14:33">
      <c r="N81" s="81"/>
      <c r="P81" s="61"/>
      <c r="S81" s="63"/>
      <c r="U81" s="1"/>
      <c r="W81" s="1"/>
      <c r="X81" s="1"/>
      <c r="Y81" s="1"/>
      <c r="Z81" s="61"/>
      <c r="AA81" s="1"/>
      <c r="AB81" s="1"/>
      <c r="AC81" s="1"/>
      <c r="AD81" s="1"/>
      <c r="AE81" s="1"/>
      <c r="AF81" s="1"/>
      <c r="AG81" s="1"/>
    </row>
    <row r="82" spans="14:33">
      <c r="N82" s="81"/>
      <c r="P82" s="61"/>
      <c r="S82" s="63"/>
      <c r="U82" s="1"/>
      <c r="W82" s="1"/>
      <c r="X82" s="1"/>
      <c r="Y82" s="1"/>
      <c r="Z82" s="61"/>
      <c r="AA82" s="1"/>
      <c r="AB82" s="1"/>
      <c r="AC82" s="1"/>
      <c r="AD82" s="1"/>
      <c r="AE82" s="1"/>
      <c r="AF82" s="1"/>
      <c r="AG82" s="1"/>
    </row>
    <row r="83" spans="14:33">
      <c r="N83" s="81"/>
      <c r="P83" s="61"/>
      <c r="S83" s="63"/>
      <c r="U83" s="1"/>
      <c r="W83" s="1"/>
      <c r="X83" s="1"/>
      <c r="Y83" s="1"/>
      <c r="Z83" s="61"/>
      <c r="AA83" s="1"/>
      <c r="AB83" s="1"/>
      <c r="AC83" s="1"/>
      <c r="AD83" s="1"/>
      <c r="AE83" s="1"/>
      <c r="AF83" s="1"/>
      <c r="AG83" s="1"/>
    </row>
    <row r="84" spans="14:33">
      <c r="N84" s="81"/>
      <c r="P84" s="61"/>
      <c r="S84" s="63"/>
      <c r="U84" s="1"/>
      <c r="W84" s="1"/>
      <c r="X84" s="1"/>
      <c r="Y84" s="1"/>
      <c r="Z84" s="61"/>
      <c r="AA84" s="1"/>
      <c r="AB84" s="1"/>
      <c r="AC84" s="1"/>
      <c r="AD84" s="1"/>
      <c r="AE84" s="1"/>
      <c r="AF84" s="1"/>
      <c r="AG84" s="1"/>
    </row>
    <row r="85" spans="14:33">
      <c r="N85" s="81"/>
      <c r="P85" s="61"/>
      <c r="S85" s="63"/>
      <c r="U85" s="1"/>
      <c r="W85" s="1"/>
      <c r="X85" s="1"/>
      <c r="Y85" s="1"/>
      <c r="Z85" s="61"/>
      <c r="AA85" s="1"/>
      <c r="AB85" s="1"/>
      <c r="AC85" s="1"/>
      <c r="AD85" s="1"/>
      <c r="AE85" s="1"/>
      <c r="AF85" s="1"/>
      <c r="AG85" s="1"/>
    </row>
    <row r="86" spans="14:33">
      <c r="N86" s="81"/>
      <c r="P86" s="61"/>
      <c r="S86" s="63"/>
      <c r="U86" s="1"/>
      <c r="W86" s="1"/>
      <c r="X86" s="1"/>
      <c r="Y86" s="1"/>
      <c r="Z86" s="61"/>
      <c r="AA86" s="1"/>
      <c r="AB86" s="1"/>
      <c r="AC86" s="1"/>
      <c r="AD86" s="1"/>
      <c r="AE86" s="1"/>
      <c r="AF86" s="1"/>
      <c r="AG86" s="1"/>
    </row>
    <row r="87" spans="14:33">
      <c r="N87" s="81"/>
      <c r="P87" s="61"/>
      <c r="S87" s="63"/>
      <c r="U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4:33">
      <c r="N88" s="81"/>
      <c r="P88" s="61"/>
      <c r="S88" s="63"/>
      <c r="U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4:33">
      <c r="N89" s="81"/>
      <c r="P89" s="61"/>
      <c r="S89" s="63"/>
      <c r="U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4:33">
      <c r="N90" s="81"/>
      <c r="P90" s="61"/>
      <c r="S90" s="63"/>
      <c r="U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4:33">
      <c r="N91" s="81"/>
      <c r="P91" s="61"/>
      <c r="S91" s="63"/>
      <c r="U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4:33">
      <c r="N92" s="81"/>
      <c r="O92" s="170"/>
      <c r="P92" s="170"/>
      <c r="Q92" s="170"/>
      <c r="R92" s="36"/>
    </row>
    <row r="93" spans="14:33">
      <c r="O93" s="170"/>
      <c r="P93" s="170"/>
      <c r="Q93" s="170"/>
      <c r="R93" s="36"/>
    </row>
  </sheetData>
  <mergeCells count="1">
    <mergeCell ref="Q5:S5"/>
  </mergeCells>
  <conditionalFormatting sqref="Y36:Y37">
    <cfRule type="cellIs" dxfId="45" priority="8" stopIfTrue="1" operator="lessThan">
      <formula>0</formula>
    </cfRule>
  </conditionalFormatting>
  <conditionalFormatting sqref="H10:H24">
    <cfRule type="cellIs" dxfId="44" priority="5" operator="lessThan">
      <formula>0</formula>
    </cfRule>
    <cfRule type="cellIs" dxfId="43" priority="6" operator="greaterThan">
      <formula>0</formula>
    </cfRule>
  </conditionalFormatting>
  <conditionalFormatting sqref="M10:M24">
    <cfRule type="cellIs" dxfId="42" priority="3" operator="lessThan">
      <formula>0</formula>
    </cfRule>
    <cfRule type="cellIs" dxfId="41" priority="4" operator="greaterThan">
      <formula>0</formula>
    </cfRule>
  </conditionalFormatting>
  <conditionalFormatting sqref="K10:K24">
    <cfRule type="cellIs" dxfId="40" priority="1" operator="lessThan">
      <formula>0</formula>
    </cfRule>
    <cfRule type="cellIs" dxfId="3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X1:CD347"/>
  <sheetViews>
    <sheetView zoomScale="102" zoomScaleNormal="102" workbookViewId="0">
      <selection activeCell="A3" sqref="A3"/>
    </sheetView>
  </sheetViews>
  <sheetFormatPr baseColWidth="10" defaultRowHeight="15"/>
  <cols>
    <col min="24" max="24" width="3.453125" customWidth="1"/>
    <col min="25" max="25" width="6.453125" customWidth="1"/>
    <col min="26" max="26" width="3.81640625" customWidth="1"/>
    <col min="27" max="27" width="5" customWidth="1"/>
    <col min="28" max="28" width="7.6328125" customWidth="1"/>
    <col min="29" max="29" width="8.6328125" customWidth="1"/>
    <col min="30" max="30" width="5.36328125" style="101" customWidth="1"/>
    <col min="31" max="31" width="5.36328125" customWidth="1"/>
    <col min="32" max="32" width="6.36328125" style="101" customWidth="1"/>
    <col min="33" max="33" width="7.36328125" customWidth="1"/>
    <col min="34" max="34" width="5.36328125" customWidth="1"/>
    <col min="35" max="35" width="7.08984375" customWidth="1"/>
    <col min="36" max="36" width="3.90625" style="101" customWidth="1"/>
    <col min="37" max="37" width="8" style="11" customWidth="1"/>
    <col min="38" max="38" width="6.08984375" style="101" customWidth="1"/>
    <col min="39" max="39" width="5.90625" style="101" customWidth="1"/>
    <col min="40" max="40" width="5.453125" style="101" customWidth="1"/>
    <col min="41" max="41" width="9.453125" customWidth="1"/>
    <col min="42" max="42" width="8" customWidth="1"/>
    <col min="43" max="43" width="8.1796875" style="11" customWidth="1"/>
    <col min="44" max="44" width="10" customWidth="1"/>
    <col min="45" max="45" width="10" style="11" customWidth="1"/>
    <col min="46" max="46" width="6.54296875" customWidth="1"/>
    <col min="58" max="58" width="14" customWidth="1"/>
    <col min="59" max="59" width="12.54296875" customWidth="1"/>
    <col min="60" max="60" width="10.90625" customWidth="1"/>
  </cols>
  <sheetData>
    <row r="1" spans="24:82">
      <c r="X1" s="47"/>
      <c r="Y1" s="47"/>
      <c r="Z1" s="47"/>
      <c r="AA1" s="47"/>
      <c r="AB1" s="47"/>
      <c r="AC1" s="47"/>
      <c r="AD1" s="96"/>
      <c r="AE1" s="47"/>
      <c r="AF1" s="96"/>
      <c r="AG1" s="47"/>
      <c r="AH1" s="47"/>
      <c r="AI1" s="47"/>
      <c r="AJ1" s="96"/>
      <c r="AK1" s="75"/>
      <c r="AL1" s="96"/>
      <c r="AM1" s="96"/>
      <c r="AN1" s="96"/>
      <c r="AO1" s="47"/>
      <c r="AP1" s="47"/>
      <c r="AQ1" s="75"/>
      <c r="AR1" s="47"/>
      <c r="AS1" s="75"/>
      <c r="AT1" s="47"/>
      <c r="AU1" s="4"/>
      <c r="AV1" s="4"/>
      <c r="AW1" s="4"/>
      <c r="AX1" s="4"/>
      <c r="AY1" s="4"/>
    </row>
    <row r="2" spans="24:82" s="193" customFormat="1" ht="15" customHeight="1">
      <c r="X2" s="192"/>
      <c r="Y2" s="192"/>
      <c r="Z2" s="192"/>
      <c r="AA2" s="146" t="s">
        <v>444</v>
      </c>
      <c r="AB2" s="192"/>
      <c r="AC2" s="192"/>
      <c r="AD2" s="203"/>
      <c r="AE2" s="192"/>
      <c r="AF2" s="203"/>
      <c r="AG2" s="192"/>
      <c r="AH2" s="192"/>
      <c r="AI2" s="146" t="str">
        <f>+År!B2</f>
        <v>DIELAM:</v>
      </c>
      <c r="AJ2" s="203"/>
      <c r="AK2" s="208"/>
      <c r="AL2" s="203"/>
      <c r="AM2" s="203"/>
      <c r="AN2" s="203"/>
      <c r="AO2" s="192"/>
      <c r="AP2" s="192"/>
      <c r="AQ2" s="208"/>
      <c r="AR2" s="192"/>
      <c r="AS2" s="208"/>
      <c r="AT2" s="192"/>
      <c r="AU2" s="4"/>
      <c r="AV2" s="4"/>
      <c r="AW2" s="4"/>
      <c r="AX2" s="4"/>
      <c r="AY2" s="4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24:82">
      <c r="X3" s="47"/>
      <c r="Y3" s="47"/>
      <c r="Z3" s="47"/>
      <c r="AA3" s="47"/>
      <c r="AB3" s="47"/>
      <c r="AC3" s="47"/>
      <c r="AD3" s="96"/>
      <c r="AE3" s="47"/>
      <c r="AF3" s="96"/>
      <c r="AG3" s="47"/>
      <c r="AH3" s="47"/>
      <c r="AI3" s="47"/>
      <c r="AJ3" s="96"/>
      <c r="AK3" s="75"/>
      <c r="AL3" s="96"/>
      <c r="AM3" s="96"/>
      <c r="AN3" s="96"/>
      <c r="AO3" s="47"/>
      <c r="AP3" s="47"/>
      <c r="AQ3" s="75"/>
      <c r="AR3" s="47"/>
      <c r="AS3" s="75"/>
      <c r="AT3" s="47"/>
      <c r="AU3" s="4"/>
      <c r="AV3" s="4"/>
      <c r="AW3" s="4"/>
      <c r="AX3" s="4"/>
      <c r="AY3" s="4"/>
    </row>
    <row r="4" spans="24:82">
      <c r="X4" s="47"/>
      <c r="Y4" s="47"/>
      <c r="Z4" s="47"/>
      <c r="AA4" s="47"/>
      <c r="AB4" s="47"/>
      <c r="AC4" s="47"/>
      <c r="AD4" s="96"/>
      <c r="AE4" s="47"/>
      <c r="AF4" s="96"/>
      <c r="AG4" s="47"/>
      <c r="AH4" s="47"/>
      <c r="AI4" s="47"/>
      <c r="AJ4" s="96"/>
      <c r="AK4" s="75"/>
      <c r="AL4" s="96"/>
      <c r="AM4" s="96"/>
      <c r="AN4" s="96"/>
      <c r="AO4" s="47"/>
      <c r="AP4" s="47"/>
      <c r="AQ4" s="75"/>
      <c r="AR4" s="47"/>
      <c r="AS4" s="75"/>
      <c r="AT4" s="47"/>
      <c r="AU4" s="4"/>
      <c r="AV4" s="4"/>
      <c r="AW4" s="4"/>
      <c r="AX4" s="4"/>
      <c r="AY4" s="4"/>
    </row>
    <row r="5" spans="24:82" s="194" customFormat="1" ht="19.8">
      <c r="X5" s="191"/>
      <c r="Y5" s="191"/>
      <c r="Z5" s="191"/>
      <c r="AA5" s="191"/>
      <c r="AB5" s="191" t="s">
        <v>5</v>
      </c>
      <c r="AC5" s="194">
        <f>+År!N2</f>
        <v>52</v>
      </c>
      <c r="AD5" s="216"/>
      <c r="AE5" s="195"/>
      <c r="AF5" s="216"/>
      <c r="AG5" s="191"/>
      <c r="AH5" s="195"/>
      <c r="AI5" s="191" t="s">
        <v>431</v>
      </c>
      <c r="AJ5" s="212"/>
      <c r="AK5" s="217"/>
      <c r="AL5" s="216"/>
      <c r="AM5" s="216"/>
      <c r="AN5" s="514">
        <f>SUM(AC11:AC25)</f>
        <v>1903</v>
      </c>
      <c r="AO5" s="515"/>
      <c r="AP5" s="191"/>
      <c r="AQ5" s="217"/>
      <c r="AR5" s="191"/>
      <c r="AS5" s="217"/>
      <c r="AT5" s="191"/>
      <c r="AU5" s="4"/>
      <c r="AV5" s="4"/>
      <c r="AW5" s="4"/>
      <c r="AX5" s="4"/>
      <c r="AY5" s="4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24:82" ht="21">
      <c r="X6" s="54"/>
      <c r="Y6" s="54"/>
      <c r="Z6" s="54"/>
      <c r="AA6" s="54"/>
      <c r="AB6" s="54"/>
      <c r="AC6" s="54"/>
      <c r="AD6" s="104"/>
      <c r="AE6" s="54"/>
      <c r="AF6" s="104"/>
      <c r="AG6" s="54"/>
      <c r="AH6" s="54"/>
      <c r="AI6" s="66"/>
      <c r="AJ6" s="104"/>
      <c r="AK6" s="210"/>
      <c r="AL6" s="96"/>
      <c r="AM6" s="96"/>
      <c r="AN6" s="96"/>
      <c r="AO6" s="47"/>
      <c r="AP6" s="47"/>
      <c r="AQ6" s="75"/>
      <c r="AR6" s="47"/>
      <c r="AS6" s="75"/>
      <c r="AT6" s="47"/>
      <c r="AU6" s="4"/>
      <c r="AV6" s="4"/>
      <c r="AW6" s="4"/>
      <c r="AX6" s="4"/>
      <c r="AY6" s="4"/>
    </row>
    <row r="7" spans="24:82" ht="21">
      <c r="X7" s="54"/>
      <c r="Y7" s="54"/>
      <c r="Z7" s="54"/>
      <c r="AA7" s="54"/>
      <c r="AB7" s="54"/>
      <c r="AC7" s="54"/>
      <c r="AD7" s="104"/>
      <c r="AE7" s="47"/>
      <c r="AF7" s="104"/>
      <c r="AG7" s="54"/>
      <c r="AH7" s="47"/>
      <c r="AI7" s="66"/>
      <c r="AJ7" s="96"/>
      <c r="AK7" s="210"/>
      <c r="AL7" s="96"/>
      <c r="AM7" s="96"/>
      <c r="AN7" s="96"/>
      <c r="AO7" s="47"/>
      <c r="AP7" s="47"/>
      <c r="AQ7" s="75"/>
      <c r="AR7" s="47"/>
      <c r="AS7" s="75"/>
      <c r="AT7" s="47"/>
      <c r="AU7" s="4"/>
      <c r="AV7" s="4"/>
      <c r="AW7" s="4"/>
      <c r="AX7" s="4"/>
      <c r="AY7" s="4"/>
    </row>
    <row r="8" spans="24:82" ht="15.6">
      <c r="X8" s="47"/>
      <c r="Y8" s="47"/>
      <c r="Z8" s="47"/>
      <c r="AA8" s="47"/>
      <c r="AB8" s="54" t="s">
        <v>2</v>
      </c>
      <c r="AC8" s="47"/>
      <c r="AD8" s="96"/>
      <c r="AE8" s="47"/>
      <c r="AF8" s="96"/>
      <c r="AG8" s="47"/>
      <c r="AH8" s="47"/>
      <c r="AI8" s="47"/>
      <c r="AJ8" s="96"/>
      <c r="AK8" s="75"/>
      <c r="AL8" s="104" t="s">
        <v>518</v>
      </c>
      <c r="AM8" s="96"/>
      <c r="AN8" s="96"/>
      <c r="AO8" s="47"/>
      <c r="AP8" s="47"/>
      <c r="AQ8" s="76" t="s">
        <v>552</v>
      </c>
      <c r="AR8" s="54" t="s">
        <v>79</v>
      </c>
      <c r="AS8" s="76" t="s">
        <v>2</v>
      </c>
      <c r="AT8" s="47"/>
      <c r="AU8" s="4"/>
      <c r="AV8" s="4"/>
      <c r="AW8" s="4"/>
      <c r="AX8" s="4"/>
      <c r="AY8" s="4"/>
    </row>
    <row r="9" spans="24:82" ht="15.6">
      <c r="X9" s="47"/>
      <c r="Y9" s="47"/>
      <c r="Z9" s="54" t="s">
        <v>418</v>
      </c>
      <c r="AA9" s="47"/>
      <c r="AB9" s="54" t="s">
        <v>495</v>
      </c>
      <c r="AC9" s="54" t="s">
        <v>2</v>
      </c>
      <c r="AD9" s="104" t="s">
        <v>2</v>
      </c>
      <c r="AE9" s="118"/>
      <c r="AF9" s="104" t="s">
        <v>1</v>
      </c>
      <c r="AG9" s="54" t="s">
        <v>22</v>
      </c>
      <c r="AH9" s="118"/>
      <c r="AI9" s="54" t="s">
        <v>22</v>
      </c>
      <c r="AJ9" s="222"/>
      <c r="AK9" s="76" t="s">
        <v>22</v>
      </c>
      <c r="AL9" s="104" t="s">
        <v>549</v>
      </c>
      <c r="AM9" s="104"/>
      <c r="AN9" s="104"/>
      <c r="AO9" s="54" t="s">
        <v>432</v>
      </c>
      <c r="AP9" s="54"/>
      <c r="AQ9" s="76" t="s">
        <v>491</v>
      </c>
      <c r="AR9" s="54" t="s">
        <v>433</v>
      </c>
      <c r="AS9" s="76" t="s">
        <v>435</v>
      </c>
      <c r="AT9" s="47"/>
      <c r="AU9" s="4"/>
      <c r="AV9" s="61"/>
      <c r="AW9" s="61"/>
      <c r="AX9" s="1"/>
      <c r="AY9" s="5"/>
    </row>
    <row r="10" spans="24:82" ht="15.6">
      <c r="X10" s="47"/>
      <c r="Y10" s="54" t="s">
        <v>91</v>
      </c>
      <c r="Z10" s="54" t="s">
        <v>419</v>
      </c>
      <c r="AA10" s="50"/>
      <c r="AB10" s="55" t="s">
        <v>496</v>
      </c>
      <c r="AC10" s="55" t="s">
        <v>8</v>
      </c>
      <c r="AD10" s="105" t="s">
        <v>408</v>
      </c>
      <c r="AE10" s="118" t="s">
        <v>498</v>
      </c>
      <c r="AF10" s="105" t="s">
        <v>408</v>
      </c>
      <c r="AG10" s="55" t="s">
        <v>0</v>
      </c>
      <c r="AH10" s="118" t="s">
        <v>498</v>
      </c>
      <c r="AI10" s="55" t="s">
        <v>44</v>
      </c>
      <c r="AJ10" s="222" t="s">
        <v>498</v>
      </c>
      <c r="AK10" s="77" t="s">
        <v>116</v>
      </c>
      <c r="AL10" s="105" t="s">
        <v>536</v>
      </c>
      <c r="AM10" s="105" t="s">
        <v>531</v>
      </c>
      <c r="AN10" s="105" t="s">
        <v>532</v>
      </c>
      <c r="AO10" s="55" t="s">
        <v>62</v>
      </c>
      <c r="AP10" s="55" t="s">
        <v>0</v>
      </c>
      <c r="AQ10" s="77" t="s">
        <v>43</v>
      </c>
      <c r="AR10" s="55" t="s">
        <v>434</v>
      </c>
      <c r="AS10" s="77" t="s">
        <v>70</v>
      </c>
      <c r="AT10" s="47"/>
      <c r="AU10" s="4"/>
      <c r="AV10" s="61"/>
      <c r="AW10" s="57" t="s">
        <v>94</v>
      </c>
      <c r="AX10" s="1"/>
      <c r="AY10" s="5"/>
    </row>
    <row r="11" spans="24:82" ht="15.6">
      <c r="X11" s="47"/>
      <c r="Y11" s="69">
        <f>+'Ark1'!C964</f>
        <v>2024</v>
      </c>
      <c r="Z11" s="69">
        <f>+'Ark1'!M964</f>
        <v>1</v>
      </c>
      <c r="AA11" s="69" t="str">
        <f>+AW10</f>
        <v>1-</v>
      </c>
      <c r="AB11" s="69">
        <f>+'Ark1'!Q964</f>
        <v>0</v>
      </c>
      <c r="AC11" s="69">
        <f>+'Ark1'!R964</f>
        <v>0</v>
      </c>
      <c r="AD11" s="206">
        <f>+'Ark1'!AG964</f>
        <v>0</v>
      </c>
      <c r="AE11" s="119">
        <f t="shared" ref="AE11:AE25" si="0">+AD11-AD27</f>
        <v>0</v>
      </c>
      <c r="AF11" s="206">
        <f>+'Ark1'!AH964</f>
        <v>0</v>
      </c>
      <c r="AG11" s="70">
        <f>+'Ark1'!S964</f>
        <v>0</v>
      </c>
      <c r="AH11" s="119">
        <f t="shared" ref="AH11:AH25" si="1">+AG11-AG27</f>
        <v>0</v>
      </c>
      <c r="AI11" s="70">
        <f>+'Ark1'!U964</f>
        <v>0</v>
      </c>
      <c r="AJ11" s="223">
        <f t="shared" ref="AJ11:AJ25" si="2">+AI11-AI27</f>
        <v>0</v>
      </c>
      <c r="AK11" s="145">
        <f>+'Ark1'!V964</f>
        <v>0</v>
      </c>
      <c r="AL11" s="144">
        <f>+'Ark1'!X964</f>
        <v>0</v>
      </c>
      <c r="AM11" s="144">
        <f>+'Ark1'!Y964</f>
        <v>0</v>
      </c>
      <c r="AN11" s="144">
        <f>+'Ark1'!Z964</f>
        <v>0</v>
      </c>
      <c r="AO11" s="70">
        <f>+'Ark1'!AA964</f>
        <v>0</v>
      </c>
      <c r="AP11" s="70">
        <f>+'Ark1'!AB964</f>
        <v>0</v>
      </c>
      <c r="AQ11" s="145">
        <f>+'Ark1'!AD964</f>
        <v>0</v>
      </c>
      <c r="AR11" s="70" t="e">
        <f t="shared" ref="AR11:AR74" si="3">+AI11/AG11</f>
        <v>#DIV/0!</v>
      </c>
      <c r="AS11" s="145" t="e">
        <f t="shared" ref="AS11:AS74" si="4">+AC11/AB11</f>
        <v>#DIV/0!</v>
      </c>
      <c r="AT11" s="47"/>
      <c r="AU11" s="4"/>
      <c r="AV11" s="61"/>
      <c r="AW11" s="68" t="s">
        <v>95</v>
      </c>
      <c r="AX11" s="1"/>
      <c r="AY11" s="5"/>
    </row>
    <row r="12" spans="24:82" ht="15.6">
      <c r="X12" s="47"/>
      <c r="Y12" s="69">
        <f>+'Ark1'!C965</f>
        <v>2024</v>
      </c>
      <c r="Z12" s="69">
        <f>+'Ark1'!M965</f>
        <v>2</v>
      </c>
      <c r="AA12" s="69" t="str">
        <f t="shared" ref="AA12:AA25" si="5">+AW11</f>
        <v>1</v>
      </c>
      <c r="AB12" s="69">
        <f>+'Ark1'!Q965</f>
        <v>2</v>
      </c>
      <c r="AC12" s="69">
        <f>+'Ark1'!R965</f>
        <v>4</v>
      </c>
      <c r="AD12" s="206">
        <f>+'Ark1'!AG965</f>
        <v>0.21019442984760897</v>
      </c>
      <c r="AE12" s="119">
        <f t="shared" si="0"/>
        <v>-0.72979110883641118</v>
      </c>
      <c r="AF12" s="206">
        <f>+'Ark1'!AH965</f>
        <v>9.0160775245017061E-2</v>
      </c>
      <c r="AG12" s="70">
        <f>+'Ark1'!S965</f>
        <v>5.25</v>
      </c>
      <c r="AH12" s="119">
        <f t="shared" si="1"/>
        <v>-1.1730769230769216</v>
      </c>
      <c r="AI12" s="70">
        <f>+'Ark1'!U965</f>
        <v>6.55</v>
      </c>
      <c r="AJ12" s="223">
        <f t="shared" si="2"/>
        <v>-3.188461538461536</v>
      </c>
      <c r="AK12" s="145">
        <f>+'Ark1'!V965</f>
        <v>0</v>
      </c>
      <c r="AL12" s="144">
        <f>+'Ark1'!X965</f>
        <v>0</v>
      </c>
      <c r="AM12" s="144">
        <f>+'Ark1'!Y965</f>
        <v>0</v>
      </c>
      <c r="AN12" s="144">
        <f>+'Ark1'!Z965</f>
        <v>0</v>
      </c>
      <c r="AO12" s="70">
        <f>+'Ark1'!AA965</f>
        <v>1.685971530008737</v>
      </c>
      <c r="AP12" s="70">
        <f>+'Ark1'!AB965</f>
        <v>1.4790199457749036</v>
      </c>
      <c r="AQ12" s="145">
        <f>+'Ark1'!AD965</f>
        <v>98.753380598695387</v>
      </c>
      <c r="AR12" s="70">
        <f t="shared" si="3"/>
        <v>1.2476190476190476</v>
      </c>
      <c r="AS12" s="145">
        <f t="shared" si="4"/>
        <v>2</v>
      </c>
      <c r="AT12" s="47"/>
      <c r="AU12" s="4"/>
      <c r="AV12" s="61"/>
      <c r="AW12" s="57" t="s">
        <v>96</v>
      </c>
      <c r="AX12" s="1"/>
      <c r="AY12" s="5"/>
    </row>
    <row r="13" spans="24:82" ht="15.6">
      <c r="X13" s="47"/>
      <c r="Y13" s="69">
        <f>+'Ark1'!C966</f>
        <v>2024</v>
      </c>
      <c r="Z13" s="69">
        <f>+'Ark1'!M966</f>
        <v>3</v>
      </c>
      <c r="AA13" s="69" t="str">
        <f t="shared" si="5"/>
        <v>1+</v>
      </c>
      <c r="AB13" s="69">
        <f>+'Ark1'!Q966</f>
        <v>10</v>
      </c>
      <c r="AC13" s="69">
        <f>+'Ark1'!R966</f>
        <v>21</v>
      </c>
      <c r="AD13" s="206">
        <f>+'Ark1'!AG966</f>
        <v>1.1035207566999472</v>
      </c>
      <c r="AE13" s="119">
        <f t="shared" si="0"/>
        <v>-1.6441292794533426</v>
      </c>
      <c r="AF13" s="206">
        <f>+'Ark1'!AH966</f>
        <v>0.66175256029071694</v>
      </c>
      <c r="AG13" s="70">
        <f>+'Ark1'!S966</f>
        <v>5.761904761904761</v>
      </c>
      <c r="AH13" s="119">
        <f t="shared" si="1"/>
        <v>-1.8565162907268169</v>
      </c>
      <c r="AI13" s="70">
        <f>+'Ark1'!U966</f>
        <v>9.1571428571428601</v>
      </c>
      <c r="AJ13" s="223">
        <f t="shared" si="2"/>
        <v>-2.3573308270676705</v>
      </c>
      <c r="AK13" s="145">
        <f>+'Ark1'!V966</f>
        <v>0</v>
      </c>
      <c r="AL13" s="144">
        <f>+'Ark1'!X966</f>
        <v>0</v>
      </c>
      <c r="AM13" s="144">
        <f>+'Ark1'!Y966</f>
        <v>0</v>
      </c>
      <c r="AN13" s="144">
        <f>+'Ark1'!Z966</f>
        <v>0</v>
      </c>
      <c r="AO13" s="70">
        <f>+'Ark1'!AA966</f>
        <v>2.2712638454794938</v>
      </c>
      <c r="AP13" s="70">
        <f>+'Ark1'!AB966</f>
        <v>1.4443572274383909</v>
      </c>
      <c r="AQ13" s="145">
        <f>+'Ark1'!AD966</f>
        <v>58.332446409078415</v>
      </c>
      <c r="AR13" s="70">
        <f t="shared" si="3"/>
        <v>1.5892561983471083</v>
      </c>
      <c r="AS13" s="145">
        <f t="shared" si="4"/>
        <v>2.1</v>
      </c>
      <c r="AT13" s="47"/>
      <c r="AU13" s="4"/>
      <c r="AV13" s="61"/>
      <c r="AW13" s="57" t="s">
        <v>97</v>
      </c>
      <c r="AX13" s="1"/>
      <c r="AY13" s="5"/>
    </row>
    <row r="14" spans="24:82" ht="15.6">
      <c r="X14" s="47"/>
      <c r="Y14" s="69">
        <f>+'Ark1'!C967</f>
        <v>2024</v>
      </c>
      <c r="Z14" s="69">
        <f>+'Ark1'!M967</f>
        <v>4</v>
      </c>
      <c r="AA14" s="69" t="str">
        <f t="shared" si="5"/>
        <v>2-</v>
      </c>
      <c r="AB14" s="69">
        <f>+'Ark1'!Q967</f>
        <v>34</v>
      </c>
      <c r="AC14" s="69">
        <f>+'Ark1'!R967</f>
        <v>59</v>
      </c>
      <c r="AD14" s="206">
        <f>+'Ark1'!AG967</f>
        <v>3.1003678402522343</v>
      </c>
      <c r="AE14" s="119">
        <f t="shared" si="0"/>
        <v>-3.4433776405865215</v>
      </c>
      <c r="AF14" s="206">
        <f>+'Ark1'!AH967</f>
        <v>2.6556133685717431</v>
      </c>
      <c r="AG14" s="70">
        <f>+'Ark1'!S967</f>
        <v>8</v>
      </c>
      <c r="AH14" s="119">
        <f t="shared" si="1"/>
        <v>-3.3149171270718369E-2</v>
      </c>
      <c r="AI14" s="70">
        <f>+'Ark1'!U967</f>
        <v>13.079661016949157</v>
      </c>
      <c r="AJ14" s="223">
        <f t="shared" si="2"/>
        <v>0.49789306114805498</v>
      </c>
      <c r="AK14" s="145">
        <f>+'Ark1'!V967</f>
        <v>0</v>
      </c>
      <c r="AL14" s="144">
        <f>+'Ark1'!X967</f>
        <v>16.949152542372879</v>
      </c>
      <c r="AM14" s="144">
        <f>+'Ark1'!Y967</f>
        <v>1.6949152542372876</v>
      </c>
      <c r="AN14" s="144">
        <f>+'Ark1'!Z967</f>
        <v>0</v>
      </c>
      <c r="AO14" s="70">
        <f>+'Ark1'!AA967</f>
        <v>3.4607131459152818</v>
      </c>
      <c r="AP14" s="70">
        <f>+'Ark1'!AB967</f>
        <v>1.2487281665351773</v>
      </c>
      <c r="AQ14" s="145">
        <f>+'Ark1'!AD967</f>
        <v>7.6480213070787988</v>
      </c>
      <c r="AR14" s="70">
        <f t="shared" si="3"/>
        <v>1.6349576271186446</v>
      </c>
      <c r="AS14" s="145">
        <f t="shared" si="4"/>
        <v>1.7352941176470589</v>
      </c>
      <c r="AT14" s="47"/>
      <c r="AU14" s="4"/>
      <c r="AV14" s="61"/>
      <c r="AW14" s="68" t="s">
        <v>98</v>
      </c>
      <c r="AX14" s="1"/>
      <c r="AY14" s="5"/>
      <c r="BA14" s="2"/>
      <c r="BB14" s="2"/>
      <c r="BC14" s="2"/>
    </row>
    <row r="15" spans="24:82" ht="15.6">
      <c r="X15" s="47"/>
      <c r="Y15" s="69">
        <f>+'Ark1'!C968</f>
        <v>2024</v>
      </c>
      <c r="Z15" s="69">
        <f>+'Ark1'!M968</f>
        <v>5</v>
      </c>
      <c r="AA15" s="69" t="str">
        <f t="shared" si="5"/>
        <v>2</v>
      </c>
      <c r="AB15" s="69">
        <f>+'Ark1'!Q968</f>
        <v>76</v>
      </c>
      <c r="AC15" s="69">
        <f>+'Ark1'!R968</f>
        <v>198</v>
      </c>
      <c r="AD15" s="206">
        <f>+'Ark1'!AG968</f>
        <v>10.404624277456648</v>
      </c>
      <c r="AE15" s="119">
        <f t="shared" si="0"/>
        <v>-2.8636331339677916</v>
      </c>
      <c r="AF15" s="206">
        <f>+'Ark1'!AH968</f>
        <v>9.0284660279704863</v>
      </c>
      <c r="AG15" s="70">
        <f>+'Ark1'!S968</f>
        <v>8.5555555555555554</v>
      </c>
      <c r="AH15" s="119">
        <f t="shared" si="1"/>
        <v>7.5991522858005922E-2</v>
      </c>
      <c r="AI15" s="70">
        <f>+'Ark1'!U968</f>
        <v>13.250505050505048</v>
      </c>
      <c r="AJ15" s="223">
        <f t="shared" si="2"/>
        <v>-0.16747860072110221</v>
      </c>
      <c r="AK15" s="145">
        <f>+'Ark1'!V968</f>
        <v>0.50505050505050508</v>
      </c>
      <c r="AL15" s="144">
        <f>+'Ark1'!X968</f>
        <v>14.646464646464645</v>
      </c>
      <c r="AM15" s="144">
        <f>+'Ark1'!Y968</f>
        <v>0.50505050505050508</v>
      </c>
      <c r="AN15" s="144">
        <f>+'Ark1'!Z968</f>
        <v>0</v>
      </c>
      <c r="AO15" s="70">
        <f>+'Ark1'!AA968</f>
        <v>2.8688636309177662</v>
      </c>
      <c r="AP15" s="70">
        <f>+'Ark1'!AB968</f>
        <v>0.96632410045263761</v>
      </c>
      <c r="AQ15" s="145">
        <f>+'Ark1'!AD968</f>
        <v>19.647164041365738</v>
      </c>
      <c r="AR15" s="70">
        <f t="shared" si="3"/>
        <v>1.548760330578512</v>
      </c>
      <c r="AS15" s="145">
        <f t="shared" si="4"/>
        <v>2.6052631578947367</v>
      </c>
      <c r="AT15" s="47"/>
      <c r="AU15" s="4"/>
      <c r="AV15" s="61"/>
      <c r="AW15" s="57" t="s">
        <v>99</v>
      </c>
      <c r="AX15" s="13"/>
      <c r="AY15" s="5"/>
      <c r="BA15" s="2"/>
      <c r="BB15" s="2"/>
      <c r="BC15" s="4"/>
      <c r="BD15" s="4"/>
      <c r="BE15" s="4"/>
    </row>
    <row r="16" spans="24:82" ht="15.6">
      <c r="X16" s="47"/>
      <c r="Y16" s="69">
        <f>+'Ark1'!C969</f>
        <v>2024</v>
      </c>
      <c r="Z16" s="69">
        <f>+'Ark1'!M969</f>
        <v>6</v>
      </c>
      <c r="AA16" s="69" t="str">
        <f t="shared" si="5"/>
        <v>2+</v>
      </c>
      <c r="AB16" s="69">
        <f>+'Ark1'!Q969</f>
        <v>112</v>
      </c>
      <c r="AC16" s="69">
        <f>+'Ark1'!R969</f>
        <v>349</v>
      </c>
      <c r="AD16" s="206">
        <f>+'Ark1'!AG969</f>
        <v>18.339464004203887</v>
      </c>
      <c r="AE16" s="119">
        <f t="shared" si="0"/>
        <v>-4.3286487940607579</v>
      </c>
      <c r="AF16" s="206">
        <f>+'Ark1'!AH969</f>
        <v>17.390361744301277</v>
      </c>
      <c r="AG16" s="70">
        <f>+'Ark1'!S969</f>
        <v>9.1776504297994244</v>
      </c>
      <c r="AH16" s="119">
        <f t="shared" si="1"/>
        <v>0.34830433729543842</v>
      </c>
      <c r="AI16" s="70">
        <f>+'Ark1'!U969</f>
        <v>14.479942693409743</v>
      </c>
      <c r="AJ16" s="223">
        <f t="shared" si="2"/>
        <v>-0.40123752987573447</v>
      </c>
      <c r="AK16" s="145">
        <f>+'Ark1'!V969</f>
        <v>0</v>
      </c>
      <c r="AL16" s="144">
        <f>+'Ark1'!X969</f>
        <v>20.343839541547275</v>
      </c>
      <c r="AM16" s="144">
        <f>+'Ark1'!Y969</f>
        <v>0.28653295128939821</v>
      </c>
      <c r="AN16" s="144">
        <f>+'Ark1'!Z969</f>
        <v>0</v>
      </c>
      <c r="AO16" s="70">
        <f>+'Ark1'!AA969</f>
        <v>2.2403435566292664</v>
      </c>
      <c r="AP16" s="70">
        <f>+'Ark1'!AB969</f>
        <v>1.0878143399767899</v>
      </c>
      <c r="AQ16" s="145">
        <f>+'Ark1'!AD969</f>
        <v>28.998460281504951</v>
      </c>
      <c r="AR16" s="70">
        <f t="shared" si="3"/>
        <v>1.5777396191070876</v>
      </c>
      <c r="AS16" s="145">
        <f t="shared" si="4"/>
        <v>3.1160714285714284</v>
      </c>
      <c r="AT16" s="47"/>
      <c r="AU16" s="4"/>
      <c r="AV16" s="61"/>
      <c r="AW16" s="57" t="s">
        <v>100</v>
      </c>
      <c r="AX16" s="1"/>
      <c r="AY16" s="5"/>
    </row>
    <row r="17" spans="24:57" ht="15.6">
      <c r="X17" s="47"/>
      <c r="Y17" s="69">
        <f>+'Ark1'!C970</f>
        <v>2024</v>
      </c>
      <c r="Z17" s="69">
        <f>+'Ark1'!M970</f>
        <v>7</v>
      </c>
      <c r="AA17" s="69" t="str">
        <f t="shared" si="5"/>
        <v>3-</v>
      </c>
      <c r="AB17" s="69">
        <f>+'Ark1'!Q970</f>
        <v>138</v>
      </c>
      <c r="AC17" s="69">
        <f>+'Ark1'!R970</f>
        <v>569</v>
      </c>
      <c r="AD17" s="206">
        <f>+'Ark1'!AG970</f>
        <v>29.900157645822379</v>
      </c>
      <c r="AE17" s="119">
        <f t="shared" si="0"/>
        <v>4.629007971201986</v>
      </c>
      <c r="AF17" s="206">
        <f>+'Ark1'!AH970</f>
        <v>30.194912454575487</v>
      </c>
      <c r="AG17" s="70">
        <f>+'Ark1'!S970</f>
        <v>9.6871704745166962</v>
      </c>
      <c r="AH17" s="119">
        <f t="shared" si="1"/>
        <v>0.61134787079709696</v>
      </c>
      <c r="AI17" s="70">
        <f>+'Ark1'!U970</f>
        <v>15.420738137082605</v>
      </c>
      <c r="AJ17" s="223">
        <f t="shared" si="2"/>
        <v>-0.49514169124357643</v>
      </c>
      <c r="AK17" s="145">
        <f>+'Ark1'!V970</f>
        <v>0.35149384885764501</v>
      </c>
      <c r="AL17" s="144">
        <f>+'Ark1'!X970</f>
        <v>36.731107205623907</v>
      </c>
      <c r="AM17" s="144">
        <f>+'Ark1'!Y970</f>
        <v>0.87873462214411246</v>
      </c>
      <c r="AN17" s="144">
        <f>+'Ark1'!Z970</f>
        <v>0</v>
      </c>
      <c r="AO17" s="70">
        <f>+'Ark1'!AA970</f>
        <v>2.4350960869167286</v>
      </c>
      <c r="AP17" s="70">
        <f>+'Ark1'!AB970</f>
        <v>0.94331087308260897</v>
      </c>
      <c r="AQ17" s="145">
        <f>+'Ark1'!AD970</f>
        <v>27.305671378796124</v>
      </c>
      <c r="AR17" s="70">
        <f t="shared" si="3"/>
        <v>1.5918722786647319</v>
      </c>
      <c r="AS17" s="145">
        <f t="shared" si="4"/>
        <v>4.1231884057971016</v>
      </c>
      <c r="AT17" s="47"/>
      <c r="AU17" s="4"/>
      <c r="AV17" s="61"/>
      <c r="AW17" s="68" t="s">
        <v>101</v>
      </c>
      <c r="AX17" s="1"/>
      <c r="AY17" s="5"/>
    </row>
    <row r="18" spans="24:57" ht="15.6">
      <c r="X18" s="47"/>
      <c r="Y18" s="69">
        <f>+'Ark1'!C971</f>
        <v>2024</v>
      </c>
      <c r="Z18" s="69">
        <f>+'Ark1'!M971</f>
        <v>8</v>
      </c>
      <c r="AA18" s="69" t="str">
        <f t="shared" si="5"/>
        <v>3</v>
      </c>
      <c r="AB18" s="69">
        <f>+'Ark1'!Q971</f>
        <v>123</v>
      </c>
      <c r="AC18" s="69">
        <f>+'Ark1'!R971</f>
        <v>472</v>
      </c>
      <c r="AD18" s="206">
        <f>+'Ark1'!AG971</f>
        <v>24.802942722017871</v>
      </c>
      <c r="AE18" s="119">
        <f t="shared" si="0"/>
        <v>5.4247793091473042</v>
      </c>
      <c r="AF18" s="206">
        <f>+'Ark1'!AH971</f>
        <v>26.249518224865113</v>
      </c>
      <c r="AG18" s="70">
        <f>+'Ark1'!S971</f>
        <v>9.917372881355929</v>
      </c>
      <c r="AH18" s="119">
        <f t="shared" si="1"/>
        <v>0.6188654186693654</v>
      </c>
      <c r="AI18" s="70">
        <f>+'Ark1'!U971</f>
        <v>16.160805084745771</v>
      </c>
      <c r="AJ18" s="223">
        <f t="shared" si="2"/>
        <v>-0.17893372122436091</v>
      </c>
      <c r="AK18" s="145">
        <f>+'Ark1'!V971</f>
        <v>0</v>
      </c>
      <c r="AL18" s="144">
        <f>+'Ark1'!X971</f>
        <v>45.974576271186443</v>
      </c>
      <c r="AM18" s="144">
        <f>+'Ark1'!Y971</f>
        <v>1.4830508474576267</v>
      </c>
      <c r="AN18" s="144">
        <f>+'Ark1'!Z971</f>
        <v>0</v>
      </c>
      <c r="AO18" s="70">
        <f>+'Ark1'!AA971</f>
        <v>2.5019504654367206</v>
      </c>
      <c r="AP18" s="70">
        <f>+'Ark1'!AB971</f>
        <v>1.0103044749707488</v>
      </c>
      <c r="AQ18" s="145">
        <f>+'Ark1'!AD971</f>
        <v>25.678830247931128</v>
      </c>
      <c r="AR18" s="70">
        <f t="shared" si="3"/>
        <v>1.6295449690237143</v>
      </c>
      <c r="AS18" s="145">
        <f t="shared" si="4"/>
        <v>3.8373983739837398</v>
      </c>
      <c r="AT18" s="47"/>
      <c r="AU18" s="4"/>
      <c r="AV18" s="61"/>
      <c r="AW18" s="57" t="s">
        <v>102</v>
      </c>
      <c r="AX18" s="1"/>
      <c r="AY18" s="5"/>
      <c r="BA18" s="2"/>
      <c r="BB18" s="2"/>
      <c r="BC18" s="2"/>
    </row>
    <row r="19" spans="24:57" ht="15.6">
      <c r="X19" s="47"/>
      <c r="Y19" s="69">
        <f>+'Ark1'!C972</f>
        <v>2024</v>
      </c>
      <c r="Z19" s="69">
        <f>+'Ark1'!M972</f>
        <v>9</v>
      </c>
      <c r="AA19" s="69" t="str">
        <f t="shared" si="5"/>
        <v>3+</v>
      </c>
      <c r="AB19" s="69">
        <f>+'Ark1'!Q972</f>
        <v>75</v>
      </c>
      <c r="AC19" s="69">
        <f>+'Ark1'!R972</f>
        <v>187</v>
      </c>
      <c r="AD19" s="206">
        <f>+'Ark1'!AG972</f>
        <v>9.8265895953757187</v>
      </c>
      <c r="AE19" s="119">
        <f t="shared" si="0"/>
        <v>1.8367125165615459</v>
      </c>
      <c r="AF19" s="206">
        <f>+'Ark1'!AH972</f>
        <v>10.903947803105384</v>
      </c>
      <c r="AG19" s="70">
        <f>+'Ark1'!S972</f>
        <v>10.037433155080212</v>
      </c>
      <c r="AH19" s="119">
        <f t="shared" si="1"/>
        <v>0.81571369806664151</v>
      </c>
      <c r="AI19" s="70">
        <f>+'Ark1'!U972</f>
        <v>16.944385026737965</v>
      </c>
      <c r="AJ19" s="223">
        <f t="shared" si="2"/>
        <v>-0.29045660222131175</v>
      </c>
      <c r="AK19" s="145">
        <f>+'Ark1'!V972</f>
        <v>0</v>
      </c>
      <c r="AL19" s="144">
        <f>+'Ark1'!X972</f>
        <v>57.754010695187155</v>
      </c>
      <c r="AM19" s="144">
        <f>+'Ark1'!Y972</f>
        <v>2.6737967914438503</v>
      </c>
      <c r="AN19" s="144">
        <f>+'Ark1'!Z972</f>
        <v>0</v>
      </c>
      <c r="AO19" s="70">
        <f>+'Ark1'!AA972</f>
        <v>2.5682362539362158</v>
      </c>
      <c r="AP19" s="70">
        <f>+'Ark1'!AB972</f>
        <v>0.91551676741287236</v>
      </c>
      <c r="AQ19" s="145">
        <f>+'Ark1'!AD972</f>
        <v>27.994804395501781</v>
      </c>
      <c r="AR19" s="70">
        <f t="shared" si="3"/>
        <v>1.6881193393713374</v>
      </c>
      <c r="AS19" s="145">
        <f t="shared" si="4"/>
        <v>2.4933333333333332</v>
      </c>
      <c r="AT19" s="47"/>
      <c r="AU19" s="4"/>
      <c r="AV19" s="61"/>
      <c r="AW19" s="57" t="s">
        <v>103</v>
      </c>
      <c r="AX19" s="1"/>
      <c r="AY19" s="5"/>
      <c r="BA19" s="2"/>
      <c r="BB19" s="2"/>
      <c r="BC19" s="2"/>
    </row>
    <row r="20" spans="24:57" ht="15.6">
      <c r="X20" s="47"/>
      <c r="Y20" s="69">
        <f>+'Ark1'!C973</f>
        <v>2024</v>
      </c>
      <c r="Z20" s="69">
        <f>+'Ark1'!M973</f>
        <v>10</v>
      </c>
      <c r="AA20" s="69" t="str">
        <f t="shared" si="5"/>
        <v>4-</v>
      </c>
      <c r="AB20" s="69">
        <f>+'Ark1'!Q973</f>
        <v>18</v>
      </c>
      <c r="AC20" s="69">
        <f>+'Ark1'!R973</f>
        <v>32</v>
      </c>
      <c r="AD20" s="206">
        <f>+'Ark1'!AG973</f>
        <v>1.6815554387808715</v>
      </c>
      <c r="AE20" s="119">
        <f t="shared" si="0"/>
        <v>0.74156990009685142</v>
      </c>
      <c r="AF20" s="206">
        <f>+'Ark1'!AH973</f>
        <v>2.0034963109789672</v>
      </c>
      <c r="AG20" s="70">
        <f>+'Ark1'!S973</f>
        <v>10.1875</v>
      </c>
      <c r="AH20" s="119">
        <f t="shared" si="1"/>
        <v>1.0721153846153886</v>
      </c>
      <c r="AI20" s="70">
        <f>+'Ark1'!U973</f>
        <v>18.193750000000005</v>
      </c>
      <c r="AJ20" s="223">
        <f t="shared" si="2"/>
        <v>-1.983173076923066</v>
      </c>
      <c r="AK20" s="145">
        <f>+'Ark1'!V973</f>
        <v>0</v>
      </c>
      <c r="AL20" s="144">
        <f>+'Ark1'!X973</f>
        <v>75</v>
      </c>
      <c r="AM20" s="144">
        <f>+'Ark1'!Y973</f>
        <v>3.125</v>
      </c>
      <c r="AN20" s="144">
        <f>+'Ark1'!Z973</f>
        <v>0</v>
      </c>
      <c r="AO20" s="70">
        <f>+'Ark1'!AA973</f>
        <v>3.5142511204379958</v>
      </c>
      <c r="AP20" s="70">
        <f>+'Ark1'!AB973</f>
        <v>1.0439558180306294</v>
      </c>
      <c r="AQ20" s="145">
        <f>+'Ark1'!AD973</f>
        <v>16.216048218868636</v>
      </c>
      <c r="AR20" s="70">
        <f t="shared" si="3"/>
        <v>1.7858895705521478</v>
      </c>
      <c r="AS20" s="145">
        <f t="shared" si="4"/>
        <v>1.7777777777777777</v>
      </c>
      <c r="AT20" s="47"/>
      <c r="AU20" s="4"/>
      <c r="AV20" s="61"/>
      <c r="AW20" s="68" t="s">
        <v>104</v>
      </c>
      <c r="AX20" s="1"/>
      <c r="AY20" s="5"/>
      <c r="BA20" s="2"/>
      <c r="BB20" s="2"/>
      <c r="BC20" s="2"/>
    </row>
    <row r="21" spans="24:57" ht="15.6">
      <c r="X21" s="47"/>
      <c r="Y21" s="69">
        <f>+'Ark1'!C974</f>
        <v>2024</v>
      </c>
      <c r="Z21" s="69">
        <f>+'Ark1'!M974</f>
        <v>11</v>
      </c>
      <c r="AA21" s="69" t="str">
        <f t="shared" si="5"/>
        <v>4</v>
      </c>
      <c r="AB21" s="69">
        <f>+'Ark1'!Q974</f>
        <v>5</v>
      </c>
      <c r="AC21" s="69">
        <f>+'Ark1'!R974</f>
        <v>7</v>
      </c>
      <c r="AD21" s="206">
        <f>+'Ark1'!AG974</f>
        <v>0.36784025223331568</v>
      </c>
      <c r="AE21" s="119">
        <f t="shared" si="0"/>
        <v>0.15092051253700337</v>
      </c>
      <c r="AF21" s="206">
        <f>+'Ark1'!AH974</f>
        <v>0.48969001211320334</v>
      </c>
      <c r="AG21" s="70">
        <f>+'Ark1'!S974</f>
        <v>10.714285714285712</v>
      </c>
      <c r="AH21" s="119">
        <f t="shared" si="1"/>
        <v>1.380952380952376</v>
      </c>
      <c r="AI21" s="70">
        <f>+'Ark1'!U974</f>
        <v>20.328571428571426</v>
      </c>
      <c r="AJ21" s="223">
        <f t="shared" si="2"/>
        <v>-1.5214285714285793</v>
      </c>
      <c r="AK21" s="145">
        <f>+'Ark1'!V974</f>
        <v>0</v>
      </c>
      <c r="AL21" s="144">
        <f>+'Ark1'!X974</f>
        <v>85.714285714285694</v>
      </c>
      <c r="AM21" s="144">
        <f>+'Ark1'!Y974</f>
        <v>14.285714285714288</v>
      </c>
      <c r="AN21" s="144">
        <f>+'Ark1'!Z974</f>
        <v>0</v>
      </c>
      <c r="AO21" s="70">
        <f>+'Ark1'!AA974</f>
        <v>3.7277776932929054</v>
      </c>
      <c r="AP21" s="70">
        <f>+'Ark1'!AB974</f>
        <v>0.69985421222377842</v>
      </c>
      <c r="AQ21" s="145">
        <f>+'Ark1'!AD974</f>
        <v>-7.3531629031270445</v>
      </c>
      <c r="AR21" s="70">
        <f t="shared" si="3"/>
        <v>1.8973333333333335</v>
      </c>
      <c r="AS21" s="145">
        <f t="shared" si="4"/>
        <v>1.4</v>
      </c>
      <c r="AT21" s="47"/>
      <c r="AU21" s="4"/>
      <c r="AV21" s="61"/>
      <c r="AW21" s="57" t="s">
        <v>105</v>
      </c>
      <c r="AX21" s="1"/>
      <c r="AY21" s="5"/>
      <c r="BA21" s="2"/>
      <c r="BB21" s="2"/>
      <c r="BC21" s="2"/>
    </row>
    <row r="22" spans="24:57" ht="15.6">
      <c r="X22" s="47"/>
      <c r="Y22" s="69">
        <f>+'Ark1'!C975</f>
        <v>2024</v>
      </c>
      <c r="Z22" s="69">
        <f>+'Ark1'!M975</f>
        <v>12</v>
      </c>
      <c r="AA22" s="69" t="str">
        <f t="shared" si="5"/>
        <v>4+</v>
      </c>
      <c r="AB22" s="69">
        <f>+'Ark1'!Q975</f>
        <v>2</v>
      </c>
      <c r="AC22" s="69">
        <f>+'Ark1'!R975</f>
        <v>4</v>
      </c>
      <c r="AD22" s="206">
        <f>+'Ark1'!AG975</f>
        <v>0.21019442984760897</v>
      </c>
      <c r="AE22" s="119">
        <f t="shared" si="0"/>
        <v>0.17404113989822356</v>
      </c>
      <c r="AF22" s="206">
        <f>+'Ark1'!AH975</f>
        <v>0.26876170025327606</v>
      </c>
      <c r="AG22" s="70">
        <f>+'Ark1'!S975</f>
        <v>11</v>
      </c>
      <c r="AH22" s="119">
        <f t="shared" si="1"/>
        <v>4</v>
      </c>
      <c r="AI22" s="70">
        <f>+'Ark1'!U975</f>
        <v>19.524999999999999</v>
      </c>
      <c r="AJ22" s="223">
        <f t="shared" si="2"/>
        <v>4.1249999999999982</v>
      </c>
      <c r="AK22" s="145">
        <f>+'Ark1'!V975</f>
        <v>0</v>
      </c>
      <c r="AL22" s="144">
        <f>+'Ark1'!X975</f>
        <v>50</v>
      </c>
      <c r="AM22" s="144">
        <f>+'Ark1'!Y975</f>
        <v>25</v>
      </c>
      <c r="AN22" s="144">
        <f>+'Ark1'!Z975</f>
        <v>0</v>
      </c>
      <c r="AO22" s="70">
        <f>+'Ark1'!AA975</f>
        <v>6.4309311145432213</v>
      </c>
      <c r="AP22" s="70">
        <f>+'Ark1'!AB975</f>
        <v>0</v>
      </c>
      <c r="AQ22" s="145">
        <f>+'Ark1'!AD975</f>
        <v>0</v>
      </c>
      <c r="AR22" s="70">
        <f t="shared" si="3"/>
        <v>1.7749999999999999</v>
      </c>
      <c r="AS22" s="145">
        <f t="shared" si="4"/>
        <v>2</v>
      </c>
      <c r="AT22" s="47"/>
      <c r="AU22" s="4"/>
      <c r="AV22" s="61"/>
      <c r="AW22" s="57" t="s">
        <v>106</v>
      </c>
      <c r="AX22" s="13"/>
      <c r="AY22" s="5"/>
      <c r="BA22" s="2"/>
      <c r="BB22" s="2"/>
      <c r="BC22" s="4"/>
      <c r="BD22" s="4"/>
      <c r="BE22" s="4"/>
    </row>
    <row r="23" spans="24:57" ht="15.6">
      <c r="X23" s="47"/>
      <c r="Y23" s="69">
        <f>+'Ark1'!C976</f>
        <v>2024</v>
      </c>
      <c r="Z23" s="69">
        <f>+'Ark1'!M976</f>
        <v>13</v>
      </c>
      <c r="AA23" s="69" t="str">
        <f t="shared" si="5"/>
        <v>5-</v>
      </c>
      <c r="AB23" s="69">
        <f>+'Ark1'!Q976</f>
        <v>1</v>
      </c>
      <c r="AC23" s="69">
        <f>+'Ark1'!R976</f>
        <v>1</v>
      </c>
      <c r="AD23" s="206">
        <f>+'Ark1'!AG976</f>
        <v>5.2548607461902243E-2</v>
      </c>
      <c r="AE23" s="119">
        <f t="shared" si="0"/>
        <v>5.2548607461902243E-2</v>
      </c>
      <c r="AF23" s="206">
        <f>+'Ark1'!AH976</f>
        <v>6.3319017729324995E-2</v>
      </c>
      <c r="AG23" s="70">
        <f>+'Ark1'!S976</f>
        <v>11</v>
      </c>
      <c r="AH23" s="119">
        <f t="shared" si="1"/>
        <v>11</v>
      </c>
      <c r="AI23" s="70">
        <f>+'Ark1'!U976</f>
        <v>18.400000000000006</v>
      </c>
      <c r="AJ23" s="223">
        <f t="shared" si="2"/>
        <v>18.400000000000006</v>
      </c>
      <c r="AK23" s="145">
        <f>+'Ark1'!V976</f>
        <v>0</v>
      </c>
      <c r="AL23" s="144">
        <f>+'Ark1'!X976</f>
        <v>100</v>
      </c>
      <c r="AM23" s="144">
        <f>+'Ark1'!Y976</f>
        <v>0</v>
      </c>
      <c r="AN23" s="144">
        <f>+'Ark1'!Z976</f>
        <v>0</v>
      </c>
      <c r="AO23" s="70">
        <f>+'Ark1'!AA976</f>
        <v>0</v>
      </c>
      <c r="AP23" s="70">
        <f>+'Ark1'!AB976</f>
        <v>0</v>
      </c>
      <c r="AQ23" s="145">
        <f>+'Ark1'!AD976</f>
        <v>0</v>
      </c>
      <c r="AR23" s="70">
        <f t="shared" si="3"/>
        <v>1.6727272727272733</v>
      </c>
      <c r="AS23" s="145">
        <f t="shared" si="4"/>
        <v>1</v>
      </c>
      <c r="AT23" s="47"/>
      <c r="AU23" s="4"/>
      <c r="AV23" s="61"/>
      <c r="AW23" s="68" t="s">
        <v>107</v>
      </c>
      <c r="AX23" s="13"/>
      <c r="AY23" s="5"/>
      <c r="BA23" s="1"/>
      <c r="BB23" s="1"/>
      <c r="BC23" s="11"/>
      <c r="BD23" s="11"/>
      <c r="BE23" s="11"/>
    </row>
    <row r="24" spans="24:57" ht="15.6">
      <c r="X24" s="47"/>
      <c r="Y24" s="69">
        <f>+'Ark1'!C977</f>
        <v>2024</v>
      </c>
      <c r="Z24" s="69">
        <f>+'Ark1'!M977</f>
        <v>14</v>
      </c>
      <c r="AA24" s="69" t="str">
        <f t="shared" si="5"/>
        <v>5</v>
      </c>
      <c r="AB24" s="69">
        <f>+'Ark1'!Q977</f>
        <v>0</v>
      </c>
      <c r="AC24" s="69">
        <f>+'Ark1'!R977</f>
        <v>0</v>
      </c>
      <c r="AD24" s="206">
        <f>+'Ark1'!AG977</f>
        <v>0</v>
      </c>
      <c r="AE24" s="119">
        <f t="shared" si="0"/>
        <v>0</v>
      </c>
      <c r="AF24" s="206">
        <f>+'Ark1'!AH977</f>
        <v>0</v>
      </c>
      <c r="AG24" s="70">
        <f>+'Ark1'!S977</f>
        <v>0</v>
      </c>
      <c r="AH24" s="119">
        <f t="shared" si="1"/>
        <v>0</v>
      </c>
      <c r="AI24" s="70">
        <f>+'Ark1'!U977</f>
        <v>0</v>
      </c>
      <c r="AJ24" s="223">
        <f t="shared" si="2"/>
        <v>0</v>
      </c>
      <c r="AK24" s="145">
        <f>+'Ark1'!V977</f>
        <v>0</v>
      </c>
      <c r="AL24" s="144">
        <f>+'Ark1'!X977</f>
        <v>0</v>
      </c>
      <c r="AM24" s="144">
        <f>+'Ark1'!Y977</f>
        <v>0</v>
      </c>
      <c r="AN24" s="144">
        <f>+'Ark1'!Z977</f>
        <v>0</v>
      </c>
      <c r="AO24" s="70">
        <f>+'Ark1'!AA977</f>
        <v>0</v>
      </c>
      <c r="AP24" s="70">
        <f>+'Ark1'!AB977</f>
        <v>0</v>
      </c>
      <c r="AQ24" s="145">
        <f>+'Ark1'!AD977</f>
        <v>0</v>
      </c>
      <c r="AR24" s="70" t="e">
        <f t="shared" si="3"/>
        <v>#DIV/0!</v>
      </c>
      <c r="AS24" s="145" t="e">
        <f t="shared" si="4"/>
        <v>#DIV/0!</v>
      </c>
      <c r="AT24" s="47"/>
      <c r="AU24" s="4"/>
      <c r="AV24" s="61"/>
      <c r="AW24" s="57" t="s">
        <v>108</v>
      </c>
      <c r="AX24" s="13"/>
      <c r="AY24" s="5"/>
      <c r="BA24" s="1"/>
      <c r="BB24" s="1"/>
      <c r="BC24" s="11"/>
      <c r="BD24" s="11"/>
      <c r="BE24" s="11"/>
    </row>
    <row r="25" spans="24:57" ht="15.6">
      <c r="X25" s="47"/>
      <c r="Y25" s="69">
        <f>+'Ark1'!C978</f>
        <v>2024</v>
      </c>
      <c r="Z25" s="69">
        <f>+'Ark1'!M978</f>
        <v>15</v>
      </c>
      <c r="AA25" s="69" t="str">
        <f t="shared" si="5"/>
        <v>5+</v>
      </c>
      <c r="AB25" s="69">
        <f>+'Ark1'!Q978</f>
        <v>0</v>
      </c>
      <c r="AC25" s="69">
        <f>+'Ark1'!R978</f>
        <v>0</v>
      </c>
      <c r="AD25" s="206">
        <f>+'Ark1'!AG978</f>
        <v>0</v>
      </c>
      <c r="AE25" s="119">
        <f t="shared" si="0"/>
        <v>0</v>
      </c>
      <c r="AF25" s="206">
        <f>+'Ark1'!AH978</f>
        <v>0</v>
      </c>
      <c r="AG25" s="70">
        <f>+'Ark1'!S978</f>
        <v>0</v>
      </c>
      <c r="AH25" s="119">
        <f t="shared" si="1"/>
        <v>0</v>
      </c>
      <c r="AI25" s="70">
        <f>+'Ark1'!U978</f>
        <v>0</v>
      </c>
      <c r="AJ25" s="223">
        <f t="shared" si="2"/>
        <v>0</v>
      </c>
      <c r="AK25" s="145">
        <f>+'Ark1'!V978</f>
        <v>0</v>
      </c>
      <c r="AL25" s="144">
        <f>+'Ark1'!X978</f>
        <v>0</v>
      </c>
      <c r="AM25" s="144">
        <f>+'Ark1'!Y978</f>
        <v>0</v>
      </c>
      <c r="AN25" s="144">
        <f>+'Ark1'!Z978</f>
        <v>0</v>
      </c>
      <c r="AO25" s="70">
        <f>+'Ark1'!AA978</f>
        <v>0</v>
      </c>
      <c r="AP25" s="70">
        <f>+'Ark1'!AB978</f>
        <v>0</v>
      </c>
      <c r="AQ25" s="145">
        <f>+'Ark1'!AD978</f>
        <v>0</v>
      </c>
      <c r="AR25" s="70" t="e">
        <f t="shared" si="3"/>
        <v>#DIV/0!</v>
      </c>
      <c r="AS25" s="145" t="e">
        <f t="shared" si="4"/>
        <v>#DIV/0!</v>
      </c>
      <c r="AT25" s="47"/>
      <c r="AU25" s="4"/>
      <c r="AV25" s="61"/>
      <c r="AW25" s="3" t="s">
        <v>94</v>
      </c>
      <c r="AX25" s="13"/>
      <c r="AY25" s="5"/>
      <c r="BA25" s="1"/>
      <c r="BB25" s="1"/>
      <c r="BC25" s="11"/>
      <c r="BD25" s="11"/>
      <c r="BE25" s="11"/>
    </row>
    <row r="26" spans="24:57" ht="15.6"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"/>
      <c r="AV26" s="61"/>
      <c r="AW26" s="3"/>
      <c r="AX26" s="13"/>
      <c r="AY26" s="5"/>
      <c r="BA26" s="1"/>
      <c r="BB26" s="1"/>
      <c r="BC26" s="11"/>
      <c r="BD26" s="11"/>
      <c r="BE26" s="11"/>
    </row>
    <row r="27" spans="24:57" ht="15.6">
      <c r="X27" s="47"/>
      <c r="Y27">
        <f>+'Ark1'!C979</f>
        <v>2023</v>
      </c>
      <c r="Z27">
        <f>+'Ark1'!M979</f>
        <v>1</v>
      </c>
      <c r="AA27" s="3" t="str">
        <f>+AW25</f>
        <v>1-</v>
      </c>
      <c r="AB27">
        <f>+'Ark1'!Q979</f>
        <v>0</v>
      </c>
      <c r="AC27">
        <f>+'Ark1'!R979</f>
        <v>0</v>
      </c>
      <c r="AD27" s="207">
        <f>+'Ark1'!AG979</f>
        <v>0</v>
      </c>
      <c r="AE27" s="63">
        <f t="shared" ref="AE27:AE90" si="6">+AD27-AD42</f>
        <v>-0.25125628140703515</v>
      </c>
      <c r="AF27" s="207">
        <f>+'Ark1'!AH979</f>
        <v>0</v>
      </c>
      <c r="AG27" s="1">
        <f>+'Ark1'!S979</f>
        <v>0</v>
      </c>
      <c r="AH27" s="63">
        <f t="shared" ref="AH27:AH90" si="7">+AG27-AG42</f>
        <v>-4.2857142857142847</v>
      </c>
      <c r="AI27" s="1">
        <f>+'Ark1'!U979</f>
        <v>0</v>
      </c>
      <c r="AJ27" s="207"/>
      <c r="AK27" s="11">
        <f>+'Ark1'!V979</f>
        <v>0</v>
      </c>
      <c r="AL27" s="101">
        <f>+'Ark1'!X979</f>
        <v>0</v>
      </c>
      <c r="AM27" s="101">
        <f>+'Ark1'!Y979</f>
        <v>0</v>
      </c>
      <c r="AN27" s="101">
        <f>+'Ark1'!Z979</f>
        <v>0</v>
      </c>
      <c r="AO27" s="1">
        <f>+'Ark1'!AA979</f>
        <v>0</v>
      </c>
      <c r="AP27" s="1">
        <f>+'Ark1'!AB979</f>
        <v>0</v>
      </c>
      <c r="AQ27" s="11">
        <f>+'Ark1'!AD979</f>
        <v>0</v>
      </c>
      <c r="AR27" s="1" t="e">
        <f t="shared" si="3"/>
        <v>#DIV/0!</v>
      </c>
      <c r="AS27" s="11" t="e">
        <f t="shared" si="4"/>
        <v>#DIV/0!</v>
      </c>
      <c r="AT27" s="47"/>
      <c r="AU27" s="4"/>
      <c r="AV27" s="61"/>
      <c r="AW27" s="3" t="s">
        <v>95</v>
      </c>
      <c r="AX27" s="5"/>
      <c r="AY27" s="5"/>
      <c r="BA27" s="1"/>
      <c r="BB27" s="1"/>
      <c r="BC27" s="11"/>
      <c r="BD27" s="11"/>
      <c r="BE27" s="11"/>
    </row>
    <row r="28" spans="24:57" ht="15.6">
      <c r="X28" s="47"/>
      <c r="Y28">
        <f>+'Ark1'!C980</f>
        <v>2023</v>
      </c>
      <c r="Z28">
        <f>+'Ark1'!M980</f>
        <v>2</v>
      </c>
      <c r="AA28" s="3" t="str">
        <f t="shared" ref="AA28:AA91" si="8">+AW27</f>
        <v>1</v>
      </c>
      <c r="AB28">
        <f>+'Ark1'!Q980</f>
        <v>14</v>
      </c>
      <c r="AC28">
        <f>+'Ark1'!R980</f>
        <v>26</v>
      </c>
      <c r="AD28" s="207">
        <f>+'Ark1'!AG980</f>
        <v>0.93998553868402013</v>
      </c>
      <c r="AE28" s="63">
        <f t="shared" si="6"/>
        <v>-0.31629586835115564</v>
      </c>
      <c r="AF28" s="207">
        <f>+'Ark1'!AH980</f>
        <v>0.60251571728401554</v>
      </c>
      <c r="AG28" s="1">
        <f>+'Ark1'!S980</f>
        <v>6.4230769230769216</v>
      </c>
      <c r="AH28" s="63">
        <f t="shared" si="7"/>
        <v>1.4230769230769216</v>
      </c>
      <c r="AI28" s="1">
        <f>+'Ark1'!U980</f>
        <v>9.7384615384615358</v>
      </c>
      <c r="AJ28" s="207"/>
      <c r="AK28" s="11">
        <f>+'Ark1'!V980</f>
        <v>0</v>
      </c>
      <c r="AL28" s="101">
        <f>+'Ark1'!X980</f>
        <v>3.8461538461538449</v>
      </c>
      <c r="AM28" s="101">
        <f>+'Ark1'!Y980</f>
        <v>0</v>
      </c>
      <c r="AN28" s="101">
        <f>+'Ark1'!Z980</f>
        <v>0</v>
      </c>
      <c r="AO28" s="1">
        <f>+'Ark1'!AA980</f>
        <v>3.2822455871970631</v>
      </c>
      <c r="AP28" s="1">
        <f>+'Ark1'!AB980</f>
        <v>1.6680960340154951</v>
      </c>
      <c r="AQ28" s="11">
        <f>+'Ark1'!AD980</f>
        <v>81.471574907855484</v>
      </c>
      <c r="AR28" s="1">
        <f t="shared" si="3"/>
        <v>1.5161676646706586</v>
      </c>
      <c r="AS28" s="11">
        <f t="shared" si="4"/>
        <v>1.8571428571428572</v>
      </c>
      <c r="AT28" s="47"/>
      <c r="AU28" s="4"/>
      <c r="AV28" s="61"/>
      <c r="AW28" s="3" t="s">
        <v>96</v>
      </c>
      <c r="AX28" s="5"/>
      <c r="AY28" s="5"/>
      <c r="BA28" s="1"/>
      <c r="BB28" s="1"/>
      <c r="BC28" s="11"/>
      <c r="BD28" s="11"/>
      <c r="BE28" s="11"/>
    </row>
    <row r="29" spans="24:57" ht="15.6">
      <c r="X29" s="47"/>
      <c r="Y29">
        <f>+'Ark1'!C981</f>
        <v>2023</v>
      </c>
      <c r="Z29">
        <f>+'Ark1'!M981</f>
        <v>3</v>
      </c>
      <c r="AA29" s="3" t="str">
        <f t="shared" si="8"/>
        <v>1+</v>
      </c>
      <c r="AB29">
        <f>+'Ark1'!Q981</f>
        <v>31</v>
      </c>
      <c r="AC29">
        <f>+'Ark1'!R981</f>
        <v>76</v>
      </c>
      <c r="AD29" s="207">
        <f>+'Ark1'!AG981</f>
        <v>2.7476500361532898</v>
      </c>
      <c r="AE29" s="63">
        <f t="shared" si="6"/>
        <v>-1.4878129932795887</v>
      </c>
      <c r="AF29" s="207">
        <f>+'Ark1'!AH981</f>
        <v>2.0823914067742577</v>
      </c>
      <c r="AG29" s="1">
        <f>+'Ark1'!S981</f>
        <v>7.6184210526315779</v>
      </c>
      <c r="AH29" s="63">
        <f t="shared" si="7"/>
        <v>1.1099464763603919</v>
      </c>
      <c r="AI29" s="1">
        <f>+'Ark1'!U981</f>
        <v>11.514473684210531</v>
      </c>
      <c r="AJ29" s="207"/>
      <c r="AK29" s="11">
        <f>+'Ark1'!V981</f>
        <v>0</v>
      </c>
      <c r="AL29" s="101">
        <f>+'Ark1'!X981</f>
        <v>3.9473684210526319</v>
      </c>
      <c r="AM29" s="101">
        <f>+'Ark1'!Y981</f>
        <v>0</v>
      </c>
      <c r="AN29" s="101">
        <f>+'Ark1'!Z981</f>
        <v>0</v>
      </c>
      <c r="AO29" s="1">
        <f>+'Ark1'!AA981</f>
        <v>2.7521620184181081</v>
      </c>
      <c r="AP29" s="1">
        <f>+'Ark1'!AB981</f>
        <v>1.5040918335551563</v>
      </c>
      <c r="AQ29" s="11">
        <f>+'Ark1'!AD981</f>
        <v>52.485222812450012</v>
      </c>
      <c r="AR29" s="1">
        <f t="shared" si="3"/>
        <v>1.5113989637305707</v>
      </c>
      <c r="AS29" s="11">
        <f t="shared" si="4"/>
        <v>2.4516129032258065</v>
      </c>
      <c r="AT29" s="47"/>
      <c r="AU29" s="4"/>
      <c r="AV29" s="61"/>
      <c r="AW29" s="3" t="s">
        <v>97</v>
      </c>
      <c r="AX29" s="5"/>
      <c r="AY29" s="5"/>
      <c r="BA29" s="1"/>
      <c r="BB29" s="1"/>
      <c r="BC29" s="11"/>
      <c r="BD29" s="11"/>
      <c r="BE29" s="11"/>
    </row>
    <row r="30" spans="24:57" ht="15.6">
      <c r="X30" s="47"/>
      <c r="Y30">
        <f>+'Ark1'!C982</f>
        <v>2023</v>
      </c>
      <c r="Z30">
        <f>+'Ark1'!M982</f>
        <v>4</v>
      </c>
      <c r="AA30" s="3" t="str">
        <f t="shared" si="8"/>
        <v>2-</v>
      </c>
      <c r="AB30">
        <f>+'Ark1'!Q982</f>
        <v>71</v>
      </c>
      <c r="AC30">
        <f>+'Ark1'!R982</f>
        <v>181</v>
      </c>
      <c r="AD30" s="207">
        <f>+'Ark1'!AG982</f>
        <v>6.5437454808387558</v>
      </c>
      <c r="AE30" s="63">
        <f t="shared" si="6"/>
        <v>-3.00399321262858</v>
      </c>
      <c r="AF30" s="207">
        <f>+'Ark1'!AH982</f>
        <v>5.4190720496480562</v>
      </c>
      <c r="AG30" s="1">
        <f>+'Ark1'!S982</f>
        <v>8.0331491712707184</v>
      </c>
      <c r="AH30" s="63">
        <f t="shared" si="7"/>
        <v>0.41660781788726275</v>
      </c>
      <c r="AI30" s="1">
        <f>+'Ark1'!U982</f>
        <v>12.581767955801102</v>
      </c>
      <c r="AJ30" s="207"/>
      <c r="AK30" s="11">
        <f>+'Ark1'!V982</f>
        <v>0</v>
      </c>
      <c r="AL30" s="101">
        <f>+'Ark1'!X982</f>
        <v>13.812154696132598</v>
      </c>
      <c r="AM30" s="101">
        <f>+'Ark1'!Y982</f>
        <v>0</v>
      </c>
      <c r="AN30" s="101">
        <f>+'Ark1'!Z982</f>
        <v>0</v>
      </c>
      <c r="AO30" s="1">
        <f>+'Ark1'!AA982</f>
        <v>3.1682557327565299</v>
      </c>
      <c r="AP30" s="1">
        <f>+'Ark1'!AB982</f>
        <v>1.220906974190247</v>
      </c>
      <c r="AQ30" s="11">
        <f>+'Ark1'!AD982</f>
        <v>53.691037740556801</v>
      </c>
      <c r="AR30" s="1">
        <f t="shared" si="3"/>
        <v>1.566231086657496</v>
      </c>
      <c r="AS30" s="11">
        <f t="shared" si="4"/>
        <v>2.5492957746478875</v>
      </c>
      <c r="AT30" s="47"/>
      <c r="AU30" s="4"/>
      <c r="AV30" s="61"/>
      <c r="AW30" s="3" t="s">
        <v>98</v>
      </c>
      <c r="AX30" s="5"/>
      <c r="AY30" s="5"/>
      <c r="BA30" s="1"/>
      <c r="BB30" s="1"/>
      <c r="BC30" s="11"/>
      <c r="BD30" s="11"/>
      <c r="BE30" s="11"/>
    </row>
    <row r="31" spans="24:57" ht="15.6">
      <c r="X31" s="47"/>
      <c r="Y31">
        <f>+'Ark1'!C983</f>
        <v>2023</v>
      </c>
      <c r="Z31">
        <f>+'Ark1'!M983</f>
        <v>5</v>
      </c>
      <c r="AA31" s="3" t="str">
        <f t="shared" si="8"/>
        <v>2</v>
      </c>
      <c r="AB31">
        <f>+'Ark1'!Q983</f>
        <v>99</v>
      </c>
      <c r="AC31">
        <f>+'Ark1'!R983</f>
        <v>367</v>
      </c>
      <c r="AD31" s="207">
        <f>+'Ark1'!AG983</f>
        <v>13.26825741142444</v>
      </c>
      <c r="AE31" s="63">
        <f t="shared" si="6"/>
        <v>-5.5400699396164796</v>
      </c>
      <c r="AF31" s="207">
        <f>+'Ark1'!AH983</f>
        <v>11.718121635834924</v>
      </c>
      <c r="AG31" s="1">
        <f>+'Ark1'!S983</f>
        <v>8.4795640326975494</v>
      </c>
      <c r="AH31" s="63">
        <f t="shared" si="7"/>
        <v>0.17803731514029764</v>
      </c>
      <c r="AI31" s="1">
        <f>+'Ark1'!U983</f>
        <v>13.41798365122615</v>
      </c>
      <c r="AJ31" s="207"/>
      <c r="AK31" s="11">
        <f>+'Ark1'!V983</f>
        <v>0.27247956403269757</v>
      </c>
      <c r="AL31" s="101">
        <f>+'Ark1'!X983</f>
        <v>13.07901907356948</v>
      </c>
      <c r="AM31" s="101">
        <f>+'Ark1'!Y983</f>
        <v>0.27247956403269757</v>
      </c>
      <c r="AN31" s="101">
        <f>+'Ark1'!Z983</f>
        <v>0</v>
      </c>
      <c r="AO31" s="1">
        <f>+'Ark1'!AA983</f>
        <v>2.5187694910514744</v>
      </c>
      <c r="AP31" s="1">
        <f>+'Ark1'!AB983</f>
        <v>1.311858230532928</v>
      </c>
      <c r="AQ31" s="11">
        <f>+'Ark1'!AD983</f>
        <v>47.311842195711129</v>
      </c>
      <c r="AR31" s="1">
        <f t="shared" si="3"/>
        <v>1.582390745501284</v>
      </c>
      <c r="AS31" s="11">
        <f t="shared" si="4"/>
        <v>3.7070707070707072</v>
      </c>
      <c r="AT31" s="47"/>
      <c r="AU31" s="4"/>
      <c r="AV31" s="61"/>
      <c r="AW31" s="3" t="s">
        <v>99</v>
      </c>
      <c r="AX31" s="5"/>
      <c r="AY31" s="5"/>
      <c r="BA31" s="1"/>
      <c r="BB31" s="1"/>
      <c r="BC31" s="11"/>
      <c r="BD31" s="11"/>
      <c r="BE31" s="11"/>
    </row>
    <row r="32" spans="24:57" ht="15.6">
      <c r="X32" s="47"/>
      <c r="Y32">
        <f>+'Ark1'!C984</f>
        <v>2023</v>
      </c>
      <c r="Z32">
        <f>+'Ark1'!M984</f>
        <v>6</v>
      </c>
      <c r="AA32" s="3" t="str">
        <f t="shared" si="8"/>
        <v>2+</v>
      </c>
      <c r="AB32">
        <f>+'Ark1'!Q984</f>
        <v>144</v>
      </c>
      <c r="AC32">
        <f>+'Ark1'!R984</f>
        <v>627</v>
      </c>
      <c r="AD32" s="207">
        <f>+'Ark1'!AG984</f>
        <v>22.668112798264644</v>
      </c>
      <c r="AE32" s="63">
        <f t="shared" si="6"/>
        <v>0.41398501649866759</v>
      </c>
      <c r="AF32" s="207">
        <f>+'Ark1'!AH984</f>
        <v>22.202894550231058</v>
      </c>
      <c r="AG32" s="1">
        <f>+'Ark1'!S984</f>
        <v>8.8293460925039859</v>
      </c>
      <c r="AH32" s="63">
        <f t="shared" si="7"/>
        <v>8.5797705407211211E-2</v>
      </c>
      <c r="AI32" s="1">
        <f>+'Ark1'!U984</f>
        <v>14.881180223285478</v>
      </c>
      <c r="AJ32" s="207"/>
      <c r="AK32" s="11">
        <f>+'Ark1'!V984</f>
        <v>0</v>
      </c>
      <c r="AL32" s="101">
        <f>+'Ark1'!X984</f>
        <v>30.622009569377997</v>
      </c>
      <c r="AM32" s="101">
        <f>+'Ark1'!Y984</f>
        <v>0.63795853269537461</v>
      </c>
      <c r="AN32" s="101">
        <f>+'Ark1'!Z984</f>
        <v>0</v>
      </c>
      <c r="AO32" s="1">
        <f>+'Ark1'!AA984</f>
        <v>2.4710889471535928</v>
      </c>
      <c r="AP32" s="1">
        <f>+'Ark1'!AB984</f>
        <v>0.98694834541622267</v>
      </c>
      <c r="AQ32" s="11">
        <f>+'Ark1'!AD984</f>
        <v>30.689337883761759</v>
      </c>
      <c r="AR32" s="1">
        <f t="shared" si="3"/>
        <v>1.685422687861271</v>
      </c>
      <c r="AS32" s="11">
        <f t="shared" si="4"/>
        <v>4.354166666666667</v>
      </c>
      <c r="AT32" s="47"/>
      <c r="AU32" s="4"/>
      <c r="AV32" s="61"/>
      <c r="AW32" s="3" t="s">
        <v>100</v>
      </c>
      <c r="AX32" s="5"/>
      <c r="AY32" s="5"/>
      <c r="BA32" s="1"/>
      <c r="BB32" s="1"/>
      <c r="BC32" s="11"/>
      <c r="BD32" s="11"/>
      <c r="BE32" s="11"/>
    </row>
    <row r="33" spans="24:57" ht="15.6">
      <c r="X33" s="47"/>
      <c r="Y33">
        <f>+'Ark1'!C985</f>
        <v>2023</v>
      </c>
      <c r="Z33">
        <f>+'Ark1'!M985</f>
        <v>7</v>
      </c>
      <c r="AA33" s="3" t="str">
        <f t="shared" si="8"/>
        <v>3-</v>
      </c>
      <c r="AB33">
        <f>+'Ark1'!Q985</f>
        <v>161</v>
      </c>
      <c r="AC33">
        <f>+'Ark1'!R985</f>
        <v>699</v>
      </c>
      <c r="AD33" s="207">
        <f>+'Ark1'!AG985</f>
        <v>25.271149674620393</v>
      </c>
      <c r="AE33" s="63">
        <f t="shared" si="6"/>
        <v>3.3041719287481719</v>
      </c>
      <c r="AF33" s="207">
        <f>+'Ark1'!AH985</f>
        <v>26.47356973905265</v>
      </c>
      <c r="AG33" s="1">
        <f>+'Ark1'!S985</f>
        <v>9.0758226037195993</v>
      </c>
      <c r="AH33" s="63">
        <f t="shared" si="7"/>
        <v>5.948273443855534E-2</v>
      </c>
      <c r="AI33" s="1">
        <f>+'Ark1'!U985</f>
        <v>15.915879828326181</v>
      </c>
      <c r="AJ33" s="207"/>
      <c r="AK33" s="11">
        <f>+'Ark1'!V985</f>
        <v>0.57224606580829762</v>
      </c>
      <c r="AL33" s="101">
        <f>+'Ark1'!X985</f>
        <v>40.343347639484989</v>
      </c>
      <c r="AM33" s="101">
        <f>+'Ark1'!Y985</f>
        <v>2.57510729613734</v>
      </c>
      <c r="AN33" s="101">
        <f>+'Ark1'!Z985</f>
        <v>0</v>
      </c>
      <c r="AO33" s="1">
        <f>+'Ark1'!AA985</f>
        <v>2.7988485609960745</v>
      </c>
      <c r="AP33" s="1">
        <f>+'Ark1'!AB985</f>
        <v>1.0127805618122032</v>
      </c>
      <c r="AQ33" s="11">
        <f>+'Ark1'!AD985</f>
        <v>16.567000060959629</v>
      </c>
      <c r="AR33" s="1">
        <f t="shared" si="3"/>
        <v>1.7536569987389661</v>
      </c>
      <c r="AS33" s="11">
        <f t="shared" si="4"/>
        <v>4.341614906832298</v>
      </c>
      <c r="AT33" s="47"/>
      <c r="AU33" s="4"/>
      <c r="AV33" s="61"/>
      <c r="AW33" s="3" t="s">
        <v>101</v>
      </c>
      <c r="AX33" s="5"/>
      <c r="AY33" s="5"/>
      <c r="BA33" s="13"/>
      <c r="BB33" s="13"/>
      <c r="BC33" s="11"/>
      <c r="BD33" s="11"/>
      <c r="BE33" s="11"/>
    </row>
    <row r="34" spans="24:57" ht="16.5" customHeight="1">
      <c r="X34" s="47"/>
      <c r="Y34">
        <f>+'Ark1'!C986</f>
        <v>2023</v>
      </c>
      <c r="Z34">
        <f>+'Ark1'!M986</f>
        <v>8</v>
      </c>
      <c r="AA34" s="3" t="str">
        <f t="shared" si="8"/>
        <v>3</v>
      </c>
      <c r="AB34">
        <f>+'Ark1'!Q986</f>
        <v>131</v>
      </c>
      <c r="AC34">
        <f>+'Ark1'!R986</f>
        <v>536</v>
      </c>
      <c r="AD34" s="207">
        <f>+'Ark1'!AG986</f>
        <v>19.378163412870567</v>
      </c>
      <c r="AE34" s="63">
        <f t="shared" si="6"/>
        <v>3.297761402820317</v>
      </c>
      <c r="AF34" s="207">
        <f>+'Ark1'!AH986</f>
        <v>20.840809255707455</v>
      </c>
      <c r="AG34" s="1">
        <f>+'Ark1'!S986</f>
        <v>9.2985074626865636</v>
      </c>
      <c r="AH34" s="63">
        <f t="shared" si="7"/>
        <v>-6.5331823027724667E-2</v>
      </c>
      <c r="AI34" s="1">
        <f>+'Ark1'!U986</f>
        <v>16.339738805970132</v>
      </c>
      <c r="AJ34" s="207"/>
      <c r="AK34" s="11">
        <f>+'Ark1'!V986</f>
        <v>0</v>
      </c>
      <c r="AL34" s="101">
        <f>+'Ark1'!X986</f>
        <v>47.201492537313435</v>
      </c>
      <c r="AM34" s="101">
        <f>+'Ark1'!Y986</f>
        <v>3.3582089552238825</v>
      </c>
      <c r="AN34" s="101">
        <f>+'Ark1'!Z986</f>
        <v>0</v>
      </c>
      <c r="AO34" s="1">
        <f>+'Ark1'!AA986</f>
        <v>2.7388796746254394</v>
      </c>
      <c r="AP34" s="1">
        <f>+'Ark1'!AB986</f>
        <v>1.1413519787938096</v>
      </c>
      <c r="AQ34" s="11">
        <f>+'Ark1'!AD986</f>
        <v>19.781076760627212</v>
      </c>
      <c r="AR34" s="1">
        <f t="shared" si="3"/>
        <v>1.7572431781701432</v>
      </c>
      <c r="AS34" s="11">
        <f t="shared" si="4"/>
        <v>4.0916030534351142</v>
      </c>
      <c r="AT34" s="47"/>
      <c r="AU34" s="4"/>
      <c r="AV34" s="61"/>
      <c r="AW34" s="3" t="s">
        <v>102</v>
      </c>
      <c r="AX34" s="5"/>
      <c r="AY34" s="5"/>
      <c r="BA34" s="13"/>
      <c r="BB34" s="13"/>
      <c r="BC34" s="11"/>
      <c r="BD34" s="11"/>
      <c r="BE34" s="11"/>
    </row>
    <row r="35" spans="24:57" ht="16.5" customHeight="1">
      <c r="X35" s="47"/>
      <c r="Y35">
        <f>+'Ark1'!C987</f>
        <v>2023</v>
      </c>
      <c r="Z35">
        <f>+'Ark1'!M987</f>
        <v>9</v>
      </c>
      <c r="AA35" s="3" t="str">
        <f t="shared" si="8"/>
        <v>3+</v>
      </c>
      <c r="AB35">
        <f>+'Ark1'!Q987</f>
        <v>83</v>
      </c>
      <c r="AC35">
        <f>+'Ark1'!R987</f>
        <v>221</v>
      </c>
      <c r="AD35" s="207">
        <f>+'Ark1'!AG987</f>
        <v>7.9898770788141729</v>
      </c>
      <c r="AE35" s="63">
        <f t="shared" si="6"/>
        <v>3.3236889955406621</v>
      </c>
      <c r="AF35" s="207">
        <f>+'Ark1'!AH987</f>
        <v>9.0636734421922842</v>
      </c>
      <c r="AG35" s="1">
        <f>+'Ark1'!S987</f>
        <v>9.2217194570135703</v>
      </c>
      <c r="AH35" s="63">
        <f t="shared" si="7"/>
        <v>-0.6475113122171976</v>
      </c>
      <c r="AI35" s="1">
        <f>+'Ark1'!U987</f>
        <v>17.234841628959277</v>
      </c>
      <c r="AJ35" s="207"/>
      <c r="AK35" s="11">
        <f>+'Ark1'!V987</f>
        <v>0</v>
      </c>
      <c r="AL35" s="101">
        <f>+'Ark1'!X987</f>
        <v>59.728506787330318</v>
      </c>
      <c r="AM35" s="101">
        <f>+'Ark1'!Y987</f>
        <v>4.9773755656108589</v>
      </c>
      <c r="AN35" s="101">
        <f>+'Ark1'!Z987</f>
        <v>0</v>
      </c>
      <c r="AO35" s="1">
        <f>+'Ark1'!AA987</f>
        <v>2.9882437217418194</v>
      </c>
      <c r="AP35" s="1">
        <f>+'Ark1'!AB987</f>
        <v>1.0336767101977049</v>
      </c>
      <c r="AQ35" s="11">
        <f>+'Ark1'!AD987</f>
        <v>27.49504914809043</v>
      </c>
      <c r="AR35" s="1">
        <f t="shared" si="3"/>
        <v>1.8689401373895986</v>
      </c>
      <c r="AS35" s="11">
        <f t="shared" si="4"/>
        <v>2.6626506024096384</v>
      </c>
      <c r="AT35" s="47"/>
      <c r="AU35" s="4"/>
      <c r="AV35" s="60"/>
      <c r="AW35" s="3" t="s">
        <v>103</v>
      </c>
      <c r="AX35" s="5"/>
      <c r="AY35" s="5"/>
      <c r="BA35" s="13"/>
      <c r="BB35" s="13"/>
      <c r="BC35" s="11"/>
      <c r="BD35" s="11"/>
      <c r="BE35" s="11"/>
    </row>
    <row r="36" spans="24:57">
      <c r="X36" s="47"/>
      <c r="Y36">
        <f>+'Ark1'!C988</f>
        <v>2023</v>
      </c>
      <c r="Z36">
        <f>+'Ark1'!M988</f>
        <v>10</v>
      </c>
      <c r="AA36" s="3" t="str">
        <f t="shared" si="8"/>
        <v>4-</v>
      </c>
      <c r="AB36">
        <f>+'Ark1'!Q988</f>
        <v>16</v>
      </c>
      <c r="AC36">
        <f>+'Ark1'!R988</f>
        <v>26</v>
      </c>
      <c r="AD36" s="207">
        <f>+'Ark1'!AG988</f>
        <v>0.93998553868402013</v>
      </c>
      <c r="AE36" s="63">
        <f t="shared" si="6"/>
        <v>0.18621669446291456</v>
      </c>
      <c r="AF36" s="207">
        <f>+'Ark1'!AH988</f>
        <v>1.2483402262527421</v>
      </c>
      <c r="AG36" s="1">
        <f>+'Ark1'!S988</f>
        <v>9.1153846153846114</v>
      </c>
      <c r="AH36" s="63">
        <f t="shared" si="7"/>
        <v>-0.83699633699634468</v>
      </c>
      <c r="AI36" s="1">
        <f>+'Ark1'!U988</f>
        <v>20.176923076923071</v>
      </c>
      <c r="AJ36" s="207"/>
      <c r="AK36" s="11">
        <f>+'Ark1'!V988</f>
        <v>0</v>
      </c>
      <c r="AL36" s="101">
        <f>+'Ark1'!X988</f>
        <v>76.923076923076891</v>
      </c>
      <c r="AM36" s="101">
        <f>+'Ark1'!Y988</f>
        <v>30.769230769230759</v>
      </c>
      <c r="AN36" s="101">
        <f>+'Ark1'!Z988</f>
        <v>0</v>
      </c>
      <c r="AO36" s="1">
        <f>+'Ark1'!AA988</f>
        <v>4.4461139205021372</v>
      </c>
      <c r="AP36" s="1">
        <f>+'Ark1'!AB988</f>
        <v>0.64012757604204862</v>
      </c>
      <c r="AQ36" s="11">
        <f>+'Ark1'!AD988</f>
        <v>18.066996027315984</v>
      </c>
      <c r="AR36" s="1">
        <f t="shared" si="3"/>
        <v>2.2135021097046415</v>
      </c>
      <c r="AS36" s="11">
        <f t="shared" si="4"/>
        <v>1.625</v>
      </c>
      <c r="AT36" s="47"/>
      <c r="AW36" s="3" t="s">
        <v>104</v>
      </c>
      <c r="BA36" s="13"/>
      <c r="BB36" s="13"/>
      <c r="BC36" s="11"/>
      <c r="BD36" s="11"/>
      <c r="BE36" s="11"/>
    </row>
    <row r="37" spans="24:57" ht="17.25" customHeight="1">
      <c r="X37" s="47"/>
      <c r="Y37">
        <f>+'Ark1'!C989</f>
        <v>2023</v>
      </c>
      <c r="Z37">
        <f>+'Ark1'!M989</f>
        <v>11</v>
      </c>
      <c r="AA37" s="3" t="str">
        <f t="shared" si="8"/>
        <v>4</v>
      </c>
      <c r="AB37">
        <f>+'Ark1'!Q989</f>
        <v>5</v>
      </c>
      <c r="AC37">
        <f>+'Ark1'!R989</f>
        <v>6</v>
      </c>
      <c r="AD37" s="207">
        <f>+'Ark1'!AG989</f>
        <v>0.21691973969631231</v>
      </c>
      <c r="AE37" s="63">
        <f t="shared" si="6"/>
        <v>3.7450967262715767E-2</v>
      </c>
      <c r="AF37" s="207">
        <f>+'Ark1'!AH989</f>
        <v>0.31196607636624979</v>
      </c>
      <c r="AG37" s="1">
        <f>+'Ark1'!S989</f>
        <v>9.3333333333333357</v>
      </c>
      <c r="AH37" s="63">
        <f t="shared" si="7"/>
        <v>-0.6666666666666643</v>
      </c>
      <c r="AI37" s="1">
        <f>+'Ark1'!U989</f>
        <v>21.850000000000005</v>
      </c>
      <c r="AJ37" s="207"/>
      <c r="AK37" s="11">
        <f>+'Ark1'!V989</f>
        <v>0</v>
      </c>
      <c r="AL37" s="101">
        <f>+'Ark1'!X989</f>
        <v>100</v>
      </c>
      <c r="AM37" s="101">
        <f>+'Ark1'!Y989</f>
        <v>33.333333333333343</v>
      </c>
      <c r="AN37" s="101">
        <f>+'Ark1'!Z989</f>
        <v>0</v>
      </c>
      <c r="AO37" s="1">
        <f>+'Ark1'!AA989</f>
        <v>4.2185107956876342</v>
      </c>
      <c r="AP37" s="1">
        <f>+'Ark1'!AB989</f>
        <v>0.94280904158205681</v>
      </c>
      <c r="AQ37" s="11">
        <f>+'Ark1'!AD989</f>
        <v>23.885850054499095</v>
      </c>
      <c r="AR37" s="1">
        <f t="shared" si="3"/>
        <v>2.3410714285714285</v>
      </c>
      <c r="AS37" s="11">
        <f t="shared" si="4"/>
        <v>1.2</v>
      </c>
      <c r="AT37" s="47"/>
      <c r="AU37" s="2"/>
      <c r="AV37" s="60"/>
      <c r="AW37" s="3" t="s">
        <v>105</v>
      </c>
      <c r="AY37" s="5"/>
      <c r="BA37" s="13"/>
      <c r="BB37" s="13"/>
      <c r="BC37" s="11"/>
      <c r="BD37" s="11"/>
      <c r="BE37" s="11"/>
    </row>
    <row r="38" spans="24:57" ht="15.6">
      <c r="X38" s="47"/>
      <c r="Y38">
        <f>+'Ark1'!C990</f>
        <v>2023</v>
      </c>
      <c r="Z38">
        <f>+'Ark1'!M990</f>
        <v>12</v>
      </c>
      <c r="AA38" s="3" t="str">
        <f t="shared" si="8"/>
        <v>4+</v>
      </c>
      <c r="AB38">
        <f>+'Ark1'!Q990</f>
        <v>1</v>
      </c>
      <c r="AC38">
        <f>+'Ark1'!R990</f>
        <v>1</v>
      </c>
      <c r="AD38" s="207">
        <f>+'Ark1'!AG990</f>
        <v>3.6153289949385402E-2</v>
      </c>
      <c r="AE38" s="63">
        <f t="shared" si="6"/>
        <v>3.6153289949385402E-2</v>
      </c>
      <c r="AF38" s="207">
        <f>+'Ark1'!AH990</f>
        <v>3.6645900656294778E-2</v>
      </c>
      <c r="AG38" s="1">
        <f>+'Ark1'!S990</f>
        <v>7</v>
      </c>
      <c r="AH38" s="63">
        <f t="shared" si="7"/>
        <v>7</v>
      </c>
      <c r="AI38" s="1">
        <f>+'Ark1'!U990</f>
        <v>15.4</v>
      </c>
      <c r="AJ38" s="207"/>
      <c r="AK38" s="11">
        <f>+'Ark1'!V990</f>
        <v>0</v>
      </c>
      <c r="AL38" s="101">
        <f>+'Ark1'!X990</f>
        <v>0</v>
      </c>
      <c r="AM38" s="101">
        <f>+'Ark1'!Y990</f>
        <v>0</v>
      </c>
      <c r="AN38" s="101">
        <f>+'Ark1'!Z990</f>
        <v>0</v>
      </c>
      <c r="AO38" s="1">
        <f>+'Ark1'!AA990</f>
        <v>0</v>
      </c>
      <c r="AP38" s="1">
        <f>+'Ark1'!AB990</f>
        <v>0</v>
      </c>
      <c r="AQ38" s="11">
        <f>+'Ark1'!AD990</f>
        <v>0</v>
      </c>
      <c r="AR38" s="1">
        <f t="shared" si="3"/>
        <v>2.2000000000000002</v>
      </c>
      <c r="AS38" s="11">
        <f t="shared" si="4"/>
        <v>1</v>
      </c>
      <c r="AT38" s="47"/>
      <c r="AU38" s="2"/>
      <c r="AV38" s="60"/>
      <c r="AW38" s="3" t="s">
        <v>106</v>
      </c>
      <c r="BA38" s="13"/>
      <c r="BB38" s="13"/>
      <c r="BC38" s="11"/>
      <c r="BD38" s="11"/>
      <c r="BE38" s="11"/>
    </row>
    <row r="39" spans="24:57">
      <c r="X39" s="47"/>
      <c r="Y39">
        <f>+'Ark1'!C991</f>
        <v>2023</v>
      </c>
      <c r="Z39">
        <f>+'Ark1'!M991</f>
        <v>13</v>
      </c>
      <c r="AA39" s="3" t="str">
        <f t="shared" si="8"/>
        <v>5-</v>
      </c>
      <c r="AB39">
        <f>+'Ark1'!Q991</f>
        <v>0</v>
      </c>
      <c r="AC39">
        <f>+'Ark1'!R991</f>
        <v>0</v>
      </c>
      <c r="AD39" s="207">
        <f>+'Ark1'!AG991</f>
        <v>0</v>
      </c>
      <c r="AE39" s="63">
        <f t="shared" si="6"/>
        <v>0</v>
      </c>
      <c r="AF39" s="207">
        <f>+'Ark1'!AH991</f>
        <v>0</v>
      </c>
      <c r="AG39" s="1">
        <f>+'Ark1'!S991</f>
        <v>0</v>
      </c>
      <c r="AH39" s="63">
        <f t="shared" si="7"/>
        <v>0</v>
      </c>
      <c r="AI39" s="1">
        <f>+'Ark1'!U991</f>
        <v>0</v>
      </c>
      <c r="AJ39" s="207"/>
      <c r="AK39" s="11">
        <f>+'Ark1'!V991</f>
        <v>0</v>
      </c>
      <c r="AL39" s="101">
        <f>+'Ark1'!X991</f>
        <v>0</v>
      </c>
      <c r="AM39" s="101">
        <f>+'Ark1'!Y991</f>
        <v>0</v>
      </c>
      <c r="AN39" s="101">
        <f>+'Ark1'!Z991</f>
        <v>0</v>
      </c>
      <c r="AO39" s="1">
        <f>+'Ark1'!AA991</f>
        <v>0</v>
      </c>
      <c r="AP39" s="1">
        <f>+'Ark1'!AB991</f>
        <v>0</v>
      </c>
      <c r="AQ39" s="11">
        <f>+'Ark1'!AD991</f>
        <v>0</v>
      </c>
      <c r="AR39" s="1" t="e">
        <f t="shared" si="3"/>
        <v>#DIV/0!</v>
      </c>
      <c r="AS39" s="11" t="e">
        <f t="shared" si="4"/>
        <v>#DIV/0!</v>
      </c>
      <c r="AT39" s="47"/>
      <c r="AU39" s="14"/>
      <c r="AV39" s="13"/>
      <c r="AW39" s="3" t="s">
        <v>107</v>
      </c>
      <c r="BA39" s="13"/>
      <c r="BB39" s="13"/>
      <c r="BC39" s="11"/>
      <c r="BD39" s="11"/>
      <c r="BE39" s="11"/>
    </row>
    <row r="40" spans="24:57" ht="21">
      <c r="X40" s="47"/>
      <c r="Y40">
        <f>+'Ark1'!C992</f>
        <v>2023</v>
      </c>
      <c r="Z40">
        <f>+'Ark1'!M992</f>
        <v>14</v>
      </c>
      <c r="AA40" s="3" t="str">
        <f t="shared" si="8"/>
        <v>5</v>
      </c>
      <c r="AB40">
        <f>+'Ark1'!Q992</f>
        <v>0</v>
      </c>
      <c r="AC40">
        <f>+'Ark1'!R992</f>
        <v>0</v>
      </c>
      <c r="AD40" s="207">
        <f>+'Ark1'!AG992</f>
        <v>0</v>
      </c>
      <c r="AE40" s="63">
        <f t="shared" si="6"/>
        <v>0</v>
      </c>
      <c r="AF40" s="207">
        <f>+'Ark1'!AH992</f>
        <v>0</v>
      </c>
      <c r="AG40" s="1">
        <f>+'Ark1'!S992</f>
        <v>0</v>
      </c>
      <c r="AH40" s="63">
        <f t="shared" si="7"/>
        <v>0</v>
      </c>
      <c r="AI40" s="1">
        <f>+'Ark1'!U992</f>
        <v>0</v>
      </c>
      <c r="AJ40" s="207"/>
      <c r="AK40" s="11">
        <f>+'Ark1'!V992</f>
        <v>0</v>
      </c>
      <c r="AL40" s="101">
        <f>+'Ark1'!X992</f>
        <v>0</v>
      </c>
      <c r="AM40" s="101">
        <f>+'Ark1'!Y992</f>
        <v>0</v>
      </c>
      <c r="AN40" s="101">
        <f>+'Ark1'!Z992</f>
        <v>0</v>
      </c>
      <c r="AO40" s="1">
        <f>+'Ark1'!AA992</f>
        <v>0</v>
      </c>
      <c r="AP40" s="1">
        <f>+'Ark1'!AB992</f>
        <v>0</v>
      </c>
      <c r="AQ40" s="11">
        <f>+'Ark1'!AD992</f>
        <v>0</v>
      </c>
      <c r="AR40" s="1" t="e">
        <f t="shared" si="3"/>
        <v>#DIV/0!</v>
      </c>
      <c r="AS40" s="11" t="e">
        <f t="shared" si="4"/>
        <v>#DIV/0!</v>
      </c>
      <c r="AT40" s="47"/>
      <c r="AU40" s="2"/>
      <c r="AV40" s="5"/>
      <c r="AW40" s="3" t="s">
        <v>108</v>
      </c>
      <c r="BA40" s="59"/>
      <c r="BB40" s="59"/>
      <c r="BC40" s="11"/>
      <c r="BD40" s="11"/>
      <c r="BE40" s="11"/>
    </row>
    <row r="41" spans="24:57">
      <c r="X41" s="47"/>
      <c r="Y41">
        <f>+'Ark1'!C993</f>
        <v>2023</v>
      </c>
      <c r="Z41">
        <f>+'Ark1'!M993</f>
        <v>15</v>
      </c>
      <c r="AA41" s="3" t="str">
        <f t="shared" si="8"/>
        <v>5+</v>
      </c>
      <c r="AB41">
        <f>+'Ark1'!Q993</f>
        <v>0</v>
      </c>
      <c r="AC41">
        <f>+'Ark1'!R993</f>
        <v>0</v>
      </c>
      <c r="AD41" s="207">
        <f>+'Ark1'!AG993</f>
        <v>0</v>
      </c>
      <c r="AE41" s="63">
        <f t="shared" si="6"/>
        <v>0</v>
      </c>
      <c r="AF41" s="207">
        <f>+'Ark1'!AH993</f>
        <v>0</v>
      </c>
      <c r="AG41" s="1">
        <f>+'Ark1'!S993</f>
        <v>0</v>
      </c>
      <c r="AH41" s="63">
        <f t="shared" si="7"/>
        <v>0</v>
      </c>
      <c r="AI41" s="1">
        <f>+'Ark1'!U993</f>
        <v>0</v>
      </c>
      <c r="AJ41" s="207"/>
      <c r="AK41" s="11">
        <f>+'Ark1'!V993</f>
        <v>0</v>
      </c>
      <c r="AL41" s="101">
        <f>+'Ark1'!X993</f>
        <v>0</v>
      </c>
      <c r="AM41" s="101">
        <f>+'Ark1'!Y993</f>
        <v>0</v>
      </c>
      <c r="AN41" s="101">
        <f>+'Ark1'!Z993</f>
        <v>0</v>
      </c>
      <c r="AO41" s="1">
        <f>+'Ark1'!AA993</f>
        <v>0</v>
      </c>
      <c r="AP41" s="1">
        <f>+'Ark1'!AB993</f>
        <v>0</v>
      </c>
      <c r="AQ41" s="11">
        <f>+'Ark1'!AD993</f>
        <v>0</v>
      </c>
      <c r="AR41" s="1" t="e">
        <f t="shared" si="3"/>
        <v>#DIV/0!</v>
      </c>
      <c r="AS41" s="11" t="e">
        <f t="shared" si="4"/>
        <v>#DIV/0!</v>
      </c>
      <c r="AT41" s="47"/>
      <c r="AU41" s="4"/>
      <c r="AV41" s="4"/>
      <c r="AW41" s="57" t="s">
        <v>94</v>
      </c>
      <c r="AX41" s="4"/>
      <c r="AY41" s="4"/>
    </row>
    <row r="42" spans="24:57" ht="15.6">
      <c r="X42" s="47"/>
      <c r="Y42" s="56">
        <f>+'Ark1'!C994</f>
        <v>2022</v>
      </c>
      <c r="Z42" s="56">
        <f>+'Ark1'!M994</f>
        <v>1</v>
      </c>
      <c r="AA42" s="57" t="str">
        <f t="shared" si="8"/>
        <v>1-</v>
      </c>
      <c r="AB42" s="56">
        <f>+'Ark1'!Q994</f>
        <v>1</v>
      </c>
      <c r="AC42" s="56">
        <f>+'Ark1'!R994</f>
        <v>7</v>
      </c>
      <c r="AD42" s="189">
        <f>+'Ark1'!AG994</f>
        <v>0.25125628140703515</v>
      </c>
      <c r="AE42" s="62" t="e">
        <f t="shared" si="6"/>
        <v>#REF!</v>
      </c>
      <c r="AF42" s="189">
        <f>+'Ark1'!AH994</f>
        <v>6.3492681312960556E-2</v>
      </c>
      <c r="AG42" s="58">
        <f>+'Ark1'!S994</f>
        <v>4.2857142857142847</v>
      </c>
      <c r="AH42" s="62" t="e">
        <f t="shared" si="7"/>
        <v>#REF!</v>
      </c>
      <c r="AI42" s="58">
        <f>+'Ark1'!U994</f>
        <v>3.7285714285714282</v>
      </c>
      <c r="AJ42" s="189"/>
      <c r="AK42" s="78">
        <f>+'Ark1'!V994</f>
        <v>0</v>
      </c>
      <c r="AL42" s="166">
        <f>+'Ark1'!X994</f>
        <v>0</v>
      </c>
      <c r="AM42" s="166">
        <f>+'Ark1'!Y994</f>
        <v>0</v>
      </c>
      <c r="AN42" s="166">
        <f>+'Ark1'!Z994</f>
        <v>0</v>
      </c>
      <c r="AO42" s="58">
        <f>+'Ark1'!AA994</f>
        <v>0.36533462435841058</v>
      </c>
      <c r="AP42" s="58">
        <f>+'Ark1'!AB994</f>
        <v>0.45175395145262814</v>
      </c>
      <c r="AQ42" s="78">
        <f>+'Ark1'!AD994</f>
        <v>12.365484170738304</v>
      </c>
      <c r="AR42" s="58">
        <f t="shared" si="3"/>
        <v>0.87000000000000011</v>
      </c>
      <c r="AS42" s="78">
        <f t="shared" si="4"/>
        <v>7</v>
      </c>
      <c r="AT42" s="47"/>
      <c r="AU42" s="4"/>
      <c r="AV42" s="16"/>
      <c r="AW42" s="68" t="s">
        <v>95</v>
      </c>
      <c r="AX42" s="1"/>
      <c r="AY42" s="18"/>
      <c r="BA42" s="1"/>
      <c r="BB42" s="5"/>
    </row>
    <row r="43" spans="24:57" ht="15.6">
      <c r="X43" s="47"/>
      <c r="Y43" s="56">
        <f>+'Ark1'!C995</f>
        <v>2022</v>
      </c>
      <c r="Z43" s="56">
        <f>+'Ark1'!M995</f>
        <v>2</v>
      </c>
      <c r="AA43" s="57" t="str">
        <f t="shared" si="8"/>
        <v>1</v>
      </c>
      <c r="AB43" s="56">
        <f>+'Ark1'!Q995</f>
        <v>15</v>
      </c>
      <c r="AC43" s="56">
        <f>+'Ark1'!R995</f>
        <v>35</v>
      </c>
      <c r="AD43" s="189">
        <f>+'Ark1'!AG995</f>
        <v>1.2562814070351758</v>
      </c>
      <c r="AE43" s="62" t="e">
        <f t="shared" si="6"/>
        <v>#REF!</v>
      </c>
      <c r="AF43" s="189">
        <f>+'Ark1'!AH995</f>
        <v>0.61911445954591771</v>
      </c>
      <c r="AG43" s="58">
        <f>+'Ark1'!S995</f>
        <v>5</v>
      </c>
      <c r="AH43" s="62" t="e">
        <f t="shared" si="7"/>
        <v>#REF!</v>
      </c>
      <c r="AI43" s="58">
        <f>+'Ark1'!U995</f>
        <v>7.2714285714285651</v>
      </c>
      <c r="AJ43" s="189"/>
      <c r="AK43" s="78">
        <f>+'Ark1'!V995</f>
        <v>0</v>
      </c>
      <c r="AL43" s="166">
        <f>+'Ark1'!X995</f>
        <v>0</v>
      </c>
      <c r="AM43" s="166">
        <f>+'Ark1'!Y995</f>
        <v>0</v>
      </c>
      <c r="AN43" s="166">
        <f>+'Ark1'!Z995</f>
        <v>0</v>
      </c>
      <c r="AO43" s="58">
        <f>+'Ark1'!AA995</f>
        <v>2.6448409542861793</v>
      </c>
      <c r="AP43" s="58">
        <f>+'Ark1'!AB995</f>
        <v>1.4928400545843579</v>
      </c>
      <c r="AQ43" s="78">
        <f>+'Ark1'!AD995</f>
        <v>49.424219418406146</v>
      </c>
      <c r="AR43" s="58">
        <f t="shared" si="3"/>
        <v>1.4542857142857131</v>
      </c>
      <c r="AS43" s="78">
        <f t="shared" si="4"/>
        <v>2.3333333333333335</v>
      </c>
      <c r="AT43" s="47"/>
      <c r="AU43" s="4"/>
      <c r="AV43" s="16"/>
      <c r="AW43" s="57" t="s">
        <v>96</v>
      </c>
      <c r="AX43" s="1"/>
      <c r="AY43" s="18"/>
    </row>
    <row r="44" spans="24:57" ht="15.6">
      <c r="X44" s="47"/>
      <c r="Y44" s="56">
        <f>+'Ark1'!C996</f>
        <v>2022</v>
      </c>
      <c r="Z44" s="56">
        <f>+'Ark1'!M996</f>
        <v>3</v>
      </c>
      <c r="AA44" s="57" t="str">
        <f t="shared" si="8"/>
        <v>1+</v>
      </c>
      <c r="AB44" s="56">
        <f>+'Ark1'!Q996</f>
        <v>48</v>
      </c>
      <c r="AC44" s="56">
        <f>+'Ark1'!R996</f>
        <v>118</v>
      </c>
      <c r="AD44" s="189">
        <f>+'Ark1'!AG996</f>
        <v>4.2354630294328786</v>
      </c>
      <c r="AE44" s="62" t="e">
        <f t="shared" si="6"/>
        <v>#REF!</v>
      </c>
      <c r="AF44" s="189">
        <f>+'Ark1'!AH996</f>
        <v>2.9053375207689194</v>
      </c>
      <c r="AG44" s="58">
        <f>+'Ark1'!S996</f>
        <v>6.508474576271186</v>
      </c>
      <c r="AH44" s="62" t="e">
        <f t="shared" si="7"/>
        <v>#REF!</v>
      </c>
      <c r="AI44" s="58">
        <f>+'Ark1'!U996</f>
        <v>10.121186440677969</v>
      </c>
      <c r="AJ44" s="189"/>
      <c r="AK44" s="78">
        <f>+'Ark1'!V996</f>
        <v>0</v>
      </c>
      <c r="AL44" s="166">
        <f>+'Ark1'!X996</f>
        <v>0.84745762711864381</v>
      </c>
      <c r="AM44" s="166">
        <f>+'Ark1'!Y996</f>
        <v>0</v>
      </c>
      <c r="AN44" s="166">
        <f>+'Ark1'!Z996</f>
        <v>0</v>
      </c>
      <c r="AO44" s="58">
        <f>+'Ark1'!AA996</f>
        <v>2.9977067985354551</v>
      </c>
      <c r="AP44" s="58">
        <f>+'Ark1'!AB996</f>
        <v>1.4999760603279686</v>
      </c>
      <c r="AQ44" s="78">
        <f>+'Ark1'!AD996</f>
        <v>34.4013862152811</v>
      </c>
      <c r="AR44" s="58">
        <f t="shared" si="3"/>
        <v>1.5550781250000005</v>
      </c>
      <c r="AS44" s="78">
        <f t="shared" si="4"/>
        <v>2.4583333333333335</v>
      </c>
      <c r="AT44" s="47"/>
      <c r="AU44" s="4"/>
      <c r="AV44" s="16"/>
      <c r="AW44" s="57" t="s">
        <v>97</v>
      </c>
      <c r="AX44" s="1"/>
      <c r="AY44" s="18"/>
    </row>
    <row r="45" spans="24:57" ht="15.6">
      <c r="X45" s="47"/>
      <c r="Y45" s="56">
        <f>+'Ark1'!C997</f>
        <v>2022</v>
      </c>
      <c r="Z45" s="56">
        <f>+'Ark1'!M997</f>
        <v>4</v>
      </c>
      <c r="AA45" s="57" t="str">
        <f t="shared" si="8"/>
        <v>2-</v>
      </c>
      <c r="AB45" s="56">
        <f>+'Ark1'!Q997</f>
        <v>88</v>
      </c>
      <c r="AC45" s="56">
        <f>+'Ark1'!R997</f>
        <v>266</v>
      </c>
      <c r="AD45" s="189">
        <f>+'Ark1'!AG997</f>
        <v>9.5477386934673358</v>
      </c>
      <c r="AE45" s="62" t="e">
        <f t="shared" si="6"/>
        <v>#REF!</v>
      </c>
      <c r="AF45" s="189">
        <f>+'Ark1'!AH997</f>
        <v>8.0258641451233501</v>
      </c>
      <c r="AG45" s="58">
        <f>+'Ark1'!S997</f>
        <v>7.6165413533834556</v>
      </c>
      <c r="AH45" s="62" t="e">
        <f t="shared" si="7"/>
        <v>#REF!</v>
      </c>
      <c r="AI45" s="58">
        <f>+'Ark1'!U997</f>
        <v>12.403007518796995</v>
      </c>
      <c r="AJ45" s="189"/>
      <c r="AK45" s="78">
        <f>+'Ark1'!V997</f>
        <v>0.37593984962406007</v>
      </c>
      <c r="AL45" s="166">
        <f>+'Ark1'!X997</f>
        <v>7.8947368421052637</v>
      </c>
      <c r="AM45" s="166">
        <f>+'Ark1'!Y997</f>
        <v>0.75187969924812015</v>
      </c>
      <c r="AN45" s="166">
        <f>+'Ark1'!Z997</f>
        <v>0</v>
      </c>
      <c r="AO45" s="58">
        <f>+'Ark1'!AA997</f>
        <v>3.035416009927955</v>
      </c>
      <c r="AP45" s="58">
        <f>+'Ark1'!AB997</f>
        <v>1.3361475567476395</v>
      </c>
      <c r="AQ45" s="78">
        <f>+'Ark1'!AD997</f>
        <v>35.529754564915208</v>
      </c>
      <c r="AR45" s="58">
        <f t="shared" si="3"/>
        <v>1.6284304047384017</v>
      </c>
      <c r="AS45" s="78">
        <f t="shared" si="4"/>
        <v>3.0227272727272729</v>
      </c>
      <c r="AT45" s="47"/>
      <c r="AU45" s="4"/>
      <c r="AV45" s="16"/>
      <c r="AW45" s="68" t="s">
        <v>98</v>
      </c>
      <c r="AX45" s="1"/>
      <c r="AY45" s="18"/>
    </row>
    <row r="46" spans="24:57" ht="15.6">
      <c r="X46" s="47"/>
      <c r="Y46" s="56">
        <f>+'Ark1'!C998</f>
        <v>2022</v>
      </c>
      <c r="Z46" s="56">
        <f>+'Ark1'!M998</f>
        <v>5</v>
      </c>
      <c r="AA46" s="57" t="str">
        <f t="shared" si="8"/>
        <v>2</v>
      </c>
      <c r="AB46" s="56">
        <f>+'Ark1'!Q998</f>
        <v>146</v>
      </c>
      <c r="AC46" s="56">
        <f>+'Ark1'!R998</f>
        <v>524</v>
      </c>
      <c r="AD46" s="189">
        <f>+'Ark1'!AG998</f>
        <v>18.808327351040919</v>
      </c>
      <c r="AE46" s="62" t="e">
        <f t="shared" si="6"/>
        <v>#REF!</v>
      </c>
      <c r="AF46" s="189">
        <f>+'Ark1'!AH998</f>
        <v>17.593554398145329</v>
      </c>
      <c r="AG46" s="58">
        <f>+'Ark1'!S998</f>
        <v>8.3015267175572518</v>
      </c>
      <c r="AH46" s="62" t="e">
        <f t="shared" si="7"/>
        <v>#REF!</v>
      </c>
      <c r="AI46" s="58">
        <f>+'Ark1'!U998</f>
        <v>13.80190839694656</v>
      </c>
      <c r="AJ46" s="189"/>
      <c r="AK46" s="78">
        <f>+'Ark1'!V998</f>
        <v>0.5725190839694656</v>
      </c>
      <c r="AL46" s="166">
        <f>+'Ark1'!X998</f>
        <v>16.793893129770996</v>
      </c>
      <c r="AM46" s="166">
        <f>+'Ark1'!Y998</f>
        <v>1.5267175572519092</v>
      </c>
      <c r="AN46" s="166">
        <f>+'Ark1'!Z998</f>
        <v>0</v>
      </c>
      <c r="AO46" s="58">
        <f>+'Ark1'!AA998</f>
        <v>2.9131441041873591</v>
      </c>
      <c r="AP46" s="58">
        <f>+'Ark1'!AB998</f>
        <v>1.1544460839452617</v>
      </c>
      <c r="AQ46" s="78">
        <f>+'Ark1'!AD998</f>
        <v>28.769992012909004</v>
      </c>
      <c r="AR46" s="58">
        <f t="shared" si="3"/>
        <v>1.6625747126436776</v>
      </c>
      <c r="AS46" s="78">
        <f t="shared" si="4"/>
        <v>3.5890410958904111</v>
      </c>
      <c r="AT46" s="47"/>
      <c r="AU46" s="4"/>
      <c r="AV46" s="16"/>
      <c r="AW46" s="57" t="s">
        <v>99</v>
      </c>
      <c r="AX46" s="13"/>
      <c r="AY46" s="18"/>
    </row>
    <row r="47" spans="24:57" ht="15.6">
      <c r="X47" s="47"/>
      <c r="Y47" s="56">
        <f>+'Ark1'!C999</f>
        <v>2022</v>
      </c>
      <c r="Z47" s="56">
        <f>+'Ark1'!M999</f>
        <v>6</v>
      </c>
      <c r="AA47" s="57" t="str">
        <f t="shared" si="8"/>
        <v>2+</v>
      </c>
      <c r="AB47" s="56">
        <f>+'Ark1'!Q999</f>
        <v>166</v>
      </c>
      <c r="AC47" s="56">
        <f>+'Ark1'!R999</f>
        <v>620</v>
      </c>
      <c r="AD47" s="189">
        <f>+'Ark1'!AG999</f>
        <v>22.254127781765977</v>
      </c>
      <c r="AE47" s="62" t="e">
        <f t="shared" si="6"/>
        <v>#REF!</v>
      </c>
      <c r="AF47" s="189">
        <f>+'Ark1'!AH999</f>
        <v>22.363533306898319</v>
      </c>
      <c r="AG47" s="58">
        <f>+'Ark1'!S999</f>
        <v>8.7435483870967747</v>
      </c>
      <c r="AH47" s="62" t="e">
        <f t="shared" si="7"/>
        <v>#REF!</v>
      </c>
      <c r="AI47" s="58">
        <f>+'Ark1'!U999</f>
        <v>14.827419354838714</v>
      </c>
      <c r="AJ47" s="189"/>
      <c r="AK47" s="78">
        <f>+'Ark1'!V999</f>
        <v>0.96774193548387122</v>
      </c>
      <c r="AL47" s="166">
        <f>+'Ark1'!X999</f>
        <v>29.516129032258057</v>
      </c>
      <c r="AM47" s="166">
        <f>+'Ark1'!Y999</f>
        <v>1.290322580645161</v>
      </c>
      <c r="AN47" s="166">
        <f>+'Ark1'!Z999</f>
        <v>0</v>
      </c>
      <c r="AO47" s="58">
        <f>+'Ark1'!AA999</f>
        <v>3.1332488217471881</v>
      </c>
      <c r="AP47" s="58">
        <f>+'Ark1'!AB999</f>
        <v>1.0566412043619433</v>
      </c>
      <c r="AQ47" s="78">
        <f>+'Ark1'!AD999</f>
        <v>19.002771250437998</v>
      </c>
      <c r="AR47" s="58">
        <f t="shared" si="3"/>
        <v>1.6958125807046673</v>
      </c>
      <c r="AS47" s="78">
        <f t="shared" si="4"/>
        <v>3.7349397590361444</v>
      </c>
      <c r="AT47" s="47"/>
      <c r="AU47" s="4"/>
      <c r="AV47" s="16"/>
      <c r="AW47" s="57" t="s">
        <v>100</v>
      </c>
      <c r="AX47" s="13"/>
      <c r="AY47" s="18"/>
    </row>
    <row r="48" spans="24:57" ht="15.6">
      <c r="X48" s="47"/>
      <c r="Y48" s="56">
        <f>+'Ark1'!C1000</f>
        <v>2022</v>
      </c>
      <c r="Z48" s="56">
        <f>+'Ark1'!M1000</f>
        <v>7</v>
      </c>
      <c r="AA48" s="57" t="str">
        <f t="shared" si="8"/>
        <v>3-</v>
      </c>
      <c r="AB48" s="56">
        <f>+'Ark1'!Q1000</f>
        <v>151</v>
      </c>
      <c r="AC48" s="56">
        <f>+'Ark1'!R1000</f>
        <v>612</v>
      </c>
      <c r="AD48" s="189">
        <f>+'Ark1'!AG1000</f>
        <v>21.966977745872221</v>
      </c>
      <c r="AE48" s="62" t="e">
        <f t="shared" si="6"/>
        <v>#REF!</v>
      </c>
      <c r="AF48" s="189">
        <f>+'Ark1'!AH1000</f>
        <v>23.065115272057607</v>
      </c>
      <c r="AG48" s="58">
        <f>+'Ark1'!S1000</f>
        <v>9.0163398692810439</v>
      </c>
      <c r="AH48" s="62" t="e">
        <f t="shared" si="7"/>
        <v>#REF!</v>
      </c>
      <c r="AI48" s="58">
        <f>+'Ark1'!U1000</f>
        <v>15.492483660130704</v>
      </c>
      <c r="AJ48" s="189"/>
      <c r="AK48" s="78">
        <f>+'Ark1'!V1000</f>
        <v>0.49019607843137247</v>
      </c>
      <c r="AL48" s="166">
        <f>+'Ark1'!X1000</f>
        <v>39.215686274509807</v>
      </c>
      <c r="AM48" s="166">
        <f>+'Ark1'!Y1000</f>
        <v>1.6339869281045749</v>
      </c>
      <c r="AN48" s="166">
        <f>+'Ark1'!Z1000</f>
        <v>0</v>
      </c>
      <c r="AO48" s="58">
        <f>+'Ark1'!AA1000</f>
        <v>2.9289086015337653</v>
      </c>
      <c r="AP48" s="58">
        <f>+'Ark1'!AB1000</f>
        <v>1.046185571732831</v>
      </c>
      <c r="AQ48" s="78">
        <f>+'Ark1'!AD1000</f>
        <v>30.127520357631042</v>
      </c>
      <c r="AR48" s="58">
        <f t="shared" si="3"/>
        <v>1.7182674882203683</v>
      </c>
      <c r="AS48" s="78">
        <f t="shared" si="4"/>
        <v>4.0529801324503314</v>
      </c>
      <c r="AT48" s="47"/>
      <c r="AU48" s="4"/>
      <c r="AV48" s="16"/>
      <c r="AW48" s="68" t="s">
        <v>101</v>
      </c>
      <c r="AX48" s="13"/>
      <c r="AY48" s="18"/>
    </row>
    <row r="49" spans="24:51" ht="15.6">
      <c r="X49" s="47"/>
      <c r="Y49" s="56">
        <f>+'Ark1'!C1001</f>
        <v>2022</v>
      </c>
      <c r="Z49" s="56">
        <f>+'Ark1'!M1001</f>
        <v>8</v>
      </c>
      <c r="AA49" s="57" t="str">
        <f t="shared" si="8"/>
        <v>3</v>
      </c>
      <c r="AB49" s="56">
        <f>+'Ark1'!Q1001</f>
        <v>128</v>
      </c>
      <c r="AC49" s="56">
        <f>+'Ark1'!R1001</f>
        <v>448</v>
      </c>
      <c r="AD49" s="189">
        <f>+'Ark1'!AG1001</f>
        <v>16.08040201005025</v>
      </c>
      <c r="AE49" s="62" t="e">
        <f t="shared" si="6"/>
        <v>#REF!</v>
      </c>
      <c r="AF49" s="189">
        <f>+'Ark1'!AH1001</f>
        <v>18.519671784192997</v>
      </c>
      <c r="AG49" s="58">
        <f>+'Ark1'!S1001</f>
        <v>9.3638392857142883</v>
      </c>
      <c r="AH49" s="62" t="e">
        <f t="shared" si="7"/>
        <v>#REF!</v>
      </c>
      <c r="AI49" s="58">
        <f>+'Ark1'!U1001</f>
        <v>16.993080357142858</v>
      </c>
      <c r="AJ49" s="189"/>
      <c r="AK49" s="78">
        <f>+'Ark1'!V1001</f>
        <v>0</v>
      </c>
      <c r="AL49" s="166">
        <f>+'Ark1'!X1001</f>
        <v>57.589285714285694</v>
      </c>
      <c r="AM49" s="166">
        <f>+'Ark1'!Y1001</f>
        <v>5.1339285714285694</v>
      </c>
      <c r="AN49" s="166">
        <f>+'Ark1'!Z1001</f>
        <v>0</v>
      </c>
      <c r="AO49" s="58">
        <f>+'Ark1'!AA1001</f>
        <v>3.20998322380568</v>
      </c>
      <c r="AP49" s="58">
        <f>+'Ark1'!AB1001</f>
        <v>1.1375237403611365</v>
      </c>
      <c r="AQ49" s="78">
        <f>+'Ark1'!AD1001</f>
        <v>14.648600639149929</v>
      </c>
      <c r="AR49" s="58">
        <f t="shared" si="3"/>
        <v>1.8147556615017875</v>
      </c>
      <c r="AS49" s="78">
        <f t="shared" si="4"/>
        <v>3.5</v>
      </c>
      <c r="AT49" s="47"/>
      <c r="AU49" s="4"/>
      <c r="AV49" s="16"/>
      <c r="AW49" s="57" t="s">
        <v>102</v>
      </c>
      <c r="AX49" s="13"/>
      <c r="AY49" s="18"/>
    </row>
    <row r="50" spans="24:51" ht="15.6">
      <c r="X50" s="47"/>
      <c r="Y50" s="56">
        <f>+'Ark1'!C1002</f>
        <v>2022</v>
      </c>
      <c r="Z50" s="56">
        <f>+'Ark1'!M1002</f>
        <v>9</v>
      </c>
      <c r="AA50" s="57" t="str">
        <f t="shared" si="8"/>
        <v>3+</v>
      </c>
      <c r="AB50" s="56">
        <f>+'Ark1'!Q1002</f>
        <v>58</v>
      </c>
      <c r="AC50" s="56">
        <f>+'Ark1'!R1002</f>
        <v>130</v>
      </c>
      <c r="AD50" s="189">
        <f>+'Ark1'!AG1002</f>
        <v>4.6661880832735108</v>
      </c>
      <c r="AE50" s="62" t="e">
        <f t="shared" si="6"/>
        <v>#REF!</v>
      </c>
      <c r="AF50" s="189">
        <f>+'Ark1'!AH1002</f>
        <v>5.6009789063203241</v>
      </c>
      <c r="AG50" s="58">
        <f>+'Ark1'!S1002</f>
        <v>9.8692307692307679</v>
      </c>
      <c r="AH50" s="62" t="e">
        <f t="shared" si="7"/>
        <v>#REF!</v>
      </c>
      <c r="AI50" s="58">
        <f>+'Ark1'!U1002</f>
        <v>17.710769230769237</v>
      </c>
      <c r="AJ50" s="189"/>
      <c r="AK50" s="78">
        <f>+'Ark1'!V1002</f>
        <v>0</v>
      </c>
      <c r="AL50" s="166">
        <f>+'Ark1'!X1002</f>
        <v>67.692307692307693</v>
      </c>
      <c r="AM50" s="166">
        <f>+'Ark1'!Y1002</f>
        <v>6.923076923076926</v>
      </c>
      <c r="AN50" s="166">
        <f>+'Ark1'!Z1002</f>
        <v>0</v>
      </c>
      <c r="AO50" s="58">
        <f>+'Ark1'!AA1002</f>
        <v>3.3591722000847444</v>
      </c>
      <c r="AP50" s="58">
        <f>+'Ark1'!AB1002</f>
        <v>1.2177435724667189</v>
      </c>
      <c r="AQ50" s="78">
        <f>+'Ark1'!AD1002</f>
        <v>22.318105764903596</v>
      </c>
      <c r="AR50" s="58">
        <f t="shared" si="3"/>
        <v>1.7945440374123158</v>
      </c>
      <c r="AS50" s="78">
        <f t="shared" si="4"/>
        <v>2.2413793103448274</v>
      </c>
      <c r="AT50" s="47"/>
      <c r="AU50" s="4"/>
      <c r="AV50" s="16"/>
      <c r="AW50" s="57" t="s">
        <v>103</v>
      </c>
      <c r="AX50" s="5"/>
      <c r="AY50" s="18"/>
    </row>
    <row r="51" spans="24:51" ht="15.6">
      <c r="X51" s="47"/>
      <c r="Y51" s="56">
        <f>+'Ark1'!C1003</f>
        <v>2022</v>
      </c>
      <c r="Z51" s="56">
        <f>+'Ark1'!M1003</f>
        <v>10</v>
      </c>
      <c r="AA51" s="57" t="str">
        <f t="shared" si="8"/>
        <v>4-</v>
      </c>
      <c r="AB51" s="56">
        <f>+'Ark1'!Q1003</f>
        <v>14</v>
      </c>
      <c r="AC51" s="56">
        <f>+'Ark1'!R1003</f>
        <v>21</v>
      </c>
      <c r="AD51" s="189">
        <f>+'Ark1'!AG1003</f>
        <v>0.75376884422110557</v>
      </c>
      <c r="AE51" s="62" t="e">
        <f t="shared" si="6"/>
        <v>#REF!</v>
      </c>
      <c r="AF51" s="189">
        <f>+'Ark1'!AH1003</f>
        <v>0.95336328760724987</v>
      </c>
      <c r="AG51" s="58">
        <f>+'Ark1'!S1003</f>
        <v>9.9523809523809561</v>
      </c>
      <c r="AH51" s="62" t="e">
        <f t="shared" si="7"/>
        <v>#REF!</v>
      </c>
      <c r="AI51" s="58">
        <f>+'Ark1'!U1003</f>
        <v>18.661904761904765</v>
      </c>
      <c r="AJ51" s="189"/>
      <c r="AK51" s="78">
        <f>+'Ark1'!V1003</f>
        <v>0</v>
      </c>
      <c r="AL51" s="166">
        <f>+'Ark1'!X1003</f>
        <v>80.952380952380949</v>
      </c>
      <c r="AM51" s="166">
        <f>+'Ark1'!Y1003</f>
        <v>9.5238095238095273</v>
      </c>
      <c r="AN51" s="166">
        <f>+'Ark1'!Z1003</f>
        <v>0</v>
      </c>
      <c r="AO51" s="58">
        <f>+'Ark1'!AA1003</f>
        <v>3.4403039996455962</v>
      </c>
      <c r="AP51" s="58">
        <f>+'Ark1'!AB1003</f>
        <v>0.89847439352919456</v>
      </c>
      <c r="AQ51" s="78">
        <f>+'Ark1'!AD1003</f>
        <v>21.971297905694318</v>
      </c>
      <c r="AR51" s="58">
        <f t="shared" si="3"/>
        <v>1.8751196172248801</v>
      </c>
      <c r="AS51" s="78">
        <f t="shared" si="4"/>
        <v>1.5</v>
      </c>
      <c r="AT51" s="47"/>
      <c r="AU51" s="4"/>
      <c r="AV51" s="16"/>
      <c r="AW51" s="68" t="s">
        <v>104</v>
      </c>
      <c r="AX51" s="5"/>
      <c r="AY51" s="18"/>
    </row>
    <row r="52" spans="24:51" ht="15.6">
      <c r="X52" s="47"/>
      <c r="Y52" s="56">
        <f>+'Ark1'!C1004</f>
        <v>2022</v>
      </c>
      <c r="Z52" s="56">
        <f>+'Ark1'!M1004</f>
        <v>11</v>
      </c>
      <c r="AA52" s="57" t="str">
        <f t="shared" si="8"/>
        <v>4</v>
      </c>
      <c r="AB52" s="56">
        <f>+'Ark1'!Q1004</f>
        <v>4</v>
      </c>
      <c r="AC52" s="56">
        <f>+'Ark1'!R1004</f>
        <v>5</v>
      </c>
      <c r="AD52" s="189">
        <f>+'Ark1'!AG1004</f>
        <v>0.17946877243359655</v>
      </c>
      <c r="AE52" s="62" t="e">
        <f t="shared" si="6"/>
        <v>#REF!</v>
      </c>
      <c r="AF52" s="189">
        <f>+'Ark1'!AH1004</f>
        <v>0.28997423802700756</v>
      </c>
      <c r="AG52" s="58">
        <f>+'Ark1'!S1004</f>
        <v>10</v>
      </c>
      <c r="AH52" s="62" t="e">
        <f t="shared" si="7"/>
        <v>#REF!</v>
      </c>
      <c r="AI52" s="58">
        <f>+'Ark1'!U1004</f>
        <v>23.84</v>
      </c>
      <c r="AJ52" s="189"/>
      <c r="AK52" s="78">
        <f>+'Ark1'!V1004</f>
        <v>0</v>
      </c>
      <c r="AL52" s="166">
        <f>+'Ark1'!X1004</f>
        <v>100</v>
      </c>
      <c r="AM52" s="166">
        <f>+'Ark1'!Y1004</f>
        <v>60</v>
      </c>
      <c r="AN52" s="166">
        <f>+'Ark1'!Z1004</f>
        <v>0</v>
      </c>
      <c r="AO52" s="58">
        <f>+'Ark1'!AA1004</f>
        <v>3.6274508956014926</v>
      </c>
      <c r="AP52" s="58">
        <f>+'Ark1'!AB1004</f>
        <v>1.0954451150103319</v>
      </c>
      <c r="AQ52" s="78">
        <f>+'Ark1'!AD1004</f>
        <v>10.066252643498927</v>
      </c>
      <c r="AR52" s="58">
        <f t="shared" si="3"/>
        <v>2.3839999999999999</v>
      </c>
      <c r="AS52" s="78">
        <f t="shared" si="4"/>
        <v>1.25</v>
      </c>
      <c r="AT52" s="47"/>
      <c r="AU52" s="4"/>
      <c r="AV52" s="16"/>
      <c r="AW52" s="57" t="s">
        <v>105</v>
      </c>
      <c r="AX52" s="5"/>
      <c r="AY52" s="18"/>
    </row>
    <row r="53" spans="24:51" ht="15.6">
      <c r="X53" s="47"/>
      <c r="Y53" s="56">
        <f>+'Ark1'!C1005</f>
        <v>2022</v>
      </c>
      <c r="Z53" s="56">
        <f>+'Ark1'!M1005</f>
        <v>12</v>
      </c>
      <c r="AA53" s="57" t="str">
        <f t="shared" si="8"/>
        <v>4+</v>
      </c>
      <c r="AB53" s="56">
        <f>+'Ark1'!Q1005</f>
        <v>0</v>
      </c>
      <c r="AC53" s="56">
        <f>+'Ark1'!R1005</f>
        <v>0</v>
      </c>
      <c r="AD53" s="189">
        <f>+'Ark1'!AG1005</f>
        <v>0</v>
      </c>
      <c r="AE53" s="62" t="e">
        <f t="shared" si="6"/>
        <v>#REF!</v>
      </c>
      <c r="AF53" s="189">
        <f>+'Ark1'!AH1005</f>
        <v>0</v>
      </c>
      <c r="AG53" s="58">
        <f>+'Ark1'!S1005</f>
        <v>0</v>
      </c>
      <c r="AH53" s="62" t="e">
        <f t="shared" si="7"/>
        <v>#REF!</v>
      </c>
      <c r="AI53" s="58">
        <f>+'Ark1'!U1005</f>
        <v>0</v>
      </c>
      <c r="AJ53" s="189"/>
      <c r="AK53" s="78">
        <f>+'Ark1'!V1005</f>
        <v>0</v>
      </c>
      <c r="AL53" s="166">
        <f>+'Ark1'!X1005</f>
        <v>0</v>
      </c>
      <c r="AM53" s="166">
        <f>+'Ark1'!Y1005</f>
        <v>0</v>
      </c>
      <c r="AN53" s="166">
        <f>+'Ark1'!Z1005</f>
        <v>0</v>
      </c>
      <c r="AO53" s="58">
        <f>+'Ark1'!AA1005</f>
        <v>0</v>
      </c>
      <c r="AP53" s="58">
        <f>+'Ark1'!AB1005</f>
        <v>0</v>
      </c>
      <c r="AQ53" s="78">
        <f>+'Ark1'!AD1005</f>
        <v>0</v>
      </c>
      <c r="AR53" s="58" t="e">
        <f t="shared" si="3"/>
        <v>#DIV/0!</v>
      </c>
      <c r="AS53" s="78" t="e">
        <f t="shared" si="4"/>
        <v>#DIV/0!</v>
      </c>
      <c r="AT53" s="47"/>
      <c r="AU53" s="4"/>
      <c r="AV53" s="16"/>
      <c r="AW53" s="57" t="s">
        <v>106</v>
      </c>
      <c r="AX53" s="5"/>
      <c r="AY53" s="18"/>
    </row>
    <row r="54" spans="24:51" ht="15.6">
      <c r="X54" s="47"/>
      <c r="Y54" s="56">
        <f>+'Ark1'!C1006</f>
        <v>2022</v>
      </c>
      <c r="Z54" s="56">
        <f>+'Ark1'!M1006</f>
        <v>13</v>
      </c>
      <c r="AA54" s="57" t="str">
        <f t="shared" si="8"/>
        <v>5-</v>
      </c>
      <c r="AB54" s="56">
        <f>+'Ark1'!Q1006</f>
        <v>0</v>
      </c>
      <c r="AC54" s="56">
        <f>+'Ark1'!R1006</f>
        <v>0</v>
      </c>
      <c r="AD54" s="189">
        <f>+'Ark1'!AG1006</f>
        <v>0</v>
      </c>
      <c r="AE54" s="62" t="e">
        <f t="shared" si="6"/>
        <v>#REF!</v>
      </c>
      <c r="AF54" s="189">
        <f>+'Ark1'!AH1006</f>
        <v>0</v>
      </c>
      <c r="AG54" s="58">
        <f>+'Ark1'!S1006</f>
        <v>0</v>
      </c>
      <c r="AH54" s="62" t="e">
        <f t="shared" si="7"/>
        <v>#REF!</v>
      </c>
      <c r="AI54" s="58">
        <f>+'Ark1'!U1006</f>
        <v>0</v>
      </c>
      <c r="AJ54" s="189"/>
      <c r="AK54" s="78">
        <f>+'Ark1'!V1006</f>
        <v>0</v>
      </c>
      <c r="AL54" s="166">
        <f>+'Ark1'!X1006</f>
        <v>0</v>
      </c>
      <c r="AM54" s="166">
        <f>+'Ark1'!Y1006</f>
        <v>0</v>
      </c>
      <c r="AN54" s="166">
        <f>+'Ark1'!Z1006</f>
        <v>0</v>
      </c>
      <c r="AO54" s="58">
        <f>+'Ark1'!AA1006</f>
        <v>0</v>
      </c>
      <c r="AP54" s="58">
        <f>+'Ark1'!AB1006</f>
        <v>0</v>
      </c>
      <c r="AQ54" s="78">
        <f>+'Ark1'!AD1006</f>
        <v>0</v>
      </c>
      <c r="AR54" s="58" t="e">
        <f t="shared" si="3"/>
        <v>#DIV/0!</v>
      </c>
      <c r="AS54" s="78" t="e">
        <f t="shared" si="4"/>
        <v>#DIV/0!</v>
      </c>
      <c r="AT54" s="47"/>
      <c r="AU54" s="4"/>
      <c r="AV54" s="16"/>
      <c r="AW54" s="68" t="s">
        <v>107</v>
      </c>
      <c r="AX54" s="5"/>
      <c r="AY54" s="18"/>
    </row>
    <row r="55" spans="24:51" ht="15.6">
      <c r="X55" s="47"/>
      <c r="Y55" s="56">
        <f>+'Ark1'!C1007</f>
        <v>2022</v>
      </c>
      <c r="Z55" s="56">
        <f>+'Ark1'!M1007</f>
        <v>14</v>
      </c>
      <c r="AA55" s="57" t="str">
        <f t="shared" si="8"/>
        <v>5</v>
      </c>
      <c r="AB55" s="56">
        <f>+'Ark1'!Q1007</f>
        <v>0</v>
      </c>
      <c r="AC55" s="56">
        <f>+'Ark1'!R1007</f>
        <v>0</v>
      </c>
      <c r="AD55" s="189">
        <f>+'Ark1'!AG1007</f>
        <v>0</v>
      </c>
      <c r="AE55" s="62" t="e">
        <f t="shared" si="6"/>
        <v>#REF!</v>
      </c>
      <c r="AF55" s="189">
        <f>+'Ark1'!AH1007</f>
        <v>0</v>
      </c>
      <c r="AG55" s="58">
        <f>+'Ark1'!S1007</f>
        <v>0</v>
      </c>
      <c r="AH55" s="62" t="e">
        <f t="shared" si="7"/>
        <v>#REF!</v>
      </c>
      <c r="AI55" s="58">
        <f>+'Ark1'!U1007</f>
        <v>0</v>
      </c>
      <c r="AJ55" s="189"/>
      <c r="AK55" s="78">
        <f>+'Ark1'!V1007</f>
        <v>0</v>
      </c>
      <c r="AL55" s="166">
        <f>+'Ark1'!X1007</f>
        <v>0</v>
      </c>
      <c r="AM55" s="166">
        <f>+'Ark1'!Y1007</f>
        <v>0</v>
      </c>
      <c r="AN55" s="166">
        <f>+'Ark1'!Z1007</f>
        <v>0</v>
      </c>
      <c r="AO55" s="58">
        <f>+'Ark1'!AA1007</f>
        <v>0</v>
      </c>
      <c r="AP55" s="58">
        <f>+'Ark1'!AB1007</f>
        <v>0</v>
      </c>
      <c r="AQ55" s="78">
        <f>+'Ark1'!AD1007</f>
        <v>0</v>
      </c>
      <c r="AR55" s="58" t="e">
        <f t="shared" si="3"/>
        <v>#DIV/0!</v>
      </c>
      <c r="AS55" s="78" t="e">
        <f t="shared" si="4"/>
        <v>#DIV/0!</v>
      </c>
      <c r="AT55" s="47"/>
      <c r="AU55" s="4"/>
      <c r="AV55" s="16"/>
      <c r="AW55" s="57" t="s">
        <v>108</v>
      </c>
      <c r="AX55" s="5"/>
      <c r="AY55" s="18"/>
    </row>
    <row r="56" spans="24:51" ht="15.6">
      <c r="X56" s="47"/>
      <c r="Y56" s="56">
        <f>+'Ark1'!C1008</f>
        <v>2022</v>
      </c>
      <c r="Z56" s="56">
        <f>+'Ark1'!M1008</f>
        <v>15</v>
      </c>
      <c r="AA56" s="57" t="str">
        <f t="shared" si="8"/>
        <v>5+</v>
      </c>
      <c r="AB56" s="56">
        <f>+'Ark1'!Q1008</f>
        <v>0</v>
      </c>
      <c r="AC56" s="56">
        <f>+'Ark1'!R1008</f>
        <v>0</v>
      </c>
      <c r="AD56" s="189">
        <f>+'Ark1'!AG1008</f>
        <v>0</v>
      </c>
      <c r="AE56" s="62" t="e">
        <f t="shared" si="6"/>
        <v>#REF!</v>
      </c>
      <c r="AF56" s="189">
        <f>+'Ark1'!AH1008</f>
        <v>0</v>
      </c>
      <c r="AG56" s="58">
        <f>+'Ark1'!S1008</f>
        <v>0</v>
      </c>
      <c r="AH56" s="62" t="e">
        <f t="shared" si="7"/>
        <v>#REF!</v>
      </c>
      <c r="AI56" s="58">
        <f>+'Ark1'!U1008</f>
        <v>0</v>
      </c>
      <c r="AJ56" s="189"/>
      <c r="AK56" s="78">
        <f>+'Ark1'!V1008</f>
        <v>0</v>
      </c>
      <c r="AL56" s="166">
        <f>+'Ark1'!X1008</f>
        <v>0</v>
      </c>
      <c r="AM56" s="166">
        <f>+'Ark1'!Y1008</f>
        <v>0</v>
      </c>
      <c r="AN56" s="166">
        <f>+'Ark1'!Z1008</f>
        <v>0</v>
      </c>
      <c r="AO56" s="58">
        <f>+'Ark1'!AA1008</f>
        <v>0</v>
      </c>
      <c r="AP56" s="58">
        <f>+'Ark1'!AB1008</f>
        <v>0</v>
      </c>
      <c r="AQ56" s="78">
        <f>+'Ark1'!AD1008</f>
        <v>0</v>
      </c>
      <c r="AR56" s="58" t="e">
        <f t="shared" si="3"/>
        <v>#DIV/0!</v>
      </c>
      <c r="AS56" s="78" t="e">
        <f t="shared" si="4"/>
        <v>#DIV/0!</v>
      </c>
      <c r="AT56" s="47"/>
      <c r="AU56" s="4"/>
      <c r="AV56" s="16"/>
      <c r="AW56" s="3" t="s">
        <v>94</v>
      </c>
      <c r="AX56" s="5"/>
      <c r="AY56" s="18"/>
    </row>
    <row r="57" spans="24:51" ht="15.6">
      <c r="X57" s="47"/>
      <c r="Y57" t="e">
        <f>+'Ark1'!#REF!</f>
        <v>#REF!</v>
      </c>
      <c r="Z57" t="e">
        <f>+'Ark1'!#REF!</f>
        <v>#REF!</v>
      </c>
      <c r="AA57" s="3" t="str">
        <f t="shared" si="8"/>
        <v>1-</v>
      </c>
      <c r="AB57" t="e">
        <f>+'Ark1'!#REF!</f>
        <v>#REF!</v>
      </c>
      <c r="AC57" t="e">
        <f>+'Ark1'!#REF!</f>
        <v>#REF!</v>
      </c>
      <c r="AD57" s="207" t="e">
        <f>+'Ark1'!#REF!</f>
        <v>#REF!</v>
      </c>
      <c r="AE57" s="63" t="e">
        <f t="shared" si="6"/>
        <v>#REF!</v>
      </c>
      <c r="AF57" s="207" t="e">
        <f>+'Ark1'!#REF!</f>
        <v>#REF!</v>
      </c>
      <c r="AG57" s="1" t="e">
        <f>+'Ark1'!#REF!</f>
        <v>#REF!</v>
      </c>
      <c r="AH57" s="63" t="e">
        <f t="shared" si="7"/>
        <v>#REF!</v>
      </c>
      <c r="AI57" s="1" t="e">
        <f>+'Ark1'!#REF!</f>
        <v>#REF!</v>
      </c>
      <c r="AJ57" s="207"/>
      <c r="AK57" s="11" t="e">
        <f>+'Ark1'!#REF!</f>
        <v>#REF!</v>
      </c>
      <c r="AL57" s="101" t="e">
        <f>+'Ark1'!#REF!</f>
        <v>#REF!</v>
      </c>
      <c r="AM57" s="101" t="e">
        <f>+'Ark1'!#REF!</f>
        <v>#REF!</v>
      </c>
      <c r="AN57" s="101" t="e">
        <f>+'Ark1'!#REF!</f>
        <v>#REF!</v>
      </c>
      <c r="AO57" s="1" t="e">
        <f>+'Ark1'!#REF!</f>
        <v>#REF!</v>
      </c>
      <c r="AP57" s="1" t="e">
        <f>+'Ark1'!#REF!</f>
        <v>#REF!</v>
      </c>
      <c r="AQ57" s="11" t="e">
        <f>+'Ark1'!#REF!</f>
        <v>#REF!</v>
      </c>
      <c r="AR57" s="1" t="e">
        <f t="shared" si="3"/>
        <v>#REF!</v>
      </c>
      <c r="AS57" s="11" t="e">
        <f t="shared" si="4"/>
        <v>#REF!</v>
      </c>
      <c r="AT57" s="47"/>
      <c r="AU57" s="4"/>
      <c r="AV57" s="16"/>
      <c r="AW57" s="3" t="s">
        <v>95</v>
      </c>
      <c r="AX57" s="5"/>
      <c r="AY57" s="18"/>
    </row>
    <row r="58" spans="24:51" ht="15.6">
      <c r="X58" s="47"/>
      <c r="Y58" t="e">
        <f>+'Ark1'!#REF!</f>
        <v>#REF!</v>
      </c>
      <c r="Z58" t="e">
        <f>+'Ark1'!#REF!</f>
        <v>#REF!</v>
      </c>
      <c r="AA58" s="3" t="str">
        <f t="shared" si="8"/>
        <v>1</v>
      </c>
      <c r="AB58" t="e">
        <f>+'Ark1'!#REF!</f>
        <v>#REF!</v>
      </c>
      <c r="AC58" t="e">
        <f>+'Ark1'!#REF!</f>
        <v>#REF!</v>
      </c>
      <c r="AD58" s="207" t="e">
        <f>+'Ark1'!#REF!</f>
        <v>#REF!</v>
      </c>
      <c r="AE58" s="63" t="e">
        <f t="shared" si="6"/>
        <v>#REF!</v>
      </c>
      <c r="AF58" s="207" t="e">
        <f>+'Ark1'!#REF!</f>
        <v>#REF!</v>
      </c>
      <c r="AG58" s="1" t="e">
        <f>+'Ark1'!#REF!</f>
        <v>#REF!</v>
      </c>
      <c r="AH58" s="63" t="e">
        <f t="shared" si="7"/>
        <v>#REF!</v>
      </c>
      <c r="AI58" s="1" t="e">
        <f>+'Ark1'!#REF!</f>
        <v>#REF!</v>
      </c>
      <c r="AJ58" s="207"/>
      <c r="AK58" s="11" t="e">
        <f>+'Ark1'!#REF!</f>
        <v>#REF!</v>
      </c>
      <c r="AL58" s="101" t="e">
        <f>+'Ark1'!#REF!</f>
        <v>#REF!</v>
      </c>
      <c r="AM58" s="101" t="e">
        <f>+'Ark1'!#REF!</f>
        <v>#REF!</v>
      </c>
      <c r="AN58" s="101" t="e">
        <f>+'Ark1'!#REF!</f>
        <v>#REF!</v>
      </c>
      <c r="AO58" s="1" t="e">
        <f>+'Ark1'!#REF!</f>
        <v>#REF!</v>
      </c>
      <c r="AP58" s="1" t="e">
        <f>+'Ark1'!#REF!</f>
        <v>#REF!</v>
      </c>
      <c r="AQ58" s="11" t="e">
        <f>+'Ark1'!#REF!</f>
        <v>#REF!</v>
      </c>
      <c r="AR58" s="1" t="e">
        <f t="shared" si="3"/>
        <v>#REF!</v>
      </c>
      <c r="AS58" s="11" t="e">
        <f t="shared" si="4"/>
        <v>#REF!</v>
      </c>
      <c r="AT58" s="47"/>
      <c r="AU58" s="4"/>
      <c r="AV58" s="18"/>
      <c r="AW58" s="3" t="s">
        <v>96</v>
      </c>
      <c r="AX58" s="5"/>
      <c r="AY58" s="18"/>
    </row>
    <row r="59" spans="24:51">
      <c r="X59" s="47"/>
      <c r="Y59" t="e">
        <f>+'Ark1'!#REF!</f>
        <v>#REF!</v>
      </c>
      <c r="Z59" t="e">
        <f>+'Ark1'!#REF!</f>
        <v>#REF!</v>
      </c>
      <c r="AA59" s="3" t="str">
        <f t="shared" si="8"/>
        <v>1+</v>
      </c>
      <c r="AB59" t="e">
        <f>+'Ark1'!#REF!</f>
        <v>#REF!</v>
      </c>
      <c r="AC59" t="e">
        <f>+'Ark1'!#REF!</f>
        <v>#REF!</v>
      </c>
      <c r="AD59" s="207" t="e">
        <f>+'Ark1'!#REF!</f>
        <v>#REF!</v>
      </c>
      <c r="AE59" s="63" t="e">
        <f t="shared" si="6"/>
        <v>#REF!</v>
      </c>
      <c r="AF59" s="207" t="e">
        <f>+'Ark1'!#REF!</f>
        <v>#REF!</v>
      </c>
      <c r="AG59" s="1" t="e">
        <f>+'Ark1'!#REF!</f>
        <v>#REF!</v>
      </c>
      <c r="AH59" s="63" t="e">
        <f t="shared" si="7"/>
        <v>#REF!</v>
      </c>
      <c r="AI59" s="1" t="e">
        <f>+'Ark1'!#REF!</f>
        <v>#REF!</v>
      </c>
      <c r="AJ59" s="207"/>
      <c r="AK59" s="11" t="e">
        <f>+'Ark1'!#REF!</f>
        <v>#REF!</v>
      </c>
      <c r="AL59" s="101" t="e">
        <f>+'Ark1'!#REF!</f>
        <v>#REF!</v>
      </c>
      <c r="AM59" s="101" t="e">
        <f>+'Ark1'!#REF!</f>
        <v>#REF!</v>
      </c>
      <c r="AN59" s="101" t="e">
        <f>+'Ark1'!#REF!</f>
        <v>#REF!</v>
      </c>
      <c r="AO59" s="1" t="e">
        <f>+'Ark1'!#REF!</f>
        <v>#REF!</v>
      </c>
      <c r="AP59" s="1" t="e">
        <f>+'Ark1'!#REF!</f>
        <v>#REF!</v>
      </c>
      <c r="AQ59" s="11" t="e">
        <f>+'Ark1'!#REF!</f>
        <v>#REF!</v>
      </c>
      <c r="AR59" s="1" t="e">
        <f t="shared" si="3"/>
        <v>#REF!</v>
      </c>
      <c r="AS59" s="11" t="e">
        <f t="shared" si="4"/>
        <v>#REF!</v>
      </c>
      <c r="AT59" s="47"/>
      <c r="AU59" s="13"/>
      <c r="AV59" s="13"/>
      <c r="AW59" s="3" t="s">
        <v>97</v>
      </c>
    </row>
    <row r="60" spans="24:51" ht="15.6">
      <c r="X60" s="47"/>
      <c r="Y60" t="e">
        <f>+'Ark1'!#REF!</f>
        <v>#REF!</v>
      </c>
      <c r="Z60" t="e">
        <f>+'Ark1'!#REF!</f>
        <v>#REF!</v>
      </c>
      <c r="AA60" s="3" t="str">
        <f t="shared" si="8"/>
        <v>2-</v>
      </c>
      <c r="AB60" t="e">
        <f>+'Ark1'!#REF!</f>
        <v>#REF!</v>
      </c>
      <c r="AC60" t="e">
        <f>+'Ark1'!#REF!</f>
        <v>#REF!</v>
      </c>
      <c r="AD60" s="207" t="e">
        <f>+'Ark1'!#REF!</f>
        <v>#REF!</v>
      </c>
      <c r="AE60" s="63" t="e">
        <f t="shared" si="6"/>
        <v>#REF!</v>
      </c>
      <c r="AF60" s="207" t="e">
        <f>+'Ark1'!#REF!</f>
        <v>#REF!</v>
      </c>
      <c r="AG60" s="1" t="e">
        <f>+'Ark1'!#REF!</f>
        <v>#REF!</v>
      </c>
      <c r="AH60" s="63" t="e">
        <f t="shared" si="7"/>
        <v>#REF!</v>
      </c>
      <c r="AI60" s="1" t="e">
        <f>+'Ark1'!#REF!</f>
        <v>#REF!</v>
      </c>
      <c r="AJ60" s="207"/>
      <c r="AK60" s="11" t="e">
        <f>+'Ark1'!#REF!</f>
        <v>#REF!</v>
      </c>
      <c r="AL60" s="101" t="e">
        <f>+'Ark1'!#REF!</f>
        <v>#REF!</v>
      </c>
      <c r="AM60" s="101" t="e">
        <f>+'Ark1'!#REF!</f>
        <v>#REF!</v>
      </c>
      <c r="AN60" s="101" t="e">
        <f>+'Ark1'!#REF!</f>
        <v>#REF!</v>
      </c>
      <c r="AO60" s="1" t="e">
        <f>+'Ark1'!#REF!</f>
        <v>#REF!</v>
      </c>
      <c r="AP60" s="1" t="e">
        <f>+'Ark1'!#REF!</f>
        <v>#REF!</v>
      </c>
      <c r="AQ60" s="11" t="e">
        <f>+'Ark1'!#REF!</f>
        <v>#REF!</v>
      </c>
      <c r="AR60" s="1" t="e">
        <f t="shared" si="3"/>
        <v>#REF!</v>
      </c>
      <c r="AS60" s="11" t="e">
        <f t="shared" si="4"/>
        <v>#REF!</v>
      </c>
      <c r="AT60" s="47"/>
      <c r="AU60" s="5"/>
      <c r="AV60" s="18"/>
      <c r="AW60" s="3" t="s">
        <v>98</v>
      </c>
      <c r="AY60" s="18"/>
    </row>
    <row r="61" spans="24:51">
      <c r="X61" s="47"/>
      <c r="Y61" t="e">
        <f>+'Ark1'!#REF!</f>
        <v>#REF!</v>
      </c>
      <c r="Z61" t="e">
        <f>+'Ark1'!#REF!</f>
        <v>#REF!</v>
      </c>
      <c r="AA61" s="3" t="str">
        <f t="shared" si="8"/>
        <v>2</v>
      </c>
      <c r="AB61" t="e">
        <f>+'Ark1'!#REF!</f>
        <v>#REF!</v>
      </c>
      <c r="AC61" t="e">
        <f>+'Ark1'!#REF!</f>
        <v>#REF!</v>
      </c>
      <c r="AD61" s="207" t="e">
        <f>+'Ark1'!#REF!</f>
        <v>#REF!</v>
      </c>
      <c r="AE61" s="63" t="e">
        <f t="shared" si="6"/>
        <v>#REF!</v>
      </c>
      <c r="AF61" s="207" t="e">
        <f>+'Ark1'!#REF!</f>
        <v>#REF!</v>
      </c>
      <c r="AG61" s="1" t="e">
        <f>+'Ark1'!#REF!</f>
        <v>#REF!</v>
      </c>
      <c r="AH61" s="63" t="e">
        <f t="shared" si="7"/>
        <v>#REF!</v>
      </c>
      <c r="AI61" s="1" t="e">
        <f>+'Ark1'!#REF!</f>
        <v>#REF!</v>
      </c>
      <c r="AJ61" s="207"/>
      <c r="AK61" s="11" t="e">
        <f>+'Ark1'!#REF!</f>
        <v>#REF!</v>
      </c>
      <c r="AL61" s="101" t="e">
        <f>+'Ark1'!#REF!</f>
        <v>#REF!</v>
      </c>
      <c r="AM61" s="101" t="e">
        <f>+'Ark1'!#REF!</f>
        <v>#REF!</v>
      </c>
      <c r="AN61" s="101" t="e">
        <f>+'Ark1'!#REF!</f>
        <v>#REF!</v>
      </c>
      <c r="AO61" s="1" t="e">
        <f>+'Ark1'!#REF!</f>
        <v>#REF!</v>
      </c>
      <c r="AP61" s="1" t="e">
        <f>+'Ark1'!#REF!</f>
        <v>#REF!</v>
      </c>
      <c r="AQ61" s="11" t="e">
        <f>+'Ark1'!#REF!</f>
        <v>#REF!</v>
      </c>
      <c r="AR61" s="1" t="e">
        <f t="shared" si="3"/>
        <v>#REF!</v>
      </c>
      <c r="AS61" s="11" t="e">
        <f t="shared" si="4"/>
        <v>#REF!</v>
      </c>
      <c r="AT61" s="47"/>
      <c r="AU61" s="13"/>
      <c r="AV61" s="13"/>
      <c r="AW61" s="3" t="s">
        <v>99</v>
      </c>
    </row>
    <row r="62" spans="24:51">
      <c r="X62" s="47"/>
      <c r="Y62" t="e">
        <f>+'Ark1'!#REF!</f>
        <v>#REF!</v>
      </c>
      <c r="Z62" t="e">
        <f>+'Ark1'!#REF!</f>
        <v>#REF!</v>
      </c>
      <c r="AA62" s="3" t="str">
        <f t="shared" si="8"/>
        <v>2+</v>
      </c>
      <c r="AB62" t="e">
        <f>+'Ark1'!#REF!</f>
        <v>#REF!</v>
      </c>
      <c r="AC62" t="e">
        <f>+'Ark1'!#REF!</f>
        <v>#REF!</v>
      </c>
      <c r="AD62" s="207" t="e">
        <f>+'Ark1'!#REF!</f>
        <v>#REF!</v>
      </c>
      <c r="AE62" s="63" t="e">
        <f t="shared" si="6"/>
        <v>#REF!</v>
      </c>
      <c r="AF62" s="207" t="e">
        <f>+'Ark1'!#REF!</f>
        <v>#REF!</v>
      </c>
      <c r="AG62" s="1" t="e">
        <f>+'Ark1'!#REF!</f>
        <v>#REF!</v>
      </c>
      <c r="AH62" s="63" t="e">
        <f t="shared" si="7"/>
        <v>#REF!</v>
      </c>
      <c r="AI62" s="1" t="e">
        <f>+'Ark1'!#REF!</f>
        <v>#REF!</v>
      </c>
      <c r="AJ62" s="207"/>
      <c r="AK62" s="11" t="e">
        <f>+'Ark1'!#REF!</f>
        <v>#REF!</v>
      </c>
      <c r="AL62" s="101" t="e">
        <f>+'Ark1'!#REF!</f>
        <v>#REF!</v>
      </c>
      <c r="AM62" s="101" t="e">
        <f>+'Ark1'!#REF!</f>
        <v>#REF!</v>
      </c>
      <c r="AN62" s="101" t="e">
        <f>+'Ark1'!#REF!</f>
        <v>#REF!</v>
      </c>
      <c r="AO62" s="1" t="e">
        <f>+'Ark1'!#REF!</f>
        <v>#REF!</v>
      </c>
      <c r="AP62" s="1" t="e">
        <f>+'Ark1'!#REF!</f>
        <v>#REF!</v>
      </c>
      <c r="AQ62" s="11" t="e">
        <f>+'Ark1'!#REF!</f>
        <v>#REF!</v>
      </c>
      <c r="AR62" s="1" t="e">
        <f t="shared" si="3"/>
        <v>#REF!</v>
      </c>
      <c r="AS62" s="11" t="e">
        <f t="shared" si="4"/>
        <v>#REF!</v>
      </c>
      <c r="AT62" s="47"/>
      <c r="AU62" s="13"/>
      <c r="AV62" s="13"/>
      <c r="AW62" s="3" t="s">
        <v>100</v>
      </c>
    </row>
    <row r="63" spans="24:51" ht="15.6">
      <c r="X63" s="47"/>
      <c r="Y63" t="e">
        <f>+'Ark1'!#REF!</f>
        <v>#REF!</v>
      </c>
      <c r="Z63" t="e">
        <f>+'Ark1'!#REF!</f>
        <v>#REF!</v>
      </c>
      <c r="AA63" s="3" t="str">
        <f t="shared" si="8"/>
        <v>3-</v>
      </c>
      <c r="AB63" t="e">
        <f>+'Ark1'!#REF!</f>
        <v>#REF!</v>
      </c>
      <c r="AC63" t="e">
        <f>+'Ark1'!#REF!</f>
        <v>#REF!</v>
      </c>
      <c r="AD63" s="207" t="e">
        <f>+'Ark1'!#REF!</f>
        <v>#REF!</v>
      </c>
      <c r="AE63" s="63" t="e">
        <f t="shared" si="6"/>
        <v>#REF!</v>
      </c>
      <c r="AF63" s="207" t="e">
        <f>+'Ark1'!#REF!</f>
        <v>#REF!</v>
      </c>
      <c r="AG63" s="1" t="e">
        <f>+'Ark1'!#REF!</f>
        <v>#REF!</v>
      </c>
      <c r="AH63" s="63" t="e">
        <f t="shared" si="7"/>
        <v>#REF!</v>
      </c>
      <c r="AI63" s="1" t="e">
        <f>+'Ark1'!#REF!</f>
        <v>#REF!</v>
      </c>
      <c r="AJ63" s="207"/>
      <c r="AK63" s="11" t="e">
        <f>+'Ark1'!#REF!</f>
        <v>#REF!</v>
      </c>
      <c r="AL63" s="101" t="e">
        <f>+'Ark1'!#REF!</f>
        <v>#REF!</v>
      </c>
      <c r="AM63" s="101" t="e">
        <f>+'Ark1'!#REF!</f>
        <v>#REF!</v>
      </c>
      <c r="AN63" s="101" t="e">
        <f>+'Ark1'!#REF!</f>
        <v>#REF!</v>
      </c>
      <c r="AO63" s="1" t="e">
        <f>+'Ark1'!#REF!</f>
        <v>#REF!</v>
      </c>
      <c r="AP63" s="1" t="e">
        <f>+'Ark1'!#REF!</f>
        <v>#REF!</v>
      </c>
      <c r="AQ63" s="11" t="e">
        <f>+'Ark1'!#REF!</f>
        <v>#REF!</v>
      </c>
      <c r="AR63" s="1" t="e">
        <f t="shared" si="3"/>
        <v>#REF!</v>
      </c>
      <c r="AS63" s="11" t="e">
        <f t="shared" si="4"/>
        <v>#REF!</v>
      </c>
      <c r="AT63" s="47"/>
      <c r="AU63" s="2"/>
      <c r="AV63" s="5"/>
      <c r="AW63" s="3" t="s">
        <v>101</v>
      </c>
    </row>
    <row r="64" spans="24:51">
      <c r="X64" s="47"/>
      <c r="Y64" t="e">
        <f>+'Ark1'!#REF!</f>
        <v>#REF!</v>
      </c>
      <c r="Z64" t="e">
        <f>+'Ark1'!#REF!</f>
        <v>#REF!</v>
      </c>
      <c r="AA64" s="3" t="str">
        <f t="shared" si="8"/>
        <v>3</v>
      </c>
      <c r="AB64" t="e">
        <f>+'Ark1'!#REF!</f>
        <v>#REF!</v>
      </c>
      <c r="AC64" t="e">
        <f>+'Ark1'!#REF!</f>
        <v>#REF!</v>
      </c>
      <c r="AD64" s="207" t="e">
        <f>+'Ark1'!#REF!</f>
        <v>#REF!</v>
      </c>
      <c r="AE64" s="63" t="e">
        <f t="shared" si="6"/>
        <v>#REF!</v>
      </c>
      <c r="AF64" s="207" t="e">
        <f>+'Ark1'!#REF!</f>
        <v>#REF!</v>
      </c>
      <c r="AG64" s="1" t="e">
        <f>+'Ark1'!#REF!</f>
        <v>#REF!</v>
      </c>
      <c r="AH64" s="63" t="e">
        <f t="shared" si="7"/>
        <v>#REF!</v>
      </c>
      <c r="AI64" s="1" t="e">
        <f>+'Ark1'!#REF!</f>
        <v>#REF!</v>
      </c>
      <c r="AJ64" s="207"/>
      <c r="AK64" s="11" t="e">
        <f>+'Ark1'!#REF!</f>
        <v>#REF!</v>
      </c>
      <c r="AL64" s="101" t="e">
        <f>+'Ark1'!#REF!</f>
        <v>#REF!</v>
      </c>
      <c r="AM64" s="101" t="e">
        <f>+'Ark1'!#REF!</f>
        <v>#REF!</v>
      </c>
      <c r="AN64" s="101" t="e">
        <f>+'Ark1'!#REF!</f>
        <v>#REF!</v>
      </c>
      <c r="AO64" s="1" t="e">
        <f>+'Ark1'!#REF!</f>
        <v>#REF!</v>
      </c>
      <c r="AP64" s="1" t="e">
        <f>+'Ark1'!#REF!</f>
        <v>#REF!</v>
      </c>
      <c r="AQ64" s="11" t="e">
        <f>+'Ark1'!#REF!</f>
        <v>#REF!</v>
      </c>
      <c r="AR64" s="1" t="e">
        <f t="shared" si="3"/>
        <v>#REF!</v>
      </c>
      <c r="AS64" s="11" t="e">
        <f t="shared" si="4"/>
        <v>#REF!</v>
      </c>
      <c r="AT64" s="47"/>
      <c r="AU64" s="4"/>
      <c r="AV64" s="4"/>
      <c r="AW64" s="3" t="s">
        <v>102</v>
      </c>
      <c r="AX64" s="4"/>
      <c r="AY64" s="4"/>
    </row>
    <row r="65" spans="24:51" ht="15.6">
      <c r="X65" s="47"/>
      <c r="Y65" t="e">
        <f>+'Ark1'!#REF!</f>
        <v>#REF!</v>
      </c>
      <c r="Z65" t="e">
        <f>+'Ark1'!#REF!</f>
        <v>#REF!</v>
      </c>
      <c r="AA65" s="3" t="str">
        <f t="shared" si="8"/>
        <v>3+</v>
      </c>
      <c r="AB65" t="e">
        <f>+'Ark1'!#REF!</f>
        <v>#REF!</v>
      </c>
      <c r="AC65" t="e">
        <f>+'Ark1'!#REF!</f>
        <v>#REF!</v>
      </c>
      <c r="AD65" s="207" t="e">
        <f>+'Ark1'!#REF!</f>
        <v>#REF!</v>
      </c>
      <c r="AE65" s="63" t="e">
        <f t="shared" si="6"/>
        <v>#REF!</v>
      </c>
      <c r="AF65" s="207" t="e">
        <f>+'Ark1'!#REF!</f>
        <v>#REF!</v>
      </c>
      <c r="AG65" s="1" t="e">
        <f>+'Ark1'!#REF!</f>
        <v>#REF!</v>
      </c>
      <c r="AH65" s="63" t="e">
        <f t="shared" si="7"/>
        <v>#REF!</v>
      </c>
      <c r="AI65" s="1" t="e">
        <f>+'Ark1'!#REF!</f>
        <v>#REF!</v>
      </c>
      <c r="AJ65" s="207"/>
      <c r="AK65" s="11" t="e">
        <f>+'Ark1'!#REF!</f>
        <v>#REF!</v>
      </c>
      <c r="AL65" s="101" t="e">
        <f>+'Ark1'!#REF!</f>
        <v>#REF!</v>
      </c>
      <c r="AM65" s="101" t="e">
        <f>+'Ark1'!#REF!</f>
        <v>#REF!</v>
      </c>
      <c r="AN65" s="101" t="e">
        <f>+'Ark1'!#REF!</f>
        <v>#REF!</v>
      </c>
      <c r="AO65" s="1" t="e">
        <f>+'Ark1'!#REF!</f>
        <v>#REF!</v>
      </c>
      <c r="AP65" s="1" t="e">
        <f>+'Ark1'!#REF!</f>
        <v>#REF!</v>
      </c>
      <c r="AQ65" s="11" t="e">
        <f>+'Ark1'!#REF!</f>
        <v>#REF!</v>
      </c>
      <c r="AR65" s="1" t="e">
        <f t="shared" si="3"/>
        <v>#REF!</v>
      </c>
      <c r="AS65" s="11" t="e">
        <f t="shared" si="4"/>
        <v>#REF!</v>
      </c>
      <c r="AT65" s="47"/>
      <c r="AU65" s="4"/>
      <c r="AV65" s="13"/>
      <c r="AW65" s="3" t="s">
        <v>103</v>
      </c>
      <c r="AX65" s="1"/>
      <c r="AY65" s="5"/>
    </row>
    <row r="66" spans="24:51" ht="15.6">
      <c r="X66" s="47"/>
      <c r="Y66" t="e">
        <f>+'Ark1'!#REF!</f>
        <v>#REF!</v>
      </c>
      <c r="Z66" t="e">
        <f>+'Ark1'!#REF!</f>
        <v>#REF!</v>
      </c>
      <c r="AA66" s="3" t="str">
        <f t="shared" si="8"/>
        <v>4-</v>
      </c>
      <c r="AB66" t="e">
        <f>+'Ark1'!#REF!</f>
        <v>#REF!</v>
      </c>
      <c r="AC66" t="e">
        <f>+'Ark1'!#REF!</f>
        <v>#REF!</v>
      </c>
      <c r="AD66" s="207" t="e">
        <f>+'Ark1'!#REF!</f>
        <v>#REF!</v>
      </c>
      <c r="AE66" s="63" t="e">
        <f t="shared" si="6"/>
        <v>#REF!</v>
      </c>
      <c r="AF66" s="207" t="e">
        <f>+'Ark1'!#REF!</f>
        <v>#REF!</v>
      </c>
      <c r="AG66" s="1" t="e">
        <f>+'Ark1'!#REF!</f>
        <v>#REF!</v>
      </c>
      <c r="AH66" s="63" t="e">
        <f t="shared" si="7"/>
        <v>#REF!</v>
      </c>
      <c r="AI66" s="1" t="e">
        <f>+'Ark1'!#REF!</f>
        <v>#REF!</v>
      </c>
      <c r="AJ66" s="207"/>
      <c r="AK66" s="11" t="e">
        <f>+'Ark1'!#REF!</f>
        <v>#REF!</v>
      </c>
      <c r="AL66" s="101" t="e">
        <f>+'Ark1'!#REF!</f>
        <v>#REF!</v>
      </c>
      <c r="AM66" s="101" t="e">
        <f>+'Ark1'!#REF!</f>
        <v>#REF!</v>
      </c>
      <c r="AN66" s="101" t="e">
        <f>+'Ark1'!#REF!</f>
        <v>#REF!</v>
      </c>
      <c r="AO66" s="1" t="e">
        <f>+'Ark1'!#REF!</f>
        <v>#REF!</v>
      </c>
      <c r="AP66" s="1" t="e">
        <f>+'Ark1'!#REF!</f>
        <v>#REF!</v>
      </c>
      <c r="AQ66" s="11" t="e">
        <f>+'Ark1'!#REF!</f>
        <v>#REF!</v>
      </c>
      <c r="AR66" s="1" t="e">
        <f t="shared" si="3"/>
        <v>#REF!</v>
      </c>
      <c r="AS66" s="11" t="e">
        <f t="shared" si="4"/>
        <v>#REF!</v>
      </c>
      <c r="AT66" s="47"/>
      <c r="AU66" s="4"/>
      <c r="AV66" s="13"/>
      <c r="AW66" s="3" t="s">
        <v>104</v>
      </c>
      <c r="AX66" s="1"/>
      <c r="AY66" s="5"/>
    </row>
    <row r="67" spans="24:51" ht="15.6">
      <c r="X67" s="47"/>
      <c r="Y67" t="e">
        <f>+'Ark1'!#REF!</f>
        <v>#REF!</v>
      </c>
      <c r="Z67" t="e">
        <f>+'Ark1'!#REF!</f>
        <v>#REF!</v>
      </c>
      <c r="AA67" s="3" t="str">
        <f t="shared" si="8"/>
        <v>4</v>
      </c>
      <c r="AB67" t="e">
        <f>+'Ark1'!#REF!</f>
        <v>#REF!</v>
      </c>
      <c r="AC67" t="e">
        <f>+'Ark1'!#REF!</f>
        <v>#REF!</v>
      </c>
      <c r="AD67" s="207" t="e">
        <f>+'Ark1'!#REF!</f>
        <v>#REF!</v>
      </c>
      <c r="AE67" s="63" t="e">
        <f t="shared" si="6"/>
        <v>#REF!</v>
      </c>
      <c r="AF67" s="207" t="e">
        <f>+'Ark1'!#REF!</f>
        <v>#REF!</v>
      </c>
      <c r="AG67" s="1" t="e">
        <f>+'Ark1'!#REF!</f>
        <v>#REF!</v>
      </c>
      <c r="AH67" s="63" t="e">
        <f t="shared" si="7"/>
        <v>#REF!</v>
      </c>
      <c r="AI67" s="1" t="e">
        <f>+'Ark1'!#REF!</f>
        <v>#REF!</v>
      </c>
      <c r="AJ67" s="207"/>
      <c r="AK67" s="11" t="e">
        <f>+'Ark1'!#REF!</f>
        <v>#REF!</v>
      </c>
      <c r="AL67" s="101" t="e">
        <f>+'Ark1'!#REF!</f>
        <v>#REF!</v>
      </c>
      <c r="AM67" s="101" t="e">
        <f>+'Ark1'!#REF!</f>
        <v>#REF!</v>
      </c>
      <c r="AN67" s="101" t="e">
        <f>+'Ark1'!#REF!</f>
        <v>#REF!</v>
      </c>
      <c r="AO67" s="1" t="e">
        <f>+'Ark1'!#REF!</f>
        <v>#REF!</v>
      </c>
      <c r="AP67" s="1" t="e">
        <f>+'Ark1'!#REF!</f>
        <v>#REF!</v>
      </c>
      <c r="AQ67" s="11" t="e">
        <f>+'Ark1'!#REF!</f>
        <v>#REF!</v>
      </c>
      <c r="AR67" s="1" t="e">
        <f t="shared" si="3"/>
        <v>#REF!</v>
      </c>
      <c r="AS67" s="11" t="e">
        <f t="shared" si="4"/>
        <v>#REF!</v>
      </c>
      <c r="AT67" s="47"/>
      <c r="AU67" s="4"/>
      <c r="AV67" s="13"/>
      <c r="AW67" s="3" t="s">
        <v>105</v>
      </c>
      <c r="AX67" s="1"/>
      <c r="AY67" s="5"/>
    </row>
    <row r="68" spans="24:51" ht="15.6">
      <c r="X68" s="47"/>
      <c r="Y68" t="e">
        <f>+'Ark1'!#REF!</f>
        <v>#REF!</v>
      </c>
      <c r="Z68" t="e">
        <f>+'Ark1'!#REF!</f>
        <v>#REF!</v>
      </c>
      <c r="AA68" s="3" t="str">
        <f t="shared" si="8"/>
        <v>4+</v>
      </c>
      <c r="AB68" t="e">
        <f>+'Ark1'!#REF!</f>
        <v>#REF!</v>
      </c>
      <c r="AC68" t="e">
        <f>+'Ark1'!#REF!</f>
        <v>#REF!</v>
      </c>
      <c r="AD68" s="207" t="e">
        <f>+'Ark1'!#REF!</f>
        <v>#REF!</v>
      </c>
      <c r="AE68" s="63" t="e">
        <f t="shared" si="6"/>
        <v>#REF!</v>
      </c>
      <c r="AF68" s="207" t="e">
        <f>+'Ark1'!#REF!</f>
        <v>#REF!</v>
      </c>
      <c r="AG68" s="1" t="e">
        <f>+'Ark1'!#REF!</f>
        <v>#REF!</v>
      </c>
      <c r="AH68" s="63" t="e">
        <f t="shared" si="7"/>
        <v>#REF!</v>
      </c>
      <c r="AI68" s="1" t="e">
        <f>+'Ark1'!#REF!</f>
        <v>#REF!</v>
      </c>
      <c r="AJ68" s="207"/>
      <c r="AK68" s="11" t="e">
        <f>+'Ark1'!#REF!</f>
        <v>#REF!</v>
      </c>
      <c r="AL68" s="101" t="e">
        <f>+'Ark1'!#REF!</f>
        <v>#REF!</v>
      </c>
      <c r="AM68" s="101" t="e">
        <f>+'Ark1'!#REF!</f>
        <v>#REF!</v>
      </c>
      <c r="AN68" s="101" t="e">
        <f>+'Ark1'!#REF!</f>
        <v>#REF!</v>
      </c>
      <c r="AO68" s="1" t="e">
        <f>+'Ark1'!#REF!</f>
        <v>#REF!</v>
      </c>
      <c r="AP68" s="1" t="e">
        <f>+'Ark1'!#REF!</f>
        <v>#REF!</v>
      </c>
      <c r="AQ68" s="11" t="e">
        <f>+'Ark1'!#REF!</f>
        <v>#REF!</v>
      </c>
      <c r="AR68" s="1" t="e">
        <f t="shared" si="3"/>
        <v>#REF!</v>
      </c>
      <c r="AS68" s="11" t="e">
        <f t="shared" si="4"/>
        <v>#REF!</v>
      </c>
      <c r="AT68" s="47"/>
      <c r="AU68" s="4"/>
      <c r="AV68" s="13"/>
      <c r="AW68" s="3" t="s">
        <v>106</v>
      </c>
      <c r="AX68" s="1"/>
      <c r="AY68" s="5"/>
    </row>
    <row r="69" spans="24:51" ht="15.6">
      <c r="X69" s="47"/>
      <c r="Y69" t="e">
        <f>+'Ark1'!#REF!</f>
        <v>#REF!</v>
      </c>
      <c r="Z69" t="e">
        <f>+'Ark1'!#REF!</f>
        <v>#REF!</v>
      </c>
      <c r="AA69" s="3" t="str">
        <f t="shared" si="8"/>
        <v>5-</v>
      </c>
      <c r="AB69" t="e">
        <f>+'Ark1'!#REF!</f>
        <v>#REF!</v>
      </c>
      <c r="AC69" t="e">
        <f>+'Ark1'!#REF!</f>
        <v>#REF!</v>
      </c>
      <c r="AD69" s="207" t="e">
        <f>+'Ark1'!#REF!</f>
        <v>#REF!</v>
      </c>
      <c r="AE69" s="63" t="e">
        <f t="shared" si="6"/>
        <v>#REF!</v>
      </c>
      <c r="AF69" s="207" t="e">
        <f>+'Ark1'!#REF!</f>
        <v>#REF!</v>
      </c>
      <c r="AG69" s="1" t="e">
        <f>+'Ark1'!#REF!</f>
        <v>#REF!</v>
      </c>
      <c r="AH69" s="63" t="e">
        <f t="shared" si="7"/>
        <v>#REF!</v>
      </c>
      <c r="AI69" s="1" t="e">
        <f>+'Ark1'!#REF!</f>
        <v>#REF!</v>
      </c>
      <c r="AJ69" s="207"/>
      <c r="AK69" s="11" t="e">
        <f>+'Ark1'!#REF!</f>
        <v>#REF!</v>
      </c>
      <c r="AL69" s="101" t="e">
        <f>+'Ark1'!#REF!</f>
        <v>#REF!</v>
      </c>
      <c r="AM69" s="101" t="e">
        <f>+'Ark1'!#REF!</f>
        <v>#REF!</v>
      </c>
      <c r="AN69" s="101" t="e">
        <f>+'Ark1'!#REF!</f>
        <v>#REF!</v>
      </c>
      <c r="AO69" s="1" t="e">
        <f>+'Ark1'!#REF!</f>
        <v>#REF!</v>
      </c>
      <c r="AP69" s="1" t="e">
        <f>+'Ark1'!#REF!</f>
        <v>#REF!</v>
      </c>
      <c r="AQ69" s="11" t="e">
        <f>+'Ark1'!#REF!</f>
        <v>#REF!</v>
      </c>
      <c r="AR69" s="1" t="e">
        <f t="shared" si="3"/>
        <v>#REF!</v>
      </c>
      <c r="AS69" s="11" t="e">
        <f t="shared" si="4"/>
        <v>#REF!</v>
      </c>
      <c r="AT69" s="47"/>
      <c r="AU69" s="4"/>
      <c r="AV69" s="13"/>
      <c r="AW69" s="3" t="s">
        <v>107</v>
      </c>
      <c r="AX69" s="13"/>
      <c r="AY69" s="5"/>
    </row>
    <row r="70" spans="24:51" ht="15.6">
      <c r="X70" s="47"/>
      <c r="Y70" t="e">
        <f>+'Ark1'!#REF!</f>
        <v>#REF!</v>
      </c>
      <c r="Z70" t="e">
        <f>+'Ark1'!#REF!</f>
        <v>#REF!</v>
      </c>
      <c r="AA70" s="3" t="str">
        <f t="shared" si="8"/>
        <v>5</v>
      </c>
      <c r="AB70" t="e">
        <f>+'Ark1'!#REF!</f>
        <v>#REF!</v>
      </c>
      <c r="AC70" t="e">
        <f>+'Ark1'!#REF!</f>
        <v>#REF!</v>
      </c>
      <c r="AD70" s="207" t="e">
        <f>+'Ark1'!#REF!</f>
        <v>#REF!</v>
      </c>
      <c r="AE70" s="63" t="e">
        <f t="shared" si="6"/>
        <v>#REF!</v>
      </c>
      <c r="AF70" s="207" t="e">
        <f>+'Ark1'!#REF!</f>
        <v>#REF!</v>
      </c>
      <c r="AG70" s="1" t="e">
        <f>+'Ark1'!#REF!</f>
        <v>#REF!</v>
      </c>
      <c r="AH70" s="63" t="e">
        <f t="shared" si="7"/>
        <v>#REF!</v>
      </c>
      <c r="AI70" s="1" t="e">
        <f>+'Ark1'!#REF!</f>
        <v>#REF!</v>
      </c>
      <c r="AJ70" s="207"/>
      <c r="AK70" s="11" t="e">
        <f>+'Ark1'!#REF!</f>
        <v>#REF!</v>
      </c>
      <c r="AL70" s="101" t="e">
        <f>+'Ark1'!#REF!</f>
        <v>#REF!</v>
      </c>
      <c r="AM70" s="101" t="e">
        <f>+'Ark1'!#REF!</f>
        <v>#REF!</v>
      </c>
      <c r="AN70" s="101" t="e">
        <f>+'Ark1'!#REF!</f>
        <v>#REF!</v>
      </c>
      <c r="AO70" s="1" t="e">
        <f>+'Ark1'!#REF!</f>
        <v>#REF!</v>
      </c>
      <c r="AP70" s="1" t="e">
        <f>+'Ark1'!#REF!</f>
        <v>#REF!</v>
      </c>
      <c r="AQ70" s="11" t="e">
        <f>+'Ark1'!#REF!</f>
        <v>#REF!</v>
      </c>
      <c r="AR70" s="1" t="e">
        <f t="shared" si="3"/>
        <v>#REF!</v>
      </c>
      <c r="AS70" s="11" t="e">
        <f t="shared" si="4"/>
        <v>#REF!</v>
      </c>
      <c r="AT70" s="47"/>
      <c r="AU70" s="4"/>
      <c r="AV70" s="13"/>
      <c r="AW70" s="3" t="s">
        <v>108</v>
      </c>
      <c r="AX70" s="13"/>
      <c r="AY70" s="5"/>
    </row>
    <row r="71" spans="24:51" ht="15.6">
      <c r="X71" s="47"/>
      <c r="Y71" t="e">
        <f>+'Ark1'!#REF!</f>
        <v>#REF!</v>
      </c>
      <c r="Z71" t="e">
        <f>+'Ark1'!#REF!</f>
        <v>#REF!</v>
      </c>
      <c r="AA71" s="3" t="str">
        <f t="shared" si="8"/>
        <v>5+</v>
      </c>
      <c r="AB71" t="e">
        <f>+'Ark1'!#REF!</f>
        <v>#REF!</v>
      </c>
      <c r="AC71" t="e">
        <f>+'Ark1'!#REF!</f>
        <v>#REF!</v>
      </c>
      <c r="AD71" s="207" t="e">
        <f>+'Ark1'!#REF!</f>
        <v>#REF!</v>
      </c>
      <c r="AE71" s="63" t="e">
        <f t="shared" si="6"/>
        <v>#REF!</v>
      </c>
      <c r="AF71" s="207" t="e">
        <f>+'Ark1'!#REF!</f>
        <v>#REF!</v>
      </c>
      <c r="AG71" s="1" t="e">
        <f>+'Ark1'!#REF!</f>
        <v>#REF!</v>
      </c>
      <c r="AH71" s="63" t="e">
        <f t="shared" si="7"/>
        <v>#REF!</v>
      </c>
      <c r="AI71" s="1" t="e">
        <f>+'Ark1'!#REF!</f>
        <v>#REF!</v>
      </c>
      <c r="AJ71" s="207"/>
      <c r="AK71" s="11" t="e">
        <f>+'Ark1'!#REF!</f>
        <v>#REF!</v>
      </c>
      <c r="AL71" s="101" t="e">
        <f>+'Ark1'!#REF!</f>
        <v>#REF!</v>
      </c>
      <c r="AM71" s="101" t="e">
        <f>+'Ark1'!#REF!</f>
        <v>#REF!</v>
      </c>
      <c r="AN71" s="101" t="e">
        <f>+'Ark1'!#REF!</f>
        <v>#REF!</v>
      </c>
      <c r="AO71" s="1" t="e">
        <f>+'Ark1'!#REF!</f>
        <v>#REF!</v>
      </c>
      <c r="AP71" s="1" t="e">
        <f>+'Ark1'!#REF!</f>
        <v>#REF!</v>
      </c>
      <c r="AQ71" s="11" t="e">
        <f>+'Ark1'!#REF!</f>
        <v>#REF!</v>
      </c>
      <c r="AR71" s="1" t="e">
        <f t="shared" si="3"/>
        <v>#REF!</v>
      </c>
      <c r="AS71" s="11" t="e">
        <f t="shared" si="4"/>
        <v>#REF!</v>
      </c>
      <c r="AT71" s="47"/>
      <c r="AU71" s="4"/>
      <c r="AV71" s="13"/>
      <c r="AW71" s="57" t="s">
        <v>94</v>
      </c>
      <c r="AX71" s="13"/>
      <c r="AY71" s="5"/>
    </row>
    <row r="72" spans="24:51" ht="15.6">
      <c r="X72" s="47"/>
      <c r="Y72" s="56" t="e">
        <f>+'Ark1'!#REF!</f>
        <v>#REF!</v>
      </c>
      <c r="Z72" s="56" t="e">
        <f>+'Ark1'!#REF!</f>
        <v>#REF!</v>
      </c>
      <c r="AA72" s="57" t="str">
        <f t="shared" si="8"/>
        <v>1-</v>
      </c>
      <c r="AB72" s="56" t="e">
        <f>+'Ark1'!#REF!</f>
        <v>#REF!</v>
      </c>
      <c r="AC72" s="56" t="e">
        <f>+'Ark1'!#REF!</f>
        <v>#REF!</v>
      </c>
      <c r="AD72" s="189" t="e">
        <f>+'Ark1'!#REF!</f>
        <v>#REF!</v>
      </c>
      <c r="AE72" s="62" t="e">
        <f t="shared" si="6"/>
        <v>#REF!</v>
      </c>
      <c r="AF72" s="189" t="e">
        <f>+'Ark1'!#REF!</f>
        <v>#REF!</v>
      </c>
      <c r="AG72" s="58" t="e">
        <f>+'Ark1'!#REF!</f>
        <v>#REF!</v>
      </c>
      <c r="AH72" s="62" t="e">
        <f t="shared" si="7"/>
        <v>#REF!</v>
      </c>
      <c r="AI72" s="58" t="e">
        <f>+'Ark1'!#REF!</f>
        <v>#REF!</v>
      </c>
      <c r="AJ72" s="189"/>
      <c r="AK72" s="78" t="e">
        <f>+'Ark1'!#REF!</f>
        <v>#REF!</v>
      </c>
      <c r="AL72" s="166" t="e">
        <f>+'Ark1'!#REF!</f>
        <v>#REF!</v>
      </c>
      <c r="AM72" s="166" t="e">
        <f>+'Ark1'!#REF!</f>
        <v>#REF!</v>
      </c>
      <c r="AN72" s="166" t="e">
        <f>+'Ark1'!#REF!</f>
        <v>#REF!</v>
      </c>
      <c r="AO72" s="58" t="e">
        <f>+'Ark1'!#REF!</f>
        <v>#REF!</v>
      </c>
      <c r="AP72" s="58" t="e">
        <f>+'Ark1'!#REF!</f>
        <v>#REF!</v>
      </c>
      <c r="AQ72" s="78" t="e">
        <f>+'Ark1'!#REF!</f>
        <v>#REF!</v>
      </c>
      <c r="AR72" s="58" t="e">
        <f t="shared" si="3"/>
        <v>#REF!</v>
      </c>
      <c r="AS72" s="78" t="e">
        <f t="shared" si="4"/>
        <v>#REF!</v>
      </c>
      <c r="AT72" s="47"/>
      <c r="AU72" s="4"/>
      <c r="AV72" s="13"/>
      <c r="AW72" s="68" t="s">
        <v>95</v>
      </c>
      <c r="AX72" s="13"/>
      <c r="AY72" s="5"/>
    </row>
    <row r="73" spans="24:51" ht="15.6">
      <c r="X73" s="47"/>
      <c r="Y73" s="56" t="e">
        <f>+'Ark1'!#REF!</f>
        <v>#REF!</v>
      </c>
      <c r="Z73" s="56" t="e">
        <f>+'Ark1'!#REF!</f>
        <v>#REF!</v>
      </c>
      <c r="AA73" s="57" t="str">
        <f t="shared" si="8"/>
        <v>1</v>
      </c>
      <c r="AB73" s="56" t="e">
        <f>+'Ark1'!#REF!</f>
        <v>#REF!</v>
      </c>
      <c r="AC73" s="56" t="e">
        <f>+'Ark1'!#REF!</f>
        <v>#REF!</v>
      </c>
      <c r="AD73" s="189" t="e">
        <f>+'Ark1'!#REF!</f>
        <v>#REF!</v>
      </c>
      <c r="AE73" s="62" t="e">
        <f t="shared" si="6"/>
        <v>#REF!</v>
      </c>
      <c r="AF73" s="189" t="e">
        <f>+'Ark1'!#REF!</f>
        <v>#REF!</v>
      </c>
      <c r="AG73" s="58" t="e">
        <f>+'Ark1'!#REF!</f>
        <v>#REF!</v>
      </c>
      <c r="AH73" s="62" t="e">
        <f t="shared" si="7"/>
        <v>#REF!</v>
      </c>
      <c r="AI73" s="58" t="e">
        <f>+'Ark1'!#REF!</f>
        <v>#REF!</v>
      </c>
      <c r="AJ73" s="189"/>
      <c r="AK73" s="78" t="e">
        <f>+'Ark1'!#REF!</f>
        <v>#REF!</v>
      </c>
      <c r="AL73" s="166" t="e">
        <f>+'Ark1'!#REF!</f>
        <v>#REF!</v>
      </c>
      <c r="AM73" s="166" t="e">
        <f>+'Ark1'!#REF!</f>
        <v>#REF!</v>
      </c>
      <c r="AN73" s="166" t="e">
        <f>+'Ark1'!#REF!</f>
        <v>#REF!</v>
      </c>
      <c r="AO73" s="58" t="e">
        <f>+'Ark1'!#REF!</f>
        <v>#REF!</v>
      </c>
      <c r="AP73" s="58" t="e">
        <f>+'Ark1'!#REF!</f>
        <v>#REF!</v>
      </c>
      <c r="AQ73" s="78" t="e">
        <f>+'Ark1'!#REF!</f>
        <v>#REF!</v>
      </c>
      <c r="AR73" s="58" t="e">
        <f t="shared" si="3"/>
        <v>#REF!</v>
      </c>
      <c r="AS73" s="78" t="e">
        <f t="shared" si="4"/>
        <v>#REF!</v>
      </c>
      <c r="AT73" s="47"/>
      <c r="AU73" s="4"/>
      <c r="AV73" s="13"/>
      <c r="AW73" s="57" t="s">
        <v>96</v>
      </c>
      <c r="AX73" s="5"/>
      <c r="AY73" s="5"/>
    </row>
    <row r="74" spans="24:51" ht="15.6">
      <c r="X74" s="47"/>
      <c r="Y74" s="56" t="e">
        <f>+'Ark1'!#REF!</f>
        <v>#REF!</v>
      </c>
      <c r="Z74" s="56" t="e">
        <f>+'Ark1'!#REF!</f>
        <v>#REF!</v>
      </c>
      <c r="AA74" s="57" t="str">
        <f t="shared" si="8"/>
        <v>1+</v>
      </c>
      <c r="AB74" s="56" t="e">
        <f>+'Ark1'!#REF!</f>
        <v>#REF!</v>
      </c>
      <c r="AC74" s="56" t="e">
        <f>+'Ark1'!#REF!</f>
        <v>#REF!</v>
      </c>
      <c r="AD74" s="189" t="e">
        <f>+'Ark1'!#REF!</f>
        <v>#REF!</v>
      </c>
      <c r="AE74" s="62" t="e">
        <f t="shared" si="6"/>
        <v>#REF!</v>
      </c>
      <c r="AF74" s="189" t="e">
        <f>+'Ark1'!#REF!</f>
        <v>#REF!</v>
      </c>
      <c r="AG74" s="58" t="e">
        <f>+'Ark1'!#REF!</f>
        <v>#REF!</v>
      </c>
      <c r="AH74" s="62" t="e">
        <f t="shared" si="7"/>
        <v>#REF!</v>
      </c>
      <c r="AI74" s="58" t="e">
        <f>+'Ark1'!#REF!</f>
        <v>#REF!</v>
      </c>
      <c r="AJ74" s="189"/>
      <c r="AK74" s="78" t="e">
        <f>+'Ark1'!#REF!</f>
        <v>#REF!</v>
      </c>
      <c r="AL74" s="166" t="e">
        <f>+'Ark1'!#REF!</f>
        <v>#REF!</v>
      </c>
      <c r="AM74" s="166" t="e">
        <f>+'Ark1'!#REF!</f>
        <v>#REF!</v>
      </c>
      <c r="AN74" s="166" t="e">
        <f>+'Ark1'!#REF!</f>
        <v>#REF!</v>
      </c>
      <c r="AO74" s="58" t="e">
        <f>+'Ark1'!#REF!</f>
        <v>#REF!</v>
      </c>
      <c r="AP74" s="58" t="e">
        <f>+'Ark1'!#REF!</f>
        <v>#REF!</v>
      </c>
      <c r="AQ74" s="78" t="e">
        <f>+'Ark1'!#REF!</f>
        <v>#REF!</v>
      </c>
      <c r="AR74" s="58" t="e">
        <f t="shared" si="3"/>
        <v>#REF!</v>
      </c>
      <c r="AS74" s="78" t="e">
        <f t="shared" si="4"/>
        <v>#REF!</v>
      </c>
      <c r="AT74" s="47"/>
      <c r="AU74" s="4"/>
      <c r="AV74" s="13"/>
      <c r="AW74" s="57" t="s">
        <v>97</v>
      </c>
      <c r="AX74" s="5"/>
      <c r="AY74" s="5"/>
    </row>
    <row r="75" spans="24:51" ht="15.6">
      <c r="X75" s="47"/>
      <c r="Y75" s="56" t="e">
        <f>+'Ark1'!#REF!</f>
        <v>#REF!</v>
      </c>
      <c r="Z75" s="56" t="e">
        <f>+'Ark1'!#REF!</f>
        <v>#REF!</v>
      </c>
      <c r="AA75" s="57" t="str">
        <f t="shared" si="8"/>
        <v>2-</v>
      </c>
      <c r="AB75" s="56" t="e">
        <f>+'Ark1'!#REF!</f>
        <v>#REF!</v>
      </c>
      <c r="AC75" s="56" t="e">
        <f>+'Ark1'!#REF!</f>
        <v>#REF!</v>
      </c>
      <c r="AD75" s="189" t="e">
        <f>+'Ark1'!#REF!</f>
        <v>#REF!</v>
      </c>
      <c r="AE75" s="62" t="e">
        <f t="shared" si="6"/>
        <v>#REF!</v>
      </c>
      <c r="AF75" s="189" t="e">
        <f>+'Ark1'!#REF!</f>
        <v>#REF!</v>
      </c>
      <c r="AG75" s="58" t="e">
        <f>+'Ark1'!#REF!</f>
        <v>#REF!</v>
      </c>
      <c r="AH75" s="62" t="e">
        <f t="shared" si="7"/>
        <v>#REF!</v>
      </c>
      <c r="AI75" s="58" t="e">
        <f>+'Ark1'!#REF!</f>
        <v>#REF!</v>
      </c>
      <c r="AJ75" s="189"/>
      <c r="AK75" s="78" t="e">
        <f>+'Ark1'!#REF!</f>
        <v>#REF!</v>
      </c>
      <c r="AL75" s="166" t="e">
        <f>+'Ark1'!#REF!</f>
        <v>#REF!</v>
      </c>
      <c r="AM75" s="166" t="e">
        <f>+'Ark1'!#REF!</f>
        <v>#REF!</v>
      </c>
      <c r="AN75" s="166" t="e">
        <f>+'Ark1'!#REF!</f>
        <v>#REF!</v>
      </c>
      <c r="AO75" s="58" t="e">
        <f>+'Ark1'!#REF!</f>
        <v>#REF!</v>
      </c>
      <c r="AP75" s="58" t="e">
        <f>+'Ark1'!#REF!</f>
        <v>#REF!</v>
      </c>
      <c r="AQ75" s="78" t="e">
        <f>+'Ark1'!#REF!</f>
        <v>#REF!</v>
      </c>
      <c r="AR75" s="58" t="e">
        <f t="shared" ref="AR75:AR138" si="9">+AI75/AG75</f>
        <v>#REF!</v>
      </c>
      <c r="AS75" s="78" t="e">
        <f t="shared" ref="AS75:AS138" si="10">+AC75/AB75</f>
        <v>#REF!</v>
      </c>
      <c r="AT75" s="47"/>
      <c r="AU75" s="4"/>
      <c r="AV75" s="13"/>
      <c r="AW75" s="68" t="s">
        <v>98</v>
      </c>
      <c r="AX75" s="5"/>
      <c r="AY75" s="5"/>
    </row>
    <row r="76" spans="24:51" ht="15.6">
      <c r="X76" s="47"/>
      <c r="Y76" s="56" t="e">
        <f>+'Ark1'!#REF!</f>
        <v>#REF!</v>
      </c>
      <c r="Z76" s="56" t="e">
        <f>+'Ark1'!#REF!</f>
        <v>#REF!</v>
      </c>
      <c r="AA76" s="57" t="str">
        <f t="shared" si="8"/>
        <v>2</v>
      </c>
      <c r="AB76" s="56" t="e">
        <f>+'Ark1'!#REF!</f>
        <v>#REF!</v>
      </c>
      <c r="AC76" s="56" t="e">
        <f>+'Ark1'!#REF!</f>
        <v>#REF!</v>
      </c>
      <c r="AD76" s="189" t="e">
        <f>+'Ark1'!#REF!</f>
        <v>#REF!</v>
      </c>
      <c r="AE76" s="62" t="e">
        <f t="shared" si="6"/>
        <v>#REF!</v>
      </c>
      <c r="AF76" s="189" t="e">
        <f>+'Ark1'!#REF!</f>
        <v>#REF!</v>
      </c>
      <c r="AG76" s="58" t="e">
        <f>+'Ark1'!#REF!</f>
        <v>#REF!</v>
      </c>
      <c r="AH76" s="62" t="e">
        <f t="shared" si="7"/>
        <v>#REF!</v>
      </c>
      <c r="AI76" s="58" t="e">
        <f>+'Ark1'!#REF!</f>
        <v>#REF!</v>
      </c>
      <c r="AJ76" s="189"/>
      <c r="AK76" s="78" t="e">
        <f>+'Ark1'!#REF!</f>
        <v>#REF!</v>
      </c>
      <c r="AL76" s="166" t="e">
        <f>+'Ark1'!#REF!</f>
        <v>#REF!</v>
      </c>
      <c r="AM76" s="166" t="e">
        <f>+'Ark1'!#REF!</f>
        <v>#REF!</v>
      </c>
      <c r="AN76" s="166" t="e">
        <f>+'Ark1'!#REF!</f>
        <v>#REF!</v>
      </c>
      <c r="AO76" s="58" t="e">
        <f>+'Ark1'!#REF!</f>
        <v>#REF!</v>
      </c>
      <c r="AP76" s="58" t="e">
        <f>+'Ark1'!#REF!</f>
        <v>#REF!</v>
      </c>
      <c r="AQ76" s="78" t="e">
        <f>+'Ark1'!#REF!</f>
        <v>#REF!</v>
      </c>
      <c r="AR76" s="58" t="e">
        <f t="shared" si="9"/>
        <v>#REF!</v>
      </c>
      <c r="AS76" s="78" t="e">
        <f t="shared" si="10"/>
        <v>#REF!</v>
      </c>
      <c r="AT76" s="47"/>
      <c r="AU76" s="4"/>
      <c r="AV76" s="13"/>
      <c r="AW76" s="57" t="s">
        <v>99</v>
      </c>
      <c r="AX76" s="5"/>
      <c r="AY76" s="5"/>
    </row>
    <row r="77" spans="24:51" ht="15.6">
      <c r="X77" s="47"/>
      <c r="Y77" s="56" t="e">
        <f>+'Ark1'!#REF!</f>
        <v>#REF!</v>
      </c>
      <c r="Z77" s="56" t="e">
        <f>+'Ark1'!#REF!</f>
        <v>#REF!</v>
      </c>
      <c r="AA77" s="57" t="str">
        <f t="shared" si="8"/>
        <v>2+</v>
      </c>
      <c r="AB77" s="56" t="e">
        <f>+'Ark1'!#REF!</f>
        <v>#REF!</v>
      </c>
      <c r="AC77" s="56" t="e">
        <f>+'Ark1'!#REF!</f>
        <v>#REF!</v>
      </c>
      <c r="AD77" s="189" t="e">
        <f>+'Ark1'!#REF!</f>
        <v>#REF!</v>
      </c>
      <c r="AE77" s="62" t="e">
        <f t="shared" si="6"/>
        <v>#REF!</v>
      </c>
      <c r="AF77" s="189" t="e">
        <f>+'Ark1'!#REF!</f>
        <v>#REF!</v>
      </c>
      <c r="AG77" s="58" t="e">
        <f>+'Ark1'!#REF!</f>
        <v>#REF!</v>
      </c>
      <c r="AH77" s="62" t="e">
        <f t="shared" si="7"/>
        <v>#REF!</v>
      </c>
      <c r="AI77" s="58" t="e">
        <f>+'Ark1'!#REF!</f>
        <v>#REF!</v>
      </c>
      <c r="AJ77" s="189"/>
      <c r="AK77" s="78" t="e">
        <f>+'Ark1'!#REF!</f>
        <v>#REF!</v>
      </c>
      <c r="AL77" s="166" t="e">
        <f>+'Ark1'!#REF!</f>
        <v>#REF!</v>
      </c>
      <c r="AM77" s="166" t="e">
        <f>+'Ark1'!#REF!</f>
        <v>#REF!</v>
      </c>
      <c r="AN77" s="166" t="e">
        <f>+'Ark1'!#REF!</f>
        <v>#REF!</v>
      </c>
      <c r="AO77" s="58" t="e">
        <f>+'Ark1'!#REF!</f>
        <v>#REF!</v>
      </c>
      <c r="AP77" s="58" t="e">
        <f>+'Ark1'!#REF!</f>
        <v>#REF!</v>
      </c>
      <c r="AQ77" s="78" t="e">
        <f>+'Ark1'!#REF!</f>
        <v>#REF!</v>
      </c>
      <c r="AR77" s="58" t="e">
        <f t="shared" si="9"/>
        <v>#REF!</v>
      </c>
      <c r="AS77" s="78" t="e">
        <f t="shared" si="10"/>
        <v>#REF!</v>
      </c>
      <c r="AT77" s="47"/>
      <c r="AU77" s="4"/>
      <c r="AV77" s="13"/>
      <c r="AW77" s="57" t="s">
        <v>100</v>
      </c>
      <c r="AX77" s="5"/>
      <c r="AY77" s="5"/>
    </row>
    <row r="78" spans="24:51" ht="15.6">
      <c r="X78" s="47"/>
      <c r="Y78" s="56" t="e">
        <f>+'Ark1'!#REF!</f>
        <v>#REF!</v>
      </c>
      <c r="Z78" s="56" t="e">
        <f>+'Ark1'!#REF!</f>
        <v>#REF!</v>
      </c>
      <c r="AA78" s="57" t="str">
        <f t="shared" si="8"/>
        <v>3-</v>
      </c>
      <c r="AB78" s="56" t="e">
        <f>+'Ark1'!#REF!</f>
        <v>#REF!</v>
      </c>
      <c r="AC78" s="56" t="e">
        <f>+'Ark1'!#REF!</f>
        <v>#REF!</v>
      </c>
      <c r="AD78" s="189" t="e">
        <f>+'Ark1'!#REF!</f>
        <v>#REF!</v>
      </c>
      <c r="AE78" s="62" t="e">
        <f t="shared" si="6"/>
        <v>#REF!</v>
      </c>
      <c r="AF78" s="189" t="e">
        <f>+'Ark1'!#REF!</f>
        <v>#REF!</v>
      </c>
      <c r="AG78" s="58" t="e">
        <f>+'Ark1'!#REF!</f>
        <v>#REF!</v>
      </c>
      <c r="AH78" s="62" t="e">
        <f t="shared" si="7"/>
        <v>#REF!</v>
      </c>
      <c r="AI78" s="58" t="e">
        <f>+'Ark1'!#REF!</f>
        <v>#REF!</v>
      </c>
      <c r="AJ78" s="189"/>
      <c r="AK78" s="78" t="e">
        <f>+'Ark1'!#REF!</f>
        <v>#REF!</v>
      </c>
      <c r="AL78" s="166" t="e">
        <f>+'Ark1'!#REF!</f>
        <v>#REF!</v>
      </c>
      <c r="AM78" s="166" t="e">
        <f>+'Ark1'!#REF!</f>
        <v>#REF!</v>
      </c>
      <c r="AN78" s="166" t="e">
        <f>+'Ark1'!#REF!</f>
        <v>#REF!</v>
      </c>
      <c r="AO78" s="58" t="e">
        <f>+'Ark1'!#REF!</f>
        <v>#REF!</v>
      </c>
      <c r="AP78" s="58" t="e">
        <f>+'Ark1'!#REF!</f>
        <v>#REF!</v>
      </c>
      <c r="AQ78" s="78" t="e">
        <f>+'Ark1'!#REF!</f>
        <v>#REF!</v>
      </c>
      <c r="AR78" s="58" t="e">
        <f t="shared" si="9"/>
        <v>#REF!</v>
      </c>
      <c r="AS78" s="78" t="e">
        <f t="shared" si="10"/>
        <v>#REF!</v>
      </c>
      <c r="AT78" s="47"/>
      <c r="AU78" s="4"/>
      <c r="AV78" s="13"/>
      <c r="AW78" s="68" t="s">
        <v>101</v>
      </c>
      <c r="AX78" s="5"/>
      <c r="AY78" s="5"/>
    </row>
    <row r="79" spans="24:51" ht="15.6">
      <c r="X79" s="47"/>
      <c r="Y79" s="56" t="e">
        <f>+'Ark1'!#REF!</f>
        <v>#REF!</v>
      </c>
      <c r="Z79" s="56" t="e">
        <f>+'Ark1'!#REF!</f>
        <v>#REF!</v>
      </c>
      <c r="AA79" s="57" t="str">
        <f t="shared" si="8"/>
        <v>3</v>
      </c>
      <c r="AB79" s="56" t="e">
        <f>+'Ark1'!#REF!</f>
        <v>#REF!</v>
      </c>
      <c r="AC79" s="56" t="e">
        <f>+'Ark1'!#REF!</f>
        <v>#REF!</v>
      </c>
      <c r="AD79" s="189" t="e">
        <f>+'Ark1'!#REF!</f>
        <v>#REF!</v>
      </c>
      <c r="AE79" s="62" t="e">
        <f t="shared" si="6"/>
        <v>#REF!</v>
      </c>
      <c r="AF79" s="189" t="e">
        <f>+'Ark1'!#REF!</f>
        <v>#REF!</v>
      </c>
      <c r="AG79" s="58" t="e">
        <f>+'Ark1'!#REF!</f>
        <v>#REF!</v>
      </c>
      <c r="AH79" s="62" t="e">
        <f t="shared" si="7"/>
        <v>#REF!</v>
      </c>
      <c r="AI79" s="58" t="e">
        <f>+'Ark1'!#REF!</f>
        <v>#REF!</v>
      </c>
      <c r="AJ79" s="189"/>
      <c r="AK79" s="78" t="e">
        <f>+'Ark1'!#REF!</f>
        <v>#REF!</v>
      </c>
      <c r="AL79" s="166" t="e">
        <f>+'Ark1'!#REF!</f>
        <v>#REF!</v>
      </c>
      <c r="AM79" s="166" t="e">
        <f>+'Ark1'!#REF!</f>
        <v>#REF!</v>
      </c>
      <c r="AN79" s="166" t="e">
        <f>+'Ark1'!#REF!</f>
        <v>#REF!</v>
      </c>
      <c r="AO79" s="58" t="e">
        <f>+'Ark1'!#REF!</f>
        <v>#REF!</v>
      </c>
      <c r="AP79" s="58" t="e">
        <f>+'Ark1'!#REF!</f>
        <v>#REF!</v>
      </c>
      <c r="AQ79" s="78" t="e">
        <f>+'Ark1'!#REF!</f>
        <v>#REF!</v>
      </c>
      <c r="AR79" s="58" t="e">
        <f t="shared" si="9"/>
        <v>#REF!</v>
      </c>
      <c r="AS79" s="78" t="e">
        <f t="shared" si="10"/>
        <v>#REF!</v>
      </c>
      <c r="AT79" s="47"/>
      <c r="AU79" s="4"/>
      <c r="AV79" s="13"/>
      <c r="AW79" s="57" t="s">
        <v>102</v>
      </c>
      <c r="AX79" s="5"/>
      <c r="AY79" s="5"/>
    </row>
    <row r="80" spans="24:51" ht="15.6">
      <c r="X80" s="47"/>
      <c r="Y80" s="56" t="e">
        <f>+'Ark1'!#REF!</f>
        <v>#REF!</v>
      </c>
      <c r="Z80" s="56" t="e">
        <f>+'Ark1'!#REF!</f>
        <v>#REF!</v>
      </c>
      <c r="AA80" s="57" t="str">
        <f t="shared" si="8"/>
        <v>3+</v>
      </c>
      <c r="AB80" s="56" t="e">
        <f>+'Ark1'!#REF!</f>
        <v>#REF!</v>
      </c>
      <c r="AC80" s="56" t="e">
        <f>+'Ark1'!#REF!</f>
        <v>#REF!</v>
      </c>
      <c r="AD80" s="189" t="e">
        <f>+'Ark1'!#REF!</f>
        <v>#REF!</v>
      </c>
      <c r="AE80" s="62" t="e">
        <f t="shared" si="6"/>
        <v>#REF!</v>
      </c>
      <c r="AF80" s="189" t="e">
        <f>+'Ark1'!#REF!</f>
        <v>#REF!</v>
      </c>
      <c r="AG80" s="58" t="e">
        <f>+'Ark1'!#REF!</f>
        <v>#REF!</v>
      </c>
      <c r="AH80" s="62" t="e">
        <f t="shared" si="7"/>
        <v>#REF!</v>
      </c>
      <c r="AI80" s="58" t="e">
        <f>+'Ark1'!#REF!</f>
        <v>#REF!</v>
      </c>
      <c r="AJ80" s="189"/>
      <c r="AK80" s="78" t="e">
        <f>+'Ark1'!#REF!</f>
        <v>#REF!</v>
      </c>
      <c r="AL80" s="166" t="e">
        <f>+'Ark1'!#REF!</f>
        <v>#REF!</v>
      </c>
      <c r="AM80" s="166" t="e">
        <f>+'Ark1'!#REF!</f>
        <v>#REF!</v>
      </c>
      <c r="AN80" s="166" t="e">
        <f>+'Ark1'!#REF!</f>
        <v>#REF!</v>
      </c>
      <c r="AO80" s="58" t="e">
        <f>+'Ark1'!#REF!</f>
        <v>#REF!</v>
      </c>
      <c r="AP80" s="58" t="e">
        <f>+'Ark1'!#REF!</f>
        <v>#REF!</v>
      </c>
      <c r="AQ80" s="78" t="e">
        <f>+'Ark1'!#REF!</f>
        <v>#REF!</v>
      </c>
      <c r="AR80" s="58" t="e">
        <f t="shared" si="9"/>
        <v>#REF!</v>
      </c>
      <c r="AS80" s="78" t="e">
        <f t="shared" si="10"/>
        <v>#REF!</v>
      </c>
      <c r="AT80" s="47"/>
      <c r="AU80" s="4"/>
      <c r="AV80" s="13"/>
      <c r="AW80" s="57" t="s">
        <v>103</v>
      </c>
      <c r="AX80" s="5"/>
      <c r="AY80" s="5"/>
    </row>
    <row r="81" spans="24:51" ht="15.6">
      <c r="X81" s="47"/>
      <c r="Y81" s="56" t="e">
        <f>+'Ark1'!#REF!</f>
        <v>#REF!</v>
      </c>
      <c r="Z81" s="56" t="e">
        <f>+'Ark1'!#REF!</f>
        <v>#REF!</v>
      </c>
      <c r="AA81" s="57" t="str">
        <f t="shared" si="8"/>
        <v>4-</v>
      </c>
      <c r="AB81" s="56" t="e">
        <f>+'Ark1'!#REF!</f>
        <v>#REF!</v>
      </c>
      <c r="AC81" s="56" t="e">
        <f>+'Ark1'!#REF!</f>
        <v>#REF!</v>
      </c>
      <c r="AD81" s="189" t="e">
        <f>+'Ark1'!#REF!</f>
        <v>#REF!</v>
      </c>
      <c r="AE81" s="62" t="e">
        <f t="shared" si="6"/>
        <v>#REF!</v>
      </c>
      <c r="AF81" s="189" t="e">
        <f>+'Ark1'!#REF!</f>
        <v>#REF!</v>
      </c>
      <c r="AG81" s="58" t="e">
        <f>+'Ark1'!#REF!</f>
        <v>#REF!</v>
      </c>
      <c r="AH81" s="62" t="e">
        <f t="shared" si="7"/>
        <v>#REF!</v>
      </c>
      <c r="AI81" s="58" t="e">
        <f>+'Ark1'!#REF!</f>
        <v>#REF!</v>
      </c>
      <c r="AJ81" s="189"/>
      <c r="AK81" s="78" t="e">
        <f>+'Ark1'!#REF!</f>
        <v>#REF!</v>
      </c>
      <c r="AL81" s="166" t="e">
        <f>+'Ark1'!#REF!</f>
        <v>#REF!</v>
      </c>
      <c r="AM81" s="166" t="e">
        <f>+'Ark1'!#REF!</f>
        <v>#REF!</v>
      </c>
      <c r="AN81" s="166" t="e">
        <f>+'Ark1'!#REF!</f>
        <v>#REF!</v>
      </c>
      <c r="AO81" s="58" t="e">
        <f>+'Ark1'!#REF!</f>
        <v>#REF!</v>
      </c>
      <c r="AP81" s="58" t="e">
        <f>+'Ark1'!#REF!</f>
        <v>#REF!</v>
      </c>
      <c r="AQ81" s="78" t="e">
        <f>+'Ark1'!#REF!</f>
        <v>#REF!</v>
      </c>
      <c r="AR81" s="58" t="e">
        <f t="shared" si="9"/>
        <v>#REF!</v>
      </c>
      <c r="AS81" s="78" t="e">
        <f t="shared" si="10"/>
        <v>#REF!</v>
      </c>
      <c r="AT81" s="47"/>
      <c r="AU81" s="4"/>
      <c r="AV81" s="5"/>
      <c r="AW81" s="68" t="s">
        <v>104</v>
      </c>
      <c r="AX81" s="5"/>
      <c r="AY81" s="5"/>
    </row>
    <row r="82" spans="24:51">
      <c r="X82" s="47"/>
      <c r="Y82" s="56" t="e">
        <f>+'Ark1'!#REF!</f>
        <v>#REF!</v>
      </c>
      <c r="Z82" s="56" t="e">
        <f>+'Ark1'!#REF!</f>
        <v>#REF!</v>
      </c>
      <c r="AA82" s="57" t="str">
        <f t="shared" si="8"/>
        <v>4</v>
      </c>
      <c r="AB82" s="56" t="e">
        <f>+'Ark1'!#REF!</f>
        <v>#REF!</v>
      </c>
      <c r="AC82" s="56" t="e">
        <f>+'Ark1'!#REF!</f>
        <v>#REF!</v>
      </c>
      <c r="AD82" s="189" t="e">
        <f>+'Ark1'!#REF!</f>
        <v>#REF!</v>
      </c>
      <c r="AE82" s="62" t="e">
        <f t="shared" si="6"/>
        <v>#REF!</v>
      </c>
      <c r="AF82" s="189" t="e">
        <f>+'Ark1'!#REF!</f>
        <v>#REF!</v>
      </c>
      <c r="AG82" s="58" t="e">
        <f>+'Ark1'!#REF!</f>
        <v>#REF!</v>
      </c>
      <c r="AH82" s="62" t="e">
        <f t="shared" si="7"/>
        <v>#REF!</v>
      </c>
      <c r="AI82" s="58" t="e">
        <f>+'Ark1'!#REF!</f>
        <v>#REF!</v>
      </c>
      <c r="AJ82" s="189"/>
      <c r="AK82" s="78" t="e">
        <f>+'Ark1'!#REF!</f>
        <v>#REF!</v>
      </c>
      <c r="AL82" s="166" t="e">
        <f>+'Ark1'!#REF!</f>
        <v>#REF!</v>
      </c>
      <c r="AM82" s="166" t="e">
        <f>+'Ark1'!#REF!</f>
        <v>#REF!</v>
      </c>
      <c r="AN82" s="166" t="e">
        <f>+'Ark1'!#REF!</f>
        <v>#REF!</v>
      </c>
      <c r="AO82" s="58" t="e">
        <f>+'Ark1'!#REF!</f>
        <v>#REF!</v>
      </c>
      <c r="AP82" s="58" t="e">
        <f>+'Ark1'!#REF!</f>
        <v>#REF!</v>
      </c>
      <c r="AQ82" s="78" t="e">
        <f>+'Ark1'!#REF!</f>
        <v>#REF!</v>
      </c>
      <c r="AR82" s="58" t="e">
        <f t="shared" si="9"/>
        <v>#REF!</v>
      </c>
      <c r="AS82" s="78" t="e">
        <f t="shared" si="10"/>
        <v>#REF!</v>
      </c>
      <c r="AT82" s="47"/>
      <c r="AU82" s="13"/>
      <c r="AV82" s="13"/>
      <c r="AW82" s="57" t="s">
        <v>105</v>
      </c>
    </row>
    <row r="83" spans="24:51" ht="15.6">
      <c r="X83" s="47"/>
      <c r="Y83" s="56" t="e">
        <f>+'Ark1'!#REF!</f>
        <v>#REF!</v>
      </c>
      <c r="Z83" s="56" t="e">
        <f>+'Ark1'!#REF!</f>
        <v>#REF!</v>
      </c>
      <c r="AA83" s="57" t="str">
        <f t="shared" si="8"/>
        <v>4+</v>
      </c>
      <c r="AB83" s="56" t="e">
        <f>+'Ark1'!#REF!</f>
        <v>#REF!</v>
      </c>
      <c r="AC83" s="56" t="e">
        <f>+'Ark1'!#REF!</f>
        <v>#REF!</v>
      </c>
      <c r="AD83" s="189" t="e">
        <f>+'Ark1'!#REF!</f>
        <v>#REF!</v>
      </c>
      <c r="AE83" s="62" t="e">
        <f t="shared" si="6"/>
        <v>#REF!</v>
      </c>
      <c r="AF83" s="189" t="e">
        <f>+'Ark1'!#REF!</f>
        <v>#REF!</v>
      </c>
      <c r="AG83" s="58" t="e">
        <f>+'Ark1'!#REF!</f>
        <v>#REF!</v>
      </c>
      <c r="AH83" s="62" t="e">
        <f t="shared" si="7"/>
        <v>#REF!</v>
      </c>
      <c r="AI83" s="58" t="e">
        <f>+'Ark1'!#REF!</f>
        <v>#REF!</v>
      </c>
      <c r="AJ83" s="189"/>
      <c r="AK83" s="78" t="e">
        <f>+'Ark1'!#REF!</f>
        <v>#REF!</v>
      </c>
      <c r="AL83" s="166" t="e">
        <f>+'Ark1'!#REF!</f>
        <v>#REF!</v>
      </c>
      <c r="AM83" s="166" t="e">
        <f>+'Ark1'!#REF!</f>
        <v>#REF!</v>
      </c>
      <c r="AN83" s="166" t="e">
        <f>+'Ark1'!#REF!</f>
        <v>#REF!</v>
      </c>
      <c r="AO83" s="58" t="e">
        <f>+'Ark1'!#REF!</f>
        <v>#REF!</v>
      </c>
      <c r="AP83" s="58" t="e">
        <f>+'Ark1'!#REF!</f>
        <v>#REF!</v>
      </c>
      <c r="AQ83" s="78" t="e">
        <f>+'Ark1'!#REF!</f>
        <v>#REF!</v>
      </c>
      <c r="AR83" s="58" t="e">
        <f t="shared" si="9"/>
        <v>#REF!</v>
      </c>
      <c r="AS83" s="78" t="e">
        <f t="shared" si="10"/>
        <v>#REF!</v>
      </c>
      <c r="AT83" s="47"/>
      <c r="AU83" s="5"/>
      <c r="AV83" s="5"/>
      <c r="AW83" s="57" t="s">
        <v>106</v>
      </c>
      <c r="AY83" s="5"/>
    </row>
    <row r="84" spans="24:51">
      <c r="X84" s="47"/>
      <c r="Y84" s="56" t="e">
        <f>+'Ark1'!#REF!</f>
        <v>#REF!</v>
      </c>
      <c r="Z84" s="56" t="e">
        <f>+'Ark1'!#REF!</f>
        <v>#REF!</v>
      </c>
      <c r="AA84" s="57" t="str">
        <f t="shared" si="8"/>
        <v>5-</v>
      </c>
      <c r="AB84" s="56" t="e">
        <f>+'Ark1'!#REF!</f>
        <v>#REF!</v>
      </c>
      <c r="AC84" s="56" t="e">
        <f>+'Ark1'!#REF!</f>
        <v>#REF!</v>
      </c>
      <c r="AD84" s="189" t="e">
        <f>+'Ark1'!#REF!</f>
        <v>#REF!</v>
      </c>
      <c r="AE84" s="62" t="e">
        <f t="shared" si="6"/>
        <v>#REF!</v>
      </c>
      <c r="AF84" s="189" t="e">
        <f>+'Ark1'!#REF!</f>
        <v>#REF!</v>
      </c>
      <c r="AG84" s="58" t="e">
        <f>+'Ark1'!#REF!</f>
        <v>#REF!</v>
      </c>
      <c r="AH84" s="62" t="e">
        <f t="shared" si="7"/>
        <v>#REF!</v>
      </c>
      <c r="AI84" s="58" t="e">
        <f>+'Ark1'!#REF!</f>
        <v>#REF!</v>
      </c>
      <c r="AJ84" s="189"/>
      <c r="AK84" s="78" t="e">
        <f>+'Ark1'!#REF!</f>
        <v>#REF!</v>
      </c>
      <c r="AL84" s="166" t="e">
        <f>+'Ark1'!#REF!</f>
        <v>#REF!</v>
      </c>
      <c r="AM84" s="166" t="e">
        <f>+'Ark1'!#REF!</f>
        <v>#REF!</v>
      </c>
      <c r="AN84" s="166" t="e">
        <f>+'Ark1'!#REF!</f>
        <v>#REF!</v>
      </c>
      <c r="AO84" s="58" t="e">
        <f>+'Ark1'!#REF!</f>
        <v>#REF!</v>
      </c>
      <c r="AP84" s="58" t="e">
        <f>+'Ark1'!#REF!</f>
        <v>#REF!</v>
      </c>
      <c r="AQ84" s="78" t="e">
        <f>+'Ark1'!#REF!</f>
        <v>#REF!</v>
      </c>
      <c r="AR84" s="58" t="e">
        <f t="shared" si="9"/>
        <v>#REF!</v>
      </c>
      <c r="AS84" s="78" t="e">
        <f t="shared" si="10"/>
        <v>#REF!</v>
      </c>
      <c r="AT84" s="47"/>
      <c r="AU84" s="13"/>
      <c r="AV84" s="13"/>
      <c r="AW84" s="68" t="s">
        <v>107</v>
      </c>
    </row>
    <row r="85" spans="24:51">
      <c r="X85" s="47"/>
      <c r="Y85" s="56" t="e">
        <f>+'Ark1'!#REF!</f>
        <v>#REF!</v>
      </c>
      <c r="Z85" s="56" t="e">
        <f>+'Ark1'!#REF!</f>
        <v>#REF!</v>
      </c>
      <c r="AA85" s="57" t="str">
        <f t="shared" si="8"/>
        <v>5</v>
      </c>
      <c r="AB85" s="56" t="e">
        <f>+'Ark1'!#REF!</f>
        <v>#REF!</v>
      </c>
      <c r="AC85" s="56" t="e">
        <f>+'Ark1'!#REF!</f>
        <v>#REF!</v>
      </c>
      <c r="AD85" s="189" t="e">
        <f>+'Ark1'!#REF!</f>
        <v>#REF!</v>
      </c>
      <c r="AE85" s="62" t="e">
        <f t="shared" si="6"/>
        <v>#REF!</v>
      </c>
      <c r="AF85" s="189" t="e">
        <f>+'Ark1'!#REF!</f>
        <v>#REF!</v>
      </c>
      <c r="AG85" s="58" t="e">
        <f>+'Ark1'!#REF!</f>
        <v>#REF!</v>
      </c>
      <c r="AH85" s="62" t="e">
        <f t="shared" si="7"/>
        <v>#REF!</v>
      </c>
      <c r="AI85" s="58" t="e">
        <f>+'Ark1'!#REF!</f>
        <v>#REF!</v>
      </c>
      <c r="AJ85" s="189"/>
      <c r="AK85" s="78" t="e">
        <f>+'Ark1'!#REF!</f>
        <v>#REF!</v>
      </c>
      <c r="AL85" s="166" t="e">
        <f>+'Ark1'!#REF!</f>
        <v>#REF!</v>
      </c>
      <c r="AM85" s="166" t="e">
        <f>+'Ark1'!#REF!</f>
        <v>#REF!</v>
      </c>
      <c r="AN85" s="166" t="e">
        <f>+'Ark1'!#REF!</f>
        <v>#REF!</v>
      </c>
      <c r="AO85" s="58" t="e">
        <f>+'Ark1'!#REF!</f>
        <v>#REF!</v>
      </c>
      <c r="AP85" s="58" t="e">
        <f>+'Ark1'!#REF!</f>
        <v>#REF!</v>
      </c>
      <c r="AQ85" s="78" t="e">
        <f>+'Ark1'!#REF!</f>
        <v>#REF!</v>
      </c>
      <c r="AR85" s="58" t="e">
        <f t="shared" si="9"/>
        <v>#REF!</v>
      </c>
      <c r="AS85" s="78" t="e">
        <f t="shared" si="10"/>
        <v>#REF!</v>
      </c>
      <c r="AT85" s="47"/>
      <c r="AU85" s="13"/>
      <c r="AV85" s="13"/>
      <c r="AW85" s="57" t="s">
        <v>108</v>
      </c>
    </row>
    <row r="86" spans="24:51" ht="15.6">
      <c r="X86" s="47"/>
      <c r="Y86" s="56" t="e">
        <f>+'Ark1'!#REF!</f>
        <v>#REF!</v>
      </c>
      <c r="Z86" s="56" t="e">
        <f>+'Ark1'!#REF!</f>
        <v>#REF!</v>
      </c>
      <c r="AA86" s="57" t="str">
        <f t="shared" si="8"/>
        <v>5+</v>
      </c>
      <c r="AB86" s="56" t="e">
        <f>+'Ark1'!#REF!</f>
        <v>#REF!</v>
      </c>
      <c r="AC86" s="56" t="e">
        <f>+'Ark1'!#REF!</f>
        <v>#REF!</v>
      </c>
      <c r="AD86" s="189" t="e">
        <f>+'Ark1'!#REF!</f>
        <v>#REF!</v>
      </c>
      <c r="AE86" s="62" t="e">
        <f t="shared" si="6"/>
        <v>#REF!</v>
      </c>
      <c r="AF86" s="189" t="e">
        <f>+'Ark1'!#REF!</f>
        <v>#REF!</v>
      </c>
      <c r="AG86" s="58" t="e">
        <f>+'Ark1'!#REF!</f>
        <v>#REF!</v>
      </c>
      <c r="AH86" s="62" t="e">
        <f t="shared" si="7"/>
        <v>#REF!</v>
      </c>
      <c r="AI86" s="58" t="e">
        <f>+'Ark1'!#REF!</f>
        <v>#REF!</v>
      </c>
      <c r="AJ86" s="189"/>
      <c r="AK86" s="78" t="e">
        <f>+'Ark1'!#REF!</f>
        <v>#REF!</v>
      </c>
      <c r="AL86" s="166" t="e">
        <f>+'Ark1'!#REF!</f>
        <v>#REF!</v>
      </c>
      <c r="AM86" s="166" t="e">
        <f>+'Ark1'!#REF!</f>
        <v>#REF!</v>
      </c>
      <c r="AN86" s="166" t="e">
        <f>+'Ark1'!#REF!</f>
        <v>#REF!</v>
      </c>
      <c r="AO86" s="58" t="e">
        <f>+'Ark1'!#REF!</f>
        <v>#REF!</v>
      </c>
      <c r="AP86" s="58" t="e">
        <f>+'Ark1'!#REF!</f>
        <v>#REF!</v>
      </c>
      <c r="AQ86" s="78" t="e">
        <f>+'Ark1'!#REF!</f>
        <v>#REF!</v>
      </c>
      <c r="AR86" s="58" t="e">
        <f t="shared" si="9"/>
        <v>#REF!</v>
      </c>
      <c r="AS86" s="78" t="e">
        <f t="shared" si="10"/>
        <v>#REF!</v>
      </c>
      <c r="AT86" s="47"/>
      <c r="AU86" s="2"/>
      <c r="AV86" s="5"/>
      <c r="AW86" s="3" t="s">
        <v>94</v>
      </c>
      <c r="AY86" s="2"/>
    </row>
    <row r="87" spans="24:51">
      <c r="X87" s="47"/>
      <c r="Y87" t="e">
        <f>+'Ark1'!#REF!</f>
        <v>#REF!</v>
      </c>
      <c r="Z87" t="e">
        <f>+'Ark1'!#REF!</f>
        <v>#REF!</v>
      </c>
      <c r="AA87" s="3" t="str">
        <f t="shared" si="8"/>
        <v>1-</v>
      </c>
      <c r="AB87" t="e">
        <f>+'Ark1'!#REF!</f>
        <v>#REF!</v>
      </c>
      <c r="AC87" t="e">
        <f>+'Ark1'!#REF!</f>
        <v>#REF!</v>
      </c>
      <c r="AD87" s="207" t="e">
        <f>+'Ark1'!#REF!</f>
        <v>#REF!</v>
      </c>
      <c r="AE87" s="63" t="e">
        <f t="shared" si="6"/>
        <v>#REF!</v>
      </c>
      <c r="AF87" s="207" t="e">
        <f>+'Ark1'!#REF!</f>
        <v>#REF!</v>
      </c>
      <c r="AG87" s="1" t="e">
        <f>+'Ark1'!#REF!</f>
        <v>#REF!</v>
      </c>
      <c r="AH87" s="63" t="e">
        <f t="shared" si="7"/>
        <v>#REF!</v>
      </c>
      <c r="AI87" s="1" t="e">
        <f>+'Ark1'!#REF!</f>
        <v>#REF!</v>
      </c>
      <c r="AJ87" s="207"/>
      <c r="AK87" s="11" t="e">
        <f>+'Ark1'!#REF!</f>
        <v>#REF!</v>
      </c>
      <c r="AL87" s="101" t="e">
        <f>+'Ark1'!#REF!</f>
        <v>#REF!</v>
      </c>
      <c r="AM87" s="101" t="e">
        <f>+'Ark1'!#REF!</f>
        <v>#REF!</v>
      </c>
      <c r="AN87" s="101" t="e">
        <f>+'Ark1'!#REF!</f>
        <v>#REF!</v>
      </c>
      <c r="AO87" s="1" t="e">
        <f>+'Ark1'!#REF!</f>
        <v>#REF!</v>
      </c>
      <c r="AP87" s="1" t="e">
        <f>+'Ark1'!#REF!</f>
        <v>#REF!</v>
      </c>
      <c r="AQ87" s="11" t="e">
        <f>+'Ark1'!#REF!</f>
        <v>#REF!</v>
      </c>
      <c r="AR87" s="1" t="e">
        <f t="shared" si="9"/>
        <v>#REF!</v>
      </c>
      <c r="AS87" s="11" t="e">
        <f t="shared" si="10"/>
        <v>#REF!</v>
      </c>
      <c r="AT87" s="47"/>
      <c r="AU87" s="4"/>
      <c r="AV87" s="4"/>
      <c r="AW87" s="3" t="s">
        <v>95</v>
      </c>
      <c r="AX87" s="4"/>
      <c r="AY87" s="4"/>
    </row>
    <row r="88" spans="24:51" ht="15.6">
      <c r="X88" s="47"/>
      <c r="Y88" t="e">
        <f>+'Ark1'!#REF!</f>
        <v>#REF!</v>
      </c>
      <c r="Z88" t="e">
        <f>+'Ark1'!#REF!</f>
        <v>#REF!</v>
      </c>
      <c r="AA88" s="3" t="str">
        <f t="shared" si="8"/>
        <v>1</v>
      </c>
      <c r="AB88" t="e">
        <f>+'Ark1'!#REF!</f>
        <v>#REF!</v>
      </c>
      <c r="AC88" t="e">
        <f>+'Ark1'!#REF!</f>
        <v>#REF!</v>
      </c>
      <c r="AD88" s="207" t="e">
        <f>+'Ark1'!#REF!</f>
        <v>#REF!</v>
      </c>
      <c r="AE88" s="63" t="e">
        <f t="shared" si="6"/>
        <v>#REF!</v>
      </c>
      <c r="AF88" s="207" t="e">
        <f>+'Ark1'!#REF!</f>
        <v>#REF!</v>
      </c>
      <c r="AG88" s="1" t="e">
        <f>+'Ark1'!#REF!</f>
        <v>#REF!</v>
      </c>
      <c r="AH88" s="63" t="e">
        <f t="shared" si="7"/>
        <v>#REF!</v>
      </c>
      <c r="AI88" s="1" t="e">
        <f>+'Ark1'!#REF!</f>
        <v>#REF!</v>
      </c>
      <c r="AJ88" s="207"/>
      <c r="AK88" s="11" t="e">
        <f>+'Ark1'!#REF!</f>
        <v>#REF!</v>
      </c>
      <c r="AL88" s="101" t="e">
        <f>+'Ark1'!#REF!</f>
        <v>#REF!</v>
      </c>
      <c r="AM88" s="101" t="e">
        <f>+'Ark1'!#REF!</f>
        <v>#REF!</v>
      </c>
      <c r="AN88" s="101" t="e">
        <f>+'Ark1'!#REF!</f>
        <v>#REF!</v>
      </c>
      <c r="AO88" s="1" t="e">
        <f>+'Ark1'!#REF!</f>
        <v>#REF!</v>
      </c>
      <c r="AP88" s="1" t="e">
        <f>+'Ark1'!#REF!</f>
        <v>#REF!</v>
      </c>
      <c r="AQ88" s="11" t="e">
        <f>+'Ark1'!#REF!</f>
        <v>#REF!</v>
      </c>
      <c r="AR88" s="1" t="e">
        <f t="shared" si="9"/>
        <v>#REF!</v>
      </c>
      <c r="AS88" s="11" t="e">
        <f t="shared" si="10"/>
        <v>#REF!</v>
      </c>
      <c r="AT88" s="47"/>
      <c r="AU88" s="4"/>
      <c r="AV88" s="13"/>
      <c r="AW88" s="3" t="s">
        <v>96</v>
      </c>
      <c r="AX88" s="1"/>
      <c r="AY88" s="5"/>
    </row>
    <row r="89" spans="24:51" ht="15.6">
      <c r="X89" s="47"/>
      <c r="Y89" t="e">
        <f>+'Ark1'!#REF!</f>
        <v>#REF!</v>
      </c>
      <c r="Z89" t="e">
        <f>+'Ark1'!#REF!</f>
        <v>#REF!</v>
      </c>
      <c r="AA89" s="3" t="str">
        <f t="shared" si="8"/>
        <v>1+</v>
      </c>
      <c r="AB89" t="e">
        <f>+'Ark1'!#REF!</f>
        <v>#REF!</v>
      </c>
      <c r="AC89" t="e">
        <f>+'Ark1'!#REF!</f>
        <v>#REF!</v>
      </c>
      <c r="AD89" s="207" t="e">
        <f>+'Ark1'!#REF!</f>
        <v>#REF!</v>
      </c>
      <c r="AE89" s="63" t="e">
        <f t="shared" si="6"/>
        <v>#REF!</v>
      </c>
      <c r="AF89" s="207" t="e">
        <f>+'Ark1'!#REF!</f>
        <v>#REF!</v>
      </c>
      <c r="AG89" s="1" t="e">
        <f>+'Ark1'!#REF!</f>
        <v>#REF!</v>
      </c>
      <c r="AH89" s="63" t="e">
        <f t="shared" si="7"/>
        <v>#REF!</v>
      </c>
      <c r="AI89" s="1" t="e">
        <f>+'Ark1'!#REF!</f>
        <v>#REF!</v>
      </c>
      <c r="AJ89" s="207"/>
      <c r="AK89" s="11" t="e">
        <f>+'Ark1'!#REF!</f>
        <v>#REF!</v>
      </c>
      <c r="AL89" s="101" t="e">
        <f>+'Ark1'!#REF!</f>
        <v>#REF!</v>
      </c>
      <c r="AM89" s="101" t="e">
        <f>+'Ark1'!#REF!</f>
        <v>#REF!</v>
      </c>
      <c r="AN89" s="101" t="e">
        <f>+'Ark1'!#REF!</f>
        <v>#REF!</v>
      </c>
      <c r="AO89" s="1" t="e">
        <f>+'Ark1'!#REF!</f>
        <v>#REF!</v>
      </c>
      <c r="AP89" s="1" t="e">
        <f>+'Ark1'!#REF!</f>
        <v>#REF!</v>
      </c>
      <c r="AQ89" s="11" t="e">
        <f>+'Ark1'!#REF!</f>
        <v>#REF!</v>
      </c>
      <c r="AR89" s="1" t="e">
        <f t="shared" si="9"/>
        <v>#REF!</v>
      </c>
      <c r="AS89" s="11" t="e">
        <f t="shared" si="10"/>
        <v>#REF!</v>
      </c>
      <c r="AT89" s="47"/>
      <c r="AU89" s="4"/>
      <c r="AV89" s="13"/>
      <c r="AW89" s="3" t="s">
        <v>97</v>
      </c>
      <c r="AX89" s="1"/>
      <c r="AY89" s="5"/>
    </row>
    <row r="90" spans="24:51" ht="15.6">
      <c r="X90" s="47"/>
      <c r="Y90" t="e">
        <f>+'Ark1'!#REF!</f>
        <v>#REF!</v>
      </c>
      <c r="Z90" t="e">
        <f>+'Ark1'!#REF!</f>
        <v>#REF!</v>
      </c>
      <c r="AA90" s="3" t="str">
        <f t="shared" si="8"/>
        <v>2-</v>
      </c>
      <c r="AB90" t="e">
        <f>+'Ark1'!#REF!</f>
        <v>#REF!</v>
      </c>
      <c r="AC90" t="e">
        <f>+'Ark1'!#REF!</f>
        <v>#REF!</v>
      </c>
      <c r="AD90" s="207" t="e">
        <f>+'Ark1'!#REF!</f>
        <v>#REF!</v>
      </c>
      <c r="AE90" s="63" t="e">
        <f t="shared" si="6"/>
        <v>#REF!</v>
      </c>
      <c r="AF90" s="207" t="e">
        <f>+'Ark1'!#REF!</f>
        <v>#REF!</v>
      </c>
      <c r="AG90" s="1" t="e">
        <f>+'Ark1'!#REF!</f>
        <v>#REF!</v>
      </c>
      <c r="AH90" s="63" t="e">
        <f t="shared" si="7"/>
        <v>#REF!</v>
      </c>
      <c r="AI90" s="1" t="e">
        <f>+'Ark1'!#REF!</f>
        <v>#REF!</v>
      </c>
      <c r="AJ90" s="207"/>
      <c r="AK90" s="11" t="e">
        <f>+'Ark1'!#REF!</f>
        <v>#REF!</v>
      </c>
      <c r="AL90" s="101" t="e">
        <f>+'Ark1'!#REF!</f>
        <v>#REF!</v>
      </c>
      <c r="AM90" s="101" t="e">
        <f>+'Ark1'!#REF!</f>
        <v>#REF!</v>
      </c>
      <c r="AN90" s="101" t="e">
        <f>+'Ark1'!#REF!</f>
        <v>#REF!</v>
      </c>
      <c r="AO90" s="1" t="e">
        <f>+'Ark1'!#REF!</f>
        <v>#REF!</v>
      </c>
      <c r="AP90" s="1" t="e">
        <f>+'Ark1'!#REF!</f>
        <v>#REF!</v>
      </c>
      <c r="AQ90" s="11" t="e">
        <f>+'Ark1'!#REF!</f>
        <v>#REF!</v>
      </c>
      <c r="AR90" s="1" t="e">
        <f t="shared" si="9"/>
        <v>#REF!</v>
      </c>
      <c r="AS90" s="11" t="e">
        <f t="shared" si="10"/>
        <v>#REF!</v>
      </c>
      <c r="AT90" s="47"/>
      <c r="AU90" s="4"/>
      <c r="AV90" s="13"/>
      <c r="AW90" s="3" t="s">
        <v>98</v>
      </c>
      <c r="AX90" s="1"/>
      <c r="AY90" s="5"/>
    </row>
    <row r="91" spans="24:51" ht="15.6">
      <c r="X91" s="47"/>
      <c r="Y91" t="e">
        <f>+'Ark1'!#REF!</f>
        <v>#REF!</v>
      </c>
      <c r="Z91" t="e">
        <f>+'Ark1'!#REF!</f>
        <v>#REF!</v>
      </c>
      <c r="AA91" s="3" t="str">
        <f t="shared" si="8"/>
        <v>2</v>
      </c>
      <c r="AB91" t="e">
        <f>+'Ark1'!#REF!</f>
        <v>#REF!</v>
      </c>
      <c r="AC91" t="e">
        <f>+'Ark1'!#REF!</f>
        <v>#REF!</v>
      </c>
      <c r="AD91" s="207" t="e">
        <f>+'Ark1'!#REF!</f>
        <v>#REF!</v>
      </c>
      <c r="AE91" s="63" t="e">
        <f t="shared" ref="AE91:AE154" si="11">+AD91-AD106</f>
        <v>#REF!</v>
      </c>
      <c r="AF91" s="207" t="e">
        <f>+'Ark1'!#REF!</f>
        <v>#REF!</v>
      </c>
      <c r="AG91" s="1" t="e">
        <f>+'Ark1'!#REF!</f>
        <v>#REF!</v>
      </c>
      <c r="AH91" s="63" t="e">
        <f t="shared" ref="AH91:AH154" si="12">+AG91-AG106</f>
        <v>#REF!</v>
      </c>
      <c r="AI91" s="1" t="e">
        <f>+'Ark1'!#REF!</f>
        <v>#REF!</v>
      </c>
      <c r="AJ91" s="207"/>
      <c r="AK91" s="11" t="e">
        <f>+'Ark1'!#REF!</f>
        <v>#REF!</v>
      </c>
      <c r="AL91" s="101" t="e">
        <f>+'Ark1'!#REF!</f>
        <v>#REF!</v>
      </c>
      <c r="AM91" s="101" t="e">
        <f>+'Ark1'!#REF!</f>
        <v>#REF!</v>
      </c>
      <c r="AN91" s="101" t="e">
        <f>+'Ark1'!#REF!</f>
        <v>#REF!</v>
      </c>
      <c r="AO91" s="1" t="e">
        <f>+'Ark1'!#REF!</f>
        <v>#REF!</v>
      </c>
      <c r="AP91" s="1" t="e">
        <f>+'Ark1'!#REF!</f>
        <v>#REF!</v>
      </c>
      <c r="AQ91" s="11" t="e">
        <f>+'Ark1'!#REF!</f>
        <v>#REF!</v>
      </c>
      <c r="AR91" s="1" t="e">
        <f t="shared" si="9"/>
        <v>#REF!</v>
      </c>
      <c r="AS91" s="11" t="e">
        <f t="shared" si="10"/>
        <v>#REF!</v>
      </c>
      <c r="AT91" s="47"/>
      <c r="AU91" s="4"/>
      <c r="AV91" s="13"/>
      <c r="AW91" s="3" t="s">
        <v>99</v>
      </c>
      <c r="AX91" s="1"/>
      <c r="AY91" s="5"/>
    </row>
    <row r="92" spans="24:51" ht="15.6">
      <c r="X92" s="47"/>
      <c r="Y92" t="e">
        <f>+'Ark1'!#REF!</f>
        <v>#REF!</v>
      </c>
      <c r="Z92" t="e">
        <f>+'Ark1'!#REF!</f>
        <v>#REF!</v>
      </c>
      <c r="AA92" s="3" t="str">
        <f t="shared" ref="AA92:AA155" si="13">+AW91</f>
        <v>2+</v>
      </c>
      <c r="AB92" t="e">
        <f>+'Ark1'!#REF!</f>
        <v>#REF!</v>
      </c>
      <c r="AC92" t="e">
        <f>+'Ark1'!#REF!</f>
        <v>#REF!</v>
      </c>
      <c r="AD92" s="207" t="e">
        <f>+'Ark1'!#REF!</f>
        <v>#REF!</v>
      </c>
      <c r="AE92" s="63" t="e">
        <f t="shared" si="11"/>
        <v>#REF!</v>
      </c>
      <c r="AF92" s="207" t="e">
        <f>+'Ark1'!#REF!</f>
        <v>#REF!</v>
      </c>
      <c r="AG92" s="1" t="e">
        <f>+'Ark1'!#REF!</f>
        <v>#REF!</v>
      </c>
      <c r="AH92" s="63" t="e">
        <f t="shared" si="12"/>
        <v>#REF!</v>
      </c>
      <c r="AI92" s="1" t="e">
        <f>+'Ark1'!#REF!</f>
        <v>#REF!</v>
      </c>
      <c r="AJ92" s="207"/>
      <c r="AK92" s="11" t="e">
        <f>+'Ark1'!#REF!</f>
        <v>#REF!</v>
      </c>
      <c r="AL92" s="101" t="e">
        <f>+'Ark1'!#REF!</f>
        <v>#REF!</v>
      </c>
      <c r="AM92" s="101" t="e">
        <f>+'Ark1'!#REF!</f>
        <v>#REF!</v>
      </c>
      <c r="AN92" s="101" t="e">
        <f>+'Ark1'!#REF!</f>
        <v>#REF!</v>
      </c>
      <c r="AO92" s="1" t="e">
        <f>+'Ark1'!#REF!</f>
        <v>#REF!</v>
      </c>
      <c r="AP92" s="1" t="e">
        <f>+'Ark1'!#REF!</f>
        <v>#REF!</v>
      </c>
      <c r="AQ92" s="11" t="e">
        <f>+'Ark1'!#REF!</f>
        <v>#REF!</v>
      </c>
      <c r="AR92" s="1" t="e">
        <f t="shared" si="9"/>
        <v>#REF!</v>
      </c>
      <c r="AS92" s="11" t="e">
        <f t="shared" si="10"/>
        <v>#REF!</v>
      </c>
      <c r="AT92" s="47"/>
      <c r="AU92" s="4"/>
      <c r="AV92" s="13"/>
      <c r="AW92" s="3" t="s">
        <v>100</v>
      </c>
      <c r="AX92" s="13"/>
      <c r="AY92" s="5"/>
    </row>
    <row r="93" spans="24:51" ht="15.6">
      <c r="X93" s="47"/>
      <c r="Y93" t="e">
        <f>+'Ark1'!#REF!</f>
        <v>#REF!</v>
      </c>
      <c r="Z93" t="e">
        <f>+'Ark1'!#REF!</f>
        <v>#REF!</v>
      </c>
      <c r="AA93" s="3" t="str">
        <f t="shared" si="13"/>
        <v>3-</v>
      </c>
      <c r="AB93" t="e">
        <f>+'Ark1'!#REF!</f>
        <v>#REF!</v>
      </c>
      <c r="AC93" t="e">
        <f>+'Ark1'!#REF!</f>
        <v>#REF!</v>
      </c>
      <c r="AD93" s="207" t="e">
        <f>+'Ark1'!#REF!</f>
        <v>#REF!</v>
      </c>
      <c r="AE93" s="63" t="e">
        <f t="shared" si="11"/>
        <v>#REF!</v>
      </c>
      <c r="AF93" s="207" t="e">
        <f>+'Ark1'!#REF!</f>
        <v>#REF!</v>
      </c>
      <c r="AG93" s="1" t="e">
        <f>+'Ark1'!#REF!</f>
        <v>#REF!</v>
      </c>
      <c r="AH93" s="63" t="e">
        <f t="shared" si="12"/>
        <v>#REF!</v>
      </c>
      <c r="AI93" s="1" t="e">
        <f>+'Ark1'!#REF!</f>
        <v>#REF!</v>
      </c>
      <c r="AJ93" s="207"/>
      <c r="AK93" s="11" t="e">
        <f>+'Ark1'!#REF!</f>
        <v>#REF!</v>
      </c>
      <c r="AL93" s="101" t="e">
        <f>+'Ark1'!#REF!</f>
        <v>#REF!</v>
      </c>
      <c r="AM93" s="101" t="e">
        <f>+'Ark1'!#REF!</f>
        <v>#REF!</v>
      </c>
      <c r="AN93" s="101" t="e">
        <f>+'Ark1'!#REF!</f>
        <v>#REF!</v>
      </c>
      <c r="AO93" s="1" t="e">
        <f>+'Ark1'!#REF!</f>
        <v>#REF!</v>
      </c>
      <c r="AP93" s="1" t="e">
        <f>+'Ark1'!#REF!</f>
        <v>#REF!</v>
      </c>
      <c r="AQ93" s="11" t="e">
        <f>+'Ark1'!#REF!</f>
        <v>#REF!</v>
      </c>
      <c r="AR93" s="1" t="e">
        <f t="shared" si="9"/>
        <v>#REF!</v>
      </c>
      <c r="AS93" s="11" t="e">
        <f t="shared" si="10"/>
        <v>#REF!</v>
      </c>
      <c r="AT93" s="47"/>
      <c r="AU93" s="4"/>
      <c r="AV93" s="13"/>
      <c r="AW93" s="3" t="s">
        <v>101</v>
      </c>
      <c r="AX93" s="13"/>
      <c r="AY93" s="5"/>
    </row>
    <row r="94" spans="24:51" ht="15.6">
      <c r="X94" s="47"/>
      <c r="Y94" t="e">
        <f>+'Ark1'!#REF!</f>
        <v>#REF!</v>
      </c>
      <c r="Z94" t="e">
        <f>+'Ark1'!#REF!</f>
        <v>#REF!</v>
      </c>
      <c r="AA94" s="3" t="str">
        <f t="shared" si="13"/>
        <v>3</v>
      </c>
      <c r="AB94" t="e">
        <f>+'Ark1'!#REF!</f>
        <v>#REF!</v>
      </c>
      <c r="AC94" t="e">
        <f>+'Ark1'!#REF!</f>
        <v>#REF!</v>
      </c>
      <c r="AD94" s="207" t="e">
        <f>+'Ark1'!#REF!</f>
        <v>#REF!</v>
      </c>
      <c r="AE94" s="63" t="e">
        <f t="shared" si="11"/>
        <v>#REF!</v>
      </c>
      <c r="AF94" s="207" t="e">
        <f>+'Ark1'!#REF!</f>
        <v>#REF!</v>
      </c>
      <c r="AG94" s="1" t="e">
        <f>+'Ark1'!#REF!</f>
        <v>#REF!</v>
      </c>
      <c r="AH94" s="63" t="e">
        <f t="shared" si="12"/>
        <v>#REF!</v>
      </c>
      <c r="AI94" s="1" t="e">
        <f>+'Ark1'!#REF!</f>
        <v>#REF!</v>
      </c>
      <c r="AJ94" s="207"/>
      <c r="AK94" s="11" t="e">
        <f>+'Ark1'!#REF!</f>
        <v>#REF!</v>
      </c>
      <c r="AL94" s="101" t="e">
        <f>+'Ark1'!#REF!</f>
        <v>#REF!</v>
      </c>
      <c r="AM94" s="101" t="e">
        <f>+'Ark1'!#REF!</f>
        <v>#REF!</v>
      </c>
      <c r="AN94" s="101" t="e">
        <f>+'Ark1'!#REF!</f>
        <v>#REF!</v>
      </c>
      <c r="AO94" s="1" t="e">
        <f>+'Ark1'!#REF!</f>
        <v>#REF!</v>
      </c>
      <c r="AP94" s="1" t="e">
        <f>+'Ark1'!#REF!</f>
        <v>#REF!</v>
      </c>
      <c r="AQ94" s="11" t="e">
        <f>+'Ark1'!#REF!</f>
        <v>#REF!</v>
      </c>
      <c r="AR94" s="1" t="e">
        <f t="shared" si="9"/>
        <v>#REF!</v>
      </c>
      <c r="AS94" s="11" t="e">
        <f t="shared" si="10"/>
        <v>#REF!</v>
      </c>
      <c r="AT94" s="47"/>
      <c r="AU94" s="4"/>
      <c r="AV94" s="13"/>
      <c r="AW94" s="3" t="s">
        <v>102</v>
      </c>
      <c r="AX94" s="13"/>
      <c r="AY94" s="5"/>
    </row>
    <row r="95" spans="24:51" ht="15.6">
      <c r="X95" s="47"/>
      <c r="Y95" t="e">
        <f>+'Ark1'!#REF!</f>
        <v>#REF!</v>
      </c>
      <c r="Z95" t="e">
        <f>+'Ark1'!#REF!</f>
        <v>#REF!</v>
      </c>
      <c r="AA95" s="3" t="str">
        <f t="shared" si="13"/>
        <v>3+</v>
      </c>
      <c r="AB95" t="e">
        <f>+'Ark1'!#REF!</f>
        <v>#REF!</v>
      </c>
      <c r="AC95" t="e">
        <f>+'Ark1'!#REF!</f>
        <v>#REF!</v>
      </c>
      <c r="AD95" s="207" t="e">
        <f>+'Ark1'!#REF!</f>
        <v>#REF!</v>
      </c>
      <c r="AE95" s="63" t="e">
        <f t="shared" si="11"/>
        <v>#REF!</v>
      </c>
      <c r="AF95" s="207" t="e">
        <f>+'Ark1'!#REF!</f>
        <v>#REF!</v>
      </c>
      <c r="AG95" s="1" t="e">
        <f>+'Ark1'!#REF!</f>
        <v>#REF!</v>
      </c>
      <c r="AH95" s="63" t="e">
        <f t="shared" si="12"/>
        <v>#REF!</v>
      </c>
      <c r="AI95" s="1" t="e">
        <f>+'Ark1'!#REF!</f>
        <v>#REF!</v>
      </c>
      <c r="AJ95" s="207"/>
      <c r="AK95" s="11" t="e">
        <f>+'Ark1'!#REF!</f>
        <v>#REF!</v>
      </c>
      <c r="AL95" s="101" t="e">
        <f>+'Ark1'!#REF!</f>
        <v>#REF!</v>
      </c>
      <c r="AM95" s="101" t="e">
        <f>+'Ark1'!#REF!</f>
        <v>#REF!</v>
      </c>
      <c r="AN95" s="101" t="e">
        <f>+'Ark1'!#REF!</f>
        <v>#REF!</v>
      </c>
      <c r="AO95" s="1" t="e">
        <f>+'Ark1'!#REF!</f>
        <v>#REF!</v>
      </c>
      <c r="AP95" s="1" t="e">
        <f>+'Ark1'!#REF!</f>
        <v>#REF!</v>
      </c>
      <c r="AQ95" s="11" t="e">
        <f>+'Ark1'!#REF!</f>
        <v>#REF!</v>
      </c>
      <c r="AR95" s="1" t="e">
        <f t="shared" si="9"/>
        <v>#REF!</v>
      </c>
      <c r="AS95" s="11" t="e">
        <f t="shared" si="10"/>
        <v>#REF!</v>
      </c>
      <c r="AT95" s="47"/>
      <c r="AU95" s="4"/>
      <c r="AV95" s="13"/>
      <c r="AW95" s="3" t="s">
        <v>103</v>
      </c>
      <c r="AX95" s="13"/>
      <c r="AY95" s="5"/>
    </row>
    <row r="96" spans="24:51" ht="15.6">
      <c r="X96" s="47"/>
      <c r="Y96" t="e">
        <f>+'Ark1'!#REF!</f>
        <v>#REF!</v>
      </c>
      <c r="Z96" t="e">
        <f>+'Ark1'!#REF!</f>
        <v>#REF!</v>
      </c>
      <c r="AA96" s="3" t="str">
        <f t="shared" si="13"/>
        <v>4-</v>
      </c>
      <c r="AB96" t="e">
        <f>+'Ark1'!#REF!</f>
        <v>#REF!</v>
      </c>
      <c r="AC96" t="e">
        <f>+'Ark1'!#REF!</f>
        <v>#REF!</v>
      </c>
      <c r="AD96" s="207" t="e">
        <f>+'Ark1'!#REF!</f>
        <v>#REF!</v>
      </c>
      <c r="AE96" s="63" t="e">
        <f t="shared" si="11"/>
        <v>#REF!</v>
      </c>
      <c r="AF96" s="207" t="e">
        <f>+'Ark1'!#REF!</f>
        <v>#REF!</v>
      </c>
      <c r="AG96" s="1" t="e">
        <f>+'Ark1'!#REF!</f>
        <v>#REF!</v>
      </c>
      <c r="AH96" s="63" t="e">
        <f t="shared" si="12"/>
        <v>#REF!</v>
      </c>
      <c r="AI96" s="1" t="e">
        <f>+'Ark1'!#REF!</f>
        <v>#REF!</v>
      </c>
      <c r="AJ96" s="207"/>
      <c r="AK96" s="11" t="e">
        <f>+'Ark1'!#REF!</f>
        <v>#REF!</v>
      </c>
      <c r="AL96" s="101" t="e">
        <f>+'Ark1'!#REF!</f>
        <v>#REF!</v>
      </c>
      <c r="AM96" s="101" t="e">
        <f>+'Ark1'!#REF!</f>
        <v>#REF!</v>
      </c>
      <c r="AN96" s="101" t="e">
        <f>+'Ark1'!#REF!</f>
        <v>#REF!</v>
      </c>
      <c r="AO96" s="1" t="e">
        <f>+'Ark1'!#REF!</f>
        <v>#REF!</v>
      </c>
      <c r="AP96" s="1" t="e">
        <f>+'Ark1'!#REF!</f>
        <v>#REF!</v>
      </c>
      <c r="AQ96" s="11" t="e">
        <f>+'Ark1'!#REF!</f>
        <v>#REF!</v>
      </c>
      <c r="AR96" s="1" t="e">
        <f t="shared" si="9"/>
        <v>#REF!</v>
      </c>
      <c r="AS96" s="11" t="e">
        <f t="shared" si="10"/>
        <v>#REF!</v>
      </c>
      <c r="AT96" s="47"/>
      <c r="AU96" s="4"/>
      <c r="AV96" s="13"/>
      <c r="AW96" s="3" t="s">
        <v>104</v>
      </c>
      <c r="AX96" s="5"/>
      <c r="AY96" s="5"/>
    </row>
    <row r="97" spans="24:51" ht="15.6">
      <c r="X97" s="47"/>
      <c r="Y97" t="e">
        <f>+'Ark1'!#REF!</f>
        <v>#REF!</v>
      </c>
      <c r="Z97" t="e">
        <f>+'Ark1'!#REF!</f>
        <v>#REF!</v>
      </c>
      <c r="AA97" s="3" t="str">
        <f t="shared" si="13"/>
        <v>4</v>
      </c>
      <c r="AB97" t="e">
        <f>+'Ark1'!#REF!</f>
        <v>#REF!</v>
      </c>
      <c r="AC97" t="e">
        <f>+'Ark1'!#REF!</f>
        <v>#REF!</v>
      </c>
      <c r="AD97" s="207" t="e">
        <f>+'Ark1'!#REF!</f>
        <v>#REF!</v>
      </c>
      <c r="AE97" s="63" t="e">
        <f t="shared" si="11"/>
        <v>#REF!</v>
      </c>
      <c r="AF97" s="207" t="e">
        <f>+'Ark1'!#REF!</f>
        <v>#REF!</v>
      </c>
      <c r="AG97" s="1" t="e">
        <f>+'Ark1'!#REF!</f>
        <v>#REF!</v>
      </c>
      <c r="AH97" s="63" t="e">
        <f t="shared" si="12"/>
        <v>#REF!</v>
      </c>
      <c r="AI97" s="1" t="e">
        <f>+'Ark1'!#REF!</f>
        <v>#REF!</v>
      </c>
      <c r="AJ97" s="207"/>
      <c r="AK97" s="11" t="e">
        <f>+'Ark1'!#REF!</f>
        <v>#REF!</v>
      </c>
      <c r="AL97" s="101" t="e">
        <f>+'Ark1'!#REF!</f>
        <v>#REF!</v>
      </c>
      <c r="AM97" s="101" t="e">
        <f>+'Ark1'!#REF!</f>
        <v>#REF!</v>
      </c>
      <c r="AN97" s="101" t="e">
        <f>+'Ark1'!#REF!</f>
        <v>#REF!</v>
      </c>
      <c r="AO97" s="1" t="e">
        <f>+'Ark1'!#REF!</f>
        <v>#REF!</v>
      </c>
      <c r="AP97" s="1" t="e">
        <f>+'Ark1'!#REF!</f>
        <v>#REF!</v>
      </c>
      <c r="AQ97" s="11" t="e">
        <f>+'Ark1'!#REF!</f>
        <v>#REF!</v>
      </c>
      <c r="AR97" s="1" t="e">
        <f t="shared" si="9"/>
        <v>#REF!</v>
      </c>
      <c r="AS97" s="11" t="e">
        <f t="shared" si="10"/>
        <v>#REF!</v>
      </c>
      <c r="AT97" s="47"/>
      <c r="AU97" s="4"/>
      <c r="AV97" s="13"/>
      <c r="AW97" s="3" t="s">
        <v>105</v>
      </c>
      <c r="AX97" s="5"/>
      <c r="AY97" s="5"/>
    </row>
    <row r="98" spans="24:51" ht="15.6">
      <c r="X98" s="47"/>
      <c r="Y98" t="e">
        <f>+'Ark1'!#REF!</f>
        <v>#REF!</v>
      </c>
      <c r="Z98" t="e">
        <f>+'Ark1'!#REF!</f>
        <v>#REF!</v>
      </c>
      <c r="AA98" s="3" t="str">
        <f t="shared" si="13"/>
        <v>4+</v>
      </c>
      <c r="AB98" t="e">
        <f>+'Ark1'!#REF!</f>
        <v>#REF!</v>
      </c>
      <c r="AC98" t="e">
        <f>+'Ark1'!#REF!</f>
        <v>#REF!</v>
      </c>
      <c r="AD98" s="207" t="e">
        <f>+'Ark1'!#REF!</f>
        <v>#REF!</v>
      </c>
      <c r="AE98" s="63" t="e">
        <f t="shared" si="11"/>
        <v>#REF!</v>
      </c>
      <c r="AF98" s="207" t="e">
        <f>+'Ark1'!#REF!</f>
        <v>#REF!</v>
      </c>
      <c r="AG98" s="1" t="e">
        <f>+'Ark1'!#REF!</f>
        <v>#REF!</v>
      </c>
      <c r="AH98" s="63" t="e">
        <f t="shared" si="12"/>
        <v>#REF!</v>
      </c>
      <c r="AI98" s="1" t="e">
        <f>+'Ark1'!#REF!</f>
        <v>#REF!</v>
      </c>
      <c r="AJ98" s="207"/>
      <c r="AK98" s="11" t="e">
        <f>+'Ark1'!#REF!</f>
        <v>#REF!</v>
      </c>
      <c r="AL98" s="101" t="e">
        <f>+'Ark1'!#REF!</f>
        <v>#REF!</v>
      </c>
      <c r="AM98" s="101" t="e">
        <f>+'Ark1'!#REF!</f>
        <v>#REF!</v>
      </c>
      <c r="AN98" s="101" t="e">
        <f>+'Ark1'!#REF!</f>
        <v>#REF!</v>
      </c>
      <c r="AO98" s="1" t="e">
        <f>+'Ark1'!#REF!</f>
        <v>#REF!</v>
      </c>
      <c r="AP98" s="1" t="e">
        <f>+'Ark1'!#REF!</f>
        <v>#REF!</v>
      </c>
      <c r="AQ98" s="11" t="e">
        <f>+'Ark1'!#REF!</f>
        <v>#REF!</v>
      </c>
      <c r="AR98" s="1" t="e">
        <f t="shared" si="9"/>
        <v>#REF!</v>
      </c>
      <c r="AS98" s="11" t="e">
        <f t="shared" si="10"/>
        <v>#REF!</v>
      </c>
      <c r="AT98" s="47"/>
      <c r="AU98" s="4"/>
      <c r="AV98" s="13"/>
      <c r="AW98" s="3" t="s">
        <v>106</v>
      </c>
      <c r="AX98" s="5"/>
      <c r="AY98" s="5"/>
    </row>
    <row r="99" spans="24:51" ht="15.6">
      <c r="X99" s="47"/>
      <c r="Y99" t="e">
        <f>+'Ark1'!#REF!</f>
        <v>#REF!</v>
      </c>
      <c r="Z99" t="e">
        <f>+'Ark1'!#REF!</f>
        <v>#REF!</v>
      </c>
      <c r="AA99" s="3" t="str">
        <f t="shared" si="13"/>
        <v>5-</v>
      </c>
      <c r="AB99" t="e">
        <f>+'Ark1'!#REF!</f>
        <v>#REF!</v>
      </c>
      <c r="AC99" t="e">
        <f>+'Ark1'!#REF!</f>
        <v>#REF!</v>
      </c>
      <c r="AD99" s="207" t="e">
        <f>+'Ark1'!#REF!</f>
        <v>#REF!</v>
      </c>
      <c r="AE99" s="63" t="e">
        <f t="shared" si="11"/>
        <v>#REF!</v>
      </c>
      <c r="AF99" s="207" t="e">
        <f>+'Ark1'!#REF!</f>
        <v>#REF!</v>
      </c>
      <c r="AG99" s="1" t="e">
        <f>+'Ark1'!#REF!</f>
        <v>#REF!</v>
      </c>
      <c r="AH99" s="63" t="e">
        <f t="shared" si="12"/>
        <v>#REF!</v>
      </c>
      <c r="AI99" s="1" t="e">
        <f>+'Ark1'!#REF!</f>
        <v>#REF!</v>
      </c>
      <c r="AJ99" s="207"/>
      <c r="AK99" s="11" t="e">
        <f>+'Ark1'!#REF!</f>
        <v>#REF!</v>
      </c>
      <c r="AL99" s="101" t="e">
        <f>+'Ark1'!#REF!</f>
        <v>#REF!</v>
      </c>
      <c r="AM99" s="101" t="e">
        <f>+'Ark1'!#REF!</f>
        <v>#REF!</v>
      </c>
      <c r="AN99" s="101" t="e">
        <f>+'Ark1'!#REF!</f>
        <v>#REF!</v>
      </c>
      <c r="AO99" s="1" t="e">
        <f>+'Ark1'!#REF!</f>
        <v>#REF!</v>
      </c>
      <c r="AP99" s="1" t="e">
        <f>+'Ark1'!#REF!</f>
        <v>#REF!</v>
      </c>
      <c r="AQ99" s="11" t="e">
        <f>+'Ark1'!#REF!</f>
        <v>#REF!</v>
      </c>
      <c r="AR99" s="1" t="e">
        <f t="shared" si="9"/>
        <v>#REF!</v>
      </c>
      <c r="AS99" s="11" t="e">
        <f t="shared" si="10"/>
        <v>#REF!</v>
      </c>
      <c r="AT99" s="47"/>
      <c r="AU99" s="4"/>
      <c r="AV99" s="13"/>
      <c r="AW99" s="3" t="s">
        <v>107</v>
      </c>
      <c r="AX99" s="5"/>
      <c r="AY99" s="5"/>
    </row>
    <row r="100" spans="24:51" ht="15.6">
      <c r="X100" s="47"/>
      <c r="Y100" t="e">
        <f>+'Ark1'!#REF!</f>
        <v>#REF!</v>
      </c>
      <c r="Z100" t="e">
        <f>+'Ark1'!#REF!</f>
        <v>#REF!</v>
      </c>
      <c r="AA100" s="3" t="str">
        <f t="shared" si="13"/>
        <v>5</v>
      </c>
      <c r="AB100" t="e">
        <f>+'Ark1'!#REF!</f>
        <v>#REF!</v>
      </c>
      <c r="AC100" t="e">
        <f>+'Ark1'!#REF!</f>
        <v>#REF!</v>
      </c>
      <c r="AD100" s="207" t="e">
        <f>+'Ark1'!#REF!</f>
        <v>#REF!</v>
      </c>
      <c r="AE100" s="63" t="e">
        <f t="shared" si="11"/>
        <v>#REF!</v>
      </c>
      <c r="AF100" s="207" t="e">
        <f>+'Ark1'!#REF!</f>
        <v>#REF!</v>
      </c>
      <c r="AG100" s="1" t="e">
        <f>+'Ark1'!#REF!</f>
        <v>#REF!</v>
      </c>
      <c r="AH100" s="63" t="e">
        <f t="shared" si="12"/>
        <v>#REF!</v>
      </c>
      <c r="AI100" s="1" t="e">
        <f>+'Ark1'!#REF!</f>
        <v>#REF!</v>
      </c>
      <c r="AJ100" s="207"/>
      <c r="AK100" s="11" t="e">
        <f>+'Ark1'!#REF!</f>
        <v>#REF!</v>
      </c>
      <c r="AL100" s="101" t="e">
        <f>+'Ark1'!#REF!</f>
        <v>#REF!</v>
      </c>
      <c r="AM100" s="101" t="e">
        <f>+'Ark1'!#REF!</f>
        <v>#REF!</v>
      </c>
      <c r="AN100" s="101" t="e">
        <f>+'Ark1'!#REF!</f>
        <v>#REF!</v>
      </c>
      <c r="AO100" s="1" t="e">
        <f>+'Ark1'!#REF!</f>
        <v>#REF!</v>
      </c>
      <c r="AP100" s="1" t="e">
        <f>+'Ark1'!#REF!</f>
        <v>#REF!</v>
      </c>
      <c r="AQ100" s="11" t="e">
        <f>+'Ark1'!#REF!</f>
        <v>#REF!</v>
      </c>
      <c r="AR100" s="1" t="e">
        <f t="shared" si="9"/>
        <v>#REF!</v>
      </c>
      <c r="AS100" s="11" t="e">
        <f t="shared" si="10"/>
        <v>#REF!</v>
      </c>
      <c r="AT100" s="47"/>
      <c r="AU100" s="4"/>
      <c r="AV100" s="13"/>
      <c r="AW100" s="3" t="s">
        <v>108</v>
      </c>
      <c r="AX100" s="5"/>
      <c r="AY100" s="5"/>
    </row>
    <row r="101" spans="24:51" ht="15.6">
      <c r="X101" s="47"/>
      <c r="Y101" t="e">
        <f>+'Ark1'!#REF!</f>
        <v>#REF!</v>
      </c>
      <c r="Z101" t="e">
        <f>+'Ark1'!#REF!</f>
        <v>#REF!</v>
      </c>
      <c r="AA101" s="3" t="str">
        <f t="shared" si="13"/>
        <v>5+</v>
      </c>
      <c r="AB101" t="e">
        <f>+'Ark1'!#REF!</f>
        <v>#REF!</v>
      </c>
      <c r="AC101" t="e">
        <f>+'Ark1'!#REF!</f>
        <v>#REF!</v>
      </c>
      <c r="AD101" s="207" t="e">
        <f>+'Ark1'!#REF!</f>
        <v>#REF!</v>
      </c>
      <c r="AE101" s="63" t="e">
        <f t="shared" si="11"/>
        <v>#REF!</v>
      </c>
      <c r="AF101" s="207" t="e">
        <f>+'Ark1'!#REF!</f>
        <v>#REF!</v>
      </c>
      <c r="AG101" s="1" t="e">
        <f>+'Ark1'!#REF!</f>
        <v>#REF!</v>
      </c>
      <c r="AH101" s="63" t="e">
        <f t="shared" si="12"/>
        <v>#REF!</v>
      </c>
      <c r="AI101" s="1" t="e">
        <f>+'Ark1'!#REF!</f>
        <v>#REF!</v>
      </c>
      <c r="AJ101" s="207"/>
      <c r="AK101" s="11" t="e">
        <f>+'Ark1'!#REF!</f>
        <v>#REF!</v>
      </c>
      <c r="AL101" s="101" t="e">
        <f>+'Ark1'!#REF!</f>
        <v>#REF!</v>
      </c>
      <c r="AM101" s="101" t="e">
        <f>+'Ark1'!#REF!</f>
        <v>#REF!</v>
      </c>
      <c r="AN101" s="101" t="e">
        <f>+'Ark1'!#REF!</f>
        <v>#REF!</v>
      </c>
      <c r="AO101" s="1" t="e">
        <f>+'Ark1'!#REF!</f>
        <v>#REF!</v>
      </c>
      <c r="AP101" s="1" t="e">
        <f>+'Ark1'!#REF!</f>
        <v>#REF!</v>
      </c>
      <c r="AQ101" s="11" t="e">
        <f>+'Ark1'!#REF!</f>
        <v>#REF!</v>
      </c>
      <c r="AR101" s="1" t="e">
        <f t="shared" si="9"/>
        <v>#REF!</v>
      </c>
      <c r="AS101" s="11" t="e">
        <f t="shared" si="10"/>
        <v>#REF!</v>
      </c>
      <c r="AT101" s="47"/>
      <c r="AU101" s="4"/>
      <c r="AV101" s="13"/>
      <c r="AW101" s="57" t="s">
        <v>94</v>
      </c>
      <c r="AX101" s="5"/>
      <c r="AY101" s="5"/>
    </row>
    <row r="102" spans="24:51" ht="15.6">
      <c r="X102" s="47"/>
      <c r="Y102" s="56" t="e">
        <f>+'Ark1'!#REF!</f>
        <v>#REF!</v>
      </c>
      <c r="Z102" s="56" t="e">
        <f>+'Ark1'!#REF!</f>
        <v>#REF!</v>
      </c>
      <c r="AA102" s="57" t="str">
        <f t="shared" si="13"/>
        <v>1-</v>
      </c>
      <c r="AB102" s="56" t="e">
        <f>+'Ark1'!#REF!</f>
        <v>#REF!</v>
      </c>
      <c r="AC102" s="56" t="e">
        <f>+'Ark1'!#REF!</f>
        <v>#REF!</v>
      </c>
      <c r="AD102" s="189" t="e">
        <f>+'Ark1'!#REF!</f>
        <v>#REF!</v>
      </c>
      <c r="AE102" s="62" t="e">
        <f t="shared" si="11"/>
        <v>#REF!</v>
      </c>
      <c r="AF102" s="189" t="e">
        <f>+'Ark1'!#REF!</f>
        <v>#REF!</v>
      </c>
      <c r="AG102" s="58" t="e">
        <f>+'Ark1'!#REF!</f>
        <v>#REF!</v>
      </c>
      <c r="AH102" s="62" t="e">
        <f t="shared" si="12"/>
        <v>#REF!</v>
      </c>
      <c r="AI102" s="58" t="e">
        <f>+'Ark1'!#REF!</f>
        <v>#REF!</v>
      </c>
      <c r="AJ102" s="189"/>
      <c r="AK102" s="78" t="e">
        <f>+'Ark1'!#REF!</f>
        <v>#REF!</v>
      </c>
      <c r="AL102" s="166" t="e">
        <f>+'Ark1'!#REF!</f>
        <v>#REF!</v>
      </c>
      <c r="AM102" s="166" t="e">
        <f>+'Ark1'!#REF!</f>
        <v>#REF!</v>
      </c>
      <c r="AN102" s="166" t="e">
        <f>+'Ark1'!#REF!</f>
        <v>#REF!</v>
      </c>
      <c r="AO102" s="58" t="e">
        <f>+'Ark1'!#REF!</f>
        <v>#REF!</v>
      </c>
      <c r="AP102" s="58" t="e">
        <f>+'Ark1'!#REF!</f>
        <v>#REF!</v>
      </c>
      <c r="AQ102" s="78" t="e">
        <f>+'Ark1'!#REF!</f>
        <v>#REF!</v>
      </c>
      <c r="AR102" s="58" t="e">
        <f t="shared" si="9"/>
        <v>#REF!</v>
      </c>
      <c r="AS102" s="78" t="e">
        <f t="shared" si="10"/>
        <v>#REF!</v>
      </c>
      <c r="AT102" s="47"/>
      <c r="AU102" s="4"/>
      <c r="AV102" s="13"/>
      <c r="AW102" s="68" t="s">
        <v>95</v>
      </c>
      <c r="AX102" s="5"/>
      <c r="AY102" s="5"/>
    </row>
    <row r="103" spans="24:51" ht="15.6">
      <c r="X103" s="47"/>
      <c r="Y103" s="56" t="e">
        <f>+'Ark1'!#REF!</f>
        <v>#REF!</v>
      </c>
      <c r="Z103" s="56" t="e">
        <f>+'Ark1'!#REF!</f>
        <v>#REF!</v>
      </c>
      <c r="AA103" s="57" t="str">
        <f t="shared" si="13"/>
        <v>1</v>
      </c>
      <c r="AB103" s="56" t="e">
        <f>+'Ark1'!#REF!</f>
        <v>#REF!</v>
      </c>
      <c r="AC103" s="56" t="e">
        <f>+'Ark1'!#REF!</f>
        <v>#REF!</v>
      </c>
      <c r="AD103" s="189" t="e">
        <f>+'Ark1'!#REF!</f>
        <v>#REF!</v>
      </c>
      <c r="AE103" s="62" t="e">
        <f t="shared" si="11"/>
        <v>#REF!</v>
      </c>
      <c r="AF103" s="189" t="e">
        <f>+'Ark1'!#REF!</f>
        <v>#REF!</v>
      </c>
      <c r="AG103" s="58" t="e">
        <f>+'Ark1'!#REF!</f>
        <v>#REF!</v>
      </c>
      <c r="AH103" s="62" t="e">
        <f t="shared" si="12"/>
        <v>#REF!</v>
      </c>
      <c r="AI103" s="58" t="e">
        <f>+'Ark1'!#REF!</f>
        <v>#REF!</v>
      </c>
      <c r="AJ103" s="189"/>
      <c r="AK103" s="78" t="e">
        <f>+'Ark1'!#REF!</f>
        <v>#REF!</v>
      </c>
      <c r="AL103" s="166" t="e">
        <f>+'Ark1'!#REF!</f>
        <v>#REF!</v>
      </c>
      <c r="AM103" s="166" t="e">
        <f>+'Ark1'!#REF!</f>
        <v>#REF!</v>
      </c>
      <c r="AN103" s="166" t="e">
        <f>+'Ark1'!#REF!</f>
        <v>#REF!</v>
      </c>
      <c r="AO103" s="58" t="e">
        <f>+'Ark1'!#REF!</f>
        <v>#REF!</v>
      </c>
      <c r="AP103" s="58" t="e">
        <f>+'Ark1'!#REF!</f>
        <v>#REF!</v>
      </c>
      <c r="AQ103" s="78" t="e">
        <f>+'Ark1'!#REF!</f>
        <v>#REF!</v>
      </c>
      <c r="AR103" s="58" t="e">
        <f t="shared" si="9"/>
        <v>#REF!</v>
      </c>
      <c r="AS103" s="78" t="e">
        <f t="shared" si="10"/>
        <v>#REF!</v>
      </c>
      <c r="AT103" s="47"/>
      <c r="AU103" s="4"/>
      <c r="AV103" s="13"/>
      <c r="AW103" s="57" t="s">
        <v>96</v>
      </c>
      <c r="AX103" s="5"/>
      <c r="AY103" s="5"/>
    </row>
    <row r="104" spans="24:51" ht="15.6">
      <c r="X104" s="47"/>
      <c r="Y104" s="56" t="e">
        <f>+'Ark1'!#REF!</f>
        <v>#REF!</v>
      </c>
      <c r="Z104" s="56" t="e">
        <f>+'Ark1'!#REF!</f>
        <v>#REF!</v>
      </c>
      <c r="AA104" s="57" t="str">
        <f t="shared" si="13"/>
        <v>1+</v>
      </c>
      <c r="AB104" s="56" t="e">
        <f>+'Ark1'!#REF!</f>
        <v>#REF!</v>
      </c>
      <c r="AC104" s="56" t="e">
        <f>+'Ark1'!#REF!</f>
        <v>#REF!</v>
      </c>
      <c r="AD104" s="189" t="e">
        <f>+'Ark1'!#REF!</f>
        <v>#REF!</v>
      </c>
      <c r="AE104" s="62" t="e">
        <f t="shared" si="11"/>
        <v>#REF!</v>
      </c>
      <c r="AF104" s="189" t="e">
        <f>+'Ark1'!#REF!</f>
        <v>#REF!</v>
      </c>
      <c r="AG104" s="58" t="e">
        <f>+'Ark1'!#REF!</f>
        <v>#REF!</v>
      </c>
      <c r="AH104" s="62" t="e">
        <f t="shared" si="12"/>
        <v>#REF!</v>
      </c>
      <c r="AI104" s="58" t="e">
        <f>+'Ark1'!#REF!</f>
        <v>#REF!</v>
      </c>
      <c r="AJ104" s="189"/>
      <c r="AK104" s="78" t="e">
        <f>+'Ark1'!#REF!</f>
        <v>#REF!</v>
      </c>
      <c r="AL104" s="166" t="e">
        <f>+'Ark1'!#REF!</f>
        <v>#REF!</v>
      </c>
      <c r="AM104" s="166" t="e">
        <f>+'Ark1'!#REF!</f>
        <v>#REF!</v>
      </c>
      <c r="AN104" s="166" t="e">
        <f>+'Ark1'!#REF!</f>
        <v>#REF!</v>
      </c>
      <c r="AO104" s="58" t="e">
        <f>+'Ark1'!#REF!</f>
        <v>#REF!</v>
      </c>
      <c r="AP104" s="58" t="e">
        <f>+'Ark1'!#REF!</f>
        <v>#REF!</v>
      </c>
      <c r="AQ104" s="78" t="e">
        <f>+'Ark1'!#REF!</f>
        <v>#REF!</v>
      </c>
      <c r="AR104" s="58" t="e">
        <f t="shared" si="9"/>
        <v>#REF!</v>
      </c>
      <c r="AS104" s="78" t="e">
        <f t="shared" si="10"/>
        <v>#REF!</v>
      </c>
      <c r="AT104" s="47"/>
      <c r="AU104" s="4"/>
      <c r="AV104" s="5"/>
      <c r="AW104" s="57" t="s">
        <v>97</v>
      </c>
      <c r="AX104" s="5"/>
      <c r="AY104" s="5"/>
    </row>
    <row r="105" spans="24:51">
      <c r="X105" s="47"/>
      <c r="Y105" s="56" t="e">
        <f>+'Ark1'!#REF!</f>
        <v>#REF!</v>
      </c>
      <c r="Z105" s="56" t="e">
        <f>+'Ark1'!#REF!</f>
        <v>#REF!</v>
      </c>
      <c r="AA105" s="57" t="str">
        <f t="shared" si="13"/>
        <v>2-</v>
      </c>
      <c r="AB105" s="56" t="e">
        <f>+'Ark1'!#REF!</f>
        <v>#REF!</v>
      </c>
      <c r="AC105" s="56" t="e">
        <f>+'Ark1'!#REF!</f>
        <v>#REF!</v>
      </c>
      <c r="AD105" s="189" t="e">
        <f>+'Ark1'!#REF!</f>
        <v>#REF!</v>
      </c>
      <c r="AE105" s="62" t="e">
        <f t="shared" si="11"/>
        <v>#REF!</v>
      </c>
      <c r="AF105" s="189" t="e">
        <f>+'Ark1'!#REF!</f>
        <v>#REF!</v>
      </c>
      <c r="AG105" s="58" t="e">
        <f>+'Ark1'!#REF!</f>
        <v>#REF!</v>
      </c>
      <c r="AH105" s="62" t="e">
        <f t="shared" si="12"/>
        <v>#REF!</v>
      </c>
      <c r="AI105" s="58" t="e">
        <f>+'Ark1'!#REF!</f>
        <v>#REF!</v>
      </c>
      <c r="AJ105" s="189"/>
      <c r="AK105" s="78" t="e">
        <f>+'Ark1'!#REF!</f>
        <v>#REF!</v>
      </c>
      <c r="AL105" s="166" t="e">
        <f>+'Ark1'!#REF!</f>
        <v>#REF!</v>
      </c>
      <c r="AM105" s="166" t="e">
        <f>+'Ark1'!#REF!</f>
        <v>#REF!</v>
      </c>
      <c r="AN105" s="166" t="e">
        <f>+'Ark1'!#REF!</f>
        <v>#REF!</v>
      </c>
      <c r="AO105" s="58" t="e">
        <f>+'Ark1'!#REF!</f>
        <v>#REF!</v>
      </c>
      <c r="AP105" s="58" t="e">
        <f>+'Ark1'!#REF!</f>
        <v>#REF!</v>
      </c>
      <c r="AQ105" s="78" t="e">
        <f>+'Ark1'!#REF!</f>
        <v>#REF!</v>
      </c>
      <c r="AR105" s="58" t="e">
        <f t="shared" si="9"/>
        <v>#REF!</v>
      </c>
      <c r="AS105" s="78" t="e">
        <f t="shared" si="10"/>
        <v>#REF!</v>
      </c>
      <c r="AT105" s="47"/>
      <c r="AU105" s="13"/>
      <c r="AV105" s="13"/>
      <c r="AW105" s="68" t="s">
        <v>98</v>
      </c>
    </row>
    <row r="106" spans="24:51" ht="15.6">
      <c r="X106" s="47"/>
      <c r="Y106" s="56" t="e">
        <f>+'Ark1'!#REF!</f>
        <v>#REF!</v>
      </c>
      <c r="Z106" s="56" t="e">
        <f>+'Ark1'!#REF!</f>
        <v>#REF!</v>
      </c>
      <c r="AA106" s="57" t="str">
        <f t="shared" si="13"/>
        <v>2</v>
      </c>
      <c r="AB106" s="56" t="e">
        <f>+'Ark1'!#REF!</f>
        <v>#REF!</v>
      </c>
      <c r="AC106" s="56" t="e">
        <f>+'Ark1'!#REF!</f>
        <v>#REF!</v>
      </c>
      <c r="AD106" s="189" t="e">
        <f>+'Ark1'!#REF!</f>
        <v>#REF!</v>
      </c>
      <c r="AE106" s="62" t="e">
        <f t="shared" si="11"/>
        <v>#REF!</v>
      </c>
      <c r="AF106" s="189" t="e">
        <f>+'Ark1'!#REF!</f>
        <v>#REF!</v>
      </c>
      <c r="AG106" s="58" t="e">
        <f>+'Ark1'!#REF!</f>
        <v>#REF!</v>
      </c>
      <c r="AH106" s="62" t="e">
        <f t="shared" si="12"/>
        <v>#REF!</v>
      </c>
      <c r="AI106" s="58" t="e">
        <f>+'Ark1'!#REF!</f>
        <v>#REF!</v>
      </c>
      <c r="AJ106" s="189"/>
      <c r="AK106" s="78" t="e">
        <f>+'Ark1'!#REF!</f>
        <v>#REF!</v>
      </c>
      <c r="AL106" s="166" t="e">
        <f>+'Ark1'!#REF!</f>
        <v>#REF!</v>
      </c>
      <c r="AM106" s="166" t="e">
        <f>+'Ark1'!#REF!</f>
        <v>#REF!</v>
      </c>
      <c r="AN106" s="166" t="e">
        <f>+'Ark1'!#REF!</f>
        <v>#REF!</v>
      </c>
      <c r="AO106" s="58" t="e">
        <f>+'Ark1'!#REF!</f>
        <v>#REF!</v>
      </c>
      <c r="AP106" s="58" t="e">
        <f>+'Ark1'!#REF!</f>
        <v>#REF!</v>
      </c>
      <c r="AQ106" s="78" t="e">
        <f>+'Ark1'!#REF!</f>
        <v>#REF!</v>
      </c>
      <c r="AR106" s="58" t="e">
        <f t="shared" si="9"/>
        <v>#REF!</v>
      </c>
      <c r="AS106" s="78" t="e">
        <f t="shared" si="10"/>
        <v>#REF!</v>
      </c>
      <c r="AT106" s="47"/>
      <c r="AU106" s="5"/>
      <c r="AV106" s="5"/>
      <c r="AW106" s="57" t="s">
        <v>99</v>
      </c>
      <c r="AY106" s="5"/>
    </row>
    <row r="107" spans="24:51">
      <c r="X107" s="47"/>
      <c r="Y107" s="56" t="e">
        <f>+'Ark1'!#REF!</f>
        <v>#REF!</v>
      </c>
      <c r="Z107" s="56" t="e">
        <f>+'Ark1'!#REF!</f>
        <v>#REF!</v>
      </c>
      <c r="AA107" s="57" t="str">
        <f t="shared" si="13"/>
        <v>2+</v>
      </c>
      <c r="AB107" s="56" t="e">
        <f>+'Ark1'!#REF!</f>
        <v>#REF!</v>
      </c>
      <c r="AC107" s="56" t="e">
        <f>+'Ark1'!#REF!</f>
        <v>#REF!</v>
      </c>
      <c r="AD107" s="189" t="e">
        <f>+'Ark1'!#REF!</f>
        <v>#REF!</v>
      </c>
      <c r="AE107" s="62" t="e">
        <f t="shared" si="11"/>
        <v>#REF!</v>
      </c>
      <c r="AF107" s="189" t="e">
        <f>+'Ark1'!#REF!</f>
        <v>#REF!</v>
      </c>
      <c r="AG107" s="58" t="e">
        <f>+'Ark1'!#REF!</f>
        <v>#REF!</v>
      </c>
      <c r="AH107" s="62" t="e">
        <f t="shared" si="12"/>
        <v>#REF!</v>
      </c>
      <c r="AI107" s="58" t="e">
        <f>+'Ark1'!#REF!</f>
        <v>#REF!</v>
      </c>
      <c r="AJ107" s="189"/>
      <c r="AK107" s="78" t="e">
        <f>+'Ark1'!#REF!</f>
        <v>#REF!</v>
      </c>
      <c r="AL107" s="166" t="e">
        <f>+'Ark1'!#REF!</f>
        <v>#REF!</v>
      </c>
      <c r="AM107" s="166" t="e">
        <f>+'Ark1'!#REF!</f>
        <v>#REF!</v>
      </c>
      <c r="AN107" s="166" t="e">
        <f>+'Ark1'!#REF!</f>
        <v>#REF!</v>
      </c>
      <c r="AO107" s="58" t="e">
        <f>+'Ark1'!#REF!</f>
        <v>#REF!</v>
      </c>
      <c r="AP107" s="58" t="e">
        <f>+'Ark1'!#REF!</f>
        <v>#REF!</v>
      </c>
      <c r="AQ107" s="78" t="e">
        <f>+'Ark1'!#REF!</f>
        <v>#REF!</v>
      </c>
      <c r="AR107" s="58" t="e">
        <f t="shared" si="9"/>
        <v>#REF!</v>
      </c>
      <c r="AS107" s="78" t="e">
        <f t="shared" si="10"/>
        <v>#REF!</v>
      </c>
      <c r="AT107" s="47"/>
      <c r="AU107" s="13"/>
      <c r="AV107" s="13"/>
      <c r="AW107" s="57" t="s">
        <v>100</v>
      </c>
    </row>
    <row r="108" spans="24:51">
      <c r="X108" s="47"/>
      <c r="Y108" s="56" t="e">
        <f>+'Ark1'!#REF!</f>
        <v>#REF!</v>
      </c>
      <c r="Z108" s="56" t="e">
        <f>+'Ark1'!#REF!</f>
        <v>#REF!</v>
      </c>
      <c r="AA108" s="57" t="str">
        <f t="shared" si="13"/>
        <v>3-</v>
      </c>
      <c r="AB108" s="56" t="e">
        <f>+'Ark1'!#REF!</f>
        <v>#REF!</v>
      </c>
      <c r="AC108" s="56" t="e">
        <f>+'Ark1'!#REF!</f>
        <v>#REF!</v>
      </c>
      <c r="AD108" s="189" t="e">
        <f>+'Ark1'!#REF!</f>
        <v>#REF!</v>
      </c>
      <c r="AE108" s="62" t="e">
        <f t="shared" si="11"/>
        <v>#REF!</v>
      </c>
      <c r="AF108" s="189" t="e">
        <f>+'Ark1'!#REF!</f>
        <v>#REF!</v>
      </c>
      <c r="AG108" s="58" t="e">
        <f>+'Ark1'!#REF!</f>
        <v>#REF!</v>
      </c>
      <c r="AH108" s="62" t="e">
        <f t="shared" si="12"/>
        <v>#REF!</v>
      </c>
      <c r="AI108" s="58" t="e">
        <f>+'Ark1'!#REF!</f>
        <v>#REF!</v>
      </c>
      <c r="AJ108" s="189"/>
      <c r="AK108" s="78" t="e">
        <f>+'Ark1'!#REF!</f>
        <v>#REF!</v>
      </c>
      <c r="AL108" s="166" t="e">
        <f>+'Ark1'!#REF!</f>
        <v>#REF!</v>
      </c>
      <c r="AM108" s="166" t="e">
        <f>+'Ark1'!#REF!</f>
        <v>#REF!</v>
      </c>
      <c r="AN108" s="166" t="e">
        <f>+'Ark1'!#REF!</f>
        <v>#REF!</v>
      </c>
      <c r="AO108" s="58" t="e">
        <f>+'Ark1'!#REF!</f>
        <v>#REF!</v>
      </c>
      <c r="AP108" s="58" t="e">
        <f>+'Ark1'!#REF!</f>
        <v>#REF!</v>
      </c>
      <c r="AQ108" s="78" t="e">
        <f>+'Ark1'!#REF!</f>
        <v>#REF!</v>
      </c>
      <c r="AR108" s="58" t="e">
        <f t="shared" si="9"/>
        <v>#REF!</v>
      </c>
      <c r="AS108" s="78" t="e">
        <f t="shared" si="10"/>
        <v>#REF!</v>
      </c>
      <c r="AT108" s="47"/>
      <c r="AU108" s="13"/>
      <c r="AV108" s="13"/>
      <c r="AW108" s="68" t="s">
        <v>101</v>
      </c>
    </row>
    <row r="109" spans="24:51">
      <c r="X109" s="47"/>
      <c r="Y109" s="56" t="e">
        <f>+'Ark1'!#REF!</f>
        <v>#REF!</v>
      </c>
      <c r="Z109" s="56" t="e">
        <f>+'Ark1'!#REF!</f>
        <v>#REF!</v>
      </c>
      <c r="AA109" s="57" t="str">
        <f t="shared" si="13"/>
        <v>3</v>
      </c>
      <c r="AB109" s="56" t="e">
        <f>+'Ark1'!#REF!</f>
        <v>#REF!</v>
      </c>
      <c r="AC109" s="56" t="e">
        <f>+'Ark1'!#REF!</f>
        <v>#REF!</v>
      </c>
      <c r="AD109" s="189" t="e">
        <f>+'Ark1'!#REF!</f>
        <v>#REF!</v>
      </c>
      <c r="AE109" s="62" t="e">
        <f t="shared" si="11"/>
        <v>#REF!</v>
      </c>
      <c r="AF109" s="189" t="e">
        <f>+'Ark1'!#REF!</f>
        <v>#REF!</v>
      </c>
      <c r="AG109" s="58" t="e">
        <f>+'Ark1'!#REF!</f>
        <v>#REF!</v>
      </c>
      <c r="AH109" s="62" t="e">
        <f t="shared" si="12"/>
        <v>#REF!</v>
      </c>
      <c r="AI109" s="58" t="e">
        <f>+'Ark1'!#REF!</f>
        <v>#REF!</v>
      </c>
      <c r="AJ109" s="189"/>
      <c r="AK109" s="78" t="e">
        <f>+'Ark1'!#REF!</f>
        <v>#REF!</v>
      </c>
      <c r="AL109" s="166" t="e">
        <f>+'Ark1'!#REF!</f>
        <v>#REF!</v>
      </c>
      <c r="AM109" s="166" t="e">
        <f>+'Ark1'!#REF!</f>
        <v>#REF!</v>
      </c>
      <c r="AN109" s="166" t="e">
        <f>+'Ark1'!#REF!</f>
        <v>#REF!</v>
      </c>
      <c r="AO109" s="58" t="e">
        <f>+'Ark1'!#REF!</f>
        <v>#REF!</v>
      </c>
      <c r="AP109" s="58" t="e">
        <f>+'Ark1'!#REF!</f>
        <v>#REF!</v>
      </c>
      <c r="AQ109" s="78" t="e">
        <f>+'Ark1'!#REF!</f>
        <v>#REF!</v>
      </c>
      <c r="AR109" s="58" t="e">
        <f t="shared" si="9"/>
        <v>#REF!</v>
      </c>
      <c r="AS109" s="78" t="e">
        <f t="shared" si="10"/>
        <v>#REF!</v>
      </c>
      <c r="AT109" s="47"/>
      <c r="AU109" s="13"/>
      <c r="AV109" s="13"/>
      <c r="AW109" s="57" t="s">
        <v>102</v>
      </c>
    </row>
    <row r="110" spans="24:51">
      <c r="X110" s="47"/>
      <c r="Y110" s="56" t="e">
        <f>+'Ark1'!#REF!</f>
        <v>#REF!</v>
      </c>
      <c r="Z110" s="56" t="e">
        <f>+'Ark1'!#REF!</f>
        <v>#REF!</v>
      </c>
      <c r="AA110" s="57" t="str">
        <f t="shared" si="13"/>
        <v>3+</v>
      </c>
      <c r="AB110" s="56" t="e">
        <f>+'Ark1'!#REF!</f>
        <v>#REF!</v>
      </c>
      <c r="AC110" s="56" t="e">
        <f>+'Ark1'!#REF!</f>
        <v>#REF!</v>
      </c>
      <c r="AD110" s="189" t="e">
        <f>+'Ark1'!#REF!</f>
        <v>#REF!</v>
      </c>
      <c r="AE110" s="62" t="e">
        <f t="shared" si="11"/>
        <v>#REF!</v>
      </c>
      <c r="AF110" s="189" t="e">
        <f>+'Ark1'!#REF!</f>
        <v>#REF!</v>
      </c>
      <c r="AG110" s="58" t="e">
        <f>+'Ark1'!#REF!</f>
        <v>#REF!</v>
      </c>
      <c r="AH110" s="62" t="e">
        <f t="shared" si="12"/>
        <v>#REF!</v>
      </c>
      <c r="AI110" s="58" t="e">
        <f>+'Ark1'!#REF!</f>
        <v>#REF!</v>
      </c>
      <c r="AJ110" s="189"/>
      <c r="AK110" s="78" t="e">
        <f>+'Ark1'!#REF!</f>
        <v>#REF!</v>
      </c>
      <c r="AL110" s="166" t="e">
        <f>+'Ark1'!#REF!</f>
        <v>#REF!</v>
      </c>
      <c r="AM110" s="166" t="e">
        <f>+'Ark1'!#REF!</f>
        <v>#REF!</v>
      </c>
      <c r="AN110" s="166" t="e">
        <f>+'Ark1'!#REF!</f>
        <v>#REF!</v>
      </c>
      <c r="AO110" s="58" t="e">
        <f>+'Ark1'!#REF!</f>
        <v>#REF!</v>
      </c>
      <c r="AP110" s="58" t="e">
        <f>+'Ark1'!#REF!</f>
        <v>#REF!</v>
      </c>
      <c r="AQ110" s="78" t="e">
        <f>+'Ark1'!#REF!</f>
        <v>#REF!</v>
      </c>
      <c r="AR110" s="58" t="e">
        <f t="shared" si="9"/>
        <v>#REF!</v>
      </c>
      <c r="AS110" s="78" t="e">
        <f t="shared" si="10"/>
        <v>#REF!</v>
      </c>
      <c r="AT110" s="47"/>
      <c r="AU110" s="13"/>
      <c r="AV110" s="13"/>
      <c r="AW110" s="57" t="s">
        <v>103</v>
      </c>
    </row>
    <row r="111" spans="24:51">
      <c r="X111" s="47"/>
      <c r="Y111" s="56" t="e">
        <f>+'Ark1'!#REF!</f>
        <v>#REF!</v>
      </c>
      <c r="Z111" s="56" t="e">
        <f>+'Ark1'!#REF!</f>
        <v>#REF!</v>
      </c>
      <c r="AA111" s="57" t="str">
        <f t="shared" si="13"/>
        <v>4-</v>
      </c>
      <c r="AB111" s="56" t="e">
        <f>+'Ark1'!#REF!</f>
        <v>#REF!</v>
      </c>
      <c r="AC111" s="56" t="e">
        <f>+'Ark1'!#REF!</f>
        <v>#REF!</v>
      </c>
      <c r="AD111" s="189" t="e">
        <f>+'Ark1'!#REF!</f>
        <v>#REF!</v>
      </c>
      <c r="AE111" s="62" t="e">
        <f t="shared" si="11"/>
        <v>#REF!</v>
      </c>
      <c r="AF111" s="189" t="e">
        <f>+'Ark1'!#REF!</f>
        <v>#REF!</v>
      </c>
      <c r="AG111" s="58" t="e">
        <f>+'Ark1'!#REF!</f>
        <v>#REF!</v>
      </c>
      <c r="AH111" s="62" t="e">
        <f t="shared" si="12"/>
        <v>#REF!</v>
      </c>
      <c r="AI111" s="58" t="e">
        <f>+'Ark1'!#REF!</f>
        <v>#REF!</v>
      </c>
      <c r="AJ111" s="189"/>
      <c r="AK111" s="78" t="e">
        <f>+'Ark1'!#REF!</f>
        <v>#REF!</v>
      </c>
      <c r="AL111" s="166" t="e">
        <f>+'Ark1'!#REF!</f>
        <v>#REF!</v>
      </c>
      <c r="AM111" s="166" t="e">
        <f>+'Ark1'!#REF!</f>
        <v>#REF!</v>
      </c>
      <c r="AN111" s="166" t="e">
        <f>+'Ark1'!#REF!</f>
        <v>#REF!</v>
      </c>
      <c r="AO111" s="58" t="e">
        <f>+'Ark1'!#REF!</f>
        <v>#REF!</v>
      </c>
      <c r="AP111" s="58" t="e">
        <f>+'Ark1'!#REF!</f>
        <v>#REF!</v>
      </c>
      <c r="AQ111" s="78" t="e">
        <f>+'Ark1'!#REF!</f>
        <v>#REF!</v>
      </c>
      <c r="AR111" s="58" t="e">
        <f t="shared" si="9"/>
        <v>#REF!</v>
      </c>
      <c r="AS111" s="78" t="e">
        <f t="shared" si="10"/>
        <v>#REF!</v>
      </c>
      <c r="AT111" s="47"/>
      <c r="AU111" s="13"/>
      <c r="AV111" s="13"/>
      <c r="AW111" s="68" t="s">
        <v>104</v>
      </c>
    </row>
    <row r="112" spans="24:51">
      <c r="X112" s="47"/>
      <c r="Y112" s="56" t="e">
        <f>+'Ark1'!#REF!</f>
        <v>#REF!</v>
      </c>
      <c r="Z112" s="56" t="e">
        <f>+'Ark1'!#REF!</f>
        <v>#REF!</v>
      </c>
      <c r="AA112" s="57" t="str">
        <f t="shared" si="13"/>
        <v>4</v>
      </c>
      <c r="AB112" s="56" t="e">
        <f>+'Ark1'!#REF!</f>
        <v>#REF!</v>
      </c>
      <c r="AC112" s="56" t="e">
        <f>+'Ark1'!#REF!</f>
        <v>#REF!</v>
      </c>
      <c r="AD112" s="189" t="e">
        <f>+'Ark1'!#REF!</f>
        <v>#REF!</v>
      </c>
      <c r="AE112" s="62" t="e">
        <f t="shared" si="11"/>
        <v>#REF!</v>
      </c>
      <c r="AF112" s="189" t="e">
        <f>+'Ark1'!#REF!</f>
        <v>#REF!</v>
      </c>
      <c r="AG112" s="58" t="e">
        <f>+'Ark1'!#REF!</f>
        <v>#REF!</v>
      </c>
      <c r="AH112" s="62" t="e">
        <f t="shared" si="12"/>
        <v>#REF!</v>
      </c>
      <c r="AI112" s="58" t="e">
        <f>+'Ark1'!#REF!</f>
        <v>#REF!</v>
      </c>
      <c r="AJ112" s="189"/>
      <c r="AK112" s="78" t="e">
        <f>+'Ark1'!#REF!</f>
        <v>#REF!</v>
      </c>
      <c r="AL112" s="166" t="e">
        <f>+'Ark1'!#REF!</f>
        <v>#REF!</v>
      </c>
      <c r="AM112" s="166" t="e">
        <f>+'Ark1'!#REF!</f>
        <v>#REF!</v>
      </c>
      <c r="AN112" s="166" t="e">
        <f>+'Ark1'!#REF!</f>
        <v>#REF!</v>
      </c>
      <c r="AO112" s="58" t="e">
        <f>+'Ark1'!#REF!</f>
        <v>#REF!</v>
      </c>
      <c r="AP112" s="58" t="e">
        <f>+'Ark1'!#REF!</f>
        <v>#REF!</v>
      </c>
      <c r="AQ112" s="78" t="e">
        <f>+'Ark1'!#REF!</f>
        <v>#REF!</v>
      </c>
      <c r="AR112" s="58" t="e">
        <f t="shared" si="9"/>
        <v>#REF!</v>
      </c>
      <c r="AS112" s="78" t="e">
        <f t="shared" si="10"/>
        <v>#REF!</v>
      </c>
      <c r="AT112" s="47"/>
      <c r="AU112" s="13"/>
      <c r="AV112" s="13"/>
      <c r="AW112" s="57" t="s">
        <v>105</v>
      </c>
    </row>
    <row r="113" spans="24:49">
      <c r="X113" s="47"/>
      <c r="Y113" s="56" t="e">
        <f>+'Ark1'!#REF!</f>
        <v>#REF!</v>
      </c>
      <c r="Z113" s="56" t="e">
        <f>+'Ark1'!#REF!</f>
        <v>#REF!</v>
      </c>
      <c r="AA113" s="57" t="str">
        <f t="shared" si="13"/>
        <v>4+</v>
      </c>
      <c r="AB113" s="56" t="e">
        <f>+'Ark1'!#REF!</f>
        <v>#REF!</v>
      </c>
      <c r="AC113" s="56" t="e">
        <f>+'Ark1'!#REF!</f>
        <v>#REF!</v>
      </c>
      <c r="AD113" s="189" t="e">
        <f>+'Ark1'!#REF!</f>
        <v>#REF!</v>
      </c>
      <c r="AE113" s="62" t="e">
        <f t="shared" si="11"/>
        <v>#REF!</v>
      </c>
      <c r="AF113" s="189" t="e">
        <f>+'Ark1'!#REF!</f>
        <v>#REF!</v>
      </c>
      <c r="AG113" s="58" t="e">
        <f>+'Ark1'!#REF!</f>
        <v>#REF!</v>
      </c>
      <c r="AH113" s="62" t="e">
        <f t="shared" si="12"/>
        <v>#REF!</v>
      </c>
      <c r="AI113" s="58" t="e">
        <f>+'Ark1'!#REF!</f>
        <v>#REF!</v>
      </c>
      <c r="AJ113" s="189"/>
      <c r="AK113" s="78" t="e">
        <f>+'Ark1'!#REF!</f>
        <v>#REF!</v>
      </c>
      <c r="AL113" s="166" t="e">
        <f>+'Ark1'!#REF!</f>
        <v>#REF!</v>
      </c>
      <c r="AM113" s="166" t="e">
        <f>+'Ark1'!#REF!</f>
        <v>#REF!</v>
      </c>
      <c r="AN113" s="166" t="e">
        <f>+'Ark1'!#REF!</f>
        <v>#REF!</v>
      </c>
      <c r="AO113" s="58" t="e">
        <f>+'Ark1'!#REF!</f>
        <v>#REF!</v>
      </c>
      <c r="AP113" s="58" t="e">
        <f>+'Ark1'!#REF!</f>
        <v>#REF!</v>
      </c>
      <c r="AQ113" s="78" t="e">
        <f>+'Ark1'!#REF!</f>
        <v>#REF!</v>
      </c>
      <c r="AR113" s="58" t="e">
        <f t="shared" si="9"/>
        <v>#REF!</v>
      </c>
      <c r="AS113" s="78" t="e">
        <f t="shared" si="10"/>
        <v>#REF!</v>
      </c>
      <c r="AT113" s="47"/>
      <c r="AU113" s="13"/>
      <c r="AV113" s="13"/>
      <c r="AW113" s="57" t="s">
        <v>106</v>
      </c>
    </row>
    <row r="114" spans="24:49">
      <c r="X114" s="47"/>
      <c r="Y114" s="56" t="e">
        <f>+'Ark1'!#REF!</f>
        <v>#REF!</v>
      </c>
      <c r="Z114" s="56" t="e">
        <f>+'Ark1'!#REF!</f>
        <v>#REF!</v>
      </c>
      <c r="AA114" s="57" t="str">
        <f t="shared" si="13"/>
        <v>5-</v>
      </c>
      <c r="AB114" s="56" t="e">
        <f>+'Ark1'!#REF!</f>
        <v>#REF!</v>
      </c>
      <c r="AC114" s="56" t="e">
        <f>+'Ark1'!#REF!</f>
        <v>#REF!</v>
      </c>
      <c r="AD114" s="189" t="e">
        <f>+'Ark1'!#REF!</f>
        <v>#REF!</v>
      </c>
      <c r="AE114" s="62" t="e">
        <f t="shared" si="11"/>
        <v>#REF!</v>
      </c>
      <c r="AF114" s="189" t="e">
        <f>+'Ark1'!#REF!</f>
        <v>#REF!</v>
      </c>
      <c r="AG114" s="58" t="e">
        <f>+'Ark1'!#REF!</f>
        <v>#REF!</v>
      </c>
      <c r="AH114" s="62" t="e">
        <f t="shared" si="12"/>
        <v>#REF!</v>
      </c>
      <c r="AI114" s="58" t="e">
        <f>+'Ark1'!#REF!</f>
        <v>#REF!</v>
      </c>
      <c r="AJ114" s="189"/>
      <c r="AK114" s="78" t="e">
        <f>+'Ark1'!#REF!</f>
        <v>#REF!</v>
      </c>
      <c r="AL114" s="166" t="e">
        <f>+'Ark1'!#REF!</f>
        <v>#REF!</v>
      </c>
      <c r="AM114" s="166" t="e">
        <f>+'Ark1'!#REF!</f>
        <v>#REF!</v>
      </c>
      <c r="AN114" s="166" t="e">
        <f>+'Ark1'!#REF!</f>
        <v>#REF!</v>
      </c>
      <c r="AO114" s="58" t="e">
        <f>+'Ark1'!#REF!</f>
        <v>#REF!</v>
      </c>
      <c r="AP114" s="58" t="e">
        <f>+'Ark1'!#REF!</f>
        <v>#REF!</v>
      </c>
      <c r="AQ114" s="78" t="e">
        <f>+'Ark1'!#REF!</f>
        <v>#REF!</v>
      </c>
      <c r="AR114" s="58" t="e">
        <f t="shared" si="9"/>
        <v>#REF!</v>
      </c>
      <c r="AS114" s="78" t="e">
        <f t="shared" si="10"/>
        <v>#REF!</v>
      </c>
      <c r="AT114" s="47"/>
      <c r="AU114" s="13"/>
      <c r="AV114" s="13"/>
      <c r="AW114" s="68" t="s">
        <v>107</v>
      </c>
    </row>
    <row r="115" spans="24:49">
      <c r="X115" s="47"/>
      <c r="Y115" s="56" t="e">
        <f>+'Ark1'!#REF!</f>
        <v>#REF!</v>
      </c>
      <c r="Z115" s="56" t="e">
        <f>+'Ark1'!#REF!</f>
        <v>#REF!</v>
      </c>
      <c r="AA115" s="57" t="str">
        <f t="shared" si="13"/>
        <v>5</v>
      </c>
      <c r="AB115" s="56" t="e">
        <f>+'Ark1'!#REF!</f>
        <v>#REF!</v>
      </c>
      <c r="AC115" s="56" t="e">
        <f>+'Ark1'!#REF!</f>
        <v>#REF!</v>
      </c>
      <c r="AD115" s="189" t="e">
        <f>+'Ark1'!#REF!</f>
        <v>#REF!</v>
      </c>
      <c r="AE115" s="62" t="e">
        <f t="shared" si="11"/>
        <v>#REF!</v>
      </c>
      <c r="AF115" s="189" t="e">
        <f>+'Ark1'!#REF!</f>
        <v>#REF!</v>
      </c>
      <c r="AG115" s="58" t="e">
        <f>+'Ark1'!#REF!</f>
        <v>#REF!</v>
      </c>
      <c r="AH115" s="62" t="e">
        <f t="shared" si="12"/>
        <v>#REF!</v>
      </c>
      <c r="AI115" s="58" t="e">
        <f>+'Ark1'!#REF!</f>
        <v>#REF!</v>
      </c>
      <c r="AJ115" s="189"/>
      <c r="AK115" s="78" t="e">
        <f>+'Ark1'!#REF!</f>
        <v>#REF!</v>
      </c>
      <c r="AL115" s="166" t="e">
        <f>+'Ark1'!#REF!</f>
        <v>#REF!</v>
      </c>
      <c r="AM115" s="166" t="e">
        <f>+'Ark1'!#REF!</f>
        <v>#REF!</v>
      </c>
      <c r="AN115" s="166" t="e">
        <f>+'Ark1'!#REF!</f>
        <v>#REF!</v>
      </c>
      <c r="AO115" s="58" t="e">
        <f>+'Ark1'!#REF!</f>
        <v>#REF!</v>
      </c>
      <c r="AP115" s="58" t="e">
        <f>+'Ark1'!#REF!</f>
        <v>#REF!</v>
      </c>
      <c r="AQ115" s="78" t="e">
        <f>+'Ark1'!#REF!</f>
        <v>#REF!</v>
      </c>
      <c r="AR115" s="58" t="e">
        <f t="shared" si="9"/>
        <v>#REF!</v>
      </c>
      <c r="AS115" s="78" t="e">
        <f t="shared" si="10"/>
        <v>#REF!</v>
      </c>
      <c r="AT115" s="47"/>
      <c r="AU115" s="13"/>
      <c r="AV115" s="13"/>
      <c r="AW115" s="57" t="s">
        <v>108</v>
      </c>
    </row>
    <row r="116" spans="24:49">
      <c r="X116" s="47"/>
      <c r="Y116" s="56" t="e">
        <f>+'Ark1'!#REF!</f>
        <v>#REF!</v>
      </c>
      <c r="Z116" s="56" t="e">
        <f>+'Ark1'!#REF!</f>
        <v>#REF!</v>
      </c>
      <c r="AA116" s="57" t="str">
        <f t="shared" si="13"/>
        <v>5+</v>
      </c>
      <c r="AB116" s="56" t="e">
        <f>+'Ark1'!#REF!</f>
        <v>#REF!</v>
      </c>
      <c r="AC116" s="56" t="e">
        <f>+'Ark1'!#REF!</f>
        <v>#REF!</v>
      </c>
      <c r="AD116" s="189" t="e">
        <f>+'Ark1'!#REF!</f>
        <v>#REF!</v>
      </c>
      <c r="AE116" s="62" t="e">
        <f t="shared" si="11"/>
        <v>#REF!</v>
      </c>
      <c r="AF116" s="189" t="e">
        <f>+'Ark1'!#REF!</f>
        <v>#REF!</v>
      </c>
      <c r="AG116" s="58" t="e">
        <f>+'Ark1'!#REF!</f>
        <v>#REF!</v>
      </c>
      <c r="AH116" s="62" t="e">
        <f t="shared" si="12"/>
        <v>#REF!</v>
      </c>
      <c r="AI116" s="58" t="e">
        <f>+'Ark1'!#REF!</f>
        <v>#REF!</v>
      </c>
      <c r="AJ116" s="189"/>
      <c r="AK116" s="78" t="e">
        <f>+'Ark1'!#REF!</f>
        <v>#REF!</v>
      </c>
      <c r="AL116" s="166" t="e">
        <f>+'Ark1'!#REF!</f>
        <v>#REF!</v>
      </c>
      <c r="AM116" s="166" t="e">
        <f>+'Ark1'!#REF!</f>
        <v>#REF!</v>
      </c>
      <c r="AN116" s="166" t="e">
        <f>+'Ark1'!#REF!</f>
        <v>#REF!</v>
      </c>
      <c r="AO116" s="58" t="e">
        <f>+'Ark1'!#REF!</f>
        <v>#REF!</v>
      </c>
      <c r="AP116" s="58" t="e">
        <f>+'Ark1'!#REF!</f>
        <v>#REF!</v>
      </c>
      <c r="AQ116" s="78" t="e">
        <f>+'Ark1'!#REF!</f>
        <v>#REF!</v>
      </c>
      <c r="AR116" s="58" t="e">
        <f t="shared" si="9"/>
        <v>#REF!</v>
      </c>
      <c r="AS116" s="78" t="e">
        <f t="shared" si="10"/>
        <v>#REF!</v>
      </c>
      <c r="AT116" s="47"/>
      <c r="AU116" s="13"/>
      <c r="AV116" s="13"/>
      <c r="AW116" s="3" t="s">
        <v>94</v>
      </c>
    </row>
    <row r="117" spans="24:49">
      <c r="X117" s="47"/>
      <c r="Y117" t="e">
        <f>+'Ark1'!#REF!</f>
        <v>#REF!</v>
      </c>
      <c r="Z117" t="e">
        <f>+'Ark1'!#REF!</f>
        <v>#REF!</v>
      </c>
      <c r="AA117" s="3" t="str">
        <f t="shared" si="13"/>
        <v>1-</v>
      </c>
      <c r="AB117" t="e">
        <f>+'Ark1'!#REF!</f>
        <v>#REF!</v>
      </c>
      <c r="AC117" t="e">
        <f>+'Ark1'!#REF!</f>
        <v>#REF!</v>
      </c>
      <c r="AD117" s="207" t="e">
        <f>+'Ark1'!#REF!</f>
        <v>#REF!</v>
      </c>
      <c r="AE117" s="63" t="e">
        <f t="shared" si="11"/>
        <v>#REF!</v>
      </c>
      <c r="AF117" s="207" t="e">
        <f>+'Ark1'!#REF!</f>
        <v>#REF!</v>
      </c>
      <c r="AG117" s="1" t="e">
        <f>+'Ark1'!#REF!</f>
        <v>#REF!</v>
      </c>
      <c r="AH117" s="63" t="e">
        <f t="shared" si="12"/>
        <v>#REF!</v>
      </c>
      <c r="AI117" s="1" t="e">
        <f>+'Ark1'!#REF!</f>
        <v>#REF!</v>
      </c>
      <c r="AJ117" s="207"/>
      <c r="AK117" s="11" t="e">
        <f>+'Ark1'!#REF!</f>
        <v>#REF!</v>
      </c>
      <c r="AL117" s="101" t="e">
        <f>+'Ark1'!#REF!</f>
        <v>#REF!</v>
      </c>
      <c r="AM117" s="101" t="e">
        <f>+'Ark1'!#REF!</f>
        <v>#REF!</v>
      </c>
      <c r="AN117" s="101" t="e">
        <f>+'Ark1'!#REF!</f>
        <v>#REF!</v>
      </c>
      <c r="AO117" s="1" t="e">
        <f>+'Ark1'!#REF!</f>
        <v>#REF!</v>
      </c>
      <c r="AP117" s="1" t="e">
        <f>+'Ark1'!#REF!</f>
        <v>#REF!</v>
      </c>
      <c r="AQ117" s="11" t="e">
        <f>+'Ark1'!#REF!</f>
        <v>#REF!</v>
      </c>
      <c r="AR117" s="1" t="e">
        <f t="shared" si="9"/>
        <v>#REF!</v>
      </c>
      <c r="AS117" s="11" t="e">
        <f t="shared" si="10"/>
        <v>#REF!</v>
      </c>
      <c r="AT117" s="47"/>
      <c r="AU117" s="13"/>
      <c r="AV117" s="13"/>
      <c r="AW117" s="3" t="s">
        <v>95</v>
      </c>
    </row>
    <row r="118" spans="24:49">
      <c r="X118" s="47"/>
      <c r="Y118" t="e">
        <f>+'Ark1'!#REF!</f>
        <v>#REF!</v>
      </c>
      <c r="Z118" t="e">
        <f>+'Ark1'!#REF!</f>
        <v>#REF!</v>
      </c>
      <c r="AA118" s="3" t="str">
        <f t="shared" si="13"/>
        <v>1</v>
      </c>
      <c r="AB118" t="e">
        <f>+'Ark1'!#REF!</f>
        <v>#REF!</v>
      </c>
      <c r="AC118" t="e">
        <f>+'Ark1'!#REF!</f>
        <v>#REF!</v>
      </c>
      <c r="AD118" s="207" t="e">
        <f>+'Ark1'!#REF!</f>
        <v>#REF!</v>
      </c>
      <c r="AE118" s="63" t="e">
        <f t="shared" si="11"/>
        <v>#REF!</v>
      </c>
      <c r="AF118" s="207" t="e">
        <f>+'Ark1'!#REF!</f>
        <v>#REF!</v>
      </c>
      <c r="AG118" s="1" t="e">
        <f>+'Ark1'!#REF!</f>
        <v>#REF!</v>
      </c>
      <c r="AH118" s="63" t="e">
        <f t="shared" si="12"/>
        <v>#REF!</v>
      </c>
      <c r="AI118" s="1" t="e">
        <f>+'Ark1'!#REF!</f>
        <v>#REF!</v>
      </c>
      <c r="AJ118" s="207"/>
      <c r="AK118" s="11" t="e">
        <f>+'Ark1'!#REF!</f>
        <v>#REF!</v>
      </c>
      <c r="AL118" s="101" t="e">
        <f>+'Ark1'!#REF!</f>
        <v>#REF!</v>
      </c>
      <c r="AM118" s="101" t="e">
        <f>+'Ark1'!#REF!</f>
        <v>#REF!</v>
      </c>
      <c r="AN118" s="101" t="e">
        <f>+'Ark1'!#REF!</f>
        <v>#REF!</v>
      </c>
      <c r="AO118" s="1" t="e">
        <f>+'Ark1'!#REF!</f>
        <v>#REF!</v>
      </c>
      <c r="AP118" s="1" t="e">
        <f>+'Ark1'!#REF!</f>
        <v>#REF!</v>
      </c>
      <c r="AQ118" s="11" t="e">
        <f>+'Ark1'!#REF!</f>
        <v>#REF!</v>
      </c>
      <c r="AR118" s="1" t="e">
        <f t="shared" si="9"/>
        <v>#REF!</v>
      </c>
      <c r="AS118" s="11" t="e">
        <f t="shared" si="10"/>
        <v>#REF!</v>
      </c>
      <c r="AT118" s="47"/>
      <c r="AU118" s="13"/>
      <c r="AV118" s="13"/>
      <c r="AW118" s="3" t="s">
        <v>96</v>
      </c>
    </row>
    <row r="119" spans="24:49">
      <c r="X119" s="47"/>
      <c r="Y119" t="e">
        <f>+'Ark1'!#REF!</f>
        <v>#REF!</v>
      </c>
      <c r="Z119" t="e">
        <f>+'Ark1'!#REF!</f>
        <v>#REF!</v>
      </c>
      <c r="AA119" s="3" t="str">
        <f t="shared" si="13"/>
        <v>1+</v>
      </c>
      <c r="AB119" t="e">
        <f>+'Ark1'!#REF!</f>
        <v>#REF!</v>
      </c>
      <c r="AC119" t="e">
        <f>+'Ark1'!#REF!</f>
        <v>#REF!</v>
      </c>
      <c r="AD119" s="207" t="e">
        <f>+'Ark1'!#REF!</f>
        <v>#REF!</v>
      </c>
      <c r="AE119" s="63" t="e">
        <f t="shared" si="11"/>
        <v>#REF!</v>
      </c>
      <c r="AF119" s="207" t="e">
        <f>+'Ark1'!#REF!</f>
        <v>#REF!</v>
      </c>
      <c r="AG119" s="1" t="e">
        <f>+'Ark1'!#REF!</f>
        <v>#REF!</v>
      </c>
      <c r="AH119" s="63" t="e">
        <f t="shared" si="12"/>
        <v>#REF!</v>
      </c>
      <c r="AI119" s="1" t="e">
        <f>+'Ark1'!#REF!</f>
        <v>#REF!</v>
      </c>
      <c r="AJ119" s="207"/>
      <c r="AK119" s="11" t="e">
        <f>+'Ark1'!#REF!</f>
        <v>#REF!</v>
      </c>
      <c r="AL119" s="101" t="e">
        <f>+'Ark1'!#REF!</f>
        <v>#REF!</v>
      </c>
      <c r="AM119" s="101" t="e">
        <f>+'Ark1'!#REF!</f>
        <v>#REF!</v>
      </c>
      <c r="AN119" s="101" t="e">
        <f>+'Ark1'!#REF!</f>
        <v>#REF!</v>
      </c>
      <c r="AO119" s="1" t="e">
        <f>+'Ark1'!#REF!</f>
        <v>#REF!</v>
      </c>
      <c r="AP119" s="1" t="e">
        <f>+'Ark1'!#REF!</f>
        <v>#REF!</v>
      </c>
      <c r="AQ119" s="11" t="e">
        <f>+'Ark1'!#REF!</f>
        <v>#REF!</v>
      </c>
      <c r="AR119" s="1" t="e">
        <f t="shared" si="9"/>
        <v>#REF!</v>
      </c>
      <c r="AS119" s="11" t="e">
        <f t="shared" si="10"/>
        <v>#REF!</v>
      </c>
      <c r="AT119" s="47"/>
      <c r="AU119" s="13"/>
      <c r="AV119" s="13"/>
      <c r="AW119" s="3" t="s">
        <v>97</v>
      </c>
    </row>
    <row r="120" spans="24:49">
      <c r="X120" s="47"/>
      <c r="Y120" t="e">
        <f>+'Ark1'!#REF!</f>
        <v>#REF!</v>
      </c>
      <c r="Z120" t="e">
        <f>+'Ark1'!#REF!</f>
        <v>#REF!</v>
      </c>
      <c r="AA120" s="3" t="str">
        <f t="shared" si="13"/>
        <v>2-</v>
      </c>
      <c r="AB120" t="e">
        <f>+'Ark1'!#REF!</f>
        <v>#REF!</v>
      </c>
      <c r="AC120" t="e">
        <f>+'Ark1'!#REF!</f>
        <v>#REF!</v>
      </c>
      <c r="AD120" s="207" t="e">
        <f>+'Ark1'!#REF!</f>
        <v>#REF!</v>
      </c>
      <c r="AE120" s="63" t="e">
        <f t="shared" si="11"/>
        <v>#REF!</v>
      </c>
      <c r="AF120" s="207" t="e">
        <f>+'Ark1'!#REF!</f>
        <v>#REF!</v>
      </c>
      <c r="AG120" s="1" t="e">
        <f>+'Ark1'!#REF!</f>
        <v>#REF!</v>
      </c>
      <c r="AH120" s="63" t="e">
        <f t="shared" si="12"/>
        <v>#REF!</v>
      </c>
      <c r="AI120" s="1" t="e">
        <f>+'Ark1'!#REF!</f>
        <v>#REF!</v>
      </c>
      <c r="AJ120" s="207"/>
      <c r="AK120" s="11" t="e">
        <f>+'Ark1'!#REF!</f>
        <v>#REF!</v>
      </c>
      <c r="AL120" s="101" t="e">
        <f>+'Ark1'!#REF!</f>
        <v>#REF!</v>
      </c>
      <c r="AM120" s="101" t="e">
        <f>+'Ark1'!#REF!</f>
        <v>#REF!</v>
      </c>
      <c r="AN120" s="101" t="e">
        <f>+'Ark1'!#REF!</f>
        <v>#REF!</v>
      </c>
      <c r="AO120" s="1" t="e">
        <f>+'Ark1'!#REF!</f>
        <v>#REF!</v>
      </c>
      <c r="AP120" s="1" t="e">
        <f>+'Ark1'!#REF!</f>
        <v>#REF!</v>
      </c>
      <c r="AQ120" s="11" t="e">
        <f>+'Ark1'!#REF!</f>
        <v>#REF!</v>
      </c>
      <c r="AR120" s="1" t="e">
        <f t="shared" si="9"/>
        <v>#REF!</v>
      </c>
      <c r="AS120" s="11" t="e">
        <f t="shared" si="10"/>
        <v>#REF!</v>
      </c>
      <c r="AT120" s="47"/>
      <c r="AU120" s="13"/>
      <c r="AV120" s="13"/>
      <c r="AW120" s="3" t="s">
        <v>98</v>
      </c>
    </row>
    <row r="121" spans="24:49">
      <c r="X121" s="47"/>
      <c r="Y121" t="e">
        <f>+'Ark1'!#REF!</f>
        <v>#REF!</v>
      </c>
      <c r="Z121" t="e">
        <f>+'Ark1'!#REF!</f>
        <v>#REF!</v>
      </c>
      <c r="AA121" s="3" t="str">
        <f t="shared" si="13"/>
        <v>2</v>
      </c>
      <c r="AB121" t="e">
        <f>+'Ark1'!#REF!</f>
        <v>#REF!</v>
      </c>
      <c r="AC121" t="e">
        <f>+'Ark1'!#REF!</f>
        <v>#REF!</v>
      </c>
      <c r="AD121" s="207" t="e">
        <f>+'Ark1'!#REF!</f>
        <v>#REF!</v>
      </c>
      <c r="AE121" s="63" t="e">
        <f t="shared" si="11"/>
        <v>#REF!</v>
      </c>
      <c r="AF121" s="207" t="e">
        <f>+'Ark1'!#REF!</f>
        <v>#REF!</v>
      </c>
      <c r="AG121" s="1" t="e">
        <f>+'Ark1'!#REF!</f>
        <v>#REF!</v>
      </c>
      <c r="AH121" s="63" t="e">
        <f t="shared" si="12"/>
        <v>#REF!</v>
      </c>
      <c r="AI121" s="1" t="e">
        <f>+'Ark1'!#REF!</f>
        <v>#REF!</v>
      </c>
      <c r="AJ121" s="207"/>
      <c r="AK121" s="11" t="e">
        <f>+'Ark1'!#REF!</f>
        <v>#REF!</v>
      </c>
      <c r="AL121" s="101" t="e">
        <f>+'Ark1'!#REF!</f>
        <v>#REF!</v>
      </c>
      <c r="AM121" s="101" t="e">
        <f>+'Ark1'!#REF!</f>
        <v>#REF!</v>
      </c>
      <c r="AN121" s="101" t="e">
        <f>+'Ark1'!#REF!</f>
        <v>#REF!</v>
      </c>
      <c r="AO121" s="1" t="e">
        <f>+'Ark1'!#REF!</f>
        <v>#REF!</v>
      </c>
      <c r="AP121" s="1" t="e">
        <f>+'Ark1'!#REF!</f>
        <v>#REF!</v>
      </c>
      <c r="AQ121" s="11" t="e">
        <f>+'Ark1'!#REF!</f>
        <v>#REF!</v>
      </c>
      <c r="AR121" s="1" t="e">
        <f t="shared" si="9"/>
        <v>#REF!</v>
      </c>
      <c r="AS121" s="11" t="e">
        <f t="shared" si="10"/>
        <v>#REF!</v>
      </c>
      <c r="AT121" s="47"/>
      <c r="AU121" s="13"/>
      <c r="AV121" s="13"/>
      <c r="AW121" s="3" t="s">
        <v>99</v>
      </c>
    </row>
    <row r="122" spans="24:49">
      <c r="X122" s="47"/>
      <c r="Y122" t="e">
        <f>+'Ark1'!#REF!</f>
        <v>#REF!</v>
      </c>
      <c r="Z122" t="e">
        <f>+'Ark1'!#REF!</f>
        <v>#REF!</v>
      </c>
      <c r="AA122" s="3" t="str">
        <f t="shared" si="13"/>
        <v>2+</v>
      </c>
      <c r="AB122" t="e">
        <f>+'Ark1'!#REF!</f>
        <v>#REF!</v>
      </c>
      <c r="AC122" t="e">
        <f>+'Ark1'!#REF!</f>
        <v>#REF!</v>
      </c>
      <c r="AD122" s="207" t="e">
        <f>+'Ark1'!#REF!</f>
        <v>#REF!</v>
      </c>
      <c r="AE122" s="63" t="e">
        <f t="shared" si="11"/>
        <v>#REF!</v>
      </c>
      <c r="AF122" s="207" t="e">
        <f>+'Ark1'!#REF!</f>
        <v>#REF!</v>
      </c>
      <c r="AG122" s="1" t="e">
        <f>+'Ark1'!#REF!</f>
        <v>#REF!</v>
      </c>
      <c r="AH122" s="63" t="e">
        <f t="shared" si="12"/>
        <v>#REF!</v>
      </c>
      <c r="AI122" s="1" t="e">
        <f>+'Ark1'!#REF!</f>
        <v>#REF!</v>
      </c>
      <c r="AJ122" s="207"/>
      <c r="AK122" s="11" t="e">
        <f>+'Ark1'!#REF!</f>
        <v>#REF!</v>
      </c>
      <c r="AL122" s="101" t="e">
        <f>+'Ark1'!#REF!</f>
        <v>#REF!</v>
      </c>
      <c r="AM122" s="101" t="e">
        <f>+'Ark1'!#REF!</f>
        <v>#REF!</v>
      </c>
      <c r="AN122" s="101" t="e">
        <f>+'Ark1'!#REF!</f>
        <v>#REF!</v>
      </c>
      <c r="AO122" s="1" t="e">
        <f>+'Ark1'!#REF!</f>
        <v>#REF!</v>
      </c>
      <c r="AP122" s="1" t="e">
        <f>+'Ark1'!#REF!</f>
        <v>#REF!</v>
      </c>
      <c r="AQ122" s="11" t="e">
        <f>+'Ark1'!#REF!</f>
        <v>#REF!</v>
      </c>
      <c r="AR122" s="1" t="e">
        <f t="shared" si="9"/>
        <v>#REF!</v>
      </c>
      <c r="AS122" s="11" t="e">
        <f t="shared" si="10"/>
        <v>#REF!</v>
      </c>
      <c r="AT122" s="47"/>
      <c r="AU122" s="13"/>
      <c r="AV122" s="13"/>
      <c r="AW122" s="3" t="s">
        <v>100</v>
      </c>
    </row>
    <row r="123" spans="24:49">
      <c r="X123" s="47"/>
      <c r="Y123" t="e">
        <f>+'Ark1'!#REF!</f>
        <v>#REF!</v>
      </c>
      <c r="Z123" t="e">
        <f>+'Ark1'!#REF!</f>
        <v>#REF!</v>
      </c>
      <c r="AA123" s="3" t="str">
        <f t="shared" si="13"/>
        <v>3-</v>
      </c>
      <c r="AB123" t="e">
        <f>+'Ark1'!#REF!</f>
        <v>#REF!</v>
      </c>
      <c r="AC123" t="e">
        <f>+'Ark1'!#REF!</f>
        <v>#REF!</v>
      </c>
      <c r="AD123" s="207" t="e">
        <f>+'Ark1'!#REF!</f>
        <v>#REF!</v>
      </c>
      <c r="AE123" s="63" t="e">
        <f t="shared" si="11"/>
        <v>#REF!</v>
      </c>
      <c r="AF123" s="207" t="e">
        <f>+'Ark1'!#REF!</f>
        <v>#REF!</v>
      </c>
      <c r="AG123" s="1" t="e">
        <f>+'Ark1'!#REF!</f>
        <v>#REF!</v>
      </c>
      <c r="AH123" s="63" t="e">
        <f t="shared" si="12"/>
        <v>#REF!</v>
      </c>
      <c r="AI123" s="1" t="e">
        <f>+'Ark1'!#REF!</f>
        <v>#REF!</v>
      </c>
      <c r="AJ123" s="207"/>
      <c r="AK123" s="11" t="e">
        <f>+'Ark1'!#REF!</f>
        <v>#REF!</v>
      </c>
      <c r="AL123" s="101" t="e">
        <f>+'Ark1'!#REF!</f>
        <v>#REF!</v>
      </c>
      <c r="AM123" s="101" t="e">
        <f>+'Ark1'!#REF!</f>
        <v>#REF!</v>
      </c>
      <c r="AN123" s="101" t="e">
        <f>+'Ark1'!#REF!</f>
        <v>#REF!</v>
      </c>
      <c r="AO123" s="1" t="e">
        <f>+'Ark1'!#REF!</f>
        <v>#REF!</v>
      </c>
      <c r="AP123" s="1" t="e">
        <f>+'Ark1'!#REF!</f>
        <v>#REF!</v>
      </c>
      <c r="AQ123" s="11" t="e">
        <f>+'Ark1'!#REF!</f>
        <v>#REF!</v>
      </c>
      <c r="AR123" s="1" t="e">
        <f t="shared" si="9"/>
        <v>#REF!</v>
      </c>
      <c r="AS123" s="11" t="e">
        <f t="shared" si="10"/>
        <v>#REF!</v>
      </c>
      <c r="AT123" s="47"/>
      <c r="AU123" s="13"/>
      <c r="AV123" s="13"/>
      <c r="AW123" s="3" t="s">
        <v>101</v>
      </c>
    </row>
    <row r="124" spans="24:49">
      <c r="X124" s="47"/>
      <c r="Y124" t="e">
        <f>+'Ark1'!#REF!</f>
        <v>#REF!</v>
      </c>
      <c r="Z124" t="e">
        <f>+'Ark1'!#REF!</f>
        <v>#REF!</v>
      </c>
      <c r="AA124" s="3" t="str">
        <f t="shared" si="13"/>
        <v>3</v>
      </c>
      <c r="AB124" t="e">
        <f>+'Ark1'!#REF!</f>
        <v>#REF!</v>
      </c>
      <c r="AC124" t="e">
        <f>+'Ark1'!#REF!</f>
        <v>#REF!</v>
      </c>
      <c r="AD124" s="207" t="e">
        <f>+'Ark1'!#REF!</f>
        <v>#REF!</v>
      </c>
      <c r="AE124" s="63" t="e">
        <f t="shared" si="11"/>
        <v>#REF!</v>
      </c>
      <c r="AF124" s="207" t="e">
        <f>+'Ark1'!#REF!</f>
        <v>#REF!</v>
      </c>
      <c r="AG124" s="1" t="e">
        <f>+'Ark1'!#REF!</f>
        <v>#REF!</v>
      </c>
      <c r="AH124" s="63" t="e">
        <f t="shared" si="12"/>
        <v>#REF!</v>
      </c>
      <c r="AI124" s="1" t="e">
        <f>+'Ark1'!#REF!</f>
        <v>#REF!</v>
      </c>
      <c r="AJ124" s="207"/>
      <c r="AK124" s="11" t="e">
        <f>+'Ark1'!#REF!</f>
        <v>#REF!</v>
      </c>
      <c r="AL124" s="101" t="e">
        <f>+'Ark1'!#REF!</f>
        <v>#REF!</v>
      </c>
      <c r="AM124" s="101" t="e">
        <f>+'Ark1'!#REF!</f>
        <v>#REF!</v>
      </c>
      <c r="AN124" s="101" t="e">
        <f>+'Ark1'!#REF!</f>
        <v>#REF!</v>
      </c>
      <c r="AO124" s="1" t="e">
        <f>+'Ark1'!#REF!</f>
        <v>#REF!</v>
      </c>
      <c r="AP124" s="1" t="e">
        <f>+'Ark1'!#REF!</f>
        <v>#REF!</v>
      </c>
      <c r="AQ124" s="11" t="e">
        <f>+'Ark1'!#REF!</f>
        <v>#REF!</v>
      </c>
      <c r="AR124" s="1" t="e">
        <f t="shared" si="9"/>
        <v>#REF!</v>
      </c>
      <c r="AS124" s="11" t="e">
        <f t="shared" si="10"/>
        <v>#REF!</v>
      </c>
      <c r="AT124" s="47"/>
      <c r="AU124" s="13"/>
      <c r="AV124" s="13"/>
      <c r="AW124" s="3" t="s">
        <v>102</v>
      </c>
    </row>
    <row r="125" spans="24:49">
      <c r="X125" s="47"/>
      <c r="Y125" t="e">
        <f>+'Ark1'!#REF!</f>
        <v>#REF!</v>
      </c>
      <c r="Z125" t="e">
        <f>+'Ark1'!#REF!</f>
        <v>#REF!</v>
      </c>
      <c r="AA125" s="3" t="str">
        <f t="shared" si="13"/>
        <v>3+</v>
      </c>
      <c r="AB125" t="e">
        <f>+'Ark1'!#REF!</f>
        <v>#REF!</v>
      </c>
      <c r="AC125" t="e">
        <f>+'Ark1'!#REF!</f>
        <v>#REF!</v>
      </c>
      <c r="AD125" s="207" t="e">
        <f>+'Ark1'!#REF!</f>
        <v>#REF!</v>
      </c>
      <c r="AE125" s="63" t="e">
        <f t="shared" si="11"/>
        <v>#REF!</v>
      </c>
      <c r="AF125" s="207" t="e">
        <f>+'Ark1'!#REF!</f>
        <v>#REF!</v>
      </c>
      <c r="AG125" s="1" t="e">
        <f>+'Ark1'!#REF!</f>
        <v>#REF!</v>
      </c>
      <c r="AH125" s="63" t="e">
        <f t="shared" si="12"/>
        <v>#REF!</v>
      </c>
      <c r="AI125" s="1" t="e">
        <f>+'Ark1'!#REF!</f>
        <v>#REF!</v>
      </c>
      <c r="AJ125" s="207"/>
      <c r="AK125" s="11" t="e">
        <f>+'Ark1'!#REF!</f>
        <v>#REF!</v>
      </c>
      <c r="AL125" s="101" t="e">
        <f>+'Ark1'!#REF!</f>
        <v>#REF!</v>
      </c>
      <c r="AM125" s="101" t="e">
        <f>+'Ark1'!#REF!</f>
        <v>#REF!</v>
      </c>
      <c r="AN125" s="101" t="e">
        <f>+'Ark1'!#REF!</f>
        <v>#REF!</v>
      </c>
      <c r="AO125" s="1" t="e">
        <f>+'Ark1'!#REF!</f>
        <v>#REF!</v>
      </c>
      <c r="AP125" s="1" t="e">
        <f>+'Ark1'!#REF!</f>
        <v>#REF!</v>
      </c>
      <c r="AQ125" s="11" t="e">
        <f>+'Ark1'!#REF!</f>
        <v>#REF!</v>
      </c>
      <c r="AR125" s="1" t="e">
        <f t="shared" si="9"/>
        <v>#REF!</v>
      </c>
      <c r="AS125" s="11" t="e">
        <f t="shared" si="10"/>
        <v>#REF!</v>
      </c>
      <c r="AT125" s="47"/>
      <c r="AU125" s="13"/>
      <c r="AV125" s="13"/>
      <c r="AW125" s="3" t="s">
        <v>103</v>
      </c>
    </row>
    <row r="126" spans="24:49">
      <c r="X126" s="47"/>
      <c r="Y126" t="e">
        <f>+'Ark1'!#REF!</f>
        <v>#REF!</v>
      </c>
      <c r="Z126" t="e">
        <f>+'Ark1'!#REF!</f>
        <v>#REF!</v>
      </c>
      <c r="AA126" s="3" t="str">
        <f t="shared" si="13"/>
        <v>4-</v>
      </c>
      <c r="AB126" t="e">
        <f>+'Ark1'!#REF!</f>
        <v>#REF!</v>
      </c>
      <c r="AC126" t="e">
        <f>+'Ark1'!#REF!</f>
        <v>#REF!</v>
      </c>
      <c r="AD126" s="207" t="e">
        <f>+'Ark1'!#REF!</f>
        <v>#REF!</v>
      </c>
      <c r="AE126" s="63" t="e">
        <f t="shared" si="11"/>
        <v>#REF!</v>
      </c>
      <c r="AF126" s="207" t="e">
        <f>+'Ark1'!#REF!</f>
        <v>#REF!</v>
      </c>
      <c r="AG126" s="1" t="e">
        <f>+'Ark1'!#REF!</f>
        <v>#REF!</v>
      </c>
      <c r="AH126" s="63" t="e">
        <f t="shared" si="12"/>
        <v>#REF!</v>
      </c>
      <c r="AI126" s="1" t="e">
        <f>+'Ark1'!#REF!</f>
        <v>#REF!</v>
      </c>
      <c r="AJ126" s="207"/>
      <c r="AK126" s="11" t="e">
        <f>+'Ark1'!#REF!</f>
        <v>#REF!</v>
      </c>
      <c r="AL126" s="101" t="e">
        <f>+'Ark1'!#REF!</f>
        <v>#REF!</v>
      </c>
      <c r="AM126" s="101" t="e">
        <f>+'Ark1'!#REF!</f>
        <v>#REF!</v>
      </c>
      <c r="AN126" s="101" t="e">
        <f>+'Ark1'!#REF!</f>
        <v>#REF!</v>
      </c>
      <c r="AO126" s="1" t="e">
        <f>+'Ark1'!#REF!</f>
        <v>#REF!</v>
      </c>
      <c r="AP126" s="1" t="e">
        <f>+'Ark1'!#REF!</f>
        <v>#REF!</v>
      </c>
      <c r="AQ126" s="11" t="e">
        <f>+'Ark1'!#REF!</f>
        <v>#REF!</v>
      </c>
      <c r="AR126" s="1" t="e">
        <f t="shared" si="9"/>
        <v>#REF!</v>
      </c>
      <c r="AS126" s="11" t="e">
        <f t="shared" si="10"/>
        <v>#REF!</v>
      </c>
      <c r="AT126" s="47"/>
      <c r="AU126" s="13"/>
      <c r="AV126" s="13"/>
      <c r="AW126" s="3" t="s">
        <v>104</v>
      </c>
    </row>
    <row r="127" spans="24:49">
      <c r="X127" s="47"/>
      <c r="Y127" t="e">
        <f>+'Ark1'!#REF!</f>
        <v>#REF!</v>
      </c>
      <c r="Z127" t="e">
        <f>+'Ark1'!#REF!</f>
        <v>#REF!</v>
      </c>
      <c r="AA127" s="3" t="str">
        <f t="shared" si="13"/>
        <v>4</v>
      </c>
      <c r="AB127" t="e">
        <f>+'Ark1'!#REF!</f>
        <v>#REF!</v>
      </c>
      <c r="AC127" t="e">
        <f>+'Ark1'!#REF!</f>
        <v>#REF!</v>
      </c>
      <c r="AD127" s="207" t="e">
        <f>+'Ark1'!#REF!</f>
        <v>#REF!</v>
      </c>
      <c r="AE127" s="63" t="e">
        <f t="shared" si="11"/>
        <v>#REF!</v>
      </c>
      <c r="AF127" s="207" t="e">
        <f>+'Ark1'!#REF!</f>
        <v>#REF!</v>
      </c>
      <c r="AG127" s="1" t="e">
        <f>+'Ark1'!#REF!</f>
        <v>#REF!</v>
      </c>
      <c r="AH127" s="63" t="e">
        <f t="shared" si="12"/>
        <v>#REF!</v>
      </c>
      <c r="AI127" s="1" t="e">
        <f>+'Ark1'!#REF!</f>
        <v>#REF!</v>
      </c>
      <c r="AJ127" s="207"/>
      <c r="AK127" s="11" t="e">
        <f>+'Ark1'!#REF!</f>
        <v>#REF!</v>
      </c>
      <c r="AL127" s="101" t="e">
        <f>+'Ark1'!#REF!</f>
        <v>#REF!</v>
      </c>
      <c r="AM127" s="101" t="e">
        <f>+'Ark1'!#REF!</f>
        <v>#REF!</v>
      </c>
      <c r="AN127" s="101" t="e">
        <f>+'Ark1'!#REF!</f>
        <v>#REF!</v>
      </c>
      <c r="AO127" s="1" t="e">
        <f>+'Ark1'!#REF!</f>
        <v>#REF!</v>
      </c>
      <c r="AP127" s="1" t="e">
        <f>+'Ark1'!#REF!</f>
        <v>#REF!</v>
      </c>
      <c r="AQ127" s="11" t="e">
        <f>+'Ark1'!#REF!</f>
        <v>#REF!</v>
      </c>
      <c r="AR127" s="1" t="e">
        <f t="shared" si="9"/>
        <v>#REF!</v>
      </c>
      <c r="AS127" s="11" t="e">
        <f t="shared" si="10"/>
        <v>#REF!</v>
      </c>
      <c r="AT127" s="47"/>
      <c r="AU127" s="13"/>
      <c r="AV127" s="13"/>
      <c r="AW127" s="3" t="s">
        <v>105</v>
      </c>
    </row>
    <row r="128" spans="24:49">
      <c r="X128" s="47"/>
      <c r="Y128" t="e">
        <f>+'Ark1'!#REF!</f>
        <v>#REF!</v>
      </c>
      <c r="Z128" t="e">
        <f>+'Ark1'!#REF!</f>
        <v>#REF!</v>
      </c>
      <c r="AA128" s="3" t="str">
        <f t="shared" si="13"/>
        <v>4+</v>
      </c>
      <c r="AB128" t="e">
        <f>+'Ark1'!#REF!</f>
        <v>#REF!</v>
      </c>
      <c r="AC128" t="e">
        <f>+'Ark1'!#REF!</f>
        <v>#REF!</v>
      </c>
      <c r="AD128" s="207" t="e">
        <f>+'Ark1'!#REF!</f>
        <v>#REF!</v>
      </c>
      <c r="AE128" s="63" t="e">
        <f t="shared" si="11"/>
        <v>#REF!</v>
      </c>
      <c r="AF128" s="207" t="e">
        <f>+'Ark1'!#REF!</f>
        <v>#REF!</v>
      </c>
      <c r="AG128" s="1" t="e">
        <f>+'Ark1'!#REF!</f>
        <v>#REF!</v>
      </c>
      <c r="AH128" s="63" t="e">
        <f t="shared" si="12"/>
        <v>#REF!</v>
      </c>
      <c r="AI128" s="1" t="e">
        <f>+'Ark1'!#REF!</f>
        <v>#REF!</v>
      </c>
      <c r="AJ128" s="207"/>
      <c r="AK128" s="11" t="e">
        <f>+'Ark1'!#REF!</f>
        <v>#REF!</v>
      </c>
      <c r="AL128" s="101" t="e">
        <f>+'Ark1'!#REF!</f>
        <v>#REF!</v>
      </c>
      <c r="AM128" s="101" t="e">
        <f>+'Ark1'!#REF!</f>
        <v>#REF!</v>
      </c>
      <c r="AN128" s="101" t="e">
        <f>+'Ark1'!#REF!</f>
        <v>#REF!</v>
      </c>
      <c r="AO128" s="1" t="e">
        <f>+'Ark1'!#REF!</f>
        <v>#REF!</v>
      </c>
      <c r="AP128" s="1" t="e">
        <f>+'Ark1'!#REF!</f>
        <v>#REF!</v>
      </c>
      <c r="AQ128" s="11" t="e">
        <f>+'Ark1'!#REF!</f>
        <v>#REF!</v>
      </c>
      <c r="AR128" s="1" t="e">
        <f t="shared" si="9"/>
        <v>#REF!</v>
      </c>
      <c r="AS128" s="11" t="e">
        <f t="shared" si="10"/>
        <v>#REF!</v>
      </c>
      <c r="AT128" s="47"/>
      <c r="AU128" s="13"/>
      <c r="AV128" s="13"/>
      <c r="AW128" s="3" t="s">
        <v>106</v>
      </c>
    </row>
    <row r="129" spans="24:49">
      <c r="X129" s="47"/>
      <c r="Y129" t="e">
        <f>+'Ark1'!#REF!</f>
        <v>#REF!</v>
      </c>
      <c r="Z129" t="e">
        <f>+'Ark1'!#REF!</f>
        <v>#REF!</v>
      </c>
      <c r="AA129" s="3" t="str">
        <f t="shared" si="13"/>
        <v>5-</v>
      </c>
      <c r="AB129" t="e">
        <f>+'Ark1'!#REF!</f>
        <v>#REF!</v>
      </c>
      <c r="AC129" t="e">
        <f>+'Ark1'!#REF!</f>
        <v>#REF!</v>
      </c>
      <c r="AD129" s="207" t="e">
        <f>+'Ark1'!#REF!</f>
        <v>#REF!</v>
      </c>
      <c r="AE129" s="63" t="e">
        <f t="shared" si="11"/>
        <v>#REF!</v>
      </c>
      <c r="AF129" s="207" t="e">
        <f>+'Ark1'!#REF!</f>
        <v>#REF!</v>
      </c>
      <c r="AG129" s="1" t="e">
        <f>+'Ark1'!#REF!</f>
        <v>#REF!</v>
      </c>
      <c r="AH129" s="63" t="e">
        <f t="shared" si="12"/>
        <v>#REF!</v>
      </c>
      <c r="AI129" s="1" t="e">
        <f>+'Ark1'!#REF!</f>
        <v>#REF!</v>
      </c>
      <c r="AJ129" s="207"/>
      <c r="AK129" s="11" t="e">
        <f>+'Ark1'!#REF!</f>
        <v>#REF!</v>
      </c>
      <c r="AL129" s="101" t="e">
        <f>+'Ark1'!#REF!</f>
        <v>#REF!</v>
      </c>
      <c r="AM129" s="101" t="e">
        <f>+'Ark1'!#REF!</f>
        <v>#REF!</v>
      </c>
      <c r="AN129" s="101" t="e">
        <f>+'Ark1'!#REF!</f>
        <v>#REF!</v>
      </c>
      <c r="AO129" s="1" t="e">
        <f>+'Ark1'!#REF!</f>
        <v>#REF!</v>
      </c>
      <c r="AP129" s="1" t="e">
        <f>+'Ark1'!#REF!</f>
        <v>#REF!</v>
      </c>
      <c r="AQ129" s="11" t="e">
        <f>+'Ark1'!#REF!</f>
        <v>#REF!</v>
      </c>
      <c r="AR129" s="1" t="e">
        <f t="shared" si="9"/>
        <v>#REF!</v>
      </c>
      <c r="AS129" s="11" t="e">
        <f t="shared" si="10"/>
        <v>#REF!</v>
      </c>
      <c r="AT129" s="47"/>
      <c r="AU129" s="13"/>
      <c r="AV129" s="13"/>
      <c r="AW129" s="3" t="s">
        <v>107</v>
      </c>
    </row>
    <row r="130" spans="24:49">
      <c r="X130" s="47"/>
      <c r="Y130" t="e">
        <f>+'Ark1'!#REF!</f>
        <v>#REF!</v>
      </c>
      <c r="Z130" t="e">
        <f>+'Ark1'!#REF!</f>
        <v>#REF!</v>
      </c>
      <c r="AA130" s="3" t="str">
        <f t="shared" si="13"/>
        <v>5</v>
      </c>
      <c r="AB130" t="e">
        <f>+'Ark1'!#REF!</f>
        <v>#REF!</v>
      </c>
      <c r="AC130" t="e">
        <f>+'Ark1'!#REF!</f>
        <v>#REF!</v>
      </c>
      <c r="AD130" s="207" t="e">
        <f>+'Ark1'!#REF!</f>
        <v>#REF!</v>
      </c>
      <c r="AE130" s="63" t="e">
        <f t="shared" si="11"/>
        <v>#REF!</v>
      </c>
      <c r="AF130" s="207" t="e">
        <f>+'Ark1'!#REF!</f>
        <v>#REF!</v>
      </c>
      <c r="AG130" s="1" t="e">
        <f>+'Ark1'!#REF!</f>
        <v>#REF!</v>
      </c>
      <c r="AH130" s="63" t="e">
        <f t="shared" si="12"/>
        <v>#REF!</v>
      </c>
      <c r="AI130" s="1" t="e">
        <f>+'Ark1'!#REF!</f>
        <v>#REF!</v>
      </c>
      <c r="AJ130" s="207"/>
      <c r="AK130" s="11" t="e">
        <f>+'Ark1'!#REF!</f>
        <v>#REF!</v>
      </c>
      <c r="AL130" s="101" t="e">
        <f>+'Ark1'!#REF!</f>
        <v>#REF!</v>
      </c>
      <c r="AM130" s="101" t="e">
        <f>+'Ark1'!#REF!</f>
        <v>#REF!</v>
      </c>
      <c r="AN130" s="101" t="e">
        <f>+'Ark1'!#REF!</f>
        <v>#REF!</v>
      </c>
      <c r="AO130" s="1" t="e">
        <f>+'Ark1'!#REF!</f>
        <v>#REF!</v>
      </c>
      <c r="AP130" s="1" t="e">
        <f>+'Ark1'!#REF!</f>
        <v>#REF!</v>
      </c>
      <c r="AQ130" s="11" t="e">
        <f>+'Ark1'!#REF!</f>
        <v>#REF!</v>
      </c>
      <c r="AR130" s="1" t="e">
        <f t="shared" si="9"/>
        <v>#REF!</v>
      </c>
      <c r="AS130" s="11" t="e">
        <f t="shared" si="10"/>
        <v>#REF!</v>
      </c>
      <c r="AT130" s="47"/>
      <c r="AU130" s="13"/>
      <c r="AV130" s="13"/>
      <c r="AW130" s="3" t="s">
        <v>108</v>
      </c>
    </row>
    <row r="131" spans="24:49">
      <c r="X131" s="47"/>
      <c r="Y131" t="e">
        <f>+'Ark1'!#REF!</f>
        <v>#REF!</v>
      </c>
      <c r="Z131" t="e">
        <f>+'Ark1'!#REF!</f>
        <v>#REF!</v>
      </c>
      <c r="AA131" s="3" t="str">
        <f t="shared" si="13"/>
        <v>5+</v>
      </c>
      <c r="AB131" t="e">
        <f>+'Ark1'!#REF!</f>
        <v>#REF!</v>
      </c>
      <c r="AC131" t="e">
        <f>+'Ark1'!#REF!</f>
        <v>#REF!</v>
      </c>
      <c r="AD131" s="207" t="e">
        <f>+'Ark1'!#REF!</f>
        <v>#REF!</v>
      </c>
      <c r="AE131" s="63" t="e">
        <f t="shared" si="11"/>
        <v>#REF!</v>
      </c>
      <c r="AF131" s="207" t="e">
        <f>+'Ark1'!#REF!</f>
        <v>#REF!</v>
      </c>
      <c r="AG131" s="1" t="e">
        <f>+'Ark1'!#REF!</f>
        <v>#REF!</v>
      </c>
      <c r="AH131" s="63" t="e">
        <f t="shared" si="12"/>
        <v>#REF!</v>
      </c>
      <c r="AI131" s="1" t="e">
        <f>+'Ark1'!#REF!</f>
        <v>#REF!</v>
      </c>
      <c r="AJ131" s="207"/>
      <c r="AK131" s="11" t="e">
        <f>+'Ark1'!#REF!</f>
        <v>#REF!</v>
      </c>
      <c r="AL131" s="101" t="e">
        <f>+'Ark1'!#REF!</f>
        <v>#REF!</v>
      </c>
      <c r="AM131" s="101" t="e">
        <f>+'Ark1'!#REF!</f>
        <v>#REF!</v>
      </c>
      <c r="AN131" s="101" t="e">
        <f>+'Ark1'!#REF!</f>
        <v>#REF!</v>
      </c>
      <c r="AO131" s="1" t="e">
        <f>+'Ark1'!#REF!</f>
        <v>#REF!</v>
      </c>
      <c r="AP131" s="1" t="e">
        <f>+'Ark1'!#REF!</f>
        <v>#REF!</v>
      </c>
      <c r="AQ131" s="11" t="e">
        <f>+'Ark1'!#REF!</f>
        <v>#REF!</v>
      </c>
      <c r="AR131" s="1" t="e">
        <f t="shared" si="9"/>
        <v>#REF!</v>
      </c>
      <c r="AS131" s="11" t="e">
        <f t="shared" si="10"/>
        <v>#REF!</v>
      </c>
      <c r="AT131" s="47"/>
      <c r="AU131" s="13"/>
      <c r="AV131" s="13"/>
      <c r="AW131" s="57" t="s">
        <v>94</v>
      </c>
    </row>
    <row r="132" spans="24:49">
      <c r="X132" s="47"/>
      <c r="Y132" s="56" t="e">
        <f>+'Ark1'!#REF!</f>
        <v>#REF!</v>
      </c>
      <c r="Z132" s="56" t="e">
        <f>+'Ark1'!#REF!</f>
        <v>#REF!</v>
      </c>
      <c r="AA132" s="57" t="str">
        <f t="shared" si="13"/>
        <v>1-</v>
      </c>
      <c r="AB132" s="56" t="e">
        <f>+'Ark1'!#REF!</f>
        <v>#REF!</v>
      </c>
      <c r="AC132" s="56" t="e">
        <f>+'Ark1'!#REF!</f>
        <v>#REF!</v>
      </c>
      <c r="AD132" s="189" t="e">
        <f>+'Ark1'!#REF!</f>
        <v>#REF!</v>
      </c>
      <c r="AE132" s="62" t="e">
        <f t="shared" si="11"/>
        <v>#REF!</v>
      </c>
      <c r="AF132" s="189" t="e">
        <f>+'Ark1'!#REF!</f>
        <v>#REF!</v>
      </c>
      <c r="AG132" s="58" t="e">
        <f>+'Ark1'!#REF!</f>
        <v>#REF!</v>
      </c>
      <c r="AH132" s="62" t="e">
        <f t="shared" si="12"/>
        <v>#REF!</v>
      </c>
      <c r="AI132" s="58" t="e">
        <f>+'Ark1'!#REF!</f>
        <v>#REF!</v>
      </c>
      <c r="AJ132" s="189"/>
      <c r="AK132" s="78" t="e">
        <f>+'Ark1'!#REF!</f>
        <v>#REF!</v>
      </c>
      <c r="AL132" s="166" t="e">
        <f>+'Ark1'!#REF!</f>
        <v>#REF!</v>
      </c>
      <c r="AM132" s="166" t="e">
        <f>+'Ark1'!#REF!</f>
        <v>#REF!</v>
      </c>
      <c r="AN132" s="166" t="e">
        <f>+'Ark1'!#REF!</f>
        <v>#REF!</v>
      </c>
      <c r="AO132" s="58" t="e">
        <f>+'Ark1'!#REF!</f>
        <v>#REF!</v>
      </c>
      <c r="AP132" s="58" t="e">
        <f>+'Ark1'!#REF!</f>
        <v>#REF!</v>
      </c>
      <c r="AQ132" s="78" t="e">
        <f>+'Ark1'!#REF!</f>
        <v>#REF!</v>
      </c>
      <c r="AR132" s="58" t="e">
        <f t="shared" si="9"/>
        <v>#REF!</v>
      </c>
      <c r="AS132" s="78" t="e">
        <f t="shared" si="10"/>
        <v>#REF!</v>
      </c>
      <c r="AT132" s="47"/>
      <c r="AU132" s="13"/>
      <c r="AV132" s="13"/>
      <c r="AW132" s="68" t="s">
        <v>95</v>
      </c>
    </row>
    <row r="133" spans="24:49">
      <c r="X133" s="47"/>
      <c r="Y133" s="56" t="e">
        <f>+'Ark1'!#REF!</f>
        <v>#REF!</v>
      </c>
      <c r="Z133" s="56" t="e">
        <f>+'Ark1'!#REF!</f>
        <v>#REF!</v>
      </c>
      <c r="AA133" s="57" t="str">
        <f t="shared" si="13"/>
        <v>1</v>
      </c>
      <c r="AB133" s="56" t="e">
        <f>+'Ark1'!#REF!</f>
        <v>#REF!</v>
      </c>
      <c r="AC133" s="56" t="e">
        <f>+'Ark1'!#REF!</f>
        <v>#REF!</v>
      </c>
      <c r="AD133" s="189" t="e">
        <f>+'Ark1'!#REF!</f>
        <v>#REF!</v>
      </c>
      <c r="AE133" s="62" t="e">
        <f t="shared" si="11"/>
        <v>#REF!</v>
      </c>
      <c r="AF133" s="189" t="e">
        <f>+'Ark1'!#REF!</f>
        <v>#REF!</v>
      </c>
      <c r="AG133" s="58" t="e">
        <f>+'Ark1'!#REF!</f>
        <v>#REF!</v>
      </c>
      <c r="AH133" s="62" t="e">
        <f t="shared" si="12"/>
        <v>#REF!</v>
      </c>
      <c r="AI133" s="58" t="e">
        <f>+'Ark1'!#REF!</f>
        <v>#REF!</v>
      </c>
      <c r="AJ133" s="189"/>
      <c r="AK133" s="78" t="e">
        <f>+'Ark1'!#REF!</f>
        <v>#REF!</v>
      </c>
      <c r="AL133" s="166" t="e">
        <f>+'Ark1'!#REF!</f>
        <v>#REF!</v>
      </c>
      <c r="AM133" s="166" t="e">
        <f>+'Ark1'!#REF!</f>
        <v>#REF!</v>
      </c>
      <c r="AN133" s="166" t="e">
        <f>+'Ark1'!#REF!</f>
        <v>#REF!</v>
      </c>
      <c r="AO133" s="58" t="e">
        <f>+'Ark1'!#REF!</f>
        <v>#REF!</v>
      </c>
      <c r="AP133" s="58" t="e">
        <f>+'Ark1'!#REF!</f>
        <v>#REF!</v>
      </c>
      <c r="AQ133" s="78" t="e">
        <f>+'Ark1'!#REF!</f>
        <v>#REF!</v>
      </c>
      <c r="AR133" s="58" t="e">
        <f t="shared" si="9"/>
        <v>#REF!</v>
      </c>
      <c r="AS133" s="78" t="e">
        <f t="shared" si="10"/>
        <v>#REF!</v>
      </c>
      <c r="AT133" s="47"/>
      <c r="AU133" s="13"/>
      <c r="AV133" s="13"/>
      <c r="AW133" s="57" t="s">
        <v>96</v>
      </c>
    </row>
    <row r="134" spans="24:49">
      <c r="X134" s="47"/>
      <c r="Y134" s="56" t="e">
        <f>+'Ark1'!#REF!</f>
        <v>#REF!</v>
      </c>
      <c r="Z134" s="56" t="e">
        <f>+'Ark1'!#REF!</f>
        <v>#REF!</v>
      </c>
      <c r="AA134" s="57" t="str">
        <f t="shared" si="13"/>
        <v>1+</v>
      </c>
      <c r="AB134" s="56" t="e">
        <f>+'Ark1'!#REF!</f>
        <v>#REF!</v>
      </c>
      <c r="AC134" s="56" t="e">
        <f>+'Ark1'!#REF!</f>
        <v>#REF!</v>
      </c>
      <c r="AD134" s="189" t="e">
        <f>+'Ark1'!#REF!</f>
        <v>#REF!</v>
      </c>
      <c r="AE134" s="62" t="e">
        <f t="shared" si="11"/>
        <v>#REF!</v>
      </c>
      <c r="AF134" s="189" t="e">
        <f>+'Ark1'!#REF!</f>
        <v>#REF!</v>
      </c>
      <c r="AG134" s="58" t="e">
        <f>+'Ark1'!#REF!</f>
        <v>#REF!</v>
      </c>
      <c r="AH134" s="62" t="e">
        <f t="shared" si="12"/>
        <v>#REF!</v>
      </c>
      <c r="AI134" s="58" t="e">
        <f>+'Ark1'!#REF!</f>
        <v>#REF!</v>
      </c>
      <c r="AJ134" s="189"/>
      <c r="AK134" s="78" t="e">
        <f>+'Ark1'!#REF!</f>
        <v>#REF!</v>
      </c>
      <c r="AL134" s="166" t="e">
        <f>+'Ark1'!#REF!</f>
        <v>#REF!</v>
      </c>
      <c r="AM134" s="166" t="e">
        <f>+'Ark1'!#REF!</f>
        <v>#REF!</v>
      </c>
      <c r="AN134" s="166" t="e">
        <f>+'Ark1'!#REF!</f>
        <v>#REF!</v>
      </c>
      <c r="AO134" s="58" t="e">
        <f>+'Ark1'!#REF!</f>
        <v>#REF!</v>
      </c>
      <c r="AP134" s="58" t="e">
        <f>+'Ark1'!#REF!</f>
        <v>#REF!</v>
      </c>
      <c r="AQ134" s="78" t="e">
        <f>+'Ark1'!#REF!</f>
        <v>#REF!</v>
      </c>
      <c r="AR134" s="58" t="e">
        <f t="shared" si="9"/>
        <v>#REF!</v>
      </c>
      <c r="AS134" s="78" t="e">
        <f t="shared" si="10"/>
        <v>#REF!</v>
      </c>
      <c r="AT134" s="47"/>
      <c r="AU134" s="13"/>
      <c r="AV134" s="13"/>
      <c r="AW134" s="57" t="s">
        <v>97</v>
      </c>
    </row>
    <row r="135" spans="24:49">
      <c r="X135" s="47"/>
      <c r="Y135" s="56" t="e">
        <f>+'Ark1'!#REF!</f>
        <v>#REF!</v>
      </c>
      <c r="Z135" s="56" t="e">
        <f>+'Ark1'!#REF!</f>
        <v>#REF!</v>
      </c>
      <c r="AA135" s="57" t="str">
        <f t="shared" si="13"/>
        <v>2-</v>
      </c>
      <c r="AB135" s="56" t="e">
        <f>+'Ark1'!#REF!</f>
        <v>#REF!</v>
      </c>
      <c r="AC135" s="56" t="e">
        <f>+'Ark1'!#REF!</f>
        <v>#REF!</v>
      </c>
      <c r="AD135" s="189" t="e">
        <f>+'Ark1'!#REF!</f>
        <v>#REF!</v>
      </c>
      <c r="AE135" s="62" t="e">
        <f t="shared" si="11"/>
        <v>#REF!</v>
      </c>
      <c r="AF135" s="189" t="e">
        <f>+'Ark1'!#REF!</f>
        <v>#REF!</v>
      </c>
      <c r="AG135" s="58" t="e">
        <f>+'Ark1'!#REF!</f>
        <v>#REF!</v>
      </c>
      <c r="AH135" s="62" t="e">
        <f t="shared" si="12"/>
        <v>#REF!</v>
      </c>
      <c r="AI135" s="58" t="e">
        <f>+'Ark1'!#REF!</f>
        <v>#REF!</v>
      </c>
      <c r="AJ135" s="189"/>
      <c r="AK135" s="78" t="e">
        <f>+'Ark1'!#REF!</f>
        <v>#REF!</v>
      </c>
      <c r="AL135" s="166" t="e">
        <f>+'Ark1'!#REF!</f>
        <v>#REF!</v>
      </c>
      <c r="AM135" s="166" t="e">
        <f>+'Ark1'!#REF!</f>
        <v>#REF!</v>
      </c>
      <c r="AN135" s="166" t="e">
        <f>+'Ark1'!#REF!</f>
        <v>#REF!</v>
      </c>
      <c r="AO135" s="58" t="e">
        <f>+'Ark1'!#REF!</f>
        <v>#REF!</v>
      </c>
      <c r="AP135" s="58" t="e">
        <f>+'Ark1'!#REF!</f>
        <v>#REF!</v>
      </c>
      <c r="AQ135" s="78" t="e">
        <f>+'Ark1'!#REF!</f>
        <v>#REF!</v>
      </c>
      <c r="AR135" s="58" t="e">
        <f t="shared" si="9"/>
        <v>#REF!</v>
      </c>
      <c r="AS135" s="78" t="e">
        <f t="shared" si="10"/>
        <v>#REF!</v>
      </c>
      <c r="AT135" s="47"/>
      <c r="AU135" s="13"/>
      <c r="AV135" s="13"/>
      <c r="AW135" s="68" t="s">
        <v>98</v>
      </c>
    </row>
    <row r="136" spans="24:49">
      <c r="X136" s="47"/>
      <c r="Y136" s="56" t="e">
        <f>+'Ark1'!#REF!</f>
        <v>#REF!</v>
      </c>
      <c r="Z136" s="56" t="e">
        <f>+'Ark1'!#REF!</f>
        <v>#REF!</v>
      </c>
      <c r="AA136" s="57" t="str">
        <f t="shared" si="13"/>
        <v>2</v>
      </c>
      <c r="AB136" s="56" t="e">
        <f>+'Ark1'!#REF!</f>
        <v>#REF!</v>
      </c>
      <c r="AC136" s="56" t="e">
        <f>+'Ark1'!#REF!</f>
        <v>#REF!</v>
      </c>
      <c r="AD136" s="189" t="e">
        <f>+'Ark1'!#REF!</f>
        <v>#REF!</v>
      </c>
      <c r="AE136" s="62" t="e">
        <f t="shared" si="11"/>
        <v>#REF!</v>
      </c>
      <c r="AF136" s="189" t="e">
        <f>+'Ark1'!#REF!</f>
        <v>#REF!</v>
      </c>
      <c r="AG136" s="58" t="e">
        <f>+'Ark1'!#REF!</f>
        <v>#REF!</v>
      </c>
      <c r="AH136" s="62" t="e">
        <f t="shared" si="12"/>
        <v>#REF!</v>
      </c>
      <c r="AI136" s="58" t="e">
        <f>+'Ark1'!#REF!</f>
        <v>#REF!</v>
      </c>
      <c r="AJ136" s="189"/>
      <c r="AK136" s="78" t="e">
        <f>+'Ark1'!#REF!</f>
        <v>#REF!</v>
      </c>
      <c r="AL136" s="166" t="e">
        <f>+'Ark1'!#REF!</f>
        <v>#REF!</v>
      </c>
      <c r="AM136" s="166" t="e">
        <f>+'Ark1'!#REF!</f>
        <v>#REF!</v>
      </c>
      <c r="AN136" s="166" t="e">
        <f>+'Ark1'!#REF!</f>
        <v>#REF!</v>
      </c>
      <c r="AO136" s="58" t="e">
        <f>+'Ark1'!#REF!</f>
        <v>#REF!</v>
      </c>
      <c r="AP136" s="58" t="e">
        <f>+'Ark1'!#REF!</f>
        <v>#REF!</v>
      </c>
      <c r="AQ136" s="78" t="e">
        <f>+'Ark1'!#REF!</f>
        <v>#REF!</v>
      </c>
      <c r="AR136" s="58" t="e">
        <f t="shared" si="9"/>
        <v>#REF!</v>
      </c>
      <c r="AS136" s="78" t="e">
        <f t="shared" si="10"/>
        <v>#REF!</v>
      </c>
      <c r="AT136" s="47"/>
      <c r="AU136" s="13"/>
      <c r="AV136" s="13"/>
      <c r="AW136" s="57" t="s">
        <v>99</v>
      </c>
    </row>
    <row r="137" spans="24:49">
      <c r="X137" s="47"/>
      <c r="Y137" s="56" t="e">
        <f>+'Ark1'!#REF!</f>
        <v>#REF!</v>
      </c>
      <c r="Z137" s="56" t="e">
        <f>+'Ark1'!#REF!</f>
        <v>#REF!</v>
      </c>
      <c r="AA137" s="57" t="str">
        <f t="shared" si="13"/>
        <v>2+</v>
      </c>
      <c r="AB137" s="56" t="e">
        <f>+'Ark1'!#REF!</f>
        <v>#REF!</v>
      </c>
      <c r="AC137" s="56" t="e">
        <f>+'Ark1'!#REF!</f>
        <v>#REF!</v>
      </c>
      <c r="AD137" s="189" t="e">
        <f>+'Ark1'!#REF!</f>
        <v>#REF!</v>
      </c>
      <c r="AE137" s="62" t="e">
        <f t="shared" si="11"/>
        <v>#REF!</v>
      </c>
      <c r="AF137" s="189" t="e">
        <f>+'Ark1'!#REF!</f>
        <v>#REF!</v>
      </c>
      <c r="AG137" s="58" t="e">
        <f>+'Ark1'!#REF!</f>
        <v>#REF!</v>
      </c>
      <c r="AH137" s="62" t="e">
        <f t="shared" si="12"/>
        <v>#REF!</v>
      </c>
      <c r="AI137" s="58" t="e">
        <f>+'Ark1'!#REF!</f>
        <v>#REF!</v>
      </c>
      <c r="AJ137" s="189"/>
      <c r="AK137" s="78" t="e">
        <f>+'Ark1'!#REF!</f>
        <v>#REF!</v>
      </c>
      <c r="AL137" s="166" t="e">
        <f>+'Ark1'!#REF!</f>
        <v>#REF!</v>
      </c>
      <c r="AM137" s="166" t="e">
        <f>+'Ark1'!#REF!</f>
        <v>#REF!</v>
      </c>
      <c r="AN137" s="166" t="e">
        <f>+'Ark1'!#REF!</f>
        <v>#REF!</v>
      </c>
      <c r="AO137" s="58" t="e">
        <f>+'Ark1'!#REF!</f>
        <v>#REF!</v>
      </c>
      <c r="AP137" s="58" t="e">
        <f>+'Ark1'!#REF!</f>
        <v>#REF!</v>
      </c>
      <c r="AQ137" s="78" t="e">
        <f>+'Ark1'!#REF!</f>
        <v>#REF!</v>
      </c>
      <c r="AR137" s="58" t="e">
        <f t="shared" si="9"/>
        <v>#REF!</v>
      </c>
      <c r="AS137" s="78" t="e">
        <f t="shared" si="10"/>
        <v>#REF!</v>
      </c>
      <c r="AT137" s="47"/>
      <c r="AU137" s="13"/>
      <c r="AV137" s="13"/>
      <c r="AW137" s="57" t="s">
        <v>100</v>
      </c>
    </row>
    <row r="138" spans="24:49">
      <c r="X138" s="47"/>
      <c r="Y138" s="56" t="e">
        <f>+'Ark1'!#REF!</f>
        <v>#REF!</v>
      </c>
      <c r="Z138" s="56" t="e">
        <f>+'Ark1'!#REF!</f>
        <v>#REF!</v>
      </c>
      <c r="AA138" s="57" t="str">
        <f t="shared" si="13"/>
        <v>3-</v>
      </c>
      <c r="AB138" s="56" t="e">
        <f>+'Ark1'!#REF!</f>
        <v>#REF!</v>
      </c>
      <c r="AC138" s="56" t="e">
        <f>+'Ark1'!#REF!</f>
        <v>#REF!</v>
      </c>
      <c r="AD138" s="189" t="e">
        <f>+'Ark1'!#REF!</f>
        <v>#REF!</v>
      </c>
      <c r="AE138" s="62" t="e">
        <f t="shared" si="11"/>
        <v>#REF!</v>
      </c>
      <c r="AF138" s="189" t="e">
        <f>+'Ark1'!#REF!</f>
        <v>#REF!</v>
      </c>
      <c r="AG138" s="58" t="e">
        <f>+'Ark1'!#REF!</f>
        <v>#REF!</v>
      </c>
      <c r="AH138" s="62" t="e">
        <f t="shared" si="12"/>
        <v>#REF!</v>
      </c>
      <c r="AI138" s="58" t="e">
        <f>+'Ark1'!#REF!</f>
        <v>#REF!</v>
      </c>
      <c r="AJ138" s="189"/>
      <c r="AK138" s="78" t="e">
        <f>+'Ark1'!#REF!</f>
        <v>#REF!</v>
      </c>
      <c r="AL138" s="166" t="e">
        <f>+'Ark1'!#REF!</f>
        <v>#REF!</v>
      </c>
      <c r="AM138" s="166" t="e">
        <f>+'Ark1'!#REF!</f>
        <v>#REF!</v>
      </c>
      <c r="AN138" s="166" t="e">
        <f>+'Ark1'!#REF!</f>
        <v>#REF!</v>
      </c>
      <c r="AO138" s="58" t="e">
        <f>+'Ark1'!#REF!</f>
        <v>#REF!</v>
      </c>
      <c r="AP138" s="58" t="e">
        <f>+'Ark1'!#REF!</f>
        <v>#REF!</v>
      </c>
      <c r="AQ138" s="78" t="e">
        <f>+'Ark1'!#REF!</f>
        <v>#REF!</v>
      </c>
      <c r="AR138" s="58" t="e">
        <f t="shared" si="9"/>
        <v>#REF!</v>
      </c>
      <c r="AS138" s="78" t="e">
        <f t="shared" si="10"/>
        <v>#REF!</v>
      </c>
      <c r="AT138" s="47"/>
      <c r="AU138" s="13"/>
      <c r="AV138" s="13"/>
      <c r="AW138" s="68" t="s">
        <v>101</v>
      </c>
    </row>
    <row r="139" spans="24:49">
      <c r="X139" s="47"/>
      <c r="Y139" s="56" t="e">
        <f>+'Ark1'!#REF!</f>
        <v>#REF!</v>
      </c>
      <c r="Z139" s="56" t="e">
        <f>+'Ark1'!#REF!</f>
        <v>#REF!</v>
      </c>
      <c r="AA139" s="57" t="str">
        <f t="shared" si="13"/>
        <v>3</v>
      </c>
      <c r="AB139" s="56" t="e">
        <f>+'Ark1'!#REF!</f>
        <v>#REF!</v>
      </c>
      <c r="AC139" s="56" t="e">
        <f>+'Ark1'!#REF!</f>
        <v>#REF!</v>
      </c>
      <c r="AD139" s="189" t="e">
        <f>+'Ark1'!#REF!</f>
        <v>#REF!</v>
      </c>
      <c r="AE139" s="62" t="e">
        <f t="shared" si="11"/>
        <v>#REF!</v>
      </c>
      <c r="AF139" s="189" t="e">
        <f>+'Ark1'!#REF!</f>
        <v>#REF!</v>
      </c>
      <c r="AG139" s="58" t="e">
        <f>+'Ark1'!#REF!</f>
        <v>#REF!</v>
      </c>
      <c r="AH139" s="62" t="e">
        <f t="shared" si="12"/>
        <v>#REF!</v>
      </c>
      <c r="AI139" s="58" t="e">
        <f>+'Ark1'!#REF!</f>
        <v>#REF!</v>
      </c>
      <c r="AJ139" s="189"/>
      <c r="AK139" s="78" t="e">
        <f>+'Ark1'!#REF!</f>
        <v>#REF!</v>
      </c>
      <c r="AL139" s="166" t="e">
        <f>+'Ark1'!#REF!</f>
        <v>#REF!</v>
      </c>
      <c r="AM139" s="166" t="e">
        <f>+'Ark1'!#REF!</f>
        <v>#REF!</v>
      </c>
      <c r="AN139" s="166" t="e">
        <f>+'Ark1'!#REF!</f>
        <v>#REF!</v>
      </c>
      <c r="AO139" s="58" t="e">
        <f>+'Ark1'!#REF!</f>
        <v>#REF!</v>
      </c>
      <c r="AP139" s="58" t="e">
        <f>+'Ark1'!#REF!</f>
        <v>#REF!</v>
      </c>
      <c r="AQ139" s="78" t="e">
        <f>+'Ark1'!#REF!</f>
        <v>#REF!</v>
      </c>
      <c r="AR139" s="58" t="e">
        <f t="shared" ref="AR139:AR202" si="14">+AI139/AG139</f>
        <v>#REF!</v>
      </c>
      <c r="AS139" s="78" t="e">
        <f t="shared" ref="AS139:AS202" si="15">+AC139/AB139</f>
        <v>#REF!</v>
      </c>
      <c r="AT139" s="47"/>
      <c r="AU139" s="13"/>
      <c r="AV139" s="13"/>
      <c r="AW139" s="57" t="s">
        <v>102</v>
      </c>
    </row>
    <row r="140" spans="24:49">
      <c r="X140" s="47"/>
      <c r="Y140" s="56" t="e">
        <f>+'Ark1'!#REF!</f>
        <v>#REF!</v>
      </c>
      <c r="Z140" s="56" t="e">
        <f>+'Ark1'!#REF!</f>
        <v>#REF!</v>
      </c>
      <c r="AA140" s="57" t="str">
        <f t="shared" si="13"/>
        <v>3+</v>
      </c>
      <c r="AB140" s="56" t="e">
        <f>+'Ark1'!#REF!</f>
        <v>#REF!</v>
      </c>
      <c r="AC140" s="56" t="e">
        <f>+'Ark1'!#REF!</f>
        <v>#REF!</v>
      </c>
      <c r="AD140" s="189" t="e">
        <f>+'Ark1'!#REF!</f>
        <v>#REF!</v>
      </c>
      <c r="AE140" s="62" t="e">
        <f t="shared" si="11"/>
        <v>#REF!</v>
      </c>
      <c r="AF140" s="189" t="e">
        <f>+'Ark1'!#REF!</f>
        <v>#REF!</v>
      </c>
      <c r="AG140" s="58" t="e">
        <f>+'Ark1'!#REF!</f>
        <v>#REF!</v>
      </c>
      <c r="AH140" s="62" t="e">
        <f t="shared" si="12"/>
        <v>#REF!</v>
      </c>
      <c r="AI140" s="58" t="e">
        <f>+'Ark1'!#REF!</f>
        <v>#REF!</v>
      </c>
      <c r="AJ140" s="189"/>
      <c r="AK140" s="78" t="e">
        <f>+'Ark1'!#REF!</f>
        <v>#REF!</v>
      </c>
      <c r="AL140" s="166" t="e">
        <f>+'Ark1'!#REF!</f>
        <v>#REF!</v>
      </c>
      <c r="AM140" s="166" t="e">
        <f>+'Ark1'!#REF!</f>
        <v>#REF!</v>
      </c>
      <c r="AN140" s="166" t="e">
        <f>+'Ark1'!#REF!</f>
        <v>#REF!</v>
      </c>
      <c r="AO140" s="58" t="e">
        <f>+'Ark1'!#REF!</f>
        <v>#REF!</v>
      </c>
      <c r="AP140" s="58" t="e">
        <f>+'Ark1'!#REF!</f>
        <v>#REF!</v>
      </c>
      <c r="AQ140" s="78" t="e">
        <f>+'Ark1'!#REF!</f>
        <v>#REF!</v>
      </c>
      <c r="AR140" s="58" t="e">
        <f t="shared" si="14"/>
        <v>#REF!</v>
      </c>
      <c r="AS140" s="78" t="e">
        <f t="shared" si="15"/>
        <v>#REF!</v>
      </c>
      <c r="AT140" s="47"/>
      <c r="AU140" s="13"/>
      <c r="AV140" s="13"/>
      <c r="AW140" s="57" t="s">
        <v>103</v>
      </c>
    </row>
    <row r="141" spans="24:49">
      <c r="X141" s="47"/>
      <c r="Y141" s="56" t="e">
        <f>+'Ark1'!#REF!</f>
        <v>#REF!</v>
      </c>
      <c r="Z141" s="56" t="e">
        <f>+'Ark1'!#REF!</f>
        <v>#REF!</v>
      </c>
      <c r="AA141" s="57" t="str">
        <f t="shared" si="13"/>
        <v>4-</v>
      </c>
      <c r="AB141" s="56" t="e">
        <f>+'Ark1'!#REF!</f>
        <v>#REF!</v>
      </c>
      <c r="AC141" s="56" t="e">
        <f>+'Ark1'!#REF!</f>
        <v>#REF!</v>
      </c>
      <c r="AD141" s="189" t="e">
        <f>+'Ark1'!#REF!</f>
        <v>#REF!</v>
      </c>
      <c r="AE141" s="62" t="e">
        <f t="shared" si="11"/>
        <v>#REF!</v>
      </c>
      <c r="AF141" s="189" t="e">
        <f>+'Ark1'!#REF!</f>
        <v>#REF!</v>
      </c>
      <c r="AG141" s="58" t="e">
        <f>+'Ark1'!#REF!</f>
        <v>#REF!</v>
      </c>
      <c r="AH141" s="62" t="e">
        <f t="shared" si="12"/>
        <v>#REF!</v>
      </c>
      <c r="AI141" s="58" t="e">
        <f>+'Ark1'!#REF!</f>
        <v>#REF!</v>
      </c>
      <c r="AJ141" s="189"/>
      <c r="AK141" s="78" t="e">
        <f>+'Ark1'!#REF!</f>
        <v>#REF!</v>
      </c>
      <c r="AL141" s="166" t="e">
        <f>+'Ark1'!#REF!</f>
        <v>#REF!</v>
      </c>
      <c r="AM141" s="166" t="e">
        <f>+'Ark1'!#REF!</f>
        <v>#REF!</v>
      </c>
      <c r="AN141" s="166" t="e">
        <f>+'Ark1'!#REF!</f>
        <v>#REF!</v>
      </c>
      <c r="AO141" s="58" t="e">
        <f>+'Ark1'!#REF!</f>
        <v>#REF!</v>
      </c>
      <c r="AP141" s="58" t="e">
        <f>+'Ark1'!#REF!</f>
        <v>#REF!</v>
      </c>
      <c r="AQ141" s="78" t="e">
        <f>+'Ark1'!#REF!</f>
        <v>#REF!</v>
      </c>
      <c r="AR141" s="58" t="e">
        <f t="shared" si="14"/>
        <v>#REF!</v>
      </c>
      <c r="AS141" s="78" t="e">
        <f t="shared" si="15"/>
        <v>#REF!</v>
      </c>
      <c r="AT141" s="47"/>
      <c r="AU141" s="13"/>
      <c r="AV141" s="13"/>
      <c r="AW141" s="68" t="s">
        <v>104</v>
      </c>
    </row>
    <row r="142" spans="24:49">
      <c r="X142" s="47"/>
      <c r="Y142" s="56" t="e">
        <f>+'Ark1'!#REF!</f>
        <v>#REF!</v>
      </c>
      <c r="Z142" s="56" t="e">
        <f>+'Ark1'!#REF!</f>
        <v>#REF!</v>
      </c>
      <c r="AA142" s="57" t="str">
        <f t="shared" si="13"/>
        <v>4</v>
      </c>
      <c r="AB142" s="56" t="e">
        <f>+'Ark1'!#REF!</f>
        <v>#REF!</v>
      </c>
      <c r="AC142" s="56" t="e">
        <f>+'Ark1'!#REF!</f>
        <v>#REF!</v>
      </c>
      <c r="AD142" s="189" t="e">
        <f>+'Ark1'!#REF!</f>
        <v>#REF!</v>
      </c>
      <c r="AE142" s="62" t="e">
        <f t="shared" si="11"/>
        <v>#REF!</v>
      </c>
      <c r="AF142" s="189" t="e">
        <f>+'Ark1'!#REF!</f>
        <v>#REF!</v>
      </c>
      <c r="AG142" s="58" t="e">
        <f>+'Ark1'!#REF!</f>
        <v>#REF!</v>
      </c>
      <c r="AH142" s="62" t="e">
        <f t="shared" si="12"/>
        <v>#REF!</v>
      </c>
      <c r="AI142" s="58" t="e">
        <f>+'Ark1'!#REF!</f>
        <v>#REF!</v>
      </c>
      <c r="AJ142" s="189"/>
      <c r="AK142" s="78" t="e">
        <f>+'Ark1'!#REF!</f>
        <v>#REF!</v>
      </c>
      <c r="AL142" s="166" t="e">
        <f>+'Ark1'!#REF!</f>
        <v>#REF!</v>
      </c>
      <c r="AM142" s="166" t="e">
        <f>+'Ark1'!#REF!</f>
        <v>#REF!</v>
      </c>
      <c r="AN142" s="166" t="e">
        <f>+'Ark1'!#REF!</f>
        <v>#REF!</v>
      </c>
      <c r="AO142" s="58" t="e">
        <f>+'Ark1'!#REF!</f>
        <v>#REF!</v>
      </c>
      <c r="AP142" s="58" t="e">
        <f>+'Ark1'!#REF!</f>
        <v>#REF!</v>
      </c>
      <c r="AQ142" s="78" t="e">
        <f>+'Ark1'!#REF!</f>
        <v>#REF!</v>
      </c>
      <c r="AR142" s="58" t="e">
        <f t="shared" si="14"/>
        <v>#REF!</v>
      </c>
      <c r="AS142" s="78" t="e">
        <f t="shared" si="15"/>
        <v>#REF!</v>
      </c>
      <c r="AT142" s="47"/>
      <c r="AU142" s="13"/>
      <c r="AV142" s="13"/>
      <c r="AW142" s="57" t="s">
        <v>105</v>
      </c>
    </row>
    <row r="143" spans="24:49">
      <c r="X143" s="47"/>
      <c r="Y143" s="56" t="e">
        <f>+'Ark1'!#REF!</f>
        <v>#REF!</v>
      </c>
      <c r="Z143" s="56" t="e">
        <f>+'Ark1'!#REF!</f>
        <v>#REF!</v>
      </c>
      <c r="AA143" s="57" t="str">
        <f t="shared" si="13"/>
        <v>4+</v>
      </c>
      <c r="AB143" s="56" t="e">
        <f>+'Ark1'!#REF!</f>
        <v>#REF!</v>
      </c>
      <c r="AC143" s="56" t="e">
        <f>+'Ark1'!#REF!</f>
        <v>#REF!</v>
      </c>
      <c r="AD143" s="189" t="e">
        <f>+'Ark1'!#REF!</f>
        <v>#REF!</v>
      </c>
      <c r="AE143" s="62" t="e">
        <f t="shared" si="11"/>
        <v>#REF!</v>
      </c>
      <c r="AF143" s="189" t="e">
        <f>+'Ark1'!#REF!</f>
        <v>#REF!</v>
      </c>
      <c r="AG143" s="58" t="e">
        <f>+'Ark1'!#REF!</f>
        <v>#REF!</v>
      </c>
      <c r="AH143" s="62" t="e">
        <f t="shared" si="12"/>
        <v>#REF!</v>
      </c>
      <c r="AI143" s="58" t="e">
        <f>+'Ark1'!#REF!</f>
        <v>#REF!</v>
      </c>
      <c r="AJ143" s="189"/>
      <c r="AK143" s="78" t="e">
        <f>+'Ark1'!#REF!</f>
        <v>#REF!</v>
      </c>
      <c r="AL143" s="166" t="e">
        <f>+'Ark1'!#REF!</f>
        <v>#REF!</v>
      </c>
      <c r="AM143" s="166" t="e">
        <f>+'Ark1'!#REF!</f>
        <v>#REF!</v>
      </c>
      <c r="AN143" s="166" t="e">
        <f>+'Ark1'!#REF!</f>
        <v>#REF!</v>
      </c>
      <c r="AO143" s="58" t="e">
        <f>+'Ark1'!#REF!</f>
        <v>#REF!</v>
      </c>
      <c r="AP143" s="58" t="e">
        <f>+'Ark1'!#REF!</f>
        <v>#REF!</v>
      </c>
      <c r="AQ143" s="78" t="e">
        <f>+'Ark1'!#REF!</f>
        <v>#REF!</v>
      </c>
      <c r="AR143" s="58" t="e">
        <f t="shared" si="14"/>
        <v>#REF!</v>
      </c>
      <c r="AS143" s="78" t="e">
        <f t="shared" si="15"/>
        <v>#REF!</v>
      </c>
      <c r="AT143" s="47"/>
      <c r="AU143" s="13"/>
      <c r="AV143" s="13"/>
      <c r="AW143" s="57" t="s">
        <v>106</v>
      </c>
    </row>
    <row r="144" spans="24:49">
      <c r="X144" s="47"/>
      <c r="Y144" s="56" t="e">
        <f>+'Ark1'!#REF!</f>
        <v>#REF!</v>
      </c>
      <c r="Z144" s="56" t="e">
        <f>+'Ark1'!#REF!</f>
        <v>#REF!</v>
      </c>
      <c r="AA144" s="57" t="str">
        <f t="shared" si="13"/>
        <v>5-</v>
      </c>
      <c r="AB144" s="56" t="e">
        <f>+'Ark1'!#REF!</f>
        <v>#REF!</v>
      </c>
      <c r="AC144" s="56" t="e">
        <f>+'Ark1'!#REF!</f>
        <v>#REF!</v>
      </c>
      <c r="AD144" s="189" t="e">
        <f>+'Ark1'!#REF!</f>
        <v>#REF!</v>
      </c>
      <c r="AE144" s="62" t="e">
        <f t="shared" si="11"/>
        <v>#REF!</v>
      </c>
      <c r="AF144" s="189" t="e">
        <f>+'Ark1'!#REF!</f>
        <v>#REF!</v>
      </c>
      <c r="AG144" s="58" t="e">
        <f>+'Ark1'!#REF!</f>
        <v>#REF!</v>
      </c>
      <c r="AH144" s="62" t="e">
        <f t="shared" si="12"/>
        <v>#REF!</v>
      </c>
      <c r="AI144" s="58" t="e">
        <f>+'Ark1'!#REF!</f>
        <v>#REF!</v>
      </c>
      <c r="AJ144" s="189"/>
      <c r="AK144" s="78" t="e">
        <f>+'Ark1'!#REF!</f>
        <v>#REF!</v>
      </c>
      <c r="AL144" s="166" t="e">
        <f>+'Ark1'!#REF!</f>
        <v>#REF!</v>
      </c>
      <c r="AM144" s="166" t="e">
        <f>+'Ark1'!#REF!</f>
        <v>#REF!</v>
      </c>
      <c r="AN144" s="166" t="e">
        <f>+'Ark1'!#REF!</f>
        <v>#REF!</v>
      </c>
      <c r="AO144" s="58" t="e">
        <f>+'Ark1'!#REF!</f>
        <v>#REF!</v>
      </c>
      <c r="AP144" s="58" t="e">
        <f>+'Ark1'!#REF!</f>
        <v>#REF!</v>
      </c>
      <c r="AQ144" s="78" t="e">
        <f>+'Ark1'!#REF!</f>
        <v>#REF!</v>
      </c>
      <c r="AR144" s="58" t="e">
        <f t="shared" si="14"/>
        <v>#REF!</v>
      </c>
      <c r="AS144" s="78" t="e">
        <f t="shared" si="15"/>
        <v>#REF!</v>
      </c>
      <c r="AT144" s="47"/>
      <c r="AU144" s="13"/>
      <c r="AV144" s="13"/>
      <c r="AW144" s="68" t="s">
        <v>107</v>
      </c>
    </row>
    <row r="145" spans="24:49">
      <c r="X145" s="47"/>
      <c r="Y145" s="56" t="e">
        <f>+'Ark1'!#REF!</f>
        <v>#REF!</v>
      </c>
      <c r="Z145" s="56" t="e">
        <f>+'Ark1'!#REF!</f>
        <v>#REF!</v>
      </c>
      <c r="AA145" s="57" t="str">
        <f t="shared" si="13"/>
        <v>5</v>
      </c>
      <c r="AB145" s="56" t="e">
        <f>+'Ark1'!#REF!</f>
        <v>#REF!</v>
      </c>
      <c r="AC145" s="56" t="e">
        <f>+'Ark1'!#REF!</f>
        <v>#REF!</v>
      </c>
      <c r="AD145" s="189" t="e">
        <f>+'Ark1'!#REF!</f>
        <v>#REF!</v>
      </c>
      <c r="AE145" s="62" t="e">
        <f t="shared" si="11"/>
        <v>#REF!</v>
      </c>
      <c r="AF145" s="189" t="e">
        <f>+'Ark1'!#REF!</f>
        <v>#REF!</v>
      </c>
      <c r="AG145" s="58" t="e">
        <f>+'Ark1'!#REF!</f>
        <v>#REF!</v>
      </c>
      <c r="AH145" s="62" t="e">
        <f t="shared" si="12"/>
        <v>#REF!</v>
      </c>
      <c r="AI145" s="58" t="e">
        <f>+'Ark1'!#REF!</f>
        <v>#REF!</v>
      </c>
      <c r="AJ145" s="189"/>
      <c r="AK145" s="78" t="e">
        <f>+'Ark1'!#REF!</f>
        <v>#REF!</v>
      </c>
      <c r="AL145" s="166" t="e">
        <f>+'Ark1'!#REF!</f>
        <v>#REF!</v>
      </c>
      <c r="AM145" s="166" t="e">
        <f>+'Ark1'!#REF!</f>
        <v>#REF!</v>
      </c>
      <c r="AN145" s="166" t="e">
        <f>+'Ark1'!#REF!</f>
        <v>#REF!</v>
      </c>
      <c r="AO145" s="58" t="e">
        <f>+'Ark1'!#REF!</f>
        <v>#REF!</v>
      </c>
      <c r="AP145" s="58" t="e">
        <f>+'Ark1'!#REF!</f>
        <v>#REF!</v>
      </c>
      <c r="AQ145" s="78" t="e">
        <f>+'Ark1'!#REF!</f>
        <v>#REF!</v>
      </c>
      <c r="AR145" s="58" t="e">
        <f t="shared" si="14"/>
        <v>#REF!</v>
      </c>
      <c r="AS145" s="78" t="e">
        <f t="shared" si="15"/>
        <v>#REF!</v>
      </c>
      <c r="AT145" s="47"/>
      <c r="AU145" s="13"/>
      <c r="AV145" s="13"/>
      <c r="AW145" s="57" t="s">
        <v>108</v>
      </c>
    </row>
    <row r="146" spans="24:49">
      <c r="X146" s="47"/>
      <c r="Y146" s="56" t="e">
        <f>+'Ark1'!#REF!</f>
        <v>#REF!</v>
      </c>
      <c r="Z146" s="56" t="e">
        <f>+'Ark1'!#REF!</f>
        <v>#REF!</v>
      </c>
      <c r="AA146" s="57" t="str">
        <f t="shared" si="13"/>
        <v>5+</v>
      </c>
      <c r="AB146" s="56" t="e">
        <f>+'Ark1'!#REF!</f>
        <v>#REF!</v>
      </c>
      <c r="AC146" s="56" t="e">
        <f>+'Ark1'!#REF!</f>
        <v>#REF!</v>
      </c>
      <c r="AD146" s="189" t="e">
        <f>+'Ark1'!#REF!</f>
        <v>#REF!</v>
      </c>
      <c r="AE146" s="62" t="e">
        <f t="shared" si="11"/>
        <v>#REF!</v>
      </c>
      <c r="AF146" s="189" t="e">
        <f>+'Ark1'!#REF!</f>
        <v>#REF!</v>
      </c>
      <c r="AG146" s="58" t="e">
        <f>+'Ark1'!#REF!</f>
        <v>#REF!</v>
      </c>
      <c r="AH146" s="62" t="e">
        <f t="shared" si="12"/>
        <v>#REF!</v>
      </c>
      <c r="AI146" s="58" t="e">
        <f>+'Ark1'!#REF!</f>
        <v>#REF!</v>
      </c>
      <c r="AJ146" s="189"/>
      <c r="AK146" s="78" t="e">
        <f>+'Ark1'!#REF!</f>
        <v>#REF!</v>
      </c>
      <c r="AL146" s="166" t="e">
        <f>+'Ark1'!#REF!</f>
        <v>#REF!</v>
      </c>
      <c r="AM146" s="166" t="e">
        <f>+'Ark1'!#REF!</f>
        <v>#REF!</v>
      </c>
      <c r="AN146" s="166" t="e">
        <f>+'Ark1'!#REF!</f>
        <v>#REF!</v>
      </c>
      <c r="AO146" s="58" t="e">
        <f>+'Ark1'!#REF!</f>
        <v>#REF!</v>
      </c>
      <c r="AP146" s="58" t="e">
        <f>+'Ark1'!#REF!</f>
        <v>#REF!</v>
      </c>
      <c r="AQ146" s="78" t="e">
        <f>+'Ark1'!#REF!</f>
        <v>#REF!</v>
      </c>
      <c r="AR146" s="58" t="e">
        <f t="shared" si="14"/>
        <v>#REF!</v>
      </c>
      <c r="AS146" s="78" t="e">
        <f t="shared" si="15"/>
        <v>#REF!</v>
      </c>
      <c r="AT146" s="47"/>
      <c r="AU146" s="13"/>
      <c r="AV146" s="13"/>
      <c r="AW146" s="3" t="s">
        <v>94</v>
      </c>
    </row>
    <row r="147" spans="24:49">
      <c r="X147" s="47"/>
      <c r="Y147" t="e">
        <f>+'Ark1'!#REF!</f>
        <v>#REF!</v>
      </c>
      <c r="Z147" t="e">
        <f>+'Ark1'!#REF!</f>
        <v>#REF!</v>
      </c>
      <c r="AA147" s="3" t="str">
        <f t="shared" si="13"/>
        <v>1-</v>
      </c>
      <c r="AB147" t="e">
        <f>+'Ark1'!#REF!</f>
        <v>#REF!</v>
      </c>
      <c r="AC147" t="e">
        <f>+'Ark1'!#REF!</f>
        <v>#REF!</v>
      </c>
      <c r="AD147" s="207" t="e">
        <f>+'Ark1'!#REF!</f>
        <v>#REF!</v>
      </c>
      <c r="AE147" s="63" t="e">
        <f t="shared" si="11"/>
        <v>#REF!</v>
      </c>
      <c r="AF147" s="207" t="e">
        <f>+'Ark1'!#REF!</f>
        <v>#REF!</v>
      </c>
      <c r="AG147" s="1" t="e">
        <f>+'Ark1'!#REF!</f>
        <v>#REF!</v>
      </c>
      <c r="AH147" s="63" t="e">
        <f t="shared" si="12"/>
        <v>#REF!</v>
      </c>
      <c r="AI147" s="1" t="e">
        <f>+'Ark1'!#REF!</f>
        <v>#REF!</v>
      </c>
      <c r="AJ147" s="207"/>
      <c r="AK147" s="11" t="e">
        <f>+'Ark1'!#REF!</f>
        <v>#REF!</v>
      </c>
      <c r="AL147" s="101" t="e">
        <f>+'Ark1'!#REF!</f>
        <v>#REF!</v>
      </c>
      <c r="AM147" s="101" t="e">
        <f>+'Ark1'!#REF!</f>
        <v>#REF!</v>
      </c>
      <c r="AN147" s="101" t="e">
        <f>+'Ark1'!#REF!</f>
        <v>#REF!</v>
      </c>
      <c r="AO147" s="1" t="e">
        <f>+'Ark1'!#REF!</f>
        <v>#REF!</v>
      </c>
      <c r="AP147" s="1" t="e">
        <f>+'Ark1'!#REF!</f>
        <v>#REF!</v>
      </c>
      <c r="AQ147" s="11" t="e">
        <f>+'Ark1'!#REF!</f>
        <v>#REF!</v>
      </c>
      <c r="AR147" s="1" t="e">
        <f t="shared" si="14"/>
        <v>#REF!</v>
      </c>
      <c r="AS147" s="11" t="e">
        <f t="shared" si="15"/>
        <v>#REF!</v>
      </c>
      <c r="AT147" s="47"/>
      <c r="AU147" s="13"/>
      <c r="AV147" s="13"/>
      <c r="AW147" s="3" t="s">
        <v>95</v>
      </c>
    </row>
    <row r="148" spans="24:49">
      <c r="X148" s="47"/>
      <c r="Y148" t="e">
        <f>+'Ark1'!#REF!</f>
        <v>#REF!</v>
      </c>
      <c r="Z148" t="e">
        <f>+'Ark1'!#REF!</f>
        <v>#REF!</v>
      </c>
      <c r="AA148" s="3" t="str">
        <f t="shared" si="13"/>
        <v>1</v>
      </c>
      <c r="AB148" t="e">
        <f>+'Ark1'!#REF!</f>
        <v>#REF!</v>
      </c>
      <c r="AC148" t="e">
        <f>+'Ark1'!#REF!</f>
        <v>#REF!</v>
      </c>
      <c r="AD148" s="207" t="e">
        <f>+'Ark1'!#REF!</f>
        <v>#REF!</v>
      </c>
      <c r="AE148" s="63" t="e">
        <f t="shared" si="11"/>
        <v>#REF!</v>
      </c>
      <c r="AF148" s="207" t="e">
        <f>+'Ark1'!#REF!</f>
        <v>#REF!</v>
      </c>
      <c r="AG148" s="1" t="e">
        <f>+'Ark1'!#REF!</f>
        <v>#REF!</v>
      </c>
      <c r="AH148" s="63" t="e">
        <f t="shared" si="12"/>
        <v>#REF!</v>
      </c>
      <c r="AI148" s="1" t="e">
        <f>+'Ark1'!#REF!</f>
        <v>#REF!</v>
      </c>
      <c r="AJ148" s="207"/>
      <c r="AK148" s="11" t="e">
        <f>+'Ark1'!#REF!</f>
        <v>#REF!</v>
      </c>
      <c r="AL148" s="101" t="e">
        <f>+'Ark1'!#REF!</f>
        <v>#REF!</v>
      </c>
      <c r="AM148" s="101" t="e">
        <f>+'Ark1'!#REF!</f>
        <v>#REF!</v>
      </c>
      <c r="AN148" s="101" t="e">
        <f>+'Ark1'!#REF!</f>
        <v>#REF!</v>
      </c>
      <c r="AO148" s="1" t="e">
        <f>+'Ark1'!#REF!</f>
        <v>#REF!</v>
      </c>
      <c r="AP148" s="1" t="e">
        <f>+'Ark1'!#REF!</f>
        <v>#REF!</v>
      </c>
      <c r="AQ148" s="11" t="e">
        <f>+'Ark1'!#REF!</f>
        <v>#REF!</v>
      </c>
      <c r="AR148" s="1" t="e">
        <f t="shared" si="14"/>
        <v>#REF!</v>
      </c>
      <c r="AS148" s="11" t="e">
        <f t="shared" si="15"/>
        <v>#REF!</v>
      </c>
      <c r="AT148" s="47"/>
      <c r="AU148" s="13"/>
      <c r="AV148" s="13"/>
      <c r="AW148" s="3" t="s">
        <v>96</v>
      </c>
    </row>
    <row r="149" spans="24:49">
      <c r="X149" s="47"/>
      <c r="Y149" t="e">
        <f>+'Ark1'!#REF!</f>
        <v>#REF!</v>
      </c>
      <c r="Z149" t="e">
        <f>+'Ark1'!#REF!</f>
        <v>#REF!</v>
      </c>
      <c r="AA149" s="3" t="str">
        <f t="shared" si="13"/>
        <v>1+</v>
      </c>
      <c r="AB149" t="e">
        <f>+'Ark1'!#REF!</f>
        <v>#REF!</v>
      </c>
      <c r="AC149" t="e">
        <f>+'Ark1'!#REF!</f>
        <v>#REF!</v>
      </c>
      <c r="AD149" s="207" t="e">
        <f>+'Ark1'!#REF!</f>
        <v>#REF!</v>
      </c>
      <c r="AE149" s="63" t="e">
        <f t="shared" si="11"/>
        <v>#REF!</v>
      </c>
      <c r="AF149" s="207" t="e">
        <f>+'Ark1'!#REF!</f>
        <v>#REF!</v>
      </c>
      <c r="AG149" s="1" t="e">
        <f>+'Ark1'!#REF!</f>
        <v>#REF!</v>
      </c>
      <c r="AH149" s="63" t="e">
        <f t="shared" si="12"/>
        <v>#REF!</v>
      </c>
      <c r="AI149" s="1" t="e">
        <f>+'Ark1'!#REF!</f>
        <v>#REF!</v>
      </c>
      <c r="AJ149" s="207"/>
      <c r="AK149" s="11" t="e">
        <f>+'Ark1'!#REF!</f>
        <v>#REF!</v>
      </c>
      <c r="AL149" s="101" t="e">
        <f>+'Ark1'!#REF!</f>
        <v>#REF!</v>
      </c>
      <c r="AM149" s="101" t="e">
        <f>+'Ark1'!#REF!</f>
        <v>#REF!</v>
      </c>
      <c r="AN149" s="101" t="e">
        <f>+'Ark1'!#REF!</f>
        <v>#REF!</v>
      </c>
      <c r="AO149" s="1" t="e">
        <f>+'Ark1'!#REF!</f>
        <v>#REF!</v>
      </c>
      <c r="AP149" s="1" t="e">
        <f>+'Ark1'!#REF!</f>
        <v>#REF!</v>
      </c>
      <c r="AQ149" s="11" t="e">
        <f>+'Ark1'!#REF!</f>
        <v>#REF!</v>
      </c>
      <c r="AR149" s="1" t="e">
        <f t="shared" si="14"/>
        <v>#REF!</v>
      </c>
      <c r="AS149" s="11" t="e">
        <f t="shared" si="15"/>
        <v>#REF!</v>
      </c>
      <c r="AT149" s="47"/>
      <c r="AU149" s="13"/>
      <c r="AV149" s="13"/>
      <c r="AW149" s="3" t="s">
        <v>97</v>
      </c>
    </row>
    <row r="150" spans="24:49">
      <c r="X150" s="47"/>
      <c r="Y150" t="e">
        <f>+'Ark1'!#REF!</f>
        <v>#REF!</v>
      </c>
      <c r="Z150" t="e">
        <f>+'Ark1'!#REF!</f>
        <v>#REF!</v>
      </c>
      <c r="AA150" s="3" t="str">
        <f t="shared" si="13"/>
        <v>2-</v>
      </c>
      <c r="AB150" t="e">
        <f>+'Ark1'!#REF!</f>
        <v>#REF!</v>
      </c>
      <c r="AC150" t="e">
        <f>+'Ark1'!#REF!</f>
        <v>#REF!</v>
      </c>
      <c r="AD150" s="207" t="e">
        <f>+'Ark1'!#REF!</f>
        <v>#REF!</v>
      </c>
      <c r="AE150" s="63" t="e">
        <f t="shared" si="11"/>
        <v>#REF!</v>
      </c>
      <c r="AF150" s="207" t="e">
        <f>+'Ark1'!#REF!</f>
        <v>#REF!</v>
      </c>
      <c r="AG150" s="1" t="e">
        <f>+'Ark1'!#REF!</f>
        <v>#REF!</v>
      </c>
      <c r="AH150" s="63" t="e">
        <f t="shared" si="12"/>
        <v>#REF!</v>
      </c>
      <c r="AI150" s="1" t="e">
        <f>+'Ark1'!#REF!</f>
        <v>#REF!</v>
      </c>
      <c r="AJ150" s="207"/>
      <c r="AK150" s="11" t="e">
        <f>+'Ark1'!#REF!</f>
        <v>#REF!</v>
      </c>
      <c r="AL150" s="101" t="e">
        <f>+'Ark1'!#REF!</f>
        <v>#REF!</v>
      </c>
      <c r="AM150" s="101" t="e">
        <f>+'Ark1'!#REF!</f>
        <v>#REF!</v>
      </c>
      <c r="AN150" s="101" t="e">
        <f>+'Ark1'!#REF!</f>
        <v>#REF!</v>
      </c>
      <c r="AO150" s="1" t="e">
        <f>+'Ark1'!#REF!</f>
        <v>#REF!</v>
      </c>
      <c r="AP150" s="1" t="e">
        <f>+'Ark1'!#REF!</f>
        <v>#REF!</v>
      </c>
      <c r="AQ150" s="11" t="e">
        <f>+'Ark1'!#REF!</f>
        <v>#REF!</v>
      </c>
      <c r="AR150" s="1" t="e">
        <f t="shared" si="14"/>
        <v>#REF!</v>
      </c>
      <c r="AS150" s="11" t="e">
        <f t="shared" si="15"/>
        <v>#REF!</v>
      </c>
      <c r="AT150" s="47"/>
      <c r="AU150" s="13"/>
      <c r="AV150" s="13"/>
      <c r="AW150" s="3" t="s">
        <v>98</v>
      </c>
    </row>
    <row r="151" spans="24:49">
      <c r="X151" s="47"/>
      <c r="Y151" t="e">
        <f>+'Ark1'!#REF!</f>
        <v>#REF!</v>
      </c>
      <c r="Z151" t="e">
        <f>+'Ark1'!#REF!</f>
        <v>#REF!</v>
      </c>
      <c r="AA151" s="3" t="str">
        <f t="shared" si="13"/>
        <v>2</v>
      </c>
      <c r="AB151" t="e">
        <f>+'Ark1'!#REF!</f>
        <v>#REF!</v>
      </c>
      <c r="AC151" t="e">
        <f>+'Ark1'!#REF!</f>
        <v>#REF!</v>
      </c>
      <c r="AD151" s="207" t="e">
        <f>+'Ark1'!#REF!</f>
        <v>#REF!</v>
      </c>
      <c r="AE151" s="63" t="e">
        <f t="shared" si="11"/>
        <v>#REF!</v>
      </c>
      <c r="AF151" s="207" t="e">
        <f>+'Ark1'!#REF!</f>
        <v>#REF!</v>
      </c>
      <c r="AG151" s="1" t="e">
        <f>+'Ark1'!#REF!</f>
        <v>#REF!</v>
      </c>
      <c r="AH151" s="63" t="e">
        <f t="shared" si="12"/>
        <v>#REF!</v>
      </c>
      <c r="AI151" s="1" t="e">
        <f>+'Ark1'!#REF!</f>
        <v>#REF!</v>
      </c>
      <c r="AJ151" s="207"/>
      <c r="AK151" s="11" t="e">
        <f>+'Ark1'!#REF!</f>
        <v>#REF!</v>
      </c>
      <c r="AL151" s="101" t="e">
        <f>+'Ark1'!#REF!</f>
        <v>#REF!</v>
      </c>
      <c r="AM151" s="101" t="e">
        <f>+'Ark1'!#REF!</f>
        <v>#REF!</v>
      </c>
      <c r="AN151" s="101" t="e">
        <f>+'Ark1'!#REF!</f>
        <v>#REF!</v>
      </c>
      <c r="AO151" s="1" t="e">
        <f>+'Ark1'!#REF!</f>
        <v>#REF!</v>
      </c>
      <c r="AP151" s="1" t="e">
        <f>+'Ark1'!#REF!</f>
        <v>#REF!</v>
      </c>
      <c r="AQ151" s="11" t="e">
        <f>+'Ark1'!#REF!</f>
        <v>#REF!</v>
      </c>
      <c r="AR151" s="1" t="e">
        <f t="shared" si="14"/>
        <v>#REF!</v>
      </c>
      <c r="AS151" s="11" t="e">
        <f t="shared" si="15"/>
        <v>#REF!</v>
      </c>
      <c r="AT151" s="47"/>
      <c r="AU151" s="13"/>
      <c r="AV151" s="13"/>
      <c r="AW151" s="3" t="s">
        <v>99</v>
      </c>
    </row>
    <row r="152" spans="24:49">
      <c r="X152" s="47"/>
      <c r="Y152" t="e">
        <f>+'Ark1'!#REF!</f>
        <v>#REF!</v>
      </c>
      <c r="Z152" t="e">
        <f>+'Ark1'!#REF!</f>
        <v>#REF!</v>
      </c>
      <c r="AA152" s="3" t="str">
        <f t="shared" si="13"/>
        <v>2+</v>
      </c>
      <c r="AB152" t="e">
        <f>+'Ark1'!#REF!</f>
        <v>#REF!</v>
      </c>
      <c r="AC152" t="e">
        <f>+'Ark1'!#REF!</f>
        <v>#REF!</v>
      </c>
      <c r="AD152" s="207" t="e">
        <f>+'Ark1'!#REF!</f>
        <v>#REF!</v>
      </c>
      <c r="AE152" s="63" t="e">
        <f t="shared" si="11"/>
        <v>#REF!</v>
      </c>
      <c r="AF152" s="207" t="e">
        <f>+'Ark1'!#REF!</f>
        <v>#REF!</v>
      </c>
      <c r="AG152" s="1" t="e">
        <f>+'Ark1'!#REF!</f>
        <v>#REF!</v>
      </c>
      <c r="AH152" s="63" t="e">
        <f t="shared" si="12"/>
        <v>#REF!</v>
      </c>
      <c r="AI152" s="1" t="e">
        <f>+'Ark1'!#REF!</f>
        <v>#REF!</v>
      </c>
      <c r="AJ152" s="207"/>
      <c r="AK152" s="11" t="e">
        <f>+'Ark1'!#REF!</f>
        <v>#REF!</v>
      </c>
      <c r="AL152" s="101" t="e">
        <f>+'Ark1'!#REF!</f>
        <v>#REF!</v>
      </c>
      <c r="AM152" s="101" t="e">
        <f>+'Ark1'!#REF!</f>
        <v>#REF!</v>
      </c>
      <c r="AN152" s="101" t="e">
        <f>+'Ark1'!#REF!</f>
        <v>#REF!</v>
      </c>
      <c r="AO152" s="1" t="e">
        <f>+'Ark1'!#REF!</f>
        <v>#REF!</v>
      </c>
      <c r="AP152" s="1" t="e">
        <f>+'Ark1'!#REF!</f>
        <v>#REF!</v>
      </c>
      <c r="AQ152" s="11" t="e">
        <f>+'Ark1'!#REF!</f>
        <v>#REF!</v>
      </c>
      <c r="AR152" s="1" t="e">
        <f t="shared" si="14"/>
        <v>#REF!</v>
      </c>
      <c r="AS152" s="11" t="e">
        <f t="shared" si="15"/>
        <v>#REF!</v>
      </c>
      <c r="AT152" s="47"/>
      <c r="AU152" s="13"/>
      <c r="AV152" s="13"/>
      <c r="AW152" s="3" t="s">
        <v>100</v>
      </c>
    </row>
    <row r="153" spans="24:49">
      <c r="X153" s="47"/>
      <c r="Y153" t="e">
        <f>+'Ark1'!#REF!</f>
        <v>#REF!</v>
      </c>
      <c r="Z153" t="e">
        <f>+'Ark1'!#REF!</f>
        <v>#REF!</v>
      </c>
      <c r="AA153" s="3" t="str">
        <f t="shared" si="13"/>
        <v>3-</v>
      </c>
      <c r="AB153" t="e">
        <f>+'Ark1'!#REF!</f>
        <v>#REF!</v>
      </c>
      <c r="AC153" t="e">
        <f>+'Ark1'!#REF!</f>
        <v>#REF!</v>
      </c>
      <c r="AD153" s="207" t="e">
        <f>+'Ark1'!#REF!</f>
        <v>#REF!</v>
      </c>
      <c r="AE153" s="63" t="e">
        <f t="shared" si="11"/>
        <v>#REF!</v>
      </c>
      <c r="AF153" s="207" t="e">
        <f>+'Ark1'!#REF!</f>
        <v>#REF!</v>
      </c>
      <c r="AG153" s="1" t="e">
        <f>+'Ark1'!#REF!</f>
        <v>#REF!</v>
      </c>
      <c r="AH153" s="63" t="e">
        <f t="shared" si="12"/>
        <v>#REF!</v>
      </c>
      <c r="AI153" s="1" t="e">
        <f>+'Ark1'!#REF!</f>
        <v>#REF!</v>
      </c>
      <c r="AJ153" s="207"/>
      <c r="AK153" s="11" t="e">
        <f>+'Ark1'!#REF!</f>
        <v>#REF!</v>
      </c>
      <c r="AL153" s="101" t="e">
        <f>+'Ark1'!#REF!</f>
        <v>#REF!</v>
      </c>
      <c r="AM153" s="101" t="e">
        <f>+'Ark1'!#REF!</f>
        <v>#REF!</v>
      </c>
      <c r="AN153" s="101" t="e">
        <f>+'Ark1'!#REF!</f>
        <v>#REF!</v>
      </c>
      <c r="AO153" s="1" t="e">
        <f>+'Ark1'!#REF!</f>
        <v>#REF!</v>
      </c>
      <c r="AP153" s="1" t="e">
        <f>+'Ark1'!#REF!</f>
        <v>#REF!</v>
      </c>
      <c r="AQ153" s="11" t="e">
        <f>+'Ark1'!#REF!</f>
        <v>#REF!</v>
      </c>
      <c r="AR153" s="1" t="e">
        <f t="shared" si="14"/>
        <v>#REF!</v>
      </c>
      <c r="AS153" s="11" t="e">
        <f t="shared" si="15"/>
        <v>#REF!</v>
      </c>
      <c r="AT153" s="47"/>
      <c r="AU153" s="13"/>
      <c r="AV153" s="13"/>
      <c r="AW153" s="3" t="s">
        <v>101</v>
      </c>
    </row>
    <row r="154" spans="24:49">
      <c r="X154" s="47"/>
      <c r="Y154" t="e">
        <f>+'Ark1'!#REF!</f>
        <v>#REF!</v>
      </c>
      <c r="Z154" t="e">
        <f>+'Ark1'!#REF!</f>
        <v>#REF!</v>
      </c>
      <c r="AA154" s="3" t="str">
        <f t="shared" si="13"/>
        <v>3</v>
      </c>
      <c r="AB154" t="e">
        <f>+'Ark1'!#REF!</f>
        <v>#REF!</v>
      </c>
      <c r="AC154" t="e">
        <f>+'Ark1'!#REF!</f>
        <v>#REF!</v>
      </c>
      <c r="AD154" s="207" t="e">
        <f>+'Ark1'!#REF!</f>
        <v>#REF!</v>
      </c>
      <c r="AE154" s="63" t="e">
        <f t="shared" si="11"/>
        <v>#REF!</v>
      </c>
      <c r="AF154" s="207" t="e">
        <f>+'Ark1'!#REF!</f>
        <v>#REF!</v>
      </c>
      <c r="AG154" s="1" t="e">
        <f>+'Ark1'!#REF!</f>
        <v>#REF!</v>
      </c>
      <c r="AH154" s="63" t="e">
        <f t="shared" si="12"/>
        <v>#REF!</v>
      </c>
      <c r="AI154" s="1" t="e">
        <f>+'Ark1'!#REF!</f>
        <v>#REF!</v>
      </c>
      <c r="AJ154" s="207"/>
      <c r="AK154" s="11" t="e">
        <f>+'Ark1'!#REF!</f>
        <v>#REF!</v>
      </c>
      <c r="AL154" s="101" t="e">
        <f>+'Ark1'!#REF!</f>
        <v>#REF!</v>
      </c>
      <c r="AM154" s="101" t="e">
        <f>+'Ark1'!#REF!</f>
        <v>#REF!</v>
      </c>
      <c r="AN154" s="101" t="e">
        <f>+'Ark1'!#REF!</f>
        <v>#REF!</v>
      </c>
      <c r="AO154" s="1" t="e">
        <f>+'Ark1'!#REF!</f>
        <v>#REF!</v>
      </c>
      <c r="AP154" s="1" t="e">
        <f>+'Ark1'!#REF!</f>
        <v>#REF!</v>
      </c>
      <c r="AQ154" s="11" t="e">
        <f>+'Ark1'!#REF!</f>
        <v>#REF!</v>
      </c>
      <c r="AR154" s="1" t="e">
        <f t="shared" si="14"/>
        <v>#REF!</v>
      </c>
      <c r="AS154" s="11" t="e">
        <f t="shared" si="15"/>
        <v>#REF!</v>
      </c>
      <c r="AT154" s="47"/>
      <c r="AU154" s="13"/>
      <c r="AV154" s="13"/>
      <c r="AW154" s="3" t="s">
        <v>102</v>
      </c>
    </row>
    <row r="155" spans="24:49">
      <c r="X155" s="47"/>
      <c r="Y155" t="e">
        <f>+'Ark1'!#REF!</f>
        <v>#REF!</v>
      </c>
      <c r="Z155" t="e">
        <f>+'Ark1'!#REF!</f>
        <v>#REF!</v>
      </c>
      <c r="AA155" s="3" t="str">
        <f t="shared" si="13"/>
        <v>3+</v>
      </c>
      <c r="AB155" t="e">
        <f>+'Ark1'!#REF!</f>
        <v>#REF!</v>
      </c>
      <c r="AC155" t="e">
        <f>+'Ark1'!#REF!</f>
        <v>#REF!</v>
      </c>
      <c r="AD155" s="207" t="e">
        <f>+'Ark1'!#REF!</f>
        <v>#REF!</v>
      </c>
      <c r="AE155" s="63" t="e">
        <f t="shared" ref="AE155:AE218" si="16">+AD155-AD170</f>
        <v>#REF!</v>
      </c>
      <c r="AF155" s="207" t="e">
        <f>+'Ark1'!#REF!</f>
        <v>#REF!</v>
      </c>
      <c r="AG155" s="1" t="e">
        <f>+'Ark1'!#REF!</f>
        <v>#REF!</v>
      </c>
      <c r="AH155" s="63" t="e">
        <f t="shared" ref="AH155:AH218" si="17">+AG155-AG170</f>
        <v>#REF!</v>
      </c>
      <c r="AI155" s="1" t="e">
        <f>+'Ark1'!#REF!</f>
        <v>#REF!</v>
      </c>
      <c r="AJ155" s="207"/>
      <c r="AK155" s="11" t="e">
        <f>+'Ark1'!#REF!</f>
        <v>#REF!</v>
      </c>
      <c r="AL155" s="101" t="e">
        <f>+'Ark1'!#REF!</f>
        <v>#REF!</v>
      </c>
      <c r="AM155" s="101" t="e">
        <f>+'Ark1'!#REF!</f>
        <v>#REF!</v>
      </c>
      <c r="AN155" s="101" t="e">
        <f>+'Ark1'!#REF!</f>
        <v>#REF!</v>
      </c>
      <c r="AO155" s="1" t="e">
        <f>+'Ark1'!#REF!</f>
        <v>#REF!</v>
      </c>
      <c r="AP155" s="1" t="e">
        <f>+'Ark1'!#REF!</f>
        <v>#REF!</v>
      </c>
      <c r="AQ155" s="11" t="e">
        <f>+'Ark1'!#REF!</f>
        <v>#REF!</v>
      </c>
      <c r="AR155" s="1" t="e">
        <f t="shared" si="14"/>
        <v>#REF!</v>
      </c>
      <c r="AS155" s="11" t="e">
        <f t="shared" si="15"/>
        <v>#REF!</v>
      </c>
      <c r="AT155" s="47"/>
      <c r="AU155" s="13"/>
      <c r="AV155" s="13"/>
      <c r="AW155" s="3" t="s">
        <v>103</v>
      </c>
    </row>
    <row r="156" spans="24:49">
      <c r="X156" s="47"/>
      <c r="Y156" t="e">
        <f>+'Ark1'!#REF!</f>
        <v>#REF!</v>
      </c>
      <c r="Z156" t="e">
        <f>+'Ark1'!#REF!</f>
        <v>#REF!</v>
      </c>
      <c r="AA156" s="3" t="str">
        <f t="shared" ref="AA156:AA219" si="18">+AW155</f>
        <v>4-</v>
      </c>
      <c r="AB156" t="e">
        <f>+'Ark1'!#REF!</f>
        <v>#REF!</v>
      </c>
      <c r="AC156" t="e">
        <f>+'Ark1'!#REF!</f>
        <v>#REF!</v>
      </c>
      <c r="AD156" s="207" t="e">
        <f>+'Ark1'!#REF!</f>
        <v>#REF!</v>
      </c>
      <c r="AE156" s="63" t="e">
        <f t="shared" si="16"/>
        <v>#REF!</v>
      </c>
      <c r="AF156" s="207" t="e">
        <f>+'Ark1'!#REF!</f>
        <v>#REF!</v>
      </c>
      <c r="AG156" s="1" t="e">
        <f>+'Ark1'!#REF!</f>
        <v>#REF!</v>
      </c>
      <c r="AH156" s="63" t="e">
        <f t="shared" si="17"/>
        <v>#REF!</v>
      </c>
      <c r="AI156" s="1" t="e">
        <f>+'Ark1'!#REF!</f>
        <v>#REF!</v>
      </c>
      <c r="AJ156" s="207"/>
      <c r="AK156" s="11" t="e">
        <f>+'Ark1'!#REF!</f>
        <v>#REF!</v>
      </c>
      <c r="AL156" s="101" t="e">
        <f>+'Ark1'!#REF!</f>
        <v>#REF!</v>
      </c>
      <c r="AM156" s="101" t="e">
        <f>+'Ark1'!#REF!</f>
        <v>#REF!</v>
      </c>
      <c r="AN156" s="101" t="e">
        <f>+'Ark1'!#REF!</f>
        <v>#REF!</v>
      </c>
      <c r="AO156" s="1" t="e">
        <f>+'Ark1'!#REF!</f>
        <v>#REF!</v>
      </c>
      <c r="AP156" s="1" t="e">
        <f>+'Ark1'!#REF!</f>
        <v>#REF!</v>
      </c>
      <c r="AQ156" s="11" t="e">
        <f>+'Ark1'!#REF!</f>
        <v>#REF!</v>
      </c>
      <c r="AR156" s="1" t="e">
        <f t="shared" si="14"/>
        <v>#REF!</v>
      </c>
      <c r="AS156" s="11" t="e">
        <f t="shared" si="15"/>
        <v>#REF!</v>
      </c>
      <c r="AT156" s="47"/>
      <c r="AU156" s="13"/>
      <c r="AV156" s="13"/>
      <c r="AW156" s="3" t="s">
        <v>104</v>
      </c>
    </row>
    <row r="157" spans="24:49">
      <c r="X157" s="47"/>
      <c r="Y157" t="e">
        <f>+'Ark1'!#REF!</f>
        <v>#REF!</v>
      </c>
      <c r="Z157" t="e">
        <f>+'Ark1'!#REF!</f>
        <v>#REF!</v>
      </c>
      <c r="AA157" s="3" t="str">
        <f t="shared" si="18"/>
        <v>4</v>
      </c>
      <c r="AB157" t="e">
        <f>+'Ark1'!#REF!</f>
        <v>#REF!</v>
      </c>
      <c r="AC157" t="e">
        <f>+'Ark1'!#REF!</f>
        <v>#REF!</v>
      </c>
      <c r="AD157" s="207" t="e">
        <f>+'Ark1'!#REF!</f>
        <v>#REF!</v>
      </c>
      <c r="AE157" s="63" t="e">
        <f t="shared" si="16"/>
        <v>#REF!</v>
      </c>
      <c r="AF157" s="207" t="e">
        <f>+'Ark1'!#REF!</f>
        <v>#REF!</v>
      </c>
      <c r="AG157" s="1" t="e">
        <f>+'Ark1'!#REF!</f>
        <v>#REF!</v>
      </c>
      <c r="AH157" s="63" t="e">
        <f t="shared" si="17"/>
        <v>#REF!</v>
      </c>
      <c r="AI157" s="1" t="e">
        <f>+'Ark1'!#REF!</f>
        <v>#REF!</v>
      </c>
      <c r="AJ157" s="207"/>
      <c r="AK157" s="11" t="e">
        <f>+'Ark1'!#REF!</f>
        <v>#REF!</v>
      </c>
      <c r="AL157" s="101" t="e">
        <f>+'Ark1'!#REF!</f>
        <v>#REF!</v>
      </c>
      <c r="AM157" s="101" t="e">
        <f>+'Ark1'!#REF!</f>
        <v>#REF!</v>
      </c>
      <c r="AN157" s="101" t="e">
        <f>+'Ark1'!#REF!</f>
        <v>#REF!</v>
      </c>
      <c r="AO157" s="1" t="e">
        <f>+'Ark1'!#REF!</f>
        <v>#REF!</v>
      </c>
      <c r="AP157" s="1" t="e">
        <f>+'Ark1'!#REF!</f>
        <v>#REF!</v>
      </c>
      <c r="AQ157" s="11" t="e">
        <f>+'Ark1'!#REF!</f>
        <v>#REF!</v>
      </c>
      <c r="AR157" s="1" t="e">
        <f t="shared" si="14"/>
        <v>#REF!</v>
      </c>
      <c r="AS157" s="11" t="e">
        <f t="shared" si="15"/>
        <v>#REF!</v>
      </c>
      <c r="AT157" s="47"/>
      <c r="AU157" s="13"/>
      <c r="AV157" s="13"/>
      <c r="AW157" s="3" t="s">
        <v>105</v>
      </c>
    </row>
    <row r="158" spans="24:49">
      <c r="X158" s="47"/>
      <c r="Y158" t="e">
        <f>+'Ark1'!#REF!</f>
        <v>#REF!</v>
      </c>
      <c r="Z158" t="e">
        <f>+'Ark1'!#REF!</f>
        <v>#REF!</v>
      </c>
      <c r="AA158" s="3" t="str">
        <f t="shared" si="18"/>
        <v>4+</v>
      </c>
      <c r="AB158" t="e">
        <f>+'Ark1'!#REF!</f>
        <v>#REF!</v>
      </c>
      <c r="AC158" t="e">
        <f>+'Ark1'!#REF!</f>
        <v>#REF!</v>
      </c>
      <c r="AD158" s="207" t="e">
        <f>+'Ark1'!#REF!</f>
        <v>#REF!</v>
      </c>
      <c r="AE158" s="63" t="e">
        <f t="shared" si="16"/>
        <v>#REF!</v>
      </c>
      <c r="AF158" s="207" t="e">
        <f>+'Ark1'!#REF!</f>
        <v>#REF!</v>
      </c>
      <c r="AG158" s="1" t="e">
        <f>+'Ark1'!#REF!</f>
        <v>#REF!</v>
      </c>
      <c r="AH158" s="63" t="e">
        <f t="shared" si="17"/>
        <v>#REF!</v>
      </c>
      <c r="AI158" s="1" t="e">
        <f>+'Ark1'!#REF!</f>
        <v>#REF!</v>
      </c>
      <c r="AJ158" s="207"/>
      <c r="AK158" s="11" t="e">
        <f>+'Ark1'!#REF!</f>
        <v>#REF!</v>
      </c>
      <c r="AL158" s="101" t="e">
        <f>+'Ark1'!#REF!</f>
        <v>#REF!</v>
      </c>
      <c r="AM158" s="101" t="e">
        <f>+'Ark1'!#REF!</f>
        <v>#REF!</v>
      </c>
      <c r="AN158" s="101" t="e">
        <f>+'Ark1'!#REF!</f>
        <v>#REF!</v>
      </c>
      <c r="AO158" s="1" t="e">
        <f>+'Ark1'!#REF!</f>
        <v>#REF!</v>
      </c>
      <c r="AP158" s="1" t="e">
        <f>+'Ark1'!#REF!</f>
        <v>#REF!</v>
      </c>
      <c r="AQ158" s="11" t="e">
        <f>+'Ark1'!#REF!</f>
        <v>#REF!</v>
      </c>
      <c r="AR158" s="1" t="e">
        <f t="shared" si="14"/>
        <v>#REF!</v>
      </c>
      <c r="AS158" s="11" t="e">
        <f t="shared" si="15"/>
        <v>#REF!</v>
      </c>
      <c r="AT158" s="47"/>
      <c r="AU158" s="13"/>
      <c r="AV158" s="13"/>
      <c r="AW158" s="3" t="s">
        <v>106</v>
      </c>
    </row>
    <row r="159" spans="24:49">
      <c r="X159" s="47"/>
      <c r="Y159" t="e">
        <f>+'Ark1'!#REF!</f>
        <v>#REF!</v>
      </c>
      <c r="Z159" t="e">
        <f>+'Ark1'!#REF!</f>
        <v>#REF!</v>
      </c>
      <c r="AA159" s="3" t="str">
        <f t="shared" si="18"/>
        <v>5-</v>
      </c>
      <c r="AB159" t="e">
        <f>+'Ark1'!#REF!</f>
        <v>#REF!</v>
      </c>
      <c r="AC159" t="e">
        <f>+'Ark1'!#REF!</f>
        <v>#REF!</v>
      </c>
      <c r="AD159" s="207" t="e">
        <f>+'Ark1'!#REF!</f>
        <v>#REF!</v>
      </c>
      <c r="AE159" s="63" t="e">
        <f t="shared" si="16"/>
        <v>#REF!</v>
      </c>
      <c r="AF159" s="207" t="e">
        <f>+'Ark1'!#REF!</f>
        <v>#REF!</v>
      </c>
      <c r="AG159" s="1" t="e">
        <f>+'Ark1'!#REF!</f>
        <v>#REF!</v>
      </c>
      <c r="AH159" s="63" t="e">
        <f t="shared" si="17"/>
        <v>#REF!</v>
      </c>
      <c r="AI159" s="1" t="e">
        <f>+'Ark1'!#REF!</f>
        <v>#REF!</v>
      </c>
      <c r="AJ159" s="207"/>
      <c r="AK159" s="11" t="e">
        <f>+'Ark1'!#REF!</f>
        <v>#REF!</v>
      </c>
      <c r="AL159" s="101" t="e">
        <f>+'Ark1'!#REF!</f>
        <v>#REF!</v>
      </c>
      <c r="AM159" s="101" t="e">
        <f>+'Ark1'!#REF!</f>
        <v>#REF!</v>
      </c>
      <c r="AN159" s="101" t="e">
        <f>+'Ark1'!#REF!</f>
        <v>#REF!</v>
      </c>
      <c r="AO159" s="1" t="e">
        <f>+'Ark1'!#REF!</f>
        <v>#REF!</v>
      </c>
      <c r="AP159" s="1" t="e">
        <f>+'Ark1'!#REF!</f>
        <v>#REF!</v>
      </c>
      <c r="AQ159" s="11" t="e">
        <f>+'Ark1'!#REF!</f>
        <v>#REF!</v>
      </c>
      <c r="AR159" s="1" t="e">
        <f t="shared" si="14"/>
        <v>#REF!</v>
      </c>
      <c r="AS159" s="11" t="e">
        <f t="shared" si="15"/>
        <v>#REF!</v>
      </c>
      <c r="AT159" s="47"/>
      <c r="AU159" s="13"/>
      <c r="AV159" s="13"/>
      <c r="AW159" s="3" t="s">
        <v>107</v>
      </c>
    </row>
    <row r="160" spans="24:49">
      <c r="X160" s="47"/>
      <c r="Y160" t="e">
        <f>+'Ark1'!#REF!</f>
        <v>#REF!</v>
      </c>
      <c r="Z160" t="e">
        <f>+'Ark1'!#REF!</f>
        <v>#REF!</v>
      </c>
      <c r="AA160" s="3" t="str">
        <f t="shared" si="18"/>
        <v>5</v>
      </c>
      <c r="AB160" t="e">
        <f>+'Ark1'!#REF!</f>
        <v>#REF!</v>
      </c>
      <c r="AC160" t="e">
        <f>+'Ark1'!#REF!</f>
        <v>#REF!</v>
      </c>
      <c r="AD160" s="207" t="e">
        <f>+'Ark1'!#REF!</f>
        <v>#REF!</v>
      </c>
      <c r="AE160" s="63" t="e">
        <f t="shared" si="16"/>
        <v>#REF!</v>
      </c>
      <c r="AF160" s="207" t="e">
        <f>+'Ark1'!#REF!</f>
        <v>#REF!</v>
      </c>
      <c r="AG160" s="1" t="e">
        <f>+'Ark1'!#REF!</f>
        <v>#REF!</v>
      </c>
      <c r="AH160" s="63" t="e">
        <f t="shared" si="17"/>
        <v>#REF!</v>
      </c>
      <c r="AI160" s="1" t="e">
        <f>+'Ark1'!#REF!</f>
        <v>#REF!</v>
      </c>
      <c r="AJ160" s="207"/>
      <c r="AK160" s="11" t="e">
        <f>+'Ark1'!#REF!</f>
        <v>#REF!</v>
      </c>
      <c r="AL160" s="101" t="e">
        <f>+'Ark1'!#REF!</f>
        <v>#REF!</v>
      </c>
      <c r="AM160" s="101" t="e">
        <f>+'Ark1'!#REF!</f>
        <v>#REF!</v>
      </c>
      <c r="AN160" s="101" t="e">
        <f>+'Ark1'!#REF!</f>
        <v>#REF!</v>
      </c>
      <c r="AO160" s="1" t="e">
        <f>+'Ark1'!#REF!</f>
        <v>#REF!</v>
      </c>
      <c r="AP160" s="1" t="e">
        <f>+'Ark1'!#REF!</f>
        <v>#REF!</v>
      </c>
      <c r="AQ160" s="11" t="e">
        <f>+'Ark1'!#REF!</f>
        <v>#REF!</v>
      </c>
      <c r="AR160" s="1" t="e">
        <f t="shared" si="14"/>
        <v>#REF!</v>
      </c>
      <c r="AS160" s="11" t="e">
        <f t="shared" si="15"/>
        <v>#REF!</v>
      </c>
      <c r="AT160" s="47"/>
      <c r="AU160" s="13"/>
      <c r="AV160" s="13"/>
      <c r="AW160" s="3" t="s">
        <v>108</v>
      </c>
    </row>
    <row r="161" spans="24:49">
      <c r="X161" s="47"/>
      <c r="Y161" t="e">
        <f>+'Ark1'!#REF!</f>
        <v>#REF!</v>
      </c>
      <c r="Z161" t="e">
        <f>+'Ark1'!#REF!</f>
        <v>#REF!</v>
      </c>
      <c r="AA161" s="3" t="str">
        <f t="shared" si="18"/>
        <v>5+</v>
      </c>
      <c r="AB161" t="e">
        <f>+'Ark1'!#REF!</f>
        <v>#REF!</v>
      </c>
      <c r="AC161" t="e">
        <f>+'Ark1'!#REF!</f>
        <v>#REF!</v>
      </c>
      <c r="AD161" s="207" t="e">
        <f>+'Ark1'!#REF!</f>
        <v>#REF!</v>
      </c>
      <c r="AE161" s="63" t="e">
        <f t="shared" si="16"/>
        <v>#REF!</v>
      </c>
      <c r="AF161" s="207" t="e">
        <f>+'Ark1'!#REF!</f>
        <v>#REF!</v>
      </c>
      <c r="AG161" s="1" t="e">
        <f>+'Ark1'!#REF!</f>
        <v>#REF!</v>
      </c>
      <c r="AH161" s="63" t="e">
        <f t="shared" si="17"/>
        <v>#REF!</v>
      </c>
      <c r="AI161" s="1" t="e">
        <f>+'Ark1'!#REF!</f>
        <v>#REF!</v>
      </c>
      <c r="AJ161" s="207"/>
      <c r="AK161" s="11" t="e">
        <f>+'Ark1'!#REF!</f>
        <v>#REF!</v>
      </c>
      <c r="AL161" s="101" t="e">
        <f>+'Ark1'!#REF!</f>
        <v>#REF!</v>
      </c>
      <c r="AM161" s="101" t="e">
        <f>+'Ark1'!#REF!</f>
        <v>#REF!</v>
      </c>
      <c r="AN161" s="101" t="e">
        <f>+'Ark1'!#REF!</f>
        <v>#REF!</v>
      </c>
      <c r="AO161" s="1" t="e">
        <f>+'Ark1'!#REF!</f>
        <v>#REF!</v>
      </c>
      <c r="AP161" s="1" t="e">
        <f>+'Ark1'!#REF!</f>
        <v>#REF!</v>
      </c>
      <c r="AQ161" s="11" t="e">
        <f>+'Ark1'!#REF!</f>
        <v>#REF!</v>
      </c>
      <c r="AR161" s="1" t="e">
        <f t="shared" si="14"/>
        <v>#REF!</v>
      </c>
      <c r="AS161" s="11" t="e">
        <f t="shared" si="15"/>
        <v>#REF!</v>
      </c>
      <c r="AT161" s="47"/>
      <c r="AU161" s="13"/>
      <c r="AV161" s="13"/>
      <c r="AW161" s="57" t="s">
        <v>94</v>
      </c>
    </row>
    <row r="162" spans="24:49">
      <c r="X162" s="47"/>
      <c r="Y162" s="56" t="e">
        <f>+'Ark1'!#REF!</f>
        <v>#REF!</v>
      </c>
      <c r="Z162" s="56" t="e">
        <f>+'Ark1'!#REF!</f>
        <v>#REF!</v>
      </c>
      <c r="AA162" s="57" t="str">
        <f t="shared" si="18"/>
        <v>1-</v>
      </c>
      <c r="AB162" s="56" t="e">
        <f>+'Ark1'!#REF!</f>
        <v>#REF!</v>
      </c>
      <c r="AC162" s="56" t="e">
        <f>+'Ark1'!#REF!</f>
        <v>#REF!</v>
      </c>
      <c r="AD162" s="189" t="e">
        <f>+'Ark1'!#REF!</f>
        <v>#REF!</v>
      </c>
      <c r="AE162" s="62" t="e">
        <f t="shared" si="16"/>
        <v>#REF!</v>
      </c>
      <c r="AF162" s="189" t="e">
        <f>+'Ark1'!#REF!</f>
        <v>#REF!</v>
      </c>
      <c r="AG162" s="58" t="e">
        <f>+'Ark1'!#REF!</f>
        <v>#REF!</v>
      </c>
      <c r="AH162" s="62" t="e">
        <f t="shared" si="17"/>
        <v>#REF!</v>
      </c>
      <c r="AI162" s="58" t="e">
        <f>+'Ark1'!#REF!</f>
        <v>#REF!</v>
      </c>
      <c r="AJ162" s="189"/>
      <c r="AK162" s="78" t="e">
        <f>+'Ark1'!#REF!</f>
        <v>#REF!</v>
      </c>
      <c r="AL162" s="166" t="e">
        <f>+'Ark1'!#REF!</f>
        <v>#REF!</v>
      </c>
      <c r="AM162" s="166" t="e">
        <f>+'Ark1'!#REF!</f>
        <v>#REF!</v>
      </c>
      <c r="AN162" s="166" t="e">
        <f>+'Ark1'!#REF!</f>
        <v>#REF!</v>
      </c>
      <c r="AO162" s="58" t="e">
        <f>+'Ark1'!#REF!</f>
        <v>#REF!</v>
      </c>
      <c r="AP162" s="58" t="e">
        <f>+'Ark1'!#REF!</f>
        <v>#REF!</v>
      </c>
      <c r="AQ162" s="78" t="e">
        <f>+'Ark1'!#REF!</f>
        <v>#REF!</v>
      </c>
      <c r="AR162" s="58" t="e">
        <f t="shared" si="14"/>
        <v>#REF!</v>
      </c>
      <c r="AS162" s="78" t="e">
        <f t="shared" si="15"/>
        <v>#REF!</v>
      </c>
      <c r="AT162" s="47"/>
      <c r="AW162" s="68" t="s">
        <v>95</v>
      </c>
    </row>
    <row r="163" spans="24:49">
      <c r="X163" s="47"/>
      <c r="Y163" s="56" t="e">
        <f>+'Ark1'!#REF!</f>
        <v>#REF!</v>
      </c>
      <c r="Z163" s="56" t="e">
        <f>+'Ark1'!#REF!</f>
        <v>#REF!</v>
      </c>
      <c r="AA163" s="57" t="str">
        <f t="shared" si="18"/>
        <v>1</v>
      </c>
      <c r="AB163" s="56" t="e">
        <f>+'Ark1'!#REF!</f>
        <v>#REF!</v>
      </c>
      <c r="AC163" s="56" t="e">
        <f>+'Ark1'!#REF!</f>
        <v>#REF!</v>
      </c>
      <c r="AD163" s="189" t="e">
        <f>+'Ark1'!#REF!</f>
        <v>#REF!</v>
      </c>
      <c r="AE163" s="62" t="e">
        <f t="shared" si="16"/>
        <v>#REF!</v>
      </c>
      <c r="AF163" s="189" t="e">
        <f>+'Ark1'!#REF!</f>
        <v>#REF!</v>
      </c>
      <c r="AG163" s="58" t="e">
        <f>+'Ark1'!#REF!</f>
        <v>#REF!</v>
      </c>
      <c r="AH163" s="62" t="e">
        <f t="shared" si="17"/>
        <v>#REF!</v>
      </c>
      <c r="AI163" s="58" t="e">
        <f>+'Ark1'!#REF!</f>
        <v>#REF!</v>
      </c>
      <c r="AJ163" s="189"/>
      <c r="AK163" s="78" t="e">
        <f>+'Ark1'!#REF!</f>
        <v>#REF!</v>
      </c>
      <c r="AL163" s="166" t="e">
        <f>+'Ark1'!#REF!</f>
        <v>#REF!</v>
      </c>
      <c r="AM163" s="166" t="e">
        <f>+'Ark1'!#REF!</f>
        <v>#REF!</v>
      </c>
      <c r="AN163" s="166" t="e">
        <f>+'Ark1'!#REF!</f>
        <v>#REF!</v>
      </c>
      <c r="AO163" s="58" t="e">
        <f>+'Ark1'!#REF!</f>
        <v>#REF!</v>
      </c>
      <c r="AP163" s="58" t="e">
        <f>+'Ark1'!#REF!</f>
        <v>#REF!</v>
      </c>
      <c r="AQ163" s="78" t="e">
        <f>+'Ark1'!#REF!</f>
        <v>#REF!</v>
      </c>
      <c r="AR163" s="58" t="e">
        <f t="shared" si="14"/>
        <v>#REF!</v>
      </c>
      <c r="AS163" s="78" t="e">
        <f t="shared" si="15"/>
        <v>#REF!</v>
      </c>
      <c r="AT163" s="47"/>
      <c r="AW163" s="57" t="s">
        <v>96</v>
      </c>
    </row>
    <row r="164" spans="24:49">
      <c r="X164" s="47"/>
      <c r="Y164" s="56" t="e">
        <f>+'Ark1'!#REF!</f>
        <v>#REF!</v>
      </c>
      <c r="Z164" s="56" t="e">
        <f>+'Ark1'!#REF!</f>
        <v>#REF!</v>
      </c>
      <c r="AA164" s="57" t="str">
        <f t="shared" si="18"/>
        <v>1+</v>
      </c>
      <c r="AB164" s="56" t="e">
        <f>+'Ark1'!#REF!</f>
        <v>#REF!</v>
      </c>
      <c r="AC164" s="56" t="e">
        <f>+'Ark1'!#REF!</f>
        <v>#REF!</v>
      </c>
      <c r="AD164" s="189" t="e">
        <f>+'Ark1'!#REF!</f>
        <v>#REF!</v>
      </c>
      <c r="AE164" s="62" t="e">
        <f t="shared" si="16"/>
        <v>#REF!</v>
      </c>
      <c r="AF164" s="189" t="e">
        <f>+'Ark1'!#REF!</f>
        <v>#REF!</v>
      </c>
      <c r="AG164" s="58" t="e">
        <f>+'Ark1'!#REF!</f>
        <v>#REF!</v>
      </c>
      <c r="AH164" s="62" t="e">
        <f t="shared" si="17"/>
        <v>#REF!</v>
      </c>
      <c r="AI164" s="58" t="e">
        <f>+'Ark1'!#REF!</f>
        <v>#REF!</v>
      </c>
      <c r="AJ164" s="189"/>
      <c r="AK164" s="78" t="e">
        <f>+'Ark1'!#REF!</f>
        <v>#REF!</v>
      </c>
      <c r="AL164" s="166" t="e">
        <f>+'Ark1'!#REF!</f>
        <v>#REF!</v>
      </c>
      <c r="AM164" s="166" t="e">
        <f>+'Ark1'!#REF!</f>
        <v>#REF!</v>
      </c>
      <c r="AN164" s="166" t="e">
        <f>+'Ark1'!#REF!</f>
        <v>#REF!</v>
      </c>
      <c r="AO164" s="58" t="e">
        <f>+'Ark1'!#REF!</f>
        <v>#REF!</v>
      </c>
      <c r="AP164" s="58" t="e">
        <f>+'Ark1'!#REF!</f>
        <v>#REF!</v>
      </c>
      <c r="AQ164" s="78" t="e">
        <f>+'Ark1'!#REF!</f>
        <v>#REF!</v>
      </c>
      <c r="AR164" s="58" t="e">
        <f t="shared" si="14"/>
        <v>#REF!</v>
      </c>
      <c r="AS164" s="78" t="e">
        <f t="shared" si="15"/>
        <v>#REF!</v>
      </c>
      <c r="AT164" s="47"/>
      <c r="AW164" s="57" t="s">
        <v>97</v>
      </c>
    </row>
    <row r="165" spans="24:49">
      <c r="X165" s="47"/>
      <c r="Y165" s="56" t="e">
        <f>+'Ark1'!#REF!</f>
        <v>#REF!</v>
      </c>
      <c r="Z165" s="56" t="e">
        <f>+'Ark1'!#REF!</f>
        <v>#REF!</v>
      </c>
      <c r="AA165" s="57" t="str">
        <f t="shared" si="18"/>
        <v>2-</v>
      </c>
      <c r="AB165" s="56" t="e">
        <f>+'Ark1'!#REF!</f>
        <v>#REF!</v>
      </c>
      <c r="AC165" s="56" t="e">
        <f>+'Ark1'!#REF!</f>
        <v>#REF!</v>
      </c>
      <c r="AD165" s="189" t="e">
        <f>+'Ark1'!#REF!</f>
        <v>#REF!</v>
      </c>
      <c r="AE165" s="62" t="e">
        <f t="shared" si="16"/>
        <v>#REF!</v>
      </c>
      <c r="AF165" s="189" t="e">
        <f>+'Ark1'!#REF!</f>
        <v>#REF!</v>
      </c>
      <c r="AG165" s="58" t="e">
        <f>+'Ark1'!#REF!</f>
        <v>#REF!</v>
      </c>
      <c r="AH165" s="62" t="e">
        <f t="shared" si="17"/>
        <v>#REF!</v>
      </c>
      <c r="AI165" s="58" t="e">
        <f>+'Ark1'!#REF!</f>
        <v>#REF!</v>
      </c>
      <c r="AJ165" s="189"/>
      <c r="AK165" s="78" t="e">
        <f>+'Ark1'!#REF!</f>
        <v>#REF!</v>
      </c>
      <c r="AL165" s="166" t="e">
        <f>+'Ark1'!#REF!</f>
        <v>#REF!</v>
      </c>
      <c r="AM165" s="166" t="e">
        <f>+'Ark1'!#REF!</f>
        <v>#REF!</v>
      </c>
      <c r="AN165" s="166" t="e">
        <f>+'Ark1'!#REF!</f>
        <v>#REF!</v>
      </c>
      <c r="AO165" s="58" t="e">
        <f>+'Ark1'!#REF!</f>
        <v>#REF!</v>
      </c>
      <c r="AP165" s="58" t="e">
        <f>+'Ark1'!#REF!</f>
        <v>#REF!</v>
      </c>
      <c r="AQ165" s="78" t="e">
        <f>+'Ark1'!#REF!</f>
        <v>#REF!</v>
      </c>
      <c r="AR165" s="58" t="e">
        <f t="shared" si="14"/>
        <v>#REF!</v>
      </c>
      <c r="AS165" s="78" t="e">
        <f t="shared" si="15"/>
        <v>#REF!</v>
      </c>
      <c r="AT165" s="47"/>
      <c r="AW165" s="68" t="s">
        <v>98</v>
      </c>
    </row>
    <row r="166" spans="24:49">
      <c r="X166" s="47"/>
      <c r="Y166" s="56" t="e">
        <f>+'Ark1'!#REF!</f>
        <v>#REF!</v>
      </c>
      <c r="Z166" s="56" t="e">
        <f>+'Ark1'!#REF!</f>
        <v>#REF!</v>
      </c>
      <c r="AA166" s="57" t="str">
        <f t="shared" si="18"/>
        <v>2</v>
      </c>
      <c r="AB166" s="56" t="e">
        <f>+'Ark1'!#REF!</f>
        <v>#REF!</v>
      </c>
      <c r="AC166" s="56" t="e">
        <f>+'Ark1'!#REF!</f>
        <v>#REF!</v>
      </c>
      <c r="AD166" s="189" t="e">
        <f>+'Ark1'!#REF!</f>
        <v>#REF!</v>
      </c>
      <c r="AE166" s="62" t="e">
        <f t="shared" si="16"/>
        <v>#REF!</v>
      </c>
      <c r="AF166" s="189" t="e">
        <f>+'Ark1'!#REF!</f>
        <v>#REF!</v>
      </c>
      <c r="AG166" s="58" t="e">
        <f>+'Ark1'!#REF!</f>
        <v>#REF!</v>
      </c>
      <c r="AH166" s="62" t="e">
        <f t="shared" si="17"/>
        <v>#REF!</v>
      </c>
      <c r="AI166" s="58" t="e">
        <f>+'Ark1'!#REF!</f>
        <v>#REF!</v>
      </c>
      <c r="AJ166" s="189"/>
      <c r="AK166" s="78" t="e">
        <f>+'Ark1'!#REF!</f>
        <v>#REF!</v>
      </c>
      <c r="AL166" s="166" t="e">
        <f>+'Ark1'!#REF!</f>
        <v>#REF!</v>
      </c>
      <c r="AM166" s="166" t="e">
        <f>+'Ark1'!#REF!</f>
        <v>#REF!</v>
      </c>
      <c r="AN166" s="166" t="e">
        <f>+'Ark1'!#REF!</f>
        <v>#REF!</v>
      </c>
      <c r="AO166" s="58" t="e">
        <f>+'Ark1'!#REF!</f>
        <v>#REF!</v>
      </c>
      <c r="AP166" s="58" t="e">
        <f>+'Ark1'!#REF!</f>
        <v>#REF!</v>
      </c>
      <c r="AQ166" s="78" t="e">
        <f>+'Ark1'!#REF!</f>
        <v>#REF!</v>
      </c>
      <c r="AR166" s="58" t="e">
        <f t="shared" si="14"/>
        <v>#REF!</v>
      </c>
      <c r="AS166" s="78" t="e">
        <f t="shared" si="15"/>
        <v>#REF!</v>
      </c>
      <c r="AT166" s="47"/>
      <c r="AW166" s="57" t="s">
        <v>99</v>
      </c>
    </row>
    <row r="167" spans="24:49">
      <c r="X167" s="47"/>
      <c r="Y167" s="56" t="e">
        <f>+'Ark1'!#REF!</f>
        <v>#REF!</v>
      </c>
      <c r="Z167" s="56" t="e">
        <f>+'Ark1'!#REF!</f>
        <v>#REF!</v>
      </c>
      <c r="AA167" s="57" t="str">
        <f t="shared" si="18"/>
        <v>2+</v>
      </c>
      <c r="AB167" s="56" t="e">
        <f>+'Ark1'!#REF!</f>
        <v>#REF!</v>
      </c>
      <c r="AC167" s="56" t="e">
        <f>+'Ark1'!#REF!</f>
        <v>#REF!</v>
      </c>
      <c r="AD167" s="189" t="e">
        <f>+'Ark1'!#REF!</f>
        <v>#REF!</v>
      </c>
      <c r="AE167" s="62" t="e">
        <f t="shared" si="16"/>
        <v>#REF!</v>
      </c>
      <c r="AF167" s="189" t="e">
        <f>+'Ark1'!#REF!</f>
        <v>#REF!</v>
      </c>
      <c r="AG167" s="58" t="e">
        <f>+'Ark1'!#REF!</f>
        <v>#REF!</v>
      </c>
      <c r="AH167" s="62" t="e">
        <f t="shared" si="17"/>
        <v>#REF!</v>
      </c>
      <c r="AI167" s="58" t="e">
        <f>+'Ark1'!#REF!</f>
        <v>#REF!</v>
      </c>
      <c r="AJ167" s="189"/>
      <c r="AK167" s="78" t="e">
        <f>+'Ark1'!#REF!</f>
        <v>#REF!</v>
      </c>
      <c r="AL167" s="166" t="e">
        <f>+'Ark1'!#REF!</f>
        <v>#REF!</v>
      </c>
      <c r="AM167" s="166" t="e">
        <f>+'Ark1'!#REF!</f>
        <v>#REF!</v>
      </c>
      <c r="AN167" s="166" t="e">
        <f>+'Ark1'!#REF!</f>
        <v>#REF!</v>
      </c>
      <c r="AO167" s="58" t="e">
        <f>+'Ark1'!#REF!</f>
        <v>#REF!</v>
      </c>
      <c r="AP167" s="58" t="e">
        <f>+'Ark1'!#REF!</f>
        <v>#REF!</v>
      </c>
      <c r="AQ167" s="78" t="e">
        <f>+'Ark1'!#REF!</f>
        <v>#REF!</v>
      </c>
      <c r="AR167" s="58" t="e">
        <f t="shared" si="14"/>
        <v>#REF!</v>
      </c>
      <c r="AS167" s="78" t="e">
        <f t="shared" si="15"/>
        <v>#REF!</v>
      </c>
      <c r="AT167" s="47"/>
      <c r="AW167" s="57" t="s">
        <v>100</v>
      </c>
    </row>
    <row r="168" spans="24:49">
      <c r="X168" s="47"/>
      <c r="Y168" s="56" t="e">
        <f>+'Ark1'!#REF!</f>
        <v>#REF!</v>
      </c>
      <c r="Z168" s="56" t="e">
        <f>+'Ark1'!#REF!</f>
        <v>#REF!</v>
      </c>
      <c r="AA168" s="57" t="str">
        <f t="shared" si="18"/>
        <v>3-</v>
      </c>
      <c r="AB168" s="56" t="e">
        <f>+'Ark1'!#REF!</f>
        <v>#REF!</v>
      </c>
      <c r="AC168" s="56" t="e">
        <f>+'Ark1'!#REF!</f>
        <v>#REF!</v>
      </c>
      <c r="AD168" s="189" t="e">
        <f>+'Ark1'!#REF!</f>
        <v>#REF!</v>
      </c>
      <c r="AE168" s="62" t="e">
        <f t="shared" si="16"/>
        <v>#REF!</v>
      </c>
      <c r="AF168" s="189" t="e">
        <f>+'Ark1'!#REF!</f>
        <v>#REF!</v>
      </c>
      <c r="AG168" s="58" t="e">
        <f>+'Ark1'!#REF!</f>
        <v>#REF!</v>
      </c>
      <c r="AH168" s="62" t="e">
        <f t="shared" si="17"/>
        <v>#REF!</v>
      </c>
      <c r="AI168" s="58" t="e">
        <f>+'Ark1'!#REF!</f>
        <v>#REF!</v>
      </c>
      <c r="AJ168" s="189"/>
      <c r="AK168" s="78" t="e">
        <f>+'Ark1'!#REF!</f>
        <v>#REF!</v>
      </c>
      <c r="AL168" s="166" t="e">
        <f>+'Ark1'!#REF!</f>
        <v>#REF!</v>
      </c>
      <c r="AM168" s="166" t="e">
        <f>+'Ark1'!#REF!</f>
        <v>#REF!</v>
      </c>
      <c r="AN168" s="166" t="e">
        <f>+'Ark1'!#REF!</f>
        <v>#REF!</v>
      </c>
      <c r="AO168" s="58" t="e">
        <f>+'Ark1'!#REF!</f>
        <v>#REF!</v>
      </c>
      <c r="AP168" s="58" t="e">
        <f>+'Ark1'!#REF!</f>
        <v>#REF!</v>
      </c>
      <c r="AQ168" s="78" t="e">
        <f>+'Ark1'!#REF!</f>
        <v>#REF!</v>
      </c>
      <c r="AR168" s="58" t="e">
        <f t="shared" si="14"/>
        <v>#REF!</v>
      </c>
      <c r="AS168" s="78" t="e">
        <f t="shared" si="15"/>
        <v>#REF!</v>
      </c>
      <c r="AT168" s="47"/>
      <c r="AW168" s="68" t="s">
        <v>101</v>
      </c>
    </row>
    <row r="169" spans="24:49">
      <c r="X169" s="47"/>
      <c r="Y169" s="56" t="e">
        <f>+'Ark1'!#REF!</f>
        <v>#REF!</v>
      </c>
      <c r="Z169" s="56" t="e">
        <f>+'Ark1'!#REF!</f>
        <v>#REF!</v>
      </c>
      <c r="AA169" s="57" t="str">
        <f t="shared" si="18"/>
        <v>3</v>
      </c>
      <c r="AB169" s="56" t="e">
        <f>+'Ark1'!#REF!</f>
        <v>#REF!</v>
      </c>
      <c r="AC169" s="56" t="e">
        <f>+'Ark1'!#REF!</f>
        <v>#REF!</v>
      </c>
      <c r="AD169" s="189" t="e">
        <f>+'Ark1'!#REF!</f>
        <v>#REF!</v>
      </c>
      <c r="AE169" s="62" t="e">
        <f t="shared" si="16"/>
        <v>#REF!</v>
      </c>
      <c r="AF169" s="189" t="e">
        <f>+'Ark1'!#REF!</f>
        <v>#REF!</v>
      </c>
      <c r="AG169" s="58" t="e">
        <f>+'Ark1'!#REF!</f>
        <v>#REF!</v>
      </c>
      <c r="AH169" s="62" t="e">
        <f t="shared" si="17"/>
        <v>#REF!</v>
      </c>
      <c r="AI169" s="58" t="e">
        <f>+'Ark1'!#REF!</f>
        <v>#REF!</v>
      </c>
      <c r="AJ169" s="189"/>
      <c r="AK169" s="78" t="e">
        <f>+'Ark1'!#REF!</f>
        <v>#REF!</v>
      </c>
      <c r="AL169" s="166" t="e">
        <f>+'Ark1'!#REF!</f>
        <v>#REF!</v>
      </c>
      <c r="AM169" s="166" t="e">
        <f>+'Ark1'!#REF!</f>
        <v>#REF!</v>
      </c>
      <c r="AN169" s="166" t="e">
        <f>+'Ark1'!#REF!</f>
        <v>#REF!</v>
      </c>
      <c r="AO169" s="58" t="e">
        <f>+'Ark1'!#REF!</f>
        <v>#REF!</v>
      </c>
      <c r="AP169" s="58" t="e">
        <f>+'Ark1'!#REF!</f>
        <v>#REF!</v>
      </c>
      <c r="AQ169" s="78" t="e">
        <f>+'Ark1'!#REF!</f>
        <v>#REF!</v>
      </c>
      <c r="AR169" s="58" t="e">
        <f t="shared" si="14"/>
        <v>#REF!</v>
      </c>
      <c r="AS169" s="78" t="e">
        <f t="shared" si="15"/>
        <v>#REF!</v>
      </c>
      <c r="AT169" s="47"/>
      <c r="AW169" s="57" t="s">
        <v>102</v>
      </c>
    </row>
    <row r="170" spans="24:49">
      <c r="X170" s="47"/>
      <c r="Y170" s="56" t="e">
        <f>+'Ark1'!#REF!</f>
        <v>#REF!</v>
      </c>
      <c r="Z170" s="56" t="e">
        <f>+'Ark1'!#REF!</f>
        <v>#REF!</v>
      </c>
      <c r="AA170" s="57" t="str">
        <f t="shared" si="18"/>
        <v>3+</v>
      </c>
      <c r="AB170" s="56" t="e">
        <f>+'Ark1'!#REF!</f>
        <v>#REF!</v>
      </c>
      <c r="AC170" s="56" t="e">
        <f>+'Ark1'!#REF!</f>
        <v>#REF!</v>
      </c>
      <c r="AD170" s="189" t="e">
        <f>+'Ark1'!#REF!</f>
        <v>#REF!</v>
      </c>
      <c r="AE170" s="62" t="e">
        <f t="shared" si="16"/>
        <v>#REF!</v>
      </c>
      <c r="AF170" s="189" t="e">
        <f>+'Ark1'!#REF!</f>
        <v>#REF!</v>
      </c>
      <c r="AG170" s="58" t="e">
        <f>+'Ark1'!#REF!</f>
        <v>#REF!</v>
      </c>
      <c r="AH170" s="62" t="e">
        <f t="shared" si="17"/>
        <v>#REF!</v>
      </c>
      <c r="AI170" s="58" t="e">
        <f>+'Ark1'!#REF!</f>
        <v>#REF!</v>
      </c>
      <c r="AJ170" s="189"/>
      <c r="AK170" s="78" t="e">
        <f>+'Ark1'!#REF!</f>
        <v>#REF!</v>
      </c>
      <c r="AL170" s="166" t="e">
        <f>+'Ark1'!#REF!</f>
        <v>#REF!</v>
      </c>
      <c r="AM170" s="166" t="e">
        <f>+'Ark1'!#REF!</f>
        <v>#REF!</v>
      </c>
      <c r="AN170" s="166" t="e">
        <f>+'Ark1'!#REF!</f>
        <v>#REF!</v>
      </c>
      <c r="AO170" s="58" t="e">
        <f>+'Ark1'!#REF!</f>
        <v>#REF!</v>
      </c>
      <c r="AP170" s="58" t="e">
        <f>+'Ark1'!#REF!</f>
        <v>#REF!</v>
      </c>
      <c r="AQ170" s="78" t="e">
        <f>+'Ark1'!#REF!</f>
        <v>#REF!</v>
      </c>
      <c r="AR170" s="58" t="e">
        <f t="shared" si="14"/>
        <v>#REF!</v>
      </c>
      <c r="AS170" s="78" t="e">
        <f t="shared" si="15"/>
        <v>#REF!</v>
      </c>
      <c r="AT170" s="47"/>
      <c r="AW170" s="57" t="s">
        <v>103</v>
      </c>
    </row>
    <row r="171" spans="24:49">
      <c r="X171" s="47"/>
      <c r="Y171" s="56" t="e">
        <f>+'Ark1'!#REF!</f>
        <v>#REF!</v>
      </c>
      <c r="Z171" s="56" t="e">
        <f>+'Ark1'!#REF!</f>
        <v>#REF!</v>
      </c>
      <c r="AA171" s="57" t="str">
        <f t="shared" si="18"/>
        <v>4-</v>
      </c>
      <c r="AB171" s="56" t="e">
        <f>+'Ark1'!#REF!</f>
        <v>#REF!</v>
      </c>
      <c r="AC171" s="56" t="e">
        <f>+'Ark1'!#REF!</f>
        <v>#REF!</v>
      </c>
      <c r="AD171" s="189" t="e">
        <f>+'Ark1'!#REF!</f>
        <v>#REF!</v>
      </c>
      <c r="AE171" s="62" t="e">
        <f t="shared" si="16"/>
        <v>#REF!</v>
      </c>
      <c r="AF171" s="189" t="e">
        <f>+'Ark1'!#REF!</f>
        <v>#REF!</v>
      </c>
      <c r="AG171" s="58" t="e">
        <f>+'Ark1'!#REF!</f>
        <v>#REF!</v>
      </c>
      <c r="AH171" s="62" t="e">
        <f t="shared" si="17"/>
        <v>#REF!</v>
      </c>
      <c r="AI171" s="58" t="e">
        <f>+'Ark1'!#REF!</f>
        <v>#REF!</v>
      </c>
      <c r="AJ171" s="189"/>
      <c r="AK171" s="78" t="e">
        <f>+'Ark1'!#REF!</f>
        <v>#REF!</v>
      </c>
      <c r="AL171" s="166" t="e">
        <f>+'Ark1'!#REF!</f>
        <v>#REF!</v>
      </c>
      <c r="AM171" s="166" t="e">
        <f>+'Ark1'!#REF!</f>
        <v>#REF!</v>
      </c>
      <c r="AN171" s="166" t="e">
        <f>+'Ark1'!#REF!</f>
        <v>#REF!</v>
      </c>
      <c r="AO171" s="58" t="e">
        <f>+'Ark1'!#REF!</f>
        <v>#REF!</v>
      </c>
      <c r="AP171" s="58" t="e">
        <f>+'Ark1'!#REF!</f>
        <v>#REF!</v>
      </c>
      <c r="AQ171" s="78" t="e">
        <f>+'Ark1'!#REF!</f>
        <v>#REF!</v>
      </c>
      <c r="AR171" s="58" t="e">
        <f t="shared" si="14"/>
        <v>#REF!</v>
      </c>
      <c r="AS171" s="78" t="e">
        <f t="shared" si="15"/>
        <v>#REF!</v>
      </c>
      <c r="AT171" s="47"/>
      <c r="AW171" s="68" t="s">
        <v>104</v>
      </c>
    </row>
    <row r="172" spans="24:49">
      <c r="X172" s="47"/>
      <c r="Y172" s="56" t="e">
        <f>+'Ark1'!#REF!</f>
        <v>#REF!</v>
      </c>
      <c r="Z172" s="56" t="e">
        <f>+'Ark1'!#REF!</f>
        <v>#REF!</v>
      </c>
      <c r="AA172" s="57" t="str">
        <f t="shared" si="18"/>
        <v>4</v>
      </c>
      <c r="AB172" s="56" t="e">
        <f>+'Ark1'!#REF!</f>
        <v>#REF!</v>
      </c>
      <c r="AC172" s="56" t="e">
        <f>+'Ark1'!#REF!</f>
        <v>#REF!</v>
      </c>
      <c r="AD172" s="189" t="e">
        <f>+'Ark1'!#REF!</f>
        <v>#REF!</v>
      </c>
      <c r="AE172" s="62" t="e">
        <f t="shared" si="16"/>
        <v>#REF!</v>
      </c>
      <c r="AF172" s="189" t="e">
        <f>+'Ark1'!#REF!</f>
        <v>#REF!</v>
      </c>
      <c r="AG172" s="58" t="e">
        <f>+'Ark1'!#REF!</f>
        <v>#REF!</v>
      </c>
      <c r="AH172" s="62" t="e">
        <f t="shared" si="17"/>
        <v>#REF!</v>
      </c>
      <c r="AI172" s="58" t="e">
        <f>+'Ark1'!#REF!</f>
        <v>#REF!</v>
      </c>
      <c r="AJ172" s="189"/>
      <c r="AK172" s="78" t="e">
        <f>+'Ark1'!#REF!</f>
        <v>#REF!</v>
      </c>
      <c r="AL172" s="166" t="e">
        <f>+'Ark1'!#REF!</f>
        <v>#REF!</v>
      </c>
      <c r="AM172" s="166" t="e">
        <f>+'Ark1'!#REF!</f>
        <v>#REF!</v>
      </c>
      <c r="AN172" s="166" t="e">
        <f>+'Ark1'!#REF!</f>
        <v>#REF!</v>
      </c>
      <c r="AO172" s="58" t="e">
        <f>+'Ark1'!#REF!</f>
        <v>#REF!</v>
      </c>
      <c r="AP172" s="58" t="e">
        <f>+'Ark1'!#REF!</f>
        <v>#REF!</v>
      </c>
      <c r="AQ172" s="78" t="e">
        <f>+'Ark1'!#REF!</f>
        <v>#REF!</v>
      </c>
      <c r="AR172" s="58" t="e">
        <f t="shared" si="14"/>
        <v>#REF!</v>
      </c>
      <c r="AS172" s="78" t="e">
        <f t="shared" si="15"/>
        <v>#REF!</v>
      </c>
      <c r="AT172" s="47"/>
      <c r="AW172" s="57" t="s">
        <v>105</v>
      </c>
    </row>
    <row r="173" spans="24:49">
      <c r="X173" s="47"/>
      <c r="Y173" s="56" t="e">
        <f>+'Ark1'!#REF!</f>
        <v>#REF!</v>
      </c>
      <c r="Z173" s="56" t="e">
        <f>+'Ark1'!#REF!</f>
        <v>#REF!</v>
      </c>
      <c r="AA173" s="57" t="str">
        <f t="shared" si="18"/>
        <v>4+</v>
      </c>
      <c r="AB173" s="56" t="e">
        <f>+'Ark1'!#REF!</f>
        <v>#REF!</v>
      </c>
      <c r="AC173" s="56" t="e">
        <f>+'Ark1'!#REF!</f>
        <v>#REF!</v>
      </c>
      <c r="AD173" s="189" t="e">
        <f>+'Ark1'!#REF!</f>
        <v>#REF!</v>
      </c>
      <c r="AE173" s="62" t="e">
        <f t="shared" si="16"/>
        <v>#REF!</v>
      </c>
      <c r="AF173" s="189" t="e">
        <f>+'Ark1'!#REF!</f>
        <v>#REF!</v>
      </c>
      <c r="AG173" s="58" t="e">
        <f>+'Ark1'!#REF!</f>
        <v>#REF!</v>
      </c>
      <c r="AH173" s="62" t="e">
        <f t="shared" si="17"/>
        <v>#REF!</v>
      </c>
      <c r="AI173" s="58" t="e">
        <f>+'Ark1'!#REF!</f>
        <v>#REF!</v>
      </c>
      <c r="AJ173" s="189"/>
      <c r="AK173" s="78" t="e">
        <f>+'Ark1'!#REF!</f>
        <v>#REF!</v>
      </c>
      <c r="AL173" s="166" t="e">
        <f>+'Ark1'!#REF!</f>
        <v>#REF!</v>
      </c>
      <c r="AM173" s="166" t="e">
        <f>+'Ark1'!#REF!</f>
        <v>#REF!</v>
      </c>
      <c r="AN173" s="166" t="e">
        <f>+'Ark1'!#REF!</f>
        <v>#REF!</v>
      </c>
      <c r="AO173" s="58" t="e">
        <f>+'Ark1'!#REF!</f>
        <v>#REF!</v>
      </c>
      <c r="AP173" s="58" t="e">
        <f>+'Ark1'!#REF!</f>
        <v>#REF!</v>
      </c>
      <c r="AQ173" s="78" t="e">
        <f>+'Ark1'!#REF!</f>
        <v>#REF!</v>
      </c>
      <c r="AR173" s="58" t="e">
        <f t="shared" si="14"/>
        <v>#REF!</v>
      </c>
      <c r="AS173" s="78" t="e">
        <f t="shared" si="15"/>
        <v>#REF!</v>
      </c>
      <c r="AT173" s="47"/>
      <c r="AW173" s="57" t="s">
        <v>106</v>
      </c>
    </row>
    <row r="174" spans="24:49">
      <c r="X174" s="47"/>
      <c r="Y174" s="56" t="e">
        <f>+'Ark1'!#REF!</f>
        <v>#REF!</v>
      </c>
      <c r="Z174" s="56" t="e">
        <f>+'Ark1'!#REF!</f>
        <v>#REF!</v>
      </c>
      <c r="AA174" s="57" t="str">
        <f t="shared" si="18"/>
        <v>5-</v>
      </c>
      <c r="AB174" s="56" t="e">
        <f>+'Ark1'!#REF!</f>
        <v>#REF!</v>
      </c>
      <c r="AC174" s="56" t="e">
        <f>+'Ark1'!#REF!</f>
        <v>#REF!</v>
      </c>
      <c r="AD174" s="189" t="e">
        <f>+'Ark1'!#REF!</f>
        <v>#REF!</v>
      </c>
      <c r="AE174" s="62" t="e">
        <f t="shared" si="16"/>
        <v>#REF!</v>
      </c>
      <c r="AF174" s="189" t="e">
        <f>+'Ark1'!#REF!</f>
        <v>#REF!</v>
      </c>
      <c r="AG174" s="58" t="e">
        <f>+'Ark1'!#REF!</f>
        <v>#REF!</v>
      </c>
      <c r="AH174" s="62" t="e">
        <f t="shared" si="17"/>
        <v>#REF!</v>
      </c>
      <c r="AI174" s="58" t="e">
        <f>+'Ark1'!#REF!</f>
        <v>#REF!</v>
      </c>
      <c r="AJ174" s="189"/>
      <c r="AK174" s="78" t="e">
        <f>+'Ark1'!#REF!</f>
        <v>#REF!</v>
      </c>
      <c r="AL174" s="166" t="e">
        <f>+'Ark1'!#REF!</f>
        <v>#REF!</v>
      </c>
      <c r="AM174" s="166" t="e">
        <f>+'Ark1'!#REF!</f>
        <v>#REF!</v>
      </c>
      <c r="AN174" s="166" t="e">
        <f>+'Ark1'!#REF!</f>
        <v>#REF!</v>
      </c>
      <c r="AO174" s="58" t="e">
        <f>+'Ark1'!#REF!</f>
        <v>#REF!</v>
      </c>
      <c r="AP174" s="58" t="e">
        <f>+'Ark1'!#REF!</f>
        <v>#REF!</v>
      </c>
      <c r="AQ174" s="78" t="e">
        <f>+'Ark1'!#REF!</f>
        <v>#REF!</v>
      </c>
      <c r="AR174" s="58" t="e">
        <f t="shared" si="14"/>
        <v>#REF!</v>
      </c>
      <c r="AS174" s="78" t="e">
        <f t="shared" si="15"/>
        <v>#REF!</v>
      </c>
      <c r="AT174" s="47"/>
      <c r="AW174" s="68" t="s">
        <v>107</v>
      </c>
    </row>
    <row r="175" spans="24:49">
      <c r="X175" s="47"/>
      <c r="Y175" s="56" t="e">
        <f>+'Ark1'!#REF!</f>
        <v>#REF!</v>
      </c>
      <c r="Z175" s="56" t="e">
        <f>+'Ark1'!#REF!</f>
        <v>#REF!</v>
      </c>
      <c r="AA175" s="57" t="str">
        <f t="shared" si="18"/>
        <v>5</v>
      </c>
      <c r="AB175" s="56" t="e">
        <f>+'Ark1'!#REF!</f>
        <v>#REF!</v>
      </c>
      <c r="AC175" s="56" t="e">
        <f>+'Ark1'!#REF!</f>
        <v>#REF!</v>
      </c>
      <c r="AD175" s="189" t="e">
        <f>+'Ark1'!#REF!</f>
        <v>#REF!</v>
      </c>
      <c r="AE175" s="62" t="e">
        <f t="shared" si="16"/>
        <v>#REF!</v>
      </c>
      <c r="AF175" s="189" t="e">
        <f>+'Ark1'!#REF!</f>
        <v>#REF!</v>
      </c>
      <c r="AG175" s="58" t="e">
        <f>+'Ark1'!#REF!</f>
        <v>#REF!</v>
      </c>
      <c r="AH175" s="62" t="e">
        <f t="shared" si="17"/>
        <v>#REF!</v>
      </c>
      <c r="AI175" s="58" t="e">
        <f>+'Ark1'!#REF!</f>
        <v>#REF!</v>
      </c>
      <c r="AJ175" s="189"/>
      <c r="AK175" s="78" t="e">
        <f>+'Ark1'!#REF!</f>
        <v>#REF!</v>
      </c>
      <c r="AL175" s="166" t="e">
        <f>+'Ark1'!#REF!</f>
        <v>#REF!</v>
      </c>
      <c r="AM175" s="166" t="e">
        <f>+'Ark1'!#REF!</f>
        <v>#REF!</v>
      </c>
      <c r="AN175" s="166" t="e">
        <f>+'Ark1'!#REF!</f>
        <v>#REF!</v>
      </c>
      <c r="AO175" s="58" t="e">
        <f>+'Ark1'!#REF!</f>
        <v>#REF!</v>
      </c>
      <c r="AP175" s="58" t="e">
        <f>+'Ark1'!#REF!</f>
        <v>#REF!</v>
      </c>
      <c r="AQ175" s="78" t="e">
        <f>+'Ark1'!#REF!</f>
        <v>#REF!</v>
      </c>
      <c r="AR175" s="58" t="e">
        <f t="shared" si="14"/>
        <v>#REF!</v>
      </c>
      <c r="AS175" s="78" t="e">
        <f t="shared" si="15"/>
        <v>#REF!</v>
      </c>
      <c r="AT175" s="47"/>
      <c r="AW175" s="57" t="s">
        <v>108</v>
      </c>
    </row>
    <row r="176" spans="24:49">
      <c r="X176" s="47"/>
      <c r="Y176" s="56" t="e">
        <f>+'Ark1'!#REF!</f>
        <v>#REF!</v>
      </c>
      <c r="Z176" s="56" t="e">
        <f>+'Ark1'!#REF!</f>
        <v>#REF!</v>
      </c>
      <c r="AA176" s="57" t="str">
        <f t="shared" si="18"/>
        <v>5+</v>
      </c>
      <c r="AB176" s="56" t="e">
        <f>+'Ark1'!#REF!</f>
        <v>#REF!</v>
      </c>
      <c r="AC176" s="56" t="e">
        <f>+'Ark1'!#REF!</f>
        <v>#REF!</v>
      </c>
      <c r="AD176" s="189" t="e">
        <f>+'Ark1'!#REF!</f>
        <v>#REF!</v>
      </c>
      <c r="AE176" s="62" t="e">
        <f t="shared" si="16"/>
        <v>#REF!</v>
      </c>
      <c r="AF176" s="189" t="e">
        <f>+'Ark1'!#REF!</f>
        <v>#REF!</v>
      </c>
      <c r="AG176" s="58" t="e">
        <f>+'Ark1'!#REF!</f>
        <v>#REF!</v>
      </c>
      <c r="AH176" s="62" t="e">
        <f t="shared" si="17"/>
        <v>#REF!</v>
      </c>
      <c r="AI176" s="58" t="e">
        <f>+'Ark1'!#REF!</f>
        <v>#REF!</v>
      </c>
      <c r="AJ176" s="189"/>
      <c r="AK176" s="78" t="e">
        <f>+'Ark1'!#REF!</f>
        <v>#REF!</v>
      </c>
      <c r="AL176" s="166" t="e">
        <f>+'Ark1'!#REF!</f>
        <v>#REF!</v>
      </c>
      <c r="AM176" s="166" t="e">
        <f>+'Ark1'!#REF!</f>
        <v>#REF!</v>
      </c>
      <c r="AN176" s="166" t="e">
        <f>+'Ark1'!#REF!</f>
        <v>#REF!</v>
      </c>
      <c r="AO176" s="58" t="e">
        <f>+'Ark1'!#REF!</f>
        <v>#REF!</v>
      </c>
      <c r="AP176" s="58" t="e">
        <f>+'Ark1'!#REF!</f>
        <v>#REF!</v>
      </c>
      <c r="AQ176" s="78" t="e">
        <f>+'Ark1'!#REF!</f>
        <v>#REF!</v>
      </c>
      <c r="AR176" s="58" t="e">
        <f t="shared" si="14"/>
        <v>#REF!</v>
      </c>
      <c r="AS176" s="78" t="e">
        <f t="shared" si="15"/>
        <v>#REF!</v>
      </c>
      <c r="AT176" s="47"/>
      <c r="AW176" s="3" t="s">
        <v>94</v>
      </c>
    </row>
    <row r="177" spans="24:49">
      <c r="X177" s="47"/>
      <c r="Y177" t="e">
        <f>+'Ark1'!#REF!</f>
        <v>#REF!</v>
      </c>
      <c r="Z177" t="e">
        <f>+'Ark1'!#REF!</f>
        <v>#REF!</v>
      </c>
      <c r="AA177" s="3" t="str">
        <f t="shared" si="18"/>
        <v>1-</v>
      </c>
      <c r="AB177" t="e">
        <f>+'Ark1'!#REF!</f>
        <v>#REF!</v>
      </c>
      <c r="AC177" t="e">
        <f>+'Ark1'!#REF!</f>
        <v>#REF!</v>
      </c>
      <c r="AD177" s="207" t="e">
        <f>+'Ark1'!#REF!</f>
        <v>#REF!</v>
      </c>
      <c r="AE177" s="63" t="e">
        <f t="shared" si="16"/>
        <v>#REF!</v>
      </c>
      <c r="AF177" s="207" t="e">
        <f>+'Ark1'!#REF!</f>
        <v>#REF!</v>
      </c>
      <c r="AG177" s="1" t="e">
        <f>+'Ark1'!#REF!</f>
        <v>#REF!</v>
      </c>
      <c r="AH177" s="63" t="e">
        <f t="shared" si="17"/>
        <v>#REF!</v>
      </c>
      <c r="AI177" s="1" t="e">
        <f>+'Ark1'!#REF!</f>
        <v>#REF!</v>
      </c>
      <c r="AJ177" s="207"/>
      <c r="AK177" s="11" t="e">
        <f>+'Ark1'!#REF!</f>
        <v>#REF!</v>
      </c>
      <c r="AL177" s="101" t="e">
        <f>+'Ark1'!#REF!</f>
        <v>#REF!</v>
      </c>
      <c r="AM177" s="101" t="e">
        <f>+'Ark1'!#REF!</f>
        <v>#REF!</v>
      </c>
      <c r="AN177" s="101" t="e">
        <f>+'Ark1'!#REF!</f>
        <v>#REF!</v>
      </c>
      <c r="AO177" s="1" t="e">
        <f>+'Ark1'!#REF!</f>
        <v>#REF!</v>
      </c>
      <c r="AP177" s="1" t="e">
        <f>+'Ark1'!#REF!</f>
        <v>#REF!</v>
      </c>
      <c r="AQ177" s="11" t="e">
        <f>+'Ark1'!#REF!</f>
        <v>#REF!</v>
      </c>
      <c r="AR177" s="1" t="e">
        <f t="shared" si="14"/>
        <v>#REF!</v>
      </c>
      <c r="AS177" s="11" t="e">
        <f t="shared" si="15"/>
        <v>#REF!</v>
      </c>
      <c r="AT177" s="47"/>
      <c r="AW177" s="3" t="s">
        <v>95</v>
      </c>
    </row>
    <row r="178" spans="24:49">
      <c r="X178" s="47"/>
      <c r="Y178" t="e">
        <f>+'Ark1'!#REF!</f>
        <v>#REF!</v>
      </c>
      <c r="Z178" t="e">
        <f>+'Ark1'!#REF!</f>
        <v>#REF!</v>
      </c>
      <c r="AA178" s="3" t="str">
        <f t="shared" si="18"/>
        <v>1</v>
      </c>
      <c r="AB178" t="e">
        <f>+'Ark1'!#REF!</f>
        <v>#REF!</v>
      </c>
      <c r="AC178" t="e">
        <f>+'Ark1'!#REF!</f>
        <v>#REF!</v>
      </c>
      <c r="AD178" s="207" t="e">
        <f>+'Ark1'!#REF!</f>
        <v>#REF!</v>
      </c>
      <c r="AE178" s="63" t="e">
        <f t="shared" si="16"/>
        <v>#REF!</v>
      </c>
      <c r="AF178" s="207" t="e">
        <f>+'Ark1'!#REF!</f>
        <v>#REF!</v>
      </c>
      <c r="AG178" s="1" t="e">
        <f>+'Ark1'!#REF!</f>
        <v>#REF!</v>
      </c>
      <c r="AH178" s="63" t="e">
        <f t="shared" si="17"/>
        <v>#REF!</v>
      </c>
      <c r="AI178" s="1" t="e">
        <f>+'Ark1'!#REF!</f>
        <v>#REF!</v>
      </c>
      <c r="AJ178" s="207"/>
      <c r="AK178" s="11" t="e">
        <f>+'Ark1'!#REF!</f>
        <v>#REF!</v>
      </c>
      <c r="AL178" s="101" t="e">
        <f>+'Ark1'!#REF!</f>
        <v>#REF!</v>
      </c>
      <c r="AM178" s="101" t="e">
        <f>+'Ark1'!#REF!</f>
        <v>#REF!</v>
      </c>
      <c r="AN178" s="101" t="e">
        <f>+'Ark1'!#REF!</f>
        <v>#REF!</v>
      </c>
      <c r="AO178" s="1" t="e">
        <f>+'Ark1'!#REF!</f>
        <v>#REF!</v>
      </c>
      <c r="AP178" s="1" t="e">
        <f>+'Ark1'!#REF!</f>
        <v>#REF!</v>
      </c>
      <c r="AQ178" s="11" t="e">
        <f>+'Ark1'!#REF!</f>
        <v>#REF!</v>
      </c>
      <c r="AR178" s="1" t="e">
        <f t="shared" si="14"/>
        <v>#REF!</v>
      </c>
      <c r="AS178" s="11" t="e">
        <f t="shared" si="15"/>
        <v>#REF!</v>
      </c>
      <c r="AT178" s="47"/>
      <c r="AW178" s="3" t="s">
        <v>96</v>
      </c>
    </row>
    <row r="179" spans="24:49">
      <c r="X179" s="47"/>
      <c r="Y179" t="e">
        <f>+'Ark1'!#REF!</f>
        <v>#REF!</v>
      </c>
      <c r="Z179" t="e">
        <f>+'Ark1'!#REF!</f>
        <v>#REF!</v>
      </c>
      <c r="AA179" s="3" t="str">
        <f t="shared" si="18"/>
        <v>1+</v>
      </c>
      <c r="AB179" t="e">
        <f>+'Ark1'!#REF!</f>
        <v>#REF!</v>
      </c>
      <c r="AC179" t="e">
        <f>+'Ark1'!#REF!</f>
        <v>#REF!</v>
      </c>
      <c r="AD179" s="207" t="e">
        <f>+'Ark1'!#REF!</f>
        <v>#REF!</v>
      </c>
      <c r="AE179" s="63" t="e">
        <f t="shared" si="16"/>
        <v>#REF!</v>
      </c>
      <c r="AF179" s="207" t="e">
        <f>+'Ark1'!#REF!</f>
        <v>#REF!</v>
      </c>
      <c r="AG179" s="1" t="e">
        <f>+'Ark1'!#REF!</f>
        <v>#REF!</v>
      </c>
      <c r="AH179" s="63" t="e">
        <f t="shared" si="17"/>
        <v>#REF!</v>
      </c>
      <c r="AI179" s="1" t="e">
        <f>+'Ark1'!#REF!</f>
        <v>#REF!</v>
      </c>
      <c r="AJ179" s="207"/>
      <c r="AK179" s="11" t="e">
        <f>+'Ark1'!#REF!</f>
        <v>#REF!</v>
      </c>
      <c r="AL179" s="101" t="e">
        <f>+'Ark1'!#REF!</f>
        <v>#REF!</v>
      </c>
      <c r="AM179" s="101" t="e">
        <f>+'Ark1'!#REF!</f>
        <v>#REF!</v>
      </c>
      <c r="AN179" s="101" t="e">
        <f>+'Ark1'!#REF!</f>
        <v>#REF!</v>
      </c>
      <c r="AO179" s="1" t="e">
        <f>+'Ark1'!#REF!</f>
        <v>#REF!</v>
      </c>
      <c r="AP179" s="1" t="e">
        <f>+'Ark1'!#REF!</f>
        <v>#REF!</v>
      </c>
      <c r="AQ179" s="11" t="e">
        <f>+'Ark1'!#REF!</f>
        <v>#REF!</v>
      </c>
      <c r="AR179" s="1" t="e">
        <f t="shared" si="14"/>
        <v>#REF!</v>
      </c>
      <c r="AS179" s="11" t="e">
        <f t="shared" si="15"/>
        <v>#REF!</v>
      </c>
      <c r="AT179" s="47"/>
      <c r="AW179" s="3" t="s">
        <v>97</v>
      </c>
    </row>
    <row r="180" spans="24:49">
      <c r="X180" s="47"/>
      <c r="Y180" t="e">
        <f>+'Ark1'!#REF!</f>
        <v>#REF!</v>
      </c>
      <c r="Z180" t="e">
        <f>+'Ark1'!#REF!</f>
        <v>#REF!</v>
      </c>
      <c r="AA180" s="3" t="str">
        <f t="shared" si="18"/>
        <v>2-</v>
      </c>
      <c r="AB180" t="e">
        <f>+'Ark1'!#REF!</f>
        <v>#REF!</v>
      </c>
      <c r="AC180" t="e">
        <f>+'Ark1'!#REF!</f>
        <v>#REF!</v>
      </c>
      <c r="AD180" s="207" t="e">
        <f>+'Ark1'!#REF!</f>
        <v>#REF!</v>
      </c>
      <c r="AE180" s="63" t="e">
        <f t="shared" si="16"/>
        <v>#REF!</v>
      </c>
      <c r="AF180" s="207" t="e">
        <f>+'Ark1'!#REF!</f>
        <v>#REF!</v>
      </c>
      <c r="AG180" s="1" t="e">
        <f>+'Ark1'!#REF!</f>
        <v>#REF!</v>
      </c>
      <c r="AH180" s="63" t="e">
        <f t="shared" si="17"/>
        <v>#REF!</v>
      </c>
      <c r="AI180" s="1" t="e">
        <f>+'Ark1'!#REF!</f>
        <v>#REF!</v>
      </c>
      <c r="AJ180" s="207"/>
      <c r="AK180" s="11" t="e">
        <f>+'Ark1'!#REF!</f>
        <v>#REF!</v>
      </c>
      <c r="AL180" s="101" t="e">
        <f>+'Ark1'!#REF!</f>
        <v>#REF!</v>
      </c>
      <c r="AM180" s="101" t="e">
        <f>+'Ark1'!#REF!</f>
        <v>#REF!</v>
      </c>
      <c r="AN180" s="101" t="e">
        <f>+'Ark1'!#REF!</f>
        <v>#REF!</v>
      </c>
      <c r="AO180" s="1" t="e">
        <f>+'Ark1'!#REF!</f>
        <v>#REF!</v>
      </c>
      <c r="AP180" s="1" t="e">
        <f>+'Ark1'!#REF!</f>
        <v>#REF!</v>
      </c>
      <c r="AQ180" s="11" t="e">
        <f>+'Ark1'!#REF!</f>
        <v>#REF!</v>
      </c>
      <c r="AR180" s="1" t="e">
        <f t="shared" si="14"/>
        <v>#REF!</v>
      </c>
      <c r="AS180" s="11" t="e">
        <f t="shared" si="15"/>
        <v>#REF!</v>
      </c>
      <c r="AT180" s="47"/>
      <c r="AW180" s="3" t="s">
        <v>98</v>
      </c>
    </row>
    <row r="181" spans="24:49">
      <c r="X181" s="47"/>
      <c r="Y181" t="e">
        <f>+'Ark1'!#REF!</f>
        <v>#REF!</v>
      </c>
      <c r="Z181" t="e">
        <f>+'Ark1'!#REF!</f>
        <v>#REF!</v>
      </c>
      <c r="AA181" s="3" t="str">
        <f t="shared" si="18"/>
        <v>2</v>
      </c>
      <c r="AB181" t="e">
        <f>+'Ark1'!#REF!</f>
        <v>#REF!</v>
      </c>
      <c r="AC181" t="e">
        <f>+'Ark1'!#REF!</f>
        <v>#REF!</v>
      </c>
      <c r="AD181" s="207" t="e">
        <f>+'Ark1'!#REF!</f>
        <v>#REF!</v>
      </c>
      <c r="AE181" s="63" t="e">
        <f t="shared" si="16"/>
        <v>#REF!</v>
      </c>
      <c r="AF181" s="207" t="e">
        <f>+'Ark1'!#REF!</f>
        <v>#REF!</v>
      </c>
      <c r="AG181" s="1" t="e">
        <f>+'Ark1'!#REF!</f>
        <v>#REF!</v>
      </c>
      <c r="AH181" s="63" t="e">
        <f t="shared" si="17"/>
        <v>#REF!</v>
      </c>
      <c r="AI181" s="1" t="e">
        <f>+'Ark1'!#REF!</f>
        <v>#REF!</v>
      </c>
      <c r="AJ181" s="207"/>
      <c r="AK181" s="11" t="e">
        <f>+'Ark1'!#REF!</f>
        <v>#REF!</v>
      </c>
      <c r="AL181" s="101" t="e">
        <f>+'Ark1'!#REF!</f>
        <v>#REF!</v>
      </c>
      <c r="AM181" s="101" t="e">
        <f>+'Ark1'!#REF!</f>
        <v>#REF!</v>
      </c>
      <c r="AN181" s="101" t="e">
        <f>+'Ark1'!#REF!</f>
        <v>#REF!</v>
      </c>
      <c r="AO181" s="1" t="e">
        <f>+'Ark1'!#REF!</f>
        <v>#REF!</v>
      </c>
      <c r="AP181" s="1" t="e">
        <f>+'Ark1'!#REF!</f>
        <v>#REF!</v>
      </c>
      <c r="AQ181" s="11" t="e">
        <f>+'Ark1'!#REF!</f>
        <v>#REF!</v>
      </c>
      <c r="AR181" s="1" t="e">
        <f t="shared" si="14"/>
        <v>#REF!</v>
      </c>
      <c r="AS181" s="11" t="e">
        <f t="shared" si="15"/>
        <v>#REF!</v>
      </c>
      <c r="AT181" s="47"/>
      <c r="AW181" s="3" t="s">
        <v>99</v>
      </c>
    </row>
    <row r="182" spans="24:49">
      <c r="X182" s="47"/>
      <c r="Y182" t="e">
        <f>+'Ark1'!#REF!</f>
        <v>#REF!</v>
      </c>
      <c r="Z182" t="e">
        <f>+'Ark1'!#REF!</f>
        <v>#REF!</v>
      </c>
      <c r="AA182" s="3" t="str">
        <f t="shared" si="18"/>
        <v>2+</v>
      </c>
      <c r="AB182" t="e">
        <f>+'Ark1'!#REF!</f>
        <v>#REF!</v>
      </c>
      <c r="AC182" t="e">
        <f>+'Ark1'!#REF!</f>
        <v>#REF!</v>
      </c>
      <c r="AD182" s="207" t="e">
        <f>+'Ark1'!#REF!</f>
        <v>#REF!</v>
      </c>
      <c r="AE182" s="63" t="e">
        <f t="shared" si="16"/>
        <v>#REF!</v>
      </c>
      <c r="AF182" s="207" t="e">
        <f>+'Ark1'!#REF!</f>
        <v>#REF!</v>
      </c>
      <c r="AG182" s="1" t="e">
        <f>+'Ark1'!#REF!</f>
        <v>#REF!</v>
      </c>
      <c r="AH182" s="63" t="e">
        <f t="shared" si="17"/>
        <v>#REF!</v>
      </c>
      <c r="AI182" s="1" t="e">
        <f>+'Ark1'!#REF!</f>
        <v>#REF!</v>
      </c>
      <c r="AJ182" s="207"/>
      <c r="AK182" s="11" t="e">
        <f>+'Ark1'!#REF!</f>
        <v>#REF!</v>
      </c>
      <c r="AL182" s="101" t="e">
        <f>+'Ark1'!#REF!</f>
        <v>#REF!</v>
      </c>
      <c r="AM182" s="101" t="e">
        <f>+'Ark1'!#REF!</f>
        <v>#REF!</v>
      </c>
      <c r="AN182" s="101" t="e">
        <f>+'Ark1'!#REF!</f>
        <v>#REF!</v>
      </c>
      <c r="AO182" s="1" t="e">
        <f>+'Ark1'!#REF!</f>
        <v>#REF!</v>
      </c>
      <c r="AP182" s="1" t="e">
        <f>+'Ark1'!#REF!</f>
        <v>#REF!</v>
      </c>
      <c r="AQ182" s="11" t="e">
        <f>+'Ark1'!#REF!</f>
        <v>#REF!</v>
      </c>
      <c r="AR182" s="1" t="e">
        <f t="shared" si="14"/>
        <v>#REF!</v>
      </c>
      <c r="AS182" s="11" t="e">
        <f t="shared" si="15"/>
        <v>#REF!</v>
      </c>
      <c r="AT182" s="47"/>
      <c r="AW182" s="3" t="s">
        <v>100</v>
      </c>
    </row>
    <row r="183" spans="24:49">
      <c r="X183" s="47"/>
      <c r="Y183" t="e">
        <f>+'Ark1'!#REF!</f>
        <v>#REF!</v>
      </c>
      <c r="Z183" t="e">
        <f>+'Ark1'!#REF!</f>
        <v>#REF!</v>
      </c>
      <c r="AA183" s="3" t="str">
        <f t="shared" si="18"/>
        <v>3-</v>
      </c>
      <c r="AB183" t="e">
        <f>+'Ark1'!#REF!</f>
        <v>#REF!</v>
      </c>
      <c r="AC183" t="e">
        <f>+'Ark1'!#REF!</f>
        <v>#REF!</v>
      </c>
      <c r="AD183" s="207" t="e">
        <f>+'Ark1'!#REF!</f>
        <v>#REF!</v>
      </c>
      <c r="AE183" s="63" t="e">
        <f t="shared" si="16"/>
        <v>#REF!</v>
      </c>
      <c r="AF183" s="207" t="e">
        <f>+'Ark1'!#REF!</f>
        <v>#REF!</v>
      </c>
      <c r="AG183" s="1" t="e">
        <f>+'Ark1'!#REF!</f>
        <v>#REF!</v>
      </c>
      <c r="AH183" s="63" t="e">
        <f t="shared" si="17"/>
        <v>#REF!</v>
      </c>
      <c r="AI183" s="1" t="e">
        <f>+'Ark1'!#REF!</f>
        <v>#REF!</v>
      </c>
      <c r="AJ183" s="207"/>
      <c r="AK183" s="11" t="e">
        <f>+'Ark1'!#REF!</f>
        <v>#REF!</v>
      </c>
      <c r="AL183" s="101" t="e">
        <f>+'Ark1'!#REF!</f>
        <v>#REF!</v>
      </c>
      <c r="AM183" s="101" t="e">
        <f>+'Ark1'!#REF!</f>
        <v>#REF!</v>
      </c>
      <c r="AN183" s="101" t="e">
        <f>+'Ark1'!#REF!</f>
        <v>#REF!</v>
      </c>
      <c r="AO183" s="1" t="e">
        <f>+'Ark1'!#REF!</f>
        <v>#REF!</v>
      </c>
      <c r="AP183" s="1" t="e">
        <f>+'Ark1'!#REF!</f>
        <v>#REF!</v>
      </c>
      <c r="AQ183" s="11" t="e">
        <f>+'Ark1'!#REF!</f>
        <v>#REF!</v>
      </c>
      <c r="AR183" s="1" t="e">
        <f t="shared" si="14"/>
        <v>#REF!</v>
      </c>
      <c r="AS183" s="11" t="e">
        <f t="shared" si="15"/>
        <v>#REF!</v>
      </c>
      <c r="AT183" s="47"/>
      <c r="AW183" s="3" t="s">
        <v>101</v>
      </c>
    </row>
    <row r="184" spans="24:49">
      <c r="X184" s="47"/>
      <c r="Y184" t="e">
        <f>+'Ark1'!#REF!</f>
        <v>#REF!</v>
      </c>
      <c r="Z184" t="e">
        <f>+'Ark1'!#REF!</f>
        <v>#REF!</v>
      </c>
      <c r="AA184" s="3" t="str">
        <f t="shared" si="18"/>
        <v>3</v>
      </c>
      <c r="AB184" t="e">
        <f>+'Ark1'!#REF!</f>
        <v>#REF!</v>
      </c>
      <c r="AC184" t="e">
        <f>+'Ark1'!#REF!</f>
        <v>#REF!</v>
      </c>
      <c r="AD184" s="207" t="e">
        <f>+'Ark1'!#REF!</f>
        <v>#REF!</v>
      </c>
      <c r="AE184" s="63" t="e">
        <f t="shared" si="16"/>
        <v>#REF!</v>
      </c>
      <c r="AF184" s="207" t="e">
        <f>+'Ark1'!#REF!</f>
        <v>#REF!</v>
      </c>
      <c r="AG184" s="1" t="e">
        <f>+'Ark1'!#REF!</f>
        <v>#REF!</v>
      </c>
      <c r="AH184" s="63" t="e">
        <f t="shared" si="17"/>
        <v>#REF!</v>
      </c>
      <c r="AI184" s="1" t="e">
        <f>+'Ark1'!#REF!</f>
        <v>#REF!</v>
      </c>
      <c r="AJ184" s="207"/>
      <c r="AK184" s="11" t="e">
        <f>+'Ark1'!#REF!</f>
        <v>#REF!</v>
      </c>
      <c r="AL184" s="101" t="e">
        <f>+'Ark1'!#REF!</f>
        <v>#REF!</v>
      </c>
      <c r="AM184" s="101" t="e">
        <f>+'Ark1'!#REF!</f>
        <v>#REF!</v>
      </c>
      <c r="AN184" s="101" t="e">
        <f>+'Ark1'!#REF!</f>
        <v>#REF!</v>
      </c>
      <c r="AO184" s="1" t="e">
        <f>+'Ark1'!#REF!</f>
        <v>#REF!</v>
      </c>
      <c r="AP184" s="1" t="e">
        <f>+'Ark1'!#REF!</f>
        <v>#REF!</v>
      </c>
      <c r="AQ184" s="11" t="e">
        <f>+'Ark1'!#REF!</f>
        <v>#REF!</v>
      </c>
      <c r="AR184" s="1" t="e">
        <f t="shared" si="14"/>
        <v>#REF!</v>
      </c>
      <c r="AS184" s="11" t="e">
        <f t="shared" si="15"/>
        <v>#REF!</v>
      </c>
      <c r="AT184" s="47"/>
      <c r="AW184" s="3" t="s">
        <v>102</v>
      </c>
    </row>
    <row r="185" spans="24:49">
      <c r="X185" s="47"/>
      <c r="Y185" t="e">
        <f>+'Ark1'!#REF!</f>
        <v>#REF!</v>
      </c>
      <c r="Z185" t="e">
        <f>+'Ark1'!#REF!</f>
        <v>#REF!</v>
      </c>
      <c r="AA185" s="3" t="str">
        <f t="shared" si="18"/>
        <v>3+</v>
      </c>
      <c r="AB185" t="e">
        <f>+'Ark1'!#REF!</f>
        <v>#REF!</v>
      </c>
      <c r="AC185" t="e">
        <f>+'Ark1'!#REF!</f>
        <v>#REF!</v>
      </c>
      <c r="AD185" s="207" t="e">
        <f>+'Ark1'!#REF!</f>
        <v>#REF!</v>
      </c>
      <c r="AE185" s="63" t="e">
        <f t="shared" si="16"/>
        <v>#REF!</v>
      </c>
      <c r="AF185" s="207" t="e">
        <f>+'Ark1'!#REF!</f>
        <v>#REF!</v>
      </c>
      <c r="AG185" s="1" t="e">
        <f>+'Ark1'!#REF!</f>
        <v>#REF!</v>
      </c>
      <c r="AH185" s="63" t="e">
        <f t="shared" si="17"/>
        <v>#REF!</v>
      </c>
      <c r="AI185" s="1" t="e">
        <f>+'Ark1'!#REF!</f>
        <v>#REF!</v>
      </c>
      <c r="AJ185" s="207"/>
      <c r="AK185" s="11" t="e">
        <f>+'Ark1'!#REF!</f>
        <v>#REF!</v>
      </c>
      <c r="AL185" s="101" t="e">
        <f>+'Ark1'!#REF!</f>
        <v>#REF!</v>
      </c>
      <c r="AM185" s="101" t="e">
        <f>+'Ark1'!#REF!</f>
        <v>#REF!</v>
      </c>
      <c r="AN185" s="101" t="e">
        <f>+'Ark1'!#REF!</f>
        <v>#REF!</v>
      </c>
      <c r="AO185" s="1" t="e">
        <f>+'Ark1'!#REF!</f>
        <v>#REF!</v>
      </c>
      <c r="AP185" s="1" t="e">
        <f>+'Ark1'!#REF!</f>
        <v>#REF!</v>
      </c>
      <c r="AQ185" s="11" t="e">
        <f>+'Ark1'!#REF!</f>
        <v>#REF!</v>
      </c>
      <c r="AR185" s="1" t="e">
        <f t="shared" si="14"/>
        <v>#REF!</v>
      </c>
      <c r="AS185" s="11" t="e">
        <f t="shared" si="15"/>
        <v>#REF!</v>
      </c>
      <c r="AT185" s="47"/>
      <c r="AW185" s="3" t="s">
        <v>103</v>
      </c>
    </row>
    <row r="186" spans="24:49">
      <c r="X186" s="47"/>
      <c r="Y186" t="e">
        <f>+'Ark1'!#REF!</f>
        <v>#REF!</v>
      </c>
      <c r="Z186" t="e">
        <f>+'Ark1'!#REF!</f>
        <v>#REF!</v>
      </c>
      <c r="AA186" s="3" t="str">
        <f t="shared" si="18"/>
        <v>4-</v>
      </c>
      <c r="AB186" t="e">
        <f>+'Ark1'!#REF!</f>
        <v>#REF!</v>
      </c>
      <c r="AC186" t="e">
        <f>+'Ark1'!#REF!</f>
        <v>#REF!</v>
      </c>
      <c r="AD186" s="207" t="e">
        <f>+'Ark1'!#REF!</f>
        <v>#REF!</v>
      </c>
      <c r="AE186" s="63" t="e">
        <f t="shared" si="16"/>
        <v>#REF!</v>
      </c>
      <c r="AF186" s="207" t="e">
        <f>+'Ark1'!#REF!</f>
        <v>#REF!</v>
      </c>
      <c r="AG186" s="1" t="e">
        <f>+'Ark1'!#REF!</f>
        <v>#REF!</v>
      </c>
      <c r="AH186" s="63" t="e">
        <f t="shared" si="17"/>
        <v>#REF!</v>
      </c>
      <c r="AI186" s="1" t="e">
        <f>+'Ark1'!#REF!</f>
        <v>#REF!</v>
      </c>
      <c r="AJ186" s="207"/>
      <c r="AK186" s="11" t="e">
        <f>+'Ark1'!#REF!</f>
        <v>#REF!</v>
      </c>
      <c r="AL186" s="101" t="e">
        <f>+'Ark1'!#REF!</f>
        <v>#REF!</v>
      </c>
      <c r="AM186" s="101" t="e">
        <f>+'Ark1'!#REF!</f>
        <v>#REF!</v>
      </c>
      <c r="AN186" s="101" t="e">
        <f>+'Ark1'!#REF!</f>
        <v>#REF!</v>
      </c>
      <c r="AO186" s="1" t="e">
        <f>+'Ark1'!#REF!</f>
        <v>#REF!</v>
      </c>
      <c r="AP186" s="1" t="e">
        <f>+'Ark1'!#REF!</f>
        <v>#REF!</v>
      </c>
      <c r="AQ186" s="11" t="e">
        <f>+'Ark1'!#REF!</f>
        <v>#REF!</v>
      </c>
      <c r="AR186" s="1" t="e">
        <f t="shared" si="14"/>
        <v>#REF!</v>
      </c>
      <c r="AS186" s="11" t="e">
        <f t="shared" si="15"/>
        <v>#REF!</v>
      </c>
      <c r="AT186" s="47"/>
      <c r="AW186" s="3" t="s">
        <v>104</v>
      </c>
    </row>
    <row r="187" spans="24:49">
      <c r="X187" s="47"/>
      <c r="Y187" t="e">
        <f>+'Ark1'!#REF!</f>
        <v>#REF!</v>
      </c>
      <c r="Z187" t="e">
        <f>+'Ark1'!#REF!</f>
        <v>#REF!</v>
      </c>
      <c r="AA187" s="3" t="str">
        <f t="shared" si="18"/>
        <v>4</v>
      </c>
      <c r="AB187" t="e">
        <f>+'Ark1'!#REF!</f>
        <v>#REF!</v>
      </c>
      <c r="AC187" t="e">
        <f>+'Ark1'!#REF!</f>
        <v>#REF!</v>
      </c>
      <c r="AD187" s="207" t="e">
        <f>+'Ark1'!#REF!</f>
        <v>#REF!</v>
      </c>
      <c r="AE187" s="63" t="e">
        <f t="shared" si="16"/>
        <v>#REF!</v>
      </c>
      <c r="AF187" s="207" t="e">
        <f>+'Ark1'!#REF!</f>
        <v>#REF!</v>
      </c>
      <c r="AG187" s="1" t="e">
        <f>+'Ark1'!#REF!</f>
        <v>#REF!</v>
      </c>
      <c r="AH187" s="63" t="e">
        <f t="shared" si="17"/>
        <v>#REF!</v>
      </c>
      <c r="AI187" s="1" t="e">
        <f>+'Ark1'!#REF!</f>
        <v>#REF!</v>
      </c>
      <c r="AJ187" s="207"/>
      <c r="AK187" s="11" t="e">
        <f>+'Ark1'!#REF!</f>
        <v>#REF!</v>
      </c>
      <c r="AL187" s="101" t="e">
        <f>+'Ark1'!#REF!</f>
        <v>#REF!</v>
      </c>
      <c r="AM187" s="101" t="e">
        <f>+'Ark1'!#REF!</f>
        <v>#REF!</v>
      </c>
      <c r="AN187" s="101" t="e">
        <f>+'Ark1'!#REF!</f>
        <v>#REF!</v>
      </c>
      <c r="AO187" s="1" t="e">
        <f>+'Ark1'!#REF!</f>
        <v>#REF!</v>
      </c>
      <c r="AP187" s="1" t="e">
        <f>+'Ark1'!#REF!</f>
        <v>#REF!</v>
      </c>
      <c r="AQ187" s="11" t="e">
        <f>+'Ark1'!#REF!</f>
        <v>#REF!</v>
      </c>
      <c r="AR187" s="1" t="e">
        <f t="shared" si="14"/>
        <v>#REF!</v>
      </c>
      <c r="AS187" s="11" t="e">
        <f t="shared" si="15"/>
        <v>#REF!</v>
      </c>
      <c r="AT187" s="47"/>
      <c r="AW187" s="3" t="s">
        <v>105</v>
      </c>
    </row>
    <row r="188" spans="24:49">
      <c r="X188" s="47"/>
      <c r="Y188" t="e">
        <f>+'Ark1'!#REF!</f>
        <v>#REF!</v>
      </c>
      <c r="Z188" t="e">
        <f>+'Ark1'!#REF!</f>
        <v>#REF!</v>
      </c>
      <c r="AA188" s="3" t="str">
        <f t="shared" si="18"/>
        <v>4+</v>
      </c>
      <c r="AB188" t="e">
        <f>+'Ark1'!#REF!</f>
        <v>#REF!</v>
      </c>
      <c r="AC188" t="e">
        <f>+'Ark1'!#REF!</f>
        <v>#REF!</v>
      </c>
      <c r="AD188" s="207" t="e">
        <f>+'Ark1'!#REF!</f>
        <v>#REF!</v>
      </c>
      <c r="AE188" s="63" t="e">
        <f t="shared" si="16"/>
        <v>#REF!</v>
      </c>
      <c r="AF188" s="207" t="e">
        <f>+'Ark1'!#REF!</f>
        <v>#REF!</v>
      </c>
      <c r="AG188" s="1" t="e">
        <f>+'Ark1'!#REF!</f>
        <v>#REF!</v>
      </c>
      <c r="AH188" s="63" t="e">
        <f t="shared" si="17"/>
        <v>#REF!</v>
      </c>
      <c r="AI188" s="1" t="e">
        <f>+'Ark1'!#REF!</f>
        <v>#REF!</v>
      </c>
      <c r="AJ188" s="207"/>
      <c r="AK188" s="11" t="e">
        <f>+'Ark1'!#REF!</f>
        <v>#REF!</v>
      </c>
      <c r="AL188" s="101" t="e">
        <f>+'Ark1'!#REF!</f>
        <v>#REF!</v>
      </c>
      <c r="AM188" s="101" t="e">
        <f>+'Ark1'!#REF!</f>
        <v>#REF!</v>
      </c>
      <c r="AN188" s="101" t="e">
        <f>+'Ark1'!#REF!</f>
        <v>#REF!</v>
      </c>
      <c r="AO188" s="1" t="e">
        <f>+'Ark1'!#REF!</f>
        <v>#REF!</v>
      </c>
      <c r="AP188" s="1" t="e">
        <f>+'Ark1'!#REF!</f>
        <v>#REF!</v>
      </c>
      <c r="AQ188" s="11" t="e">
        <f>+'Ark1'!#REF!</f>
        <v>#REF!</v>
      </c>
      <c r="AR188" s="1" t="e">
        <f t="shared" si="14"/>
        <v>#REF!</v>
      </c>
      <c r="AS188" s="11" t="e">
        <f t="shared" si="15"/>
        <v>#REF!</v>
      </c>
      <c r="AT188" s="47"/>
      <c r="AW188" s="3" t="s">
        <v>106</v>
      </c>
    </row>
    <row r="189" spans="24:49">
      <c r="X189" s="47"/>
      <c r="Y189" t="e">
        <f>+'Ark1'!#REF!</f>
        <v>#REF!</v>
      </c>
      <c r="Z189" t="e">
        <f>+'Ark1'!#REF!</f>
        <v>#REF!</v>
      </c>
      <c r="AA189" s="3" t="str">
        <f t="shared" si="18"/>
        <v>5-</v>
      </c>
      <c r="AB189" t="e">
        <f>+'Ark1'!#REF!</f>
        <v>#REF!</v>
      </c>
      <c r="AC189" t="e">
        <f>+'Ark1'!#REF!</f>
        <v>#REF!</v>
      </c>
      <c r="AD189" s="207" t="e">
        <f>+'Ark1'!#REF!</f>
        <v>#REF!</v>
      </c>
      <c r="AE189" s="63" t="e">
        <f t="shared" si="16"/>
        <v>#REF!</v>
      </c>
      <c r="AF189" s="207" t="e">
        <f>+'Ark1'!#REF!</f>
        <v>#REF!</v>
      </c>
      <c r="AG189" s="1" t="e">
        <f>+'Ark1'!#REF!</f>
        <v>#REF!</v>
      </c>
      <c r="AH189" s="63" t="e">
        <f t="shared" si="17"/>
        <v>#REF!</v>
      </c>
      <c r="AI189" s="1" t="e">
        <f>+'Ark1'!#REF!</f>
        <v>#REF!</v>
      </c>
      <c r="AJ189" s="207"/>
      <c r="AK189" s="11" t="e">
        <f>+'Ark1'!#REF!</f>
        <v>#REF!</v>
      </c>
      <c r="AL189" s="101" t="e">
        <f>+'Ark1'!#REF!</f>
        <v>#REF!</v>
      </c>
      <c r="AM189" s="101" t="e">
        <f>+'Ark1'!#REF!</f>
        <v>#REF!</v>
      </c>
      <c r="AN189" s="101" t="e">
        <f>+'Ark1'!#REF!</f>
        <v>#REF!</v>
      </c>
      <c r="AO189" s="1" t="e">
        <f>+'Ark1'!#REF!</f>
        <v>#REF!</v>
      </c>
      <c r="AP189" s="1" t="e">
        <f>+'Ark1'!#REF!</f>
        <v>#REF!</v>
      </c>
      <c r="AQ189" s="11" t="e">
        <f>+'Ark1'!#REF!</f>
        <v>#REF!</v>
      </c>
      <c r="AR189" s="1" t="e">
        <f t="shared" si="14"/>
        <v>#REF!</v>
      </c>
      <c r="AS189" s="11" t="e">
        <f t="shared" si="15"/>
        <v>#REF!</v>
      </c>
      <c r="AT189" s="47"/>
      <c r="AW189" s="3" t="s">
        <v>107</v>
      </c>
    </row>
    <row r="190" spans="24:49">
      <c r="X190" s="47"/>
      <c r="Y190" t="e">
        <f>+'Ark1'!#REF!</f>
        <v>#REF!</v>
      </c>
      <c r="Z190" t="e">
        <f>+'Ark1'!#REF!</f>
        <v>#REF!</v>
      </c>
      <c r="AA190" s="3" t="str">
        <f t="shared" si="18"/>
        <v>5</v>
      </c>
      <c r="AB190" t="e">
        <f>+'Ark1'!#REF!</f>
        <v>#REF!</v>
      </c>
      <c r="AC190" t="e">
        <f>+'Ark1'!#REF!</f>
        <v>#REF!</v>
      </c>
      <c r="AD190" s="207" t="e">
        <f>+'Ark1'!#REF!</f>
        <v>#REF!</v>
      </c>
      <c r="AE190" s="63" t="e">
        <f t="shared" si="16"/>
        <v>#REF!</v>
      </c>
      <c r="AF190" s="207" t="e">
        <f>+'Ark1'!#REF!</f>
        <v>#REF!</v>
      </c>
      <c r="AG190" s="1" t="e">
        <f>+'Ark1'!#REF!</f>
        <v>#REF!</v>
      </c>
      <c r="AH190" s="63" t="e">
        <f t="shared" si="17"/>
        <v>#REF!</v>
      </c>
      <c r="AI190" s="1" t="e">
        <f>+'Ark1'!#REF!</f>
        <v>#REF!</v>
      </c>
      <c r="AJ190" s="207"/>
      <c r="AK190" s="11" t="e">
        <f>+'Ark1'!#REF!</f>
        <v>#REF!</v>
      </c>
      <c r="AL190" s="101" t="e">
        <f>+'Ark1'!#REF!</f>
        <v>#REF!</v>
      </c>
      <c r="AM190" s="101" t="e">
        <f>+'Ark1'!#REF!</f>
        <v>#REF!</v>
      </c>
      <c r="AN190" s="101" t="e">
        <f>+'Ark1'!#REF!</f>
        <v>#REF!</v>
      </c>
      <c r="AO190" s="1" t="e">
        <f>+'Ark1'!#REF!</f>
        <v>#REF!</v>
      </c>
      <c r="AP190" s="1" t="e">
        <f>+'Ark1'!#REF!</f>
        <v>#REF!</v>
      </c>
      <c r="AQ190" s="11" t="e">
        <f>+'Ark1'!#REF!</f>
        <v>#REF!</v>
      </c>
      <c r="AR190" s="1" t="e">
        <f t="shared" si="14"/>
        <v>#REF!</v>
      </c>
      <c r="AS190" s="11" t="e">
        <f t="shared" si="15"/>
        <v>#REF!</v>
      </c>
      <c r="AT190" s="47"/>
      <c r="AW190" s="3" t="s">
        <v>108</v>
      </c>
    </row>
    <row r="191" spans="24:49">
      <c r="X191" s="47"/>
      <c r="Y191" t="e">
        <f>+'Ark1'!#REF!</f>
        <v>#REF!</v>
      </c>
      <c r="Z191" t="e">
        <f>+'Ark1'!#REF!</f>
        <v>#REF!</v>
      </c>
      <c r="AA191" s="3" t="str">
        <f t="shared" si="18"/>
        <v>5+</v>
      </c>
      <c r="AB191" t="e">
        <f>+'Ark1'!#REF!</f>
        <v>#REF!</v>
      </c>
      <c r="AC191" t="e">
        <f>+'Ark1'!#REF!</f>
        <v>#REF!</v>
      </c>
      <c r="AD191" s="207" t="e">
        <f>+'Ark1'!#REF!</f>
        <v>#REF!</v>
      </c>
      <c r="AE191" s="63" t="e">
        <f t="shared" si="16"/>
        <v>#REF!</v>
      </c>
      <c r="AF191" s="207" t="e">
        <f>+'Ark1'!#REF!</f>
        <v>#REF!</v>
      </c>
      <c r="AG191" s="1" t="e">
        <f>+'Ark1'!#REF!</f>
        <v>#REF!</v>
      </c>
      <c r="AH191" s="63" t="e">
        <f t="shared" si="17"/>
        <v>#REF!</v>
      </c>
      <c r="AI191" s="1" t="e">
        <f>+'Ark1'!#REF!</f>
        <v>#REF!</v>
      </c>
      <c r="AJ191" s="207"/>
      <c r="AK191" s="11" t="e">
        <f>+'Ark1'!#REF!</f>
        <v>#REF!</v>
      </c>
      <c r="AL191" s="101" t="e">
        <f>+'Ark1'!#REF!</f>
        <v>#REF!</v>
      </c>
      <c r="AM191" s="101" t="e">
        <f>+'Ark1'!#REF!</f>
        <v>#REF!</v>
      </c>
      <c r="AN191" s="101" t="e">
        <f>+'Ark1'!#REF!</f>
        <v>#REF!</v>
      </c>
      <c r="AO191" s="1" t="e">
        <f>+'Ark1'!#REF!</f>
        <v>#REF!</v>
      </c>
      <c r="AP191" s="1" t="e">
        <f>+'Ark1'!#REF!</f>
        <v>#REF!</v>
      </c>
      <c r="AQ191" s="11" t="e">
        <f>+'Ark1'!#REF!</f>
        <v>#REF!</v>
      </c>
      <c r="AR191" s="1" t="e">
        <f t="shared" si="14"/>
        <v>#REF!</v>
      </c>
      <c r="AS191" s="11" t="e">
        <f t="shared" si="15"/>
        <v>#REF!</v>
      </c>
      <c r="AT191" s="47"/>
      <c r="AW191" s="57" t="s">
        <v>94</v>
      </c>
    </row>
    <row r="192" spans="24:49">
      <c r="X192" s="47"/>
      <c r="Y192" s="56" t="e">
        <f>+'Ark1'!#REF!</f>
        <v>#REF!</v>
      </c>
      <c r="Z192" s="56" t="e">
        <f>+'Ark1'!#REF!</f>
        <v>#REF!</v>
      </c>
      <c r="AA192" s="57" t="str">
        <f t="shared" si="18"/>
        <v>1-</v>
      </c>
      <c r="AB192" s="56" t="e">
        <f>+'Ark1'!#REF!</f>
        <v>#REF!</v>
      </c>
      <c r="AC192" s="56" t="e">
        <f>+'Ark1'!#REF!</f>
        <v>#REF!</v>
      </c>
      <c r="AD192" s="189" t="e">
        <f>+'Ark1'!#REF!</f>
        <v>#REF!</v>
      </c>
      <c r="AE192" s="62" t="e">
        <f t="shared" si="16"/>
        <v>#REF!</v>
      </c>
      <c r="AF192" s="189" t="e">
        <f>+'Ark1'!#REF!</f>
        <v>#REF!</v>
      </c>
      <c r="AG192" s="58" t="e">
        <f>+'Ark1'!#REF!</f>
        <v>#REF!</v>
      </c>
      <c r="AH192" s="62" t="e">
        <f t="shared" si="17"/>
        <v>#REF!</v>
      </c>
      <c r="AI192" s="58" t="e">
        <f>+'Ark1'!#REF!</f>
        <v>#REF!</v>
      </c>
      <c r="AJ192" s="189"/>
      <c r="AK192" s="78" t="e">
        <f>+'Ark1'!#REF!</f>
        <v>#REF!</v>
      </c>
      <c r="AL192" s="166" t="e">
        <f>+'Ark1'!#REF!</f>
        <v>#REF!</v>
      </c>
      <c r="AM192" s="166" t="e">
        <f>+'Ark1'!#REF!</f>
        <v>#REF!</v>
      </c>
      <c r="AN192" s="166" t="e">
        <f>+'Ark1'!#REF!</f>
        <v>#REF!</v>
      </c>
      <c r="AO192" s="58" t="e">
        <f>+'Ark1'!#REF!</f>
        <v>#REF!</v>
      </c>
      <c r="AP192" s="58" t="e">
        <f>+'Ark1'!#REF!</f>
        <v>#REF!</v>
      </c>
      <c r="AQ192" s="78" t="e">
        <f>+'Ark1'!#REF!</f>
        <v>#REF!</v>
      </c>
      <c r="AR192" s="58" t="e">
        <f t="shared" si="14"/>
        <v>#REF!</v>
      </c>
      <c r="AS192" s="78" t="e">
        <f t="shared" si="15"/>
        <v>#REF!</v>
      </c>
      <c r="AT192" s="47"/>
      <c r="AW192" s="68" t="s">
        <v>95</v>
      </c>
    </row>
    <row r="193" spans="24:49">
      <c r="X193" s="47"/>
      <c r="Y193" s="56" t="e">
        <f>+'Ark1'!#REF!</f>
        <v>#REF!</v>
      </c>
      <c r="Z193" s="56" t="e">
        <f>+'Ark1'!#REF!</f>
        <v>#REF!</v>
      </c>
      <c r="AA193" s="57" t="str">
        <f t="shared" si="18"/>
        <v>1</v>
      </c>
      <c r="AB193" s="56" t="e">
        <f>+'Ark1'!#REF!</f>
        <v>#REF!</v>
      </c>
      <c r="AC193" s="56" t="e">
        <f>+'Ark1'!#REF!</f>
        <v>#REF!</v>
      </c>
      <c r="AD193" s="189" t="e">
        <f>+'Ark1'!#REF!</f>
        <v>#REF!</v>
      </c>
      <c r="AE193" s="62" t="e">
        <f t="shared" si="16"/>
        <v>#REF!</v>
      </c>
      <c r="AF193" s="189" t="e">
        <f>+'Ark1'!#REF!</f>
        <v>#REF!</v>
      </c>
      <c r="AG193" s="58" t="e">
        <f>+'Ark1'!#REF!</f>
        <v>#REF!</v>
      </c>
      <c r="AH193" s="62" t="e">
        <f t="shared" si="17"/>
        <v>#REF!</v>
      </c>
      <c r="AI193" s="58" t="e">
        <f>+'Ark1'!#REF!</f>
        <v>#REF!</v>
      </c>
      <c r="AJ193" s="189"/>
      <c r="AK193" s="78" t="e">
        <f>+'Ark1'!#REF!</f>
        <v>#REF!</v>
      </c>
      <c r="AL193" s="166" t="e">
        <f>+'Ark1'!#REF!</f>
        <v>#REF!</v>
      </c>
      <c r="AM193" s="166" t="e">
        <f>+'Ark1'!#REF!</f>
        <v>#REF!</v>
      </c>
      <c r="AN193" s="166" t="e">
        <f>+'Ark1'!#REF!</f>
        <v>#REF!</v>
      </c>
      <c r="AO193" s="58" t="e">
        <f>+'Ark1'!#REF!</f>
        <v>#REF!</v>
      </c>
      <c r="AP193" s="58" t="e">
        <f>+'Ark1'!#REF!</f>
        <v>#REF!</v>
      </c>
      <c r="AQ193" s="78" t="e">
        <f>+'Ark1'!#REF!</f>
        <v>#REF!</v>
      </c>
      <c r="AR193" s="58" t="e">
        <f t="shared" si="14"/>
        <v>#REF!</v>
      </c>
      <c r="AS193" s="78" t="e">
        <f t="shared" si="15"/>
        <v>#REF!</v>
      </c>
      <c r="AT193" s="47"/>
      <c r="AW193" s="57" t="s">
        <v>96</v>
      </c>
    </row>
    <row r="194" spans="24:49">
      <c r="X194" s="47"/>
      <c r="Y194" s="56" t="e">
        <f>+'Ark1'!#REF!</f>
        <v>#REF!</v>
      </c>
      <c r="Z194" s="56" t="e">
        <f>+'Ark1'!#REF!</f>
        <v>#REF!</v>
      </c>
      <c r="AA194" s="57" t="str">
        <f t="shared" si="18"/>
        <v>1+</v>
      </c>
      <c r="AB194" s="56" t="e">
        <f>+'Ark1'!#REF!</f>
        <v>#REF!</v>
      </c>
      <c r="AC194" s="56" t="e">
        <f>+'Ark1'!#REF!</f>
        <v>#REF!</v>
      </c>
      <c r="AD194" s="189" t="e">
        <f>+'Ark1'!#REF!</f>
        <v>#REF!</v>
      </c>
      <c r="AE194" s="62" t="e">
        <f t="shared" si="16"/>
        <v>#REF!</v>
      </c>
      <c r="AF194" s="189" t="e">
        <f>+'Ark1'!#REF!</f>
        <v>#REF!</v>
      </c>
      <c r="AG194" s="58" t="e">
        <f>+'Ark1'!#REF!</f>
        <v>#REF!</v>
      </c>
      <c r="AH194" s="62" t="e">
        <f t="shared" si="17"/>
        <v>#REF!</v>
      </c>
      <c r="AI194" s="58" t="e">
        <f>+'Ark1'!#REF!</f>
        <v>#REF!</v>
      </c>
      <c r="AJ194" s="189"/>
      <c r="AK194" s="78" t="e">
        <f>+'Ark1'!#REF!</f>
        <v>#REF!</v>
      </c>
      <c r="AL194" s="166" t="e">
        <f>+'Ark1'!#REF!</f>
        <v>#REF!</v>
      </c>
      <c r="AM194" s="166" t="e">
        <f>+'Ark1'!#REF!</f>
        <v>#REF!</v>
      </c>
      <c r="AN194" s="166" t="e">
        <f>+'Ark1'!#REF!</f>
        <v>#REF!</v>
      </c>
      <c r="AO194" s="58" t="e">
        <f>+'Ark1'!#REF!</f>
        <v>#REF!</v>
      </c>
      <c r="AP194" s="58" t="e">
        <f>+'Ark1'!#REF!</f>
        <v>#REF!</v>
      </c>
      <c r="AQ194" s="78" t="e">
        <f>+'Ark1'!#REF!</f>
        <v>#REF!</v>
      </c>
      <c r="AR194" s="58" t="e">
        <f t="shared" si="14"/>
        <v>#REF!</v>
      </c>
      <c r="AS194" s="78" t="e">
        <f t="shared" si="15"/>
        <v>#REF!</v>
      </c>
      <c r="AT194" s="47"/>
      <c r="AW194" s="57" t="s">
        <v>97</v>
      </c>
    </row>
    <row r="195" spans="24:49">
      <c r="X195" s="47"/>
      <c r="Y195" s="56" t="e">
        <f>+'Ark1'!#REF!</f>
        <v>#REF!</v>
      </c>
      <c r="Z195" s="56" t="e">
        <f>+'Ark1'!#REF!</f>
        <v>#REF!</v>
      </c>
      <c r="AA195" s="57" t="str">
        <f t="shared" si="18"/>
        <v>2-</v>
      </c>
      <c r="AB195" s="56" t="e">
        <f>+'Ark1'!#REF!</f>
        <v>#REF!</v>
      </c>
      <c r="AC195" s="56" t="e">
        <f>+'Ark1'!#REF!</f>
        <v>#REF!</v>
      </c>
      <c r="AD195" s="189" t="e">
        <f>+'Ark1'!#REF!</f>
        <v>#REF!</v>
      </c>
      <c r="AE195" s="62" t="e">
        <f t="shared" si="16"/>
        <v>#REF!</v>
      </c>
      <c r="AF195" s="189" t="e">
        <f>+'Ark1'!#REF!</f>
        <v>#REF!</v>
      </c>
      <c r="AG195" s="58" t="e">
        <f>+'Ark1'!#REF!</f>
        <v>#REF!</v>
      </c>
      <c r="AH195" s="62" t="e">
        <f t="shared" si="17"/>
        <v>#REF!</v>
      </c>
      <c r="AI195" s="58" t="e">
        <f>+'Ark1'!#REF!</f>
        <v>#REF!</v>
      </c>
      <c r="AJ195" s="189"/>
      <c r="AK195" s="78" t="e">
        <f>+'Ark1'!#REF!</f>
        <v>#REF!</v>
      </c>
      <c r="AL195" s="166" t="e">
        <f>+'Ark1'!#REF!</f>
        <v>#REF!</v>
      </c>
      <c r="AM195" s="166" t="e">
        <f>+'Ark1'!#REF!</f>
        <v>#REF!</v>
      </c>
      <c r="AN195" s="166" t="e">
        <f>+'Ark1'!#REF!</f>
        <v>#REF!</v>
      </c>
      <c r="AO195" s="58" t="e">
        <f>+'Ark1'!#REF!</f>
        <v>#REF!</v>
      </c>
      <c r="AP195" s="58" t="e">
        <f>+'Ark1'!#REF!</f>
        <v>#REF!</v>
      </c>
      <c r="AQ195" s="78" t="e">
        <f>+'Ark1'!#REF!</f>
        <v>#REF!</v>
      </c>
      <c r="AR195" s="58" t="e">
        <f t="shared" si="14"/>
        <v>#REF!</v>
      </c>
      <c r="AS195" s="78" t="e">
        <f t="shared" si="15"/>
        <v>#REF!</v>
      </c>
      <c r="AT195" s="47"/>
      <c r="AW195" s="68" t="s">
        <v>98</v>
      </c>
    </row>
    <row r="196" spans="24:49">
      <c r="X196" s="47"/>
      <c r="Y196" s="56" t="e">
        <f>+'Ark1'!#REF!</f>
        <v>#REF!</v>
      </c>
      <c r="Z196" s="56" t="e">
        <f>+'Ark1'!#REF!</f>
        <v>#REF!</v>
      </c>
      <c r="AA196" s="57" t="str">
        <f t="shared" si="18"/>
        <v>2</v>
      </c>
      <c r="AB196" s="56" t="e">
        <f>+'Ark1'!#REF!</f>
        <v>#REF!</v>
      </c>
      <c r="AC196" s="56" t="e">
        <f>+'Ark1'!#REF!</f>
        <v>#REF!</v>
      </c>
      <c r="AD196" s="189" t="e">
        <f>+'Ark1'!#REF!</f>
        <v>#REF!</v>
      </c>
      <c r="AE196" s="62" t="e">
        <f t="shared" si="16"/>
        <v>#REF!</v>
      </c>
      <c r="AF196" s="189" t="e">
        <f>+'Ark1'!#REF!</f>
        <v>#REF!</v>
      </c>
      <c r="AG196" s="58" t="e">
        <f>+'Ark1'!#REF!</f>
        <v>#REF!</v>
      </c>
      <c r="AH196" s="62" t="e">
        <f t="shared" si="17"/>
        <v>#REF!</v>
      </c>
      <c r="AI196" s="58" t="e">
        <f>+'Ark1'!#REF!</f>
        <v>#REF!</v>
      </c>
      <c r="AJ196" s="189"/>
      <c r="AK196" s="78" t="e">
        <f>+'Ark1'!#REF!</f>
        <v>#REF!</v>
      </c>
      <c r="AL196" s="166" t="e">
        <f>+'Ark1'!#REF!</f>
        <v>#REF!</v>
      </c>
      <c r="AM196" s="166" t="e">
        <f>+'Ark1'!#REF!</f>
        <v>#REF!</v>
      </c>
      <c r="AN196" s="166" t="e">
        <f>+'Ark1'!#REF!</f>
        <v>#REF!</v>
      </c>
      <c r="AO196" s="58" t="e">
        <f>+'Ark1'!#REF!</f>
        <v>#REF!</v>
      </c>
      <c r="AP196" s="58" t="e">
        <f>+'Ark1'!#REF!</f>
        <v>#REF!</v>
      </c>
      <c r="AQ196" s="78" t="e">
        <f>+'Ark1'!#REF!</f>
        <v>#REF!</v>
      </c>
      <c r="AR196" s="58" t="e">
        <f t="shared" si="14"/>
        <v>#REF!</v>
      </c>
      <c r="AS196" s="78" t="e">
        <f t="shared" si="15"/>
        <v>#REF!</v>
      </c>
      <c r="AT196" s="47"/>
      <c r="AW196" s="57" t="s">
        <v>99</v>
      </c>
    </row>
    <row r="197" spans="24:49">
      <c r="X197" s="47"/>
      <c r="Y197" s="56" t="e">
        <f>+'Ark1'!#REF!</f>
        <v>#REF!</v>
      </c>
      <c r="Z197" s="56" t="e">
        <f>+'Ark1'!#REF!</f>
        <v>#REF!</v>
      </c>
      <c r="AA197" s="57" t="str">
        <f t="shared" si="18"/>
        <v>2+</v>
      </c>
      <c r="AB197" s="56" t="e">
        <f>+'Ark1'!#REF!</f>
        <v>#REF!</v>
      </c>
      <c r="AC197" s="56" t="e">
        <f>+'Ark1'!#REF!</f>
        <v>#REF!</v>
      </c>
      <c r="AD197" s="189" t="e">
        <f>+'Ark1'!#REF!</f>
        <v>#REF!</v>
      </c>
      <c r="AE197" s="62" t="e">
        <f t="shared" si="16"/>
        <v>#REF!</v>
      </c>
      <c r="AF197" s="189" t="e">
        <f>+'Ark1'!#REF!</f>
        <v>#REF!</v>
      </c>
      <c r="AG197" s="58" t="e">
        <f>+'Ark1'!#REF!</f>
        <v>#REF!</v>
      </c>
      <c r="AH197" s="62" t="e">
        <f t="shared" si="17"/>
        <v>#REF!</v>
      </c>
      <c r="AI197" s="58" t="e">
        <f>+'Ark1'!#REF!</f>
        <v>#REF!</v>
      </c>
      <c r="AJ197" s="189"/>
      <c r="AK197" s="78" t="e">
        <f>+'Ark1'!#REF!</f>
        <v>#REF!</v>
      </c>
      <c r="AL197" s="166" t="e">
        <f>+'Ark1'!#REF!</f>
        <v>#REF!</v>
      </c>
      <c r="AM197" s="166" t="e">
        <f>+'Ark1'!#REF!</f>
        <v>#REF!</v>
      </c>
      <c r="AN197" s="166" t="e">
        <f>+'Ark1'!#REF!</f>
        <v>#REF!</v>
      </c>
      <c r="AO197" s="58" t="e">
        <f>+'Ark1'!#REF!</f>
        <v>#REF!</v>
      </c>
      <c r="AP197" s="58" t="e">
        <f>+'Ark1'!#REF!</f>
        <v>#REF!</v>
      </c>
      <c r="AQ197" s="78" t="e">
        <f>+'Ark1'!#REF!</f>
        <v>#REF!</v>
      </c>
      <c r="AR197" s="58" t="e">
        <f t="shared" si="14"/>
        <v>#REF!</v>
      </c>
      <c r="AS197" s="78" t="e">
        <f t="shared" si="15"/>
        <v>#REF!</v>
      </c>
      <c r="AT197" s="47"/>
      <c r="AW197" s="57" t="s">
        <v>100</v>
      </c>
    </row>
    <row r="198" spans="24:49">
      <c r="X198" s="47"/>
      <c r="Y198" s="56" t="e">
        <f>+'Ark1'!#REF!</f>
        <v>#REF!</v>
      </c>
      <c r="Z198" s="56" t="e">
        <f>+'Ark1'!#REF!</f>
        <v>#REF!</v>
      </c>
      <c r="AA198" s="57" t="str">
        <f t="shared" si="18"/>
        <v>3-</v>
      </c>
      <c r="AB198" s="56" t="e">
        <f>+'Ark1'!#REF!</f>
        <v>#REF!</v>
      </c>
      <c r="AC198" s="56" t="e">
        <f>+'Ark1'!#REF!</f>
        <v>#REF!</v>
      </c>
      <c r="AD198" s="189" t="e">
        <f>+'Ark1'!#REF!</f>
        <v>#REF!</v>
      </c>
      <c r="AE198" s="62" t="e">
        <f t="shared" si="16"/>
        <v>#REF!</v>
      </c>
      <c r="AF198" s="189" t="e">
        <f>+'Ark1'!#REF!</f>
        <v>#REF!</v>
      </c>
      <c r="AG198" s="58" t="e">
        <f>+'Ark1'!#REF!</f>
        <v>#REF!</v>
      </c>
      <c r="AH198" s="62" t="e">
        <f t="shared" si="17"/>
        <v>#REF!</v>
      </c>
      <c r="AI198" s="58" t="e">
        <f>+'Ark1'!#REF!</f>
        <v>#REF!</v>
      </c>
      <c r="AJ198" s="189"/>
      <c r="AK198" s="78" t="e">
        <f>+'Ark1'!#REF!</f>
        <v>#REF!</v>
      </c>
      <c r="AL198" s="166" t="e">
        <f>+'Ark1'!#REF!</f>
        <v>#REF!</v>
      </c>
      <c r="AM198" s="166" t="e">
        <f>+'Ark1'!#REF!</f>
        <v>#REF!</v>
      </c>
      <c r="AN198" s="166" t="e">
        <f>+'Ark1'!#REF!</f>
        <v>#REF!</v>
      </c>
      <c r="AO198" s="58" t="e">
        <f>+'Ark1'!#REF!</f>
        <v>#REF!</v>
      </c>
      <c r="AP198" s="58" t="e">
        <f>+'Ark1'!#REF!</f>
        <v>#REF!</v>
      </c>
      <c r="AQ198" s="78" t="e">
        <f>+'Ark1'!#REF!</f>
        <v>#REF!</v>
      </c>
      <c r="AR198" s="58" t="e">
        <f t="shared" si="14"/>
        <v>#REF!</v>
      </c>
      <c r="AS198" s="78" t="e">
        <f t="shared" si="15"/>
        <v>#REF!</v>
      </c>
      <c r="AT198" s="47"/>
      <c r="AW198" s="68" t="s">
        <v>101</v>
      </c>
    </row>
    <row r="199" spans="24:49">
      <c r="X199" s="47"/>
      <c r="Y199" s="56" t="e">
        <f>+'Ark1'!#REF!</f>
        <v>#REF!</v>
      </c>
      <c r="Z199" s="56" t="e">
        <f>+'Ark1'!#REF!</f>
        <v>#REF!</v>
      </c>
      <c r="AA199" s="57" t="str">
        <f t="shared" si="18"/>
        <v>3</v>
      </c>
      <c r="AB199" s="56" t="e">
        <f>+'Ark1'!#REF!</f>
        <v>#REF!</v>
      </c>
      <c r="AC199" s="56" t="e">
        <f>+'Ark1'!#REF!</f>
        <v>#REF!</v>
      </c>
      <c r="AD199" s="189" t="e">
        <f>+'Ark1'!#REF!</f>
        <v>#REF!</v>
      </c>
      <c r="AE199" s="62" t="e">
        <f t="shared" si="16"/>
        <v>#REF!</v>
      </c>
      <c r="AF199" s="189" t="e">
        <f>+'Ark1'!#REF!</f>
        <v>#REF!</v>
      </c>
      <c r="AG199" s="58" t="e">
        <f>+'Ark1'!#REF!</f>
        <v>#REF!</v>
      </c>
      <c r="AH199" s="62" t="e">
        <f t="shared" si="17"/>
        <v>#REF!</v>
      </c>
      <c r="AI199" s="58" t="e">
        <f>+'Ark1'!#REF!</f>
        <v>#REF!</v>
      </c>
      <c r="AJ199" s="189"/>
      <c r="AK199" s="78" t="e">
        <f>+'Ark1'!#REF!</f>
        <v>#REF!</v>
      </c>
      <c r="AL199" s="166" t="e">
        <f>+'Ark1'!#REF!</f>
        <v>#REF!</v>
      </c>
      <c r="AM199" s="166" t="e">
        <f>+'Ark1'!#REF!</f>
        <v>#REF!</v>
      </c>
      <c r="AN199" s="166" t="e">
        <f>+'Ark1'!#REF!</f>
        <v>#REF!</v>
      </c>
      <c r="AO199" s="58" t="e">
        <f>+'Ark1'!#REF!</f>
        <v>#REF!</v>
      </c>
      <c r="AP199" s="58" t="e">
        <f>+'Ark1'!#REF!</f>
        <v>#REF!</v>
      </c>
      <c r="AQ199" s="78" t="e">
        <f>+'Ark1'!#REF!</f>
        <v>#REF!</v>
      </c>
      <c r="AR199" s="58" t="e">
        <f t="shared" si="14"/>
        <v>#REF!</v>
      </c>
      <c r="AS199" s="78" t="e">
        <f t="shared" si="15"/>
        <v>#REF!</v>
      </c>
      <c r="AT199" s="47"/>
      <c r="AW199" s="57" t="s">
        <v>102</v>
      </c>
    </row>
    <row r="200" spans="24:49">
      <c r="X200" s="47"/>
      <c r="Y200" s="56" t="e">
        <f>+'Ark1'!#REF!</f>
        <v>#REF!</v>
      </c>
      <c r="Z200" s="56" t="e">
        <f>+'Ark1'!#REF!</f>
        <v>#REF!</v>
      </c>
      <c r="AA200" s="57" t="str">
        <f t="shared" si="18"/>
        <v>3+</v>
      </c>
      <c r="AB200" s="56" t="e">
        <f>+'Ark1'!#REF!</f>
        <v>#REF!</v>
      </c>
      <c r="AC200" s="56" t="e">
        <f>+'Ark1'!#REF!</f>
        <v>#REF!</v>
      </c>
      <c r="AD200" s="189" t="e">
        <f>+'Ark1'!#REF!</f>
        <v>#REF!</v>
      </c>
      <c r="AE200" s="62" t="e">
        <f t="shared" si="16"/>
        <v>#REF!</v>
      </c>
      <c r="AF200" s="189" t="e">
        <f>+'Ark1'!#REF!</f>
        <v>#REF!</v>
      </c>
      <c r="AG200" s="58" t="e">
        <f>+'Ark1'!#REF!</f>
        <v>#REF!</v>
      </c>
      <c r="AH200" s="62" t="e">
        <f t="shared" si="17"/>
        <v>#REF!</v>
      </c>
      <c r="AI200" s="58" t="e">
        <f>+'Ark1'!#REF!</f>
        <v>#REF!</v>
      </c>
      <c r="AJ200" s="189"/>
      <c r="AK200" s="78" t="e">
        <f>+'Ark1'!#REF!</f>
        <v>#REF!</v>
      </c>
      <c r="AL200" s="166" t="e">
        <f>+'Ark1'!#REF!</f>
        <v>#REF!</v>
      </c>
      <c r="AM200" s="166" t="e">
        <f>+'Ark1'!#REF!</f>
        <v>#REF!</v>
      </c>
      <c r="AN200" s="166" t="e">
        <f>+'Ark1'!#REF!</f>
        <v>#REF!</v>
      </c>
      <c r="AO200" s="58" t="e">
        <f>+'Ark1'!#REF!</f>
        <v>#REF!</v>
      </c>
      <c r="AP200" s="58" t="e">
        <f>+'Ark1'!#REF!</f>
        <v>#REF!</v>
      </c>
      <c r="AQ200" s="78" t="e">
        <f>+'Ark1'!#REF!</f>
        <v>#REF!</v>
      </c>
      <c r="AR200" s="58" t="e">
        <f t="shared" si="14"/>
        <v>#REF!</v>
      </c>
      <c r="AS200" s="78" t="e">
        <f t="shared" si="15"/>
        <v>#REF!</v>
      </c>
      <c r="AT200" s="47"/>
      <c r="AW200" s="57" t="s">
        <v>103</v>
      </c>
    </row>
    <row r="201" spans="24:49">
      <c r="X201" s="47"/>
      <c r="Y201" s="56" t="e">
        <f>+'Ark1'!#REF!</f>
        <v>#REF!</v>
      </c>
      <c r="Z201" s="56" t="e">
        <f>+'Ark1'!#REF!</f>
        <v>#REF!</v>
      </c>
      <c r="AA201" s="57" t="str">
        <f t="shared" si="18"/>
        <v>4-</v>
      </c>
      <c r="AB201" s="56" t="e">
        <f>+'Ark1'!#REF!</f>
        <v>#REF!</v>
      </c>
      <c r="AC201" s="56" t="e">
        <f>+'Ark1'!#REF!</f>
        <v>#REF!</v>
      </c>
      <c r="AD201" s="189" t="e">
        <f>+'Ark1'!#REF!</f>
        <v>#REF!</v>
      </c>
      <c r="AE201" s="62" t="e">
        <f t="shared" si="16"/>
        <v>#REF!</v>
      </c>
      <c r="AF201" s="189" t="e">
        <f>+'Ark1'!#REF!</f>
        <v>#REF!</v>
      </c>
      <c r="AG201" s="58" t="e">
        <f>+'Ark1'!#REF!</f>
        <v>#REF!</v>
      </c>
      <c r="AH201" s="62" t="e">
        <f t="shared" si="17"/>
        <v>#REF!</v>
      </c>
      <c r="AI201" s="58" t="e">
        <f>+'Ark1'!#REF!</f>
        <v>#REF!</v>
      </c>
      <c r="AJ201" s="189"/>
      <c r="AK201" s="78" t="e">
        <f>+'Ark1'!#REF!</f>
        <v>#REF!</v>
      </c>
      <c r="AL201" s="166" t="e">
        <f>+'Ark1'!#REF!</f>
        <v>#REF!</v>
      </c>
      <c r="AM201" s="166" t="e">
        <f>+'Ark1'!#REF!</f>
        <v>#REF!</v>
      </c>
      <c r="AN201" s="166" t="e">
        <f>+'Ark1'!#REF!</f>
        <v>#REF!</v>
      </c>
      <c r="AO201" s="58" t="e">
        <f>+'Ark1'!#REF!</f>
        <v>#REF!</v>
      </c>
      <c r="AP201" s="58" t="e">
        <f>+'Ark1'!#REF!</f>
        <v>#REF!</v>
      </c>
      <c r="AQ201" s="78" t="e">
        <f>+'Ark1'!#REF!</f>
        <v>#REF!</v>
      </c>
      <c r="AR201" s="58" t="e">
        <f t="shared" si="14"/>
        <v>#REF!</v>
      </c>
      <c r="AS201" s="78" t="e">
        <f t="shared" si="15"/>
        <v>#REF!</v>
      </c>
      <c r="AT201" s="47"/>
      <c r="AW201" s="68" t="s">
        <v>104</v>
      </c>
    </row>
    <row r="202" spans="24:49">
      <c r="X202" s="47"/>
      <c r="Y202" s="56" t="e">
        <f>+'Ark1'!#REF!</f>
        <v>#REF!</v>
      </c>
      <c r="Z202" s="56" t="e">
        <f>+'Ark1'!#REF!</f>
        <v>#REF!</v>
      </c>
      <c r="AA202" s="57" t="str">
        <f t="shared" si="18"/>
        <v>4</v>
      </c>
      <c r="AB202" s="56" t="e">
        <f>+'Ark1'!#REF!</f>
        <v>#REF!</v>
      </c>
      <c r="AC202" s="56" t="e">
        <f>+'Ark1'!#REF!</f>
        <v>#REF!</v>
      </c>
      <c r="AD202" s="189" t="e">
        <f>+'Ark1'!#REF!</f>
        <v>#REF!</v>
      </c>
      <c r="AE202" s="62" t="e">
        <f t="shared" si="16"/>
        <v>#REF!</v>
      </c>
      <c r="AF202" s="189" t="e">
        <f>+'Ark1'!#REF!</f>
        <v>#REF!</v>
      </c>
      <c r="AG202" s="58" t="e">
        <f>+'Ark1'!#REF!</f>
        <v>#REF!</v>
      </c>
      <c r="AH202" s="62" t="e">
        <f t="shared" si="17"/>
        <v>#REF!</v>
      </c>
      <c r="AI202" s="58" t="e">
        <f>+'Ark1'!#REF!</f>
        <v>#REF!</v>
      </c>
      <c r="AJ202" s="189"/>
      <c r="AK202" s="78" t="e">
        <f>+'Ark1'!#REF!</f>
        <v>#REF!</v>
      </c>
      <c r="AL202" s="166" t="e">
        <f>+'Ark1'!#REF!</f>
        <v>#REF!</v>
      </c>
      <c r="AM202" s="166" t="e">
        <f>+'Ark1'!#REF!</f>
        <v>#REF!</v>
      </c>
      <c r="AN202" s="166" t="e">
        <f>+'Ark1'!#REF!</f>
        <v>#REF!</v>
      </c>
      <c r="AO202" s="58" t="e">
        <f>+'Ark1'!#REF!</f>
        <v>#REF!</v>
      </c>
      <c r="AP202" s="58" t="e">
        <f>+'Ark1'!#REF!</f>
        <v>#REF!</v>
      </c>
      <c r="AQ202" s="78" t="e">
        <f>+'Ark1'!#REF!</f>
        <v>#REF!</v>
      </c>
      <c r="AR202" s="58" t="e">
        <f t="shared" si="14"/>
        <v>#REF!</v>
      </c>
      <c r="AS202" s="78" t="e">
        <f t="shared" si="15"/>
        <v>#REF!</v>
      </c>
      <c r="AT202" s="47"/>
      <c r="AW202" s="57" t="s">
        <v>105</v>
      </c>
    </row>
    <row r="203" spans="24:49">
      <c r="X203" s="47"/>
      <c r="Y203" s="56" t="e">
        <f>+'Ark1'!#REF!</f>
        <v>#REF!</v>
      </c>
      <c r="Z203" s="56" t="e">
        <f>+'Ark1'!#REF!</f>
        <v>#REF!</v>
      </c>
      <c r="AA203" s="57" t="str">
        <f t="shared" si="18"/>
        <v>4+</v>
      </c>
      <c r="AB203" s="56" t="e">
        <f>+'Ark1'!#REF!</f>
        <v>#REF!</v>
      </c>
      <c r="AC203" s="56" t="e">
        <f>+'Ark1'!#REF!</f>
        <v>#REF!</v>
      </c>
      <c r="AD203" s="189" t="e">
        <f>+'Ark1'!#REF!</f>
        <v>#REF!</v>
      </c>
      <c r="AE203" s="62" t="e">
        <f t="shared" si="16"/>
        <v>#REF!</v>
      </c>
      <c r="AF203" s="189" t="e">
        <f>+'Ark1'!#REF!</f>
        <v>#REF!</v>
      </c>
      <c r="AG203" s="58" t="e">
        <f>+'Ark1'!#REF!</f>
        <v>#REF!</v>
      </c>
      <c r="AH203" s="62" t="e">
        <f t="shared" si="17"/>
        <v>#REF!</v>
      </c>
      <c r="AI203" s="58" t="e">
        <f>+'Ark1'!#REF!</f>
        <v>#REF!</v>
      </c>
      <c r="AJ203" s="189"/>
      <c r="AK203" s="78" t="e">
        <f>+'Ark1'!#REF!</f>
        <v>#REF!</v>
      </c>
      <c r="AL203" s="166" t="e">
        <f>+'Ark1'!#REF!</f>
        <v>#REF!</v>
      </c>
      <c r="AM203" s="166" t="e">
        <f>+'Ark1'!#REF!</f>
        <v>#REF!</v>
      </c>
      <c r="AN203" s="166" t="e">
        <f>+'Ark1'!#REF!</f>
        <v>#REF!</v>
      </c>
      <c r="AO203" s="58" t="e">
        <f>+'Ark1'!#REF!</f>
        <v>#REF!</v>
      </c>
      <c r="AP203" s="58" t="e">
        <f>+'Ark1'!#REF!</f>
        <v>#REF!</v>
      </c>
      <c r="AQ203" s="78" t="e">
        <f>+'Ark1'!#REF!</f>
        <v>#REF!</v>
      </c>
      <c r="AR203" s="58" t="e">
        <f t="shared" ref="AR203:AR266" si="19">+AI203/AG203</f>
        <v>#REF!</v>
      </c>
      <c r="AS203" s="78" t="e">
        <f t="shared" ref="AS203:AS266" si="20">+AC203/AB203</f>
        <v>#REF!</v>
      </c>
      <c r="AT203" s="47"/>
      <c r="AW203" s="57" t="s">
        <v>106</v>
      </c>
    </row>
    <row r="204" spans="24:49">
      <c r="X204" s="47"/>
      <c r="Y204" s="56" t="e">
        <f>+'Ark1'!#REF!</f>
        <v>#REF!</v>
      </c>
      <c r="Z204" s="56" t="e">
        <f>+'Ark1'!#REF!</f>
        <v>#REF!</v>
      </c>
      <c r="AA204" s="57" t="str">
        <f t="shared" si="18"/>
        <v>5-</v>
      </c>
      <c r="AB204" s="56" t="e">
        <f>+'Ark1'!#REF!</f>
        <v>#REF!</v>
      </c>
      <c r="AC204" s="56" t="e">
        <f>+'Ark1'!#REF!</f>
        <v>#REF!</v>
      </c>
      <c r="AD204" s="189" t="e">
        <f>+'Ark1'!#REF!</f>
        <v>#REF!</v>
      </c>
      <c r="AE204" s="62" t="e">
        <f t="shared" si="16"/>
        <v>#REF!</v>
      </c>
      <c r="AF204" s="189" t="e">
        <f>+'Ark1'!#REF!</f>
        <v>#REF!</v>
      </c>
      <c r="AG204" s="58" t="e">
        <f>+'Ark1'!#REF!</f>
        <v>#REF!</v>
      </c>
      <c r="AH204" s="62" t="e">
        <f t="shared" si="17"/>
        <v>#REF!</v>
      </c>
      <c r="AI204" s="58" t="e">
        <f>+'Ark1'!#REF!</f>
        <v>#REF!</v>
      </c>
      <c r="AJ204" s="189"/>
      <c r="AK204" s="78" t="e">
        <f>+'Ark1'!#REF!</f>
        <v>#REF!</v>
      </c>
      <c r="AL204" s="166" t="e">
        <f>+'Ark1'!#REF!</f>
        <v>#REF!</v>
      </c>
      <c r="AM204" s="166" t="e">
        <f>+'Ark1'!#REF!</f>
        <v>#REF!</v>
      </c>
      <c r="AN204" s="166" t="e">
        <f>+'Ark1'!#REF!</f>
        <v>#REF!</v>
      </c>
      <c r="AO204" s="58" t="e">
        <f>+'Ark1'!#REF!</f>
        <v>#REF!</v>
      </c>
      <c r="AP204" s="58" t="e">
        <f>+'Ark1'!#REF!</f>
        <v>#REF!</v>
      </c>
      <c r="AQ204" s="78" t="e">
        <f>+'Ark1'!#REF!</f>
        <v>#REF!</v>
      </c>
      <c r="AR204" s="58" t="e">
        <f t="shared" si="19"/>
        <v>#REF!</v>
      </c>
      <c r="AS204" s="78" t="e">
        <f t="shared" si="20"/>
        <v>#REF!</v>
      </c>
      <c r="AT204" s="47"/>
      <c r="AW204" s="68" t="s">
        <v>107</v>
      </c>
    </row>
    <row r="205" spans="24:49">
      <c r="X205" s="47"/>
      <c r="Y205" s="56" t="e">
        <f>+'Ark1'!#REF!</f>
        <v>#REF!</v>
      </c>
      <c r="Z205" s="56" t="e">
        <f>+'Ark1'!#REF!</f>
        <v>#REF!</v>
      </c>
      <c r="AA205" s="57" t="str">
        <f t="shared" si="18"/>
        <v>5</v>
      </c>
      <c r="AB205" s="56" t="e">
        <f>+'Ark1'!#REF!</f>
        <v>#REF!</v>
      </c>
      <c r="AC205" s="56" t="e">
        <f>+'Ark1'!#REF!</f>
        <v>#REF!</v>
      </c>
      <c r="AD205" s="189" t="e">
        <f>+'Ark1'!#REF!</f>
        <v>#REF!</v>
      </c>
      <c r="AE205" s="62" t="e">
        <f t="shared" si="16"/>
        <v>#REF!</v>
      </c>
      <c r="AF205" s="189" t="e">
        <f>+'Ark1'!#REF!</f>
        <v>#REF!</v>
      </c>
      <c r="AG205" s="58" t="e">
        <f>+'Ark1'!#REF!</f>
        <v>#REF!</v>
      </c>
      <c r="AH205" s="62" t="e">
        <f t="shared" si="17"/>
        <v>#REF!</v>
      </c>
      <c r="AI205" s="58" t="e">
        <f>+'Ark1'!#REF!</f>
        <v>#REF!</v>
      </c>
      <c r="AJ205" s="189"/>
      <c r="AK205" s="78" t="e">
        <f>+'Ark1'!#REF!</f>
        <v>#REF!</v>
      </c>
      <c r="AL205" s="166" t="e">
        <f>+'Ark1'!#REF!</f>
        <v>#REF!</v>
      </c>
      <c r="AM205" s="166" t="e">
        <f>+'Ark1'!#REF!</f>
        <v>#REF!</v>
      </c>
      <c r="AN205" s="166" t="e">
        <f>+'Ark1'!#REF!</f>
        <v>#REF!</v>
      </c>
      <c r="AO205" s="58" t="e">
        <f>+'Ark1'!#REF!</f>
        <v>#REF!</v>
      </c>
      <c r="AP205" s="58" t="e">
        <f>+'Ark1'!#REF!</f>
        <v>#REF!</v>
      </c>
      <c r="AQ205" s="78" t="e">
        <f>+'Ark1'!#REF!</f>
        <v>#REF!</v>
      </c>
      <c r="AR205" s="58" t="e">
        <f t="shared" si="19"/>
        <v>#REF!</v>
      </c>
      <c r="AS205" s="78" t="e">
        <f t="shared" si="20"/>
        <v>#REF!</v>
      </c>
      <c r="AT205" s="47"/>
      <c r="AW205" s="57" t="s">
        <v>108</v>
      </c>
    </row>
    <row r="206" spans="24:49">
      <c r="X206" s="47"/>
      <c r="Y206" s="56" t="e">
        <f>+'Ark1'!#REF!</f>
        <v>#REF!</v>
      </c>
      <c r="Z206" s="56" t="e">
        <f>+'Ark1'!#REF!</f>
        <v>#REF!</v>
      </c>
      <c r="AA206" s="57" t="str">
        <f t="shared" si="18"/>
        <v>5+</v>
      </c>
      <c r="AB206" s="56" t="e">
        <f>+'Ark1'!#REF!</f>
        <v>#REF!</v>
      </c>
      <c r="AC206" s="56" t="e">
        <f>+'Ark1'!#REF!</f>
        <v>#REF!</v>
      </c>
      <c r="AD206" s="189" t="e">
        <f>+'Ark1'!#REF!</f>
        <v>#REF!</v>
      </c>
      <c r="AE206" s="62" t="e">
        <f t="shared" si="16"/>
        <v>#REF!</v>
      </c>
      <c r="AF206" s="189" t="e">
        <f>+'Ark1'!#REF!</f>
        <v>#REF!</v>
      </c>
      <c r="AG206" s="58" t="e">
        <f>+'Ark1'!#REF!</f>
        <v>#REF!</v>
      </c>
      <c r="AH206" s="62" t="e">
        <f t="shared" si="17"/>
        <v>#REF!</v>
      </c>
      <c r="AI206" s="58" t="e">
        <f>+'Ark1'!#REF!</f>
        <v>#REF!</v>
      </c>
      <c r="AJ206" s="189"/>
      <c r="AK206" s="78" t="e">
        <f>+'Ark1'!#REF!</f>
        <v>#REF!</v>
      </c>
      <c r="AL206" s="166" t="e">
        <f>+'Ark1'!#REF!</f>
        <v>#REF!</v>
      </c>
      <c r="AM206" s="166" t="e">
        <f>+'Ark1'!#REF!</f>
        <v>#REF!</v>
      </c>
      <c r="AN206" s="166" t="e">
        <f>+'Ark1'!#REF!</f>
        <v>#REF!</v>
      </c>
      <c r="AO206" s="58" t="e">
        <f>+'Ark1'!#REF!</f>
        <v>#REF!</v>
      </c>
      <c r="AP206" s="58" t="e">
        <f>+'Ark1'!#REF!</f>
        <v>#REF!</v>
      </c>
      <c r="AQ206" s="78" t="e">
        <f>+'Ark1'!#REF!</f>
        <v>#REF!</v>
      </c>
      <c r="AR206" s="58" t="e">
        <f t="shared" si="19"/>
        <v>#REF!</v>
      </c>
      <c r="AS206" s="78" t="e">
        <f t="shared" si="20"/>
        <v>#REF!</v>
      </c>
      <c r="AT206" s="47"/>
      <c r="AW206" s="3" t="s">
        <v>94</v>
      </c>
    </row>
    <row r="207" spans="24:49">
      <c r="X207" s="47"/>
      <c r="Y207" t="e">
        <f>+'Ark1'!#REF!</f>
        <v>#REF!</v>
      </c>
      <c r="Z207" t="e">
        <f>+'Ark1'!#REF!</f>
        <v>#REF!</v>
      </c>
      <c r="AA207" s="3" t="str">
        <f t="shared" si="18"/>
        <v>1-</v>
      </c>
      <c r="AB207" t="e">
        <f>+'Ark1'!#REF!</f>
        <v>#REF!</v>
      </c>
      <c r="AC207" t="e">
        <f>+'Ark1'!#REF!</f>
        <v>#REF!</v>
      </c>
      <c r="AD207" s="207" t="e">
        <f>+'Ark1'!#REF!</f>
        <v>#REF!</v>
      </c>
      <c r="AE207" s="63" t="e">
        <f t="shared" si="16"/>
        <v>#REF!</v>
      </c>
      <c r="AF207" s="207" t="e">
        <f>+'Ark1'!#REF!</f>
        <v>#REF!</v>
      </c>
      <c r="AG207" s="1" t="e">
        <f>+'Ark1'!#REF!</f>
        <v>#REF!</v>
      </c>
      <c r="AH207" s="63" t="e">
        <f t="shared" si="17"/>
        <v>#REF!</v>
      </c>
      <c r="AI207" s="1" t="e">
        <f>+'Ark1'!#REF!</f>
        <v>#REF!</v>
      </c>
      <c r="AJ207" s="207"/>
      <c r="AK207" s="11" t="e">
        <f>+'Ark1'!#REF!</f>
        <v>#REF!</v>
      </c>
      <c r="AL207" s="101" t="e">
        <f>+'Ark1'!#REF!</f>
        <v>#REF!</v>
      </c>
      <c r="AM207" s="101" t="e">
        <f>+'Ark1'!#REF!</f>
        <v>#REF!</v>
      </c>
      <c r="AN207" s="101" t="e">
        <f>+'Ark1'!#REF!</f>
        <v>#REF!</v>
      </c>
      <c r="AO207" s="1" t="e">
        <f>+'Ark1'!#REF!</f>
        <v>#REF!</v>
      </c>
      <c r="AP207" s="1" t="e">
        <f>+'Ark1'!#REF!</f>
        <v>#REF!</v>
      </c>
      <c r="AQ207" s="11" t="e">
        <f>+'Ark1'!#REF!</f>
        <v>#REF!</v>
      </c>
      <c r="AR207" s="1" t="e">
        <f t="shared" si="19"/>
        <v>#REF!</v>
      </c>
      <c r="AS207" s="11" t="e">
        <f t="shared" si="20"/>
        <v>#REF!</v>
      </c>
      <c r="AT207" s="47"/>
      <c r="AW207" s="3" t="s">
        <v>95</v>
      </c>
    </row>
    <row r="208" spans="24:49">
      <c r="X208" s="47"/>
      <c r="Y208" t="e">
        <f>+'Ark1'!#REF!</f>
        <v>#REF!</v>
      </c>
      <c r="Z208" t="e">
        <f>+'Ark1'!#REF!</f>
        <v>#REF!</v>
      </c>
      <c r="AA208" s="3" t="str">
        <f t="shared" si="18"/>
        <v>1</v>
      </c>
      <c r="AB208" t="e">
        <f>+'Ark1'!#REF!</f>
        <v>#REF!</v>
      </c>
      <c r="AC208" t="e">
        <f>+'Ark1'!#REF!</f>
        <v>#REF!</v>
      </c>
      <c r="AD208" s="207" t="e">
        <f>+'Ark1'!#REF!</f>
        <v>#REF!</v>
      </c>
      <c r="AE208" s="63" t="e">
        <f t="shared" si="16"/>
        <v>#REF!</v>
      </c>
      <c r="AF208" s="207" t="e">
        <f>+'Ark1'!#REF!</f>
        <v>#REF!</v>
      </c>
      <c r="AG208" s="1" t="e">
        <f>+'Ark1'!#REF!</f>
        <v>#REF!</v>
      </c>
      <c r="AH208" s="63" t="e">
        <f t="shared" si="17"/>
        <v>#REF!</v>
      </c>
      <c r="AI208" s="1" t="e">
        <f>+'Ark1'!#REF!</f>
        <v>#REF!</v>
      </c>
      <c r="AJ208" s="207"/>
      <c r="AK208" s="11" t="e">
        <f>+'Ark1'!#REF!</f>
        <v>#REF!</v>
      </c>
      <c r="AL208" s="101" t="e">
        <f>+'Ark1'!#REF!</f>
        <v>#REF!</v>
      </c>
      <c r="AM208" s="101" t="e">
        <f>+'Ark1'!#REF!</f>
        <v>#REF!</v>
      </c>
      <c r="AN208" s="101" t="e">
        <f>+'Ark1'!#REF!</f>
        <v>#REF!</v>
      </c>
      <c r="AO208" s="1" t="e">
        <f>+'Ark1'!#REF!</f>
        <v>#REF!</v>
      </c>
      <c r="AP208" s="1" t="e">
        <f>+'Ark1'!#REF!</f>
        <v>#REF!</v>
      </c>
      <c r="AQ208" s="11" t="e">
        <f>+'Ark1'!#REF!</f>
        <v>#REF!</v>
      </c>
      <c r="AR208" s="1" t="e">
        <f t="shared" si="19"/>
        <v>#REF!</v>
      </c>
      <c r="AS208" s="11" t="e">
        <f t="shared" si="20"/>
        <v>#REF!</v>
      </c>
      <c r="AT208" s="47"/>
      <c r="AW208" s="3" t="s">
        <v>96</v>
      </c>
    </row>
    <row r="209" spans="24:49">
      <c r="X209" s="47"/>
      <c r="Y209" t="e">
        <f>+'Ark1'!#REF!</f>
        <v>#REF!</v>
      </c>
      <c r="Z209" t="e">
        <f>+'Ark1'!#REF!</f>
        <v>#REF!</v>
      </c>
      <c r="AA209" s="3" t="str">
        <f t="shared" si="18"/>
        <v>1+</v>
      </c>
      <c r="AB209" t="e">
        <f>+'Ark1'!#REF!</f>
        <v>#REF!</v>
      </c>
      <c r="AC209" t="e">
        <f>+'Ark1'!#REF!</f>
        <v>#REF!</v>
      </c>
      <c r="AD209" s="207" t="e">
        <f>+'Ark1'!#REF!</f>
        <v>#REF!</v>
      </c>
      <c r="AE209" s="63" t="e">
        <f t="shared" si="16"/>
        <v>#REF!</v>
      </c>
      <c r="AF209" s="207" t="e">
        <f>+'Ark1'!#REF!</f>
        <v>#REF!</v>
      </c>
      <c r="AG209" s="1" t="e">
        <f>+'Ark1'!#REF!</f>
        <v>#REF!</v>
      </c>
      <c r="AH209" s="63" t="e">
        <f t="shared" si="17"/>
        <v>#REF!</v>
      </c>
      <c r="AI209" s="1" t="e">
        <f>+'Ark1'!#REF!</f>
        <v>#REF!</v>
      </c>
      <c r="AJ209" s="207"/>
      <c r="AK209" s="11" t="e">
        <f>+'Ark1'!#REF!</f>
        <v>#REF!</v>
      </c>
      <c r="AL209" s="101" t="e">
        <f>+'Ark1'!#REF!</f>
        <v>#REF!</v>
      </c>
      <c r="AM209" s="101" t="e">
        <f>+'Ark1'!#REF!</f>
        <v>#REF!</v>
      </c>
      <c r="AN209" s="101" t="e">
        <f>+'Ark1'!#REF!</f>
        <v>#REF!</v>
      </c>
      <c r="AO209" s="1" t="e">
        <f>+'Ark1'!#REF!</f>
        <v>#REF!</v>
      </c>
      <c r="AP209" s="1" t="e">
        <f>+'Ark1'!#REF!</f>
        <v>#REF!</v>
      </c>
      <c r="AQ209" s="11" t="e">
        <f>+'Ark1'!#REF!</f>
        <v>#REF!</v>
      </c>
      <c r="AR209" s="1" t="e">
        <f t="shared" si="19"/>
        <v>#REF!</v>
      </c>
      <c r="AS209" s="11" t="e">
        <f t="shared" si="20"/>
        <v>#REF!</v>
      </c>
      <c r="AT209" s="47"/>
      <c r="AW209" s="3" t="s">
        <v>97</v>
      </c>
    </row>
    <row r="210" spans="24:49">
      <c r="X210" s="47"/>
      <c r="Y210" t="e">
        <f>+'Ark1'!#REF!</f>
        <v>#REF!</v>
      </c>
      <c r="Z210" t="e">
        <f>+'Ark1'!#REF!</f>
        <v>#REF!</v>
      </c>
      <c r="AA210" s="3" t="str">
        <f t="shared" si="18"/>
        <v>2-</v>
      </c>
      <c r="AB210" t="e">
        <f>+'Ark1'!#REF!</f>
        <v>#REF!</v>
      </c>
      <c r="AC210" t="e">
        <f>+'Ark1'!#REF!</f>
        <v>#REF!</v>
      </c>
      <c r="AD210" s="207" t="e">
        <f>+'Ark1'!#REF!</f>
        <v>#REF!</v>
      </c>
      <c r="AE210" s="63" t="e">
        <f t="shared" si="16"/>
        <v>#REF!</v>
      </c>
      <c r="AF210" s="207" t="e">
        <f>+'Ark1'!#REF!</f>
        <v>#REF!</v>
      </c>
      <c r="AG210" s="1" t="e">
        <f>+'Ark1'!#REF!</f>
        <v>#REF!</v>
      </c>
      <c r="AH210" s="63" t="e">
        <f t="shared" si="17"/>
        <v>#REF!</v>
      </c>
      <c r="AI210" s="1" t="e">
        <f>+'Ark1'!#REF!</f>
        <v>#REF!</v>
      </c>
      <c r="AJ210" s="207"/>
      <c r="AK210" s="11" t="e">
        <f>+'Ark1'!#REF!</f>
        <v>#REF!</v>
      </c>
      <c r="AL210" s="101" t="e">
        <f>+'Ark1'!#REF!</f>
        <v>#REF!</v>
      </c>
      <c r="AM210" s="101" t="e">
        <f>+'Ark1'!#REF!</f>
        <v>#REF!</v>
      </c>
      <c r="AN210" s="101" t="e">
        <f>+'Ark1'!#REF!</f>
        <v>#REF!</v>
      </c>
      <c r="AO210" s="1" t="e">
        <f>+'Ark1'!#REF!</f>
        <v>#REF!</v>
      </c>
      <c r="AP210" s="1" t="e">
        <f>+'Ark1'!#REF!</f>
        <v>#REF!</v>
      </c>
      <c r="AQ210" s="11" t="e">
        <f>+'Ark1'!#REF!</f>
        <v>#REF!</v>
      </c>
      <c r="AR210" s="1" t="e">
        <f t="shared" si="19"/>
        <v>#REF!</v>
      </c>
      <c r="AS210" s="11" t="e">
        <f t="shared" si="20"/>
        <v>#REF!</v>
      </c>
      <c r="AT210" s="47"/>
      <c r="AW210" s="3" t="s">
        <v>98</v>
      </c>
    </row>
    <row r="211" spans="24:49">
      <c r="X211" s="47"/>
      <c r="Y211" t="e">
        <f>+'Ark1'!#REF!</f>
        <v>#REF!</v>
      </c>
      <c r="Z211" t="e">
        <f>+'Ark1'!#REF!</f>
        <v>#REF!</v>
      </c>
      <c r="AA211" s="3" t="str">
        <f t="shared" si="18"/>
        <v>2</v>
      </c>
      <c r="AB211" t="e">
        <f>+'Ark1'!#REF!</f>
        <v>#REF!</v>
      </c>
      <c r="AC211" t="e">
        <f>+'Ark1'!#REF!</f>
        <v>#REF!</v>
      </c>
      <c r="AD211" s="207" t="e">
        <f>+'Ark1'!#REF!</f>
        <v>#REF!</v>
      </c>
      <c r="AE211" s="63" t="e">
        <f t="shared" si="16"/>
        <v>#REF!</v>
      </c>
      <c r="AF211" s="207" t="e">
        <f>+'Ark1'!#REF!</f>
        <v>#REF!</v>
      </c>
      <c r="AG211" s="1" t="e">
        <f>+'Ark1'!#REF!</f>
        <v>#REF!</v>
      </c>
      <c r="AH211" s="63" t="e">
        <f t="shared" si="17"/>
        <v>#REF!</v>
      </c>
      <c r="AI211" s="1" t="e">
        <f>+'Ark1'!#REF!</f>
        <v>#REF!</v>
      </c>
      <c r="AJ211" s="207"/>
      <c r="AK211" s="11" t="e">
        <f>+'Ark1'!#REF!</f>
        <v>#REF!</v>
      </c>
      <c r="AL211" s="101" t="e">
        <f>+'Ark1'!#REF!</f>
        <v>#REF!</v>
      </c>
      <c r="AM211" s="101" t="e">
        <f>+'Ark1'!#REF!</f>
        <v>#REF!</v>
      </c>
      <c r="AN211" s="101" t="e">
        <f>+'Ark1'!#REF!</f>
        <v>#REF!</v>
      </c>
      <c r="AO211" s="1" t="e">
        <f>+'Ark1'!#REF!</f>
        <v>#REF!</v>
      </c>
      <c r="AP211" s="1" t="e">
        <f>+'Ark1'!#REF!</f>
        <v>#REF!</v>
      </c>
      <c r="AQ211" s="11" t="e">
        <f>+'Ark1'!#REF!</f>
        <v>#REF!</v>
      </c>
      <c r="AR211" s="1" t="e">
        <f t="shared" si="19"/>
        <v>#REF!</v>
      </c>
      <c r="AS211" s="11" t="e">
        <f t="shared" si="20"/>
        <v>#REF!</v>
      </c>
      <c r="AT211" s="47"/>
      <c r="AW211" s="3" t="s">
        <v>99</v>
      </c>
    </row>
    <row r="212" spans="24:49">
      <c r="X212" s="47"/>
      <c r="Y212" t="e">
        <f>+'Ark1'!#REF!</f>
        <v>#REF!</v>
      </c>
      <c r="Z212" t="e">
        <f>+'Ark1'!#REF!</f>
        <v>#REF!</v>
      </c>
      <c r="AA212" s="3" t="str">
        <f t="shared" si="18"/>
        <v>2+</v>
      </c>
      <c r="AB212" t="e">
        <f>+'Ark1'!#REF!</f>
        <v>#REF!</v>
      </c>
      <c r="AC212" t="e">
        <f>+'Ark1'!#REF!</f>
        <v>#REF!</v>
      </c>
      <c r="AD212" s="207" t="e">
        <f>+'Ark1'!#REF!</f>
        <v>#REF!</v>
      </c>
      <c r="AE212" s="63" t="e">
        <f t="shared" si="16"/>
        <v>#REF!</v>
      </c>
      <c r="AF212" s="207" t="e">
        <f>+'Ark1'!#REF!</f>
        <v>#REF!</v>
      </c>
      <c r="AG212" s="1" t="e">
        <f>+'Ark1'!#REF!</f>
        <v>#REF!</v>
      </c>
      <c r="AH212" s="63" t="e">
        <f t="shared" si="17"/>
        <v>#REF!</v>
      </c>
      <c r="AI212" s="1" t="e">
        <f>+'Ark1'!#REF!</f>
        <v>#REF!</v>
      </c>
      <c r="AJ212" s="207"/>
      <c r="AK212" s="11" t="e">
        <f>+'Ark1'!#REF!</f>
        <v>#REF!</v>
      </c>
      <c r="AL212" s="101" t="e">
        <f>+'Ark1'!#REF!</f>
        <v>#REF!</v>
      </c>
      <c r="AM212" s="101" t="e">
        <f>+'Ark1'!#REF!</f>
        <v>#REF!</v>
      </c>
      <c r="AN212" s="101" t="e">
        <f>+'Ark1'!#REF!</f>
        <v>#REF!</v>
      </c>
      <c r="AO212" s="1" t="e">
        <f>+'Ark1'!#REF!</f>
        <v>#REF!</v>
      </c>
      <c r="AP212" s="1" t="e">
        <f>+'Ark1'!#REF!</f>
        <v>#REF!</v>
      </c>
      <c r="AQ212" s="11" t="e">
        <f>+'Ark1'!#REF!</f>
        <v>#REF!</v>
      </c>
      <c r="AR212" s="1" t="e">
        <f t="shared" si="19"/>
        <v>#REF!</v>
      </c>
      <c r="AS212" s="11" t="e">
        <f t="shared" si="20"/>
        <v>#REF!</v>
      </c>
      <c r="AT212" s="47"/>
      <c r="AW212" s="3" t="s">
        <v>100</v>
      </c>
    </row>
    <row r="213" spans="24:49">
      <c r="X213" s="47"/>
      <c r="Y213" t="e">
        <f>+'Ark1'!#REF!</f>
        <v>#REF!</v>
      </c>
      <c r="Z213" t="e">
        <f>+'Ark1'!#REF!</f>
        <v>#REF!</v>
      </c>
      <c r="AA213" s="3" t="str">
        <f t="shared" si="18"/>
        <v>3-</v>
      </c>
      <c r="AB213" t="e">
        <f>+'Ark1'!#REF!</f>
        <v>#REF!</v>
      </c>
      <c r="AC213" t="e">
        <f>+'Ark1'!#REF!</f>
        <v>#REF!</v>
      </c>
      <c r="AD213" s="207" t="e">
        <f>+'Ark1'!#REF!</f>
        <v>#REF!</v>
      </c>
      <c r="AE213" s="63" t="e">
        <f t="shared" si="16"/>
        <v>#REF!</v>
      </c>
      <c r="AF213" s="207" t="e">
        <f>+'Ark1'!#REF!</f>
        <v>#REF!</v>
      </c>
      <c r="AG213" s="1" t="e">
        <f>+'Ark1'!#REF!</f>
        <v>#REF!</v>
      </c>
      <c r="AH213" s="63" t="e">
        <f t="shared" si="17"/>
        <v>#REF!</v>
      </c>
      <c r="AI213" s="1" t="e">
        <f>+'Ark1'!#REF!</f>
        <v>#REF!</v>
      </c>
      <c r="AJ213" s="207"/>
      <c r="AK213" s="11" t="e">
        <f>+'Ark1'!#REF!</f>
        <v>#REF!</v>
      </c>
      <c r="AL213" s="101" t="e">
        <f>+'Ark1'!#REF!</f>
        <v>#REF!</v>
      </c>
      <c r="AM213" s="101" t="e">
        <f>+'Ark1'!#REF!</f>
        <v>#REF!</v>
      </c>
      <c r="AN213" s="101" t="e">
        <f>+'Ark1'!#REF!</f>
        <v>#REF!</v>
      </c>
      <c r="AO213" s="1" t="e">
        <f>+'Ark1'!#REF!</f>
        <v>#REF!</v>
      </c>
      <c r="AP213" s="1" t="e">
        <f>+'Ark1'!#REF!</f>
        <v>#REF!</v>
      </c>
      <c r="AQ213" s="11" t="e">
        <f>+'Ark1'!#REF!</f>
        <v>#REF!</v>
      </c>
      <c r="AR213" s="1" t="e">
        <f t="shared" si="19"/>
        <v>#REF!</v>
      </c>
      <c r="AS213" s="11" t="e">
        <f t="shared" si="20"/>
        <v>#REF!</v>
      </c>
      <c r="AT213" s="47"/>
      <c r="AW213" s="3" t="s">
        <v>101</v>
      </c>
    </row>
    <row r="214" spans="24:49">
      <c r="X214" s="47"/>
      <c r="Y214" t="e">
        <f>+'Ark1'!#REF!</f>
        <v>#REF!</v>
      </c>
      <c r="Z214" t="e">
        <f>+'Ark1'!#REF!</f>
        <v>#REF!</v>
      </c>
      <c r="AA214" s="3" t="str">
        <f t="shared" si="18"/>
        <v>3</v>
      </c>
      <c r="AB214" t="e">
        <f>+'Ark1'!#REF!</f>
        <v>#REF!</v>
      </c>
      <c r="AC214" t="e">
        <f>+'Ark1'!#REF!</f>
        <v>#REF!</v>
      </c>
      <c r="AD214" s="207" t="e">
        <f>+'Ark1'!#REF!</f>
        <v>#REF!</v>
      </c>
      <c r="AE214" s="63" t="e">
        <f t="shared" si="16"/>
        <v>#REF!</v>
      </c>
      <c r="AF214" s="207" t="e">
        <f>+'Ark1'!#REF!</f>
        <v>#REF!</v>
      </c>
      <c r="AG214" s="1" t="e">
        <f>+'Ark1'!#REF!</f>
        <v>#REF!</v>
      </c>
      <c r="AH214" s="63" t="e">
        <f t="shared" si="17"/>
        <v>#REF!</v>
      </c>
      <c r="AI214" s="1" t="e">
        <f>+'Ark1'!#REF!</f>
        <v>#REF!</v>
      </c>
      <c r="AJ214" s="207"/>
      <c r="AK214" s="11" t="e">
        <f>+'Ark1'!#REF!</f>
        <v>#REF!</v>
      </c>
      <c r="AL214" s="101" t="e">
        <f>+'Ark1'!#REF!</f>
        <v>#REF!</v>
      </c>
      <c r="AM214" s="101" t="e">
        <f>+'Ark1'!#REF!</f>
        <v>#REF!</v>
      </c>
      <c r="AN214" s="101" t="e">
        <f>+'Ark1'!#REF!</f>
        <v>#REF!</v>
      </c>
      <c r="AO214" s="1" t="e">
        <f>+'Ark1'!#REF!</f>
        <v>#REF!</v>
      </c>
      <c r="AP214" s="1" t="e">
        <f>+'Ark1'!#REF!</f>
        <v>#REF!</v>
      </c>
      <c r="AQ214" s="11" t="e">
        <f>+'Ark1'!#REF!</f>
        <v>#REF!</v>
      </c>
      <c r="AR214" s="1" t="e">
        <f t="shared" si="19"/>
        <v>#REF!</v>
      </c>
      <c r="AS214" s="11" t="e">
        <f t="shared" si="20"/>
        <v>#REF!</v>
      </c>
      <c r="AT214" s="47"/>
      <c r="AW214" s="3" t="s">
        <v>102</v>
      </c>
    </row>
    <row r="215" spans="24:49">
      <c r="X215" s="47"/>
      <c r="Y215" t="e">
        <f>+'Ark1'!#REF!</f>
        <v>#REF!</v>
      </c>
      <c r="Z215" t="e">
        <f>+'Ark1'!#REF!</f>
        <v>#REF!</v>
      </c>
      <c r="AA215" s="3" t="str">
        <f t="shared" si="18"/>
        <v>3+</v>
      </c>
      <c r="AB215" t="e">
        <f>+'Ark1'!#REF!</f>
        <v>#REF!</v>
      </c>
      <c r="AC215" t="e">
        <f>+'Ark1'!#REF!</f>
        <v>#REF!</v>
      </c>
      <c r="AD215" s="207" t="e">
        <f>+'Ark1'!#REF!</f>
        <v>#REF!</v>
      </c>
      <c r="AE215" s="63" t="e">
        <f t="shared" si="16"/>
        <v>#REF!</v>
      </c>
      <c r="AF215" s="207" t="e">
        <f>+'Ark1'!#REF!</f>
        <v>#REF!</v>
      </c>
      <c r="AG215" s="1" t="e">
        <f>+'Ark1'!#REF!</f>
        <v>#REF!</v>
      </c>
      <c r="AH215" s="63" t="e">
        <f t="shared" si="17"/>
        <v>#REF!</v>
      </c>
      <c r="AI215" s="1" t="e">
        <f>+'Ark1'!#REF!</f>
        <v>#REF!</v>
      </c>
      <c r="AJ215" s="207"/>
      <c r="AK215" s="11" t="e">
        <f>+'Ark1'!#REF!</f>
        <v>#REF!</v>
      </c>
      <c r="AL215" s="101" t="e">
        <f>+'Ark1'!#REF!</f>
        <v>#REF!</v>
      </c>
      <c r="AM215" s="101" t="e">
        <f>+'Ark1'!#REF!</f>
        <v>#REF!</v>
      </c>
      <c r="AN215" s="101" t="e">
        <f>+'Ark1'!#REF!</f>
        <v>#REF!</v>
      </c>
      <c r="AO215" s="1" t="e">
        <f>+'Ark1'!#REF!</f>
        <v>#REF!</v>
      </c>
      <c r="AP215" s="1" t="e">
        <f>+'Ark1'!#REF!</f>
        <v>#REF!</v>
      </c>
      <c r="AQ215" s="11" t="e">
        <f>+'Ark1'!#REF!</f>
        <v>#REF!</v>
      </c>
      <c r="AR215" s="1" t="e">
        <f t="shared" si="19"/>
        <v>#REF!</v>
      </c>
      <c r="AS215" s="11" t="e">
        <f t="shared" si="20"/>
        <v>#REF!</v>
      </c>
      <c r="AT215" s="47"/>
      <c r="AW215" s="3" t="s">
        <v>103</v>
      </c>
    </row>
    <row r="216" spans="24:49">
      <c r="X216" s="47"/>
      <c r="Y216" t="e">
        <f>+'Ark1'!#REF!</f>
        <v>#REF!</v>
      </c>
      <c r="Z216" t="e">
        <f>+'Ark1'!#REF!</f>
        <v>#REF!</v>
      </c>
      <c r="AA216" s="3" t="str">
        <f t="shared" si="18"/>
        <v>4-</v>
      </c>
      <c r="AB216" t="e">
        <f>+'Ark1'!#REF!</f>
        <v>#REF!</v>
      </c>
      <c r="AC216" t="e">
        <f>+'Ark1'!#REF!</f>
        <v>#REF!</v>
      </c>
      <c r="AD216" s="207" t="e">
        <f>+'Ark1'!#REF!</f>
        <v>#REF!</v>
      </c>
      <c r="AE216" s="63" t="e">
        <f t="shared" si="16"/>
        <v>#REF!</v>
      </c>
      <c r="AF216" s="207" t="e">
        <f>+'Ark1'!#REF!</f>
        <v>#REF!</v>
      </c>
      <c r="AG216" s="1" t="e">
        <f>+'Ark1'!#REF!</f>
        <v>#REF!</v>
      </c>
      <c r="AH216" s="63" t="e">
        <f t="shared" si="17"/>
        <v>#REF!</v>
      </c>
      <c r="AI216" s="1" t="e">
        <f>+'Ark1'!#REF!</f>
        <v>#REF!</v>
      </c>
      <c r="AJ216" s="207"/>
      <c r="AK216" s="11" t="e">
        <f>+'Ark1'!#REF!</f>
        <v>#REF!</v>
      </c>
      <c r="AL216" s="101" t="e">
        <f>+'Ark1'!#REF!</f>
        <v>#REF!</v>
      </c>
      <c r="AM216" s="101" t="e">
        <f>+'Ark1'!#REF!</f>
        <v>#REF!</v>
      </c>
      <c r="AN216" s="101" t="e">
        <f>+'Ark1'!#REF!</f>
        <v>#REF!</v>
      </c>
      <c r="AO216" s="1" t="e">
        <f>+'Ark1'!#REF!</f>
        <v>#REF!</v>
      </c>
      <c r="AP216" s="1" t="e">
        <f>+'Ark1'!#REF!</f>
        <v>#REF!</v>
      </c>
      <c r="AQ216" s="11" t="e">
        <f>+'Ark1'!#REF!</f>
        <v>#REF!</v>
      </c>
      <c r="AR216" s="1" t="e">
        <f t="shared" si="19"/>
        <v>#REF!</v>
      </c>
      <c r="AS216" s="11" t="e">
        <f t="shared" si="20"/>
        <v>#REF!</v>
      </c>
      <c r="AT216" s="47"/>
      <c r="AW216" s="3" t="s">
        <v>104</v>
      </c>
    </row>
    <row r="217" spans="24:49">
      <c r="X217" s="47"/>
      <c r="Y217" t="e">
        <f>+'Ark1'!#REF!</f>
        <v>#REF!</v>
      </c>
      <c r="Z217" t="e">
        <f>+'Ark1'!#REF!</f>
        <v>#REF!</v>
      </c>
      <c r="AA217" s="3" t="str">
        <f t="shared" si="18"/>
        <v>4</v>
      </c>
      <c r="AB217" t="e">
        <f>+'Ark1'!#REF!</f>
        <v>#REF!</v>
      </c>
      <c r="AC217" t="e">
        <f>+'Ark1'!#REF!</f>
        <v>#REF!</v>
      </c>
      <c r="AD217" s="207" t="e">
        <f>+'Ark1'!#REF!</f>
        <v>#REF!</v>
      </c>
      <c r="AE217" s="63" t="e">
        <f t="shared" si="16"/>
        <v>#REF!</v>
      </c>
      <c r="AF217" s="207" t="e">
        <f>+'Ark1'!#REF!</f>
        <v>#REF!</v>
      </c>
      <c r="AG217" s="1" t="e">
        <f>+'Ark1'!#REF!</f>
        <v>#REF!</v>
      </c>
      <c r="AH217" s="63" t="e">
        <f t="shared" si="17"/>
        <v>#REF!</v>
      </c>
      <c r="AI217" s="1" t="e">
        <f>+'Ark1'!#REF!</f>
        <v>#REF!</v>
      </c>
      <c r="AJ217" s="207"/>
      <c r="AK217" s="11" t="e">
        <f>+'Ark1'!#REF!</f>
        <v>#REF!</v>
      </c>
      <c r="AL217" s="101" t="e">
        <f>+'Ark1'!#REF!</f>
        <v>#REF!</v>
      </c>
      <c r="AM217" s="101" t="e">
        <f>+'Ark1'!#REF!</f>
        <v>#REF!</v>
      </c>
      <c r="AN217" s="101" t="e">
        <f>+'Ark1'!#REF!</f>
        <v>#REF!</v>
      </c>
      <c r="AO217" s="1" t="e">
        <f>+'Ark1'!#REF!</f>
        <v>#REF!</v>
      </c>
      <c r="AP217" s="1" t="e">
        <f>+'Ark1'!#REF!</f>
        <v>#REF!</v>
      </c>
      <c r="AQ217" s="11" t="e">
        <f>+'Ark1'!#REF!</f>
        <v>#REF!</v>
      </c>
      <c r="AR217" s="1" t="e">
        <f t="shared" si="19"/>
        <v>#REF!</v>
      </c>
      <c r="AS217" s="11" t="e">
        <f t="shared" si="20"/>
        <v>#REF!</v>
      </c>
      <c r="AT217" s="47"/>
      <c r="AW217" s="3" t="s">
        <v>105</v>
      </c>
    </row>
    <row r="218" spans="24:49">
      <c r="X218" s="47"/>
      <c r="Y218" t="e">
        <f>+'Ark1'!#REF!</f>
        <v>#REF!</v>
      </c>
      <c r="Z218" t="e">
        <f>+'Ark1'!#REF!</f>
        <v>#REF!</v>
      </c>
      <c r="AA218" s="3" t="str">
        <f t="shared" si="18"/>
        <v>4+</v>
      </c>
      <c r="AB218" t="e">
        <f>+'Ark1'!#REF!</f>
        <v>#REF!</v>
      </c>
      <c r="AC218" t="e">
        <f>+'Ark1'!#REF!</f>
        <v>#REF!</v>
      </c>
      <c r="AD218" s="207" t="e">
        <f>+'Ark1'!#REF!</f>
        <v>#REF!</v>
      </c>
      <c r="AE218" s="63" t="e">
        <f t="shared" si="16"/>
        <v>#REF!</v>
      </c>
      <c r="AF218" s="207" t="e">
        <f>+'Ark1'!#REF!</f>
        <v>#REF!</v>
      </c>
      <c r="AG218" s="1" t="e">
        <f>+'Ark1'!#REF!</f>
        <v>#REF!</v>
      </c>
      <c r="AH218" s="63" t="e">
        <f t="shared" si="17"/>
        <v>#REF!</v>
      </c>
      <c r="AI218" s="1" t="e">
        <f>+'Ark1'!#REF!</f>
        <v>#REF!</v>
      </c>
      <c r="AJ218" s="207"/>
      <c r="AK218" s="11" t="e">
        <f>+'Ark1'!#REF!</f>
        <v>#REF!</v>
      </c>
      <c r="AL218" s="101" t="e">
        <f>+'Ark1'!#REF!</f>
        <v>#REF!</v>
      </c>
      <c r="AM218" s="101" t="e">
        <f>+'Ark1'!#REF!</f>
        <v>#REF!</v>
      </c>
      <c r="AN218" s="101" t="e">
        <f>+'Ark1'!#REF!</f>
        <v>#REF!</v>
      </c>
      <c r="AO218" s="1" t="e">
        <f>+'Ark1'!#REF!</f>
        <v>#REF!</v>
      </c>
      <c r="AP218" s="1" t="e">
        <f>+'Ark1'!#REF!</f>
        <v>#REF!</v>
      </c>
      <c r="AQ218" s="11" t="e">
        <f>+'Ark1'!#REF!</f>
        <v>#REF!</v>
      </c>
      <c r="AR218" s="1" t="e">
        <f t="shared" si="19"/>
        <v>#REF!</v>
      </c>
      <c r="AS218" s="11" t="e">
        <f t="shared" si="20"/>
        <v>#REF!</v>
      </c>
      <c r="AT218" s="47"/>
      <c r="AW218" s="3" t="s">
        <v>106</v>
      </c>
    </row>
    <row r="219" spans="24:49">
      <c r="X219" s="47"/>
      <c r="Y219" t="e">
        <f>+'Ark1'!#REF!</f>
        <v>#REF!</v>
      </c>
      <c r="Z219" t="e">
        <f>+'Ark1'!#REF!</f>
        <v>#REF!</v>
      </c>
      <c r="AA219" s="3" t="str">
        <f t="shared" si="18"/>
        <v>5-</v>
      </c>
      <c r="AB219" t="e">
        <f>+'Ark1'!#REF!</f>
        <v>#REF!</v>
      </c>
      <c r="AC219" t="e">
        <f>+'Ark1'!#REF!</f>
        <v>#REF!</v>
      </c>
      <c r="AD219" s="207" t="e">
        <f>+'Ark1'!#REF!</f>
        <v>#REF!</v>
      </c>
      <c r="AE219" s="63" t="e">
        <f t="shared" ref="AE219:AE282" si="21">+AD219-AD234</f>
        <v>#REF!</v>
      </c>
      <c r="AF219" s="207" t="e">
        <f>+'Ark1'!#REF!</f>
        <v>#REF!</v>
      </c>
      <c r="AG219" s="1" t="e">
        <f>+'Ark1'!#REF!</f>
        <v>#REF!</v>
      </c>
      <c r="AH219" s="63" t="e">
        <f t="shared" ref="AH219:AH282" si="22">+AG219-AG234</f>
        <v>#REF!</v>
      </c>
      <c r="AI219" s="1" t="e">
        <f>+'Ark1'!#REF!</f>
        <v>#REF!</v>
      </c>
      <c r="AJ219" s="207"/>
      <c r="AK219" s="11" t="e">
        <f>+'Ark1'!#REF!</f>
        <v>#REF!</v>
      </c>
      <c r="AL219" s="101" t="e">
        <f>+'Ark1'!#REF!</f>
        <v>#REF!</v>
      </c>
      <c r="AM219" s="101" t="e">
        <f>+'Ark1'!#REF!</f>
        <v>#REF!</v>
      </c>
      <c r="AN219" s="101" t="e">
        <f>+'Ark1'!#REF!</f>
        <v>#REF!</v>
      </c>
      <c r="AO219" s="1" t="e">
        <f>+'Ark1'!#REF!</f>
        <v>#REF!</v>
      </c>
      <c r="AP219" s="1" t="e">
        <f>+'Ark1'!#REF!</f>
        <v>#REF!</v>
      </c>
      <c r="AQ219" s="11" t="e">
        <f>+'Ark1'!#REF!</f>
        <v>#REF!</v>
      </c>
      <c r="AR219" s="1" t="e">
        <f t="shared" si="19"/>
        <v>#REF!</v>
      </c>
      <c r="AS219" s="11" t="e">
        <f t="shared" si="20"/>
        <v>#REF!</v>
      </c>
      <c r="AT219" s="47"/>
      <c r="AW219" s="3" t="s">
        <v>107</v>
      </c>
    </row>
    <row r="220" spans="24:49">
      <c r="X220" s="47"/>
      <c r="Y220" t="e">
        <f>+'Ark1'!#REF!</f>
        <v>#REF!</v>
      </c>
      <c r="Z220" t="e">
        <f>+'Ark1'!#REF!</f>
        <v>#REF!</v>
      </c>
      <c r="AA220" s="3" t="str">
        <f t="shared" ref="AA220:AA283" si="23">+AW219</f>
        <v>5</v>
      </c>
      <c r="AB220" t="e">
        <f>+'Ark1'!#REF!</f>
        <v>#REF!</v>
      </c>
      <c r="AC220" t="e">
        <f>+'Ark1'!#REF!</f>
        <v>#REF!</v>
      </c>
      <c r="AD220" s="207" t="e">
        <f>+'Ark1'!#REF!</f>
        <v>#REF!</v>
      </c>
      <c r="AE220" s="63" t="e">
        <f t="shared" si="21"/>
        <v>#REF!</v>
      </c>
      <c r="AF220" s="207" t="e">
        <f>+'Ark1'!#REF!</f>
        <v>#REF!</v>
      </c>
      <c r="AG220" s="1" t="e">
        <f>+'Ark1'!#REF!</f>
        <v>#REF!</v>
      </c>
      <c r="AH220" s="63" t="e">
        <f t="shared" si="22"/>
        <v>#REF!</v>
      </c>
      <c r="AI220" s="1" t="e">
        <f>+'Ark1'!#REF!</f>
        <v>#REF!</v>
      </c>
      <c r="AJ220" s="207"/>
      <c r="AK220" s="11" t="e">
        <f>+'Ark1'!#REF!</f>
        <v>#REF!</v>
      </c>
      <c r="AL220" s="101" t="e">
        <f>+'Ark1'!#REF!</f>
        <v>#REF!</v>
      </c>
      <c r="AM220" s="101" t="e">
        <f>+'Ark1'!#REF!</f>
        <v>#REF!</v>
      </c>
      <c r="AN220" s="101" t="e">
        <f>+'Ark1'!#REF!</f>
        <v>#REF!</v>
      </c>
      <c r="AO220" s="1" t="e">
        <f>+'Ark1'!#REF!</f>
        <v>#REF!</v>
      </c>
      <c r="AP220" s="1" t="e">
        <f>+'Ark1'!#REF!</f>
        <v>#REF!</v>
      </c>
      <c r="AQ220" s="11" t="e">
        <f>+'Ark1'!#REF!</f>
        <v>#REF!</v>
      </c>
      <c r="AR220" s="1" t="e">
        <f t="shared" si="19"/>
        <v>#REF!</v>
      </c>
      <c r="AS220" s="11" t="e">
        <f t="shared" si="20"/>
        <v>#REF!</v>
      </c>
      <c r="AT220" s="47"/>
      <c r="AW220" s="3" t="s">
        <v>108</v>
      </c>
    </row>
    <row r="221" spans="24:49">
      <c r="X221" s="47"/>
      <c r="Y221" t="e">
        <f>+'Ark1'!#REF!</f>
        <v>#REF!</v>
      </c>
      <c r="Z221" t="e">
        <f>+'Ark1'!#REF!</f>
        <v>#REF!</v>
      </c>
      <c r="AA221" s="3" t="str">
        <f t="shared" si="23"/>
        <v>5+</v>
      </c>
      <c r="AB221" t="e">
        <f>+'Ark1'!#REF!</f>
        <v>#REF!</v>
      </c>
      <c r="AC221" t="e">
        <f>+'Ark1'!#REF!</f>
        <v>#REF!</v>
      </c>
      <c r="AD221" s="207" t="e">
        <f>+'Ark1'!#REF!</f>
        <v>#REF!</v>
      </c>
      <c r="AE221" s="63" t="e">
        <f t="shared" si="21"/>
        <v>#REF!</v>
      </c>
      <c r="AF221" s="207" t="e">
        <f>+'Ark1'!#REF!</f>
        <v>#REF!</v>
      </c>
      <c r="AG221" s="1" t="e">
        <f>+'Ark1'!#REF!</f>
        <v>#REF!</v>
      </c>
      <c r="AH221" s="63" t="e">
        <f t="shared" si="22"/>
        <v>#REF!</v>
      </c>
      <c r="AI221" s="1" t="e">
        <f>+'Ark1'!#REF!</f>
        <v>#REF!</v>
      </c>
      <c r="AJ221" s="207"/>
      <c r="AK221" s="11" t="e">
        <f>+'Ark1'!#REF!</f>
        <v>#REF!</v>
      </c>
      <c r="AL221" s="101" t="e">
        <f>+'Ark1'!#REF!</f>
        <v>#REF!</v>
      </c>
      <c r="AM221" s="101" t="e">
        <f>+'Ark1'!#REF!</f>
        <v>#REF!</v>
      </c>
      <c r="AN221" s="101" t="e">
        <f>+'Ark1'!#REF!</f>
        <v>#REF!</v>
      </c>
      <c r="AO221" s="1" t="e">
        <f>+'Ark1'!#REF!</f>
        <v>#REF!</v>
      </c>
      <c r="AP221" s="1" t="e">
        <f>+'Ark1'!#REF!</f>
        <v>#REF!</v>
      </c>
      <c r="AQ221" s="11" t="e">
        <f>+'Ark1'!#REF!</f>
        <v>#REF!</v>
      </c>
      <c r="AR221" s="1" t="e">
        <f t="shared" si="19"/>
        <v>#REF!</v>
      </c>
      <c r="AS221" s="11" t="e">
        <f t="shared" si="20"/>
        <v>#REF!</v>
      </c>
      <c r="AT221" s="47"/>
      <c r="AW221" s="57" t="s">
        <v>94</v>
      </c>
    </row>
    <row r="222" spans="24:49">
      <c r="X222" s="47"/>
      <c r="Y222" s="56" t="e">
        <f>+'Ark1'!#REF!</f>
        <v>#REF!</v>
      </c>
      <c r="Z222" s="56" t="e">
        <f>+'Ark1'!#REF!</f>
        <v>#REF!</v>
      </c>
      <c r="AA222" s="57" t="str">
        <f t="shared" si="23"/>
        <v>1-</v>
      </c>
      <c r="AB222" s="56" t="e">
        <f>+'Ark1'!#REF!</f>
        <v>#REF!</v>
      </c>
      <c r="AC222" s="56" t="e">
        <f>+'Ark1'!#REF!</f>
        <v>#REF!</v>
      </c>
      <c r="AD222" s="189" t="e">
        <f>+'Ark1'!#REF!</f>
        <v>#REF!</v>
      </c>
      <c r="AE222" s="62" t="e">
        <f t="shared" si="21"/>
        <v>#REF!</v>
      </c>
      <c r="AF222" s="189" t="e">
        <f>+'Ark1'!#REF!</f>
        <v>#REF!</v>
      </c>
      <c r="AG222" s="58" t="e">
        <f>+'Ark1'!#REF!</f>
        <v>#REF!</v>
      </c>
      <c r="AH222" s="62" t="e">
        <f t="shared" si="22"/>
        <v>#REF!</v>
      </c>
      <c r="AI222" s="58" t="e">
        <f>+'Ark1'!#REF!</f>
        <v>#REF!</v>
      </c>
      <c r="AJ222" s="189"/>
      <c r="AK222" s="78" t="e">
        <f>+'Ark1'!#REF!</f>
        <v>#REF!</v>
      </c>
      <c r="AL222" s="166" t="e">
        <f>+'Ark1'!#REF!</f>
        <v>#REF!</v>
      </c>
      <c r="AM222" s="166" t="e">
        <f>+'Ark1'!#REF!</f>
        <v>#REF!</v>
      </c>
      <c r="AN222" s="166" t="e">
        <f>+'Ark1'!#REF!</f>
        <v>#REF!</v>
      </c>
      <c r="AO222" s="58" t="e">
        <f>+'Ark1'!#REF!</f>
        <v>#REF!</v>
      </c>
      <c r="AP222" s="58" t="e">
        <f>+'Ark1'!#REF!</f>
        <v>#REF!</v>
      </c>
      <c r="AQ222" s="78" t="e">
        <f>+'Ark1'!#REF!</f>
        <v>#REF!</v>
      </c>
      <c r="AR222" s="58" t="e">
        <f t="shared" si="19"/>
        <v>#REF!</v>
      </c>
      <c r="AS222" s="78" t="e">
        <f t="shared" si="20"/>
        <v>#REF!</v>
      </c>
      <c r="AT222" s="47"/>
      <c r="AW222" s="68" t="s">
        <v>95</v>
      </c>
    </row>
    <row r="223" spans="24:49">
      <c r="X223" s="47"/>
      <c r="Y223" s="56" t="e">
        <f>+'Ark1'!#REF!</f>
        <v>#REF!</v>
      </c>
      <c r="Z223" s="56" t="e">
        <f>+'Ark1'!#REF!</f>
        <v>#REF!</v>
      </c>
      <c r="AA223" s="57" t="str">
        <f t="shared" si="23"/>
        <v>1</v>
      </c>
      <c r="AB223" s="56" t="e">
        <f>+'Ark1'!#REF!</f>
        <v>#REF!</v>
      </c>
      <c r="AC223" s="56" t="e">
        <f>+'Ark1'!#REF!</f>
        <v>#REF!</v>
      </c>
      <c r="AD223" s="189" t="e">
        <f>+'Ark1'!#REF!</f>
        <v>#REF!</v>
      </c>
      <c r="AE223" s="62" t="e">
        <f t="shared" si="21"/>
        <v>#REF!</v>
      </c>
      <c r="AF223" s="189" t="e">
        <f>+'Ark1'!#REF!</f>
        <v>#REF!</v>
      </c>
      <c r="AG223" s="58" t="e">
        <f>+'Ark1'!#REF!</f>
        <v>#REF!</v>
      </c>
      <c r="AH223" s="62" t="e">
        <f t="shared" si="22"/>
        <v>#REF!</v>
      </c>
      <c r="AI223" s="58" t="e">
        <f>+'Ark1'!#REF!</f>
        <v>#REF!</v>
      </c>
      <c r="AJ223" s="189"/>
      <c r="AK223" s="78" t="e">
        <f>+'Ark1'!#REF!</f>
        <v>#REF!</v>
      </c>
      <c r="AL223" s="166" t="e">
        <f>+'Ark1'!#REF!</f>
        <v>#REF!</v>
      </c>
      <c r="AM223" s="166" t="e">
        <f>+'Ark1'!#REF!</f>
        <v>#REF!</v>
      </c>
      <c r="AN223" s="166" t="e">
        <f>+'Ark1'!#REF!</f>
        <v>#REF!</v>
      </c>
      <c r="AO223" s="58" t="e">
        <f>+'Ark1'!#REF!</f>
        <v>#REF!</v>
      </c>
      <c r="AP223" s="58" t="e">
        <f>+'Ark1'!#REF!</f>
        <v>#REF!</v>
      </c>
      <c r="AQ223" s="78" t="e">
        <f>+'Ark1'!#REF!</f>
        <v>#REF!</v>
      </c>
      <c r="AR223" s="58" t="e">
        <f t="shared" si="19"/>
        <v>#REF!</v>
      </c>
      <c r="AS223" s="78" t="e">
        <f t="shared" si="20"/>
        <v>#REF!</v>
      </c>
      <c r="AT223" s="47"/>
      <c r="AW223" s="57" t="s">
        <v>96</v>
      </c>
    </row>
    <row r="224" spans="24:49">
      <c r="X224" s="47"/>
      <c r="Y224" s="56" t="e">
        <f>+'Ark1'!#REF!</f>
        <v>#REF!</v>
      </c>
      <c r="Z224" s="56" t="e">
        <f>+'Ark1'!#REF!</f>
        <v>#REF!</v>
      </c>
      <c r="AA224" s="57" t="str">
        <f t="shared" si="23"/>
        <v>1+</v>
      </c>
      <c r="AB224" s="56" t="e">
        <f>+'Ark1'!#REF!</f>
        <v>#REF!</v>
      </c>
      <c r="AC224" s="56" t="e">
        <f>+'Ark1'!#REF!</f>
        <v>#REF!</v>
      </c>
      <c r="AD224" s="189" t="e">
        <f>+'Ark1'!#REF!</f>
        <v>#REF!</v>
      </c>
      <c r="AE224" s="62" t="e">
        <f t="shared" si="21"/>
        <v>#REF!</v>
      </c>
      <c r="AF224" s="189" t="e">
        <f>+'Ark1'!#REF!</f>
        <v>#REF!</v>
      </c>
      <c r="AG224" s="58" t="e">
        <f>+'Ark1'!#REF!</f>
        <v>#REF!</v>
      </c>
      <c r="AH224" s="62" t="e">
        <f t="shared" si="22"/>
        <v>#REF!</v>
      </c>
      <c r="AI224" s="58" t="e">
        <f>+'Ark1'!#REF!</f>
        <v>#REF!</v>
      </c>
      <c r="AJ224" s="189"/>
      <c r="AK224" s="78" t="e">
        <f>+'Ark1'!#REF!</f>
        <v>#REF!</v>
      </c>
      <c r="AL224" s="166" t="e">
        <f>+'Ark1'!#REF!</f>
        <v>#REF!</v>
      </c>
      <c r="AM224" s="166" t="e">
        <f>+'Ark1'!#REF!</f>
        <v>#REF!</v>
      </c>
      <c r="AN224" s="166" t="e">
        <f>+'Ark1'!#REF!</f>
        <v>#REF!</v>
      </c>
      <c r="AO224" s="58" t="e">
        <f>+'Ark1'!#REF!</f>
        <v>#REF!</v>
      </c>
      <c r="AP224" s="58" t="e">
        <f>+'Ark1'!#REF!</f>
        <v>#REF!</v>
      </c>
      <c r="AQ224" s="78" t="e">
        <f>+'Ark1'!#REF!</f>
        <v>#REF!</v>
      </c>
      <c r="AR224" s="58" t="e">
        <f t="shared" si="19"/>
        <v>#REF!</v>
      </c>
      <c r="AS224" s="78" t="e">
        <f t="shared" si="20"/>
        <v>#REF!</v>
      </c>
      <c r="AT224" s="47"/>
      <c r="AW224" s="57" t="s">
        <v>97</v>
      </c>
    </row>
    <row r="225" spans="24:49">
      <c r="X225" s="47"/>
      <c r="Y225" s="56" t="e">
        <f>+'Ark1'!#REF!</f>
        <v>#REF!</v>
      </c>
      <c r="Z225" s="56" t="e">
        <f>+'Ark1'!#REF!</f>
        <v>#REF!</v>
      </c>
      <c r="AA225" s="57" t="str">
        <f t="shared" si="23"/>
        <v>2-</v>
      </c>
      <c r="AB225" s="56" t="e">
        <f>+'Ark1'!#REF!</f>
        <v>#REF!</v>
      </c>
      <c r="AC225" s="56" t="e">
        <f>+'Ark1'!#REF!</f>
        <v>#REF!</v>
      </c>
      <c r="AD225" s="189" t="e">
        <f>+'Ark1'!#REF!</f>
        <v>#REF!</v>
      </c>
      <c r="AE225" s="62" t="e">
        <f t="shared" si="21"/>
        <v>#REF!</v>
      </c>
      <c r="AF225" s="189" t="e">
        <f>+'Ark1'!#REF!</f>
        <v>#REF!</v>
      </c>
      <c r="AG225" s="58" t="e">
        <f>+'Ark1'!#REF!</f>
        <v>#REF!</v>
      </c>
      <c r="AH225" s="62" t="e">
        <f t="shared" si="22"/>
        <v>#REF!</v>
      </c>
      <c r="AI225" s="58" t="e">
        <f>+'Ark1'!#REF!</f>
        <v>#REF!</v>
      </c>
      <c r="AJ225" s="189"/>
      <c r="AK225" s="78" t="e">
        <f>+'Ark1'!#REF!</f>
        <v>#REF!</v>
      </c>
      <c r="AL225" s="166" t="e">
        <f>+'Ark1'!#REF!</f>
        <v>#REF!</v>
      </c>
      <c r="AM225" s="166" t="e">
        <f>+'Ark1'!#REF!</f>
        <v>#REF!</v>
      </c>
      <c r="AN225" s="166" t="e">
        <f>+'Ark1'!#REF!</f>
        <v>#REF!</v>
      </c>
      <c r="AO225" s="58" t="e">
        <f>+'Ark1'!#REF!</f>
        <v>#REF!</v>
      </c>
      <c r="AP225" s="58" t="e">
        <f>+'Ark1'!#REF!</f>
        <v>#REF!</v>
      </c>
      <c r="AQ225" s="78" t="e">
        <f>+'Ark1'!#REF!</f>
        <v>#REF!</v>
      </c>
      <c r="AR225" s="58" t="e">
        <f t="shared" si="19"/>
        <v>#REF!</v>
      </c>
      <c r="AS225" s="78" t="e">
        <f t="shared" si="20"/>
        <v>#REF!</v>
      </c>
      <c r="AT225" s="47"/>
      <c r="AW225" s="68" t="s">
        <v>98</v>
      </c>
    </row>
    <row r="226" spans="24:49">
      <c r="X226" s="47"/>
      <c r="Y226" s="56" t="e">
        <f>+'Ark1'!#REF!</f>
        <v>#REF!</v>
      </c>
      <c r="Z226" s="56" t="e">
        <f>+'Ark1'!#REF!</f>
        <v>#REF!</v>
      </c>
      <c r="AA226" s="57" t="str">
        <f t="shared" si="23"/>
        <v>2</v>
      </c>
      <c r="AB226" s="56" t="e">
        <f>+'Ark1'!#REF!</f>
        <v>#REF!</v>
      </c>
      <c r="AC226" s="56" t="e">
        <f>+'Ark1'!#REF!</f>
        <v>#REF!</v>
      </c>
      <c r="AD226" s="189" t="e">
        <f>+'Ark1'!#REF!</f>
        <v>#REF!</v>
      </c>
      <c r="AE226" s="62" t="e">
        <f t="shared" si="21"/>
        <v>#REF!</v>
      </c>
      <c r="AF226" s="189" t="e">
        <f>+'Ark1'!#REF!</f>
        <v>#REF!</v>
      </c>
      <c r="AG226" s="58" t="e">
        <f>+'Ark1'!#REF!</f>
        <v>#REF!</v>
      </c>
      <c r="AH226" s="62" t="e">
        <f t="shared" si="22"/>
        <v>#REF!</v>
      </c>
      <c r="AI226" s="58" t="e">
        <f>+'Ark1'!#REF!</f>
        <v>#REF!</v>
      </c>
      <c r="AJ226" s="189"/>
      <c r="AK226" s="78" t="e">
        <f>+'Ark1'!#REF!</f>
        <v>#REF!</v>
      </c>
      <c r="AL226" s="166" t="e">
        <f>+'Ark1'!#REF!</f>
        <v>#REF!</v>
      </c>
      <c r="AM226" s="166" t="e">
        <f>+'Ark1'!#REF!</f>
        <v>#REF!</v>
      </c>
      <c r="AN226" s="166" t="e">
        <f>+'Ark1'!#REF!</f>
        <v>#REF!</v>
      </c>
      <c r="AO226" s="58" t="e">
        <f>+'Ark1'!#REF!</f>
        <v>#REF!</v>
      </c>
      <c r="AP226" s="58" t="e">
        <f>+'Ark1'!#REF!</f>
        <v>#REF!</v>
      </c>
      <c r="AQ226" s="78" t="e">
        <f>+'Ark1'!#REF!</f>
        <v>#REF!</v>
      </c>
      <c r="AR226" s="58" t="e">
        <f t="shared" si="19"/>
        <v>#REF!</v>
      </c>
      <c r="AS226" s="78" t="e">
        <f t="shared" si="20"/>
        <v>#REF!</v>
      </c>
      <c r="AT226" s="47"/>
      <c r="AW226" s="57" t="s">
        <v>99</v>
      </c>
    </row>
    <row r="227" spans="24:49">
      <c r="X227" s="47"/>
      <c r="Y227" s="56" t="e">
        <f>+'Ark1'!#REF!</f>
        <v>#REF!</v>
      </c>
      <c r="Z227" s="56" t="e">
        <f>+'Ark1'!#REF!</f>
        <v>#REF!</v>
      </c>
      <c r="AA227" s="57" t="str">
        <f t="shared" si="23"/>
        <v>2+</v>
      </c>
      <c r="AB227" s="56" t="e">
        <f>+'Ark1'!#REF!</f>
        <v>#REF!</v>
      </c>
      <c r="AC227" s="56" t="e">
        <f>+'Ark1'!#REF!</f>
        <v>#REF!</v>
      </c>
      <c r="AD227" s="189" t="e">
        <f>+'Ark1'!#REF!</f>
        <v>#REF!</v>
      </c>
      <c r="AE227" s="62" t="e">
        <f t="shared" si="21"/>
        <v>#REF!</v>
      </c>
      <c r="AF227" s="189" t="e">
        <f>+'Ark1'!#REF!</f>
        <v>#REF!</v>
      </c>
      <c r="AG227" s="58" t="e">
        <f>+'Ark1'!#REF!</f>
        <v>#REF!</v>
      </c>
      <c r="AH227" s="62" t="e">
        <f t="shared" si="22"/>
        <v>#REF!</v>
      </c>
      <c r="AI227" s="58" t="e">
        <f>+'Ark1'!#REF!</f>
        <v>#REF!</v>
      </c>
      <c r="AJ227" s="189"/>
      <c r="AK227" s="78" t="e">
        <f>+'Ark1'!#REF!</f>
        <v>#REF!</v>
      </c>
      <c r="AL227" s="166" t="e">
        <f>+'Ark1'!#REF!</f>
        <v>#REF!</v>
      </c>
      <c r="AM227" s="166" t="e">
        <f>+'Ark1'!#REF!</f>
        <v>#REF!</v>
      </c>
      <c r="AN227" s="166" t="e">
        <f>+'Ark1'!#REF!</f>
        <v>#REF!</v>
      </c>
      <c r="AO227" s="58" t="e">
        <f>+'Ark1'!#REF!</f>
        <v>#REF!</v>
      </c>
      <c r="AP227" s="58" t="e">
        <f>+'Ark1'!#REF!</f>
        <v>#REF!</v>
      </c>
      <c r="AQ227" s="78" t="e">
        <f>+'Ark1'!#REF!</f>
        <v>#REF!</v>
      </c>
      <c r="AR227" s="58" t="e">
        <f t="shared" si="19"/>
        <v>#REF!</v>
      </c>
      <c r="AS227" s="78" t="e">
        <f t="shared" si="20"/>
        <v>#REF!</v>
      </c>
      <c r="AT227" s="47"/>
      <c r="AW227" s="57" t="s">
        <v>100</v>
      </c>
    </row>
    <row r="228" spans="24:49">
      <c r="X228" s="47"/>
      <c r="Y228" s="56" t="e">
        <f>+'Ark1'!#REF!</f>
        <v>#REF!</v>
      </c>
      <c r="Z228" s="56" t="e">
        <f>+'Ark1'!#REF!</f>
        <v>#REF!</v>
      </c>
      <c r="AA228" s="57" t="str">
        <f t="shared" si="23"/>
        <v>3-</v>
      </c>
      <c r="AB228" s="56" t="e">
        <f>+'Ark1'!#REF!</f>
        <v>#REF!</v>
      </c>
      <c r="AC228" s="56" t="e">
        <f>+'Ark1'!#REF!</f>
        <v>#REF!</v>
      </c>
      <c r="AD228" s="189" t="e">
        <f>+'Ark1'!#REF!</f>
        <v>#REF!</v>
      </c>
      <c r="AE228" s="62" t="e">
        <f t="shared" si="21"/>
        <v>#REF!</v>
      </c>
      <c r="AF228" s="189" t="e">
        <f>+'Ark1'!#REF!</f>
        <v>#REF!</v>
      </c>
      <c r="AG228" s="58" t="e">
        <f>+'Ark1'!#REF!</f>
        <v>#REF!</v>
      </c>
      <c r="AH228" s="62" t="e">
        <f t="shared" si="22"/>
        <v>#REF!</v>
      </c>
      <c r="AI228" s="58" t="e">
        <f>+'Ark1'!#REF!</f>
        <v>#REF!</v>
      </c>
      <c r="AJ228" s="189"/>
      <c r="AK228" s="78" t="e">
        <f>+'Ark1'!#REF!</f>
        <v>#REF!</v>
      </c>
      <c r="AL228" s="166" t="e">
        <f>+'Ark1'!#REF!</f>
        <v>#REF!</v>
      </c>
      <c r="AM228" s="166" t="e">
        <f>+'Ark1'!#REF!</f>
        <v>#REF!</v>
      </c>
      <c r="AN228" s="166" t="e">
        <f>+'Ark1'!#REF!</f>
        <v>#REF!</v>
      </c>
      <c r="AO228" s="58" t="e">
        <f>+'Ark1'!#REF!</f>
        <v>#REF!</v>
      </c>
      <c r="AP228" s="58" t="e">
        <f>+'Ark1'!#REF!</f>
        <v>#REF!</v>
      </c>
      <c r="AQ228" s="78" t="e">
        <f>+'Ark1'!#REF!</f>
        <v>#REF!</v>
      </c>
      <c r="AR228" s="58" t="e">
        <f t="shared" si="19"/>
        <v>#REF!</v>
      </c>
      <c r="AS228" s="78" t="e">
        <f t="shared" si="20"/>
        <v>#REF!</v>
      </c>
      <c r="AT228" s="47"/>
      <c r="AW228" s="68" t="s">
        <v>101</v>
      </c>
    </row>
    <row r="229" spans="24:49">
      <c r="X229" s="47"/>
      <c r="Y229" s="56" t="e">
        <f>+'Ark1'!#REF!</f>
        <v>#REF!</v>
      </c>
      <c r="Z229" s="56" t="e">
        <f>+'Ark1'!#REF!</f>
        <v>#REF!</v>
      </c>
      <c r="AA229" s="57" t="str">
        <f t="shared" si="23"/>
        <v>3</v>
      </c>
      <c r="AB229" s="56" t="e">
        <f>+'Ark1'!#REF!</f>
        <v>#REF!</v>
      </c>
      <c r="AC229" s="56" t="e">
        <f>+'Ark1'!#REF!</f>
        <v>#REF!</v>
      </c>
      <c r="AD229" s="189" t="e">
        <f>+'Ark1'!#REF!</f>
        <v>#REF!</v>
      </c>
      <c r="AE229" s="62" t="e">
        <f t="shared" si="21"/>
        <v>#REF!</v>
      </c>
      <c r="AF229" s="189" t="e">
        <f>+'Ark1'!#REF!</f>
        <v>#REF!</v>
      </c>
      <c r="AG229" s="58" t="e">
        <f>+'Ark1'!#REF!</f>
        <v>#REF!</v>
      </c>
      <c r="AH229" s="62" t="e">
        <f t="shared" si="22"/>
        <v>#REF!</v>
      </c>
      <c r="AI229" s="58" t="e">
        <f>+'Ark1'!#REF!</f>
        <v>#REF!</v>
      </c>
      <c r="AJ229" s="189"/>
      <c r="AK229" s="78" t="e">
        <f>+'Ark1'!#REF!</f>
        <v>#REF!</v>
      </c>
      <c r="AL229" s="166" t="e">
        <f>+'Ark1'!#REF!</f>
        <v>#REF!</v>
      </c>
      <c r="AM229" s="166" t="e">
        <f>+'Ark1'!#REF!</f>
        <v>#REF!</v>
      </c>
      <c r="AN229" s="166" t="e">
        <f>+'Ark1'!#REF!</f>
        <v>#REF!</v>
      </c>
      <c r="AO229" s="58" t="e">
        <f>+'Ark1'!#REF!</f>
        <v>#REF!</v>
      </c>
      <c r="AP229" s="58" t="e">
        <f>+'Ark1'!#REF!</f>
        <v>#REF!</v>
      </c>
      <c r="AQ229" s="78" t="e">
        <f>+'Ark1'!#REF!</f>
        <v>#REF!</v>
      </c>
      <c r="AR229" s="58" t="e">
        <f t="shared" si="19"/>
        <v>#REF!</v>
      </c>
      <c r="AS229" s="78" t="e">
        <f t="shared" si="20"/>
        <v>#REF!</v>
      </c>
      <c r="AT229" s="47"/>
      <c r="AW229" s="57" t="s">
        <v>102</v>
      </c>
    </row>
    <row r="230" spans="24:49">
      <c r="X230" s="47"/>
      <c r="Y230" s="56" t="e">
        <f>+'Ark1'!#REF!</f>
        <v>#REF!</v>
      </c>
      <c r="Z230" s="56" t="e">
        <f>+'Ark1'!#REF!</f>
        <v>#REF!</v>
      </c>
      <c r="AA230" s="57" t="str">
        <f t="shared" si="23"/>
        <v>3+</v>
      </c>
      <c r="AB230" s="56" t="e">
        <f>+'Ark1'!#REF!</f>
        <v>#REF!</v>
      </c>
      <c r="AC230" s="56" t="e">
        <f>+'Ark1'!#REF!</f>
        <v>#REF!</v>
      </c>
      <c r="AD230" s="189" t="e">
        <f>+'Ark1'!#REF!</f>
        <v>#REF!</v>
      </c>
      <c r="AE230" s="62" t="e">
        <f t="shared" si="21"/>
        <v>#REF!</v>
      </c>
      <c r="AF230" s="189" t="e">
        <f>+'Ark1'!#REF!</f>
        <v>#REF!</v>
      </c>
      <c r="AG230" s="58" t="e">
        <f>+'Ark1'!#REF!</f>
        <v>#REF!</v>
      </c>
      <c r="AH230" s="62" t="e">
        <f t="shared" si="22"/>
        <v>#REF!</v>
      </c>
      <c r="AI230" s="58" t="e">
        <f>+'Ark1'!#REF!</f>
        <v>#REF!</v>
      </c>
      <c r="AJ230" s="189"/>
      <c r="AK230" s="78" t="e">
        <f>+'Ark1'!#REF!</f>
        <v>#REF!</v>
      </c>
      <c r="AL230" s="166" t="e">
        <f>+'Ark1'!#REF!</f>
        <v>#REF!</v>
      </c>
      <c r="AM230" s="166" t="e">
        <f>+'Ark1'!#REF!</f>
        <v>#REF!</v>
      </c>
      <c r="AN230" s="166" t="e">
        <f>+'Ark1'!#REF!</f>
        <v>#REF!</v>
      </c>
      <c r="AO230" s="58" t="e">
        <f>+'Ark1'!#REF!</f>
        <v>#REF!</v>
      </c>
      <c r="AP230" s="58" t="e">
        <f>+'Ark1'!#REF!</f>
        <v>#REF!</v>
      </c>
      <c r="AQ230" s="78" t="e">
        <f>+'Ark1'!#REF!</f>
        <v>#REF!</v>
      </c>
      <c r="AR230" s="58" t="e">
        <f t="shared" si="19"/>
        <v>#REF!</v>
      </c>
      <c r="AS230" s="78" t="e">
        <f t="shared" si="20"/>
        <v>#REF!</v>
      </c>
      <c r="AT230" s="47"/>
      <c r="AW230" s="57" t="s">
        <v>103</v>
      </c>
    </row>
    <row r="231" spans="24:49">
      <c r="X231" s="47"/>
      <c r="Y231" s="56" t="e">
        <f>+'Ark1'!#REF!</f>
        <v>#REF!</v>
      </c>
      <c r="Z231" s="56" t="e">
        <f>+'Ark1'!#REF!</f>
        <v>#REF!</v>
      </c>
      <c r="AA231" s="57" t="str">
        <f t="shared" si="23"/>
        <v>4-</v>
      </c>
      <c r="AB231" s="56" t="e">
        <f>+'Ark1'!#REF!</f>
        <v>#REF!</v>
      </c>
      <c r="AC231" s="56" t="e">
        <f>+'Ark1'!#REF!</f>
        <v>#REF!</v>
      </c>
      <c r="AD231" s="189" t="e">
        <f>+'Ark1'!#REF!</f>
        <v>#REF!</v>
      </c>
      <c r="AE231" s="62" t="e">
        <f t="shared" si="21"/>
        <v>#REF!</v>
      </c>
      <c r="AF231" s="189" t="e">
        <f>+'Ark1'!#REF!</f>
        <v>#REF!</v>
      </c>
      <c r="AG231" s="58" t="e">
        <f>+'Ark1'!#REF!</f>
        <v>#REF!</v>
      </c>
      <c r="AH231" s="62" t="e">
        <f t="shared" si="22"/>
        <v>#REF!</v>
      </c>
      <c r="AI231" s="58" t="e">
        <f>+'Ark1'!#REF!</f>
        <v>#REF!</v>
      </c>
      <c r="AJ231" s="189"/>
      <c r="AK231" s="78" t="e">
        <f>+'Ark1'!#REF!</f>
        <v>#REF!</v>
      </c>
      <c r="AL231" s="166" t="e">
        <f>+'Ark1'!#REF!</f>
        <v>#REF!</v>
      </c>
      <c r="AM231" s="166" t="e">
        <f>+'Ark1'!#REF!</f>
        <v>#REF!</v>
      </c>
      <c r="AN231" s="166" t="e">
        <f>+'Ark1'!#REF!</f>
        <v>#REF!</v>
      </c>
      <c r="AO231" s="58" t="e">
        <f>+'Ark1'!#REF!</f>
        <v>#REF!</v>
      </c>
      <c r="AP231" s="58" t="e">
        <f>+'Ark1'!#REF!</f>
        <v>#REF!</v>
      </c>
      <c r="AQ231" s="78" t="e">
        <f>+'Ark1'!#REF!</f>
        <v>#REF!</v>
      </c>
      <c r="AR231" s="58" t="e">
        <f t="shared" si="19"/>
        <v>#REF!</v>
      </c>
      <c r="AS231" s="78" t="e">
        <f t="shared" si="20"/>
        <v>#REF!</v>
      </c>
      <c r="AT231" s="47"/>
      <c r="AW231" s="68" t="s">
        <v>104</v>
      </c>
    </row>
    <row r="232" spans="24:49">
      <c r="X232" s="47"/>
      <c r="Y232" s="56" t="e">
        <f>+'Ark1'!#REF!</f>
        <v>#REF!</v>
      </c>
      <c r="Z232" s="56" t="e">
        <f>+'Ark1'!#REF!</f>
        <v>#REF!</v>
      </c>
      <c r="AA232" s="57" t="str">
        <f t="shared" si="23"/>
        <v>4</v>
      </c>
      <c r="AB232" s="56" t="e">
        <f>+'Ark1'!#REF!</f>
        <v>#REF!</v>
      </c>
      <c r="AC232" s="56" t="e">
        <f>+'Ark1'!#REF!</f>
        <v>#REF!</v>
      </c>
      <c r="AD232" s="189" t="e">
        <f>+'Ark1'!#REF!</f>
        <v>#REF!</v>
      </c>
      <c r="AE232" s="62" t="e">
        <f t="shared" si="21"/>
        <v>#REF!</v>
      </c>
      <c r="AF232" s="189" t="e">
        <f>+'Ark1'!#REF!</f>
        <v>#REF!</v>
      </c>
      <c r="AG232" s="58" t="e">
        <f>+'Ark1'!#REF!</f>
        <v>#REF!</v>
      </c>
      <c r="AH232" s="62" t="e">
        <f t="shared" si="22"/>
        <v>#REF!</v>
      </c>
      <c r="AI232" s="58" t="e">
        <f>+'Ark1'!#REF!</f>
        <v>#REF!</v>
      </c>
      <c r="AJ232" s="189"/>
      <c r="AK232" s="78" t="e">
        <f>+'Ark1'!#REF!</f>
        <v>#REF!</v>
      </c>
      <c r="AL232" s="166" t="e">
        <f>+'Ark1'!#REF!</f>
        <v>#REF!</v>
      </c>
      <c r="AM232" s="166" t="e">
        <f>+'Ark1'!#REF!</f>
        <v>#REF!</v>
      </c>
      <c r="AN232" s="166" t="e">
        <f>+'Ark1'!#REF!</f>
        <v>#REF!</v>
      </c>
      <c r="AO232" s="58" t="e">
        <f>+'Ark1'!#REF!</f>
        <v>#REF!</v>
      </c>
      <c r="AP232" s="58" t="e">
        <f>+'Ark1'!#REF!</f>
        <v>#REF!</v>
      </c>
      <c r="AQ232" s="78" t="e">
        <f>+'Ark1'!#REF!</f>
        <v>#REF!</v>
      </c>
      <c r="AR232" s="58" t="e">
        <f t="shared" si="19"/>
        <v>#REF!</v>
      </c>
      <c r="AS232" s="78" t="e">
        <f t="shared" si="20"/>
        <v>#REF!</v>
      </c>
      <c r="AT232" s="47"/>
      <c r="AW232" s="57" t="s">
        <v>105</v>
      </c>
    </row>
    <row r="233" spans="24:49">
      <c r="X233" s="47"/>
      <c r="Y233" s="56" t="e">
        <f>+'Ark1'!#REF!</f>
        <v>#REF!</v>
      </c>
      <c r="Z233" s="56" t="e">
        <f>+'Ark1'!#REF!</f>
        <v>#REF!</v>
      </c>
      <c r="AA233" s="57" t="str">
        <f t="shared" si="23"/>
        <v>4+</v>
      </c>
      <c r="AB233" s="56" t="e">
        <f>+'Ark1'!#REF!</f>
        <v>#REF!</v>
      </c>
      <c r="AC233" s="56" t="e">
        <f>+'Ark1'!#REF!</f>
        <v>#REF!</v>
      </c>
      <c r="AD233" s="189" t="e">
        <f>+'Ark1'!#REF!</f>
        <v>#REF!</v>
      </c>
      <c r="AE233" s="62" t="e">
        <f t="shared" si="21"/>
        <v>#REF!</v>
      </c>
      <c r="AF233" s="189" t="e">
        <f>+'Ark1'!#REF!</f>
        <v>#REF!</v>
      </c>
      <c r="AG233" s="58" t="e">
        <f>+'Ark1'!#REF!</f>
        <v>#REF!</v>
      </c>
      <c r="AH233" s="62" t="e">
        <f t="shared" si="22"/>
        <v>#REF!</v>
      </c>
      <c r="AI233" s="58" t="e">
        <f>+'Ark1'!#REF!</f>
        <v>#REF!</v>
      </c>
      <c r="AJ233" s="189"/>
      <c r="AK233" s="78" t="e">
        <f>+'Ark1'!#REF!</f>
        <v>#REF!</v>
      </c>
      <c r="AL233" s="166" t="e">
        <f>+'Ark1'!#REF!</f>
        <v>#REF!</v>
      </c>
      <c r="AM233" s="166" t="e">
        <f>+'Ark1'!#REF!</f>
        <v>#REF!</v>
      </c>
      <c r="AN233" s="166" t="e">
        <f>+'Ark1'!#REF!</f>
        <v>#REF!</v>
      </c>
      <c r="AO233" s="58" t="e">
        <f>+'Ark1'!#REF!</f>
        <v>#REF!</v>
      </c>
      <c r="AP233" s="58" t="e">
        <f>+'Ark1'!#REF!</f>
        <v>#REF!</v>
      </c>
      <c r="AQ233" s="78" t="e">
        <f>+'Ark1'!#REF!</f>
        <v>#REF!</v>
      </c>
      <c r="AR233" s="58" t="e">
        <f t="shared" si="19"/>
        <v>#REF!</v>
      </c>
      <c r="AS233" s="78" t="e">
        <f t="shared" si="20"/>
        <v>#REF!</v>
      </c>
      <c r="AT233" s="47"/>
      <c r="AW233" s="57" t="s">
        <v>106</v>
      </c>
    </row>
    <row r="234" spans="24:49">
      <c r="X234" s="47"/>
      <c r="Y234" s="56" t="e">
        <f>+'Ark1'!#REF!</f>
        <v>#REF!</v>
      </c>
      <c r="Z234" s="56" t="e">
        <f>+'Ark1'!#REF!</f>
        <v>#REF!</v>
      </c>
      <c r="AA234" s="57" t="str">
        <f t="shared" si="23"/>
        <v>5-</v>
      </c>
      <c r="AB234" s="56" t="e">
        <f>+'Ark1'!#REF!</f>
        <v>#REF!</v>
      </c>
      <c r="AC234" s="56" t="e">
        <f>+'Ark1'!#REF!</f>
        <v>#REF!</v>
      </c>
      <c r="AD234" s="189" t="e">
        <f>+'Ark1'!#REF!</f>
        <v>#REF!</v>
      </c>
      <c r="AE234" s="62" t="e">
        <f t="shared" si="21"/>
        <v>#REF!</v>
      </c>
      <c r="AF234" s="189" t="e">
        <f>+'Ark1'!#REF!</f>
        <v>#REF!</v>
      </c>
      <c r="AG234" s="58" t="e">
        <f>+'Ark1'!#REF!</f>
        <v>#REF!</v>
      </c>
      <c r="AH234" s="62" t="e">
        <f t="shared" si="22"/>
        <v>#REF!</v>
      </c>
      <c r="AI234" s="58" t="e">
        <f>+'Ark1'!#REF!</f>
        <v>#REF!</v>
      </c>
      <c r="AJ234" s="189"/>
      <c r="AK234" s="78" t="e">
        <f>+'Ark1'!#REF!</f>
        <v>#REF!</v>
      </c>
      <c r="AL234" s="166" t="e">
        <f>+'Ark1'!#REF!</f>
        <v>#REF!</v>
      </c>
      <c r="AM234" s="166" t="e">
        <f>+'Ark1'!#REF!</f>
        <v>#REF!</v>
      </c>
      <c r="AN234" s="166" t="e">
        <f>+'Ark1'!#REF!</f>
        <v>#REF!</v>
      </c>
      <c r="AO234" s="58" t="e">
        <f>+'Ark1'!#REF!</f>
        <v>#REF!</v>
      </c>
      <c r="AP234" s="58" t="e">
        <f>+'Ark1'!#REF!</f>
        <v>#REF!</v>
      </c>
      <c r="AQ234" s="78" t="e">
        <f>+'Ark1'!#REF!</f>
        <v>#REF!</v>
      </c>
      <c r="AR234" s="58" t="e">
        <f t="shared" si="19"/>
        <v>#REF!</v>
      </c>
      <c r="AS234" s="78" t="e">
        <f t="shared" si="20"/>
        <v>#REF!</v>
      </c>
      <c r="AT234" s="47"/>
      <c r="AW234" s="68" t="s">
        <v>107</v>
      </c>
    </row>
    <row r="235" spans="24:49">
      <c r="X235" s="47"/>
      <c r="Y235" s="56" t="e">
        <f>+'Ark1'!#REF!</f>
        <v>#REF!</v>
      </c>
      <c r="Z235" s="56" t="e">
        <f>+'Ark1'!#REF!</f>
        <v>#REF!</v>
      </c>
      <c r="AA235" s="57" t="str">
        <f t="shared" si="23"/>
        <v>5</v>
      </c>
      <c r="AB235" s="56" t="e">
        <f>+'Ark1'!#REF!</f>
        <v>#REF!</v>
      </c>
      <c r="AC235" s="56" t="e">
        <f>+'Ark1'!#REF!</f>
        <v>#REF!</v>
      </c>
      <c r="AD235" s="189" t="e">
        <f>+'Ark1'!#REF!</f>
        <v>#REF!</v>
      </c>
      <c r="AE235" s="62" t="e">
        <f t="shared" si="21"/>
        <v>#REF!</v>
      </c>
      <c r="AF235" s="189" t="e">
        <f>+'Ark1'!#REF!</f>
        <v>#REF!</v>
      </c>
      <c r="AG235" s="58" t="e">
        <f>+'Ark1'!#REF!</f>
        <v>#REF!</v>
      </c>
      <c r="AH235" s="62" t="e">
        <f t="shared" si="22"/>
        <v>#REF!</v>
      </c>
      <c r="AI235" s="58" t="e">
        <f>+'Ark1'!#REF!</f>
        <v>#REF!</v>
      </c>
      <c r="AJ235" s="189"/>
      <c r="AK235" s="78" t="e">
        <f>+'Ark1'!#REF!</f>
        <v>#REF!</v>
      </c>
      <c r="AL235" s="166" t="e">
        <f>+'Ark1'!#REF!</f>
        <v>#REF!</v>
      </c>
      <c r="AM235" s="166" t="e">
        <f>+'Ark1'!#REF!</f>
        <v>#REF!</v>
      </c>
      <c r="AN235" s="166" t="e">
        <f>+'Ark1'!#REF!</f>
        <v>#REF!</v>
      </c>
      <c r="AO235" s="58" t="e">
        <f>+'Ark1'!#REF!</f>
        <v>#REF!</v>
      </c>
      <c r="AP235" s="58" t="e">
        <f>+'Ark1'!#REF!</f>
        <v>#REF!</v>
      </c>
      <c r="AQ235" s="78" t="e">
        <f>+'Ark1'!#REF!</f>
        <v>#REF!</v>
      </c>
      <c r="AR235" s="58" t="e">
        <f t="shared" si="19"/>
        <v>#REF!</v>
      </c>
      <c r="AS235" s="78" t="e">
        <f t="shared" si="20"/>
        <v>#REF!</v>
      </c>
      <c r="AT235" s="47"/>
      <c r="AW235" s="57" t="s">
        <v>108</v>
      </c>
    </row>
    <row r="236" spans="24:49">
      <c r="X236" s="47"/>
      <c r="Y236" s="56" t="e">
        <f>+'Ark1'!#REF!</f>
        <v>#REF!</v>
      </c>
      <c r="Z236" s="56" t="e">
        <f>+'Ark1'!#REF!</f>
        <v>#REF!</v>
      </c>
      <c r="AA236" s="57" t="str">
        <f t="shared" si="23"/>
        <v>5+</v>
      </c>
      <c r="AB236" s="56" t="e">
        <f>+'Ark1'!#REF!</f>
        <v>#REF!</v>
      </c>
      <c r="AC236" s="56" t="e">
        <f>+'Ark1'!#REF!</f>
        <v>#REF!</v>
      </c>
      <c r="AD236" s="189" t="e">
        <f>+'Ark1'!#REF!</f>
        <v>#REF!</v>
      </c>
      <c r="AE236" s="62" t="e">
        <f t="shared" si="21"/>
        <v>#REF!</v>
      </c>
      <c r="AF236" s="189" t="e">
        <f>+'Ark1'!#REF!</f>
        <v>#REF!</v>
      </c>
      <c r="AG236" s="58" t="e">
        <f>+'Ark1'!#REF!</f>
        <v>#REF!</v>
      </c>
      <c r="AH236" s="62" t="e">
        <f t="shared" si="22"/>
        <v>#REF!</v>
      </c>
      <c r="AI236" s="58" t="e">
        <f>+'Ark1'!#REF!</f>
        <v>#REF!</v>
      </c>
      <c r="AJ236" s="189"/>
      <c r="AK236" s="78" t="e">
        <f>+'Ark1'!#REF!</f>
        <v>#REF!</v>
      </c>
      <c r="AL236" s="166" t="e">
        <f>+'Ark1'!#REF!</f>
        <v>#REF!</v>
      </c>
      <c r="AM236" s="166" t="e">
        <f>+'Ark1'!#REF!</f>
        <v>#REF!</v>
      </c>
      <c r="AN236" s="166" t="e">
        <f>+'Ark1'!#REF!</f>
        <v>#REF!</v>
      </c>
      <c r="AO236" s="58" t="e">
        <f>+'Ark1'!#REF!</f>
        <v>#REF!</v>
      </c>
      <c r="AP236" s="58" t="e">
        <f>+'Ark1'!#REF!</f>
        <v>#REF!</v>
      </c>
      <c r="AQ236" s="78" t="e">
        <f>+'Ark1'!#REF!</f>
        <v>#REF!</v>
      </c>
      <c r="AR236" s="58" t="e">
        <f t="shared" si="19"/>
        <v>#REF!</v>
      </c>
      <c r="AS236" s="78" t="e">
        <f t="shared" si="20"/>
        <v>#REF!</v>
      </c>
      <c r="AT236" s="47"/>
      <c r="AW236" s="3" t="s">
        <v>94</v>
      </c>
    </row>
    <row r="237" spans="24:49">
      <c r="X237" s="47"/>
      <c r="Y237" t="e">
        <f>+'Ark1'!#REF!</f>
        <v>#REF!</v>
      </c>
      <c r="Z237" t="e">
        <f>+'Ark1'!#REF!</f>
        <v>#REF!</v>
      </c>
      <c r="AA237" s="3" t="str">
        <f t="shared" si="23"/>
        <v>1-</v>
      </c>
      <c r="AB237" t="e">
        <f>+'Ark1'!#REF!</f>
        <v>#REF!</v>
      </c>
      <c r="AC237" t="e">
        <f>+'Ark1'!#REF!</f>
        <v>#REF!</v>
      </c>
      <c r="AD237" s="207" t="e">
        <f>+'Ark1'!#REF!</f>
        <v>#REF!</v>
      </c>
      <c r="AE237" s="63" t="e">
        <f t="shared" si="21"/>
        <v>#REF!</v>
      </c>
      <c r="AF237" s="207" t="e">
        <f>+'Ark1'!#REF!</f>
        <v>#REF!</v>
      </c>
      <c r="AG237" s="1" t="e">
        <f>+'Ark1'!#REF!</f>
        <v>#REF!</v>
      </c>
      <c r="AH237" s="63" t="e">
        <f t="shared" si="22"/>
        <v>#REF!</v>
      </c>
      <c r="AI237" s="1" t="e">
        <f>+'Ark1'!#REF!</f>
        <v>#REF!</v>
      </c>
      <c r="AJ237" s="207"/>
      <c r="AK237" s="11" t="e">
        <f>+'Ark1'!#REF!</f>
        <v>#REF!</v>
      </c>
      <c r="AL237" s="101" t="e">
        <f>+'Ark1'!#REF!</f>
        <v>#REF!</v>
      </c>
      <c r="AM237" s="101" t="e">
        <f>+'Ark1'!#REF!</f>
        <v>#REF!</v>
      </c>
      <c r="AN237" s="101" t="e">
        <f>+'Ark1'!#REF!</f>
        <v>#REF!</v>
      </c>
      <c r="AO237" s="1" t="e">
        <f>+'Ark1'!#REF!</f>
        <v>#REF!</v>
      </c>
      <c r="AP237" s="1" t="e">
        <f>+'Ark1'!#REF!</f>
        <v>#REF!</v>
      </c>
      <c r="AQ237" s="11" t="e">
        <f>+'Ark1'!#REF!</f>
        <v>#REF!</v>
      </c>
      <c r="AR237" s="1" t="e">
        <f t="shared" si="19"/>
        <v>#REF!</v>
      </c>
      <c r="AS237" s="11" t="e">
        <f t="shared" si="20"/>
        <v>#REF!</v>
      </c>
      <c r="AT237" s="47"/>
      <c r="AW237" s="3" t="s">
        <v>95</v>
      </c>
    </row>
    <row r="238" spans="24:49">
      <c r="X238" s="47"/>
      <c r="Y238" t="e">
        <f>+'Ark1'!#REF!</f>
        <v>#REF!</v>
      </c>
      <c r="Z238" t="e">
        <f>+'Ark1'!#REF!</f>
        <v>#REF!</v>
      </c>
      <c r="AA238" s="3" t="str">
        <f t="shared" si="23"/>
        <v>1</v>
      </c>
      <c r="AB238" t="e">
        <f>+'Ark1'!#REF!</f>
        <v>#REF!</v>
      </c>
      <c r="AC238" t="e">
        <f>+'Ark1'!#REF!</f>
        <v>#REF!</v>
      </c>
      <c r="AD238" s="207" t="e">
        <f>+'Ark1'!#REF!</f>
        <v>#REF!</v>
      </c>
      <c r="AE238" s="63" t="e">
        <f t="shared" si="21"/>
        <v>#REF!</v>
      </c>
      <c r="AF238" s="207" t="e">
        <f>+'Ark1'!#REF!</f>
        <v>#REF!</v>
      </c>
      <c r="AG238" s="1" t="e">
        <f>+'Ark1'!#REF!</f>
        <v>#REF!</v>
      </c>
      <c r="AH238" s="63" t="e">
        <f t="shared" si="22"/>
        <v>#REF!</v>
      </c>
      <c r="AI238" s="1" t="e">
        <f>+'Ark1'!#REF!</f>
        <v>#REF!</v>
      </c>
      <c r="AJ238" s="207"/>
      <c r="AK238" s="11" t="e">
        <f>+'Ark1'!#REF!</f>
        <v>#REF!</v>
      </c>
      <c r="AL238" s="101" t="e">
        <f>+'Ark1'!#REF!</f>
        <v>#REF!</v>
      </c>
      <c r="AM238" s="101" t="e">
        <f>+'Ark1'!#REF!</f>
        <v>#REF!</v>
      </c>
      <c r="AN238" s="101" t="e">
        <f>+'Ark1'!#REF!</f>
        <v>#REF!</v>
      </c>
      <c r="AO238" s="1" t="e">
        <f>+'Ark1'!#REF!</f>
        <v>#REF!</v>
      </c>
      <c r="AP238" s="1" t="e">
        <f>+'Ark1'!#REF!</f>
        <v>#REF!</v>
      </c>
      <c r="AQ238" s="11" t="e">
        <f>+'Ark1'!#REF!</f>
        <v>#REF!</v>
      </c>
      <c r="AR238" s="1" t="e">
        <f t="shared" si="19"/>
        <v>#REF!</v>
      </c>
      <c r="AS238" s="11" t="e">
        <f t="shared" si="20"/>
        <v>#REF!</v>
      </c>
      <c r="AT238" s="47"/>
      <c r="AW238" s="3" t="s">
        <v>96</v>
      </c>
    </row>
    <row r="239" spans="24:49">
      <c r="X239" s="47"/>
      <c r="Y239" t="e">
        <f>+'Ark1'!#REF!</f>
        <v>#REF!</v>
      </c>
      <c r="Z239" t="e">
        <f>+'Ark1'!#REF!</f>
        <v>#REF!</v>
      </c>
      <c r="AA239" s="3" t="str">
        <f t="shared" si="23"/>
        <v>1+</v>
      </c>
      <c r="AB239" t="e">
        <f>+'Ark1'!#REF!</f>
        <v>#REF!</v>
      </c>
      <c r="AC239" t="e">
        <f>+'Ark1'!#REF!</f>
        <v>#REF!</v>
      </c>
      <c r="AD239" s="207" t="e">
        <f>+'Ark1'!#REF!</f>
        <v>#REF!</v>
      </c>
      <c r="AE239" s="63" t="e">
        <f t="shared" si="21"/>
        <v>#REF!</v>
      </c>
      <c r="AF239" s="207" t="e">
        <f>+'Ark1'!#REF!</f>
        <v>#REF!</v>
      </c>
      <c r="AG239" s="1" t="e">
        <f>+'Ark1'!#REF!</f>
        <v>#REF!</v>
      </c>
      <c r="AH239" s="63" t="e">
        <f t="shared" si="22"/>
        <v>#REF!</v>
      </c>
      <c r="AI239" s="1" t="e">
        <f>+'Ark1'!#REF!</f>
        <v>#REF!</v>
      </c>
      <c r="AJ239" s="207"/>
      <c r="AK239" s="11" t="e">
        <f>+'Ark1'!#REF!</f>
        <v>#REF!</v>
      </c>
      <c r="AL239" s="101" t="e">
        <f>+'Ark1'!#REF!</f>
        <v>#REF!</v>
      </c>
      <c r="AM239" s="101" t="e">
        <f>+'Ark1'!#REF!</f>
        <v>#REF!</v>
      </c>
      <c r="AN239" s="101" t="e">
        <f>+'Ark1'!#REF!</f>
        <v>#REF!</v>
      </c>
      <c r="AO239" s="1" t="e">
        <f>+'Ark1'!#REF!</f>
        <v>#REF!</v>
      </c>
      <c r="AP239" s="1" t="e">
        <f>+'Ark1'!#REF!</f>
        <v>#REF!</v>
      </c>
      <c r="AQ239" s="11" t="e">
        <f>+'Ark1'!#REF!</f>
        <v>#REF!</v>
      </c>
      <c r="AR239" s="1" t="e">
        <f t="shared" si="19"/>
        <v>#REF!</v>
      </c>
      <c r="AS239" s="11" t="e">
        <f t="shared" si="20"/>
        <v>#REF!</v>
      </c>
      <c r="AT239" s="47"/>
      <c r="AW239" s="3" t="s">
        <v>97</v>
      </c>
    </row>
    <row r="240" spans="24:49">
      <c r="X240" s="47"/>
      <c r="Y240" t="e">
        <f>+'Ark1'!#REF!</f>
        <v>#REF!</v>
      </c>
      <c r="Z240" t="e">
        <f>+'Ark1'!#REF!</f>
        <v>#REF!</v>
      </c>
      <c r="AA240" s="3" t="str">
        <f t="shared" si="23"/>
        <v>2-</v>
      </c>
      <c r="AB240" t="e">
        <f>+'Ark1'!#REF!</f>
        <v>#REF!</v>
      </c>
      <c r="AC240" t="e">
        <f>+'Ark1'!#REF!</f>
        <v>#REF!</v>
      </c>
      <c r="AD240" s="207" t="e">
        <f>+'Ark1'!#REF!</f>
        <v>#REF!</v>
      </c>
      <c r="AE240" s="63" t="e">
        <f t="shared" si="21"/>
        <v>#REF!</v>
      </c>
      <c r="AF240" s="207" t="e">
        <f>+'Ark1'!#REF!</f>
        <v>#REF!</v>
      </c>
      <c r="AG240" s="1" t="e">
        <f>+'Ark1'!#REF!</f>
        <v>#REF!</v>
      </c>
      <c r="AH240" s="63" t="e">
        <f t="shared" si="22"/>
        <v>#REF!</v>
      </c>
      <c r="AI240" s="1" t="e">
        <f>+'Ark1'!#REF!</f>
        <v>#REF!</v>
      </c>
      <c r="AJ240" s="207"/>
      <c r="AK240" s="11" t="e">
        <f>+'Ark1'!#REF!</f>
        <v>#REF!</v>
      </c>
      <c r="AL240" s="101" t="e">
        <f>+'Ark1'!#REF!</f>
        <v>#REF!</v>
      </c>
      <c r="AM240" s="101" t="e">
        <f>+'Ark1'!#REF!</f>
        <v>#REF!</v>
      </c>
      <c r="AN240" s="101" t="e">
        <f>+'Ark1'!#REF!</f>
        <v>#REF!</v>
      </c>
      <c r="AO240" s="1" t="e">
        <f>+'Ark1'!#REF!</f>
        <v>#REF!</v>
      </c>
      <c r="AP240" s="1" t="e">
        <f>+'Ark1'!#REF!</f>
        <v>#REF!</v>
      </c>
      <c r="AQ240" s="11" t="e">
        <f>+'Ark1'!#REF!</f>
        <v>#REF!</v>
      </c>
      <c r="AR240" s="1" t="e">
        <f t="shared" si="19"/>
        <v>#REF!</v>
      </c>
      <c r="AS240" s="11" t="e">
        <f t="shared" si="20"/>
        <v>#REF!</v>
      </c>
      <c r="AT240" s="47"/>
      <c r="AW240" s="3" t="s">
        <v>98</v>
      </c>
    </row>
    <row r="241" spans="24:49">
      <c r="X241" s="47"/>
      <c r="Y241" t="e">
        <f>+'Ark1'!#REF!</f>
        <v>#REF!</v>
      </c>
      <c r="Z241" t="e">
        <f>+'Ark1'!#REF!</f>
        <v>#REF!</v>
      </c>
      <c r="AA241" s="3" t="str">
        <f t="shared" si="23"/>
        <v>2</v>
      </c>
      <c r="AB241" t="e">
        <f>+'Ark1'!#REF!</f>
        <v>#REF!</v>
      </c>
      <c r="AC241" t="e">
        <f>+'Ark1'!#REF!</f>
        <v>#REF!</v>
      </c>
      <c r="AD241" s="207" t="e">
        <f>+'Ark1'!#REF!</f>
        <v>#REF!</v>
      </c>
      <c r="AE241" s="63" t="e">
        <f t="shared" si="21"/>
        <v>#REF!</v>
      </c>
      <c r="AF241" s="207" t="e">
        <f>+'Ark1'!#REF!</f>
        <v>#REF!</v>
      </c>
      <c r="AG241" s="1" t="e">
        <f>+'Ark1'!#REF!</f>
        <v>#REF!</v>
      </c>
      <c r="AH241" s="63" t="e">
        <f t="shared" si="22"/>
        <v>#REF!</v>
      </c>
      <c r="AI241" s="1" t="e">
        <f>+'Ark1'!#REF!</f>
        <v>#REF!</v>
      </c>
      <c r="AJ241" s="207"/>
      <c r="AK241" s="11" t="e">
        <f>+'Ark1'!#REF!</f>
        <v>#REF!</v>
      </c>
      <c r="AL241" s="101" t="e">
        <f>+'Ark1'!#REF!</f>
        <v>#REF!</v>
      </c>
      <c r="AM241" s="101" t="e">
        <f>+'Ark1'!#REF!</f>
        <v>#REF!</v>
      </c>
      <c r="AN241" s="101" t="e">
        <f>+'Ark1'!#REF!</f>
        <v>#REF!</v>
      </c>
      <c r="AO241" s="1" t="e">
        <f>+'Ark1'!#REF!</f>
        <v>#REF!</v>
      </c>
      <c r="AP241" s="1" t="e">
        <f>+'Ark1'!#REF!</f>
        <v>#REF!</v>
      </c>
      <c r="AQ241" s="11" t="e">
        <f>+'Ark1'!#REF!</f>
        <v>#REF!</v>
      </c>
      <c r="AR241" s="1" t="e">
        <f t="shared" si="19"/>
        <v>#REF!</v>
      </c>
      <c r="AS241" s="11" t="e">
        <f t="shared" si="20"/>
        <v>#REF!</v>
      </c>
      <c r="AT241" s="47"/>
      <c r="AW241" s="3" t="s">
        <v>99</v>
      </c>
    </row>
    <row r="242" spans="24:49">
      <c r="X242" s="47"/>
      <c r="Y242" t="e">
        <f>+'Ark1'!#REF!</f>
        <v>#REF!</v>
      </c>
      <c r="Z242" t="e">
        <f>+'Ark1'!#REF!</f>
        <v>#REF!</v>
      </c>
      <c r="AA242" s="3" t="str">
        <f t="shared" si="23"/>
        <v>2+</v>
      </c>
      <c r="AB242" t="e">
        <f>+'Ark1'!#REF!</f>
        <v>#REF!</v>
      </c>
      <c r="AC242" t="e">
        <f>+'Ark1'!#REF!</f>
        <v>#REF!</v>
      </c>
      <c r="AD242" s="207" t="e">
        <f>+'Ark1'!#REF!</f>
        <v>#REF!</v>
      </c>
      <c r="AE242" s="63" t="e">
        <f t="shared" si="21"/>
        <v>#REF!</v>
      </c>
      <c r="AF242" s="207" t="e">
        <f>+'Ark1'!#REF!</f>
        <v>#REF!</v>
      </c>
      <c r="AG242" s="1" t="e">
        <f>+'Ark1'!#REF!</f>
        <v>#REF!</v>
      </c>
      <c r="AH242" s="63" t="e">
        <f t="shared" si="22"/>
        <v>#REF!</v>
      </c>
      <c r="AI242" s="1" t="e">
        <f>+'Ark1'!#REF!</f>
        <v>#REF!</v>
      </c>
      <c r="AJ242" s="207"/>
      <c r="AK242" s="11" t="e">
        <f>+'Ark1'!#REF!</f>
        <v>#REF!</v>
      </c>
      <c r="AL242" s="101" t="e">
        <f>+'Ark1'!#REF!</f>
        <v>#REF!</v>
      </c>
      <c r="AM242" s="101" t="e">
        <f>+'Ark1'!#REF!</f>
        <v>#REF!</v>
      </c>
      <c r="AN242" s="101" t="e">
        <f>+'Ark1'!#REF!</f>
        <v>#REF!</v>
      </c>
      <c r="AO242" s="1" t="e">
        <f>+'Ark1'!#REF!</f>
        <v>#REF!</v>
      </c>
      <c r="AP242" s="1" t="e">
        <f>+'Ark1'!#REF!</f>
        <v>#REF!</v>
      </c>
      <c r="AQ242" s="11" t="e">
        <f>+'Ark1'!#REF!</f>
        <v>#REF!</v>
      </c>
      <c r="AR242" s="1" t="e">
        <f t="shared" si="19"/>
        <v>#REF!</v>
      </c>
      <c r="AS242" s="11" t="e">
        <f t="shared" si="20"/>
        <v>#REF!</v>
      </c>
      <c r="AT242" s="47"/>
      <c r="AW242" s="3" t="s">
        <v>100</v>
      </c>
    </row>
    <row r="243" spans="24:49">
      <c r="X243" s="47"/>
      <c r="Y243" t="e">
        <f>+'Ark1'!#REF!</f>
        <v>#REF!</v>
      </c>
      <c r="Z243" t="e">
        <f>+'Ark1'!#REF!</f>
        <v>#REF!</v>
      </c>
      <c r="AA243" s="3" t="str">
        <f t="shared" si="23"/>
        <v>3-</v>
      </c>
      <c r="AB243" t="e">
        <f>+'Ark1'!#REF!</f>
        <v>#REF!</v>
      </c>
      <c r="AC243" t="e">
        <f>+'Ark1'!#REF!</f>
        <v>#REF!</v>
      </c>
      <c r="AD243" s="207" t="e">
        <f>+'Ark1'!#REF!</f>
        <v>#REF!</v>
      </c>
      <c r="AE243" s="63" t="e">
        <f t="shared" si="21"/>
        <v>#REF!</v>
      </c>
      <c r="AF243" s="207" t="e">
        <f>+'Ark1'!#REF!</f>
        <v>#REF!</v>
      </c>
      <c r="AG243" s="1" t="e">
        <f>+'Ark1'!#REF!</f>
        <v>#REF!</v>
      </c>
      <c r="AH243" s="63" t="e">
        <f t="shared" si="22"/>
        <v>#REF!</v>
      </c>
      <c r="AI243" s="1" t="e">
        <f>+'Ark1'!#REF!</f>
        <v>#REF!</v>
      </c>
      <c r="AJ243" s="207"/>
      <c r="AK243" s="11" t="e">
        <f>+'Ark1'!#REF!</f>
        <v>#REF!</v>
      </c>
      <c r="AL243" s="101" t="e">
        <f>+'Ark1'!#REF!</f>
        <v>#REF!</v>
      </c>
      <c r="AM243" s="101" t="e">
        <f>+'Ark1'!#REF!</f>
        <v>#REF!</v>
      </c>
      <c r="AN243" s="101" t="e">
        <f>+'Ark1'!#REF!</f>
        <v>#REF!</v>
      </c>
      <c r="AO243" s="1" t="e">
        <f>+'Ark1'!#REF!</f>
        <v>#REF!</v>
      </c>
      <c r="AP243" s="1" t="e">
        <f>+'Ark1'!#REF!</f>
        <v>#REF!</v>
      </c>
      <c r="AQ243" s="11" t="e">
        <f>+'Ark1'!#REF!</f>
        <v>#REF!</v>
      </c>
      <c r="AR243" s="1" t="e">
        <f t="shared" si="19"/>
        <v>#REF!</v>
      </c>
      <c r="AS243" s="11" t="e">
        <f t="shared" si="20"/>
        <v>#REF!</v>
      </c>
      <c r="AT243" s="47"/>
      <c r="AW243" s="3" t="s">
        <v>101</v>
      </c>
    </row>
    <row r="244" spans="24:49">
      <c r="X244" s="47"/>
      <c r="Y244" t="e">
        <f>+'Ark1'!#REF!</f>
        <v>#REF!</v>
      </c>
      <c r="Z244" t="e">
        <f>+'Ark1'!#REF!</f>
        <v>#REF!</v>
      </c>
      <c r="AA244" s="3" t="str">
        <f t="shared" si="23"/>
        <v>3</v>
      </c>
      <c r="AB244" t="e">
        <f>+'Ark1'!#REF!</f>
        <v>#REF!</v>
      </c>
      <c r="AC244" t="e">
        <f>+'Ark1'!#REF!</f>
        <v>#REF!</v>
      </c>
      <c r="AD244" s="207" t="e">
        <f>+'Ark1'!#REF!</f>
        <v>#REF!</v>
      </c>
      <c r="AE244" s="63" t="e">
        <f t="shared" si="21"/>
        <v>#REF!</v>
      </c>
      <c r="AF244" s="207" t="e">
        <f>+'Ark1'!#REF!</f>
        <v>#REF!</v>
      </c>
      <c r="AG244" s="1" t="e">
        <f>+'Ark1'!#REF!</f>
        <v>#REF!</v>
      </c>
      <c r="AH244" s="63" t="e">
        <f t="shared" si="22"/>
        <v>#REF!</v>
      </c>
      <c r="AI244" s="1" t="e">
        <f>+'Ark1'!#REF!</f>
        <v>#REF!</v>
      </c>
      <c r="AJ244" s="207"/>
      <c r="AK244" s="11" t="e">
        <f>+'Ark1'!#REF!</f>
        <v>#REF!</v>
      </c>
      <c r="AL244" s="101" t="e">
        <f>+'Ark1'!#REF!</f>
        <v>#REF!</v>
      </c>
      <c r="AM244" s="101" t="e">
        <f>+'Ark1'!#REF!</f>
        <v>#REF!</v>
      </c>
      <c r="AN244" s="101" t="e">
        <f>+'Ark1'!#REF!</f>
        <v>#REF!</v>
      </c>
      <c r="AO244" s="1" t="e">
        <f>+'Ark1'!#REF!</f>
        <v>#REF!</v>
      </c>
      <c r="AP244" s="1" t="e">
        <f>+'Ark1'!#REF!</f>
        <v>#REF!</v>
      </c>
      <c r="AQ244" s="11" t="e">
        <f>+'Ark1'!#REF!</f>
        <v>#REF!</v>
      </c>
      <c r="AR244" s="1" t="e">
        <f t="shared" si="19"/>
        <v>#REF!</v>
      </c>
      <c r="AS244" s="11" t="e">
        <f t="shared" si="20"/>
        <v>#REF!</v>
      </c>
      <c r="AT244" s="47"/>
      <c r="AW244" s="3" t="s">
        <v>102</v>
      </c>
    </row>
    <row r="245" spans="24:49">
      <c r="X245" s="47"/>
      <c r="Y245" t="e">
        <f>+'Ark1'!#REF!</f>
        <v>#REF!</v>
      </c>
      <c r="Z245" t="e">
        <f>+'Ark1'!#REF!</f>
        <v>#REF!</v>
      </c>
      <c r="AA245" s="3" t="str">
        <f t="shared" si="23"/>
        <v>3+</v>
      </c>
      <c r="AB245" t="e">
        <f>+'Ark1'!#REF!</f>
        <v>#REF!</v>
      </c>
      <c r="AC245" t="e">
        <f>+'Ark1'!#REF!</f>
        <v>#REF!</v>
      </c>
      <c r="AD245" s="207" t="e">
        <f>+'Ark1'!#REF!</f>
        <v>#REF!</v>
      </c>
      <c r="AE245" s="63" t="e">
        <f t="shared" si="21"/>
        <v>#REF!</v>
      </c>
      <c r="AF245" s="207" t="e">
        <f>+'Ark1'!#REF!</f>
        <v>#REF!</v>
      </c>
      <c r="AG245" s="1" t="e">
        <f>+'Ark1'!#REF!</f>
        <v>#REF!</v>
      </c>
      <c r="AH245" s="63" t="e">
        <f t="shared" si="22"/>
        <v>#REF!</v>
      </c>
      <c r="AI245" s="1" t="e">
        <f>+'Ark1'!#REF!</f>
        <v>#REF!</v>
      </c>
      <c r="AJ245" s="207"/>
      <c r="AK245" s="11" t="e">
        <f>+'Ark1'!#REF!</f>
        <v>#REF!</v>
      </c>
      <c r="AL245" s="101" t="e">
        <f>+'Ark1'!#REF!</f>
        <v>#REF!</v>
      </c>
      <c r="AM245" s="101" t="e">
        <f>+'Ark1'!#REF!</f>
        <v>#REF!</v>
      </c>
      <c r="AN245" s="101" t="e">
        <f>+'Ark1'!#REF!</f>
        <v>#REF!</v>
      </c>
      <c r="AO245" s="1" t="e">
        <f>+'Ark1'!#REF!</f>
        <v>#REF!</v>
      </c>
      <c r="AP245" s="1" t="e">
        <f>+'Ark1'!#REF!</f>
        <v>#REF!</v>
      </c>
      <c r="AQ245" s="11" t="e">
        <f>+'Ark1'!#REF!</f>
        <v>#REF!</v>
      </c>
      <c r="AR245" s="1" t="e">
        <f t="shared" si="19"/>
        <v>#REF!</v>
      </c>
      <c r="AS245" s="11" t="e">
        <f t="shared" si="20"/>
        <v>#REF!</v>
      </c>
      <c r="AT245" s="47"/>
      <c r="AW245" s="3" t="s">
        <v>103</v>
      </c>
    </row>
    <row r="246" spans="24:49">
      <c r="X246" s="47"/>
      <c r="Y246" t="e">
        <f>+'Ark1'!#REF!</f>
        <v>#REF!</v>
      </c>
      <c r="Z246" t="e">
        <f>+'Ark1'!#REF!</f>
        <v>#REF!</v>
      </c>
      <c r="AA246" s="3" t="str">
        <f t="shared" si="23"/>
        <v>4-</v>
      </c>
      <c r="AB246" t="e">
        <f>+'Ark1'!#REF!</f>
        <v>#REF!</v>
      </c>
      <c r="AC246" t="e">
        <f>+'Ark1'!#REF!</f>
        <v>#REF!</v>
      </c>
      <c r="AD246" s="207" t="e">
        <f>+'Ark1'!#REF!</f>
        <v>#REF!</v>
      </c>
      <c r="AE246" s="63" t="e">
        <f t="shared" si="21"/>
        <v>#REF!</v>
      </c>
      <c r="AF246" s="207" t="e">
        <f>+'Ark1'!#REF!</f>
        <v>#REF!</v>
      </c>
      <c r="AG246" s="1" t="e">
        <f>+'Ark1'!#REF!</f>
        <v>#REF!</v>
      </c>
      <c r="AH246" s="63" t="e">
        <f t="shared" si="22"/>
        <v>#REF!</v>
      </c>
      <c r="AI246" s="1" t="e">
        <f>+'Ark1'!#REF!</f>
        <v>#REF!</v>
      </c>
      <c r="AJ246" s="207"/>
      <c r="AK246" s="11" t="e">
        <f>+'Ark1'!#REF!</f>
        <v>#REF!</v>
      </c>
      <c r="AL246" s="101" t="e">
        <f>+'Ark1'!#REF!</f>
        <v>#REF!</v>
      </c>
      <c r="AM246" s="101" t="e">
        <f>+'Ark1'!#REF!</f>
        <v>#REF!</v>
      </c>
      <c r="AN246" s="101" t="e">
        <f>+'Ark1'!#REF!</f>
        <v>#REF!</v>
      </c>
      <c r="AO246" s="1" t="e">
        <f>+'Ark1'!#REF!</f>
        <v>#REF!</v>
      </c>
      <c r="AP246" s="1" t="e">
        <f>+'Ark1'!#REF!</f>
        <v>#REF!</v>
      </c>
      <c r="AQ246" s="11" t="e">
        <f>+'Ark1'!#REF!</f>
        <v>#REF!</v>
      </c>
      <c r="AR246" s="1" t="e">
        <f t="shared" si="19"/>
        <v>#REF!</v>
      </c>
      <c r="AS246" s="11" t="e">
        <f t="shared" si="20"/>
        <v>#REF!</v>
      </c>
      <c r="AT246" s="47"/>
      <c r="AW246" s="3" t="s">
        <v>104</v>
      </c>
    </row>
    <row r="247" spans="24:49">
      <c r="X247" s="47"/>
      <c r="Y247" t="e">
        <f>+'Ark1'!#REF!</f>
        <v>#REF!</v>
      </c>
      <c r="Z247" t="e">
        <f>+'Ark1'!#REF!</f>
        <v>#REF!</v>
      </c>
      <c r="AA247" s="3" t="str">
        <f t="shared" si="23"/>
        <v>4</v>
      </c>
      <c r="AB247" t="e">
        <f>+'Ark1'!#REF!</f>
        <v>#REF!</v>
      </c>
      <c r="AC247" t="e">
        <f>+'Ark1'!#REF!</f>
        <v>#REF!</v>
      </c>
      <c r="AD247" s="207" t="e">
        <f>+'Ark1'!#REF!</f>
        <v>#REF!</v>
      </c>
      <c r="AE247" s="63" t="e">
        <f t="shared" si="21"/>
        <v>#REF!</v>
      </c>
      <c r="AF247" s="207" t="e">
        <f>+'Ark1'!#REF!</f>
        <v>#REF!</v>
      </c>
      <c r="AG247" s="1" t="e">
        <f>+'Ark1'!#REF!</f>
        <v>#REF!</v>
      </c>
      <c r="AH247" s="63" t="e">
        <f t="shared" si="22"/>
        <v>#REF!</v>
      </c>
      <c r="AI247" s="1" t="e">
        <f>+'Ark1'!#REF!</f>
        <v>#REF!</v>
      </c>
      <c r="AJ247" s="207"/>
      <c r="AK247" s="11" t="e">
        <f>+'Ark1'!#REF!</f>
        <v>#REF!</v>
      </c>
      <c r="AL247" s="101" t="e">
        <f>+'Ark1'!#REF!</f>
        <v>#REF!</v>
      </c>
      <c r="AM247" s="101" t="e">
        <f>+'Ark1'!#REF!</f>
        <v>#REF!</v>
      </c>
      <c r="AN247" s="101" t="e">
        <f>+'Ark1'!#REF!</f>
        <v>#REF!</v>
      </c>
      <c r="AO247" s="1" t="e">
        <f>+'Ark1'!#REF!</f>
        <v>#REF!</v>
      </c>
      <c r="AP247" s="1" t="e">
        <f>+'Ark1'!#REF!</f>
        <v>#REF!</v>
      </c>
      <c r="AQ247" s="11" t="e">
        <f>+'Ark1'!#REF!</f>
        <v>#REF!</v>
      </c>
      <c r="AR247" s="1" t="e">
        <f t="shared" si="19"/>
        <v>#REF!</v>
      </c>
      <c r="AS247" s="11" t="e">
        <f t="shared" si="20"/>
        <v>#REF!</v>
      </c>
      <c r="AT247" s="47"/>
      <c r="AW247" s="3" t="s">
        <v>105</v>
      </c>
    </row>
    <row r="248" spans="24:49">
      <c r="X248" s="47"/>
      <c r="Y248" t="e">
        <f>+'Ark1'!#REF!</f>
        <v>#REF!</v>
      </c>
      <c r="Z248" t="e">
        <f>+'Ark1'!#REF!</f>
        <v>#REF!</v>
      </c>
      <c r="AA248" s="3" t="str">
        <f t="shared" si="23"/>
        <v>4+</v>
      </c>
      <c r="AB248" t="e">
        <f>+'Ark1'!#REF!</f>
        <v>#REF!</v>
      </c>
      <c r="AC248" t="e">
        <f>+'Ark1'!#REF!</f>
        <v>#REF!</v>
      </c>
      <c r="AD248" s="207" t="e">
        <f>+'Ark1'!#REF!</f>
        <v>#REF!</v>
      </c>
      <c r="AE248" s="63" t="e">
        <f t="shared" si="21"/>
        <v>#REF!</v>
      </c>
      <c r="AF248" s="207" t="e">
        <f>+'Ark1'!#REF!</f>
        <v>#REF!</v>
      </c>
      <c r="AG248" s="1" t="e">
        <f>+'Ark1'!#REF!</f>
        <v>#REF!</v>
      </c>
      <c r="AH248" s="63" t="e">
        <f t="shared" si="22"/>
        <v>#REF!</v>
      </c>
      <c r="AI248" s="1" t="e">
        <f>+'Ark1'!#REF!</f>
        <v>#REF!</v>
      </c>
      <c r="AJ248" s="207"/>
      <c r="AK248" s="11" t="e">
        <f>+'Ark1'!#REF!</f>
        <v>#REF!</v>
      </c>
      <c r="AL248" s="101" t="e">
        <f>+'Ark1'!#REF!</f>
        <v>#REF!</v>
      </c>
      <c r="AM248" s="101" t="e">
        <f>+'Ark1'!#REF!</f>
        <v>#REF!</v>
      </c>
      <c r="AN248" s="101" t="e">
        <f>+'Ark1'!#REF!</f>
        <v>#REF!</v>
      </c>
      <c r="AO248" s="1" t="e">
        <f>+'Ark1'!#REF!</f>
        <v>#REF!</v>
      </c>
      <c r="AP248" s="1" t="e">
        <f>+'Ark1'!#REF!</f>
        <v>#REF!</v>
      </c>
      <c r="AQ248" s="11" t="e">
        <f>+'Ark1'!#REF!</f>
        <v>#REF!</v>
      </c>
      <c r="AR248" s="1" t="e">
        <f t="shared" si="19"/>
        <v>#REF!</v>
      </c>
      <c r="AS248" s="11" t="e">
        <f t="shared" si="20"/>
        <v>#REF!</v>
      </c>
      <c r="AT248" s="47"/>
      <c r="AW248" s="3" t="s">
        <v>106</v>
      </c>
    </row>
    <row r="249" spans="24:49">
      <c r="X249" s="47"/>
      <c r="Y249" t="e">
        <f>+'Ark1'!#REF!</f>
        <v>#REF!</v>
      </c>
      <c r="Z249" t="e">
        <f>+'Ark1'!#REF!</f>
        <v>#REF!</v>
      </c>
      <c r="AA249" s="3" t="str">
        <f t="shared" si="23"/>
        <v>5-</v>
      </c>
      <c r="AB249" t="e">
        <f>+'Ark1'!#REF!</f>
        <v>#REF!</v>
      </c>
      <c r="AC249" t="e">
        <f>+'Ark1'!#REF!</f>
        <v>#REF!</v>
      </c>
      <c r="AD249" s="207" t="e">
        <f>+'Ark1'!#REF!</f>
        <v>#REF!</v>
      </c>
      <c r="AE249" s="63" t="e">
        <f t="shared" si="21"/>
        <v>#REF!</v>
      </c>
      <c r="AF249" s="207" t="e">
        <f>+'Ark1'!#REF!</f>
        <v>#REF!</v>
      </c>
      <c r="AG249" s="1" t="e">
        <f>+'Ark1'!#REF!</f>
        <v>#REF!</v>
      </c>
      <c r="AH249" s="63" t="e">
        <f t="shared" si="22"/>
        <v>#REF!</v>
      </c>
      <c r="AI249" s="1" t="e">
        <f>+'Ark1'!#REF!</f>
        <v>#REF!</v>
      </c>
      <c r="AJ249" s="207"/>
      <c r="AK249" s="11" t="e">
        <f>+'Ark1'!#REF!</f>
        <v>#REF!</v>
      </c>
      <c r="AL249" s="101" t="e">
        <f>+'Ark1'!#REF!</f>
        <v>#REF!</v>
      </c>
      <c r="AM249" s="101" t="e">
        <f>+'Ark1'!#REF!</f>
        <v>#REF!</v>
      </c>
      <c r="AN249" s="101" t="e">
        <f>+'Ark1'!#REF!</f>
        <v>#REF!</v>
      </c>
      <c r="AO249" s="1" t="e">
        <f>+'Ark1'!#REF!</f>
        <v>#REF!</v>
      </c>
      <c r="AP249" s="1" t="e">
        <f>+'Ark1'!#REF!</f>
        <v>#REF!</v>
      </c>
      <c r="AQ249" s="11" t="e">
        <f>+'Ark1'!#REF!</f>
        <v>#REF!</v>
      </c>
      <c r="AR249" s="1" t="e">
        <f t="shared" si="19"/>
        <v>#REF!</v>
      </c>
      <c r="AS249" s="11" t="e">
        <f t="shared" si="20"/>
        <v>#REF!</v>
      </c>
      <c r="AT249" s="47"/>
      <c r="AW249" s="3" t="s">
        <v>107</v>
      </c>
    </row>
    <row r="250" spans="24:49">
      <c r="X250" s="47"/>
      <c r="Y250" t="e">
        <f>+'Ark1'!#REF!</f>
        <v>#REF!</v>
      </c>
      <c r="Z250" t="e">
        <f>+'Ark1'!#REF!</f>
        <v>#REF!</v>
      </c>
      <c r="AA250" s="3" t="str">
        <f t="shared" si="23"/>
        <v>5</v>
      </c>
      <c r="AB250" t="e">
        <f>+'Ark1'!#REF!</f>
        <v>#REF!</v>
      </c>
      <c r="AC250" t="e">
        <f>+'Ark1'!#REF!</f>
        <v>#REF!</v>
      </c>
      <c r="AD250" s="207" t="e">
        <f>+'Ark1'!#REF!</f>
        <v>#REF!</v>
      </c>
      <c r="AE250" s="63" t="e">
        <f t="shared" si="21"/>
        <v>#REF!</v>
      </c>
      <c r="AF250" s="207" t="e">
        <f>+'Ark1'!#REF!</f>
        <v>#REF!</v>
      </c>
      <c r="AG250" s="1" t="e">
        <f>+'Ark1'!#REF!</f>
        <v>#REF!</v>
      </c>
      <c r="AH250" s="63" t="e">
        <f t="shared" si="22"/>
        <v>#REF!</v>
      </c>
      <c r="AI250" s="1" t="e">
        <f>+'Ark1'!#REF!</f>
        <v>#REF!</v>
      </c>
      <c r="AJ250" s="207"/>
      <c r="AK250" s="11" t="e">
        <f>+'Ark1'!#REF!</f>
        <v>#REF!</v>
      </c>
      <c r="AL250" s="101" t="e">
        <f>+'Ark1'!#REF!</f>
        <v>#REF!</v>
      </c>
      <c r="AM250" s="101" t="e">
        <f>+'Ark1'!#REF!</f>
        <v>#REF!</v>
      </c>
      <c r="AN250" s="101" t="e">
        <f>+'Ark1'!#REF!</f>
        <v>#REF!</v>
      </c>
      <c r="AO250" s="1" t="e">
        <f>+'Ark1'!#REF!</f>
        <v>#REF!</v>
      </c>
      <c r="AP250" s="1" t="e">
        <f>+'Ark1'!#REF!</f>
        <v>#REF!</v>
      </c>
      <c r="AQ250" s="11" t="e">
        <f>+'Ark1'!#REF!</f>
        <v>#REF!</v>
      </c>
      <c r="AR250" s="1" t="e">
        <f t="shared" si="19"/>
        <v>#REF!</v>
      </c>
      <c r="AS250" s="11" t="e">
        <f t="shared" si="20"/>
        <v>#REF!</v>
      </c>
      <c r="AT250" s="47"/>
      <c r="AW250" s="3" t="s">
        <v>108</v>
      </c>
    </row>
    <row r="251" spans="24:49">
      <c r="X251" s="47"/>
      <c r="Y251" t="e">
        <f>+'Ark1'!#REF!</f>
        <v>#REF!</v>
      </c>
      <c r="Z251" t="e">
        <f>+'Ark1'!#REF!</f>
        <v>#REF!</v>
      </c>
      <c r="AA251" s="3" t="str">
        <f t="shared" si="23"/>
        <v>5+</v>
      </c>
      <c r="AB251" t="e">
        <f>+'Ark1'!#REF!</f>
        <v>#REF!</v>
      </c>
      <c r="AC251" t="e">
        <f>+'Ark1'!#REF!</f>
        <v>#REF!</v>
      </c>
      <c r="AD251" s="207" t="e">
        <f>+'Ark1'!#REF!</f>
        <v>#REF!</v>
      </c>
      <c r="AE251" s="63" t="e">
        <f t="shared" si="21"/>
        <v>#REF!</v>
      </c>
      <c r="AF251" s="207" t="e">
        <f>+'Ark1'!#REF!</f>
        <v>#REF!</v>
      </c>
      <c r="AG251" s="1" t="e">
        <f>+'Ark1'!#REF!</f>
        <v>#REF!</v>
      </c>
      <c r="AH251" s="63" t="e">
        <f t="shared" si="22"/>
        <v>#REF!</v>
      </c>
      <c r="AI251" s="1" t="e">
        <f>+'Ark1'!#REF!</f>
        <v>#REF!</v>
      </c>
      <c r="AJ251" s="207"/>
      <c r="AK251" s="11" t="e">
        <f>+'Ark1'!#REF!</f>
        <v>#REF!</v>
      </c>
      <c r="AL251" s="101" t="e">
        <f>+'Ark1'!#REF!</f>
        <v>#REF!</v>
      </c>
      <c r="AM251" s="101" t="e">
        <f>+'Ark1'!#REF!</f>
        <v>#REF!</v>
      </c>
      <c r="AN251" s="101" t="e">
        <f>+'Ark1'!#REF!</f>
        <v>#REF!</v>
      </c>
      <c r="AO251" s="1" t="e">
        <f>+'Ark1'!#REF!</f>
        <v>#REF!</v>
      </c>
      <c r="AP251" s="1" t="e">
        <f>+'Ark1'!#REF!</f>
        <v>#REF!</v>
      </c>
      <c r="AQ251" s="11" t="e">
        <f>+'Ark1'!#REF!</f>
        <v>#REF!</v>
      </c>
      <c r="AR251" s="1" t="e">
        <f t="shared" si="19"/>
        <v>#REF!</v>
      </c>
      <c r="AS251" s="11" t="e">
        <f t="shared" si="20"/>
        <v>#REF!</v>
      </c>
      <c r="AT251" s="47"/>
      <c r="AW251" s="57" t="s">
        <v>94</v>
      </c>
    </row>
    <row r="252" spans="24:49">
      <c r="X252" s="47"/>
      <c r="Y252" s="56" t="e">
        <f>+'Ark1'!#REF!</f>
        <v>#REF!</v>
      </c>
      <c r="Z252" s="56" t="e">
        <f>+'Ark1'!#REF!</f>
        <v>#REF!</v>
      </c>
      <c r="AA252" s="57" t="str">
        <f t="shared" si="23"/>
        <v>1-</v>
      </c>
      <c r="AB252" s="56" t="e">
        <f>+'Ark1'!#REF!</f>
        <v>#REF!</v>
      </c>
      <c r="AC252" s="56" t="e">
        <f>+'Ark1'!#REF!</f>
        <v>#REF!</v>
      </c>
      <c r="AD252" s="189" t="e">
        <f>+'Ark1'!#REF!</f>
        <v>#REF!</v>
      </c>
      <c r="AE252" s="62" t="e">
        <f t="shared" si="21"/>
        <v>#REF!</v>
      </c>
      <c r="AF252" s="189" t="e">
        <f>+'Ark1'!#REF!</f>
        <v>#REF!</v>
      </c>
      <c r="AG252" s="58" t="e">
        <f>+'Ark1'!#REF!</f>
        <v>#REF!</v>
      </c>
      <c r="AH252" s="62" t="e">
        <f t="shared" si="22"/>
        <v>#REF!</v>
      </c>
      <c r="AI252" s="58" t="e">
        <f>+'Ark1'!#REF!</f>
        <v>#REF!</v>
      </c>
      <c r="AJ252" s="189"/>
      <c r="AK252" s="78" t="e">
        <f>+'Ark1'!#REF!</f>
        <v>#REF!</v>
      </c>
      <c r="AL252" s="166" t="e">
        <f>+'Ark1'!#REF!</f>
        <v>#REF!</v>
      </c>
      <c r="AM252" s="166" t="e">
        <f>+'Ark1'!#REF!</f>
        <v>#REF!</v>
      </c>
      <c r="AN252" s="166" t="e">
        <f>+'Ark1'!#REF!</f>
        <v>#REF!</v>
      </c>
      <c r="AO252" s="58" t="e">
        <f>+'Ark1'!#REF!</f>
        <v>#REF!</v>
      </c>
      <c r="AP252" s="58" t="e">
        <f>+'Ark1'!#REF!</f>
        <v>#REF!</v>
      </c>
      <c r="AQ252" s="78" t="e">
        <f>+'Ark1'!#REF!</f>
        <v>#REF!</v>
      </c>
      <c r="AR252" s="58" t="e">
        <f t="shared" si="19"/>
        <v>#REF!</v>
      </c>
      <c r="AS252" s="78" t="e">
        <f t="shared" si="20"/>
        <v>#REF!</v>
      </c>
      <c r="AT252" s="47"/>
      <c r="AW252" s="68" t="s">
        <v>95</v>
      </c>
    </row>
    <row r="253" spans="24:49">
      <c r="X253" s="47"/>
      <c r="Y253" s="56" t="e">
        <f>+'Ark1'!#REF!</f>
        <v>#REF!</v>
      </c>
      <c r="Z253" s="56" t="e">
        <f>+'Ark1'!#REF!</f>
        <v>#REF!</v>
      </c>
      <c r="AA253" s="57" t="str">
        <f t="shared" si="23"/>
        <v>1</v>
      </c>
      <c r="AB253" s="56" t="e">
        <f>+'Ark1'!#REF!</f>
        <v>#REF!</v>
      </c>
      <c r="AC253" s="56" t="e">
        <f>+'Ark1'!#REF!</f>
        <v>#REF!</v>
      </c>
      <c r="AD253" s="189" t="e">
        <f>+'Ark1'!#REF!</f>
        <v>#REF!</v>
      </c>
      <c r="AE253" s="62" t="e">
        <f t="shared" si="21"/>
        <v>#REF!</v>
      </c>
      <c r="AF253" s="189" t="e">
        <f>+'Ark1'!#REF!</f>
        <v>#REF!</v>
      </c>
      <c r="AG253" s="58" t="e">
        <f>+'Ark1'!#REF!</f>
        <v>#REF!</v>
      </c>
      <c r="AH253" s="62" t="e">
        <f t="shared" si="22"/>
        <v>#REF!</v>
      </c>
      <c r="AI253" s="58" t="e">
        <f>+'Ark1'!#REF!</f>
        <v>#REF!</v>
      </c>
      <c r="AJ253" s="189"/>
      <c r="AK253" s="78" t="e">
        <f>+'Ark1'!#REF!</f>
        <v>#REF!</v>
      </c>
      <c r="AL253" s="166" t="e">
        <f>+'Ark1'!#REF!</f>
        <v>#REF!</v>
      </c>
      <c r="AM253" s="166" t="e">
        <f>+'Ark1'!#REF!</f>
        <v>#REF!</v>
      </c>
      <c r="AN253" s="166" t="e">
        <f>+'Ark1'!#REF!</f>
        <v>#REF!</v>
      </c>
      <c r="AO253" s="58" t="e">
        <f>+'Ark1'!#REF!</f>
        <v>#REF!</v>
      </c>
      <c r="AP253" s="58" t="e">
        <f>+'Ark1'!#REF!</f>
        <v>#REF!</v>
      </c>
      <c r="AQ253" s="78" t="e">
        <f>+'Ark1'!#REF!</f>
        <v>#REF!</v>
      </c>
      <c r="AR253" s="58" t="e">
        <f t="shared" si="19"/>
        <v>#REF!</v>
      </c>
      <c r="AS253" s="78" t="e">
        <f t="shared" si="20"/>
        <v>#REF!</v>
      </c>
      <c r="AT253" s="47"/>
      <c r="AW253" s="57" t="s">
        <v>96</v>
      </c>
    </row>
    <row r="254" spans="24:49">
      <c r="X254" s="47"/>
      <c r="Y254" s="56" t="e">
        <f>+'Ark1'!#REF!</f>
        <v>#REF!</v>
      </c>
      <c r="Z254" s="56" t="e">
        <f>+'Ark1'!#REF!</f>
        <v>#REF!</v>
      </c>
      <c r="AA254" s="57" t="str">
        <f t="shared" si="23"/>
        <v>1+</v>
      </c>
      <c r="AB254" s="56" t="e">
        <f>+'Ark1'!#REF!</f>
        <v>#REF!</v>
      </c>
      <c r="AC254" s="56" t="e">
        <f>+'Ark1'!#REF!</f>
        <v>#REF!</v>
      </c>
      <c r="AD254" s="189" t="e">
        <f>+'Ark1'!#REF!</f>
        <v>#REF!</v>
      </c>
      <c r="AE254" s="62" t="e">
        <f t="shared" si="21"/>
        <v>#REF!</v>
      </c>
      <c r="AF254" s="189" t="e">
        <f>+'Ark1'!#REF!</f>
        <v>#REF!</v>
      </c>
      <c r="AG254" s="58" t="e">
        <f>+'Ark1'!#REF!</f>
        <v>#REF!</v>
      </c>
      <c r="AH254" s="62" t="e">
        <f t="shared" si="22"/>
        <v>#REF!</v>
      </c>
      <c r="AI254" s="58" t="e">
        <f>+'Ark1'!#REF!</f>
        <v>#REF!</v>
      </c>
      <c r="AJ254" s="189"/>
      <c r="AK254" s="78" t="e">
        <f>+'Ark1'!#REF!</f>
        <v>#REF!</v>
      </c>
      <c r="AL254" s="166" t="e">
        <f>+'Ark1'!#REF!</f>
        <v>#REF!</v>
      </c>
      <c r="AM254" s="166" t="e">
        <f>+'Ark1'!#REF!</f>
        <v>#REF!</v>
      </c>
      <c r="AN254" s="166" t="e">
        <f>+'Ark1'!#REF!</f>
        <v>#REF!</v>
      </c>
      <c r="AO254" s="58" t="e">
        <f>+'Ark1'!#REF!</f>
        <v>#REF!</v>
      </c>
      <c r="AP254" s="58" t="e">
        <f>+'Ark1'!#REF!</f>
        <v>#REF!</v>
      </c>
      <c r="AQ254" s="78" t="e">
        <f>+'Ark1'!#REF!</f>
        <v>#REF!</v>
      </c>
      <c r="AR254" s="58" t="e">
        <f t="shared" si="19"/>
        <v>#REF!</v>
      </c>
      <c r="AS254" s="78" t="e">
        <f t="shared" si="20"/>
        <v>#REF!</v>
      </c>
      <c r="AT254" s="47"/>
      <c r="AW254" s="57" t="s">
        <v>97</v>
      </c>
    </row>
    <row r="255" spans="24:49">
      <c r="X255" s="47"/>
      <c r="Y255" s="56" t="e">
        <f>+'Ark1'!#REF!</f>
        <v>#REF!</v>
      </c>
      <c r="Z255" s="56" t="e">
        <f>+'Ark1'!#REF!</f>
        <v>#REF!</v>
      </c>
      <c r="AA255" s="57" t="str">
        <f t="shared" si="23"/>
        <v>2-</v>
      </c>
      <c r="AB255" s="56" t="e">
        <f>+'Ark1'!#REF!</f>
        <v>#REF!</v>
      </c>
      <c r="AC255" s="56" t="e">
        <f>+'Ark1'!#REF!</f>
        <v>#REF!</v>
      </c>
      <c r="AD255" s="189" t="e">
        <f>+'Ark1'!#REF!</f>
        <v>#REF!</v>
      </c>
      <c r="AE255" s="62" t="e">
        <f t="shared" si="21"/>
        <v>#REF!</v>
      </c>
      <c r="AF255" s="189" t="e">
        <f>+'Ark1'!#REF!</f>
        <v>#REF!</v>
      </c>
      <c r="AG255" s="58" t="e">
        <f>+'Ark1'!#REF!</f>
        <v>#REF!</v>
      </c>
      <c r="AH255" s="62" t="e">
        <f t="shared" si="22"/>
        <v>#REF!</v>
      </c>
      <c r="AI255" s="58" t="e">
        <f>+'Ark1'!#REF!</f>
        <v>#REF!</v>
      </c>
      <c r="AJ255" s="189"/>
      <c r="AK255" s="78" t="e">
        <f>+'Ark1'!#REF!</f>
        <v>#REF!</v>
      </c>
      <c r="AL255" s="166" t="e">
        <f>+'Ark1'!#REF!</f>
        <v>#REF!</v>
      </c>
      <c r="AM255" s="166" t="e">
        <f>+'Ark1'!#REF!</f>
        <v>#REF!</v>
      </c>
      <c r="AN255" s="166" t="e">
        <f>+'Ark1'!#REF!</f>
        <v>#REF!</v>
      </c>
      <c r="AO255" s="58" t="e">
        <f>+'Ark1'!#REF!</f>
        <v>#REF!</v>
      </c>
      <c r="AP255" s="58" t="e">
        <f>+'Ark1'!#REF!</f>
        <v>#REF!</v>
      </c>
      <c r="AQ255" s="78" t="e">
        <f>+'Ark1'!#REF!</f>
        <v>#REF!</v>
      </c>
      <c r="AR255" s="58" t="e">
        <f t="shared" si="19"/>
        <v>#REF!</v>
      </c>
      <c r="AS255" s="78" t="e">
        <f t="shared" si="20"/>
        <v>#REF!</v>
      </c>
      <c r="AT255" s="47"/>
      <c r="AW255" s="68" t="s">
        <v>98</v>
      </c>
    </row>
    <row r="256" spans="24:49">
      <c r="X256" s="47"/>
      <c r="Y256" s="56" t="e">
        <f>+'Ark1'!#REF!</f>
        <v>#REF!</v>
      </c>
      <c r="Z256" s="56" t="e">
        <f>+'Ark1'!#REF!</f>
        <v>#REF!</v>
      </c>
      <c r="AA256" s="57" t="str">
        <f t="shared" si="23"/>
        <v>2</v>
      </c>
      <c r="AB256" s="56" t="e">
        <f>+'Ark1'!#REF!</f>
        <v>#REF!</v>
      </c>
      <c r="AC256" s="56" t="e">
        <f>+'Ark1'!#REF!</f>
        <v>#REF!</v>
      </c>
      <c r="AD256" s="189" t="e">
        <f>+'Ark1'!#REF!</f>
        <v>#REF!</v>
      </c>
      <c r="AE256" s="62" t="e">
        <f t="shared" si="21"/>
        <v>#REF!</v>
      </c>
      <c r="AF256" s="189" t="e">
        <f>+'Ark1'!#REF!</f>
        <v>#REF!</v>
      </c>
      <c r="AG256" s="58" t="e">
        <f>+'Ark1'!#REF!</f>
        <v>#REF!</v>
      </c>
      <c r="AH256" s="62" t="e">
        <f t="shared" si="22"/>
        <v>#REF!</v>
      </c>
      <c r="AI256" s="58" t="e">
        <f>+'Ark1'!#REF!</f>
        <v>#REF!</v>
      </c>
      <c r="AJ256" s="189"/>
      <c r="AK256" s="78" t="e">
        <f>+'Ark1'!#REF!</f>
        <v>#REF!</v>
      </c>
      <c r="AL256" s="166" t="e">
        <f>+'Ark1'!#REF!</f>
        <v>#REF!</v>
      </c>
      <c r="AM256" s="166" t="e">
        <f>+'Ark1'!#REF!</f>
        <v>#REF!</v>
      </c>
      <c r="AN256" s="166" t="e">
        <f>+'Ark1'!#REF!</f>
        <v>#REF!</v>
      </c>
      <c r="AO256" s="58" t="e">
        <f>+'Ark1'!#REF!</f>
        <v>#REF!</v>
      </c>
      <c r="AP256" s="58" t="e">
        <f>+'Ark1'!#REF!</f>
        <v>#REF!</v>
      </c>
      <c r="AQ256" s="78" t="e">
        <f>+'Ark1'!#REF!</f>
        <v>#REF!</v>
      </c>
      <c r="AR256" s="58" t="e">
        <f t="shared" si="19"/>
        <v>#REF!</v>
      </c>
      <c r="AS256" s="78" t="e">
        <f t="shared" si="20"/>
        <v>#REF!</v>
      </c>
      <c r="AT256" s="47"/>
      <c r="AW256" s="57" t="s">
        <v>99</v>
      </c>
    </row>
    <row r="257" spans="24:49">
      <c r="X257" s="47"/>
      <c r="Y257" s="56" t="e">
        <f>+'Ark1'!#REF!</f>
        <v>#REF!</v>
      </c>
      <c r="Z257" s="56" t="e">
        <f>+'Ark1'!#REF!</f>
        <v>#REF!</v>
      </c>
      <c r="AA257" s="57" t="str">
        <f t="shared" si="23"/>
        <v>2+</v>
      </c>
      <c r="AB257" s="56" t="e">
        <f>+'Ark1'!#REF!</f>
        <v>#REF!</v>
      </c>
      <c r="AC257" s="56" t="e">
        <f>+'Ark1'!#REF!</f>
        <v>#REF!</v>
      </c>
      <c r="AD257" s="189" t="e">
        <f>+'Ark1'!#REF!</f>
        <v>#REF!</v>
      </c>
      <c r="AE257" s="62" t="e">
        <f t="shared" si="21"/>
        <v>#REF!</v>
      </c>
      <c r="AF257" s="189" t="e">
        <f>+'Ark1'!#REF!</f>
        <v>#REF!</v>
      </c>
      <c r="AG257" s="58" t="e">
        <f>+'Ark1'!#REF!</f>
        <v>#REF!</v>
      </c>
      <c r="AH257" s="62" t="e">
        <f t="shared" si="22"/>
        <v>#REF!</v>
      </c>
      <c r="AI257" s="58" t="e">
        <f>+'Ark1'!#REF!</f>
        <v>#REF!</v>
      </c>
      <c r="AJ257" s="189"/>
      <c r="AK257" s="78" t="e">
        <f>+'Ark1'!#REF!</f>
        <v>#REF!</v>
      </c>
      <c r="AL257" s="166" t="e">
        <f>+'Ark1'!#REF!</f>
        <v>#REF!</v>
      </c>
      <c r="AM257" s="166" t="e">
        <f>+'Ark1'!#REF!</f>
        <v>#REF!</v>
      </c>
      <c r="AN257" s="166" t="e">
        <f>+'Ark1'!#REF!</f>
        <v>#REF!</v>
      </c>
      <c r="AO257" s="58" t="e">
        <f>+'Ark1'!#REF!</f>
        <v>#REF!</v>
      </c>
      <c r="AP257" s="58" t="e">
        <f>+'Ark1'!#REF!</f>
        <v>#REF!</v>
      </c>
      <c r="AQ257" s="78" t="e">
        <f>+'Ark1'!#REF!</f>
        <v>#REF!</v>
      </c>
      <c r="AR257" s="58" t="e">
        <f t="shared" si="19"/>
        <v>#REF!</v>
      </c>
      <c r="AS257" s="78" t="e">
        <f t="shared" si="20"/>
        <v>#REF!</v>
      </c>
      <c r="AT257" s="47"/>
      <c r="AW257" s="57" t="s">
        <v>100</v>
      </c>
    </row>
    <row r="258" spans="24:49">
      <c r="X258" s="47"/>
      <c r="Y258" s="56" t="e">
        <f>+'Ark1'!#REF!</f>
        <v>#REF!</v>
      </c>
      <c r="Z258" s="56" t="e">
        <f>+'Ark1'!#REF!</f>
        <v>#REF!</v>
      </c>
      <c r="AA258" s="57" t="str">
        <f t="shared" si="23"/>
        <v>3-</v>
      </c>
      <c r="AB258" s="56" t="e">
        <f>+'Ark1'!#REF!</f>
        <v>#REF!</v>
      </c>
      <c r="AC258" s="56" t="e">
        <f>+'Ark1'!#REF!</f>
        <v>#REF!</v>
      </c>
      <c r="AD258" s="189" t="e">
        <f>+'Ark1'!#REF!</f>
        <v>#REF!</v>
      </c>
      <c r="AE258" s="62" t="e">
        <f t="shared" si="21"/>
        <v>#REF!</v>
      </c>
      <c r="AF258" s="189" t="e">
        <f>+'Ark1'!#REF!</f>
        <v>#REF!</v>
      </c>
      <c r="AG258" s="58" t="e">
        <f>+'Ark1'!#REF!</f>
        <v>#REF!</v>
      </c>
      <c r="AH258" s="62" t="e">
        <f t="shared" si="22"/>
        <v>#REF!</v>
      </c>
      <c r="AI258" s="58" t="e">
        <f>+'Ark1'!#REF!</f>
        <v>#REF!</v>
      </c>
      <c r="AJ258" s="189"/>
      <c r="AK258" s="78" t="e">
        <f>+'Ark1'!#REF!</f>
        <v>#REF!</v>
      </c>
      <c r="AL258" s="166" t="e">
        <f>+'Ark1'!#REF!</f>
        <v>#REF!</v>
      </c>
      <c r="AM258" s="166" t="e">
        <f>+'Ark1'!#REF!</f>
        <v>#REF!</v>
      </c>
      <c r="AN258" s="166" t="e">
        <f>+'Ark1'!#REF!</f>
        <v>#REF!</v>
      </c>
      <c r="AO258" s="58" t="e">
        <f>+'Ark1'!#REF!</f>
        <v>#REF!</v>
      </c>
      <c r="AP258" s="58" t="e">
        <f>+'Ark1'!#REF!</f>
        <v>#REF!</v>
      </c>
      <c r="AQ258" s="78" t="e">
        <f>+'Ark1'!#REF!</f>
        <v>#REF!</v>
      </c>
      <c r="AR258" s="58" t="e">
        <f t="shared" si="19"/>
        <v>#REF!</v>
      </c>
      <c r="AS258" s="78" t="e">
        <f t="shared" si="20"/>
        <v>#REF!</v>
      </c>
      <c r="AT258" s="47"/>
      <c r="AW258" s="68" t="s">
        <v>101</v>
      </c>
    </row>
    <row r="259" spans="24:49">
      <c r="X259" s="47"/>
      <c r="Y259" s="56" t="e">
        <f>+'Ark1'!#REF!</f>
        <v>#REF!</v>
      </c>
      <c r="Z259" s="56" t="e">
        <f>+'Ark1'!#REF!</f>
        <v>#REF!</v>
      </c>
      <c r="AA259" s="57" t="str">
        <f t="shared" si="23"/>
        <v>3</v>
      </c>
      <c r="AB259" s="56" t="e">
        <f>+'Ark1'!#REF!</f>
        <v>#REF!</v>
      </c>
      <c r="AC259" s="56" t="e">
        <f>+'Ark1'!#REF!</f>
        <v>#REF!</v>
      </c>
      <c r="AD259" s="189" t="e">
        <f>+'Ark1'!#REF!</f>
        <v>#REF!</v>
      </c>
      <c r="AE259" s="62" t="e">
        <f t="shared" si="21"/>
        <v>#REF!</v>
      </c>
      <c r="AF259" s="189" t="e">
        <f>+'Ark1'!#REF!</f>
        <v>#REF!</v>
      </c>
      <c r="AG259" s="58" t="e">
        <f>+'Ark1'!#REF!</f>
        <v>#REF!</v>
      </c>
      <c r="AH259" s="62" t="e">
        <f t="shared" si="22"/>
        <v>#REF!</v>
      </c>
      <c r="AI259" s="58" t="e">
        <f>+'Ark1'!#REF!</f>
        <v>#REF!</v>
      </c>
      <c r="AJ259" s="189"/>
      <c r="AK259" s="78" t="e">
        <f>+'Ark1'!#REF!</f>
        <v>#REF!</v>
      </c>
      <c r="AL259" s="166" t="e">
        <f>+'Ark1'!#REF!</f>
        <v>#REF!</v>
      </c>
      <c r="AM259" s="166" t="e">
        <f>+'Ark1'!#REF!</f>
        <v>#REF!</v>
      </c>
      <c r="AN259" s="166" t="e">
        <f>+'Ark1'!#REF!</f>
        <v>#REF!</v>
      </c>
      <c r="AO259" s="58" t="e">
        <f>+'Ark1'!#REF!</f>
        <v>#REF!</v>
      </c>
      <c r="AP259" s="58" t="e">
        <f>+'Ark1'!#REF!</f>
        <v>#REF!</v>
      </c>
      <c r="AQ259" s="78" t="e">
        <f>+'Ark1'!#REF!</f>
        <v>#REF!</v>
      </c>
      <c r="AR259" s="58" t="e">
        <f t="shared" si="19"/>
        <v>#REF!</v>
      </c>
      <c r="AS259" s="78" t="e">
        <f t="shared" si="20"/>
        <v>#REF!</v>
      </c>
      <c r="AT259" s="47"/>
      <c r="AW259" s="57" t="s">
        <v>102</v>
      </c>
    </row>
    <row r="260" spans="24:49">
      <c r="X260" s="47"/>
      <c r="Y260" s="56" t="e">
        <f>+'Ark1'!#REF!</f>
        <v>#REF!</v>
      </c>
      <c r="Z260" s="56" t="e">
        <f>+'Ark1'!#REF!</f>
        <v>#REF!</v>
      </c>
      <c r="AA260" s="57" t="str">
        <f t="shared" si="23"/>
        <v>3+</v>
      </c>
      <c r="AB260" s="56" t="e">
        <f>+'Ark1'!#REF!</f>
        <v>#REF!</v>
      </c>
      <c r="AC260" s="56" t="e">
        <f>+'Ark1'!#REF!</f>
        <v>#REF!</v>
      </c>
      <c r="AD260" s="189" t="e">
        <f>+'Ark1'!#REF!</f>
        <v>#REF!</v>
      </c>
      <c r="AE260" s="62" t="e">
        <f t="shared" si="21"/>
        <v>#REF!</v>
      </c>
      <c r="AF260" s="189" t="e">
        <f>+'Ark1'!#REF!</f>
        <v>#REF!</v>
      </c>
      <c r="AG260" s="58" t="e">
        <f>+'Ark1'!#REF!</f>
        <v>#REF!</v>
      </c>
      <c r="AH260" s="62" t="e">
        <f t="shared" si="22"/>
        <v>#REF!</v>
      </c>
      <c r="AI260" s="58" t="e">
        <f>+'Ark1'!#REF!</f>
        <v>#REF!</v>
      </c>
      <c r="AJ260" s="189"/>
      <c r="AK260" s="78" t="e">
        <f>+'Ark1'!#REF!</f>
        <v>#REF!</v>
      </c>
      <c r="AL260" s="166" t="e">
        <f>+'Ark1'!#REF!</f>
        <v>#REF!</v>
      </c>
      <c r="AM260" s="166" t="e">
        <f>+'Ark1'!#REF!</f>
        <v>#REF!</v>
      </c>
      <c r="AN260" s="166" t="e">
        <f>+'Ark1'!#REF!</f>
        <v>#REF!</v>
      </c>
      <c r="AO260" s="58" t="e">
        <f>+'Ark1'!#REF!</f>
        <v>#REF!</v>
      </c>
      <c r="AP260" s="58" t="e">
        <f>+'Ark1'!#REF!</f>
        <v>#REF!</v>
      </c>
      <c r="AQ260" s="78" t="e">
        <f>+'Ark1'!#REF!</f>
        <v>#REF!</v>
      </c>
      <c r="AR260" s="58" t="e">
        <f t="shared" si="19"/>
        <v>#REF!</v>
      </c>
      <c r="AS260" s="78" t="e">
        <f t="shared" si="20"/>
        <v>#REF!</v>
      </c>
      <c r="AT260" s="47"/>
      <c r="AW260" s="57" t="s">
        <v>103</v>
      </c>
    </row>
    <row r="261" spans="24:49">
      <c r="X261" s="47"/>
      <c r="Y261" s="56" t="e">
        <f>+'Ark1'!#REF!</f>
        <v>#REF!</v>
      </c>
      <c r="Z261" s="56" t="e">
        <f>+'Ark1'!#REF!</f>
        <v>#REF!</v>
      </c>
      <c r="AA261" s="57" t="str">
        <f t="shared" si="23"/>
        <v>4-</v>
      </c>
      <c r="AB261" s="56" t="e">
        <f>+'Ark1'!#REF!</f>
        <v>#REF!</v>
      </c>
      <c r="AC261" s="56" t="e">
        <f>+'Ark1'!#REF!</f>
        <v>#REF!</v>
      </c>
      <c r="AD261" s="189" t="e">
        <f>+'Ark1'!#REF!</f>
        <v>#REF!</v>
      </c>
      <c r="AE261" s="62" t="e">
        <f t="shared" si="21"/>
        <v>#REF!</v>
      </c>
      <c r="AF261" s="189" t="e">
        <f>+'Ark1'!#REF!</f>
        <v>#REF!</v>
      </c>
      <c r="AG261" s="58" t="e">
        <f>+'Ark1'!#REF!</f>
        <v>#REF!</v>
      </c>
      <c r="AH261" s="62" t="e">
        <f t="shared" si="22"/>
        <v>#REF!</v>
      </c>
      <c r="AI261" s="58" t="e">
        <f>+'Ark1'!#REF!</f>
        <v>#REF!</v>
      </c>
      <c r="AJ261" s="189"/>
      <c r="AK261" s="78" t="e">
        <f>+'Ark1'!#REF!</f>
        <v>#REF!</v>
      </c>
      <c r="AL261" s="166" t="e">
        <f>+'Ark1'!#REF!</f>
        <v>#REF!</v>
      </c>
      <c r="AM261" s="166" t="e">
        <f>+'Ark1'!#REF!</f>
        <v>#REF!</v>
      </c>
      <c r="AN261" s="166" t="e">
        <f>+'Ark1'!#REF!</f>
        <v>#REF!</v>
      </c>
      <c r="AO261" s="58" t="e">
        <f>+'Ark1'!#REF!</f>
        <v>#REF!</v>
      </c>
      <c r="AP261" s="58" t="e">
        <f>+'Ark1'!#REF!</f>
        <v>#REF!</v>
      </c>
      <c r="AQ261" s="78" t="e">
        <f>+'Ark1'!#REF!</f>
        <v>#REF!</v>
      </c>
      <c r="AR261" s="58" t="e">
        <f t="shared" si="19"/>
        <v>#REF!</v>
      </c>
      <c r="AS261" s="78" t="e">
        <f t="shared" si="20"/>
        <v>#REF!</v>
      </c>
      <c r="AT261" s="47"/>
      <c r="AW261" s="68" t="s">
        <v>104</v>
      </c>
    </row>
    <row r="262" spans="24:49">
      <c r="X262" s="47"/>
      <c r="Y262" s="56" t="e">
        <f>+'Ark1'!#REF!</f>
        <v>#REF!</v>
      </c>
      <c r="Z262" s="56" t="e">
        <f>+'Ark1'!#REF!</f>
        <v>#REF!</v>
      </c>
      <c r="AA262" s="57" t="str">
        <f t="shared" si="23"/>
        <v>4</v>
      </c>
      <c r="AB262" s="56" t="e">
        <f>+'Ark1'!#REF!</f>
        <v>#REF!</v>
      </c>
      <c r="AC262" s="56" t="e">
        <f>+'Ark1'!#REF!</f>
        <v>#REF!</v>
      </c>
      <c r="AD262" s="189" t="e">
        <f>+'Ark1'!#REF!</f>
        <v>#REF!</v>
      </c>
      <c r="AE262" s="62" t="e">
        <f t="shared" si="21"/>
        <v>#REF!</v>
      </c>
      <c r="AF262" s="189" t="e">
        <f>+'Ark1'!#REF!</f>
        <v>#REF!</v>
      </c>
      <c r="AG262" s="58" t="e">
        <f>+'Ark1'!#REF!</f>
        <v>#REF!</v>
      </c>
      <c r="AH262" s="62" t="e">
        <f t="shared" si="22"/>
        <v>#REF!</v>
      </c>
      <c r="AI262" s="58" t="e">
        <f>+'Ark1'!#REF!</f>
        <v>#REF!</v>
      </c>
      <c r="AJ262" s="189"/>
      <c r="AK262" s="78" t="e">
        <f>+'Ark1'!#REF!</f>
        <v>#REF!</v>
      </c>
      <c r="AL262" s="166" t="e">
        <f>+'Ark1'!#REF!</f>
        <v>#REF!</v>
      </c>
      <c r="AM262" s="166" t="e">
        <f>+'Ark1'!#REF!</f>
        <v>#REF!</v>
      </c>
      <c r="AN262" s="166" t="e">
        <f>+'Ark1'!#REF!</f>
        <v>#REF!</v>
      </c>
      <c r="AO262" s="58" t="e">
        <f>+'Ark1'!#REF!</f>
        <v>#REF!</v>
      </c>
      <c r="AP262" s="58" t="e">
        <f>+'Ark1'!#REF!</f>
        <v>#REF!</v>
      </c>
      <c r="AQ262" s="78" t="e">
        <f>+'Ark1'!#REF!</f>
        <v>#REF!</v>
      </c>
      <c r="AR262" s="58" t="e">
        <f t="shared" si="19"/>
        <v>#REF!</v>
      </c>
      <c r="AS262" s="78" t="e">
        <f t="shared" si="20"/>
        <v>#REF!</v>
      </c>
      <c r="AT262" s="47"/>
      <c r="AW262" s="57" t="s">
        <v>105</v>
      </c>
    </row>
    <row r="263" spans="24:49">
      <c r="X263" s="47"/>
      <c r="Y263" s="56" t="e">
        <f>+'Ark1'!#REF!</f>
        <v>#REF!</v>
      </c>
      <c r="Z263" s="56" t="e">
        <f>+'Ark1'!#REF!</f>
        <v>#REF!</v>
      </c>
      <c r="AA263" s="57" t="str">
        <f t="shared" si="23"/>
        <v>4+</v>
      </c>
      <c r="AB263" s="56" t="e">
        <f>+'Ark1'!#REF!</f>
        <v>#REF!</v>
      </c>
      <c r="AC263" s="56" t="e">
        <f>+'Ark1'!#REF!</f>
        <v>#REF!</v>
      </c>
      <c r="AD263" s="189" t="e">
        <f>+'Ark1'!#REF!</f>
        <v>#REF!</v>
      </c>
      <c r="AE263" s="62" t="e">
        <f t="shared" si="21"/>
        <v>#REF!</v>
      </c>
      <c r="AF263" s="189" t="e">
        <f>+'Ark1'!#REF!</f>
        <v>#REF!</v>
      </c>
      <c r="AG263" s="58" t="e">
        <f>+'Ark1'!#REF!</f>
        <v>#REF!</v>
      </c>
      <c r="AH263" s="62" t="e">
        <f t="shared" si="22"/>
        <v>#REF!</v>
      </c>
      <c r="AI263" s="58" t="e">
        <f>+'Ark1'!#REF!</f>
        <v>#REF!</v>
      </c>
      <c r="AJ263" s="189"/>
      <c r="AK263" s="78" t="e">
        <f>+'Ark1'!#REF!</f>
        <v>#REF!</v>
      </c>
      <c r="AL263" s="166" t="e">
        <f>+'Ark1'!#REF!</f>
        <v>#REF!</v>
      </c>
      <c r="AM263" s="166" t="e">
        <f>+'Ark1'!#REF!</f>
        <v>#REF!</v>
      </c>
      <c r="AN263" s="166" t="e">
        <f>+'Ark1'!#REF!</f>
        <v>#REF!</v>
      </c>
      <c r="AO263" s="58" t="e">
        <f>+'Ark1'!#REF!</f>
        <v>#REF!</v>
      </c>
      <c r="AP263" s="58" t="e">
        <f>+'Ark1'!#REF!</f>
        <v>#REF!</v>
      </c>
      <c r="AQ263" s="78" t="e">
        <f>+'Ark1'!#REF!</f>
        <v>#REF!</v>
      </c>
      <c r="AR263" s="58" t="e">
        <f t="shared" si="19"/>
        <v>#REF!</v>
      </c>
      <c r="AS263" s="78" t="e">
        <f t="shared" si="20"/>
        <v>#REF!</v>
      </c>
      <c r="AT263" s="47"/>
      <c r="AW263" s="57" t="s">
        <v>106</v>
      </c>
    </row>
    <row r="264" spans="24:49">
      <c r="X264" s="47"/>
      <c r="Y264" s="56" t="e">
        <f>+'Ark1'!#REF!</f>
        <v>#REF!</v>
      </c>
      <c r="Z264" s="56" t="e">
        <f>+'Ark1'!#REF!</f>
        <v>#REF!</v>
      </c>
      <c r="AA264" s="57" t="str">
        <f t="shared" si="23"/>
        <v>5-</v>
      </c>
      <c r="AB264" s="56" t="e">
        <f>+'Ark1'!#REF!</f>
        <v>#REF!</v>
      </c>
      <c r="AC264" s="56" t="e">
        <f>+'Ark1'!#REF!</f>
        <v>#REF!</v>
      </c>
      <c r="AD264" s="189" t="e">
        <f>+'Ark1'!#REF!</f>
        <v>#REF!</v>
      </c>
      <c r="AE264" s="62" t="e">
        <f t="shared" si="21"/>
        <v>#REF!</v>
      </c>
      <c r="AF264" s="189" t="e">
        <f>+'Ark1'!#REF!</f>
        <v>#REF!</v>
      </c>
      <c r="AG264" s="58" t="e">
        <f>+'Ark1'!#REF!</f>
        <v>#REF!</v>
      </c>
      <c r="AH264" s="62" t="e">
        <f t="shared" si="22"/>
        <v>#REF!</v>
      </c>
      <c r="AI264" s="58" t="e">
        <f>+'Ark1'!#REF!</f>
        <v>#REF!</v>
      </c>
      <c r="AJ264" s="189"/>
      <c r="AK264" s="78" t="e">
        <f>+'Ark1'!#REF!</f>
        <v>#REF!</v>
      </c>
      <c r="AL264" s="166" t="e">
        <f>+'Ark1'!#REF!</f>
        <v>#REF!</v>
      </c>
      <c r="AM264" s="166" t="e">
        <f>+'Ark1'!#REF!</f>
        <v>#REF!</v>
      </c>
      <c r="AN264" s="166" t="e">
        <f>+'Ark1'!#REF!</f>
        <v>#REF!</v>
      </c>
      <c r="AO264" s="58" t="e">
        <f>+'Ark1'!#REF!</f>
        <v>#REF!</v>
      </c>
      <c r="AP264" s="58" t="e">
        <f>+'Ark1'!#REF!</f>
        <v>#REF!</v>
      </c>
      <c r="AQ264" s="78" t="e">
        <f>+'Ark1'!#REF!</f>
        <v>#REF!</v>
      </c>
      <c r="AR264" s="58" t="e">
        <f t="shared" si="19"/>
        <v>#REF!</v>
      </c>
      <c r="AS264" s="78" t="e">
        <f t="shared" si="20"/>
        <v>#REF!</v>
      </c>
      <c r="AT264" s="47"/>
      <c r="AW264" s="68" t="s">
        <v>107</v>
      </c>
    </row>
    <row r="265" spans="24:49">
      <c r="X265" s="47"/>
      <c r="Y265" s="56" t="e">
        <f>+'Ark1'!#REF!</f>
        <v>#REF!</v>
      </c>
      <c r="Z265" s="56" t="e">
        <f>+'Ark1'!#REF!</f>
        <v>#REF!</v>
      </c>
      <c r="AA265" s="57" t="str">
        <f t="shared" si="23"/>
        <v>5</v>
      </c>
      <c r="AB265" s="56" t="e">
        <f>+'Ark1'!#REF!</f>
        <v>#REF!</v>
      </c>
      <c r="AC265" s="56" t="e">
        <f>+'Ark1'!#REF!</f>
        <v>#REF!</v>
      </c>
      <c r="AD265" s="189" t="e">
        <f>+'Ark1'!#REF!</f>
        <v>#REF!</v>
      </c>
      <c r="AE265" s="62" t="e">
        <f t="shared" si="21"/>
        <v>#REF!</v>
      </c>
      <c r="AF265" s="189" t="e">
        <f>+'Ark1'!#REF!</f>
        <v>#REF!</v>
      </c>
      <c r="AG265" s="58" t="e">
        <f>+'Ark1'!#REF!</f>
        <v>#REF!</v>
      </c>
      <c r="AH265" s="62" t="e">
        <f t="shared" si="22"/>
        <v>#REF!</v>
      </c>
      <c r="AI265" s="58" t="e">
        <f>+'Ark1'!#REF!</f>
        <v>#REF!</v>
      </c>
      <c r="AJ265" s="189"/>
      <c r="AK265" s="78" t="e">
        <f>+'Ark1'!#REF!</f>
        <v>#REF!</v>
      </c>
      <c r="AL265" s="166" t="e">
        <f>+'Ark1'!#REF!</f>
        <v>#REF!</v>
      </c>
      <c r="AM265" s="166" t="e">
        <f>+'Ark1'!#REF!</f>
        <v>#REF!</v>
      </c>
      <c r="AN265" s="166" t="e">
        <f>+'Ark1'!#REF!</f>
        <v>#REF!</v>
      </c>
      <c r="AO265" s="58" t="e">
        <f>+'Ark1'!#REF!</f>
        <v>#REF!</v>
      </c>
      <c r="AP265" s="58" t="e">
        <f>+'Ark1'!#REF!</f>
        <v>#REF!</v>
      </c>
      <c r="AQ265" s="78" t="e">
        <f>+'Ark1'!#REF!</f>
        <v>#REF!</v>
      </c>
      <c r="AR265" s="58" t="e">
        <f t="shared" si="19"/>
        <v>#REF!</v>
      </c>
      <c r="AS265" s="78" t="e">
        <f t="shared" si="20"/>
        <v>#REF!</v>
      </c>
      <c r="AT265" s="47"/>
      <c r="AW265" s="57" t="s">
        <v>108</v>
      </c>
    </row>
    <row r="266" spans="24:49">
      <c r="X266" s="47"/>
      <c r="Y266" s="56" t="e">
        <f>+'Ark1'!#REF!</f>
        <v>#REF!</v>
      </c>
      <c r="Z266" s="56" t="e">
        <f>+'Ark1'!#REF!</f>
        <v>#REF!</v>
      </c>
      <c r="AA266" s="57" t="str">
        <f t="shared" si="23"/>
        <v>5+</v>
      </c>
      <c r="AB266" s="56" t="e">
        <f>+'Ark1'!#REF!</f>
        <v>#REF!</v>
      </c>
      <c r="AC266" s="56" t="e">
        <f>+'Ark1'!#REF!</f>
        <v>#REF!</v>
      </c>
      <c r="AD266" s="189" t="e">
        <f>+'Ark1'!#REF!</f>
        <v>#REF!</v>
      </c>
      <c r="AE266" s="62" t="e">
        <f t="shared" si="21"/>
        <v>#REF!</v>
      </c>
      <c r="AF266" s="189" t="e">
        <f>+'Ark1'!#REF!</f>
        <v>#REF!</v>
      </c>
      <c r="AG266" s="58" t="e">
        <f>+'Ark1'!#REF!</f>
        <v>#REF!</v>
      </c>
      <c r="AH266" s="62" t="e">
        <f t="shared" si="22"/>
        <v>#REF!</v>
      </c>
      <c r="AI266" s="58" t="e">
        <f>+'Ark1'!#REF!</f>
        <v>#REF!</v>
      </c>
      <c r="AJ266" s="189"/>
      <c r="AK266" s="78" t="e">
        <f>+'Ark1'!#REF!</f>
        <v>#REF!</v>
      </c>
      <c r="AL266" s="166" t="e">
        <f>+'Ark1'!#REF!</f>
        <v>#REF!</v>
      </c>
      <c r="AM266" s="166" t="e">
        <f>+'Ark1'!#REF!</f>
        <v>#REF!</v>
      </c>
      <c r="AN266" s="166" t="e">
        <f>+'Ark1'!#REF!</f>
        <v>#REF!</v>
      </c>
      <c r="AO266" s="58" t="e">
        <f>+'Ark1'!#REF!</f>
        <v>#REF!</v>
      </c>
      <c r="AP266" s="58" t="e">
        <f>+'Ark1'!#REF!</f>
        <v>#REF!</v>
      </c>
      <c r="AQ266" s="78" t="e">
        <f>+'Ark1'!#REF!</f>
        <v>#REF!</v>
      </c>
      <c r="AR266" s="58" t="e">
        <f t="shared" si="19"/>
        <v>#REF!</v>
      </c>
      <c r="AS266" s="78" t="e">
        <f t="shared" si="20"/>
        <v>#REF!</v>
      </c>
      <c r="AT266" s="47"/>
      <c r="AW266" s="57" t="s">
        <v>94</v>
      </c>
    </row>
    <row r="267" spans="24:49">
      <c r="X267" s="47"/>
      <c r="Y267" t="e">
        <f>+'Ark1'!#REF!</f>
        <v>#REF!</v>
      </c>
      <c r="Z267" t="e">
        <f>+'Ark1'!#REF!</f>
        <v>#REF!</v>
      </c>
      <c r="AA267" s="3" t="str">
        <f t="shared" si="23"/>
        <v>1-</v>
      </c>
      <c r="AB267" t="e">
        <f>+'Ark1'!#REF!</f>
        <v>#REF!</v>
      </c>
      <c r="AC267" t="e">
        <f>+'Ark1'!#REF!</f>
        <v>#REF!</v>
      </c>
      <c r="AD267" s="207" t="e">
        <f>+'Ark1'!#REF!</f>
        <v>#REF!</v>
      </c>
      <c r="AE267" s="63" t="e">
        <f t="shared" si="21"/>
        <v>#REF!</v>
      </c>
      <c r="AF267" s="207" t="e">
        <f>+'Ark1'!#REF!</f>
        <v>#REF!</v>
      </c>
      <c r="AG267" s="1" t="e">
        <f>+'Ark1'!#REF!</f>
        <v>#REF!</v>
      </c>
      <c r="AH267" s="63" t="e">
        <f t="shared" si="22"/>
        <v>#REF!</v>
      </c>
      <c r="AI267" s="1" t="e">
        <f>+'Ark1'!#REF!</f>
        <v>#REF!</v>
      </c>
      <c r="AJ267" s="207"/>
      <c r="AK267" s="11" t="e">
        <f>+'Ark1'!#REF!</f>
        <v>#REF!</v>
      </c>
      <c r="AL267" s="101" t="e">
        <f>+'Ark1'!#REF!</f>
        <v>#REF!</v>
      </c>
      <c r="AM267" s="101" t="e">
        <f>+'Ark1'!#REF!</f>
        <v>#REF!</v>
      </c>
      <c r="AN267" s="101" t="e">
        <f>+'Ark1'!#REF!</f>
        <v>#REF!</v>
      </c>
      <c r="AO267" s="1" t="e">
        <f>+'Ark1'!#REF!</f>
        <v>#REF!</v>
      </c>
      <c r="AP267" s="1" t="e">
        <f>+'Ark1'!#REF!</f>
        <v>#REF!</v>
      </c>
      <c r="AQ267" s="11" t="e">
        <f>+'Ark1'!#REF!</f>
        <v>#REF!</v>
      </c>
      <c r="AR267" s="1" t="e">
        <f t="shared" ref="AR267:AR311" si="24">+AI267/AG267</f>
        <v>#REF!</v>
      </c>
      <c r="AS267" s="11" t="e">
        <f t="shared" ref="AS267:AS311" si="25">+AC267/AB267</f>
        <v>#REF!</v>
      </c>
      <c r="AT267" s="47"/>
      <c r="AW267" s="68" t="s">
        <v>95</v>
      </c>
    </row>
    <row r="268" spans="24:49">
      <c r="X268" s="47"/>
      <c r="Y268" t="e">
        <f>+'Ark1'!#REF!</f>
        <v>#REF!</v>
      </c>
      <c r="Z268" t="e">
        <f>+'Ark1'!#REF!</f>
        <v>#REF!</v>
      </c>
      <c r="AA268" s="3" t="str">
        <f t="shared" si="23"/>
        <v>1</v>
      </c>
      <c r="AB268" t="e">
        <f>+'Ark1'!#REF!</f>
        <v>#REF!</v>
      </c>
      <c r="AC268" t="e">
        <f>+'Ark1'!#REF!</f>
        <v>#REF!</v>
      </c>
      <c r="AD268" s="207" t="e">
        <f>+'Ark1'!#REF!</f>
        <v>#REF!</v>
      </c>
      <c r="AE268" s="63" t="e">
        <f t="shared" si="21"/>
        <v>#REF!</v>
      </c>
      <c r="AF268" s="207" t="e">
        <f>+'Ark1'!#REF!</f>
        <v>#REF!</v>
      </c>
      <c r="AG268" s="1" t="e">
        <f>+'Ark1'!#REF!</f>
        <v>#REF!</v>
      </c>
      <c r="AH268" s="63" t="e">
        <f t="shared" si="22"/>
        <v>#REF!</v>
      </c>
      <c r="AI268" s="1" t="e">
        <f>+'Ark1'!#REF!</f>
        <v>#REF!</v>
      </c>
      <c r="AJ268" s="207"/>
      <c r="AK268" s="11" t="e">
        <f>+'Ark1'!#REF!</f>
        <v>#REF!</v>
      </c>
      <c r="AL268" s="101" t="e">
        <f>+'Ark1'!#REF!</f>
        <v>#REF!</v>
      </c>
      <c r="AM268" s="101" t="e">
        <f>+'Ark1'!#REF!</f>
        <v>#REF!</v>
      </c>
      <c r="AN268" s="101" t="e">
        <f>+'Ark1'!#REF!</f>
        <v>#REF!</v>
      </c>
      <c r="AO268" s="1" t="e">
        <f>+'Ark1'!#REF!</f>
        <v>#REF!</v>
      </c>
      <c r="AP268" s="1" t="e">
        <f>+'Ark1'!#REF!</f>
        <v>#REF!</v>
      </c>
      <c r="AQ268" s="11" t="e">
        <f>+'Ark1'!#REF!</f>
        <v>#REF!</v>
      </c>
      <c r="AR268" s="1" t="e">
        <f t="shared" si="24"/>
        <v>#REF!</v>
      </c>
      <c r="AS268" s="11" t="e">
        <f t="shared" si="25"/>
        <v>#REF!</v>
      </c>
      <c r="AT268" s="47"/>
      <c r="AW268" s="57" t="s">
        <v>96</v>
      </c>
    </row>
    <row r="269" spans="24:49">
      <c r="X269" s="47"/>
      <c r="Y269" t="e">
        <f>+'Ark1'!#REF!</f>
        <v>#REF!</v>
      </c>
      <c r="Z269" t="e">
        <f>+'Ark1'!#REF!</f>
        <v>#REF!</v>
      </c>
      <c r="AA269" s="3" t="str">
        <f t="shared" si="23"/>
        <v>1+</v>
      </c>
      <c r="AB269" t="e">
        <f>+'Ark1'!#REF!</f>
        <v>#REF!</v>
      </c>
      <c r="AC269" t="e">
        <f>+'Ark1'!#REF!</f>
        <v>#REF!</v>
      </c>
      <c r="AD269" s="207" t="e">
        <f>+'Ark1'!#REF!</f>
        <v>#REF!</v>
      </c>
      <c r="AE269" s="63" t="e">
        <f t="shared" si="21"/>
        <v>#REF!</v>
      </c>
      <c r="AF269" s="207" t="e">
        <f>+'Ark1'!#REF!</f>
        <v>#REF!</v>
      </c>
      <c r="AG269" s="1" t="e">
        <f>+'Ark1'!#REF!</f>
        <v>#REF!</v>
      </c>
      <c r="AH269" s="63" t="e">
        <f t="shared" si="22"/>
        <v>#REF!</v>
      </c>
      <c r="AI269" s="1" t="e">
        <f>+'Ark1'!#REF!</f>
        <v>#REF!</v>
      </c>
      <c r="AJ269" s="207"/>
      <c r="AK269" s="11" t="e">
        <f>+'Ark1'!#REF!</f>
        <v>#REF!</v>
      </c>
      <c r="AL269" s="101" t="e">
        <f>+'Ark1'!#REF!</f>
        <v>#REF!</v>
      </c>
      <c r="AM269" s="101" t="e">
        <f>+'Ark1'!#REF!</f>
        <v>#REF!</v>
      </c>
      <c r="AN269" s="101" t="e">
        <f>+'Ark1'!#REF!</f>
        <v>#REF!</v>
      </c>
      <c r="AO269" s="1" t="e">
        <f>+'Ark1'!#REF!</f>
        <v>#REF!</v>
      </c>
      <c r="AP269" s="1" t="e">
        <f>+'Ark1'!#REF!</f>
        <v>#REF!</v>
      </c>
      <c r="AQ269" s="11" t="e">
        <f>+'Ark1'!#REF!</f>
        <v>#REF!</v>
      </c>
      <c r="AR269" s="1" t="e">
        <f t="shared" si="24"/>
        <v>#REF!</v>
      </c>
      <c r="AS269" s="11" t="e">
        <f t="shared" si="25"/>
        <v>#REF!</v>
      </c>
      <c r="AT269" s="47"/>
      <c r="AW269" s="57" t="s">
        <v>97</v>
      </c>
    </row>
    <row r="270" spans="24:49">
      <c r="X270" s="47"/>
      <c r="Y270" t="e">
        <f>+'Ark1'!#REF!</f>
        <v>#REF!</v>
      </c>
      <c r="Z270" t="e">
        <f>+'Ark1'!#REF!</f>
        <v>#REF!</v>
      </c>
      <c r="AA270" s="3" t="str">
        <f t="shared" si="23"/>
        <v>2-</v>
      </c>
      <c r="AB270" t="e">
        <f>+'Ark1'!#REF!</f>
        <v>#REF!</v>
      </c>
      <c r="AC270" t="e">
        <f>+'Ark1'!#REF!</f>
        <v>#REF!</v>
      </c>
      <c r="AD270" s="207" t="e">
        <f>+'Ark1'!#REF!</f>
        <v>#REF!</v>
      </c>
      <c r="AE270" s="63" t="e">
        <f t="shared" si="21"/>
        <v>#REF!</v>
      </c>
      <c r="AF270" s="207" t="e">
        <f>+'Ark1'!#REF!</f>
        <v>#REF!</v>
      </c>
      <c r="AG270" s="1" t="e">
        <f>+'Ark1'!#REF!</f>
        <v>#REF!</v>
      </c>
      <c r="AH270" s="63" t="e">
        <f t="shared" si="22"/>
        <v>#REF!</v>
      </c>
      <c r="AI270" s="1" t="e">
        <f>+'Ark1'!#REF!</f>
        <v>#REF!</v>
      </c>
      <c r="AJ270" s="207"/>
      <c r="AK270" s="11" t="e">
        <f>+'Ark1'!#REF!</f>
        <v>#REF!</v>
      </c>
      <c r="AL270" s="101" t="e">
        <f>+'Ark1'!#REF!</f>
        <v>#REF!</v>
      </c>
      <c r="AM270" s="101" t="e">
        <f>+'Ark1'!#REF!</f>
        <v>#REF!</v>
      </c>
      <c r="AN270" s="101" t="e">
        <f>+'Ark1'!#REF!</f>
        <v>#REF!</v>
      </c>
      <c r="AO270" s="1" t="e">
        <f>+'Ark1'!#REF!</f>
        <v>#REF!</v>
      </c>
      <c r="AP270" s="1" t="e">
        <f>+'Ark1'!#REF!</f>
        <v>#REF!</v>
      </c>
      <c r="AQ270" s="11" t="e">
        <f>+'Ark1'!#REF!</f>
        <v>#REF!</v>
      </c>
      <c r="AR270" s="1" t="e">
        <f t="shared" si="24"/>
        <v>#REF!</v>
      </c>
      <c r="AS270" s="11" t="e">
        <f t="shared" si="25"/>
        <v>#REF!</v>
      </c>
      <c r="AT270" s="47"/>
      <c r="AW270" s="68" t="s">
        <v>98</v>
      </c>
    </row>
    <row r="271" spans="24:49">
      <c r="X271" s="47"/>
      <c r="Y271" t="e">
        <f>+'Ark1'!#REF!</f>
        <v>#REF!</v>
      </c>
      <c r="Z271" t="e">
        <f>+'Ark1'!#REF!</f>
        <v>#REF!</v>
      </c>
      <c r="AA271" s="3" t="str">
        <f t="shared" si="23"/>
        <v>2</v>
      </c>
      <c r="AB271" t="e">
        <f>+'Ark1'!#REF!</f>
        <v>#REF!</v>
      </c>
      <c r="AC271" t="e">
        <f>+'Ark1'!#REF!</f>
        <v>#REF!</v>
      </c>
      <c r="AD271" s="207" t="e">
        <f>+'Ark1'!#REF!</f>
        <v>#REF!</v>
      </c>
      <c r="AE271" s="63" t="e">
        <f t="shared" si="21"/>
        <v>#REF!</v>
      </c>
      <c r="AF271" s="207" t="e">
        <f>+'Ark1'!#REF!</f>
        <v>#REF!</v>
      </c>
      <c r="AG271" s="1" t="e">
        <f>+'Ark1'!#REF!</f>
        <v>#REF!</v>
      </c>
      <c r="AH271" s="63" t="e">
        <f t="shared" si="22"/>
        <v>#REF!</v>
      </c>
      <c r="AI271" s="1" t="e">
        <f>+'Ark1'!#REF!</f>
        <v>#REF!</v>
      </c>
      <c r="AJ271" s="207"/>
      <c r="AK271" s="11" t="e">
        <f>+'Ark1'!#REF!</f>
        <v>#REF!</v>
      </c>
      <c r="AL271" s="101" t="e">
        <f>+'Ark1'!#REF!</f>
        <v>#REF!</v>
      </c>
      <c r="AM271" s="101" t="e">
        <f>+'Ark1'!#REF!</f>
        <v>#REF!</v>
      </c>
      <c r="AN271" s="101" t="e">
        <f>+'Ark1'!#REF!</f>
        <v>#REF!</v>
      </c>
      <c r="AO271" s="1" t="e">
        <f>+'Ark1'!#REF!</f>
        <v>#REF!</v>
      </c>
      <c r="AP271" s="1" t="e">
        <f>+'Ark1'!#REF!</f>
        <v>#REF!</v>
      </c>
      <c r="AQ271" s="11" t="e">
        <f>+'Ark1'!#REF!</f>
        <v>#REF!</v>
      </c>
      <c r="AR271" s="1" t="e">
        <f t="shared" si="24"/>
        <v>#REF!</v>
      </c>
      <c r="AS271" s="11" t="e">
        <f t="shared" si="25"/>
        <v>#REF!</v>
      </c>
      <c r="AT271" s="47"/>
      <c r="AW271" s="57" t="s">
        <v>99</v>
      </c>
    </row>
    <row r="272" spans="24:49">
      <c r="X272" s="47"/>
      <c r="Y272" t="e">
        <f>+'Ark1'!#REF!</f>
        <v>#REF!</v>
      </c>
      <c r="Z272" t="e">
        <f>+'Ark1'!#REF!</f>
        <v>#REF!</v>
      </c>
      <c r="AA272" s="3" t="str">
        <f t="shared" si="23"/>
        <v>2+</v>
      </c>
      <c r="AB272" t="e">
        <f>+'Ark1'!#REF!</f>
        <v>#REF!</v>
      </c>
      <c r="AC272" t="e">
        <f>+'Ark1'!#REF!</f>
        <v>#REF!</v>
      </c>
      <c r="AD272" s="207" t="e">
        <f>+'Ark1'!#REF!</f>
        <v>#REF!</v>
      </c>
      <c r="AE272" s="63" t="e">
        <f t="shared" si="21"/>
        <v>#REF!</v>
      </c>
      <c r="AF272" s="207" t="e">
        <f>+'Ark1'!#REF!</f>
        <v>#REF!</v>
      </c>
      <c r="AG272" s="1" t="e">
        <f>+'Ark1'!#REF!</f>
        <v>#REF!</v>
      </c>
      <c r="AH272" s="63" t="e">
        <f t="shared" si="22"/>
        <v>#REF!</v>
      </c>
      <c r="AI272" s="1" t="e">
        <f>+'Ark1'!#REF!</f>
        <v>#REF!</v>
      </c>
      <c r="AJ272" s="207"/>
      <c r="AK272" s="11" t="e">
        <f>+'Ark1'!#REF!</f>
        <v>#REF!</v>
      </c>
      <c r="AL272" s="101" t="e">
        <f>+'Ark1'!#REF!</f>
        <v>#REF!</v>
      </c>
      <c r="AM272" s="101" t="e">
        <f>+'Ark1'!#REF!</f>
        <v>#REF!</v>
      </c>
      <c r="AN272" s="101" t="e">
        <f>+'Ark1'!#REF!</f>
        <v>#REF!</v>
      </c>
      <c r="AO272" s="1" t="e">
        <f>+'Ark1'!#REF!</f>
        <v>#REF!</v>
      </c>
      <c r="AP272" s="1" t="e">
        <f>+'Ark1'!#REF!</f>
        <v>#REF!</v>
      </c>
      <c r="AQ272" s="11" t="e">
        <f>+'Ark1'!#REF!</f>
        <v>#REF!</v>
      </c>
      <c r="AR272" s="1" t="e">
        <f t="shared" si="24"/>
        <v>#REF!</v>
      </c>
      <c r="AS272" s="11" t="e">
        <f t="shared" si="25"/>
        <v>#REF!</v>
      </c>
      <c r="AT272" s="47"/>
      <c r="AW272" s="57" t="s">
        <v>100</v>
      </c>
    </row>
    <row r="273" spans="24:49">
      <c r="X273" s="47"/>
      <c r="Y273" t="e">
        <f>+'Ark1'!#REF!</f>
        <v>#REF!</v>
      </c>
      <c r="Z273" t="e">
        <f>+'Ark1'!#REF!</f>
        <v>#REF!</v>
      </c>
      <c r="AA273" s="3" t="str">
        <f t="shared" si="23"/>
        <v>3-</v>
      </c>
      <c r="AB273" t="e">
        <f>+'Ark1'!#REF!</f>
        <v>#REF!</v>
      </c>
      <c r="AC273" t="e">
        <f>+'Ark1'!#REF!</f>
        <v>#REF!</v>
      </c>
      <c r="AD273" s="207" t="e">
        <f>+'Ark1'!#REF!</f>
        <v>#REF!</v>
      </c>
      <c r="AE273" s="63" t="e">
        <f t="shared" si="21"/>
        <v>#REF!</v>
      </c>
      <c r="AF273" s="207" t="e">
        <f>+'Ark1'!#REF!</f>
        <v>#REF!</v>
      </c>
      <c r="AG273" s="1" t="e">
        <f>+'Ark1'!#REF!</f>
        <v>#REF!</v>
      </c>
      <c r="AH273" s="63" t="e">
        <f t="shared" si="22"/>
        <v>#REF!</v>
      </c>
      <c r="AI273" s="1" t="e">
        <f>+'Ark1'!#REF!</f>
        <v>#REF!</v>
      </c>
      <c r="AJ273" s="207"/>
      <c r="AK273" s="11" t="e">
        <f>+'Ark1'!#REF!</f>
        <v>#REF!</v>
      </c>
      <c r="AL273" s="101" t="e">
        <f>+'Ark1'!#REF!</f>
        <v>#REF!</v>
      </c>
      <c r="AM273" s="101" t="e">
        <f>+'Ark1'!#REF!</f>
        <v>#REF!</v>
      </c>
      <c r="AN273" s="101" t="e">
        <f>+'Ark1'!#REF!</f>
        <v>#REF!</v>
      </c>
      <c r="AO273" s="1" t="e">
        <f>+'Ark1'!#REF!</f>
        <v>#REF!</v>
      </c>
      <c r="AP273" s="1" t="e">
        <f>+'Ark1'!#REF!</f>
        <v>#REF!</v>
      </c>
      <c r="AQ273" s="11" t="e">
        <f>+'Ark1'!#REF!</f>
        <v>#REF!</v>
      </c>
      <c r="AR273" s="1" t="e">
        <f t="shared" si="24"/>
        <v>#REF!</v>
      </c>
      <c r="AS273" s="11" t="e">
        <f t="shared" si="25"/>
        <v>#REF!</v>
      </c>
      <c r="AT273" s="47"/>
      <c r="AW273" s="68" t="s">
        <v>101</v>
      </c>
    </row>
    <row r="274" spans="24:49">
      <c r="X274" s="47"/>
      <c r="Y274" t="e">
        <f>+'Ark1'!#REF!</f>
        <v>#REF!</v>
      </c>
      <c r="Z274" t="e">
        <f>+'Ark1'!#REF!</f>
        <v>#REF!</v>
      </c>
      <c r="AA274" s="3" t="str">
        <f t="shared" si="23"/>
        <v>3</v>
      </c>
      <c r="AB274" t="e">
        <f>+'Ark1'!#REF!</f>
        <v>#REF!</v>
      </c>
      <c r="AC274" t="e">
        <f>+'Ark1'!#REF!</f>
        <v>#REF!</v>
      </c>
      <c r="AD274" s="207" t="e">
        <f>+'Ark1'!#REF!</f>
        <v>#REF!</v>
      </c>
      <c r="AE274" s="63" t="e">
        <f t="shared" si="21"/>
        <v>#REF!</v>
      </c>
      <c r="AF274" s="207" t="e">
        <f>+'Ark1'!#REF!</f>
        <v>#REF!</v>
      </c>
      <c r="AG274" s="1" t="e">
        <f>+'Ark1'!#REF!</f>
        <v>#REF!</v>
      </c>
      <c r="AH274" s="63" t="e">
        <f t="shared" si="22"/>
        <v>#REF!</v>
      </c>
      <c r="AI274" s="1" t="e">
        <f>+'Ark1'!#REF!</f>
        <v>#REF!</v>
      </c>
      <c r="AJ274" s="207"/>
      <c r="AK274" s="11" t="e">
        <f>+'Ark1'!#REF!</f>
        <v>#REF!</v>
      </c>
      <c r="AL274" s="101" t="e">
        <f>+'Ark1'!#REF!</f>
        <v>#REF!</v>
      </c>
      <c r="AM274" s="101" t="e">
        <f>+'Ark1'!#REF!</f>
        <v>#REF!</v>
      </c>
      <c r="AN274" s="101" t="e">
        <f>+'Ark1'!#REF!</f>
        <v>#REF!</v>
      </c>
      <c r="AO274" s="1" t="e">
        <f>+'Ark1'!#REF!</f>
        <v>#REF!</v>
      </c>
      <c r="AP274" s="1" t="e">
        <f>+'Ark1'!#REF!</f>
        <v>#REF!</v>
      </c>
      <c r="AQ274" s="11" t="e">
        <f>+'Ark1'!#REF!</f>
        <v>#REF!</v>
      </c>
      <c r="AR274" s="1" t="e">
        <f t="shared" si="24"/>
        <v>#REF!</v>
      </c>
      <c r="AS274" s="11" t="e">
        <f t="shared" si="25"/>
        <v>#REF!</v>
      </c>
      <c r="AT274" s="47"/>
      <c r="AW274" s="57" t="s">
        <v>102</v>
      </c>
    </row>
    <row r="275" spans="24:49">
      <c r="X275" s="47"/>
      <c r="Y275" t="e">
        <f>+'Ark1'!#REF!</f>
        <v>#REF!</v>
      </c>
      <c r="Z275" t="e">
        <f>+'Ark1'!#REF!</f>
        <v>#REF!</v>
      </c>
      <c r="AA275" s="3" t="str">
        <f t="shared" si="23"/>
        <v>3+</v>
      </c>
      <c r="AB275" t="e">
        <f>+'Ark1'!#REF!</f>
        <v>#REF!</v>
      </c>
      <c r="AC275" t="e">
        <f>+'Ark1'!#REF!</f>
        <v>#REF!</v>
      </c>
      <c r="AD275" s="207" t="e">
        <f>+'Ark1'!#REF!</f>
        <v>#REF!</v>
      </c>
      <c r="AE275" s="63" t="e">
        <f t="shared" si="21"/>
        <v>#REF!</v>
      </c>
      <c r="AF275" s="207" t="e">
        <f>+'Ark1'!#REF!</f>
        <v>#REF!</v>
      </c>
      <c r="AG275" s="1" t="e">
        <f>+'Ark1'!#REF!</f>
        <v>#REF!</v>
      </c>
      <c r="AH275" s="63" t="e">
        <f t="shared" si="22"/>
        <v>#REF!</v>
      </c>
      <c r="AI275" s="1" t="e">
        <f>+'Ark1'!#REF!</f>
        <v>#REF!</v>
      </c>
      <c r="AJ275" s="207"/>
      <c r="AK275" s="11" t="e">
        <f>+'Ark1'!#REF!</f>
        <v>#REF!</v>
      </c>
      <c r="AL275" s="101" t="e">
        <f>+'Ark1'!#REF!</f>
        <v>#REF!</v>
      </c>
      <c r="AM275" s="101" t="e">
        <f>+'Ark1'!#REF!</f>
        <v>#REF!</v>
      </c>
      <c r="AN275" s="101" t="e">
        <f>+'Ark1'!#REF!</f>
        <v>#REF!</v>
      </c>
      <c r="AO275" s="1" t="e">
        <f>+'Ark1'!#REF!</f>
        <v>#REF!</v>
      </c>
      <c r="AP275" s="1" t="e">
        <f>+'Ark1'!#REF!</f>
        <v>#REF!</v>
      </c>
      <c r="AQ275" s="11" t="e">
        <f>+'Ark1'!#REF!</f>
        <v>#REF!</v>
      </c>
      <c r="AR275" s="1" t="e">
        <f t="shared" si="24"/>
        <v>#REF!</v>
      </c>
      <c r="AS275" s="11" t="e">
        <f t="shared" si="25"/>
        <v>#REF!</v>
      </c>
      <c r="AT275" s="47"/>
      <c r="AW275" s="57" t="s">
        <v>103</v>
      </c>
    </row>
    <row r="276" spans="24:49">
      <c r="X276" s="47"/>
      <c r="Y276" t="e">
        <f>+'Ark1'!#REF!</f>
        <v>#REF!</v>
      </c>
      <c r="Z276" t="e">
        <f>+'Ark1'!#REF!</f>
        <v>#REF!</v>
      </c>
      <c r="AA276" s="3" t="str">
        <f t="shared" si="23"/>
        <v>4-</v>
      </c>
      <c r="AB276" t="e">
        <f>+'Ark1'!#REF!</f>
        <v>#REF!</v>
      </c>
      <c r="AC276" t="e">
        <f>+'Ark1'!#REF!</f>
        <v>#REF!</v>
      </c>
      <c r="AD276" s="207" t="e">
        <f>+'Ark1'!#REF!</f>
        <v>#REF!</v>
      </c>
      <c r="AE276" s="63" t="e">
        <f t="shared" si="21"/>
        <v>#REF!</v>
      </c>
      <c r="AF276" s="207" t="e">
        <f>+'Ark1'!#REF!</f>
        <v>#REF!</v>
      </c>
      <c r="AG276" s="1" t="e">
        <f>+'Ark1'!#REF!</f>
        <v>#REF!</v>
      </c>
      <c r="AH276" s="63" t="e">
        <f t="shared" si="22"/>
        <v>#REF!</v>
      </c>
      <c r="AI276" s="1" t="e">
        <f>+'Ark1'!#REF!</f>
        <v>#REF!</v>
      </c>
      <c r="AJ276" s="207"/>
      <c r="AK276" s="11" t="e">
        <f>+'Ark1'!#REF!</f>
        <v>#REF!</v>
      </c>
      <c r="AL276" s="101" t="e">
        <f>+'Ark1'!#REF!</f>
        <v>#REF!</v>
      </c>
      <c r="AM276" s="101" t="e">
        <f>+'Ark1'!#REF!</f>
        <v>#REF!</v>
      </c>
      <c r="AN276" s="101" t="e">
        <f>+'Ark1'!#REF!</f>
        <v>#REF!</v>
      </c>
      <c r="AO276" s="1" t="e">
        <f>+'Ark1'!#REF!</f>
        <v>#REF!</v>
      </c>
      <c r="AP276" s="1" t="e">
        <f>+'Ark1'!#REF!</f>
        <v>#REF!</v>
      </c>
      <c r="AQ276" s="11" t="e">
        <f>+'Ark1'!#REF!</f>
        <v>#REF!</v>
      </c>
      <c r="AR276" s="1" t="e">
        <f t="shared" si="24"/>
        <v>#REF!</v>
      </c>
      <c r="AS276" s="11" t="e">
        <f t="shared" si="25"/>
        <v>#REF!</v>
      </c>
      <c r="AT276" s="47"/>
      <c r="AW276" s="68" t="s">
        <v>104</v>
      </c>
    </row>
    <row r="277" spans="24:49">
      <c r="X277" s="47"/>
      <c r="Y277" t="e">
        <f>+'Ark1'!#REF!</f>
        <v>#REF!</v>
      </c>
      <c r="Z277" t="e">
        <f>+'Ark1'!#REF!</f>
        <v>#REF!</v>
      </c>
      <c r="AA277" s="3" t="str">
        <f t="shared" si="23"/>
        <v>4</v>
      </c>
      <c r="AB277" t="e">
        <f>+'Ark1'!#REF!</f>
        <v>#REF!</v>
      </c>
      <c r="AC277" t="e">
        <f>+'Ark1'!#REF!</f>
        <v>#REF!</v>
      </c>
      <c r="AD277" s="207" t="e">
        <f>+'Ark1'!#REF!</f>
        <v>#REF!</v>
      </c>
      <c r="AE277" s="63" t="e">
        <f t="shared" si="21"/>
        <v>#REF!</v>
      </c>
      <c r="AF277" s="207" t="e">
        <f>+'Ark1'!#REF!</f>
        <v>#REF!</v>
      </c>
      <c r="AG277" s="1" t="e">
        <f>+'Ark1'!#REF!</f>
        <v>#REF!</v>
      </c>
      <c r="AH277" s="63" t="e">
        <f t="shared" si="22"/>
        <v>#REF!</v>
      </c>
      <c r="AI277" s="1" t="e">
        <f>+'Ark1'!#REF!</f>
        <v>#REF!</v>
      </c>
      <c r="AJ277" s="207"/>
      <c r="AK277" s="11" t="e">
        <f>+'Ark1'!#REF!</f>
        <v>#REF!</v>
      </c>
      <c r="AL277" s="101" t="e">
        <f>+'Ark1'!#REF!</f>
        <v>#REF!</v>
      </c>
      <c r="AM277" s="101" t="e">
        <f>+'Ark1'!#REF!</f>
        <v>#REF!</v>
      </c>
      <c r="AN277" s="101" t="e">
        <f>+'Ark1'!#REF!</f>
        <v>#REF!</v>
      </c>
      <c r="AO277" s="1" t="e">
        <f>+'Ark1'!#REF!</f>
        <v>#REF!</v>
      </c>
      <c r="AP277" s="1" t="e">
        <f>+'Ark1'!#REF!</f>
        <v>#REF!</v>
      </c>
      <c r="AQ277" s="11" t="e">
        <f>+'Ark1'!#REF!</f>
        <v>#REF!</v>
      </c>
      <c r="AR277" s="1" t="e">
        <f t="shared" si="24"/>
        <v>#REF!</v>
      </c>
      <c r="AS277" s="11" t="e">
        <f t="shared" si="25"/>
        <v>#REF!</v>
      </c>
      <c r="AT277" s="47"/>
      <c r="AW277" s="57" t="s">
        <v>105</v>
      </c>
    </row>
    <row r="278" spans="24:49">
      <c r="X278" s="47"/>
      <c r="Y278" t="e">
        <f>+'Ark1'!#REF!</f>
        <v>#REF!</v>
      </c>
      <c r="Z278" t="e">
        <f>+'Ark1'!#REF!</f>
        <v>#REF!</v>
      </c>
      <c r="AA278" s="3" t="str">
        <f t="shared" si="23"/>
        <v>4+</v>
      </c>
      <c r="AB278" t="e">
        <f>+'Ark1'!#REF!</f>
        <v>#REF!</v>
      </c>
      <c r="AC278" t="e">
        <f>+'Ark1'!#REF!</f>
        <v>#REF!</v>
      </c>
      <c r="AD278" s="207" t="e">
        <f>+'Ark1'!#REF!</f>
        <v>#REF!</v>
      </c>
      <c r="AE278" s="63" t="e">
        <f t="shared" si="21"/>
        <v>#REF!</v>
      </c>
      <c r="AF278" s="207" t="e">
        <f>+'Ark1'!#REF!</f>
        <v>#REF!</v>
      </c>
      <c r="AG278" s="1" t="e">
        <f>+'Ark1'!#REF!</f>
        <v>#REF!</v>
      </c>
      <c r="AH278" s="63" t="e">
        <f t="shared" si="22"/>
        <v>#REF!</v>
      </c>
      <c r="AI278" s="1" t="e">
        <f>+'Ark1'!#REF!</f>
        <v>#REF!</v>
      </c>
      <c r="AJ278" s="207"/>
      <c r="AK278" s="11" t="e">
        <f>+'Ark1'!#REF!</f>
        <v>#REF!</v>
      </c>
      <c r="AL278" s="101" t="e">
        <f>+'Ark1'!#REF!</f>
        <v>#REF!</v>
      </c>
      <c r="AM278" s="101" t="e">
        <f>+'Ark1'!#REF!</f>
        <v>#REF!</v>
      </c>
      <c r="AN278" s="101" t="e">
        <f>+'Ark1'!#REF!</f>
        <v>#REF!</v>
      </c>
      <c r="AO278" s="1" t="e">
        <f>+'Ark1'!#REF!</f>
        <v>#REF!</v>
      </c>
      <c r="AP278" s="1" t="e">
        <f>+'Ark1'!#REF!</f>
        <v>#REF!</v>
      </c>
      <c r="AQ278" s="11" t="e">
        <f>+'Ark1'!#REF!</f>
        <v>#REF!</v>
      </c>
      <c r="AR278" s="1" t="e">
        <f t="shared" si="24"/>
        <v>#REF!</v>
      </c>
      <c r="AS278" s="11" t="e">
        <f t="shared" si="25"/>
        <v>#REF!</v>
      </c>
      <c r="AT278" s="47"/>
      <c r="AW278" s="57" t="s">
        <v>106</v>
      </c>
    </row>
    <row r="279" spans="24:49">
      <c r="X279" s="47"/>
      <c r="Y279" t="e">
        <f>+'Ark1'!#REF!</f>
        <v>#REF!</v>
      </c>
      <c r="Z279" t="e">
        <f>+'Ark1'!#REF!</f>
        <v>#REF!</v>
      </c>
      <c r="AA279" s="3" t="str">
        <f t="shared" si="23"/>
        <v>5-</v>
      </c>
      <c r="AB279" t="e">
        <f>+'Ark1'!#REF!</f>
        <v>#REF!</v>
      </c>
      <c r="AC279" t="e">
        <f>+'Ark1'!#REF!</f>
        <v>#REF!</v>
      </c>
      <c r="AD279" s="207" t="e">
        <f>+'Ark1'!#REF!</f>
        <v>#REF!</v>
      </c>
      <c r="AE279" s="63" t="e">
        <f t="shared" si="21"/>
        <v>#REF!</v>
      </c>
      <c r="AF279" s="207" t="e">
        <f>+'Ark1'!#REF!</f>
        <v>#REF!</v>
      </c>
      <c r="AG279" s="1" t="e">
        <f>+'Ark1'!#REF!</f>
        <v>#REF!</v>
      </c>
      <c r="AH279" s="63" t="e">
        <f t="shared" si="22"/>
        <v>#REF!</v>
      </c>
      <c r="AI279" s="1" t="e">
        <f>+'Ark1'!#REF!</f>
        <v>#REF!</v>
      </c>
      <c r="AJ279" s="207"/>
      <c r="AK279" s="11" t="e">
        <f>+'Ark1'!#REF!</f>
        <v>#REF!</v>
      </c>
      <c r="AL279" s="101" t="e">
        <f>+'Ark1'!#REF!</f>
        <v>#REF!</v>
      </c>
      <c r="AM279" s="101" t="e">
        <f>+'Ark1'!#REF!</f>
        <v>#REF!</v>
      </c>
      <c r="AN279" s="101" t="e">
        <f>+'Ark1'!#REF!</f>
        <v>#REF!</v>
      </c>
      <c r="AO279" s="1" t="e">
        <f>+'Ark1'!#REF!</f>
        <v>#REF!</v>
      </c>
      <c r="AP279" s="1" t="e">
        <f>+'Ark1'!#REF!</f>
        <v>#REF!</v>
      </c>
      <c r="AQ279" s="11" t="e">
        <f>+'Ark1'!#REF!</f>
        <v>#REF!</v>
      </c>
      <c r="AR279" s="1" t="e">
        <f t="shared" si="24"/>
        <v>#REF!</v>
      </c>
      <c r="AS279" s="11" t="e">
        <f t="shared" si="25"/>
        <v>#REF!</v>
      </c>
      <c r="AT279" s="47"/>
      <c r="AW279" s="68" t="s">
        <v>107</v>
      </c>
    </row>
    <row r="280" spans="24:49">
      <c r="X280" s="47"/>
      <c r="Y280" t="e">
        <f>+'Ark1'!#REF!</f>
        <v>#REF!</v>
      </c>
      <c r="Z280" t="e">
        <f>+'Ark1'!#REF!</f>
        <v>#REF!</v>
      </c>
      <c r="AA280" s="3" t="str">
        <f t="shared" si="23"/>
        <v>5</v>
      </c>
      <c r="AB280" t="e">
        <f>+'Ark1'!#REF!</f>
        <v>#REF!</v>
      </c>
      <c r="AC280" t="e">
        <f>+'Ark1'!#REF!</f>
        <v>#REF!</v>
      </c>
      <c r="AD280" s="207" t="e">
        <f>+'Ark1'!#REF!</f>
        <v>#REF!</v>
      </c>
      <c r="AE280" s="63" t="e">
        <f t="shared" si="21"/>
        <v>#REF!</v>
      </c>
      <c r="AF280" s="207" t="e">
        <f>+'Ark1'!#REF!</f>
        <v>#REF!</v>
      </c>
      <c r="AG280" s="1" t="e">
        <f>+'Ark1'!#REF!</f>
        <v>#REF!</v>
      </c>
      <c r="AH280" s="63" t="e">
        <f t="shared" si="22"/>
        <v>#REF!</v>
      </c>
      <c r="AI280" s="1" t="e">
        <f>+'Ark1'!#REF!</f>
        <v>#REF!</v>
      </c>
      <c r="AJ280" s="207"/>
      <c r="AK280" s="11" t="e">
        <f>+'Ark1'!#REF!</f>
        <v>#REF!</v>
      </c>
      <c r="AL280" s="101" t="e">
        <f>+'Ark1'!#REF!</f>
        <v>#REF!</v>
      </c>
      <c r="AM280" s="101" t="e">
        <f>+'Ark1'!#REF!</f>
        <v>#REF!</v>
      </c>
      <c r="AN280" s="101" t="e">
        <f>+'Ark1'!#REF!</f>
        <v>#REF!</v>
      </c>
      <c r="AO280" s="1" t="e">
        <f>+'Ark1'!#REF!</f>
        <v>#REF!</v>
      </c>
      <c r="AP280" s="1" t="e">
        <f>+'Ark1'!#REF!</f>
        <v>#REF!</v>
      </c>
      <c r="AQ280" s="11" t="e">
        <f>+'Ark1'!#REF!</f>
        <v>#REF!</v>
      </c>
      <c r="AR280" s="1" t="e">
        <f t="shared" si="24"/>
        <v>#REF!</v>
      </c>
      <c r="AS280" s="11" t="e">
        <f t="shared" si="25"/>
        <v>#REF!</v>
      </c>
      <c r="AT280" s="47"/>
      <c r="AW280" s="57" t="s">
        <v>108</v>
      </c>
    </row>
    <row r="281" spans="24:49">
      <c r="X281" s="47"/>
      <c r="Y281" t="e">
        <f>+'Ark1'!#REF!</f>
        <v>#REF!</v>
      </c>
      <c r="Z281" t="e">
        <f>+'Ark1'!#REF!</f>
        <v>#REF!</v>
      </c>
      <c r="AA281" s="3" t="str">
        <f t="shared" si="23"/>
        <v>5+</v>
      </c>
      <c r="AB281" t="e">
        <f>+'Ark1'!#REF!</f>
        <v>#REF!</v>
      </c>
      <c r="AC281" t="e">
        <f>+'Ark1'!#REF!</f>
        <v>#REF!</v>
      </c>
      <c r="AD281" s="207" t="e">
        <f>+'Ark1'!#REF!</f>
        <v>#REF!</v>
      </c>
      <c r="AE281" s="63" t="e">
        <f t="shared" si="21"/>
        <v>#REF!</v>
      </c>
      <c r="AF281" s="207" t="e">
        <f>+'Ark1'!#REF!</f>
        <v>#REF!</v>
      </c>
      <c r="AG281" s="1" t="e">
        <f>+'Ark1'!#REF!</f>
        <v>#REF!</v>
      </c>
      <c r="AH281" s="63" t="e">
        <f t="shared" si="22"/>
        <v>#REF!</v>
      </c>
      <c r="AI281" s="1" t="e">
        <f>+'Ark1'!#REF!</f>
        <v>#REF!</v>
      </c>
      <c r="AJ281" s="207"/>
      <c r="AK281" s="11" t="e">
        <f>+'Ark1'!#REF!</f>
        <v>#REF!</v>
      </c>
      <c r="AL281" s="101" t="e">
        <f>+'Ark1'!#REF!</f>
        <v>#REF!</v>
      </c>
      <c r="AM281" s="101" t="e">
        <f>+'Ark1'!#REF!</f>
        <v>#REF!</v>
      </c>
      <c r="AN281" s="101" t="e">
        <f>+'Ark1'!#REF!</f>
        <v>#REF!</v>
      </c>
      <c r="AO281" s="1" t="e">
        <f>+'Ark1'!#REF!</f>
        <v>#REF!</v>
      </c>
      <c r="AP281" s="1" t="e">
        <f>+'Ark1'!#REF!</f>
        <v>#REF!</v>
      </c>
      <c r="AQ281" s="11" t="e">
        <f>+'Ark1'!#REF!</f>
        <v>#REF!</v>
      </c>
      <c r="AR281" s="1" t="e">
        <f t="shared" si="24"/>
        <v>#REF!</v>
      </c>
      <c r="AS281" s="11" t="e">
        <f t="shared" si="25"/>
        <v>#REF!</v>
      </c>
      <c r="AT281" s="47"/>
      <c r="AW281" s="57" t="s">
        <v>94</v>
      </c>
    </row>
    <row r="282" spans="24:49">
      <c r="X282" s="47"/>
      <c r="Y282" s="56" t="e">
        <f>+'Ark1'!#REF!</f>
        <v>#REF!</v>
      </c>
      <c r="Z282" s="56" t="e">
        <f>+'Ark1'!#REF!</f>
        <v>#REF!</v>
      </c>
      <c r="AA282" s="57" t="str">
        <f t="shared" si="23"/>
        <v>1-</v>
      </c>
      <c r="AB282" s="56" t="e">
        <f>+'Ark1'!#REF!</f>
        <v>#REF!</v>
      </c>
      <c r="AC282" s="56" t="e">
        <f>+'Ark1'!#REF!</f>
        <v>#REF!</v>
      </c>
      <c r="AD282" s="189" t="e">
        <f>+'Ark1'!#REF!</f>
        <v>#REF!</v>
      </c>
      <c r="AE282" s="62" t="e">
        <f t="shared" si="21"/>
        <v>#REF!</v>
      </c>
      <c r="AF282" s="189" t="e">
        <f>+'Ark1'!#REF!</f>
        <v>#REF!</v>
      </c>
      <c r="AG282" s="58" t="e">
        <f>+'Ark1'!#REF!</f>
        <v>#REF!</v>
      </c>
      <c r="AH282" s="62" t="e">
        <f t="shared" si="22"/>
        <v>#REF!</v>
      </c>
      <c r="AI282" s="58" t="e">
        <f>+'Ark1'!#REF!</f>
        <v>#REF!</v>
      </c>
      <c r="AJ282" s="189"/>
      <c r="AK282" s="78" t="e">
        <f>+'Ark1'!#REF!</f>
        <v>#REF!</v>
      </c>
      <c r="AL282" s="166" t="e">
        <f>+'Ark1'!#REF!</f>
        <v>#REF!</v>
      </c>
      <c r="AM282" s="166" t="e">
        <f>+'Ark1'!#REF!</f>
        <v>#REF!</v>
      </c>
      <c r="AN282" s="166" t="e">
        <f>+'Ark1'!#REF!</f>
        <v>#REF!</v>
      </c>
      <c r="AO282" s="58" t="e">
        <f>+'Ark1'!#REF!</f>
        <v>#REF!</v>
      </c>
      <c r="AP282" s="58" t="e">
        <f>+'Ark1'!#REF!</f>
        <v>#REF!</v>
      </c>
      <c r="AQ282" s="78" t="e">
        <f>+'Ark1'!#REF!</f>
        <v>#REF!</v>
      </c>
      <c r="AR282" s="58" t="e">
        <f t="shared" si="24"/>
        <v>#REF!</v>
      </c>
      <c r="AS282" s="78" t="e">
        <f t="shared" si="25"/>
        <v>#REF!</v>
      </c>
      <c r="AT282" s="47"/>
      <c r="AW282" s="68" t="s">
        <v>95</v>
      </c>
    </row>
    <row r="283" spans="24:49">
      <c r="X283" s="47"/>
      <c r="Y283" s="56" t="e">
        <f>+'Ark1'!#REF!</f>
        <v>#REF!</v>
      </c>
      <c r="Z283" s="56" t="e">
        <f>+'Ark1'!#REF!</f>
        <v>#REF!</v>
      </c>
      <c r="AA283" s="57" t="str">
        <f t="shared" si="23"/>
        <v>1</v>
      </c>
      <c r="AB283" s="56" t="e">
        <f>+'Ark1'!#REF!</f>
        <v>#REF!</v>
      </c>
      <c r="AC283" s="56" t="e">
        <f>+'Ark1'!#REF!</f>
        <v>#REF!</v>
      </c>
      <c r="AD283" s="189" t="e">
        <f>+'Ark1'!#REF!</f>
        <v>#REF!</v>
      </c>
      <c r="AE283" s="62" t="e">
        <f t="shared" ref="AE283:AE311" si="26">+AD283-AD298</f>
        <v>#REF!</v>
      </c>
      <c r="AF283" s="189" t="e">
        <f>+'Ark1'!#REF!</f>
        <v>#REF!</v>
      </c>
      <c r="AG283" s="58" t="e">
        <f>+'Ark1'!#REF!</f>
        <v>#REF!</v>
      </c>
      <c r="AH283" s="62" t="e">
        <f t="shared" ref="AH283:AH311" si="27">+AG283-AG298</f>
        <v>#REF!</v>
      </c>
      <c r="AI283" s="58" t="e">
        <f>+'Ark1'!#REF!</f>
        <v>#REF!</v>
      </c>
      <c r="AJ283" s="189"/>
      <c r="AK283" s="78" t="e">
        <f>+'Ark1'!#REF!</f>
        <v>#REF!</v>
      </c>
      <c r="AL283" s="166" t="e">
        <f>+'Ark1'!#REF!</f>
        <v>#REF!</v>
      </c>
      <c r="AM283" s="166" t="e">
        <f>+'Ark1'!#REF!</f>
        <v>#REF!</v>
      </c>
      <c r="AN283" s="166" t="e">
        <f>+'Ark1'!#REF!</f>
        <v>#REF!</v>
      </c>
      <c r="AO283" s="58" t="e">
        <f>+'Ark1'!#REF!</f>
        <v>#REF!</v>
      </c>
      <c r="AP283" s="58" t="e">
        <f>+'Ark1'!#REF!</f>
        <v>#REF!</v>
      </c>
      <c r="AQ283" s="78" t="e">
        <f>+'Ark1'!#REF!</f>
        <v>#REF!</v>
      </c>
      <c r="AR283" s="58" t="e">
        <f t="shared" si="24"/>
        <v>#REF!</v>
      </c>
      <c r="AS283" s="78" t="e">
        <f t="shared" si="25"/>
        <v>#REF!</v>
      </c>
      <c r="AT283" s="47"/>
      <c r="AW283" s="57" t="s">
        <v>96</v>
      </c>
    </row>
    <row r="284" spans="24:49">
      <c r="X284" s="47"/>
      <c r="Y284" s="56" t="e">
        <f>+'Ark1'!#REF!</f>
        <v>#REF!</v>
      </c>
      <c r="Z284" s="56" t="e">
        <f>+'Ark1'!#REF!</f>
        <v>#REF!</v>
      </c>
      <c r="AA284" s="57" t="str">
        <f t="shared" ref="AA284:AA311" si="28">+AW283</f>
        <v>1+</v>
      </c>
      <c r="AB284" s="56" t="e">
        <f>+'Ark1'!#REF!</f>
        <v>#REF!</v>
      </c>
      <c r="AC284" s="56" t="e">
        <f>+'Ark1'!#REF!</f>
        <v>#REF!</v>
      </c>
      <c r="AD284" s="189" t="e">
        <f>+'Ark1'!#REF!</f>
        <v>#REF!</v>
      </c>
      <c r="AE284" s="62" t="e">
        <f t="shared" si="26"/>
        <v>#REF!</v>
      </c>
      <c r="AF284" s="189" t="e">
        <f>+'Ark1'!#REF!</f>
        <v>#REF!</v>
      </c>
      <c r="AG284" s="58" t="e">
        <f>+'Ark1'!#REF!</f>
        <v>#REF!</v>
      </c>
      <c r="AH284" s="62" t="e">
        <f t="shared" si="27"/>
        <v>#REF!</v>
      </c>
      <c r="AI284" s="58" t="e">
        <f>+'Ark1'!#REF!</f>
        <v>#REF!</v>
      </c>
      <c r="AJ284" s="189"/>
      <c r="AK284" s="78" t="e">
        <f>+'Ark1'!#REF!</f>
        <v>#REF!</v>
      </c>
      <c r="AL284" s="166" t="e">
        <f>+'Ark1'!#REF!</f>
        <v>#REF!</v>
      </c>
      <c r="AM284" s="166" t="e">
        <f>+'Ark1'!#REF!</f>
        <v>#REF!</v>
      </c>
      <c r="AN284" s="166" t="e">
        <f>+'Ark1'!#REF!</f>
        <v>#REF!</v>
      </c>
      <c r="AO284" s="58" t="e">
        <f>+'Ark1'!#REF!</f>
        <v>#REF!</v>
      </c>
      <c r="AP284" s="58" t="e">
        <f>+'Ark1'!#REF!</f>
        <v>#REF!</v>
      </c>
      <c r="AQ284" s="78" t="e">
        <f>+'Ark1'!#REF!</f>
        <v>#REF!</v>
      </c>
      <c r="AR284" s="58" t="e">
        <f t="shared" si="24"/>
        <v>#REF!</v>
      </c>
      <c r="AS284" s="78" t="e">
        <f t="shared" si="25"/>
        <v>#REF!</v>
      </c>
      <c r="AT284" s="47"/>
      <c r="AW284" s="57" t="s">
        <v>97</v>
      </c>
    </row>
    <row r="285" spans="24:49">
      <c r="X285" s="47"/>
      <c r="Y285" s="56" t="e">
        <f>+'Ark1'!#REF!</f>
        <v>#REF!</v>
      </c>
      <c r="Z285" s="56" t="e">
        <f>+'Ark1'!#REF!</f>
        <v>#REF!</v>
      </c>
      <c r="AA285" s="57" t="str">
        <f t="shared" si="28"/>
        <v>2-</v>
      </c>
      <c r="AB285" s="56" t="e">
        <f>+'Ark1'!#REF!</f>
        <v>#REF!</v>
      </c>
      <c r="AC285" s="56" t="e">
        <f>+'Ark1'!#REF!</f>
        <v>#REF!</v>
      </c>
      <c r="AD285" s="189" t="e">
        <f>+'Ark1'!#REF!</f>
        <v>#REF!</v>
      </c>
      <c r="AE285" s="62" t="e">
        <f t="shared" si="26"/>
        <v>#REF!</v>
      </c>
      <c r="AF285" s="189" t="e">
        <f>+'Ark1'!#REF!</f>
        <v>#REF!</v>
      </c>
      <c r="AG285" s="58" t="e">
        <f>+'Ark1'!#REF!</f>
        <v>#REF!</v>
      </c>
      <c r="AH285" s="62" t="e">
        <f t="shared" si="27"/>
        <v>#REF!</v>
      </c>
      <c r="AI285" s="58" t="e">
        <f>+'Ark1'!#REF!</f>
        <v>#REF!</v>
      </c>
      <c r="AJ285" s="189"/>
      <c r="AK285" s="78" t="e">
        <f>+'Ark1'!#REF!</f>
        <v>#REF!</v>
      </c>
      <c r="AL285" s="166" t="e">
        <f>+'Ark1'!#REF!</f>
        <v>#REF!</v>
      </c>
      <c r="AM285" s="166" t="e">
        <f>+'Ark1'!#REF!</f>
        <v>#REF!</v>
      </c>
      <c r="AN285" s="166" t="e">
        <f>+'Ark1'!#REF!</f>
        <v>#REF!</v>
      </c>
      <c r="AO285" s="58" t="e">
        <f>+'Ark1'!#REF!</f>
        <v>#REF!</v>
      </c>
      <c r="AP285" s="58" t="e">
        <f>+'Ark1'!#REF!</f>
        <v>#REF!</v>
      </c>
      <c r="AQ285" s="78" t="e">
        <f>+'Ark1'!#REF!</f>
        <v>#REF!</v>
      </c>
      <c r="AR285" s="58" t="e">
        <f t="shared" si="24"/>
        <v>#REF!</v>
      </c>
      <c r="AS285" s="78" t="e">
        <f t="shared" si="25"/>
        <v>#REF!</v>
      </c>
      <c r="AT285" s="47"/>
      <c r="AW285" s="68" t="s">
        <v>98</v>
      </c>
    </row>
    <row r="286" spans="24:49">
      <c r="X286" s="47"/>
      <c r="Y286" s="56" t="e">
        <f>+'Ark1'!#REF!</f>
        <v>#REF!</v>
      </c>
      <c r="Z286" s="56" t="e">
        <f>+'Ark1'!#REF!</f>
        <v>#REF!</v>
      </c>
      <c r="AA286" s="57" t="str">
        <f t="shared" si="28"/>
        <v>2</v>
      </c>
      <c r="AB286" s="56" t="e">
        <f>+'Ark1'!#REF!</f>
        <v>#REF!</v>
      </c>
      <c r="AC286" s="56" t="e">
        <f>+'Ark1'!#REF!</f>
        <v>#REF!</v>
      </c>
      <c r="AD286" s="189" t="e">
        <f>+'Ark1'!#REF!</f>
        <v>#REF!</v>
      </c>
      <c r="AE286" s="62" t="e">
        <f t="shared" si="26"/>
        <v>#REF!</v>
      </c>
      <c r="AF286" s="189" t="e">
        <f>+'Ark1'!#REF!</f>
        <v>#REF!</v>
      </c>
      <c r="AG286" s="58" t="e">
        <f>+'Ark1'!#REF!</f>
        <v>#REF!</v>
      </c>
      <c r="AH286" s="62" t="e">
        <f t="shared" si="27"/>
        <v>#REF!</v>
      </c>
      <c r="AI286" s="58" t="e">
        <f>+'Ark1'!#REF!</f>
        <v>#REF!</v>
      </c>
      <c r="AJ286" s="189"/>
      <c r="AK286" s="78" t="e">
        <f>+'Ark1'!#REF!</f>
        <v>#REF!</v>
      </c>
      <c r="AL286" s="166" t="e">
        <f>+'Ark1'!#REF!</f>
        <v>#REF!</v>
      </c>
      <c r="AM286" s="166" t="e">
        <f>+'Ark1'!#REF!</f>
        <v>#REF!</v>
      </c>
      <c r="AN286" s="166" t="e">
        <f>+'Ark1'!#REF!</f>
        <v>#REF!</v>
      </c>
      <c r="AO286" s="58" t="e">
        <f>+'Ark1'!#REF!</f>
        <v>#REF!</v>
      </c>
      <c r="AP286" s="58" t="e">
        <f>+'Ark1'!#REF!</f>
        <v>#REF!</v>
      </c>
      <c r="AQ286" s="78" t="e">
        <f>+'Ark1'!#REF!</f>
        <v>#REF!</v>
      </c>
      <c r="AR286" s="58" t="e">
        <f t="shared" si="24"/>
        <v>#REF!</v>
      </c>
      <c r="AS286" s="78" t="e">
        <f t="shared" si="25"/>
        <v>#REF!</v>
      </c>
      <c r="AT286" s="47"/>
      <c r="AW286" s="57" t="s">
        <v>99</v>
      </c>
    </row>
    <row r="287" spans="24:49">
      <c r="X287" s="47"/>
      <c r="Y287" s="56" t="e">
        <f>+'Ark1'!#REF!</f>
        <v>#REF!</v>
      </c>
      <c r="Z287" s="56" t="e">
        <f>+'Ark1'!#REF!</f>
        <v>#REF!</v>
      </c>
      <c r="AA287" s="57" t="str">
        <f t="shared" si="28"/>
        <v>2+</v>
      </c>
      <c r="AB287" s="56" t="e">
        <f>+'Ark1'!#REF!</f>
        <v>#REF!</v>
      </c>
      <c r="AC287" s="56" t="e">
        <f>+'Ark1'!#REF!</f>
        <v>#REF!</v>
      </c>
      <c r="AD287" s="189" t="e">
        <f>+'Ark1'!#REF!</f>
        <v>#REF!</v>
      </c>
      <c r="AE287" s="62" t="e">
        <f t="shared" si="26"/>
        <v>#REF!</v>
      </c>
      <c r="AF287" s="189" t="e">
        <f>+'Ark1'!#REF!</f>
        <v>#REF!</v>
      </c>
      <c r="AG287" s="58" t="e">
        <f>+'Ark1'!#REF!</f>
        <v>#REF!</v>
      </c>
      <c r="AH287" s="62" t="e">
        <f t="shared" si="27"/>
        <v>#REF!</v>
      </c>
      <c r="AI287" s="58" t="e">
        <f>+'Ark1'!#REF!</f>
        <v>#REF!</v>
      </c>
      <c r="AJ287" s="189"/>
      <c r="AK287" s="78" t="e">
        <f>+'Ark1'!#REF!</f>
        <v>#REF!</v>
      </c>
      <c r="AL287" s="166" t="e">
        <f>+'Ark1'!#REF!</f>
        <v>#REF!</v>
      </c>
      <c r="AM287" s="166" t="e">
        <f>+'Ark1'!#REF!</f>
        <v>#REF!</v>
      </c>
      <c r="AN287" s="166" t="e">
        <f>+'Ark1'!#REF!</f>
        <v>#REF!</v>
      </c>
      <c r="AO287" s="58" t="e">
        <f>+'Ark1'!#REF!</f>
        <v>#REF!</v>
      </c>
      <c r="AP287" s="58" t="e">
        <f>+'Ark1'!#REF!</f>
        <v>#REF!</v>
      </c>
      <c r="AQ287" s="78" t="e">
        <f>+'Ark1'!#REF!</f>
        <v>#REF!</v>
      </c>
      <c r="AR287" s="58" t="e">
        <f t="shared" si="24"/>
        <v>#REF!</v>
      </c>
      <c r="AS287" s="78" t="e">
        <f t="shared" si="25"/>
        <v>#REF!</v>
      </c>
      <c r="AT287" s="47"/>
      <c r="AW287" s="57" t="s">
        <v>100</v>
      </c>
    </row>
    <row r="288" spans="24:49">
      <c r="X288" s="47"/>
      <c r="Y288" s="56" t="e">
        <f>+'Ark1'!#REF!</f>
        <v>#REF!</v>
      </c>
      <c r="Z288" s="56" t="e">
        <f>+'Ark1'!#REF!</f>
        <v>#REF!</v>
      </c>
      <c r="AA288" s="57" t="str">
        <f t="shared" si="28"/>
        <v>3-</v>
      </c>
      <c r="AB288" s="56" t="e">
        <f>+'Ark1'!#REF!</f>
        <v>#REF!</v>
      </c>
      <c r="AC288" s="56" t="e">
        <f>+'Ark1'!#REF!</f>
        <v>#REF!</v>
      </c>
      <c r="AD288" s="189" t="e">
        <f>+'Ark1'!#REF!</f>
        <v>#REF!</v>
      </c>
      <c r="AE288" s="62" t="e">
        <f t="shared" si="26"/>
        <v>#REF!</v>
      </c>
      <c r="AF288" s="189" t="e">
        <f>+'Ark1'!#REF!</f>
        <v>#REF!</v>
      </c>
      <c r="AG288" s="58" t="e">
        <f>+'Ark1'!#REF!</f>
        <v>#REF!</v>
      </c>
      <c r="AH288" s="62" t="e">
        <f t="shared" si="27"/>
        <v>#REF!</v>
      </c>
      <c r="AI288" s="58" t="e">
        <f>+'Ark1'!#REF!</f>
        <v>#REF!</v>
      </c>
      <c r="AJ288" s="189"/>
      <c r="AK288" s="78" t="e">
        <f>+'Ark1'!#REF!</f>
        <v>#REF!</v>
      </c>
      <c r="AL288" s="166" t="e">
        <f>+'Ark1'!#REF!</f>
        <v>#REF!</v>
      </c>
      <c r="AM288" s="166" t="e">
        <f>+'Ark1'!#REF!</f>
        <v>#REF!</v>
      </c>
      <c r="AN288" s="166" t="e">
        <f>+'Ark1'!#REF!</f>
        <v>#REF!</v>
      </c>
      <c r="AO288" s="58" t="e">
        <f>+'Ark1'!#REF!</f>
        <v>#REF!</v>
      </c>
      <c r="AP288" s="58" t="e">
        <f>+'Ark1'!#REF!</f>
        <v>#REF!</v>
      </c>
      <c r="AQ288" s="78" t="e">
        <f>+'Ark1'!#REF!</f>
        <v>#REF!</v>
      </c>
      <c r="AR288" s="58" t="e">
        <f t="shared" si="24"/>
        <v>#REF!</v>
      </c>
      <c r="AS288" s="78" t="e">
        <f t="shared" si="25"/>
        <v>#REF!</v>
      </c>
      <c r="AT288" s="47"/>
      <c r="AW288" s="68" t="s">
        <v>101</v>
      </c>
    </row>
    <row r="289" spans="24:49">
      <c r="X289" s="47"/>
      <c r="Y289" s="56" t="e">
        <f>+'Ark1'!#REF!</f>
        <v>#REF!</v>
      </c>
      <c r="Z289" s="56" t="e">
        <f>+'Ark1'!#REF!</f>
        <v>#REF!</v>
      </c>
      <c r="AA289" s="57" t="str">
        <f t="shared" si="28"/>
        <v>3</v>
      </c>
      <c r="AB289" s="56" t="e">
        <f>+'Ark1'!#REF!</f>
        <v>#REF!</v>
      </c>
      <c r="AC289" s="56" t="e">
        <f>+'Ark1'!#REF!</f>
        <v>#REF!</v>
      </c>
      <c r="AD289" s="189" t="e">
        <f>+'Ark1'!#REF!</f>
        <v>#REF!</v>
      </c>
      <c r="AE289" s="62" t="e">
        <f t="shared" si="26"/>
        <v>#REF!</v>
      </c>
      <c r="AF289" s="189" t="e">
        <f>+'Ark1'!#REF!</f>
        <v>#REF!</v>
      </c>
      <c r="AG289" s="58" t="e">
        <f>+'Ark1'!#REF!</f>
        <v>#REF!</v>
      </c>
      <c r="AH289" s="62" t="e">
        <f t="shared" si="27"/>
        <v>#REF!</v>
      </c>
      <c r="AI289" s="58" t="e">
        <f>+'Ark1'!#REF!</f>
        <v>#REF!</v>
      </c>
      <c r="AJ289" s="189"/>
      <c r="AK289" s="78" t="e">
        <f>+'Ark1'!#REF!</f>
        <v>#REF!</v>
      </c>
      <c r="AL289" s="166" t="e">
        <f>+'Ark1'!#REF!</f>
        <v>#REF!</v>
      </c>
      <c r="AM289" s="166" t="e">
        <f>+'Ark1'!#REF!</f>
        <v>#REF!</v>
      </c>
      <c r="AN289" s="166" t="e">
        <f>+'Ark1'!#REF!</f>
        <v>#REF!</v>
      </c>
      <c r="AO289" s="58" t="e">
        <f>+'Ark1'!#REF!</f>
        <v>#REF!</v>
      </c>
      <c r="AP289" s="58" t="e">
        <f>+'Ark1'!#REF!</f>
        <v>#REF!</v>
      </c>
      <c r="AQ289" s="78" t="e">
        <f>+'Ark1'!#REF!</f>
        <v>#REF!</v>
      </c>
      <c r="AR289" s="58" t="e">
        <f t="shared" si="24"/>
        <v>#REF!</v>
      </c>
      <c r="AS289" s="78" t="e">
        <f t="shared" si="25"/>
        <v>#REF!</v>
      </c>
      <c r="AT289" s="47"/>
      <c r="AW289" s="57" t="s">
        <v>102</v>
      </c>
    </row>
    <row r="290" spans="24:49">
      <c r="X290" s="47"/>
      <c r="Y290" s="56" t="e">
        <f>+'Ark1'!#REF!</f>
        <v>#REF!</v>
      </c>
      <c r="Z290" s="56" t="e">
        <f>+'Ark1'!#REF!</f>
        <v>#REF!</v>
      </c>
      <c r="AA290" s="57" t="str">
        <f t="shared" si="28"/>
        <v>3+</v>
      </c>
      <c r="AB290" s="56" t="e">
        <f>+'Ark1'!#REF!</f>
        <v>#REF!</v>
      </c>
      <c r="AC290" s="56" t="e">
        <f>+'Ark1'!#REF!</f>
        <v>#REF!</v>
      </c>
      <c r="AD290" s="189" t="e">
        <f>+'Ark1'!#REF!</f>
        <v>#REF!</v>
      </c>
      <c r="AE290" s="62" t="e">
        <f t="shared" si="26"/>
        <v>#REF!</v>
      </c>
      <c r="AF290" s="189" t="e">
        <f>+'Ark1'!#REF!</f>
        <v>#REF!</v>
      </c>
      <c r="AG290" s="58" t="e">
        <f>+'Ark1'!#REF!</f>
        <v>#REF!</v>
      </c>
      <c r="AH290" s="62" t="e">
        <f t="shared" si="27"/>
        <v>#REF!</v>
      </c>
      <c r="AI290" s="58" t="e">
        <f>+'Ark1'!#REF!</f>
        <v>#REF!</v>
      </c>
      <c r="AJ290" s="189"/>
      <c r="AK290" s="78" t="e">
        <f>+'Ark1'!#REF!</f>
        <v>#REF!</v>
      </c>
      <c r="AL290" s="166" t="e">
        <f>+'Ark1'!#REF!</f>
        <v>#REF!</v>
      </c>
      <c r="AM290" s="166" t="e">
        <f>+'Ark1'!#REF!</f>
        <v>#REF!</v>
      </c>
      <c r="AN290" s="166" t="e">
        <f>+'Ark1'!#REF!</f>
        <v>#REF!</v>
      </c>
      <c r="AO290" s="58" t="e">
        <f>+'Ark1'!#REF!</f>
        <v>#REF!</v>
      </c>
      <c r="AP290" s="58" t="e">
        <f>+'Ark1'!#REF!</f>
        <v>#REF!</v>
      </c>
      <c r="AQ290" s="78" t="e">
        <f>+'Ark1'!#REF!</f>
        <v>#REF!</v>
      </c>
      <c r="AR290" s="58" t="e">
        <f t="shared" si="24"/>
        <v>#REF!</v>
      </c>
      <c r="AS290" s="78" t="e">
        <f t="shared" si="25"/>
        <v>#REF!</v>
      </c>
      <c r="AT290" s="47"/>
      <c r="AW290" s="57" t="s">
        <v>103</v>
      </c>
    </row>
    <row r="291" spans="24:49">
      <c r="X291" s="47"/>
      <c r="Y291" s="56" t="e">
        <f>+'Ark1'!#REF!</f>
        <v>#REF!</v>
      </c>
      <c r="Z291" s="56" t="e">
        <f>+'Ark1'!#REF!</f>
        <v>#REF!</v>
      </c>
      <c r="AA291" s="57" t="str">
        <f t="shared" si="28"/>
        <v>4-</v>
      </c>
      <c r="AB291" s="56" t="e">
        <f>+'Ark1'!#REF!</f>
        <v>#REF!</v>
      </c>
      <c r="AC291" s="56" t="e">
        <f>+'Ark1'!#REF!</f>
        <v>#REF!</v>
      </c>
      <c r="AD291" s="189" t="e">
        <f>+'Ark1'!#REF!</f>
        <v>#REF!</v>
      </c>
      <c r="AE291" s="62" t="e">
        <f t="shared" si="26"/>
        <v>#REF!</v>
      </c>
      <c r="AF291" s="189" t="e">
        <f>+'Ark1'!#REF!</f>
        <v>#REF!</v>
      </c>
      <c r="AG291" s="58" t="e">
        <f>+'Ark1'!#REF!</f>
        <v>#REF!</v>
      </c>
      <c r="AH291" s="62" t="e">
        <f t="shared" si="27"/>
        <v>#REF!</v>
      </c>
      <c r="AI291" s="58" t="e">
        <f>+'Ark1'!#REF!</f>
        <v>#REF!</v>
      </c>
      <c r="AJ291" s="189"/>
      <c r="AK291" s="78" t="e">
        <f>+'Ark1'!#REF!</f>
        <v>#REF!</v>
      </c>
      <c r="AL291" s="166" t="e">
        <f>+'Ark1'!#REF!</f>
        <v>#REF!</v>
      </c>
      <c r="AM291" s="166" t="e">
        <f>+'Ark1'!#REF!</f>
        <v>#REF!</v>
      </c>
      <c r="AN291" s="166" t="e">
        <f>+'Ark1'!#REF!</f>
        <v>#REF!</v>
      </c>
      <c r="AO291" s="58" t="e">
        <f>+'Ark1'!#REF!</f>
        <v>#REF!</v>
      </c>
      <c r="AP291" s="58" t="e">
        <f>+'Ark1'!#REF!</f>
        <v>#REF!</v>
      </c>
      <c r="AQ291" s="78" t="e">
        <f>+'Ark1'!#REF!</f>
        <v>#REF!</v>
      </c>
      <c r="AR291" s="58" t="e">
        <f t="shared" si="24"/>
        <v>#REF!</v>
      </c>
      <c r="AS291" s="78" t="e">
        <f t="shared" si="25"/>
        <v>#REF!</v>
      </c>
      <c r="AT291" s="47"/>
      <c r="AW291" s="68" t="s">
        <v>104</v>
      </c>
    </row>
    <row r="292" spans="24:49">
      <c r="X292" s="47"/>
      <c r="Y292" s="56" t="e">
        <f>+'Ark1'!#REF!</f>
        <v>#REF!</v>
      </c>
      <c r="Z292" s="56" t="e">
        <f>+'Ark1'!#REF!</f>
        <v>#REF!</v>
      </c>
      <c r="AA292" s="57" t="str">
        <f t="shared" si="28"/>
        <v>4</v>
      </c>
      <c r="AB292" s="56" t="e">
        <f>+'Ark1'!#REF!</f>
        <v>#REF!</v>
      </c>
      <c r="AC292" s="56" t="e">
        <f>+'Ark1'!#REF!</f>
        <v>#REF!</v>
      </c>
      <c r="AD292" s="189" t="e">
        <f>+'Ark1'!#REF!</f>
        <v>#REF!</v>
      </c>
      <c r="AE292" s="62" t="e">
        <f t="shared" si="26"/>
        <v>#REF!</v>
      </c>
      <c r="AF292" s="189" t="e">
        <f>+'Ark1'!#REF!</f>
        <v>#REF!</v>
      </c>
      <c r="AG292" s="58" t="e">
        <f>+'Ark1'!#REF!</f>
        <v>#REF!</v>
      </c>
      <c r="AH292" s="62" t="e">
        <f t="shared" si="27"/>
        <v>#REF!</v>
      </c>
      <c r="AI292" s="58" t="e">
        <f>+'Ark1'!#REF!</f>
        <v>#REF!</v>
      </c>
      <c r="AJ292" s="189"/>
      <c r="AK292" s="78" t="e">
        <f>+'Ark1'!#REF!</f>
        <v>#REF!</v>
      </c>
      <c r="AL292" s="166" t="e">
        <f>+'Ark1'!#REF!</f>
        <v>#REF!</v>
      </c>
      <c r="AM292" s="166" t="e">
        <f>+'Ark1'!#REF!</f>
        <v>#REF!</v>
      </c>
      <c r="AN292" s="166" t="e">
        <f>+'Ark1'!#REF!</f>
        <v>#REF!</v>
      </c>
      <c r="AO292" s="58" t="e">
        <f>+'Ark1'!#REF!</f>
        <v>#REF!</v>
      </c>
      <c r="AP292" s="58" t="e">
        <f>+'Ark1'!#REF!</f>
        <v>#REF!</v>
      </c>
      <c r="AQ292" s="78" t="e">
        <f>+'Ark1'!#REF!</f>
        <v>#REF!</v>
      </c>
      <c r="AR292" s="58" t="e">
        <f t="shared" si="24"/>
        <v>#REF!</v>
      </c>
      <c r="AS292" s="78" t="e">
        <f t="shared" si="25"/>
        <v>#REF!</v>
      </c>
      <c r="AT292" s="47"/>
      <c r="AW292" s="57" t="s">
        <v>105</v>
      </c>
    </row>
    <row r="293" spans="24:49">
      <c r="X293" s="47"/>
      <c r="Y293" s="56" t="e">
        <f>+'Ark1'!#REF!</f>
        <v>#REF!</v>
      </c>
      <c r="Z293" s="56" t="e">
        <f>+'Ark1'!#REF!</f>
        <v>#REF!</v>
      </c>
      <c r="AA293" s="57" t="str">
        <f t="shared" si="28"/>
        <v>4+</v>
      </c>
      <c r="AB293" s="56" t="e">
        <f>+'Ark1'!#REF!</f>
        <v>#REF!</v>
      </c>
      <c r="AC293" s="56" t="e">
        <f>+'Ark1'!#REF!</f>
        <v>#REF!</v>
      </c>
      <c r="AD293" s="189" t="e">
        <f>+'Ark1'!#REF!</f>
        <v>#REF!</v>
      </c>
      <c r="AE293" s="62" t="e">
        <f t="shared" si="26"/>
        <v>#REF!</v>
      </c>
      <c r="AF293" s="189" t="e">
        <f>+'Ark1'!#REF!</f>
        <v>#REF!</v>
      </c>
      <c r="AG293" s="58" t="e">
        <f>+'Ark1'!#REF!</f>
        <v>#REF!</v>
      </c>
      <c r="AH293" s="62" t="e">
        <f t="shared" si="27"/>
        <v>#REF!</v>
      </c>
      <c r="AI293" s="58" t="e">
        <f>+'Ark1'!#REF!</f>
        <v>#REF!</v>
      </c>
      <c r="AJ293" s="189"/>
      <c r="AK293" s="78" t="e">
        <f>+'Ark1'!#REF!</f>
        <v>#REF!</v>
      </c>
      <c r="AL293" s="166" t="e">
        <f>+'Ark1'!#REF!</f>
        <v>#REF!</v>
      </c>
      <c r="AM293" s="166" t="e">
        <f>+'Ark1'!#REF!</f>
        <v>#REF!</v>
      </c>
      <c r="AN293" s="166" t="e">
        <f>+'Ark1'!#REF!</f>
        <v>#REF!</v>
      </c>
      <c r="AO293" s="58" t="e">
        <f>+'Ark1'!#REF!</f>
        <v>#REF!</v>
      </c>
      <c r="AP293" s="58" t="e">
        <f>+'Ark1'!#REF!</f>
        <v>#REF!</v>
      </c>
      <c r="AQ293" s="78" t="e">
        <f>+'Ark1'!#REF!</f>
        <v>#REF!</v>
      </c>
      <c r="AR293" s="58" t="e">
        <f t="shared" si="24"/>
        <v>#REF!</v>
      </c>
      <c r="AS293" s="78" t="e">
        <f t="shared" si="25"/>
        <v>#REF!</v>
      </c>
      <c r="AT293" s="47"/>
      <c r="AW293" s="57" t="s">
        <v>106</v>
      </c>
    </row>
    <row r="294" spans="24:49">
      <c r="X294" s="47"/>
      <c r="Y294" s="56" t="e">
        <f>+'Ark1'!#REF!</f>
        <v>#REF!</v>
      </c>
      <c r="Z294" s="56" t="e">
        <f>+'Ark1'!#REF!</f>
        <v>#REF!</v>
      </c>
      <c r="AA294" s="57" t="str">
        <f t="shared" si="28"/>
        <v>5-</v>
      </c>
      <c r="AB294" s="56" t="e">
        <f>+'Ark1'!#REF!</f>
        <v>#REF!</v>
      </c>
      <c r="AC294" s="56" t="e">
        <f>+'Ark1'!#REF!</f>
        <v>#REF!</v>
      </c>
      <c r="AD294" s="189" t="e">
        <f>+'Ark1'!#REF!</f>
        <v>#REF!</v>
      </c>
      <c r="AE294" s="62" t="e">
        <f t="shared" si="26"/>
        <v>#REF!</v>
      </c>
      <c r="AF294" s="189" t="e">
        <f>+'Ark1'!#REF!</f>
        <v>#REF!</v>
      </c>
      <c r="AG294" s="58" t="e">
        <f>+'Ark1'!#REF!</f>
        <v>#REF!</v>
      </c>
      <c r="AH294" s="62" t="e">
        <f t="shared" si="27"/>
        <v>#REF!</v>
      </c>
      <c r="AI294" s="58" t="e">
        <f>+'Ark1'!#REF!</f>
        <v>#REF!</v>
      </c>
      <c r="AJ294" s="189"/>
      <c r="AK294" s="78" t="e">
        <f>+'Ark1'!#REF!</f>
        <v>#REF!</v>
      </c>
      <c r="AL294" s="166" t="e">
        <f>+'Ark1'!#REF!</f>
        <v>#REF!</v>
      </c>
      <c r="AM294" s="166" t="e">
        <f>+'Ark1'!#REF!</f>
        <v>#REF!</v>
      </c>
      <c r="AN294" s="166" t="e">
        <f>+'Ark1'!#REF!</f>
        <v>#REF!</v>
      </c>
      <c r="AO294" s="58" t="e">
        <f>+'Ark1'!#REF!</f>
        <v>#REF!</v>
      </c>
      <c r="AP294" s="58" t="e">
        <f>+'Ark1'!#REF!</f>
        <v>#REF!</v>
      </c>
      <c r="AQ294" s="78" t="e">
        <f>+'Ark1'!#REF!</f>
        <v>#REF!</v>
      </c>
      <c r="AR294" s="58" t="e">
        <f t="shared" si="24"/>
        <v>#REF!</v>
      </c>
      <c r="AS294" s="78" t="e">
        <f t="shared" si="25"/>
        <v>#REF!</v>
      </c>
      <c r="AT294" s="47"/>
      <c r="AW294" s="68" t="s">
        <v>107</v>
      </c>
    </row>
    <row r="295" spans="24:49">
      <c r="X295" s="47"/>
      <c r="Y295" s="56" t="e">
        <f>+'Ark1'!#REF!</f>
        <v>#REF!</v>
      </c>
      <c r="Z295" s="56" t="e">
        <f>+'Ark1'!#REF!</f>
        <v>#REF!</v>
      </c>
      <c r="AA295" s="57" t="str">
        <f t="shared" si="28"/>
        <v>5</v>
      </c>
      <c r="AB295" s="56" t="e">
        <f>+'Ark1'!#REF!</f>
        <v>#REF!</v>
      </c>
      <c r="AC295" s="56" t="e">
        <f>+'Ark1'!#REF!</f>
        <v>#REF!</v>
      </c>
      <c r="AD295" s="189" t="e">
        <f>+'Ark1'!#REF!</f>
        <v>#REF!</v>
      </c>
      <c r="AE295" s="62" t="e">
        <f t="shared" si="26"/>
        <v>#REF!</v>
      </c>
      <c r="AF295" s="189" t="e">
        <f>+'Ark1'!#REF!</f>
        <v>#REF!</v>
      </c>
      <c r="AG295" s="58" t="e">
        <f>+'Ark1'!#REF!</f>
        <v>#REF!</v>
      </c>
      <c r="AH295" s="62" t="e">
        <f t="shared" si="27"/>
        <v>#REF!</v>
      </c>
      <c r="AI295" s="58" t="e">
        <f>+'Ark1'!#REF!</f>
        <v>#REF!</v>
      </c>
      <c r="AJ295" s="189"/>
      <c r="AK295" s="78" t="e">
        <f>+'Ark1'!#REF!</f>
        <v>#REF!</v>
      </c>
      <c r="AL295" s="166" t="e">
        <f>+'Ark1'!#REF!</f>
        <v>#REF!</v>
      </c>
      <c r="AM295" s="166" t="e">
        <f>+'Ark1'!#REF!</f>
        <v>#REF!</v>
      </c>
      <c r="AN295" s="166" t="e">
        <f>+'Ark1'!#REF!</f>
        <v>#REF!</v>
      </c>
      <c r="AO295" s="58" t="e">
        <f>+'Ark1'!#REF!</f>
        <v>#REF!</v>
      </c>
      <c r="AP295" s="58" t="e">
        <f>+'Ark1'!#REF!</f>
        <v>#REF!</v>
      </c>
      <c r="AQ295" s="78" t="e">
        <f>+'Ark1'!#REF!</f>
        <v>#REF!</v>
      </c>
      <c r="AR295" s="58" t="e">
        <f t="shared" si="24"/>
        <v>#REF!</v>
      </c>
      <c r="AS295" s="78" t="e">
        <f t="shared" si="25"/>
        <v>#REF!</v>
      </c>
      <c r="AT295" s="47"/>
      <c r="AW295" s="57" t="s">
        <v>108</v>
      </c>
    </row>
    <row r="296" spans="24:49">
      <c r="X296" s="47"/>
      <c r="Y296" s="56" t="e">
        <f>+'Ark1'!#REF!</f>
        <v>#REF!</v>
      </c>
      <c r="Z296" s="56" t="e">
        <f>+'Ark1'!#REF!</f>
        <v>#REF!</v>
      </c>
      <c r="AA296" s="57" t="str">
        <f t="shared" si="28"/>
        <v>5+</v>
      </c>
      <c r="AB296" s="56" t="e">
        <f>+'Ark1'!#REF!</f>
        <v>#REF!</v>
      </c>
      <c r="AC296" s="56" t="e">
        <f>+'Ark1'!#REF!</f>
        <v>#REF!</v>
      </c>
      <c r="AD296" s="189" t="e">
        <f>+'Ark1'!#REF!</f>
        <v>#REF!</v>
      </c>
      <c r="AE296" s="62" t="e">
        <f t="shared" si="26"/>
        <v>#REF!</v>
      </c>
      <c r="AF296" s="189" t="e">
        <f>+'Ark1'!#REF!</f>
        <v>#REF!</v>
      </c>
      <c r="AG296" s="58" t="e">
        <f>+'Ark1'!#REF!</f>
        <v>#REF!</v>
      </c>
      <c r="AH296" s="62" t="e">
        <f t="shared" si="27"/>
        <v>#REF!</v>
      </c>
      <c r="AI296" s="58" t="e">
        <f>+'Ark1'!#REF!</f>
        <v>#REF!</v>
      </c>
      <c r="AJ296" s="189"/>
      <c r="AK296" s="78" t="e">
        <f>+'Ark1'!#REF!</f>
        <v>#REF!</v>
      </c>
      <c r="AL296" s="166" t="e">
        <f>+'Ark1'!#REF!</f>
        <v>#REF!</v>
      </c>
      <c r="AM296" s="166" t="e">
        <f>+'Ark1'!#REF!</f>
        <v>#REF!</v>
      </c>
      <c r="AN296" s="166" t="e">
        <f>+'Ark1'!#REF!</f>
        <v>#REF!</v>
      </c>
      <c r="AO296" s="58" t="e">
        <f>+'Ark1'!#REF!</f>
        <v>#REF!</v>
      </c>
      <c r="AP296" s="58" t="e">
        <f>+'Ark1'!#REF!</f>
        <v>#REF!</v>
      </c>
      <c r="AQ296" s="78" t="e">
        <f>+'Ark1'!#REF!</f>
        <v>#REF!</v>
      </c>
      <c r="AR296" s="58" t="e">
        <f t="shared" si="24"/>
        <v>#REF!</v>
      </c>
      <c r="AS296" s="78" t="e">
        <f t="shared" si="25"/>
        <v>#REF!</v>
      </c>
      <c r="AT296" s="47"/>
      <c r="AW296" s="57" t="s">
        <v>94</v>
      </c>
    </row>
    <row r="297" spans="24:49">
      <c r="X297" s="47"/>
      <c r="Y297" t="e">
        <f>+'Ark1'!#REF!</f>
        <v>#REF!</v>
      </c>
      <c r="Z297" t="e">
        <f>+'Ark1'!#REF!</f>
        <v>#REF!</v>
      </c>
      <c r="AA297" s="3" t="str">
        <f t="shared" si="28"/>
        <v>1-</v>
      </c>
      <c r="AB297" t="e">
        <f>+'Ark1'!#REF!</f>
        <v>#REF!</v>
      </c>
      <c r="AC297" t="e">
        <f>+'Ark1'!#REF!</f>
        <v>#REF!</v>
      </c>
      <c r="AD297" s="207" t="e">
        <f>+'Ark1'!#REF!</f>
        <v>#REF!</v>
      </c>
      <c r="AE297" s="63" t="e">
        <f t="shared" si="26"/>
        <v>#REF!</v>
      </c>
      <c r="AF297" s="207" t="e">
        <f>+'Ark1'!#REF!</f>
        <v>#REF!</v>
      </c>
      <c r="AG297" s="1" t="e">
        <f>+'Ark1'!#REF!</f>
        <v>#REF!</v>
      </c>
      <c r="AH297" s="63" t="e">
        <f t="shared" si="27"/>
        <v>#REF!</v>
      </c>
      <c r="AI297" s="1" t="e">
        <f>+'Ark1'!#REF!</f>
        <v>#REF!</v>
      </c>
      <c r="AJ297" s="207"/>
      <c r="AK297" s="11" t="e">
        <f>+'Ark1'!#REF!</f>
        <v>#REF!</v>
      </c>
      <c r="AL297" s="101" t="e">
        <f>+'Ark1'!#REF!</f>
        <v>#REF!</v>
      </c>
      <c r="AM297" s="101" t="e">
        <f>+'Ark1'!#REF!</f>
        <v>#REF!</v>
      </c>
      <c r="AN297" s="101" t="e">
        <f>+'Ark1'!#REF!</f>
        <v>#REF!</v>
      </c>
      <c r="AO297" s="1" t="e">
        <f>+'Ark1'!#REF!</f>
        <v>#REF!</v>
      </c>
      <c r="AP297" s="1" t="e">
        <f>+'Ark1'!#REF!</f>
        <v>#REF!</v>
      </c>
      <c r="AQ297" s="11" t="e">
        <f>+'Ark1'!#REF!</f>
        <v>#REF!</v>
      </c>
      <c r="AR297" s="1" t="e">
        <f t="shared" si="24"/>
        <v>#REF!</v>
      </c>
      <c r="AS297" s="11" t="e">
        <f t="shared" si="25"/>
        <v>#REF!</v>
      </c>
      <c r="AT297" s="47"/>
      <c r="AW297" s="68" t="s">
        <v>95</v>
      </c>
    </row>
    <row r="298" spans="24:49">
      <c r="X298" s="47"/>
      <c r="Y298" t="e">
        <f>+'Ark1'!#REF!</f>
        <v>#REF!</v>
      </c>
      <c r="Z298" t="e">
        <f>+'Ark1'!#REF!</f>
        <v>#REF!</v>
      </c>
      <c r="AA298" s="3" t="str">
        <f t="shared" si="28"/>
        <v>1</v>
      </c>
      <c r="AB298" t="e">
        <f>+'Ark1'!#REF!</f>
        <v>#REF!</v>
      </c>
      <c r="AC298" t="e">
        <f>+'Ark1'!#REF!</f>
        <v>#REF!</v>
      </c>
      <c r="AD298" s="207" t="e">
        <f>+'Ark1'!#REF!</f>
        <v>#REF!</v>
      </c>
      <c r="AE298" s="63" t="e">
        <f t="shared" si="26"/>
        <v>#REF!</v>
      </c>
      <c r="AF298" s="207" t="e">
        <f>+'Ark1'!#REF!</f>
        <v>#REF!</v>
      </c>
      <c r="AG298" s="1" t="e">
        <f>+'Ark1'!#REF!</f>
        <v>#REF!</v>
      </c>
      <c r="AH298" s="63" t="e">
        <f t="shared" si="27"/>
        <v>#REF!</v>
      </c>
      <c r="AI298" s="1" t="e">
        <f>+'Ark1'!#REF!</f>
        <v>#REF!</v>
      </c>
      <c r="AJ298" s="207"/>
      <c r="AK298" s="11" t="e">
        <f>+'Ark1'!#REF!</f>
        <v>#REF!</v>
      </c>
      <c r="AL298" s="101" t="e">
        <f>+'Ark1'!#REF!</f>
        <v>#REF!</v>
      </c>
      <c r="AM298" s="101" t="e">
        <f>+'Ark1'!#REF!</f>
        <v>#REF!</v>
      </c>
      <c r="AN298" s="101" t="e">
        <f>+'Ark1'!#REF!</f>
        <v>#REF!</v>
      </c>
      <c r="AO298" s="1" t="e">
        <f>+'Ark1'!#REF!</f>
        <v>#REF!</v>
      </c>
      <c r="AP298" s="1" t="e">
        <f>+'Ark1'!#REF!</f>
        <v>#REF!</v>
      </c>
      <c r="AQ298" s="11" t="e">
        <f>+'Ark1'!#REF!</f>
        <v>#REF!</v>
      </c>
      <c r="AR298" s="1" t="e">
        <f t="shared" si="24"/>
        <v>#REF!</v>
      </c>
      <c r="AS298" s="11" t="e">
        <f t="shared" si="25"/>
        <v>#REF!</v>
      </c>
      <c r="AT298" s="47"/>
      <c r="AW298" s="57" t="s">
        <v>96</v>
      </c>
    </row>
    <row r="299" spans="24:49">
      <c r="X299" s="47"/>
      <c r="Y299" t="e">
        <f>+'Ark1'!#REF!</f>
        <v>#REF!</v>
      </c>
      <c r="Z299" t="e">
        <f>+'Ark1'!#REF!</f>
        <v>#REF!</v>
      </c>
      <c r="AA299" s="3" t="str">
        <f t="shared" si="28"/>
        <v>1+</v>
      </c>
      <c r="AB299" t="e">
        <f>+'Ark1'!#REF!</f>
        <v>#REF!</v>
      </c>
      <c r="AC299" t="e">
        <f>+'Ark1'!#REF!</f>
        <v>#REF!</v>
      </c>
      <c r="AD299" s="207" t="e">
        <f>+'Ark1'!#REF!</f>
        <v>#REF!</v>
      </c>
      <c r="AE299" s="63" t="e">
        <f t="shared" si="26"/>
        <v>#REF!</v>
      </c>
      <c r="AF299" s="207" t="e">
        <f>+'Ark1'!#REF!</f>
        <v>#REF!</v>
      </c>
      <c r="AG299" s="1" t="e">
        <f>+'Ark1'!#REF!</f>
        <v>#REF!</v>
      </c>
      <c r="AH299" s="63" t="e">
        <f t="shared" si="27"/>
        <v>#REF!</v>
      </c>
      <c r="AI299" s="1" t="e">
        <f>+'Ark1'!#REF!</f>
        <v>#REF!</v>
      </c>
      <c r="AJ299" s="207"/>
      <c r="AK299" s="11" t="e">
        <f>+'Ark1'!#REF!</f>
        <v>#REF!</v>
      </c>
      <c r="AL299" s="101" t="e">
        <f>+'Ark1'!#REF!</f>
        <v>#REF!</v>
      </c>
      <c r="AM299" s="101" t="e">
        <f>+'Ark1'!#REF!</f>
        <v>#REF!</v>
      </c>
      <c r="AN299" s="101" t="e">
        <f>+'Ark1'!#REF!</f>
        <v>#REF!</v>
      </c>
      <c r="AO299" s="1" t="e">
        <f>+'Ark1'!#REF!</f>
        <v>#REF!</v>
      </c>
      <c r="AP299" s="1" t="e">
        <f>+'Ark1'!#REF!</f>
        <v>#REF!</v>
      </c>
      <c r="AQ299" s="11" t="e">
        <f>+'Ark1'!#REF!</f>
        <v>#REF!</v>
      </c>
      <c r="AR299" s="1" t="e">
        <f t="shared" si="24"/>
        <v>#REF!</v>
      </c>
      <c r="AS299" s="11" t="e">
        <f t="shared" si="25"/>
        <v>#REF!</v>
      </c>
      <c r="AT299" s="47"/>
      <c r="AW299" s="57" t="s">
        <v>97</v>
      </c>
    </row>
    <row r="300" spans="24:49">
      <c r="X300" s="47"/>
      <c r="Y300" t="e">
        <f>+'Ark1'!#REF!</f>
        <v>#REF!</v>
      </c>
      <c r="Z300" t="e">
        <f>+'Ark1'!#REF!</f>
        <v>#REF!</v>
      </c>
      <c r="AA300" s="3" t="str">
        <f t="shared" si="28"/>
        <v>2-</v>
      </c>
      <c r="AB300" t="e">
        <f>+'Ark1'!#REF!</f>
        <v>#REF!</v>
      </c>
      <c r="AC300" t="e">
        <f>+'Ark1'!#REF!</f>
        <v>#REF!</v>
      </c>
      <c r="AD300" s="207" t="e">
        <f>+'Ark1'!#REF!</f>
        <v>#REF!</v>
      </c>
      <c r="AE300" s="63" t="e">
        <f t="shared" si="26"/>
        <v>#REF!</v>
      </c>
      <c r="AF300" s="207" t="e">
        <f>+'Ark1'!#REF!</f>
        <v>#REF!</v>
      </c>
      <c r="AG300" s="1" t="e">
        <f>+'Ark1'!#REF!</f>
        <v>#REF!</v>
      </c>
      <c r="AH300" s="63" t="e">
        <f t="shared" si="27"/>
        <v>#REF!</v>
      </c>
      <c r="AI300" s="1" t="e">
        <f>+'Ark1'!#REF!</f>
        <v>#REF!</v>
      </c>
      <c r="AJ300" s="207"/>
      <c r="AK300" s="11" t="e">
        <f>+'Ark1'!#REF!</f>
        <v>#REF!</v>
      </c>
      <c r="AL300" s="101" t="e">
        <f>+'Ark1'!#REF!</f>
        <v>#REF!</v>
      </c>
      <c r="AM300" s="101" t="e">
        <f>+'Ark1'!#REF!</f>
        <v>#REF!</v>
      </c>
      <c r="AN300" s="101" t="e">
        <f>+'Ark1'!#REF!</f>
        <v>#REF!</v>
      </c>
      <c r="AO300" s="1" t="e">
        <f>+'Ark1'!#REF!</f>
        <v>#REF!</v>
      </c>
      <c r="AP300" s="1" t="e">
        <f>+'Ark1'!#REF!</f>
        <v>#REF!</v>
      </c>
      <c r="AQ300" s="11" t="e">
        <f>+'Ark1'!#REF!</f>
        <v>#REF!</v>
      </c>
      <c r="AR300" s="1" t="e">
        <f t="shared" si="24"/>
        <v>#REF!</v>
      </c>
      <c r="AS300" s="11" t="e">
        <f t="shared" si="25"/>
        <v>#REF!</v>
      </c>
      <c r="AT300" s="47"/>
      <c r="AW300" s="68" t="s">
        <v>98</v>
      </c>
    </row>
    <row r="301" spans="24:49">
      <c r="X301" s="47"/>
      <c r="Y301" t="e">
        <f>+'Ark1'!#REF!</f>
        <v>#REF!</v>
      </c>
      <c r="Z301" t="e">
        <f>+'Ark1'!#REF!</f>
        <v>#REF!</v>
      </c>
      <c r="AA301" s="3" t="str">
        <f t="shared" si="28"/>
        <v>2</v>
      </c>
      <c r="AB301" t="e">
        <f>+'Ark1'!#REF!</f>
        <v>#REF!</v>
      </c>
      <c r="AC301" t="e">
        <f>+'Ark1'!#REF!</f>
        <v>#REF!</v>
      </c>
      <c r="AD301" s="207" t="e">
        <f>+'Ark1'!#REF!</f>
        <v>#REF!</v>
      </c>
      <c r="AE301" s="63" t="e">
        <f t="shared" si="26"/>
        <v>#REF!</v>
      </c>
      <c r="AF301" s="207" t="e">
        <f>+'Ark1'!#REF!</f>
        <v>#REF!</v>
      </c>
      <c r="AG301" s="1" t="e">
        <f>+'Ark1'!#REF!</f>
        <v>#REF!</v>
      </c>
      <c r="AH301" s="63" t="e">
        <f t="shared" si="27"/>
        <v>#REF!</v>
      </c>
      <c r="AI301" s="1" t="e">
        <f>+'Ark1'!#REF!</f>
        <v>#REF!</v>
      </c>
      <c r="AJ301" s="207"/>
      <c r="AK301" s="11" t="e">
        <f>+'Ark1'!#REF!</f>
        <v>#REF!</v>
      </c>
      <c r="AL301" s="101" t="e">
        <f>+'Ark1'!#REF!</f>
        <v>#REF!</v>
      </c>
      <c r="AM301" s="101" t="e">
        <f>+'Ark1'!#REF!</f>
        <v>#REF!</v>
      </c>
      <c r="AN301" s="101" t="e">
        <f>+'Ark1'!#REF!</f>
        <v>#REF!</v>
      </c>
      <c r="AO301" s="1" t="e">
        <f>+'Ark1'!#REF!</f>
        <v>#REF!</v>
      </c>
      <c r="AP301" s="1" t="e">
        <f>+'Ark1'!#REF!</f>
        <v>#REF!</v>
      </c>
      <c r="AQ301" s="11" t="e">
        <f>+'Ark1'!#REF!</f>
        <v>#REF!</v>
      </c>
      <c r="AR301" s="1" t="e">
        <f t="shared" si="24"/>
        <v>#REF!</v>
      </c>
      <c r="AS301" s="11" t="e">
        <f t="shared" si="25"/>
        <v>#REF!</v>
      </c>
      <c r="AT301" s="47"/>
      <c r="AW301" s="57" t="s">
        <v>99</v>
      </c>
    </row>
    <row r="302" spans="24:49">
      <c r="X302" s="47"/>
      <c r="Y302" t="e">
        <f>+'Ark1'!#REF!</f>
        <v>#REF!</v>
      </c>
      <c r="Z302" t="e">
        <f>+'Ark1'!#REF!</f>
        <v>#REF!</v>
      </c>
      <c r="AA302" s="3" t="str">
        <f t="shared" si="28"/>
        <v>2+</v>
      </c>
      <c r="AB302" t="e">
        <f>+'Ark1'!#REF!</f>
        <v>#REF!</v>
      </c>
      <c r="AC302" t="e">
        <f>+'Ark1'!#REF!</f>
        <v>#REF!</v>
      </c>
      <c r="AD302" s="207" t="e">
        <f>+'Ark1'!#REF!</f>
        <v>#REF!</v>
      </c>
      <c r="AE302" s="63" t="e">
        <f t="shared" si="26"/>
        <v>#REF!</v>
      </c>
      <c r="AF302" s="207" t="e">
        <f>+'Ark1'!#REF!</f>
        <v>#REF!</v>
      </c>
      <c r="AG302" s="1" t="e">
        <f>+'Ark1'!#REF!</f>
        <v>#REF!</v>
      </c>
      <c r="AH302" s="63" t="e">
        <f t="shared" si="27"/>
        <v>#REF!</v>
      </c>
      <c r="AI302" s="1" t="e">
        <f>+'Ark1'!#REF!</f>
        <v>#REF!</v>
      </c>
      <c r="AJ302" s="207"/>
      <c r="AK302" s="11" t="e">
        <f>+'Ark1'!#REF!</f>
        <v>#REF!</v>
      </c>
      <c r="AL302" s="101" t="e">
        <f>+'Ark1'!#REF!</f>
        <v>#REF!</v>
      </c>
      <c r="AM302" s="101" t="e">
        <f>+'Ark1'!#REF!</f>
        <v>#REF!</v>
      </c>
      <c r="AN302" s="101" t="e">
        <f>+'Ark1'!#REF!</f>
        <v>#REF!</v>
      </c>
      <c r="AO302" s="1" t="e">
        <f>+'Ark1'!#REF!</f>
        <v>#REF!</v>
      </c>
      <c r="AP302" s="1" t="e">
        <f>+'Ark1'!#REF!</f>
        <v>#REF!</v>
      </c>
      <c r="AQ302" s="11" t="e">
        <f>+'Ark1'!#REF!</f>
        <v>#REF!</v>
      </c>
      <c r="AR302" s="1" t="e">
        <f t="shared" si="24"/>
        <v>#REF!</v>
      </c>
      <c r="AS302" s="11" t="e">
        <f t="shared" si="25"/>
        <v>#REF!</v>
      </c>
      <c r="AT302" s="47"/>
      <c r="AW302" s="57" t="s">
        <v>100</v>
      </c>
    </row>
    <row r="303" spans="24:49">
      <c r="X303" s="47"/>
      <c r="Y303" t="e">
        <f>+'Ark1'!#REF!</f>
        <v>#REF!</v>
      </c>
      <c r="Z303" t="e">
        <f>+'Ark1'!#REF!</f>
        <v>#REF!</v>
      </c>
      <c r="AA303" s="3" t="str">
        <f t="shared" si="28"/>
        <v>3-</v>
      </c>
      <c r="AB303" t="e">
        <f>+'Ark1'!#REF!</f>
        <v>#REF!</v>
      </c>
      <c r="AC303" t="e">
        <f>+'Ark1'!#REF!</f>
        <v>#REF!</v>
      </c>
      <c r="AD303" s="207" t="e">
        <f>+'Ark1'!#REF!</f>
        <v>#REF!</v>
      </c>
      <c r="AE303" s="63" t="e">
        <f t="shared" si="26"/>
        <v>#REF!</v>
      </c>
      <c r="AF303" s="207" t="e">
        <f>+'Ark1'!#REF!</f>
        <v>#REF!</v>
      </c>
      <c r="AG303" s="1" t="e">
        <f>+'Ark1'!#REF!</f>
        <v>#REF!</v>
      </c>
      <c r="AH303" s="63" t="e">
        <f t="shared" si="27"/>
        <v>#REF!</v>
      </c>
      <c r="AI303" s="1" t="e">
        <f>+'Ark1'!#REF!</f>
        <v>#REF!</v>
      </c>
      <c r="AJ303" s="207"/>
      <c r="AK303" s="11" t="e">
        <f>+'Ark1'!#REF!</f>
        <v>#REF!</v>
      </c>
      <c r="AL303" s="101" t="e">
        <f>+'Ark1'!#REF!</f>
        <v>#REF!</v>
      </c>
      <c r="AM303" s="101" t="e">
        <f>+'Ark1'!#REF!</f>
        <v>#REF!</v>
      </c>
      <c r="AN303" s="101" t="e">
        <f>+'Ark1'!#REF!</f>
        <v>#REF!</v>
      </c>
      <c r="AO303" s="1" t="e">
        <f>+'Ark1'!#REF!</f>
        <v>#REF!</v>
      </c>
      <c r="AP303" s="1" t="e">
        <f>+'Ark1'!#REF!</f>
        <v>#REF!</v>
      </c>
      <c r="AQ303" s="11" t="e">
        <f>+'Ark1'!#REF!</f>
        <v>#REF!</v>
      </c>
      <c r="AR303" s="1" t="e">
        <f t="shared" si="24"/>
        <v>#REF!</v>
      </c>
      <c r="AS303" s="11" t="e">
        <f t="shared" si="25"/>
        <v>#REF!</v>
      </c>
      <c r="AT303" s="47"/>
      <c r="AW303" s="68" t="s">
        <v>101</v>
      </c>
    </row>
    <row r="304" spans="24:49">
      <c r="X304" s="47"/>
      <c r="Y304" t="e">
        <f>+'Ark1'!#REF!</f>
        <v>#REF!</v>
      </c>
      <c r="Z304" t="e">
        <f>+'Ark1'!#REF!</f>
        <v>#REF!</v>
      </c>
      <c r="AA304" s="3" t="str">
        <f t="shared" si="28"/>
        <v>3</v>
      </c>
      <c r="AB304" t="e">
        <f>+'Ark1'!#REF!</f>
        <v>#REF!</v>
      </c>
      <c r="AC304" t="e">
        <f>+'Ark1'!#REF!</f>
        <v>#REF!</v>
      </c>
      <c r="AD304" s="207" t="e">
        <f>+'Ark1'!#REF!</f>
        <v>#REF!</v>
      </c>
      <c r="AE304" s="63" t="e">
        <f t="shared" si="26"/>
        <v>#REF!</v>
      </c>
      <c r="AF304" s="207" t="e">
        <f>+'Ark1'!#REF!</f>
        <v>#REF!</v>
      </c>
      <c r="AG304" s="1" t="e">
        <f>+'Ark1'!#REF!</f>
        <v>#REF!</v>
      </c>
      <c r="AH304" s="63" t="e">
        <f t="shared" si="27"/>
        <v>#REF!</v>
      </c>
      <c r="AI304" s="1" t="e">
        <f>+'Ark1'!#REF!</f>
        <v>#REF!</v>
      </c>
      <c r="AJ304" s="207"/>
      <c r="AK304" s="11" t="e">
        <f>+'Ark1'!#REF!</f>
        <v>#REF!</v>
      </c>
      <c r="AL304" s="101" t="e">
        <f>+'Ark1'!#REF!</f>
        <v>#REF!</v>
      </c>
      <c r="AM304" s="101" t="e">
        <f>+'Ark1'!#REF!</f>
        <v>#REF!</v>
      </c>
      <c r="AN304" s="101" t="e">
        <f>+'Ark1'!#REF!</f>
        <v>#REF!</v>
      </c>
      <c r="AO304" s="1" t="e">
        <f>+'Ark1'!#REF!</f>
        <v>#REF!</v>
      </c>
      <c r="AP304" s="1" t="e">
        <f>+'Ark1'!#REF!</f>
        <v>#REF!</v>
      </c>
      <c r="AQ304" s="11" t="e">
        <f>+'Ark1'!#REF!</f>
        <v>#REF!</v>
      </c>
      <c r="AR304" s="1" t="e">
        <f t="shared" si="24"/>
        <v>#REF!</v>
      </c>
      <c r="AS304" s="11" t="e">
        <f t="shared" si="25"/>
        <v>#REF!</v>
      </c>
      <c r="AT304" s="47"/>
      <c r="AW304" s="57" t="s">
        <v>102</v>
      </c>
    </row>
    <row r="305" spans="24:56">
      <c r="X305" s="47"/>
      <c r="Y305" t="e">
        <f>+'Ark1'!#REF!</f>
        <v>#REF!</v>
      </c>
      <c r="Z305" t="e">
        <f>+'Ark1'!#REF!</f>
        <v>#REF!</v>
      </c>
      <c r="AA305" s="3" t="str">
        <f t="shared" si="28"/>
        <v>3+</v>
      </c>
      <c r="AB305" t="e">
        <f>+'Ark1'!#REF!</f>
        <v>#REF!</v>
      </c>
      <c r="AC305" t="e">
        <f>+'Ark1'!#REF!</f>
        <v>#REF!</v>
      </c>
      <c r="AD305" s="207" t="e">
        <f>+'Ark1'!#REF!</f>
        <v>#REF!</v>
      </c>
      <c r="AE305" s="63" t="e">
        <f t="shared" si="26"/>
        <v>#REF!</v>
      </c>
      <c r="AF305" s="207" t="e">
        <f>+'Ark1'!#REF!</f>
        <v>#REF!</v>
      </c>
      <c r="AG305" s="1" t="e">
        <f>+'Ark1'!#REF!</f>
        <v>#REF!</v>
      </c>
      <c r="AH305" s="63" t="e">
        <f t="shared" si="27"/>
        <v>#REF!</v>
      </c>
      <c r="AI305" s="1" t="e">
        <f>+'Ark1'!#REF!</f>
        <v>#REF!</v>
      </c>
      <c r="AJ305" s="207"/>
      <c r="AK305" s="11" t="e">
        <f>+'Ark1'!#REF!</f>
        <v>#REF!</v>
      </c>
      <c r="AL305" s="101" t="e">
        <f>+'Ark1'!#REF!</f>
        <v>#REF!</v>
      </c>
      <c r="AM305" s="101" t="e">
        <f>+'Ark1'!#REF!</f>
        <v>#REF!</v>
      </c>
      <c r="AN305" s="101" t="e">
        <f>+'Ark1'!#REF!</f>
        <v>#REF!</v>
      </c>
      <c r="AO305" s="1" t="e">
        <f>+'Ark1'!#REF!</f>
        <v>#REF!</v>
      </c>
      <c r="AP305" s="1" t="e">
        <f>+'Ark1'!#REF!</f>
        <v>#REF!</v>
      </c>
      <c r="AQ305" s="11" t="e">
        <f>+'Ark1'!#REF!</f>
        <v>#REF!</v>
      </c>
      <c r="AR305" s="1" t="e">
        <f t="shared" si="24"/>
        <v>#REF!</v>
      </c>
      <c r="AS305" s="11" t="e">
        <f t="shared" si="25"/>
        <v>#REF!</v>
      </c>
      <c r="AT305" s="47"/>
      <c r="AW305" s="57" t="s">
        <v>103</v>
      </c>
    </row>
    <row r="306" spans="24:56">
      <c r="X306" s="47"/>
      <c r="Y306" t="e">
        <f>+'Ark1'!#REF!</f>
        <v>#REF!</v>
      </c>
      <c r="Z306" t="e">
        <f>+'Ark1'!#REF!</f>
        <v>#REF!</v>
      </c>
      <c r="AA306" s="3" t="str">
        <f t="shared" si="28"/>
        <v>4-</v>
      </c>
      <c r="AB306" t="e">
        <f>+'Ark1'!#REF!</f>
        <v>#REF!</v>
      </c>
      <c r="AC306" t="e">
        <f>+'Ark1'!#REF!</f>
        <v>#REF!</v>
      </c>
      <c r="AD306" s="207" t="e">
        <f>+'Ark1'!#REF!</f>
        <v>#REF!</v>
      </c>
      <c r="AE306" s="63" t="e">
        <f t="shared" si="26"/>
        <v>#REF!</v>
      </c>
      <c r="AF306" s="207" t="e">
        <f>+'Ark1'!#REF!</f>
        <v>#REF!</v>
      </c>
      <c r="AG306" s="1" t="e">
        <f>+'Ark1'!#REF!</f>
        <v>#REF!</v>
      </c>
      <c r="AH306" s="63" t="e">
        <f t="shared" si="27"/>
        <v>#REF!</v>
      </c>
      <c r="AI306" s="1" t="e">
        <f>+'Ark1'!#REF!</f>
        <v>#REF!</v>
      </c>
      <c r="AJ306" s="207"/>
      <c r="AK306" s="11" t="e">
        <f>+'Ark1'!#REF!</f>
        <v>#REF!</v>
      </c>
      <c r="AL306" s="101" t="e">
        <f>+'Ark1'!#REF!</f>
        <v>#REF!</v>
      </c>
      <c r="AM306" s="101" t="e">
        <f>+'Ark1'!#REF!</f>
        <v>#REF!</v>
      </c>
      <c r="AN306" s="101" t="e">
        <f>+'Ark1'!#REF!</f>
        <v>#REF!</v>
      </c>
      <c r="AO306" s="1" t="e">
        <f>+'Ark1'!#REF!</f>
        <v>#REF!</v>
      </c>
      <c r="AP306" s="1" t="e">
        <f>+'Ark1'!#REF!</f>
        <v>#REF!</v>
      </c>
      <c r="AQ306" s="11" t="e">
        <f>+'Ark1'!#REF!</f>
        <v>#REF!</v>
      </c>
      <c r="AR306" s="1" t="e">
        <f t="shared" si="24"/>
        <v>#REF!</v>
      </c>
      <c r="AS306" s="11" t="e">
        <f t="shared" si="25"/>
        <v>#REF!</v>
      </c>
      <c r="AT306" s="47"/>
      <c r="AW306" s="68" t="s">
        <v>104</v>
      </c>
    </row>
    <row r="307" spans="24:56">
      <c r="X307" s="47"/>
      <c r="Y307" t="e">
        <f>+'Ark1'!#REF!</f>
        <v>#REF!</v>
      </c>
      <c r="Z307" t="e">
        <f>+'Ark1'!#REF!</f>
        <v>#REF!</v>
      </c>
      <c r="AA307" s="3" t="str">
        <f t="shared" si="28"/>
        <v>4</v>
      </c>
      <c r="AB307" t="e">
        <f>+'Ark1'!#REF!</f>
        <v>#REF!</v>
      </c>
      <c r="AC307" t="e">
        <f>+'Ark1'!#REF!</f>
        <v>#REF!</v>
      </c>
      <c r="AD307" s="207" t="e">
        <f>+'Ark1'!#REF!</f>
        <v>#REF!</v>
      </c>
      <c r="AE307" s="63" t="e">
        <f t="shared" si="26"/>
        <v>#REF!</v>
      </c>
      <c r="AF307" s="207" t="e">
        <f>+'Ark1'!#REF!</f>
        <v>#REF!</v>
      </c>
      <c r="AG307" s="1" t="e">
        <f>+'Ark1'!#REF!</f>
        <v>#REF!</v>
      </c>
      <c r="AH307" s="63" t="e">
        <f t="shared" si="27"/>
        <v>#REF!</v>
      </c>
      <c r="AI307" s="1" t="e">
        <f>+'Ark1'!#REF!</f>
        <v>#REF!</v>
      </c>
      <c r="AJ307" s="207"/>
      <c r="AK307" s="11" t="e">
        <f>+'Ark1'!#REF!</f>
        <v>#REF!</v>
      </c>
      <c r="AL307" s="101" t="e">
        <f>+'Ark1'!#REF!</f>
        <v>#REF!</v>
      </c>
      <c r="AM307" s="101" t="e">
        <f>+'Ark1'!#REF!</f>
        <v>#REF!</v>
      </c>
      <c r="AN307" s="101" t="e">
        <f>+'Ark1'!#REF!</f>
        <v>#REF!</v>
      </c>
      <c r="AO307" s="1" t="e">
        <f>+'Ark1'!#REF!</f>
        <v>#REF!</v>
      </c>
      <c r="AP307" s="1" t="e">
        <f>+'Ark1'!#REF!</f>
        <v>#REF!</v>
      </c>
      <c r="AQ307" s="11" t="e">
        <f>+'Ark1'!#REF!</f>
        <v>#REF!</v>
      </c>
      <c r="AR307" s="1" t="e">
        <f t="shared" si="24"/>
        <v>#REF!</v>
      </c>
      <c r="AS307" s="11" t="e">
        <f t="shared" si="25"/>
        <v>#REF!</v>
      </c>
      <c r="AT307" s="47"/>
      <c r="AW307" s="57" t="s">
        <v>105</v>
      </c>
    </row>
    <row r="308" spans="24:56">
      <c r="X308" s="47"/>
      <c r="Y308" t="e">
        <f>+'Ark1'!#REF!</f>
        <v>#REF!</v>
      </c>
      <c r="Z308" t="e">
        <f>+'Ark1'!#REF!</f>
        <v>#REF!</v>
      </c>
      <c r="AA308" s="3" t="str">
        <f t="shared" si="28"/>
        <v>4+</v>
      </c>
      <c r="AB308" t="e">
        <f>+'Ark1'!#REF!</f>
        <v>#REF!</v>
      </c>
      <c r="AC308" t="e">
        <f>+'Ark1'!#REF!</f>
        <v>#REF!</v>
      </c>
      <c r="AD308" s="207" t="e">
        <f>+'Ark1'!#REF!</f>
        <v>#REF!</v>
      </c>
      <c r="AE308" s="63" t="e">
        <f t="shared" si="26"/>
        <v>#REF!</v>
      </c>
      <c r="AF308" s="207" t="e">
        <f>+'Ark1'!#REF!</f>
        <v>#REF!</v>
      </c>
      <c r="AG308" s="1" t="e">
        <f>+'Ark1'!#REF!</f>
        <v>#REF!</v>
      </c>
      <c r="AH308" s="63" t="e">
        <f t="shared" si="27"/>
        <v>#REF!</v>
      </c>
      <c r="AI308" s="1" t="e">
        <f>+'Ark1'!#REF!</f>
        <v>#REF!</v>
      </c>
      <c r="AJ308" s="207"/>
      <c r="AK308" s="11" t="e">
        <f>+'Ark1'!#REF!</f>
        <v>#REF!</v>
      </c>
      <c r="AL308" s="101" t="e">
        <f>+'Ark1'!#REF!</f>
        <v>#REF!</v>
      </c>
      <c r="AM308" s="101" t="e">
        <f>+'Ark1'!#REF!</f>
        <v>#REF!</v>
      </c>
      <c r="AN308" s="101" t="e">
        <f>+'Ark1'!#REF!</f>
        <v>#REF!</v>
      </c>
      <c r="AO308" s="1" t="e">
        <f>+'Ark1'!#REF!</f>
        <v>#REF!</v>
      </c>
      <c r="AP308" s="1" t="e">
        <f>+'Ark1'!#REF!</f>
        <v>#REF!</v>
      </c>
      <c r="AQ308" s="11" t="e">
        <f>+'Ark1'!#REF!</f>
        <v>#REF!</v>
      </c>
      <c r="AR308" s="1" t="e">
        <f t="shared" si="24"/>
        <v>#REF!</v>
      </c>
      <c r="AS308" s="11" t="e">
        <f t="shared" si="25"/>
        <v>#REF!</v>
      </c>
      <c r="AT308" s="47"/>
      <c r="AW308" s="57" t="s">
        <v>106</v>
      </c>
    </row>
    <row r="309" spans="24:56">
      <c r="X309" s="47"/>
      <c r="Y309" t="e">
        <f>+'Ark1'!#REF!</f>
        <v>#REF!</v>
      </c>
      <c r="Z309" t="e">
        <f>+'Ark1'!#REF!</f>
        <v>#REF!</v>
      </c>
      <c r="AA309" s="3" t="str">
        <f t="shared" si="28"/>
        <v>5-</v>
      </c>
      <c r="AB309" t="e">
        <f>+'Ark1'!#REF!</f>
        <v>#REF!</v>
      </c>
      <c r="AC309" t="e">
        <f>+'Ark1'!#REF!</f>
        <v>#REF!</v>
      </c>
      <c r="AD309" s="207" t="e">
        <f>+'Ark1'!#REF!</f>
        <v>#REF!</v>
      </c>
      <c r="AE309" s="63" t="e">
        <f t="shared" si="26"/>
        <v>#REF!</v>
      </c>
      <c r="AF309" s="207" t="e">
        <f>+'Ark1'!#REF!</f>
        <v>#REF!</v>
      </c>
      <c r="AG309" s="1" t="e">
        <f>+'Ark1'!#REF!</f>
        <v>#REF!</v>
      </c>
      <c r="AH309" s="63" t="e">
        <f t="shared" si="27"/>
        <v>#REF!</v>
      </c>
      <c r="AI309" s="1" t="e">
        <f>+'Ark1'!#REF!</f>
        <v>#REF!</v>
      </c>
      <c r="AJ309" s="207"/>
      <c r="AK309" s="11" t="e">
        <f>+'Ark1'!#REF!</f>
        <v>#REF!</v>
      </c>
      <c r="AL309" s="101" t="e">
        <f>+'Ark1'!#REF!</f>
        <v>#REF!</v>
      </c>
      <c r="AM309" s="101" t="e">
        <f>+'Ark1'!#REF!</f>
        <v>#REF!</v>
      </c>
      <c r="AN309" s="101" t="e">
        <f>+'Ark1'!#REF!</f>
        <v>#REF!</v>
      </c>
      <c r="AO309" s="1" t="e">
        <f>+'Ark1'!#REF!</f>
        <v>#REF!</v>
      </c>
      <c r="AP309" s="1" t="e">
        <f>+'Ark1'!#REF!</f>
        <v>#REF!</v>
      </c>
      <c r="AQ309" s="11" t="e">
        <f>+'Ark1'!#REF!</f>
        <v>#REF!</v>
      </c>
      <c r="AR309" s="1" t="e">
        <f t="shared" si="24"/>
        <v>#REF!</v>
      </c>
      <c r="AS309" s="11" t="e">
        <f t="shared" si="25"/>
        <v>#REF!</v>
      </c>
      <c r="AT309" s="47"/>
      <c r="AW309" s="68" t="s">
        <v>107</v>
      </c>
    </row>
    <row r="310" spans="24:56">
      <c r="X310" s="47"/>
      <c r="Y310" t="e">
        <f>+'Ark1'!#REF!</f>
        <v>#REF!</v>
      </c>
      <c r="Z310" t="e">
        <f>+'Ark1'!#REF!</f>
        <v>#REF!</v>
      </c>
      <c r="AA310" s="3" t="str">
        <f t="shared" si="28"/>
        <v>5</v>
      </c>
      <c r="AB310" t="e">
        <f>+'Ark1'!#REF!</f>
        <v>#REF!</v>
      </c>
      <c r="AC310" t="e">
        <f>+'Ark1'!#REF!</f>
        <v>#REF!</v>
      </c>
      <c r="AD310" s="207" t="e">
        <f>+'Ark1'!#REF!</f>
        <v>#REF!</v>
      </c>
      <c r="AE310" s="63" t="e">
        <f t="shared" si="26"/>
        <v>#REF!</v>
      </c>
      <c r="AF310" s="207" t="e">
        <f>+'Ark1'!#REF!</f>
        <v>#REF!</v>
      </c>
      <c r="AG310" s="1" t="e">
        <f>+'Ark1'!#REF!</f>
        <v>#REF!</v>
      </c>
      <c r="AH310" s="63" t="e">
        <f t="shared" si="27"/>
        <v>#REF!</v>
      </c>
      <c r="AI310" s="1" t="e">
        <f>+'Ark1'!#REF!</f>
        <v>#REF!</v>
      </c>
      <c r="AJ310" s="207"/>
      <c r="AK310" s="11" t="e">
        <f>+'Ark1'!#REF!</f>
        <v>#REF!</v>
      </c>
      <c r="AL310" s="101" t="e">
        <f>+'Ark1'!#REF!</f>
        <v>#REF!</v>
      </c>
      <c r="AM310" s="101" t="e">
        <f>+'Ark1'!#REF!</f>
        <v>#REF!</v>
      </c>
      <c r="AN310" s="101" t="e">
        <f>+'Ark1'!#REF!</f>
        <v>#REF!</v>
      </c>
      <c r="AO310" s="1" t="e">
        <f>+'Ark1'!#REF!</f>
        <v>#REF!</v>
      </c>
      <c r="AP310" s="1" t="e">
        <f>+'Ark1'!#REF!</f>
        <v>#REF!</v>
      </c>
      <c r="AQ310" s="11" t="e">
        <f>+'Ark1'!#REF!</f>
        <v>#REF!</v>
      </c>
      <c r="AR310" s="1" t="e">
        <f t="shared" si="24"/>
        <v>#REF!</v>
      </c>
      <c r="AS310" s="11" t="e">
        <f t="shared" si="25"/>
        <v>#REF!</v>
      </c>
      <c r="AT310" s="47"/>
      <c r="AW310" s="57" t="s">
        <v>108</v>
      </c>
    </row>
    <row r="311" spans="24:56">
      <c r="X311" s="47"/>
      <c r="Y311" t="e">
        <f>+'Ark1'!#REF!</f>
        <v>#REF!</v>
      </c>
      <c r="Z311" t="e">
        <f>+'Ark1'!#REF!</f>
        <v>#REF!</v>
      </c>
      <c r="AA311" s="3" t="str">
        <f t="shared" si="28"/>
        <v>5+</v>
      </c>
      <c r="AB311" t="e">
        <f>+'Ark1'!#REF!</f>
        <v>#REF!</v>
      </c>
      <c r="AC311" t="e">
        <f>+'Ark1'!#REF!</f>
        <v>#REF!</v>
      </c>
      <c r="AD311" s="207" t="e">
        <f>+'Ark1'!#REF!</f>
        <v>#REF!</v>
      </c>
      <c r="AE311" s="63" t="e">
        <f t="shared" si="26"/>
        <v>#REF!</v>
      </c>
      <c r="AF311" s="207" t="e">
        <f>+'Ark1'!#REF!</f>
        <v>#REF!</v>
      </c>
      <c r="AG311" s="1" t="e">
        <f>+'Ark1'!#REF!</f>
        <v>#REF!</v>
      </c>
      <c r="AH311" s="63" t="e">
        <f t="shared" si="27"/>
        <v>#REF!</v>
      </c>
      <c r="AI311" s="1" t="e">
        <f>+'Ark1'!#REF!</f>
        <v>#REF!</v>
      </c>
      <c r="AJ311" s="207"/>
      <c r="AK311" s="11" t="e">
        <f>+'Ark1'!#REF!</f>
        <v>#REF!</v>
      </c>
      <c r="AL311" s="101" t="e">
        <f>+'Ark1'!#REF!</f>
        <v>#REF!</v>
      </c>
      <c r="AM311" s="101" t="e">
        <f>+'Ark1'!#REF!</f>
        <v>#REF!</v>
      </c>
      <c r="AN311" s="101" t="e">
        <f>+'Ark1'!#REF!</f>
        <v>#REF!</v>
      </c>
      <c r="AO311" s="1" t="e">
        <f>+'Ark1'!#REF!</f>
        <v>#REF!</v>
      </c>
      <c r="AP311" s="1" t="e">
        <f>+'Ark1'!#REF!</f>
        <v>#REF!</v>
      </c>
      <c r="AQ311" s="11" t="e">
        <f>+'Ark1'!#REF!</f>
        <v>#REF!</v>
      </c>
      <c r="AR311" s="1" t="e">
        <f t="shared" si="24"/>
        <v>#REF!</v>
      </c>
      <c r="AS311" s="11" t="e">
        <f t="shared" si="25"/>
        <v>#REF!</v>
      </c>
      <c r="AT311" s="47"/>
    </row>
    <row r="312" spans="24:56">
      <c r="X312" s="47"/>
      <c r="Y312" s="47"/>
      <c r="Z312" s="47"/>
      <c r="AA312" s="47"/>
      <c r="AB312" s="47"/>
      <c r="AC312" s="47"/>
      <c r="AD312" s="96"/>
      <c r="AE312" s="47"/>
      <c r="AF312" s="96"/>
      <c r="AG312" s="47"/>
      <c r="AH312" s="47"/>
      <c r="AI312" s="47"/>
      <c r="AJ312" s="96"/>
      <c r="AK312" s="75"/>
      <c r="AL312" s="96"/>
      <c r="AM312" s="96"/>
      <c r="AN312" s="96"/>
      <c r="AO312" s="47"/>
      <c r="AP312" s="47"/>
      <c r="AQ312" s="75"/>
      <c r="AR312" s="47"/>
      <c r="AS312" s="75"/>
      <c r="AT312" s="47"/>
    </row>
    <row r="313" spans="24:56">
      <c r="X313" s="36"/>
      <c r="Y313" s="47"/>
      <c r="Z313" s="47"/>
      <c r="AA313" s="47"/>
      <c r="AB313" s="47"/>
      <c r="AC313" s="47"/>
      <c r="AD313" s="96"/>
      <c r="AE313" s="47"/>
      <c r="AF313" s="96"/>
      <c r="AG313" s="47"/>
      <c r="AH313" s="47"/>
      <c r="AI313" s="47"/>
      <c r="AJ313" s="96"/>
      <c r="AK313" s="75"/>
      <c r="AL313" s="96"/>
      <c r="AM313" s="96"/>
      <c r="AN313" s="96"/>
      <c r="AO313" s="47"/>
      <c r="AP313" s="47"/>
      <c r="AQ313" s="75"/>
      <c r="AR313" s="47"/>
      <c r="AS313" s="75"/>
      <c r="AT313" s="47"/>
    </row>
    <row r="314" spans="24:56">
      <c r="X314" s="36"/>
      <c r="Y314" s="36"/>
      <c r="Z314" s="36"/>
      <c r="AA314" s="36"/>
      <c r="AB314" s="36"/>
      <c r="AC314" s="36"/>
      <c r="AD314" s="170"/>
      <c r="AE314" s="36"/>
      <c r="AF314" s="170"/>
      <c r="AG314" s="36"/>
      <c r="AH314" s="36"/>
      <c r="AI314" s="36"/>
      <c r="AJ314" s="170"/>
      <c r="AK314" s="81"/>
      <c r="AM314" s="61"/>
      <c r="AP314" s="63"/>
      <c r="AR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24:56">
      <c r="X315" s="36"/>
      <c r="Y315" s="36"/>
      <c r="Z315" s="36"/>
      <c r="AA315" s="36"/>
      <c r="AB315" s="36"/>
      <c r="AC315" s="36"/>
      <c r="AD315" s="170"/>
      <c r="AE315" s="36"/>
      <c r="AF315" s="170"/>
      <c r="AG315" s="36"/>
      <c r="AH315" s="36"/>
      <c r="AI315" s="36"/>
      <c r="AJ315" s="170"/>
      <c r="AK315" s="81"/>
      <c r="AM315" s="61"/>
      <c r="AP315" s="63"/>
      <c r="AR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24:56">
      <c r="X316" s="36"/>
      <c r="Y316" s="36"/>
      <c r="Z316" s="36"/>
      <c r="AA316" s="36"/>
      <c r="AB316" s="36"/>
      <c r="AC316" s="36"/>
      <c r="AD316" s="170"/>
      <c r="AE316" s="36"/>
      <c r="AF316" s="170"/>
      <c r="AG316" s="36"/>
      <c r="AH316" s="36"/>
      <c r="AI316" s="36"/>
      <c r="AJ316" s="170"/>
      <c r="AK316" s="81"/>
      <c r="AM316" s="61"/>
      <c r="AP316" s="63"/>
      <c r="AR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24:56">
      <c r="X317" s="36"/>
      <c r="Y317" s="36"/>
      <c r="Z317" s="36"/>
      <c r="AA317" s="36"/>
      <c r="AB317" s="36"/>
      <c r="AC317" s="36"/>
      <c r="AD317" s="170"/>
      <c r="AE317" s="36"/>
      <c r="AF317" s="170"/>
      <c r="AG317" s="36"/>
      <c r="AH317" s="36"/>
      <c r="AI317" s="36"/>
      <c r="AJ317" s="170"/>
      <c r="AK317" s="81"/>
      <c r="AM317" s="61"/>
      <c r="AP317" s="63"/>
      <c r="AR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24:56">
      <c r="X318" s="36"/>
      <c r="Y318" s="36"/>
      <c r="Z318" s="36"/>
      <c r="AA318" s="36"/>
      <c r="AB318" s="36"/>
      <c r="AC318" s="36"/>
      <c r="AD318" s="170"/>
      <c r="AE318" s="36"/>
      <c r="AF318" s="170"/>
      <c r="AG318" s="36"/>
      <c r="AH318" s="36"/>
      <c r="AI318" s="36"/>
      <c r="AJ318" s="170"/>
      <c r="AK318" s="81"/>
      <c r="AM318" s="61"/>
      <c r="AP318" s="63"/>
      <c r="AR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24:56">
      <c r="X319" s="36"/>
      <c r="Y319" s="36"/>
      <c r="Z319" s="36"/>
      <c r="AA319" s="36"/>
      <c r="AB319" s="36"/>
      <c r="AC319" s="36"/>
      <c r="AD319" s="170"/>
      <c r="AE319" s="36"/>
      <c r="AF319" s="170"/>
      <c r="AG319" s="36"/>
      <c r="AH319" s="36"/>
      <c r="AI319" s="36"/>
      <c r="AJ319" s="170"/>
      <c r="AK319" s="81"/>
      <c r="AM319" s="61"/>
      <c r="AP319" s="63"/>
      <c r="AR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24:56">
      <c r="X320" s="36"/>
      <c r="Y320" s="36"/>
      <c r="Z320" s="36"/>
      <c r="AA320" s="36"/>
      <c r="AB320" s="36"/>
      <c r="AC320" s="36"/>
      <c r="AD320" s="170"/>
      <c r="AE320" s="36"/>
      <c r="AF320" s="170"/>
      <c r="AG320" s="36"/>
      <c r="AH320" s="36"/>
      <c r="AI320" s="36"/>
      <c r="AJ320" s="170"/>
      <c r="AK320" s="81"/>
      <c r="AM320" s="61"/>
      <c r="AP320" s="63"/>
      <c r="AR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24:56">
      <c r="X321" s="36"/>
      <c r="Y321" s="36"/>
      <c r="Z321" s="36"/>
      <c r="AA321" s="36"/>
      <c r="AB321" s="36"/>
      <c r="AC321" s="36"/>
      <c r="AD321" s="170"/>
      <c r="AE321" s="36"/>
      <c r="AF321" s="170"/>
      <c r="AG321" s="36"/>
      <c r="AH321" s="36"/>
      <c r="AI321" s="36"/>
      <c r="AJ321" s="170"/>
      <c r="AK321" s="81"/>
      <c r="AM321" s="61"/>
      <c r="AP321" s="63"/>
      <c r="AR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24:56">
      <c r="X322" s="36"/>
      <c r="Y322" s="36"/>
      <c r="Z322" s="36"/>
      <c r="AA322" s="36"/>
      <c r="AB322" s="36"/>
      <c r="AC322" s="36"/>
      <c r="AD322" s="170"/>
      <c r="AE322" s="36"/>
      <c r="AF322" s="170"/>
      <c r="AG322" s="36"/>
      <c r="AH322" s="36"/>
      <c r="AI322" s="36"/>
      <c r="AJ322" s="170"/>
      <c r="AK322" s="81"/>
      <c r="AM322" s="61"/>
      <c r="AP322" s="63"/>
      <c r="AR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24:56">
      <c r="X323" s="36"/>
      <c r="Y323" s="36"/>
      <c r="Z323" s="36"/>
      <c r="AA323" s="36"/>
      <c r="AB323" s="36"/>
      <c r="AC323" s="36"/>
      <c r="AD323" s="170"/>
      <c r="AE323" s="36"/>
      <c r="AF323" s="170"/>
      <c r="AG323" s="36"/>
      <c r="AH323" s="36"/>
      <c r="AI323" s="36"/>
      <c r="AJ323" s="170"/>
      <c r="AK323" s="81"/>
      <c r="AM323" s="61"/>
      <c r="AP323" s="63"/>
      <c r="AR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24:56">
      <c r="AE324" s="36"/>
      <c r="AH324" s="36"/>
      <c r="AJ324" s="170"/>
      <c r="AK324" s="81"/>
      <c r="AM324" s="61"/>
      <c r="AP324" s="63"/>
      <c r="AR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24:56">
      <c r="AE325" s="36"/>
      <c r="AH325" s="36"/>
      <c r="AJ325" s="170"/>
      <c r="AK325" s="81"/>
      <c r="AM325" s="61"/>
      <c r="AP325" s="63"/>
      <c r="AR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24:56">
      <c r="AK326" s="81"/>
      <c r="AM326" s="61"/>
      <c r="AP326" s="63"/>
      <c r="AR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24:56">
      <c r="AK327" s="81"/>
      <c r="AM327" s="61"/>
      <c r="AP327" s="63"/>
      <c r="AR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24:56">
      <c r="AK328" s="81"/>
      <c r="AM328" s="61"/>
      <c r="AP328" s="63"/>
      <c r="AR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24:56">
      <c r="AK329" s="81"/>
      <c r="AM329" s="61"/>
      <c r="AP329" s="63"/>
      <c r="AR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24:56">
      <c r="AK330" s="81"/>
      <c r="AM330" s="61"/>
      <c r="AP330" s="63"/>
      <c r="AR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24:56">
      <c r="AK331" s="81"/>
      <c r="AM331" s="61"/>
      <c r="AP331" s="63"/>
      <c r="AR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24:56">
      <c r="AK332" s="81"/>
      <c r="AM332" s="61"/>
      <c r="AP332" s="63"/>
      <c r="AR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24:56">
      <c r="AK333" s="81"/>
      <c r="AM333" s="61"/>
      <c r="AP333" s="63"/>
      <c r="AR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24:56">
      <c r="AK334" s="81"/>
      <c r="AM334" s="61"/>
      <c r="AP334" s="63"/>
      <c r="AR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24:56">
      <c r="AK335" s="81"/>
      <c r="AM335" s="61"/>
      <c r="AP335" s="63"/>
      <c r="AR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24:56">
      <c r="AK336" s="81"/>
      <c r="AM336" s="61"/>
      <c r="AP336" s="63"/>
      <c r="AR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37:56">
      <c r="AK337" s="81"/>
      <c r="AM337" s="61"/>
      <c r="AP337" s="63"/>
      <c r="AR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37:56">
      <c r="AK338" s="81"/>
      <c r="AM338" s="61"/>
      <c r="AP338" s="63"/>
      <c r="AR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37:56">
      <c r="AK339" s="81"/>
      <c r="AM339" s="61"/>
      <c r="AP339" s="63"/>
      <c r="AR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37:56">
      <c r="AK340" s="81"/>
      <c r="AM340" s="61"/>
      <c r="AP340" s="63"/>
      <c r="AR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37:56">
      <c r="AK341" s="81"/>
      <c r="AM341" s="61"/>
      <c r="AP341" s="63"/>
      <c r="AR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37:56">
      <c r="AK342" s="81"/>
      <c r="AM342" s="61"/>
      <c r="AP342" s="63"/>
      <c r="AR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37:56">
      <c r="AK343" s="81"/>
      <c r="AM343" s="61"/>
      <c r="AP343" s="63"/>
      <c r="AR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37:56">
      <c r="AK344" s="81"/>
      <c r="AM344" s="61"/>
      <c r="AP344" s="63"/>
      <c r="AR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37:56">
      <c r="AK345" s="81"/>
      <c r="AM345" s="61"/>
      <c r="AP345" s="63"/>
      <c r="AR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37:56">
      <c r="AK346" s="81"/>
      <c r="AL346" s="170"/>
      <c r="AM346" s="170"/>
      <c r="AN346" s="170"/>
      <c r="AO346" s="36"/>
    </row>
    <row r="347" spans="37:56">
      <c r="AL347" s="170"/>
      <c r="AM347" s="170"/>
      <c r="AN347" s="170"/>
      <c r="AO347" s="36"/>
    </row>
  </sheetData>
  <mergeCells count="1">
    <mergeCell ref="AN5:AO5"/>
  </mergeCells>
  <conditionalFormatting sqref="AV37:AV38 AV106">
    <cfRule type="cellIs" dxfId="38" priority="8" stopIfTrue="1" operator="lessThan">
      <formula>0</formula>
    </cfRule>
  </conditionalFormatting>
  <conditionalFormatting sqref="AV83">
    <cfRule type="cellIs" dxfId="37" priority="9" stopIfTrue="1" operator="greaterThan">
      <formula>0</formula>
    </cfRule>
  </conditionalFormatting>
  <conditionalFormatting sqref="AV60">
    <cfRule type="cellIs" dxfId="36" priority="10" stopIfTrue="1" operator="greaterThan">
      <formula>0</formula>
    </cfRule>
    <cfRule type="cellIs" dxfId="35" priority="11" stopIfTrue="1" operator="lessThan">
      <formula>0</formula>
    </cfRule>
  </conditionalFormatting>
  <conditionalFormatting sqref="AV83">
    <cfRule type="cellIs" dxfId="34" priority="7" operator="lessThan">
      <formula>0</formula>
    </cfRule>
  </conditionalFormatting>
  <conditionalFormatting sqref="AE11:AE25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AJ11:AJ25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AH11:AH25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505"/>
  <sheetViews>
    <sheetView zoomScale="91" zoomScaleNormal="91" workbookViewId="0">
      <pane ySplit="10" topLeftCell="A11" activePane="bottomLeft" state="frozen"/>
      <selection pane="bottomLeft" activeCell="C14" sqref="C14"/>
    </sheetView>
  </sheetViews>
  <sheetFormatPr baseColWidth="10" defaultColWidth="11.54296875" defaultRowHeight="15"/>
  <cols>
    <col min="1" max="1" width="3.36328125" style="29" customWidth="1"/>
    <col min="2" max="2" width="7" style="29" customWidth="1"/>
    <col min="3" max="3" width="3.36328125" style="29" customWidth="1"/>
    <col min="4" max="4" width="3.453125" style="29" customWidth="1"/>
    <col min="5" max="5" width="3.54296875" style="29" customWidth="1"/>
    <col min="6" max="6" width="3.1796875" style="29" customWidth="1"/>
    <col min="7" max="7" width="4.453125" style="29" customWidth="1"/>
    <col min="8" max="8" width="6.6328125" style="29" customWidth="1"/>
    <col min="9" max="9" width="7" style="29" customWidth="1"/>
    <col min="10" max="11" width="6.36328125" style="30" customWidth="1"/>
    <col min="12" max="12" width="6.36328125" style="29" customWidth="1"/>
    <col min="13" max="13" width="6.54296875" style="29" customWidth="1"/>
    <col min="14" max="14" width="5.54296875" style="29" customWidth="1"/>
    <col min="15" max="15" width="6.54296875" style="35" customWidth="1"/>
    <col min="16" max="16" width="5.1796875" style="35" customWidth="1"/>
    <col min="17" max="17" width="5.6328125" style="35" customWidth="1"/>
    <col min="18" max="18" width="5.81640625" style="35" customWidth="1"/>
    <col min="19" max="19" width="6.6328125" style="30" customWidth="1"/>
    <col min="20" max="20" width="7" style="28" customWidth="1"/>
    <col min="21" max="21" width="7.453125" style="35" customWidth="1"/>
    <col min="22" max="22" width="10.453125" style="35" customWidth="1"/>
    <col min="23" max="23" width="5.90625" style="30" customWidth="1"/>
    <col min="24" max="24" width="9.453125" style="30" customWidth="1"/>
    <col min="25" max="25" width="8.906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49" ht="15.6">
      <c r="A1" s="224"/>
      <c r="B1" s="224"/>
      <c r="C1" s="224"/>
      <c r="D1" s="224"/>
      <c r="E1" s="224"/>
      <c r="F1" s="224"/>
      <c r="G1" s="224"/>
      <c r="H1" s="224"/>
      <c r="I1" s="224"/>
      <c r="J1" s="225"/>
      <c r="K1" s="225"/>
      <c r="L1" s="224"/>
      <c r="M1" s="224"/>
      <c r="N1" s="224"/>
      <c r="O1" s="226"/>
      <c r="P1" s="226"/>
      <c r="Q1" s="226"/>
      <c r="R1" s="226"/>
      <c r="S1" s="225"/>
      <c r="T1" s="224"/>
      <c r="U1" s="226"/>
      <c r="V1" s="226"/>
      <c r="W1" s="225"/>
      <c r="X1" s="224"/>
      <c r="Y1" s="227"/>
      <c r="AA1" s="30"/>
      <c r="AB1" s="28"/>
      <c r="AC1" s="228"/>
      <c r="AD1" s="29"/>
      <c r="AH1" s="29"/>
    </row>
    <row r="2" spans="1:49" s="233" customFormat="1" ht="31.8">
      <c r="A2" s="229"/>
      <c r="B2" s="229"/>
      <c r="C2" s="229"/>
      <c r="D2" s="229"/>
      <c r="E2" s="230" t="s">
        <v>571</v>
      </c>
      <c r="F2" s="229"/>
      <c r="G2" s="229"/>
      <c r="H2" s="229"/>
      <c r="I2" s="229"/>
      <c r="J2" s="231"/>
      <c r="K2" s="231"/>
      <c r="L2" s="229"/>
      <c r="M2" s="229"/>
      <c r="N2" s="229"/>
      <c r="O2" s="232"/>
      <c r="P2" s="232"/>
      <c r="Q2" s="232"/>
      <c r="R2" s="232"/>
      <c r="S2" s="231"/>
      <c r="T2" s="229"/>
      <c r="U2" s="232"/>
      <c r="V2" s="232"/>
      <c r="W2" s="231"/>
      <c r="X2" s="229"/>
      <c r="Y2" s="227"/>
      <c r="Z2" s="30"/>
      <c r="AA2" s="30"/>
      <c r="AB2" s="28"/>
      <c r="AC2" s="228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9" ht="15.6">
      <c r="A3" s="224"/>
      <c r="B3" s="224"/>
      <c r="C3" s="224"/>
      <c r="D3" s="224"/>
      <c r="E3" s="224"/>
      <c r="F3" s="224"/>
      <c r="G3" s="224"/>
      <c r="H3" s="224"/>
      <c r="I3" s="224"/>
      <c r="J3" s="225"/>
      <c r="K3" s="225"/>
      <c r="L3" s="224"/>
      <c r="M3" s="224"/>
      <c r="N3" s="224"/>
      <c r="O3" s="226"/>
      <c r="P3" s="226"/>
      <c r="Q3" s="226"/>
      <c r="R3" s="226"/>
      <c r="S3" s="225"/>
      <c r="T3" s="224"/>
      <c r="U3" s="226"/>
      <c r="V3" s="226"/>
      <c r="W3" s="225"/>
      <c r="X3" s="224"/>
      <c r="Y3" s="227"/>
      <c r="AA3" s="30"/>
      <c r="AB3" s="28"/>
      <c r="AC3" s="228"/>
      <c r="AD3" s="29"/>
      <c r="AH3" s="29"/>
    </row>
    <row r="4" spans="1:49" ht="15.6">
      <c r="A4" s="224"/>
      <c r="B4" s="224"/>
      <c r="C4" s="224"/>
      <c r="D4" s="224"/>
      <c r="E4" s="224"/>
      <c r="F4" s="224"/>
      <c r="G4" s="224"/>
      <c r="H4" s="224"/>
      <c r="I4" s="224"/>
      <c r="J4" s="225"/>
      <c r="K4" s="225"/>
      <c r="L4" s="224"/>
      <c r="M4" s="224"/>
      <c r="N4" s="224"/>
      <c r="O4" s="226"/>
      <c r="P4" s="226"/>
      <c r="Q4" s="226"/>
      <c r="R4" s="226"/>
      <c r="S4" s="225"/>
      <c r="T4" s="224"/>
      <c r="U4" s="226"/>
      <c r="V4" s="226"/>
      <c r="W4" s="225"/>
      <c r="X4" s="224"/>
      <c r="Y4" s="227"/>
      <c r="AA4" s="30"/>
      <c r="AB4" s="28"/>
      <c r="AC4" s="228"/>
      <c r="AD4" s="29"/>
      <c r="AH4" s="29"/>
    </row>
    <row r="5" spans="1:49" s="240" customFormat="1" ht="19.8">
      <c r="A5" s="234"/>
      <c r="B5" s="234"/>
      <c r="C5" s="234"/>
      <c r="D5" s="234"/>
      <c r="E5" s="234"/>
      <c r="F5" s="234"/>
      <c r="G5" s="235" t="s">
        <v>5</v>
      </c>
      <c r="H5" s="235"/>
      <c r="I5" s="236">
        <v>18</v>
      </c>
      <c r="J5" s="237"/>
      <c r="K5" s="237"/>
      <c r="L5" s="235" t="s">
        <v>431</v>
      </c>
      <c r="M5" s="234"/>
      <c r="N5" s="234"/>
      <c r="O5" s="238"/>
      <c r="P5" s="238"/>
      <c r="Q5" s="508">
        <f>+I12+I27+I42+I57+I72+I87+I105+I123+I141+I159+I177+I195+I213+I231+I249</f>
        <v>1903</v>
      </c>
      <c r="R5" s="509"/>
      <c r="S5" s="509"/>
      <c r="T5" s="234"/>
      <c r="U5" s="238"/>
      <c r="V5" s="238"/>
      <c r="W5" s="234"/>
      <c r="X5" s="238"/>
      <c r="Y5" s="227"/>
      <c r="Z5" s="30"/>
      <c r="AA5" s="30"/>
      <c r="AB5" s="28"/>
      <c r="AC5" s="227"/>
      <c r="AD5" s="30"/>
      <c r="AE5" s="30"/>
      <c r="AF5" s="28"/>
      <c r="AG5" s="228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39"/>
      <c r="AW5" s="239"/>
    </row>
    <row r="6" spans="1:49" ht="15.6">
      <c r="A6" s="224"/>
      <c r="B6" s="224"/>
      <c r="C6" s="224"/>
      <c r="D6" s="224"/>
      <c r="E6" s="224"/>
      <c r="F6" s="224"/>
      <c r="G6" s="224"/>
      <c r="H6" s="224"/>
      <c r="I6" s="224"/>
      <c r="J6" s="225" t="s">
        <v>459</v>
      </c>
      <c r="K6" s="225"/>
      <c r="L6" s="224"/>
      <c r="M6" s="224"/>
      <c r="N6" s="224"/>
      <c r="O6" s="226"/>
      <c r="P6" s="226"/>
      <c r="Q6" s="226"/>
      <c r="R6" s="226"/>
      <c r="S6" s="225"/>
      <c r="T6" s="224"/>
      <c r="U6" s="226"/>
      <c r="V6" s="226"/>
      <c r="W6" s="225"/>
      <c r="X6" s="224"/>
      <c r="Y6" s="227"/>
      <c r="AA6" s="30"/>
      <c r="AB6" s="28"/>
      <c r="AC6" s="228"/>
      <c r="AD6" s="29"/>
      <c r="AH6" s="29"/>
    </row>
    <row r="7" spans="1:49" ht="15.6">
      <c r="A7" s="224"/>
      <c r="B7" s="224"/>
      <c r="C7" s="224"/>
      <c r="D7" s="224"/>
      <c r="E7" s="224"/>
      <c r="F7" s="224"/>
      <c r="G7" s="224"/>
      <c r="H7" s="224"/>
      <c r="I7" s="224"/>
      <c r="J7" s="225"/>
      <c r="K7" s="225"/>
      <c r="L7" s="224"/>
      <c r="M7" s="224"/>
      <c r="N7" s="224"/>
      <c r="O7" s="226"/>
      <c r="P7" s="226"/>
      <c r="Q7" s="226"/>
      <c r="R7" s="226"/>
      <c r="S7" s="225"/>
      <c r="T7" s="224"/>
      <c r="U7" s="226"/>
      <c r="V7" s="226"/>
      <c r="W7" s="241" t="s">
        <v>2</v>
      </c>
      <c r="X7" s="224"/>
      <c r="Y7" s="227"/>
      <c r="AA7" s="30"/>
      <c r="AB7" s="28"/>
      <c r="AC7" s="228"/>
      <c r="AD7" s="29"/>
      <c r="AH7" s="29"/>
    </row>
    <row r="8" spans="1:49" ht="15.6">
      <c r="A8" s="224"/>
      <c r="B8" s="224"/>
      <c r="C8" s="224"/>
      <c r="D8" s="224"/>
      <c r="E8" s="224"/>
      <c r="F8" s="224"/>
      <c r="G8" s="224"/>
      <c r="H8" s="242" t="s">
        <v>2</v>
      </c>
      <c r="I8" s="224"/>
      <c r="J8" s="225"/>
      <c r="K8" s="225"/>
      <c r="L8" s="242" t="s">
        <v>22</v>
      </c>
      <c r="M8" s="225"/>
      <c r="N8" s="225" t="s">
        <v>408</v>
      </c>
      <c r="O8" s="226" t="s">
        <v>408</v>
      </c>
      <c r="P8" s="243" t="s">
        <v>555</v>
      </c>
      <c r="Q8" s="37"/>
      <c r="R8" s="37"/>
      <c r="S8" s="241" t="s">
        <v>432</v>
      </c>
      <c r="T8" s="224"/>
      <c r="U8" s="243" t="s">
        <v>552</v>
      </c>
      <c r="V8" s="243" t="s">
        <v>79</v>
      </c>
      <c r="W8" s="241" t="s">
        <v>8</v>
      </c>
      <c r="X8" s="224"/>
      <c r="Y8" s="227"/>
      <c r="AA8" s="30"/>
      <c r="AB8" s="28"/>
      <c r="AC8" s="228"/>
      <c r="AD8" s="29"/>
      <c r="AH8" s="29"/>
    </row>
    <row r="9" spans="1:49" ht="15.6">
      <c r="A9" s="224"/>
      <c r="B9" s="224"/>
      <c r="C9" s="224"/>
      <c r="D9" s="242" t="s">
        <v>418</v>
      </c>
      <c r="E9" s="224"/>
      <c r="F9" s="242"/>
      <c r="G9" s="242"/>
      <c r="H9" s="242" t="s">
        <v>495</v>
      </c>
      <c r="I9" s="242" t="s">
        <v>2</v>
      </c>
      <c r="J9" s="241" t="s">
        <v>2</v>
      </c>
      <c r="K9" s="241" t="s">
        <v>1</v>
      </c>
      <c r="L9" s="242" t="s">
        <v>493</v>
      </c>
      <c r="M9" s="241" t="s">
        <v>22</v>
      </c>
      <c r="N9" s="241" t="s">
        <v>534</v>
      </c>
      <c r="O9" s="243" t="s">
        <v>499</v>
      </c>
      <c r="P9" s="243" t="s">
        <v>556</v>
      </c>
      <c r="Q9" s="37"/>
      <c r="R9" s="37"/>
      <c r="S9" s="241"/>
      <c r="T9" s="242" t="s">
        <v>493</v>
      </c>
      <c r="U9" s="243" t="s">
        <v>1</v>
      </c>
      <c r="V9" s="243" t="s">
        <v>433</v>
      </c>
      <c r="W9" s="241" t="s">
        <v>71</v>
      </c>
      <c r="X9" s="224"/>
      <c r="Y9" s="227"/>
      <c r="AA9" s="30"/>
      <c r="AB9" s="28"/>
      <c r="AC9" s="228"/>
      <c r="AD9" s="29"/>
      <c r="AH9" s="29"/>
    </row>
    <row r="10" spans="1:49" ht="15.6">
      <c r="A10" s="224"/>
      <c r="B10" s="224"/>
      <c r="C10" s="224"/>
      <c r="D10" s="242" t="s">
        <v>419</v>
      </c>
      <c r="E10" s="242"/>
      <c r="F10" s="242" t="s">
        <v>88</v>
      </c>
      <c r="G10" s="242"/>
      <c r="H10" s="55" t="s">
        <v>496</v>
      </c>
      <c r="I10" s="55" t="s">
        <v>8</v>
      </c>
      <c r="J10" s="105" t="s">
        <v>408</v>
      </c>
      <c r="K10" s="105" t="s">
        <v>408</v>
      </c>
      <c r="L10" s="55" t="s">
        <v>494</v>
      </c>
      <c r="M10" s="105" t="s">
        <v>44</v>
      </c>
      <c r="N10" s="105" t="s">
        <v>535</v>
      </c>
      <c r="O10" s="77" t="s">
        <v>500</v>
      </c>
      <c r="P10" s="77" t="s">
        <v>557</v>
      </c>
      <c r="Q10" s="77" t="s">
        <v>539</v>
      </c>
      <c r="R10" s="77" t="s">
        <v>558</v>
      </c>
      <c r="S10" s="105" t="s">
        <v>1</v>
      </c>
      <c r="T10" s="55" t="s">
        <v>494</v>
      </c>
      <c r="U10" s="77" t="s">
        <v>0</v>
      </c>
      <c r="V10" s="77" t="s">
        <v>434</v>
      </c>
      <c r="W10" s="105" t="s">
        <v>554</v>
      </c>
      <c r="X10" s="224"/>
      <c r="Y10" s="227"/>
      <c r="AA10" s="30"/>
      <c r="AB10" s="28"/>
      <c r="AC10" s="228"/>
      <c r="AD10" s="29"/>
      <c r="AH10" s="29"/>
    </row>
    <row r="11" spans="1:49" ht="16.2" customHeight="1">
      <c r="A11" s="224"/>
      <c r="B11" s="224"/>
      <c r="C11" s="224"/>
      <c r="D11" s="224"/>
      <c r="E11" s="224"/>
      <c r="F11" s="224"/>
      <c r="G11" s="224"/>
      <c r="H11" s="224"/>
      <c r="I11" s="224"/>
      <c r="J11" s="225"/>
      <c r="K11" s="225"/>
      <c r="L11" s="224"/>
      <c r="M11" s="224"/>
      <c r="N11" s="224"/>
      <c r="O11" s="226"/>
      <c r="P11" s="226"/>
      <c r="Q11" s="226"/>
      <c r="R11" s="226"/>
      <c r="S11" s="225"/>
      <c r="T11" s="224"/>
      <c r="U11" s="226"/>
      <c r="V11" s="226"/>
      <c r="W11" s="225"/>
      <c r="X11" s="224"/>
      <c r="Y11" s="227"/>
      <c r="AA11" s="30"/>
      <c r="AB11" s="28"/>
      <c r="AC11" s="228"/>
      <c r="AD11" s="29"/>
      <c r="AH11" s="29"/>
    </row>
    <row r="12" spans="1:49" ht="22.8">
      <c r="A12" s="224"/>
      <c r="B12" s="224"/>
      <c r="C12" s="224"/>
      <c r="D12" s="224"/>
      <c r="E12" s="269" t="str">
        <f>+E14</f>
        <v>1-</v>
      </c>
      <c r="F12" s="224"/>
      <c r="G12" s="224"/>
      <c r="H12" s="224"/>
      <c r="I12" s="248">
        <f>SUM(I14:I25)</f>
        <v>0</v>
      </c>
      <c r="J12" s="225"/>
      <c r="K12" s="225"/>
      <c r="L12" s="224"/>
      <c r="M12" s="276">
        <f>+Fettgruppe!L10</f>
        <v>0</v>
      </c>
      <c r="N12" s="224"/>
      <c r="O12" s="226"/>
      <c r="P12" s="226"/>
      <c r="Q12" s="226"/>
      <c r="R12" s="226"/>
      <c r="S12" s="225"/>
      <c r="T12" s="224"/>
      <c r="U12" s="226"/>
      <c r="V12" s="226"/>
      <c r="W12" s="225"/>
      <c r="X12" s="224"/>
      <c r="Y12" s="227"/>
      <c r="AA12" s="30"/>
      <c r="AB12" s="28"/>
      <c r="AC12" s="228"/>
      <c r="AD12" s="29"/>
      <c r="AH12" s="29"/>
    </row>
    <row r="13" spans="1:49" ht="15" customHeight="1">
      <c r="A13" s="224"/>
      <c r="B13" s="224"/>
      <c r="C13" s="224"/>
      <c r="D13" s="224"/>
      <c r="E13" s="269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7"/>
      <c r="AA13" s="30"/>
      <c r="AB13" s="28"/>
      <c r="AC13" s="228"/>
      <c r="AD13" s="29"/>
      <c r="AH13" s="29"/>
    </row>
    <row r="14" spans="1:49" ht="15" customHeight="1">
      <c r="A14" s="224"/>
      <c r="B14" s="244">
        <f>+'Ark1'!C1459</f>
        <v>2024</v>
      </c>
      <c r="C14" s="224"/>
      <c r="D14" s="244">
        <f>+'Ark1'!M1459</f>
        <v>1</v>
      </c>
      <c r="E14" s="244" t="s">
        <v>94</v>
      </c>
      <c r="F14" s="244">
        <f>+'Ark1'!D1459</f>
        <v>1</v>
      </c>
      <c r="G14" s="244" t="s">
        <v>559</v>
      </c>
      <c r="H14" s="244">
        <f>+'Ark1'!Q1459</f>
        <v>0</v>
      </c>
      <c r="I14" s="244">
        <f>+'Ark1'!R1459</f>
        <v>0</v>
      </c>
      <c r="J14" s="245" t="str">
        <f>+IF(I14=0,"",'Ark1'!AG1459)</f>
        <v/>
      </c>
      <c r="K14" s="245" t="str">
        <f>+IF(I14=0,"",'Ark1'!AH1459)</f>
        <v/>
      </c>
      <c r="L14" s="246" t="str">
        <f>+IF(I14=0,"",'Ark1'!S1459)</f>
        <v/>
      </c>
      <c r="M14" s="33" t="str">
        <f>+IF(I14=0,"",'Ark1'!U1459)</f>
        <v/>
      </c>
      <c r="N14" s="245" t="str">
        <f>+IF(I14=0,"",'Ark1'!V1459)</f>
        <v/>
      </c>
      <c r="O14" s="245" t="str">
        <f>+IF(I14=0,"",'Ark1'!W1459)</f>
        <v/>
      </c>
      <c r="P14" s="247" t="str">
        <f>+IF(I14=0,"",'Ark1'!X1459)</f>
        <v/>
      </c>
      <c r="Q14" s="247" t="str">
        <f>+IF(I14=0,"",'Ark1'!Y1459)</f>
        <v/>
      </c>
      <c r="R14" s="247" t="str">
        <f>+IF(I14=0,"",'Ark1'!Z1459)</f>
        <v/>
      </c>
      <c r="S14" s="245" t="str">
        <f>+IF(I14=0,"",'Ark1'!AA1459)</f>
        <v/>
      </c>
      <c r="T14" s="245" t="str">
        <f>+IF(I14=0,"",'Ark1'!AB1459)</f>
        <v/>
      </c>
      <c r="U14" s="247">
        <f>+'Ark1'!AD1459</f>
        <v>0</v>
      </c>
      <c r="V14" s="245" t="str">
        <f>+IF(I14=0,"",I14/D14)</f>
        <v/>
      </c>
      <c r="W14" s="245" t="str">
        <f>+IF(I14=0,"",I14/H14)</f>
        <v/>
      </c>
      <c r="X14" s="224"/>
      <c r="Y14" s="227"/>
      <c r="AA14" s="30"/>
      <c r="AB14" s="28"/>
      <c r="AC14" s="228"/>
      <c r="AD14" s="29"/>
      <c r="AH14" s="29"/>
    </row>
    <row r="15" spans="1:49" ht="15" customHeight="1">
      <c r="A15" s="224"/>
      <c r="B15" s="244">
        <f>+'Ark1'!C1460</f>
        <v>2024</v>
      </c>
      <c r="C15" s="224"/>
      <c r="D15" s="244">
        <f>+'Ark1'!M1460</f>
        <v>1</v>
      </c>
      <c r="E15" s="244" t="s">
        <v>94</v>
      </c>
      <c r="F15" s="244">
        <f>+'Ark1'!D1460</f>
        <v>2</v>
      </c>
      <c r="G15" s="244" t="s">
        <v>560</v>
      </c>
      <c r="H15" s="244">
        <f>+'Ark1'!Q1460</f>
        <v>0</v>
      </c>
      <c r="I15" s="244">
        <f>+'Ark1'!R1460</f>
        <v>0</v>
      </c>
      <c r="J15" s="245" t="str">
        <f>+IF(I15=0,"",'Ark1'!AG1460)</f>
        <v/>
      </c>
      <c r="K15" s="245" t="str">
        <f>+IF(I15=0,"",'Ark1'!AH1460)</f>
        <v/>
      </c>
      <c r="L15" s="246" t="str">
        <f>+IF(I15=0,"",'Ark1'!S1460)</f>
        <v/>
      </c>
      <c r="M15" s="33" t="str">
        <f>+IF(I15=0,"",'Ark1'!U1460)</f>
        <v/>
      </c>
      <c r="N15" s="245" t="str">
        <f>+IF(I15=0,"",'Ark1'!V1460)</f>
        <v/>
      </c>
      <c r="O15" s="245" t="str">
        <f>+IF(I15=0,"",'Ark1'!W1460)</f>
        <v/>
      </c>
      <c r="P15" s="247" t="str">
        <f>+IF(I15=0,"",'Ark1'!X1460)</f>
        <v/>
      </c>
      <c r="Q15" s="247" t="str">
        <f>+IF(I15=0,"",'Ark1'!Y1460)</f>
        <v/>
      </c>
      <c r="R15" s="247" t="str">
        <f>+IF(I15=0,"",'Ark1'!Z1460)</f>
        <v/>
      </c>
      <c r="S15" s="245" t="str">
        <f>+IF(I15=0,"",'Ark1'!AA1460)</f>
        <v/>
      </c>
      <c r="T15" s="245" t="str">
        <f>+IF(I15=0,"",'Ark1'!AB1460)</f>
        <v/>
      </c>
      <c r="U15" s="247">
        <f>+'Ark1'!AD1460</f>
        <v>0</v>
      </c>
      <c r="V15" s="245" t="str">
        <f t="shared" ref="V15:V25" si="0">+IF(I15=0,"",I15/D15)</f>
        <v/>
      </c>
      <c r="W15" s="245" t="str">
        <f t="shared" ref="W15:W25" si="1">+IF(I15=0,"",I15/H15)</f>
        <v/>
      </c>
      <c r="X15" s="224"/>
      <c r="Y15" s="227"/>
      <c r="AA15" s="30"/>
      <c r="AB15" s="28"/>
      <c r="AC15" s="228"/>
      <c r="AD15" s="29"/>
      <c r="AH15" s="29"/>
    </row>
    <row r="16" spans="1:49" ht="15" customHeight="1">
      <c r="A16" s="224"/>
      <c r="B16" s="244">
        <f>+'Ark1'!C1461</f>
        <v>2024</v>
      </c>
      <c r="C16" s="224"/>
      <c r="D16" s="244">
        <f>+'Ark1'!M1461</f>
        <v>1</v>
      </c>
      <c r="E16" s="244" t="s">
        <v>94</v>
      </c>
      <c r="F16" s="244">
        <f>+'Ark1'!D1461</f>
        <v>3</v>
      </c>
      <c r="G16" s="244" t="s">
        <v>561</v>
      </c>
      <c r="H16" s="244">
        <f>+'Ark1'!Q1461</f>
        <v>0</v>
      </c>
      <c r="I16" s="244">
        <f>+'Ark1'!R1461</f>
        <v>0</v>
      </c>
      <c r="J16" s="245" t="str">
        <f>+IF(I16=0,"",'Ark1'!AG1461)</f>
        <v/>
      </c>
      <c r="K16" s="245" t="str">
        <f>+IF(I16=0,"",'Ark1'!AH1461)</f>
        <v/>
      </c>
      <c r="L16" s="246" t="str">
        <f>+IF(I16=0,"",'Ark1'!S1461)</f>
        <v/>
      </c>
      <c r="M16" s="33" t="str">
        <f>+IF(I16=0,"",'Ark1'!U1461)</f>
        <v/>
      </c>
      <c r="N16" s="245" t="str">
        <f>+IF(I16=0,"",'Ark1'!V1461)</f>
        <v/>
      </c>
      <c r="O16" s="245" t="str">
        <f>+IF(I16=0,"",'Ark1'!W1461)</f>
        <v/>
      </c>
      <c r="P16" s="247" t="str">
        <f>+IF(I16=0,"",'Ark1'!X1461)</f>
        <v/>
      </c>
      <c r="Q16" s="247" t="str">
        <f>+IF(I16=0,"",'Ark1'!Y1461)</f>
        <v/>
      </c>
      <c r="R16" s="247" t="str">
        <f>+IF(I16=0,"",'Ark1'!Z1461)</f>
        <v/>
      </c>
      <c r="S16" s="245" t="str">
        <f>+IF(I16=0,"",'Ark1'!AA1461)</f>
        <v/>
      </c>
      <c r="T16" s="245" t="str">
        <f>+IF(I16=0,"",'Ark1'!AB1461)</f>
        <v/>
      </c>
      <c r="U16" s="247">
        <f>+'Ark1'!AD1461</f>
        <v>0</v>
      </c>
      <c r="V16" s="245" t="str">
        <f t="shared" si="0"/>
        <v/>
      </c>
      <c r="W16" s="245" t="str">
        <f t="shared" si="1"/>
        <v/>
      </c>
      <c r="X16" s="224"/>
      <c r="Y16" s="227"/>
      <c r="AA16" s="30"/>
      <c r="AB16" s="28"/>
      <c r="AC16" s="228"/>
      <c r="AD16" s="29"/>
      <c r="AH16" s="29"/>
    </row>
    <row r="17" spans="1:35" ht="15" customHeight="1">
      <c r="A17" s="224"/>
      <c r="B17" s="244">
        <f>+'Ark1'!C1462</f>
        <v>2024</v>
      </c>
      <c r="C17" s="224"/>
      <c r="D17" s="244">
        <f>+'Ark1'!M1462</f>
        <v>1</v>
      </c>
      <c r="E17" s="244" t="s">
        <v>94</v>
      </c>
      <c r="F17" s="244">
        <f>+'Ark1'!D1462</f>
        <v>4</v>
      </c>
      <c r="G17" s="244" t="s">
        <v>562</v>
      </c>
      <c r="H17" s="244">
        <f>+'Ark1'!Q1462</f>
        <v>0</v>
      </c>
      <c r="I17" s="244">
        <f>+'Ark1'!R1462</f>
        <v>0</v>
      </c>
      <c r="J17" s="245" t="str">
        <f>+IF(I17=0,"",'Ark1'!AG1462)</f>
        <v/>
      </c>
      <c r="K17" s="245" t="str">
        <f>+IF(I17=0,"",'Ark1'!AH1462)</f>
        <v/>
      </c>
      <c r="L17" s="246" t="str">
        <f>+IF(I17=0,"",'Ark1'!S1462)</f>
        <v/>
      </c>
      <c r="M17" s="33" t="str">
        <f>+IF(I17=0,"",'Ark1'!U1462)</f>
        <v/>
      </c>
      <c r="N17" s="245" t="str">
        <f>+IF(I17=0,"",'Ark1'!V1462)</f>
        <v/>
      </c>
      <c r="O17" s="245" t="str">
        <f>+IF(I17=0,"",'Ark1'!W1462)</f>
        <v/>
      </c>
      <c r="P17" s="247" t="str">
        <f>+IF(I17=0,"",'Ark1'!X1462)</f>
        <v/>
      </c>
      <c r="Q17" s="247" t="str">
        <f>+IF(I17=0,"",'Ark1'!Y1462)</f>
        <v/>
      </c>
      <c r="R17" s="247" t="str">
        <f>+IF(I17=0,"",'Ark1'!Z1462)</f>
        <v/>
      </c>
      <c r="S17" s="245" t="str">
        <f>+IF(I17=0,"",'Ark1'!AA1462)</f>
        <v/>
      </c>
      <c r="T17" s="245" t="str">
        <f>+IF(I17=0,"",'Ark1'!AB1462)</f>
        <v/>
      </c>
      <c r="U17" s="247">
        <f>+'Ark1'!AD1462</f>
        <v>0</v>
      </c>
      <c r="V17" s="245" t="str">
        <f t="shared" si="0"/>
        <v/>
      </c>
      <c r="W17" s="245" t="str">
        <f t="shared" si="1"/>
        <v/>
      </c>
      <c r="X17" s="224"/>
      <c r="Y17" s="227"/>
      <c r="AA17" s="30"/>
      <c r="AB17" s="28"/>
      <c r="AC17" s="228"/>
      <c r="AD17" s="29"/>
      <c r="AH17" s="29"/>
    </row>
    <row r="18" spans="1:35" ht="15" customHeight="1">
      <c r="A18" s="224"/>
      <c r="B18" s="244">
        <f>+'Ark1'!C1463</f>
        <v>2024</v>
      </c>
      <c r="C18" s="224"/>
      <c r="D18" s="244">
        <f>+'Ark1'!M1463</f>
        <v>1</v>
      </c>
      <c r="E18" s="244" t="s">
        <v>94</v>
      </c>
      <c r="F18" s="244">
        <f>+'Ark1'!D1463</f>
        <v>5</v>
      </c>
      <c r="G18" s="244" t="s">
        <v>451</v>
      </c>
      <c r="H18" s="244">
        <f>+'Ark1'!Q1463</f>
        <v>0</v>
      </c>
      <c r="I18" s="244">
        <f>+'Ark1'!R1463</f>
        <v>0</v>
      </c>
      <c r="J18" s="245" t="str">
        <f>+IF(I18=0,"",'Ark1'!AG1463)</f>
        <v/>
      </c>
      <c r="K18" s="245" t="str">
        <f>+IF(I18=0,"",'Ark1'!AH1463)</f>
        <v/>
      </c>
      <c r="L18" s="246" t="str">
        <f>+IF(I18=0,"",'Ark1'!S1463)</f>
        <v/>
      </c>
      <c r="M18" s="33" t="str">
        <f>+IF(I18=0,"",'Ark1'!U1463)</f>
        <v/>
      </c>
      <c r="N18" s="245" t="str">
        <f>+IF(I18=0,"",'Ark1'!V1463)</f>
        <v/>
      </c>
      <c r="O18" s="245" t="str">
        <f>+IF(I18=0,"",'Ark1'!W1463)</f>
        <v/>
      </c>
      <c r="P18" s="247" t="str">
        <f>+IF(I18=0,"",'Ark1'!X1463)</f>
        <v/>
      </c>
      <c r="Q18" s="247" t="str">
        <f>+IF(I18=0,"",'Ark1'!Y1463)</f>
        <v/>
      </c>
      <c r="R18" s="247" t="str">
        <f>+IF(I18=0,"",'Ark1'!Z1463)</f>
        <v/>
      </c>
      <c r="S18" s="245" t="str">
        <f>+IF(I18=0,"",'Ark1'!AA1463)</f>
        <v/>
      </c>
      <c r="T18" s="245" t="str">
        <f>+IF(I18=0,"",'Ark1'!AB1463)</f>
        <v/>
      </c>
      <c r="U18" s="247">
        <f>+'Ark1'!AD1463</f>
        <v>0</v>
      </c>
      <c r="V18" s="245" t="str">
        <f t="shared" si="0"/>
        <v/>
      </c>
      <c r="W18" s="245" t="str">
        <f t="shared" si="1"/>
        <v/>
      </c>
      <c r="X18" s="224"/>
      <c r="Y18" s="227"/>
      <c r="AA18" s="30"/>
      <c r="AB18" s="28"/>
      <c r="AC18" s="228"/>
      <c r="AD18" s="29"/>
      <c r="AH18" s="29"/>
    </row>
    <row r="19" spans="1:35" ht="15" customHeight="1">
      <c r="A19" s="224"/>
      <c r="B19" s="244">
        <f>+'Ark1'!C1464</f>
        <v>2024</v>
      </c>
      <c r="C19" s="224"/>
      <c r="D19" s="244">
        <f>+'Ark1'!M1464</f>
        <v>1</v>
      </c>
      <c r="E19" s="244" t="s">
        <v>94</v>
      </c>
      <c r="F19" s="244">
        <f>+'Ark1'!D1464</f>
        <v>6</v>
      </c>
      <c r="G19" s="244" t="s">
        <v>563</v>
      </c>
      <c r="H19" s="244">
        <f>+'Ark1'!Q1464</f>
        <v>0</v>
      </c>
      <c r="I19" s="244">
        <f>+'Ark1'!R1464</f>
        <v>0</v>
      </c>
      <c r="J19" s="245" t="str">
        <f>+IF(I19=0,"",'Ark1'!AG1464)</f>
        <v/>
      </c>
      <c r="K19" s="245" t="str">
        <f>+IF(I19=0,"",'Ark1'!AH1464)</f>
        <v/>
      </c>
      <c r="L19" s="246" t="str">
        <f>+IF(I19=0,"",'Ark1'!S1464)</f>
        <v/>
      </c>
      <c r="M19" s="33" t="str">
        <f>+IF(I19=0,"",'Ark1'!U1464)</f>
        <v/>
      </c>
      <c r="N19" s="245" t="str">
        <f>+IF(I19=0,"",'Ark1'!V1464)</f>
        <v/>
      </c>
      <c r="O19" s="245" t="str">
        <f>+IF(I19=0,"",'Ark1'!W1464)</f>
        <v/>
      </c>
      <c r="P19" s="247" t="str">
        <f>+IF(I19=0,"",'Ark1'!X1464)</f>
        <v/>
      </c>
      <c r="Q19" s="247" t="str">
        <f>+IF(I19=0,"",'Ark1'!Y1464)</f>
        <v/>
      </c>
      <c r="R19" s="247" t="str">
        <f>+IF(I19=0,"",'Ark1'!Z1464)</f>
        <v/>
      </c>
      <c r="S19" s="245" t="str">
        <f>+IF(I19=0,"",'Ark1'!AA1464)</f>
        <v/>
      </c>
      <c r="T19" s="245" t="str">
        <f>+IF(I19=0,"",'Ark1'!AB1464)</f>
        <v/>
      </c>
      <c r="U19" s="247">
        <f>+'Ark1'!AD1464</f>
        <v>0</v>
      </c>
      <c r="V19" s="245" t="str">
        <f t="shared" si="0"/>
        <v/>
      </c>
      <c r="W19" s="245" t="str">
        <f t="shared" si="1"/>
        <v/>
      </c>
      <c r="X19" s="224"/>
      <c r="Y19" s="227"/>
      <c r="AA19" s="30"/>
      <c r="AB19" s="28"/>
      <c r="AC19" s="228"/>
      <c r="AD19" s="29"/>
      <c r="AE19" s="248"/>
      <c r="AF19" s="248"/>
      <c r="AG19" s="248"/>
      <c r="AH19" s="29"/>
    </row>
    <row r="20" spans="1:35" ht="15" customHeight="1">
      <c r="A20" s="224"/>
      <c r="B20" s="244">
        <f>+'Ark1'!C1465</f>
        <v>2024</v>
      </c>
      <c r="C20" s="224"/>
      <c r="D20" s="244">
        <f>+'Ark1'!M1465</f>
        <v>1</v>
      </c>
      <c r="E20" s="244" t="s">
        <v>94</v>
      </c>
      <c r="F20" s="244">
        <f>+'Ark1'!D1465</f>
        <v>7</v>
      </c>
      <c r="G20" s="244" t="s">
        <v>564</v>
      </c>
      <c r="H20" s="244">
        <f>+'Ark1'!Q1465</f>
        <v>0</v>
      </c>
      <c r="I20" s="244">
        <f>+'Ark1'!R1465</f>
        <v>0</v>
      </c>
      <c r="J20" s="245" t="str">
        <f>+IF(I20=0,"",'Ark1'!AG1465)</f>
        <v/>
      </c>
      <c r="K20" s="245" t="str">
        <f>+IF(I20=0,"",'Ark1'!AH1465)</f>
        <v/>
      </c>
      <c r="L20" s="246" t="str">
        <f>+IF(I20=0,"",'Ark1'!S1465)</f>
        <v/>
      </c>
      <c r="M20" s="33" t="str">
        <f>+IF(I20=0,"",'Ark1'!U1465)</f>
        <v/>
      </c>
      <c r="N20" s="245" t="str">
        <f>+IF(I20=0,"",'Ark1'!V1465)</f>
        <v/>
      </c>
      <c r="O20" s="245" t="str">
        <f>+IF(I20=0,"",'Ark1'!W1465)</f>
        <v/>
      </c>
      <c r="P20" s="247" t="str">
        <f>+IF(I20=0,"",'Ark1'!X1465)</f>
        <v/>
      </c>
      <c r="Q20" s="247" t="str">
        <f>+IF(I20=0,"",'Ark1'!Y1465)</f>
        <v/>
      </c>
      <c r="R20" s="247" t="str">
        <f>+IF(I20=0,"",'Ark1'!Z1465)</f>
        <v/>
      </c>
      <c r="S20" s="245" t="str">
        <f>+IF(I20=0,"",'Ark1'!AA1465)</f>
        <v/>
      </c>
      <c r="T20" s="245" t="str">
        <f>+IF(I20=0,"",'Ark1'!AB1465)</f>
        <v/>
      </c>
      <c r="U20" s="247">
        <f>+'Ark1'!AD1465</f>
        <v>0</v>
      </c>
      <c r="V20" s="245" t="str">
        <f t="shared" si="0"/>
        <v/>
      </c>
      <c r="W20" s="245" t="str">
        <f t="shared" si="1"/>
        <v/>
      </c>
      <c r="X20" s="224"/>
      <c r="Y20" s="227"/>
      <c r="AA20" s="30"/>
      <c r="AB20" s="28"/>
      <c r="AC20" s="228"/>
      <c r="AD20" s="29"/>
      <c r="AE20" s="248"/>
      <c r="AF20" s="248"/>
      <c r="AG20" s="248"/>
      <c r="AH20" s="29"/>
    </row>
    <row r="21" spans="1:35" ht="15" customHeight="1">
      <c r="A21" s="224"/>
      <c r="B21" s="244">
        <f>+'Ark1'!C1466</f>
        <v>2024</v>
      </c>
      <c r="C21" s="224"/>
      <c r="D21" s="244">
        <f>+'Ark1'!M1466</f>
        <v>1</v>
      </c>
      <c r="E21" s="244" t="s">
        <v>94</v>
      </c>
      <c r="F21" s="244">
        <f>+'Ark1'!D1466</f>
        <v>8</v>
      </c>
      <c r="G21" s="244" t="s">
        <v>565</v>
      </c>
      <c r="H21" s="244">
        <f>+'Ark1'!Q1466</f>
        <v>0</v>
      </c>
      <c r="I21" s="244">
        <f>+'Ark1'!R1466</f>
        <v>0</v>
      </c>
      <c r="J21" s="245" t="str">
        <f>+IF(I21=0,"",'Ark1'!AG1466)</f>
        <v/>
      </c>
      <c r="K21" s="245" t="str">
        <f>+IF(I21=0,"",'Ark1'!AH1466)</f>
        <v/>
      </c>
      <c r="L21" s="246" t="str">
        <f>+IF(I21=0,"",'Ark1'!S1466)</f>
        <v/>
      </c>
      <c r="M21" s="33" t="str">
        <f>+IF(I21=0,"",'Ark1'!U1466)</f>
        <v/>
      </c>
      <c r="N21" s="245" t="str">
        <f>+IF(I21=0,"",'Ark1'!V1466)</f>
        <v/>
      </c>
      <c r="O21" s="245" t="str">
        <f>+IF(I21=0,"",'Ark1'!W1466)</f>
        <v/>
      </c>
      <c r="P21" s="247" t="str">
        <f>+IF(I21=0,"",'Ark1'!X1466)</f>
        <v/>
      </c>
      <c r="Q21" s="247" t="str">
        <f>+IF(I21=0,"",'Ark1'!Y1466)</f>
        <v/>
      </c>
      <c r="R21" s="247" t="str">
        <f>+IF(I21=0,"",'Ark1'!Z1466)</f>
        <v/>
      </c>
      <c r="S21" s="245" t="str">
        <f>+IF(I21=0,"",'Ark1'!AA1466)</f>
        <v/>
      </c>
      <c r="T21" s="245" t="str">
        <f>+IF(I21=0,"",'Ark1'!AB1466)</f>
        <v/>
      </c>
      <c r="U21" s="247">
        <f>+'Ark1'!AD1466</f>
        <v>0</v>
      </c>
      <c r="V21" s="245" t="str">
        <f t="shared" si="0"/>
        <v/>
      </c>
      <c r="W21" s="245" t="str">
        <f t="shared" si="1"/>
        <v/>
      </c>
      <c r="X21" s="224"/>
      <c r="Y21" s="227"/>
      <c r="AA21" s="30"/>
      <c r="AB21" s="28"/>
      <c r="AC21" s="228"/>
      <c r="AD21" s="29"/>
      <c r="AE21" s="248"/>
      <c r="AF21" s="248"/>
      <c r="AG21" s="248"/>
      <c r="AH21" s="29"/>
    </row>
    <row r="22" spans="1:35" ht="15" customHeight="1">
      <c r="A22" s="224"/>
      <c r="B22" s="244">
        <f>+'Ark1'!C1467</f>
        <v>2024</v>
      </c>
      <c r="C22" s="224"/>
      <c r="D22" s="244">
        <f>+'Ark1'!M1467</f>
        <v>1</v>
      </c>
      <c r="E22" s="244" t="s">
        <v>94</v>
      </c>
      <c r="F22" s="244">
        <f>+'Ark1'!D1467</f>
        <v>9</v>
      </c>
      <c r="G22" s="244" t="s">
        <v>566</v>
      </c>
      <c r="H22" s="244">
        <f>+'Ark1'!Q1467</f>
        <v>0</v>
      </c>
      <c r="I22" s="244">
        <f>+'Ark1'!R1467</f>
        <v>0</v>
      </c>
      <c r="J22" s="245" t="str">
        <f>+IF(I22=0,"",'Ark1'!AG1467)</f>
        <v/>
      </c>
      <c r="K22" s="245" t="str">
        <f>+IF(I22=0,"",'Ark1'!AH1467)</f>
        <v/>
      </c>
      <c r="L22" s="246" t="str">
        <f>+IF(I22=0,"",'Ark1'!S1467)</f>
        <v/>
      </c>
      <c r="M22" s="33" t="str">
        <f>+IF(I22=0,"",'Ark1'!U1467)</f>
        <v/>
      </c>
      <c r="N22" s="245" t="str">
        <f>+IF(I22=0,"",'Ark1'!V1467)</f>
        <v/>
      </c>
      <c r="O22" s="245" t="str">
        <f>+IF(I22=0,"",'Ark1'!W1467)</f>
        <v/>
      </c>
      <c r="P22" s="247" t="str">
        <f>+IF(I22=0,"",'Ark1'!X1467)</f>
        <v/>
      </c>
      <c r="Q22" s="247" t="str">
        <f>+IF(I22=0,"",'Ark1'!Y1467)</f>
        <v/>
      </c>
      <c r="R22" s="247" t="str">
        <f>+IF(I22=0,"",'Ark1'!Z1467)</f>
        <v/>
      </c>
      <c r="S22" s="245" t="str">
        <f>+IF(I22=0,"",'Ark1'!AA1467)</f>
        <v/>
      </c>
      <c r="T22" s="245" t="str">
        <f>+IF(I22=0,"",'Ark1'!AB1467)</f>
        <v/>
      </c>
      <c r="U22" s="247">
        <f>+'Ark1'!AD1467</f>
        <v>0</v>
      </c>
      <c r="V22" s="245" t="str">
        <f t="shared" si="0"/>
        <v/>
      </c>
      <c r="W22" s="245" t="str">
        <f t="shared" si="1"/>
        <v/>
      </c>
      <c r="X22" s="224"/>
      <c r="Y22" s="227"/>
      <c r="AA22" s="30"/>
      <c r="AB22" s="28"/>
      <c r="AC22" s="228"/>
      <c r="AD22" s="29"/>
      <c r="AE22" s="248"/>
      <c r="AF22" s="248"/>
      <c r="AG22" s="248"/>
      <c r="AH22" s="29"/>
    </row>
    <row r="23" spans="1:35" ht="15" customHeight="1">
      <c r="A23" s="224"/>
      <c r="B23" s="244">
        <f>+'Ark1'!C1468</f>
        <v>2024</v>
      </c>
      <c r="C23" s="224"/>
      <c r="D23" s="244">
        <f>+'Ark1'!M1468</f>
        <v>1</v>
      </c>
      <c r="E23" s="244" t="s">
        <v>94</v>
      </c>
      <c r="F23" s="244">
        <f>+'Ark1'!D1468</f>
        <v>10</v>
      </c>
      <c r="G23" s="244" t="s">
        <v>567</v>
      </c>
      <c r="H23" s="244">
        <f>+'Ark1'!Q1468</f>
        <v>0</v>
      </c>
      <c r="I23" s="244">
        <f>+'Ark1'!R1468</f>
        <v>0</v>
      </c>
      <c r="J23" s="245" t="str">
        <f>+IF(I23=0,"",'Ark1'!AG1468)</f>
        <v/>
      </c>
      <c r="K23" s="245" t="str">
        <f>+IF(I23=0,"",'Ark1'!AH1468)</f>
        <v/>
      </c>
      <c r="L23" s="246" t="str">
        <f>+IF(I23=0,"",'Ark1'!S1468)</f>
        <v/>
      </c>
      <c r="M23" s="33" t="str">
        <f>+IF(I23=0,"",'Ark1'!U1468)</f>
        <v/>
      </c>
      <c r="N23" s="245" t="str">
        <f>+IF(I23=0,"",'Ark1'!V1468)</f>
        <v/>
      </c>
      <c r="O23" s="245" t="str">
        <f>+IF(I23=0,"",'Ark1'!W1468)</f>
        <v/>
      </c>
      <c r="P23" s="247" t="str">
        <f>+IF(I23=0,"",'Ark1'!X1468)</f>
        <v/>
      </c>
      <c r="Q23" s="247" t="str">
        <f>+IF(I23=0,"",'Ark1'!Y1468)</f>
        <v/>
      </c>
      <c r="R23" s="247" t="str">
        <f>+IF(I23=0,"",'Ark1'!Z1468)</f>
        <v/>
      </c>
      <c r="S23" s="245" t="str">
        <f>+IF(I23=0,"",'Ark1'!AA1468)</f>
        <v/>
      </c>
      <c r="T23" s="245" t="str">
        <f>+IF(I23=0,"",'Ark1'!AB1468)</f>
        <v/>
      </c>
      <c r="U23" s="247">
        <f>+'Ark1'!AD1468</f>
        <v>0</v>
      </c>
      <c r="V23" s="245" t="str">
        <f t="shared" si="0"/>
        <v/>
      </c>
      <c r="W23" s="245" t="str">
        <f t="shared" si="1"/>
        <v/>
      </c>
      <c r="X23" s="224"/>
      <c r="Y23" s="227"/>
      <c r="AA23" s="30"/>
      <c r="AB23" s="28"/>
      <c r="AC23" s="228"/>
      <c r="AD23" s="29"/>
      <c r="AE23" s="248"/>
      <c r="AF23" s="248"/>
      <c r="AG23" s="248"/>
      <c r="AH23" s="29"/>
    </row>
    <row r="24" spans="1:35" ht="15" customHeight="1">
      <c r="A24" s="224"/>
      <c r="B24" s="244">
        <f>+'Ark1'!C1469</f>
        <v>2024</v>
      </c>
      <c r="C24" s="224"/>
      <c r="D24" s="244">
        <f>+'Ark1'!M1469</f>
        <v>1</v>
      </c>
      <c r="E24" s="244" t="s">
        <v>94</v>
      </c>
      <c r="F24" s="244">
        <f>+'Ark1'!D1469</f>
        <v>11</v>
      </c>
      <c r="G24" s="244" t="s">
        <v>568</v>
      </c>
      <c r="H24" s="244">
        <f>+'Ark1'!Q1469</f>
        <v>0</v>
      </c>
      <c r="I24" s="244">
        <f>+'Ark1'!R1469</f>
        <v>0</v>
      </c>
      <c r="J24" s="245" t="str">
        <f>+IF(I24=0,"",'Ark1'!AG1469)</f>
        <v/>
      </c>
      <c r="K24" s="245" t="str">
        <f>+IF(I24=0,"",'Ark1'!AH1469)</f>
        <v/>
      </c>
      <c r="L24" s="246" t="str">
        <f>+IF(I24=0,"",'Ark1'!S1469)</f>
        <v/>
      </c>
      <c r="M24" s="33" t="str">
        <f>+IF(I24=0,"",'Ark1'!U1469)</f>
        <v/>
      </c>
      <c r="N24" s="245" t="str">
        <f>+IF(I24=0,"",'Ark1'!V1469)</f>
        <v/>
      </c>
      <c r="O24" s="245" t="str">
        <f>+IF(I24=0,"",'Ark1'!W1469)</f>
        <v/>
      </c>
      <c r="P24" s="247" t="str">
        <f>+IF(I24=0,"",'Ark1'!X1469)</f>
        <v/>
      </c>
      <c r="Q24" s="247" t="str">
        <f>+IF(I24=0,"",'Ark1'!Y1469)</f>
        <v/>
      </c>
      <c r="R24" s="247" t="str">
        <f>+IF(I24=0,"",'Ark1'!Z1469)</f>
        <v/>
      </c>
      <c r="S24" s="245" t="str">
        <f>+IF(I24=0,"",'Ark1'!AA1469)</f>
        <v/>
      </c>
      <c r="T24" s="245" t="str">
        <f>+IF(I24=0,"",'Ark1'!AB1469)</f>
        <v/>
      </c>
      <c r="U24" s="247">
        <f>+'Ark1'!AD1469</f>
        <v>0</v>
      </c>
      <c r="V24" s="245" t="str">
        <f t="shared" si="0"/>
        <v/>
      </c>
      <c r="W24" s="245" t="str">
        <f t="shared" si="1"/>
        <v/>
      </c>
      <c r="X24" s="224"/>
      <c r="Y24" s="227"/>
      <c r="AA24" s="30"/>
      <c r="AB24" s="28"/>
      <c r="AC24" s="228"/>
      <c r="AD24" s="29"/>
      <c r="AE24" s="248"/>
      <c r="AF24" s="248"/>
      <c r="AG24" s="248"/>
      <c r="AH24" s="29"/>
    </row>
    <row r="25" spans="1:35" ht="15" customHeight="1">
      <c r="A25" s="224"/>
      <c r="B25" s="244">
        <f>+'Ark1'!C1470</f>
        <v>2024</v>
      </c>
      <c r="C25" s="224"/>
      <c r="D25" s="244">
        <f>+'Ark1'!M1470</f>
        <v>1</v>
      </c>
      <c r="E25" s="244" t="s">
        <v>94</v>
      </c>
      <c r="F25" s="244">
        <f>+'Ark1'!D1470</f>
        <v>12</v>
      </c>
      <c r="G25" s="244" t="s">
        <v>569</v>
      </c>
      <c r="H25" s="244">
        <f>+'Ark1'!Q1470</f>
        <v>0</v>
      </c>
      <c r="I25" s="244">
        <f>+'Ark1'!R1470</f>
        <v>0</v>
      </c>
      <c r="J25" s="245" t="str">
        <f>+IF(I25=0,"",'Ark1'!AG1470)</f>
        <v/>
      </c>
      <c r="K25" s="245" t="str">
        <f>+IF(I25=0,"",'Ark1'!AH1470)</f>
        <v/>
      </c>
      <c r="L25" s="246" t="str">
        <f>+IF(I25=0,"",'Ark1'!S1470)</f>
        <v/>
      </c>
      <c r="M25" s="33" t="str">
        <f>+IF(I25=0,"",'Ark1'!U1470)</f>
        <v/>
      </c>
      <c r="N25" s="245" t="str">
        <f>+IF(I25=0,"",'Ark1'!V1470)</f>
        <v/>
      </c>
      <c r="O25" s="245" t="str">
        <f>+IF(I25=0,"",'Ark1'!W1470)</f>
        <v/>
      </c>
      <c r="P25" s="247" t="str">
        <f>+IF(I25=0,"",'Ark1'!X1470)</f>
        <v/>
      </c>
      <c r="Q25" s="247" t="str">
        <f>+IF(I25=0,"",'Ark1'!Y1470)</f>
        <v/>
      </c>
      <c r="R25" s="247" t="str">
        <f>+IF(I25=0,"",'Ark1'!Z1470)</f>
        <v/>
      </c>
      <c r="S25" s="245" t="str">
        <f>+IF(I25=0,"",'Ark1'!AA1470)</f>
        <v/>
      </c>
      <c r="T25" s="245" t="str">
        <f>+IF(I25=0,"",'Ark1'!AB1470)</f>
        <v/>
      </c>
      <c r="U25" s="247">
        <f>+'Ark1'!AD1470</f>
        <v>0</v>
      </c>
      <c r="V25" s="245" t="str">
        <f t="shared" si="0"/>
        <v/>
      </c>
      <c r="W25" s="245" t="str">
        <f t="shared" si="1"/>
        <v/>
      </c>
      <c r="X25" s="224"/>
      <c r="Y25" s="227"/>
      <c r="AA25" s="30"/>
      <c r="AB25" s="28"/>
      <c r="AC25" s="228"/>
      <c r="AD25" s="29"/>
      <c r="AE25" s="248"/>
      <c r="AF25" s="248"/>
      <c r="AG25" s="227"/>
      <c r="AH25" s="227"/>
      <c r="AI25" s="227"/>
    </row>
    <row r="26" spans="1:35" ht="15.6">
      <c r="A26" s="224"/>
      <c r="B26" s="224"/>
      <c r="C26" s="224"/>
      <c r="D26" s="224"/>
      <c r="E26" s="224"/>
      <c r="F26" s="224"/>
      <c r="G26" s="224"/>
      <c r="H26" s="224"/>
      <c r="I26" s="224"/>
      <c r="J26" s="225"/>
      <c r="K26" s="225"/>
      <c r="L26" s="224"/>
      <c r="M26" s="224"/>
      <c r="N26" s="224"/>
      <c r="O26" s="226"/>
      <c r="P26" s="226"/>
      <c r="Q26" s="226"/>
      <c r="R26" s="226"/>
      <c r="S26" s="225"/>
      <c r="T26" s="224"/>
      <c r="U26" s="226"/>
      <c r="V26" s="226"/>
      <c r="W26" s="225"/>
      <c r="X26" s="224"/>
      <c r="Y26" s="227"/>
      <c r="AA26" s="30"/>
      <c r="AB26" s="28"/>
      <c r="AC26" s="228"/>
      <c r="AD26" s="29"/>
      <c r="AH26" s="29"/>
    </row>
    <row r="27" spans="1:35" ht="22.8">
      <c r="A27" s="224"/>
      <c r="B27" s="224"/>
      <c r="C27" s="224"/>
      <c r="D27" s="224"/>
      <c r="E27" s="269" t="str">
        <f>+E29</f>
        <v>1</v>
      </c>
      <c r="F27" s="224"/>
      <c r="G27" s="224"/>
      <c r="H27" s="224"/>
      <c r="I27" s="248">
        <f>SUM(I29:I40)</f>
        <v>4</v>
      </c>
      <c r="J27" s="225"/>
      <c r="K27" s="225"/>
      <c r="L27" s="224"/>
      <c r="M27" s="276">
        <f>+Fettgruppe!L29</f>
        <v>12.581767955801102</v>
      </c>
      <c r="N27" s="224"/>
      <c r="O27" s="226"/>
      <c r="P27" s="226"/>
      <c r="Q27" s="226"/>
      <c r="R27" s="226"/>
      <c r="S27" s="225"/>
      <c r="T27" s="224"/>
      <c r="U27" s="226"/>
      <c r="V27" s="226"/>
      <c r="W27" s="225"/>
      <c r="X27" s="224"/>
      <c r="Y27" s="227"/>
      <c r="AA27" s="30"/>
      <c r="AB27" s="28"/>
      <c r="AC27" s="228"/>
      <c r="AD27" s="29"/>
      <c r="AH27" s="29"/>
    </row>
    <row r="28" spans="1:35" ht="15.6">
      <c r="A28" s="224"/>
      <c r="B28" s="224"/>
      <c r="C28" s="224"/>
      <c r="D28" s="224"/>
      <c r="E28" s="224"/>
      <c r="F28" s="224"/>
      <c r="G28" s="224"/>
      <c r="H28" s="224"/>
      <c r="I28" s="224"/>
      <c r="J28" s="225"/>
      <c r="K28" s="225"/>
      <c r="L28" s="224"/>
      <c r="M28" s="224"/>
      <c r="N28" s="224"/>
      <c r="O28" s="226"/>
      <c r="P28" s="226"/>
      <c r="Q28" s="226"/>
      <c r="R28" s="226"/>
      <c r="S28" s="225"/>
      <c r="T28" s="224"/>
      <c r="U28" s="226"/>
      <c r="V28" s="226"/>
      <c r="W28" s="226"/>
      <c r="X28" s="224"/>
      <c r="Y28" s="227"/>
      <c r="AA28" s="30"/>
      <c r="AB28" s="28"/>
      <c r="AC28" s="228"/>
      <c r="AD28" s="29"/>
      <c r="AH28" s="29"/>
    </row>
    <row r="29" spans="1:35" ht="15.6">
      <c r="A29" s="224"/>
      <c r="B29" s="29">
        <f>+'Ark1'!C1471</f>
        <v>2024</v>
      </c>
      <c r="C29" s="224"/>
      <c r="D29" s="29">
        <f>+'Ark1'!M1471</f>
        <v>2</v>
      </c>
      <c r="E29" s="254" t="s">
        <v>95</v>
      </c>
      <c r="F29" s="29">
        <f>+'Ark1'!D1471</f>
        <v>1</v>
      </c>
      <c r="G29" s="29" t="s">
        <v>559</v>
      </c>
      <c r="H29" s="29">
        <f>+'Ark1'!Q1471</f>
        <v>0</v>
      </c>
      <c r="I29" s="29">
        <f>+'Ark1'!R1471</f>
        <v>0</v>
      </c>
      <c r="J29" s="30" t="str">
        <f>+IF(I29=0,"",'Ark1'!AG1471)</f>
        <v/>
      </c>
      <c r="K29" s="30" t="str">
        <f>+IF(I29=0,"",'Ark1'!AH1471)</f>
        <v/>
      </c>
      <c r="L29" s="28" t="str">
        <f>+IF(I29=0,"",'Ark1'!S1471)</f>
        <v/>
      </c>
      <c r="M29" s="30" t="str">
        <f>+IF(I29=0,"",'Ark1'!U1471)</f>
        <v/>
      </c>
      <c r="N29" s="30" t="str">
        <f>+IF(I29=0,"",'Ark1'!V1471)</f>
        <v/>
      </c>
      <c r="O29" s="30" t="str">
        <f>+IF(I29=0,"",'Ark1'!W1471)</f>
        <v/>
      </c>
      <c r="P29" s="35" t="str">
        <f>+IF(I29=0,"",'Ark1'!X1471)</f>
        <v/>
      </c>
      <c r="Q29" s="35" t="str">
        <f>+IF(I29=0,"",'Ark1'!Y1471)</f>
        <v/>
      </c>
      <c r="R29" s="35" t="str">
        <f>+IF(I29=0,"",'Ark1'!Z1471)</f>
        <v/>
      </c>
      <c r="S29" s="30" t="str">
        <f>+IF(I29=0,"",'Ark1'!AA1471)</f>
        <v/>
      </c>
      <c r="T29" s="30" t="str">
        <f>+IF(I29=0,"",'Ark1'!AB1471)</f>
        <v/>
      </c>
      <c r="U29" s="35">
        <f>+'Ark1'!AD1471</f>
        <v>0</v>
      </c>
      <c r="V29" s="30" t="str">
        <f>+IF(I29=0,"",I29/D29)</f>
        <v/>
      </c>
      <c r="W29" s="30" t="str">
        <f>+IF(I29=0,"",I29/H29)</f>
        <v/>
      </c>
      <c r="X29" s="224"/>
      <c r="Y29" s="227"/>
      <c r="AA29" s="30"/>
      <c r="AB29" s="28"/>
      <c r="AC29" s="228"/>
      <c r="AD29" s="29"/>
      <c r="AH29" s="29"/>
    </row>
    <row r="30" spans="1:35" ht="15.6">
      <c r="A30" s="224"/>
      <c r="B30" s="29">
        <f>+'Ark1'!C1472</f>
        <v>2024</v>
      </c>
      <c r="C30" s="224"/>
      <c r="D30" s="29">
        <f>+'Ark1'!M1472</f>
        <v>2</v>
      </c>
      <c r="E30" s="254" t="s">
        <v>95</v>
      </c>
      <c r="F30" s="29">
        <f>+'Ark1'!D1472</f>
        <v>2</v>
      </c>
      <c r="G30" s="29" t="s">
        <v>560</v>
      </c>
      <c r="H30" s="29">
        <f>+'Ark1'!Q1472</f>
        <v>0</v>
      </c>
      <c r="I30" s="29">
        <f>+'Ark1'!R1472</f>
        <v>0</v>
      </c>
      <c r="J30" s="30" t="str">
        <f>+IF(I30=0,"",'Ark1'!AG1472)</f>
        <v/>
      </c>
      <c r="K30" s="30" t="str">
        <f>+IF(I30=0,"",'Ark1'!AH1472)</f>
        <v/>
      </c>
      <c r="L30" s="28" t="str">
        <f>+IF(I30=0,"",'Ark1'!S1472)</f>
        <v/>
      </c>
      <c r="M30" s="30" t="str">
        <f>+IF(I30=0,"",'Ark1'!U1472)</f>
        <v/>
      </c>
      <c r="N30" s="30" t="str">
        <f>+IF(I30=0,"",'Ark1'!V1472)</f>
        <v/>
      </c>
      <c r="O30" s="30" t="str">
        <f>+IF(I30=0,"",'Ark1'!W1472)</f>
        <v/>
      </c>
      <c r="P30" s="35" t="str">
        <f>+IF(I30=0,"",'Ark1'!X1472)</f>
        <v/>
      </c>
      <c r="Q30" s="35" t="str">
        <f>+IF(I30=0,"",'Ark1'!Y1472)</f>
        <v/>
      </c>
      <c r="R30" s="35" t="str">
        <f>+IF(I30=0,"",'Ark1'!Z1472)</f>
        <v/>
      </c>
      <c r="S30" s="30" t="str">
        <f>+IF(I30=0,"",'Ark1'!AA1472)</f>
        <v/>
      </c>
      <c r="T30" s="30" t="str">
        <f>+IF(I30=0,"",'Ark1'!AB1472)</f>
        <v/>
      </c>
      <c r="U30" s="35">
        <f>+'Ark1'!AD1472</f>
        <v>0</v>
      </c>
      <c r="V30" s="30" t="str">
        <f t="shared" ref="V30:V40" si="2">+IF(I30=0,"",I30/D30)</f>
        <v/>
      </c>
      <c r="W30" s="30" t="str">
        <f t="shared" ref="W30:W40" si="3">+IF(I30=0,"",I30/H30)</f>
        <v/>
      </c>
      <c r="X30" s="224"/>
      <c r="Y30" s="227"/>
      <c r="AA30" s="30"/>
      <c r="AB30" s="28"/>
      <c r="AC30" s="228"/>
      <c r="AD30" s="29"/>
      <c r="AH30" s="29"/>
    </row>
    <row r="31" spans="1:35" ht="15.6">
      <c r="A31" s="224"/>
      <c r="B31" s="29">
        <f>+'Ark1'!C1473</f>
        <v>2024</v>
      </c>
      <c r="C31" s="224"/>
      <c r="D31" s="29">
        <f>+'Ark1'!M1473</f>
        <v>2</v>
      </c>
      <c r="E31" s="254" t="s">
        <v>95</v>
      </c>
      <c r="F31" s="29">
        <f>+'Ark1'!D1473</f>
        <v>3</v>
      </c>
      <c r="G31" s="29" t="s">
        <v>561</v>
      </c>
      <c r="H31" s="29">
        <f>+'Ark1'!Q1473</f>
        <v>0</v>
      </c>
      <c r="I31" s="29">
        <f>+'Ark1'!R1473</f>
        <v>0</v>
      </c>
      <c r="J31" s="30" t="str">
        <f>+IF(I31=0,"",'Ark1'!AG1473)</f>
        <v/>
      </c>
      <c r="K31" s="30" t="str">
        <f>+IF(I31=0,"",'Ark1'!AH1473)</f>
        <v/>
      </c>
      <c r="L31" s="28" t="str">
        <f>+IF(I31=0,"",'Ark1'!S1473)</f>
        <v/>
      </c>
      <c r="M31" s="30" t="str">
        <f>+IF(I31=0,"",'Ark1'!U1473)</f>
        <v/>
      </c>
      <c r="N31" s="30" t="str">
        <f>+IF(I31=0,"",'Ark1'!V1473)</f>
        <v/>
      </c>
      <c r="O31" s="30" t="str">
        <f>+IF(I31=0,"",'Ark1'!W1473)</f>
        <v/>
      </c>
      <c r="P31" s="35" t="str">
        <f>+IF(I31=0,"",'Ark1'!X1473)</f>
        <v/>
      </c>
      <c r="Q31" s="35" t="str">
        <f>+IF(I31=0,"",'Ark1'!Y1473)</f>
        <v/>
      </c>
      <c r="R31" s="35" t="str">
        <f>+IF(I31=0,"",'Ark1'!Z1473)</f>
        <v/>
      </c>
      <c r="S31" s="30" t="str">
        <f>+IF(I31=0,"",'Ark1'!AA1473)</f>
        <v/>
      </c>
      <c r="T31" s="30" t="str">
        <f>+IF(I31=0,"",'Ark1'!AB1473)</f>
        <v/>
      </c>
      <c r="U31" s="35">
        <f>+'Ark1'!AD1473</f>
        <v>0</v>
      </c>
      <c r="V31" s="30" t="str">
        <f t="shared" si="2"/>
        <v/>
      </c>
      <c r="W31" s="30" t="str">
        <f t="shared" si="3"/>
        <v/>
      </c>
      <c r="X31" s="224"/>
      <c r="Y31" s="227"/>
      <c r="AA31" s="30"/>
      <c r="AB31" s="28"/>
      <c r="AC31" s="228"/>
      <c r="AD31" s="29"/>
      <c r="AE31" s="248"/>
      <c r="AF31" s="248"/>
      <c r="AG31" s="248"/>
      <c r="AH31" s="29"/>
    </row>
    <row r="32" spans="1:35" ht="15.6">
      <c r="A32" s="224"/>
      <c r="B32" s="29">
        <f>+'Ark1'!C1474</f>
        <v>2024</v>
      </c>
      <c r="C32" s="224"/>
      <c r="D32" s="29">
        <f>+'Ark1'!M1474</f>
        <v>2</v>
      </c>
      <c r="E32" s="254" t="s">
        <v>95</v>
      </c>
      <c r="F32" s="29">
        <f>+'Ark1'!D1474</f>
        <v>4</v>
      </c>
      <c r="G32" s="29" t="s">
        <v>562</v>
      </c>
      <c r="H32" s="29">
        <f>+'Ark1'!Q1474</f>
        <v>0</v>
      </c>
      <c r="I32" s="29">
        <f>+'Ark1'!R1474</f>
        <v>0</v>
      </c>
      <c r="J32" s="30" t="str">
        <f>+IF(I32=0,"",'Ark1'!AG1474)</f>
        <v/>
      </c>
      <c r="K32" s="30" t="str">
        <f>+IF(I32=0,"",'Ark1'!AH1474)</f>
        <v/>
      </c>
      <c r="L32" s="28" t="str">
        <f>+IF(I32=0,"",'Ark1'!S1474)</f>
        <v/>
      </c>
      <c r="M32" s="30" t="str">
        <f>+IF(I32=0,"",'Ark1'!U1474)</f>
        <v/>
      </c>
      <c r="N32" s="30" t="str">
        <f>+IF(I32=0,"",'Ark1'!V1474)</f>
        <v/>
      </c>
      <c r="O32" s="30" t="str">
        <f>+IF(I32=0,"",'Ark1'!W1474)</f>
        <v/>
      </c>
      <c r="P32" s="35" t="str">
        <f>+IF(I32=0,"",'Ark1'!X1474)</f>
        <v/>
      </c>
      <c r="Q32" s="35" t="str">
        <f>+IF(I32=0,"",'Ark1'!Y1474)</f>
        <v/>
      </c>
      <c r="R32" s="35" t="str">
        <f>+IF(I32=0,"",'Ark1'!Z1474)</f>
        <v/>
      </c>
      <c r="S32" s="30" t="str">
        <f>+IF(I32=0,"",'Ark1'!AA1474)</f>
        <v/>
      </c>
      <c r="T32" s="30" t="str">
        <f>+IF(I32=0,"",'Ark1'!AB1474)</f>
        <v/>
      </c>
      <c r="U32" s="35">
        <f>+'Ark1'!AD1474</f>
        <v>0</v>
      </c>
      <c r="V32" s="30" t="str">
        <f t="shared" si="2"/>
        <v/>
      </c>
      <c r="W32" s="30" t="str">
        <f t="shared" si="3"/>
        <v/>
      </c>
      <c r="X32" s="224"/>
      <c r="Y32" s="227"/>
      <c r="AA32" s="30"/>
      <c r="AB32" s="28"/>
      <c r="AC32" s="228"/>
      <c r="AD32" s="29"/>
      <c r="AE32" s="248"/>
      <c r="AF32" s="248"/>
      <c r="AG32" s="248"/>
      <c r="AH32" s="29"/>
    </row>
    <row r="33" spans="1:35" ht="15.6">
      <c r="A33" s="224"/>
      <c r="B33" s="29">
        <f>+'Ark1'!C1475</f>
        <v>2024</v>
      </c>
      <c r="C33" s="224"/>
      <c r="D33" s="29">
        <f>+'Ark1'!M1475</f>
        <v>2</v>
      </c>
      <c r="E33" s="254" t="s">
        <v>95</v>
      </c>
      <c r="F33" s="29">
        <f>+'Ark1'!D1475</f>
        <v>5</v>
      </c>
      <c r="G33" s="29" t="s">
        <v>451</v>
      </c>
      <c r="H33" s="29">
        <f>+'Ark1'!Q1475</f>
        <v>0</v>
      </c>
      <c r="I33" s="29">
        <f>+'Ark1'!R1475</f>
        <v>0</v>
      </c>
      <c r="J33" s="30" t="str">
        <f>+IF(I33=0,"",'Ark1'!AG1475)</f>
        <v/>
      </c>
      <c r="K33" s="30" t="str">
        <f>+IF(I33=0,"",'Ark1'!AH1475)</f>
        <v/>
      </c>
      <c r="L33" s="28" t="str">
        <f>+IF(I33=0,"",'Ark1'!S1475)</f>
        <v/>
      </c>
      <c r="M33" s="30" t="str">
        <f>+IF(I33=0,"",'Ark1'!U1475)</f>
        <v/>
      </c>
      <c r="N33" s="30" t="str">
        <f>+IF(I33=0,"",'Ark1'!V1475)</f>
        <v/>
      </c>
      <c r="O33" s="30" t="str">
        <f>+IF(I33=0,"",'Ark1'!W1475)</f>
        <v/>
      </c>
      <c r="P33" s="35" t="str">
        <f>+IF(I33=0,"",'Ark1'!X1475)</f>
        <v/>
      </c>
      <c r="Q33" s="35" t="str">
        <f>+IF(I33=0,"",'Ark1'!Y1475)</f>
        <v/>
      </c>
      <c r="R33" s="35" t="str">
        <f>+IF(I33=0,"",'Ark1'!Z1475)</f>
        <v/>
      </c>
      <c r="S33" s="30" t="str">
        <f>+IF(I33=0,"",'Ark1'!AA1475)</f>
        <v/>
      </c>
      <c r="T33" s="30" t="str">
        <f>+IF(I33=0,"",'Ark1'!AB1475)</f>
        <v/>
      </c>
      <c r="U33" s="35">
        <f>+'Ark1'!AD1475</f>
        <v>0</v>
      </c>
      <c r="V33" s="30" t="str">
        <f t="shared" si="2"/>
        <v/>
      </c>
      <c r="W33" s="30" t="str">
        <f t="shared" si="3"/>
        <v/>
      </c>
      <c r="X33" s="224"/>
      <c r="Y33" s="227"/>
      <c r="AA33" s="30"/>
      <c r="AB33" s="28"/>
      <c r="AC33" s="228"/>
      <c r="AD33" s="29"/>
      <c r="AE33" s="248"/>
      <c r="AF33" s="248"/>
      <c r="AG33" s="248"/>
      <c r="AH33" s="29"/>
    </row>
    <row r="34" spans="1:35" ht="15.6">
      <c r="A34" s="224"/>
      <c r="B34" s="29">
        <f>+'Ark1'!C1476</f>
        <v>2024</v>
      </c>
      <c r="C34" s="224"/>
      <c r="D34" s="29">
        <f>+'Ark1'!M1476</f>
        <v>2</v>
      </c>
      <c r="E34" s="254" t="s">
        <v>95</v>
      </c>
      <c r="F34" s="29">
        <f>+'Ark1'!D1476</f>
        <v>6</v>
      </c>
      <c r="G34" s="29" t="s">
        <v>563</v>
      </c>
      <c r="H34" s="29">
        <f>+'Ark1'!Q1476</f>
        <v>2</v>
      </c>
      <c r="I34" s="29">
        <f>+'Ark1'!R1476</f>
        <v>4</v>
      </c>
      <c r="J34" s="30">
        <f>+IF(I34=0,"",'Ark1'!AG1476)</f>
        <v>0.4089979550102249</v>
      </c>
      <c r="K34" s="30">
        <f>+IF(I34=0,"",'Ark1'!AH1476)</f>
        <v>0.16799394708831861</v>
      </c>
      <c r="L34" s="28">
        <f>+IF(I34=0,"",'Ark1'!S1476)</f>
        <v>5.25</v>
      </c>
      <c r="M34" s="30">
        <f>+IF(I34=0,"",'Ark1'!U1476)</f>
        <v>6.55</v>
      </c>
      <c r="N34" s="30">
        <f>+IF(I34=0,"",'Ark1'!V1476)</f>
        <v>0</v>
      </c>
      <c r="O34" s="30">
        <f>+IF(I34=0,"",'Ark1'!W1476)</f>
        <v>0</v>
      </c>
      <c r="P34" s="35">
        <f>+IF(I34=0,"",'Ark1'!X1476)</f>
        <v>0</v>
      </c>
      <c r="Q34" s="35">
        <f>+IF(I34=0,"",'Ark1'!Y1476)</f>
        <v>0</v>
      </c>
      <c r="R34" s="35">
        <f>+IF(I34=0,"",'Ark1'!Z1476)</f>
        <v>0</v>
      </c>
      <c r="S34" s="30">
        <f>+IF(I34=0,"",'Ark1'!AA1476)</f>
        <v>1.685971530008737</v>
      </c>
      <c r="T34" s="30">
        <f>+IF(I34=0,"",'Ark1'!AB1476)</f>
        <v>1.4790199457749036</v>
      </c>
      <c r="U34" s="35">
        <f>+'Ark1'!AD1476</f>
        <v>98.753380598695387</v>
      </c>
      <c r="V34" s="30">
        <f t="shared" si="2"/>
        <v>2</v>
      </c>
      <c r="W34" s="30">
        <f t="shared" si="3"/>
        <v>2</v>
      </c>
      <c r="X34" s="224"/>
      <c r="Y34" s="227"/>
      <c r="AA34" s="30"/>
      <c r="AB34" s="28"/>
      <c r="AC34" s="228"/>
      <c r="AD34" s="29"/>
      <c r="AE34" s="248"/>
      <c r="AF34" s="248"/>
      <c r="AG34" s="248"/>
      <c r="AH34" s="29"/>
    </row>
    <row r="35" spans="1:35" ht="15.6">
      <c r="A35" s="224"/>
      <c r="B35" s="29">
        <f>+'Ark1'!C1477</f>
        <v>2024</v>
      </c>
      <c r="C35" s="224"/>
      <c r="D35" s="29">
        <f>+'Ark1'!M1477</f>
        <v>2</v>
      </c>
      <c r="E35" s="254" t="s">
        <v>95</v>
      </c>
      <c r="F35" s="29">
        <f>+'Ark1'!D1477</f>
        <v>7</v>
      </c>
      <c r="G35" s="29" t="s">
        <v>564</v>
      </c>
      <c r="H35" s="29">
        <f>+'Ark1'!Q1477</f>
        <v>0</v>
      </c>
      <c r="I35" s="29">
        <f>+'Ark1'!R1477</f>
        <v>0</v>
      </c>
      <c r="J35" s="30" t="str">
        <f>+IF(I35=0,"",'Ark1'!AG1477)</f>
        <v/>
      </c>
      <c r="K35" s="30" t="str">
        <f>+IF(I35=0,"",'Ark1'!AH1477)</f>
        <v/>
      </c>
      <c r="L35" s="28" t="str">
        <f>+IF(I35=0,"",'Ark1'!S1477)</f>
        <v/>
      </c>
      <c r="M35" s="30" t="str">
        <f>+IF(I35=0,"",'Ark1'!U1477)</f>
        <v/>
      </c>
      <c r="N35" s="30" t="str">
        <f>+IF(I35=0,"",'Ark1'!V1477)</f>
        <v/>
      </c>
      <c r="O35" s="30" t="str">
        <f>+IF(I35=0,"",'Ark1'!W1477)</f>
        <v/>
      </c>
      <c r="P35" s="35" t="str">
        <f>+IF(I35=0,"",'Ark1'!X1477)</f>
        <v/>
      </c>
      <c r="Q35" s="35" t="str">
        <f>+IF(I35=0,"",'Ark1'!Y1477)</f>
        <v/>
      </c>
      <c r="R35" s="35" t="str">
        <f>+IF(I35=0,"",'Ark1'!Z1477)</f>
        <v/>
      </c>
      <c r="S35" s="30" t="str">
        <f>+IF(I35=0,"",'Ark1'!AA1477)</f>
        <v/>
      </c>
      <c r="T35" s="30" t="str">
        <f>+IF(I35=0,"",'Ark1'!AB1477)</f>
        <v/>
      </c>
      <c r="U35" s="35">
        <f>+'Ark1'!AD1477</f>
        <v>0</v>
      </c>
      <c r="V35" s="30" t="str">
        <f t="shared" si="2"/>
        <v/>
      </c>
      <c r="W35" s="30" t="str">
        <f t="shared" si="3"/>
        <v/>
      </c>
      <c r="X35" s="224"/>
      <c r="Y35" s="227"/>
      <c r="AA35" s="30"/>
      <c r="AB35" s="28"/>
      <c r="AC35" s="228"/>
      <c r="AD35" s="29"/>
      <c r="AE35" s="248"/>
      <c r="AF35" s="248"/>
      <c r="AG35" s="248"/>
      <c r="AH35" s="29"/>
    </row>
    <row r="36" spans="1:35" ht="15.6">
      <c r="A36" s="224"/>
      <c r="B36" s="29">
        <f>+'Ark1'!C1478</f>
        <v>2024</v>
      </c>
      <c r="C36" s="224"/>
      <c r="D36" s="29">
        <f>+'Ark1'!M1478</f>
        <v>2</v>
      </c>
      <c r="E36" s="254" t="s">
        <v>95</v>
      </c>
      <c r="F36" s="29">
        <f>+'Ark1'!D1478</f>
        <v>8</v>
      </c>
      <c r="G36" s="29" t="s">
        <v>565</v>
      </c>
      <c r="H36" s="29">
        <f>+'Ark1'!Q1478</f>
        <v>0</v>
      </c>
      <c r="I36" s="29">
        <f>+'Ark1'!R1478</f>
        <v>0</v>
      </c>
      <c r="J36" s="30" t="str">
        <f>+IF(I36=0,"",'Ark1'!AG1478)</f>
        <v/>
      </c>
      <c r="K36" s="30" t="str">
        <f>+IF(I36=0,"",'Ark1'!AH1478)</f>
        <v/>
      </c>
      <c r="L36" s="28" t="str">
        <f>+IF(I36=0,"",'Ark1'!S1478)</f>
        <v/>
      </c>
      <c r="M36" s="30" t="str">
        <f>+IF(I36=0,"",'Ark1'!U1478)</f>
        <v/>
      </c>
      <c r="N36" s="30" t="str">
        <f>+IF(I36=0,"",'Ark1'!V1478)</f>
        <v/>
      </c>
      <c r="O36" s="30" t="str">
        <f>+IF(I36=0,"",'Ark1'!W1478)</f>
        <v/>
      </c>
      <c r="P36" s="35" t="str">
        <f>+IF(I36=0,"",'Ark1'!X1478)</f>
        <v/>
      </c>
      <c r="Q36" s="35" t="str">
        <f>+IF(I36=0,"",'Ark1'!Y1478)</f>
        <v/>
      </c>
      <c r="R36" s="35" t="str">
        <f>+IF(I36=0,"",'Ark1'!Z1478)</f>
        <v/>
      </c>
      <c r="S36" s="30" t="str">
        <f>+IF(I36=0,"",'Ark1'!AA1478)</f>
        <v/>
      </c>
      <c r="T36" s="30" t="str">
        <f>+IF(I36=0,"",'Ark1'!AB1478)</f>
        <v/>
      </c>
      <c r="U36" s="35">
        <f>+'Ark1'!AD1478</f>
        <v>0</v>
      </c>
      <c r="V36" s="30" t="str">
        <f t="shared" si="2"/>
        <v/>
      </c>
      <c r="W36" s="30" t="str">
        <f t="shared" si="3"/>
        <v/>
      </c>
      <c r="X36" s="224"/>
      <c r="Y36" s="227"/>
      <c r="AA36" s="30"/>
      <c r="AB36" s="28"/>
      <c r="AC36" s="228"/>
      <c r="AD36" s="29"/>
      <c r="AE36" s="248"/>
      <c r="AF36" s="248"/>
      <c r="AG36" s="227"/>
      <c r="AH36" s="227"/>
      <c r="AI36" s="227"/>
    </row>
    <row r="37" spans="1:35" ht="15.6">
      <c r="A37" s="224"/>
      <c r="B37" s="29">
        <f>+'Ark1'!C1479</f>
        <v>2024</v>
      </c>
      <c r="C37" s="224"/>
      <c r="D37" s="29">
        <f>+'Ark1'!M1479</f>
        <v>2</v>
      </c>
      <c r="E37" s="254" t="s">
        <v>95</v>
      </c>
      <c r="F37" s="29">
        <f>+'Ark1'!D1479</f>
        <v>9</v>
      </c>
      <c r="G37" s="29" t="s">
        <v>566</v>
      </c>
      <c r="H37" s="29">
        <f>+'Ark1'!Q1479</f>
        <v>0</v>
      </c>
      <c r="I37" s="29">
        <f>+'Ark1'!R1479</f>
        <v>0</v>
      </c>
      <c r="J37" s="30" t="str">
        <f>+IF(I37=0,"",'Ark1'!AG1479)</f>
        <v/>
      </c>
      <c r="K37" s="30" t="str">
        <f>+IF(I37=0,"",'Ark1'!AH1479)</f>
        <v/>
      </c>
      <c r="L37" s="28" t="str">
        <f>+IF(I37=0,"",'Ark1'!S1479)</f>
        <v/>
      </c>
      <c r="M37" s="30" t="str">
        <f>+IF(I37=0,"",'Ark1'!U1479)</f>
        <v/>
      </c>
      <c r="N37" s="30" t="str">
        <f>+IF(I37=0,"",'Ark1'!V1479)</f>
        <v/>
      </c>
      <c r="O37" s="30" t="str">
        <f>+IF(I37=0,"",'Ark1'!W1479)</f>
        <v/>
      </c>
      <c r="P37" s="35" t="str">
        <f>+IF(I37=0,"",'Ark1'!X1479)</f>
        <v/>
      </c>
      <c r="Q37" s="35" t="str">
        <f>+IF(I37=0,"",'Ark1'!Y1479)</f>
        <v/>
      </c>
      <c r="R37" s="35" t="str">
        <f>+IF(I37=0,"",'Ark1'!Z1479)</f>
        <v/>
      </c>
      <c r="S37" s="30" t="str">
        <f>+IF(I37=0,"",'Ark1'!AA1479)</f>
        <v/>
      </c>
      <c r="T37" s="30" t="str">
        <f>+IF(I37=0,"",'Ark1'!AB1479)</f>
        <v/>
      </c>
      <c r="U37" s="35">
        <f>+'Ark1'!AD1479</f>
        <v>0</v>
      </c>
      <c r="V37" s="30" t="str">
        <f t="shared" si="2"/>
        <v/>
      </c>
      <c r="W37" s="30" t="str">
        <f t="shared" si="3"/>
        <v/>
      </c>
      <c r="X37" s="224"/>
      <c r="Y37" s="227"/>
      <c r="AA37" s="30"/>
      <c r="AB37" s="28"/>
      <c r="AC37" s="228"/>
      <c r="AD37" s="29"/>
      <c r="AE37" s="28"/>
      <c r="AF37" s="28"/>
      <c r="AG37" s="35"/>
      <c r="AH37" s="35"/>
      <c r="AI37" s="35"/>
    </row>
    <row r="38" spans="1:35" ht="15.6">
      <c r="A38" s="224"/>
      <c r="B38" s="29">
        <f>+'Ark1'!C1480</f>
        <v>2024</v>
      </c>
      <c r="C38" s="224"/>
      <c r="D38" s="29">
        <f>+'Ark1'!M1480</f>
        <v>2</v>
      </c>
      <c r="E38" s="254" t="s">
        <v>95</v>
      </c>
      <c r="F38" s="29">
        <f>+'Ark1'!D1480</f>
        <v>10</v>
      </c>
      <c r="G38" s="29" t="s">
        <v>567</v>
      </c>
      <c r="H38" s="29">
        <f>+'Ark1'!Q1480</f>
        <v>0</v>
      </c>
      <c r="I38" s="29">
        <f>+'Ark1'!R1480</f>
        <v>0</v>
      </c>
      <c r="J38" s="30" t="str">
        <f>+IF(I38=0,"",'Ark1'!AG1480)</f>
        <v/>
      </c>
      <c r="K38" s="30" t="str">
        <f>+IF(I38=0,"",'Ark1'!AH1480)</f>
        <v/>
      </c>
      <c r="L38" s="28" t="str">
        <f>+IF(I38=0,"",'Ark1'!S1480)</f>
        <v/>
      </c>
      <c r="M38" s="30" t="str">
        <f>+IF(I38=0,"",'Ark1'!U1480)</f>
        <v/>
      </c>
      <c r="N38" s="30" t="str">
        <f>+IF(I38=0,"",'Ark1'!V1480)</f>
        <v/>
      </c>
      <c r="O38" s="30" t="str">
        <f>+IF(I38=0,"",'Ark1'!W1480)</f>
        <v/>
      </c>
      <c r="P38" s="35" t="str">
        <f>+IF(I38=0,"",'Ark1'!X1480)</f>
        <v/>
      </c>
      <c r="Q38" s="35" t="str">
        <f>+IF(I38=0,"",'Ark1'!Y1480)</f>
        <v/>
      </c>
      <c r="R38" s="35" t="str">
        <f>+IF(I38=0,"",'Ark1'!Z1480)</f>
        <v/>
      </c>
      <c r="S38" s="30" t="str">
        <f>+IF(I38=0,"",'Ark1'!AA1480)</f>
        <v/>
      </c>
      <c r="T38" s="30" t="str">
        <f>+IF(I38=0,"",'Ark1'!AB1480)</f>
        <v/>
      </c>
      <c r="U38" s="35">
        <f>+'Ark1'!AD1480</f>
        <v>0</v>
      </c>
      <c r="V38" s="30" t="str">
        <f t="shared" si="2"/>
        <v/>
      </c>
      <c r="W38" s="30" t="str">
        <f t="shared" si="3"/>
        <v/>
      </c>
      <c r="X38" s="224"/>
      <c r="Y38" s="227"/>
      <c r="AA38" s="30"/>
      <c r="AB38" s="28"/>
      <c r="AC38" s="228"/>
      <c r="AD38" s="29"/>
      <c r="AE38" s="28"/>
      <c r="AF38" s="28"/>
      <c r="AG38" s="35"/>
      <c r="AH38" s="35"/>
      <c r="AI38" s="35"/>
    </row>
    <row r="39" spans="1:35" ht="15.6">
      <c r="A39" s="224"/>
      <c r="B39" s="29">
        <f>+'Ark1'!C1481</f>
        <v>2024</v>
      </c>
      <c r="C39" s="224"/>
      <c r="D39" s="29">
        <f>+'Ark1'!M1481</f>
        <v>2</v>
      </c>
      <c r="E39" s="254" t="s">
        <v>95</v>
      </c>
      <c r="F39" s="29">
        <f>+'Ark1'!D1481</f>
        <v>11</v>
      </c>
      <c r="G39" s="29" t="s">
        <v>568</v>
      </c>
      <c r="H39" s="29">
        <f>+'Ark1'!Q1481</f>
        <v>0</v>
      </c>
      <c r="I39" s="29">
        <f>+'Ark1'!R1481</f>
        <v>0</v>
      </c>
      <c r="J39" s="30" t="str">
        <f>+IF(I39=0,"",'Ark1'!AG1481)</f>
        <v/>
      </c>
      <c r="K39" s="30" t="str">
        <f>+IF(I39=0,"",'Ark1'!AH1481)</f>
        <v/>
      </c>
      <c r="L39" s="28" t="str">
        <f>+IF(I39=0,"",'Ark1'!S1481)</f>
        <v/>
      </c>
      <c r="M39" s="30" t="str">
        <f>+IF(I39=0,"",'Ark1'!U1481)</f>
        <v/>
      </c>
      <c r="N39" s="30" t="str">
        <f>+IF(I39=0,"",'Ark1'!V1481)</f>
        <v/>
      </c>
      <c r="O39" s="30" t="str">
        <f>+IF(I39=0,"",'Ark1'!W1481)</f>
        <v/>
      </c>
      <c r="P39" s="35" t="str">
        <f>+IF(I39=0,"",'Ark1'!X1481)</f>
        <v/>
      </c>
      <c r="Q39" s="35" t="str">
        <f>+IF(I39=0,"",'Ark1'!Y1481)</f>
        <v/>
      </c>
      <c r="R39" s="35" t="str">
        <f>+IF(I39=0,"",'Ark1'!Z1481)</f>
        <v/>
      </c>
      <c r="S39" s="30" t="str">
        <f>+IF(I39=0,"",'Ark1'!AA1481)</f>
        <v/>
      </c>
      <c r="T39" s="30" t="str">
        <f>+IF(I39=0,"",'Ark1'!AB1481)</f>
        <v/>
      </c>
      <c r="U39" s="35">
        <f>+'Ark1'!AD1481</f>
        <v>0</v>
      </c>
      <c r="V39" s="30" t="str">
        <f t="shared" si="2"/>
        <v/>
      </c>
      <c r="W39" s="30" t="str">
        <f t="shared" si="3"/>
        <v/>
      </c>
      <c r="X39" s="224"/>
      <c r="Y39" s="227"/>
      <c r="AA39" s="30"/>
      <c r="AB39" s="28"/>
      <c r="AC39" s="228"/>
      <c r="AD39" s="29"/>
      <c r="AE39" s="28"/>
      <c r="AF39" s="28"/>
      <c r="AG39" s="35"/>
      <c r="AH39" s="35"/>
      <c r="AI39" s="35"/>
    </row>
    <row r="40" spans="1:35" ht="15.6">
      <c r="A40" s="224"/>
      <c r="B40" s="29">
        <f>+'Ark1'!C1482</f>
        <v>2024</v>
      </c>
      <c r="C40" s="224"/>
      <c r="D40" s="29">
        <f>+'Ark1'!M1482</f>
        <v>2</v>
      </c>
      <c r="E40" s="254" t="s">
        <v>95</v>
      </c>
      <c r="F40" s="29">
        <f>+'Ark1'!D1482</f>
        <v>12</v>
      </c>
      <c r="G40" s="29" t="s">
        <v>569</v>
      </c>
      <c r="H40" s="29">
        <f>+'Ark1'!Q1482</f>
        <v>0</v>
      </c>
      <c r="I40" s="29">
        <f>+'Ark1'!R1482</f>
        <v>0</v>
      </c>
      <c r="J40" s="30" t="str">
        <f>+IF(I40=0,"",'Ark1'!AG1482)</f>
        <v/>
      </c>
      <c r="K40" s="30" t="str">
        <f>+IF(I40=0,"",'Ark1'!AH1482)</f>
        <v/>
      </c>
      <c r="L40" s="28" t="str">
        <f>+IF(I40=0,"",'Ark1'!S1482)</f>
        <v/>
      </c>
      <c r="M40" s="30" t="str">
        <f>+IF(I40=0,"",'Ark1'!U1482)</f>
        <v/>
      </c>
      <c r="N40" s="30" t="str">
        <f>+IF(I40=0,"",'Ark1'!V1482)</f>
        <v/>
      </c>
      <c r="O40" s="30" t="str">
        <f>+IF(I40=0,"",'Ark1'!W1482)</f>
        <v/>
      </c>
      <c r="P40" s="35" t="str">
        <f>+IF(I40=0,"",'Ark1'!X1482)</f>
        <v/>
      </c>
      <c r="Q40" s="35" t="str">
        <f>+IF(I40=0,"",'Ark1'!Y1482)</f>
        <v/>
      </c>
      <c r="R40" s="35" t="str">
        <f>+IF(I40=0,"",'Ark1'!Z1482)</f>
        <v/>
      </c>
      <c r="S40" s="30" t="str">
        <f>+IF(I40=0,"",'Ark1'!AA1482)</f>
        <v/>
      </c>
      <c r="T40" s="30" t="str">
        <f>+IF(I40=0,"",'Ark1'!AB1482)</f>
        <v/>
      </c>
      <c r="U40" s="35">
        <f>+'Ark1'!AD1482</f>
        <v>0</v>
      </c>
      <c r="V40" s="30" t="str">
        <f t="shared" si="2"/>
        <v/>
      </c>
      <c r="W40" s="30" t="str">
        <f t="shared" si="3"/>
        <v/>
      </c>
      <c r="X40" s="224"/>
      <c r="Y40" s="227"/>
      <c r="AA40" s="30"/>
      <c r="AB40" s="28"/>
      <c r="AC40" s="228"/>
      <c r="AD40" s="29"/>
      <c r="AE40" s="28"/>
      <c r="AF40" s="28"/>
      <c r="AG40" s="35"/>
      <c r="AH40" s="35"/>
      <c r="AI40" s="35"/>
    </row>
    <row r="41" spans="1:35" ht="15.6">
      <c r="A41" s="224"/>
      <c r="B41" s="224"/>
      <c r="C41" s="224"/>
      <c r="D41" s="224"/>
      <c r="E41" s="224"/>
      <c r="F41" s="224"/>
      <c r="G41" s="224"/>
      <c r="H41" s="224"/>
      <c r="I41" s="224"/>
      <c r="J41" s="225"/>
      <c r="K41" s="225"/>
      <c r="L41" s="224"/>
      <c r="M41" s="224"/>
      <c r="N41" s="224"/>
      <c r="O41" s="226"/>
      <c r="P41" s="226"/>
      <c r="Q41" s="226"/>
      <c r="R41" s="226"/>
      <c r="S41" s="225"/>
      <c r="T41" s="224"/>
      <c r="U41" s="226"/>
      <c r="V41" s="226"/>
      <c r="W41" s="225"/>
      <c r="X41" s="224"/>
      <c r="Y41" s="227"/>
      <c r="AA41" s="30"/>
      <c r="AB41" s="28"/>
      <c r="AC41" s="228"/>
      <c r="AD41" s="29"/>
      <c r="AH41" s="29"/>
    </row>
    <row r="42" spans="1:35" ht="22.8">
      <c r="A42" s="224"/>
      <c r="B42" s="224"/>
      <c r="C42" s="224"/>
      <c r="D42" s="224"/>
      <c r="E42" s="269" t="str">
        <f>+E44</f>
        <v>1+</v>
      </c>
      <c r="F42" s="224"/>
      <c r="G42" s="224"/>
      <c r="H42" s="224"/>
      <c r="I42" s="248">
        <f>SUM(I44:I55)</f>
        <v>21</v>
      </c>
      <c r="J42" s="225"/>
      <c r="K42" s="225"/>
      <c r="L42" s="224"/>
      <c r="M42" s="276">
        <f>+Fettgruppe!L12</f>
        <v>9.1571428571428601</v>
      </c>
      <c r="N42" s="224"/>
      <c r="O42" s="226"/>
      <c r="P42" s="226"/>
      <c r="Q42" s="226"/>
      <c r="R42" s="226"/>
      <c r="S42" s="225"/>
      <c r="T42" s="224"/>
      <c r="U42" s="226"/>
      <c r="V42" s="226"/>
      <c r="W42" s="225"/>
      <c r="X42" s="224"/>
      <c r="Y42" s="227"/>
      <c r="AA42" s="30"/>
      <c r="AB42" s="28"/>
      <c r="AC42" s="228"/>
      <c r="AD42" s="29"/>
      <c r="AH42" s="29"/>
    </row>
    <row r="43" spans="1:35" ht="15.6">
      <c r="A43" s="224"/>
      <c r="B43" s="224"/>
      <c r="C43" s="224"/>
      <c r="D43" s="224"/>
      <c r="E43" s="224"/>
      <c r="F43" s="224"/>
      <c r="G43" s="224"/>
      <c r="H43" s="224"/>
      <c r="I43" s="224"/>
      <c r="J43" s="225"/>
      <c r="K43" s="225"/>
      <c r="L43" s="224"/>
      <c r="M43" s="224"/>
      <c r="N43" s="224"/>
      <c r="O43" s="226"/>
      <c r="P43" s="226"/>
      <c r="Q43" s="226"/>
      <c r="R43" s="226"/>
      <c r="S43" s="225"/>
      <c r="T43" s="224"/>
      <c r="U43" s="226"/>
      <c r="V43" s="226"/>
      <c r="W43" s="226"/>
      <c r="X43" s="224"/>
      <c r="Y43" s="227"/>
      <c r="AA43" s="30"/>
      <c r="AB43" s="28"/>
      <c r="AC43" s="228"/>
      <c r="AD43" s="29"/>
      <c r="AH43" s="29"/>
    </row>
    <row r="44" spans="1:35" ht="15.6">
      <c r="A44" s="224"/>
      <c r="B44" s="244">
        <f>+'Ark1'!C1483</f>
        <v>2024</v>
      </c>
      <c r="C44" s="224"/>
      <c r="D44" s="244">
        <f>+'Ark1'!M1483</f>
        <v>3</v>
      </c>
      <c r="E44" s="244" t="s">
        <v>96</v>
      </c>
      <c r="F44" s="244">
        <f>+'Ark1'!D1483</f>
        <v>1</v>
      </c>
      <c r="G44" s="244" t="s">
        <v>559</v>
      </c>
      <c r="H44" s="244">
        <f>+'Ark1'!Q1483</f>
        <v>0</v>
      </c>
      <c r="I44" s="244">
        <f>+'Ark1'!R1483</f>
        <v>0</v>
      </c>
      <c r="J44" s="245" t="str">
        <f>+IF(I44=0,"",'Ark1'!AG1483)</f>
        <v/>
      </c>
      <c r="K44" s="245" t="str">
        <f>+IF(I44=0,"",'Ark1'!AH1483)</f>
        <v/>
      </c>
      <c r="L44" s="246" t="str">
        <f>+IF(I44=0,"",'Ark1'!S1483)</f>
        <v/>
      </c>
      <c r="M44" s="245" t="str">
        <f>+IF(I44=0,"",'Ark1'!U1483)</f>
        <v/>
      </c>
      <c r="N44" s="245" t="str">
        <f>+IF(I44=0,"",'Ark1'!V1483)</f>
        <v/>
      </c>
      <c r="O44" s="245" t="str">
        <f>+IF(I44=0,"",'Ark1'!W1483)</f>
        <v/>
      </c>
      <c r="P44" s="247" t="str">
        <f>+IF(I44=0,"",'Ark1'!X1483)</f>
        <v/>
      </c>
      <c r="Q44" s="247" t="str">
        <f>+IF(I44=0,"",'Ark1'!Y1483)</f>
        <v/>
      </c>
      <c r="R44" s="247" t="str">
        <f>+IF(I44=0,"",'Ark1'!Z1483)</f>
        <v/>
      </c>
      <c r="S44" s="245" t="str">
        <f>+IF(I44=0,"",'Ark1'!AA1483)</f>
        <v/>
      </c>
      <c r="T44" s="245" t="str">
        <f>+IF(I44=0,"",'Ark1'!AB1483)</f>
        <v/>
      </c>
      <c r="U44" s="247">
        <f>+'Ark1'!AD1483</f>
        <v>0</v>
      </c>
      <c r="V44" s="245" t="str">
        <f>+IF(I44=0,"",I44/D44)</f>
        <v/>
      </c>
      <c r="W44" s="245" t="str">
        <f>+IF(I44=0,"",I44/H44)</f>
        <v/>
      </c>
      <c r="X44" s="224"/>
      <c r="Y44" s="227"/>
      <c r="AA44" s="30"/>
      <c r="AB44" s="28"/>
      <c r="AC44" s="228"/>
      <c r="AD44" s="29"/>
      <c r="AE44" s="28"/>
      <c r="AF44" s="28"/>
      <c r="AG44" s="35"/>
      <c r="AH44" s="35"/>
      <c r="AI44" s="35"/>
    </row>
    <row r="45" spans="1:35" ht="15.6">
      <c r="A45" s="224"/>
      <c r="B45" s="244">
        <f>+'Ark1'!C1484</f>
        <v>2024</v>
      </c>
      <c r="C45" s="224"/>
      <c r="D45" s="244">
        <f>+'Ark1'!M1484</f>
        <v>3</v>
      </c>
      <c r="E45" s="244" t="s">
        <v>96</v>
      </c>
      <c r="F45" s="244">
        <f>+'Ark1'!D1484</f>
        <v>2</v>
      </c>
      <c r="G45" s="244" t="s">
        <v>560</v>
      </c>
      <c r="H45" s="244">
        <f>+'Ark1'!Q1484</f>
        <v>0</v>
      </c>
      <c r="I45" s="244">
        <f>+'Ark1'!R1484</f>
        <v>0</v>
      </c>
      <c r="J45" s="245" t="str">
        <f>+IF(I45=0,"",'Ark1'!AG1484)</f>
        <v/>
      </c>
      <c r="K45" s="245" t="str">
        <f>+IF(I45=0,"",'Ark1'!AH1484)</f>
        <v/>
      </c>
      <c r="L45" s="246" t="str">
        <f>+IF(I45=0,"",'Ark1'!S1484)</f>
        <v/>
      </c>
      <c r="M45" s="245" t="str">
        <f>+IF(I45=0,"",'Ark1'!U1484)</f>
        <v/>
      </c>
      <c r="N45" s="245" t="str">
        <f>+IF(I45=0,"",'Ark1'!V1484)</f>
        <v/>
      </c>
      <c r="O45" s="245" t="str">
        <f>+IF(I45=0,"",'Ark1'!W1484)</f>
        <v/>
      </c>
      <c r="P45" s="247" t="str">
        <f>+IF(I45=0,"",'Ark1'!X1484)</f>
        <v/>
      </c>
      <c r="Q45" s="247" t="str">
        <f>+IF(I45=0,"",'Ark1'!Y1484)</f>
        <v/>
      </c>
      <c r="R45" s="247" t="str">
        <f>+IF(I45=0,"",'Ark1'!Z1484)</f>
        <v/>
      </c>
      <c r="S45" s="245" t="str">
        <f>+IF(I45=0,"",'Ark1'!AA1484)</f>
        <v/>
      </c>
      <c r="T45" s="245" t="str">
        <f>+IF(I45=0,"",'Ark1'!AB1484)</f>
        <v/>
      </c>
      <c r="U45" s="247">
        <f>+'Ark1'!AD1484</f>
        <v>0</v>
      </c>
      <c r="V45" s="245" t="str">
        <f t="shared" ref="V45:V55" si="4">+IF(I45=0,"",I45/D45)</f>
        <v/>
      </c>
      <c r="W45" s="245" t="str">
        <f t="shared" ref="W45:W55" si="5">+IF(I45=0,"",I45/H45)</f>
        <v/>
      </c>
      <c r="X45" s="224"/>
      <c r="Y45" s="227"/>
      <c r="AA45" s="30"/>
      <c r="AB45" s="28"/>
      <c r="AC45" s="228"/>
      <c r="AD45" s="29"/>
      <c r="AE45" s="28"/>
      <c r="AF45" s="28"/>
      <c r="AG45" s="35"/>
      <c r="AH45" s="35"/>
      <c r="AI45" s="35"/>
    </row>
    <row r="46" spans="1:35" ht="15.6">
      <c r="A46" s="224"/>
      <c r="B46" s="244">
        <f>+'Ark1'!C1485</f>
        <v>2024</v>
      </c>
      <c r="C46" s="224"/>
      <c r="D46" s="244">
        <f>+'Ark1'!M1485</f>
        <v>3</v>
      </c>
      <c r="E46" s="244" t="s">
        <v>96</v>
      </c>
      <c r="F46" s="244">
        <f>+'Ark1'!D1485</f>
        <v>3</v>
      </c>
      <c r="G46" s="244" t="s">
        <v>561</v>
      </c>
      <c r="H46" s="244">
        <f>+'Ark1'!Q1485</f>
        <v>0</v>
      </c>
      <c r="I46" s="244">
        <f>+'Ark1'!R1485</f>
        <v>0</v>
      </c>
      <c r="J46" s="245" t="str">
        <f>+IF(I46=0,"",'Ark1'!AG1485)</f>
        <v/>
      </c>
      <c r="K46" s="245" t="str">
        <f>+IF(I46=0,"",'Ark1'!AH1485)</f>
        <v/>
      </c>
      <c r="L46" s="246" t="str">
        <f>+IF(I46=0,"",'Ark1'!S1485)</f>
        <v/>
      </c>
      <c r="M46" s="245" t="str">
        <f>+IF(I46=0,"",'Ark1'!U1485)</f>
        <v/>
      </c>
      <c r="N46" s="245" t="str">
        <f>+IF(I46=0,"",'Ark1'!V1485)</f>
        <v/>
      </c>
      <c r="O46" s="245" t="str">
        <f>+IF(I46=0,"",'Ark1'!W1485)</f>
        <v/>
      </c>
      <c r="P46" s="247" t="str">
        <f>+IF(I46=0,"",'Ark1'!X1485)</f>
        <v/>
      </c>
      <c r="Q46" s="247" t="str">
        <f>+IF(I46=0,"",'Ark1'!Y1485)</f>
        <v/>
      </c>
      <c r="R46" s="247" t="str">
        <f>+IF(I46=0,"",'Ark1'!Z1485)</f>
        <v/>
      </c>
      <c r="S46" s="245" t="str">
        <f>+IF(I46=0,"",'Ark1'!AA1485)</f>
        <v/>
      </c>
      <c r="T46" s="245" t="str">
        <f>+IF(I46=0,"",'Ark1'!AB1485)</f>
        <v/>
      </c>
      <c r="U46" s="247">
        <f>+'Ark1'!AD1485</f>
        <v>0</v>
      </c>
      <c r="V46" s="245" t="str">
        <f t="shared" si="4"/>
        <v/>
      </c>
      <c r="W46" s="245" t="str">
        <f t="shared" si="5"/>
        <v/>
      </c>
      <c r="X46" s="224"/>
      <c r="Y46" s="227"/>
      <c r="AA46" s="30"/>
      <c r="AB46" s="28"/>
      <c r="AC46" s="228"/>
      <c r="AD46" s="29"/>
      <c r="AE46" s="28"/>
      <c r="AF46" s="28"/>
      <c r="AG46" s="35"/>
      <c r="AH46" s="35"/>
      <c r="AI46" s="35"/>
    </row>
    <row r="47" spans="1:35" ht="15.6">
      <c r="A47" s="224"/>
      <c r="B47" s="244">
        <f>+'Ark1'!C1486</f>
        <v>2024</v>
      </c>
      <c r="C47" s="224"/>
      <c r="D47" s="244">
        <f>+'Ark1'!M1486</f>
        <v>3</v>
      </c>
      <c r="E47" s="244" t="s">
        <v>96</v>
      </c>
      <c r="F47" s="244">
        <f>+'Ark1'!D1486</f>
        <v>4</v>
      </c>
      <c r="G47" s="244" t="s">
        <v>562</v>
      </c>
      <c r="H47" s="244">
        <f>+'Ark1'!Q1486</f>
        <v>0</v>
      </c>
      <c r="I47" s="244">
        <f>+'Ark1'!R1486</f>
        <v>0</v>
      </c>
      <c r="J47" s="245" t="str">
        <f>+IF(I47=0,"",'Ark1'!AG1486)</f>
        <v/>
      </c>
      <c r="K47" s="245" t="str">
        <f>+IF(I47=0,"",'Ark1'!AH1486)</f>
        <v/>
      </c>
      <c r="L47" s="246" t="str">
        <f>+IF(I47=0,"",'Ark1'!S1486)</f>
        <v/>
      </c>
      <c r="M47" s="245" t="str">
        <f>+IF(I47=0,"",'Ark1'!U1486)</f>
        <v/>
      </c>
      <c r="N47" s="245" t="str">
        <f>+IF(I47=0,"",'Ark1'!V1486)</f>
        <v/>
      </c>
      <c r="O47" s="245" t="str">
        <f>+IF(I47=0,"",'Ark1'!W1486)</f>
        <v/>
      </c>
      <c r="P47" s="247" t="str">
        <f>+IF(I47=0,"",'Ark1'!X1486)</f>
        <v/>
      </c>
      <c r="Q47" s="247" t="str">
        <f>+IF(I47=0,"",'Ark1'!Y1486)</f>
        <v/>
      </c>
      <c r="R47" s="247" t="str">
        <f>+IF(I47=0,"",'Ark1'!Z1486)</f>
        <v/>
      </c>
      <c r="S47" s="245" t="str">
        <f>+IF(I47=0,"",'Ark1'!AA1486)</f>
        <v/>
      </c>
      <c r="T47" s="245" t="str">
        <f>+IF(I47=0,"",'Ark1'!AB1486)</f>
        <v/>
      </c>
      <c r="U47" s="247">
        <f>+'Ark1'!AD1486</f>
        <v>0</v>
      </c>
      <c r="V47" s="245" t="str">
        <f t="shared" si="4"/>
        <v/>
      </c>
      <c r="W47" s="245" t="str">
        <f t="shared" si="5"/>
        <v/>
      </c>
      <c r="X47" s="224"/>
      <c r="Y47" s="227"/>
      <c r="AA47" s="30"/>
      <c r="AB47" s="28"/>
      <c r="AC47" s="228"/>
      <c r="AD47" s="29"/>
      <c r="AE47" s="28"/>
      <c r="AF47" s="28"/>
      <c r="AG47" s="35"/>
      <c r="AH47" s="35"/>
      <c r="AI47" s="35"/>
    </row>
    <row r="48" spans="1:35" ht="15.6">
      <c r="A48" s="224"/>
      <c r="B48" s="244">
        <f>+'Ark1'!C1487</f>
        <v>2024</v>
      </c>
      <c r="C48" s="224"/>
      <c r="D48" s="244">
        <f>+'Ark1'!M1487</f>
        <v>3</v>
      </c>
      <c r="E48" s="244" t="s">
        <v>96</v>
      </c>
      <c r="F48" s="244">
        <f>+'Ark1'!D1487</f>
        <v>5</v>
      </c>
      <c r="G48" s="244" t="s">
        <v>451</v>
      </c>
      <c r="H48" s="244">
        <f>+'Ark1'!Q1487</f>
        <v>2</v>
      </c>
      <c r="I48" s="244">
        <f>+'Ark1'!R1487</f>
        <v>2</v>
      </c>
      <c r="J48" s="245">
        <f>+IF(I48=0,"",'Ark1'!AG1487)</f>
        <v>0.33112582781456951</v>
      </c>
      <c r="K48" s="245">
        <f>+IF(I48=0,"",'Ark1'!AH1487)</f>
        <v>0.20342857142857129</v>
      </c>
      <c r="L48" s="246">
        <f>+IF(I48=0,"",'Ark1'!S1487)</f>
        <v>7.5</v>
      </c>
      <c r="M48" s="245">
        <f>+IF(I48=0,"",'Ark1'!U1487)</f>
        <v>8.9</v>
      </c>
      <c r="N48" s="245">
        <f>+IF(I48=0,"",'Ark1'!V1487)</f>
        <v>0</v>
      </c>
      <c r="O48" s="245">
        <f>+IF(I48=0,"",'Ark1'!W1487)</f>
        <v>0</v>
      </c>
      <c r="P48" s="247">
        <f>+IF(I48=0,"",'Ark1'!X1487)</f>
        <v>0</v>
      </c>
      <c r="Q48" s="247">
        <f>+IF(I48=0,"",'Ark1'!Y1487)</f>
        <v>0</v>
      </c>
      <c r="R48" s="247">
        <f>+IF(I48=0,"",'Ark1'!Z1487)</f>
        <v>0</v>
      </c>
      <c r="S48" s="245">
        <f>+IF(I48=0,"",'Ark1'!AA1487)</f>
        <v>1.5</v>
      </c>
      <c r="T48" s="245">
        <f>+IF(I48=0,"",'Ark1'!AB1487)</f>
        <v>1.5</v>
      </c>
      <c r="U48" s="247">
        <f>+'Ark1'!AD1487</f>
        <v>100</v>
      </c>
      <c r="V48" s="245">
        <f t="shared" si="4"/>
        <v>0.66666666666666663</v>
      </c>
      <c r="W48" s="245">
        <f t="shared" si="5"/>
        <v>1</v>
      </c>
      <c r="X48" s="224"/>
      <c r="Y48" s="227"/>
      <c r="AA48" s="30"/>
      <c r="AB48" s="28"/>
      <c r="AC48" s="228"/>
      <c r="AD48" s="29"/>
      <c r="AE48" s="28"/>
      <c r="AF48" s="28"/>
      <c r="AG48" s="35"/>
      <c r="AH48" s="35"/>
      <c r="AI48" s="35"/>
    </row>
    <row r="49" spans="1:35" ht="15.6">
      <c r="A49" s="224"/>
      <c r="B49" s="244">
        <f>+'Ark1'!C1488</f>
        <v>2024</v>
      </c>
      <c r="C49" s="224"/>
      <c r="D49" s="244">
        <f>+'Ark1'!M1488</f>
        <v>3</v>
      </c>
      <c r="E49" s="244" t="s">
        <v>96</v>
      </c>
      <c r="F49" s="244">
        <f>+'Ark1'!D1488</f>
        <v>6</v>
      </c>
      <c r="G49" s="244" t="s">
        <v>563</v>
      </c>
      <c r="H49" s="244">
        <f>+'Ark1'!Q1488</f>
        <v>4</v>
      </c>
      <c r="I49" s="244">
        <f>+'Ark1'!R1488</f>
        <v>12</v>
      </c>
      <c r="J49" s="245">
        <f>+IF(I49=0,"",'Ark1'!AG1488)</f>
        <v>1.2269938650306749</v>
      </c>
      <c r="K49" s="245">
        <f>+IF(I49=0,"",'Ark1'!AH1488)</f>
        <v>0.74186639992818593</v>
      </c>
      <c r="L49" s="246">
        <f>+IF(I49=0,"",'Ark1'!S1488)</f>
        <v>5.6666666666666679</v>
      </c>
      <c r="M49" s="245">
        <f>+IF(I49=0,"",'Ark1'!U1488)</f>
        <v>9.6416666666666693</v>
      </c>
      <c r="N49" s="245">
        <f>+IF(I49=0,"",'Ark1'!V1488)</f>
        <v>0</v>
      </c>
      <c r="O49" s="245">
        <f>+IF(I49=0,"",'Ark1'!W1488)</f>
        <v>0</v>
      </c>
      <c r="P49" s="247">
        <f>+IF(I49=0,"",'Ark1'!X1488)</f>
        <v>0</v>
      </c>
      <c r="Q49" s="247">
        <f>+IF(I49=0,"",'Ark1'!Y1488)</f>
        <v>0</v>
      </c>
      <c r="R49" s="247">
        <f>+IF(I49=0,"",'Ark1'!Z1488)</f>
        <v>0</v>
      </c>
      <c r="S49" s="245">
        <f>+IF(I49=0,"",'Ark1'!AA1488)</f>
        <v>2.7238019792602808</v>
      </c>
      <c r="T49" s="245">
        <f>+IF(I49=0,"",'Ark1'!AB1488)</f>
        <v>1.027402333828161</v>
      </c>
      <c r="U49" s="247">
        <f>+'Ark1'!AD1488</f>
        <v>71.369114862927319</v>
      </c>
      <c r="V49" s="245">
        <f t="shared" si="4"/>
        <v>4</v>
      </c>
      <c r="W49" s="245">
        <f t="shared" si="5"/>
        <v>3</v>
      </c>
      <c r="X49" s="224"/>
      <c r="Y49" s="227"/>
      <c r="AA49" s="30"/>
      <c r="AB49" s="28"/>
      <c r="AC49" s="228"/>
      <c r="AD49" s="29"/>
      <c r="AE49" s="28"/>
      <c r="AF49" s="28"/>
      <c r="AG49" s="35"/>
      <c r="AH49" s="35"/>
      <c r="AI49" s="35"/>
    </row>
    <row r="50" spans="1:35" ht="15.6">
      <c r="A50" s="224"/>
      <c r="B50" s="244">
        <f>+'Ark1'!C1489</f>
        <v>2024</v>
      </c>
      <c r="C50" s="224"/>
      <c r="D50" s="244">
        <f>+'Ark1'!M1489</f>
        <v>3</v>
      </c>
      <c r="E50" s="244" t="s">
        <v>96</v>
      </c>
      <c r="F50" s="244">
        <f>+'Ark1'!D1489</f>
        <v>7</v>
      </c>
      <c r="G50" s="244" t="s">
        <v>564</v>
      </c>
      <c r="H50" s="244">
        <f>+'Ark1'!Q1489</f>
        <v>4</v>
      </c>
      <c r="I50" s="244">
        <f>+'Ark1'!R1489</f>
        <v>7</v>
      </c>
      <c r="J50" s="245">
        <f>+IF(I50=0,"",'Ark1'!AG1489)</f>
        <v>2.5362318840579712</v>
      </c>
      <c r="K50" s="245">
        <f>+IF(I50=0,"",'Ark1'!AH1489)</f>
        <v>1.4991204140427803</v>
      </c>
      <c r="L50" s="246">
        <f>+IF(I50=0,"",'Ark1'!S1489)</f>
        <v>5.4285714285714306</v>
      </c>
      <c r="M50" s="245">
        <f>+IF(I50=0,"",'Ark1'!U1489)</f>
        <v>8.4000000000000021</v>
      </c>
      <c r="N50" s="245">
        <f>+IF(I50=0,"",'Ark1'!V1489)</f>
        <v>0</v>
      </c>
      <c r="O50" s="245">
        <f>+IF(I50=0,"",'Ark1'!W1489)</f>
        <v>0</v>
      </c>
      <c r="P50" s="247">
        <f>+IF(I50=0,"",'Ark1'!X1489)</f>
        <v>0</v>
      </c>
      <c r="Q50" s="247">
        <f>+IF(I50=0,"",'Ark1'!Y1489)</f>
        <v>0</v>
      </c>
      <c r="R50" s="247">
        <f>+IF(I50=0,"",'Ark1'!Z1489)</f>
        <v>0</v>
      </c>
      <c r="S50" s="245">
        <f>+IF(I50=0,"",'Ark1'!AA1489)</f>
        <v>1.0583005244258232</v>
      </c>
      <c r="T50" s="245">
        <f>+IF(I50=0,"",'Ark1'!AB1489)</f>
        <v>1.678191446352961</v>
      </c>
      <c r="U50" s="247">
        <f>+'Ark1'!AD1489</f>
        <v>91.697246922510644</v>
      </c>
      <c r="V50" s="245">
        <f t="shared" si="4"/>
        <v>2.3333333333333335</v>
      </c>
      <c r="W50" s="245">
        <f t="shared" si="5"/>
        <v>1.75</v>
      </c>
      <c r="X50" s="224"/>
      <c r="Y50" s="227"/>
      <c r="AA50" s="30"/>
      <c r="AB50" s="28"/>
      <c r="AC50" s="228"/>
      <c r="AD50" s="29"/>
      <c r="AE50" s="28"/>
      <c r="AF50" s="28"/>
      <c r="AG50" s="35"/>
      <c r="AH50" s="35"/>
      <c r="AI50" s="35"/>
    </row>
    <row r="51" spans="1:35" ht="15.6">
      <c r="A51" s="224"/>
      <c r="B51" s="244">
        <f>+'Ark1'!C1490</f>
        <v>2024</v>
      </c>
      <c r="C51" s="224"/>
      <c r="D51" s="244">
        <f>+'Ark1'!M1490</f>
        <v>3</v>
      </c>
      <c r="E51" s="244" t="s">
        <v>96</v>
      </c>
      <c r="F51" s="244">
        <f>+'Ark1'!D1490</f>
        <v>8</v>
      </c>
      <c r="G51" s="244" t="s">
        <v>565</v>
      </c>
      <c r="H51" s="244">
        <f>+'Ark1'!Q1490</f>
        <v>0</v>
      </c>
      <c r="I51" s="244">
        <f>+'Ark1'!R1490</f>
        <v>0</v>
      </c>
      <c r="J51" s="245" t="str">
        <f>+IF(I51=0,"",'Ark1'!AG1490)</f>
        <v/>
      </c>
      <c r="K51" s="245" t="str">
        <f>+IF(I51=0,"",'Ark1'!AH1490)</f>
        <v/>
      </c>
      <c r="L51" s="246" t="str">
        <f>+IF(I51=0,"",'Ark1'!S1490)</f>
        <v/>
      </c>
      <c r="M51" s="245" t="str">
        <f>+IF(I51=0,"",'Ark1'!U1490)</f>
        <v/>
      </c>
      <c r="N51" s="245" t="str">
        <f>+IF(I51=0,"",'Ark1'!V1490)</f>
        <v/>
      </c>
      <c r="O51" s="245" t="str">
        <f>+IF(I51=0,"",'Ark1'!W1490)</f>
        <v/>
      </c>
      <c r="P51" s="247" t="str">
        <f>+IF(I51=0,"",'Ark1'!X1490)</f>
        <v/>
      </c>
      <c r="Q51" s="247" t="str">
        <f>+IF(I51=0,"",'Ark1'!Y1490)</f>
        <v/>
      </c>
      <c r="R51" s="247" t="str">
        <f>+IF(I51=0,"",'Ark1'!Z1490)</f>
        <v/>
      </c>
      <c r="S51" s="245" t="str">
        <f>+IF(I51=0,"",'Ark1'!AA1490)</f>
        <v/>
      </c>
      <c r="T51" s="245" t="str">
        <f>+IF(I51=0,"",'Ark1'!AB1490)</f>
        <v/>
      </c>
      <c r="U51" s="247">
        <f>+'Ark1'!AD1490</f>
        <v>0</v>
      </c>
      <c r="V51" s="245" t="str">
        <f t="shared" si="4"/>
        <v/>
      </c>
      <c r="W51" s="245" t="str">
        <f t="shared" si="5"/>
        <v/>
      </c>
      <c r="X51" s="224"/>
      <c r="Y51" s="227"/>
      <c r="AA51" s="30"/>
      <c r="AB51" s="28"/>
      <c r="AC51" s="228"/>
      <c r="AD51" s="29"/>
      <c r="AE51" s="28"/>
      <c r="AF51" s="28"/>
      <c r="AG51" s="35"/>
      <c r="AH51" s="35"/>
      <c r="AI51" s="35"/>
    </row>
    <row r="52" spans="1:35" ht="15.6">
      <c r="A52" s="224"/>
      <c r="B52" s="244">
        <f>+'Ark1'!C1491</f>
        <v>2024</v>
      </c>
      <c r="C52" s="224"/>
      <c r="D52" s="244">
        <f>+'Ark1'!M1491</f>
        <v>3</v>
      </c>
      <c r="E52" s="244" t="s">
        <v>96</v>
      </c>
      <c r="F52" s="244">
        <f>+'Ark1'!D1491</f>
        <v>9</v>
      </c>
      <c r="G52" s="244" t="s">
        <v>566</v>
      </c>
      <c r="H52" s="244">
        <f>+'Ark1'!Q1491</f>
        <v>0</v>
      </c>
      <c r="I52" s="244">
        <f>+'Ark1'!R1491</f>
        <v>0</v>
      </c>
      <c r="J52" s="245" t="str">
        <f>+IF(I52=0,"",'Ark1'!AG1491)</f>
        <v/>
      </c>
      <c r="K52" s="245" t="str">
        <f>+IF(I52=0,"",'Ark1'!AH1491)</f>
        <v/>
      </c>
      <c r="L52" s="246" t="str">
        <f>+IF(I52=0,"",'Ark1'!S1491)</f>
        <v/>
      </c>
      <c r="M52" s="245" t="str">
        <f>+IF(I52=0,"",'Ark1'!U1491)</f>
        <v/>
      </c>
      <c r="N52" s="245" t="str">
        <f>+IF(I52=0,"",'Ark1'!V1491)</f>
        <v/>
      </c>
      <c r="O52" s="245" t="str">
        <f>+IF(I52=0,"",'Ark1'!W1491)</f>
        <v/>
      </c>
      <c r="P52" s="247" t="str">
        <f>+IF(I52=0,"",'Ark1'!X1491)</f>
        <v/>
      </c>
      <c r="Q52" s="247" t="str">
        <f>+IF(I52=0,"",'Ark1'!Y1491)</f>
        <v/>
      </c>
      <c r="R52" s="247" t="str">
        <f>+IF(I52=0,"",'Ark1'!Z1491)</f>
        <v/>
      </c>
      <c r="S52" s="245" t="str">
        <f>+IF(I52=0,"",'Ark1'!AA1491)</f>
        <v/>
      </c>
      <c r="T52" s="245" t="str">
        <f>+IF(I52=0,"",'Ark1'!AB1491)</f>
        <v/>
      </c>
      <c r="U52" s="247">
        <f>+'Ark1'!AD1491</f>
        <v>0</v>
      </c>
      <c r="V52" s="245" t="str">
        <f t="shared" si="4"/>
        <v/>
      </c>
      <c r="W52" s="245" t="str">
        <f t="shared" si="5"/>
        <v/>
      </c>
      <c r="X52" s="224"/>
      <c r="Y52" s="227"/>
      <c r="AA52" s="30"/>
      <c r="AB52" s="28"/>
      <c r="AC52" s="228"/>
      <c r="AD52" s="29"/>
      <c r="AE52" s="28"/>
      <c r="AF52" s="28"/>
      <c r="AG52" s="35"/>
      <c r="AH52" s="35"/>
      <c r="AI52" s="35"/>
    </row>
    <row r="53" spans="1:35" ht="15.6">
      <c r="A53" s="224"/>
      <c r="B53" s="244">
        <f>+'Ark1'!C1492</f>
        <v>2024</v>
      </c>
      <c r="C53" s="224"/>
      <c r="D53" s="244">
        <f>+'Ark1'!M1492</f>
        <v>3</v>
      </c>
      <c r="E53" s="244" t="s">
        <v>96</v>
      </c>
      <c r="F53" s="244">
        <f>+'Ark1'!D1492</f>
        <v>10</v>
      </c>
      <c r="G53" s="244" t="s">
        <v>567</v>
      </c>
      <c r="H53" s="244">
        <f>+'Ark1'!Q1492</f>
        <v>0</v>
      </c>
      <c r="I53" s="244">
        <f>+'Ark1'!R1492</f>
        <v>0</v>
      </c>
      <c r="J53" s="245" t="str">
        <f>+IF(I53=0,"",'Ark1'!AG1492)</f>
        <v/>
      </c>
      <c r="K53" s="245" t="str">
        <f>+IF(I53=0,"",'Ark1'!AH1492)</f>
        <v/>
      </c>
      <c r="L53" s="246" t="str">
        <f>+IF(I53=0,"",'Ark1'!S1492)</f>
        <v/>
      </c>
      <c r="M53" s="245" t="str">
        <f>+IF(I53=0,"",'Ark1'!U1492)</f>
        <v/>
      </c>
      <c r="N53" s="245" t="str">
        <f>+IF(I53=0,"",'Ark1'!V1492)</f>
        <v/>
      </c>
      <c r="O53" s="245" t="str">
        <f>+IF(I53=0,"",'Ark1'!W1492)</f>
        <v/>
      </c>
      <c r="P53" s="247" t="str">
        <f>+IF(I53=0,"",'Ark1'!X1492)</f>
        <v/>
      </c>
      <c r="Q53" s="247" t="str">
        <f>+IF(I53=0,"",'Ark1'!Y1492)</f>
        <v/>
      </c>
      <c r="R53" s="247" t="str">
        <f>+IF(I53=0,"",'Ark1'!Z1492)</f>
        <v/>
      </c>
      <c r="S53" s="245" t="str">
        <f>+IF(I53=0,"",'Ark1'!AA1492)</f>
        <v/>
      </c>
      <c r="T53" s="245" t="str">
        <f>+IF(I53=0,"",'Ark1'!AB1492)</f>
        <v/>
      </c>
      <c r="U53" s="247">
        <f>+'Ark1'!AD1492</f>
        <v>0</v>
      </c>
      <c r="V53" s="245" t="str">
        <f t="shared" si="4"/>
        <v/>
      </c>
      <c r="W53" s="245" t="str">
        <f t="shared" si="5"/>
        <v/>
      </c>
      <c r="X53" s="224"/>
      <c r="Y53" s="227"/>
      <c r="AA53" s="30"/>
      <c r="AB53" s="28"/>
      <c r="AC53" s="228"/>
      <c r="AD53" s="29"/>
      <c r="AE53" s="28"/>
      <c r="AF53" s="28"/>
      <c r="AG53" s="35"/>
      <c r="AH53" s="35"/>
      <c r="AI53" s="35"/>
    </row>
    <row r="54" spans="1:35" ht="15.6">
      <c r="A54" s="224"/>
      <c r="B54" s="244">
        <f>+'Ark1'!C1493</f>
        <v>2024</v>
      </c>
      <c r="C54" s="224"/>
      <c r="D54" s="244">
        <f>+'Ark1'!M1493</f>
        <v>3</v>
      </c>
      <c r="E54" s="244" t="s">
        <v>96</v>
      </c>
      <c r="F54" s="244">
        <f>+'Ark1'!D1493</f>
        <v>11</v>
      </c>
      <c r="G54" s="244" t="s">
        <v>568</v>
      </c>
      <c r="H54" s="244">
        <f>+'Ark1'!Q1493</f>
        <v>0</v>
      </c>
      <c r="I54" s="244">
        <f>+'Ark1'!R1493</f>
        <v>0</v>
      </c>
      <c r="J54" s="245" t="str">
        <f>+IF(I54=0,"",'Ark1'!AG1493)</f>
        <v/>
      </c>
      <c r="K54" s="245" t="str">
        <f>+IF(I54=0,"",'Ark1'!AH1493)</f>
        <v/>
      </c>
      <c r="L54" s="246" t="str">
        <f>+IF(I54=0,"",'Ark1'!S1493)</f>
        <v/>
      </c>
      <c r="M54" s="245" t="str">
        <f>+IF(I54=0,"",'Ark1'!U1493)</f>
        <v/>
      </c>
      <c r="N54" s="245" t="str">
        <f>+IF(I54=0,"",'Ark1'!V1493)</f>
        <v/>
      </c>
      <c r="O54" s="245" t="str">
        <f>+IF(I54=0,"",'Ark1'!W1493)</f>
        <v/>
      </c>
      <c r="P54" s="247" t="str">
        <f>+IF(I54=0,"",'Ark1'!X1493)</f>
        <v/>
      </c>
      <c r="Q54" s="247" t="str">
        <f>+IF(I54=0,"",'Ark1'!Y1493)</f>
        <v/>
      </c>
      <c r="R54" s="247" t="str">
        <f>+IF(I54=0,"",'Ark1'!Z1493)</f>
        <v/>
      </c>
      <c r="S54" s="245" t="str">
        <f>+IF(I54=0,"",'Ark1'!AA1493)</f>
        <v/>
      </c>
      <c r="T54" s="245" t="str">
        <f>+IF(I54=0,"",'Ark1'!AB1493)</f>
        <v/>
      </c>
      <c r="U54" s="247">
        <f>+'Ark1'!AD1493</f>
        <v>0</v>
      </c>
      <c r="V54" s="245" t="str">
        <f t="shared" si="4"/>
        <v/>
      </c>
      <c r="W54" s="245" t="str">
        <f t="shared" si="5"/>
        <v/>
      </c>
      <c r="X54" s="224"/>
      <c r="Y54" s="227"/>
      <c r="AA54" s="30"/>
      <c r="AB54" s="28"/>
      <c r="AC54" s="228"/>
      <c r="AD54" s="29"/>
      <c r="AE54" s="28"/>
      <c r="AF54" s="28"/>
      <c r="AG54" s="35"/>
      <c r="AH54" s="35"/>
      <c r="AI54" s="35"/>
    </row>
    <row r="55" spans="1:35" ht="16.5" customHeight="1">
      <c r="A55" s="224"/>
      <c r="B55" s="244">
        <f>+'Ark1'!C1494</f>
        <v>2024</v>
      </c>
      <c r="C55" s="224"/>
      <c r="D55" s="244">
        <f>+'Ark1'!M1494</f>
        <v>3</v>
      </c>
      <c r="E55" s="244" t="s">
        <v>96</v>
      </c>
      <c r="F55" s="244">
        <f>+'Ark1'!D1494</f>
        <v>12</v>
      </c>
      <c r="G55" s="244" t="s">
        <v>569</v>
      </c>
      <c r="H55" s="244">
        <f>+'Ark1'!Q1494</f>
        <v>0</v>
      </c>
      <c r="I55" s="244">
        <f>+'Ark1'!R1494</f>
        <v>0</v>
      </c>
      <c r="J55" s="245" t="str">
        <f>+IF(I55=0,"",'Ark1'!AG1494)</f>
        <v/>
      </c>
      <c r="K55" s="245" t="str">
        <f>+IF(I55=0,"",'Ark1'!AH1494)</f>
        <v/>
      </c>
      <c r="L55" s="246" t="str">
        <f>+IF(I55=0,"",'Ark1'!S1494)</f>
        <v/>
      </c>
      <c r="M55" s="245" t="str">
        <f>+IF(I55=0,"",'Ark1'!U1494)</f>
        <v/>
      </c>
      <c r="N55" s="245" t="str">
        <f>+IF(I55=0,"",'Ark1'!V1494)</f>
        <v/>
      </c>
      <c r="O55" s="245" t="str">
        <f>+IF(I55=0,"",'Ark1'!W1494)</f>
        <v/>
      </c>
      <c r="P55" s="247" t="str">
        <f>+IF(I55=0,"",'Ark1'!X1494)</f>
        <v/>
      </c>
      <c r="Q55" s="247" t="str">
        <f>+IF(I55=0,"",'Ark1'!Y1494)</f>
        <v/>
      </c>
      <c r="R55" s="247" t="str">
        <f>+IF(I55=0,"",'Ark1'!Z1494)</f>
        <v/>
      </c>
      <c r="S55" s="245" t="str">
        <f>+IF(I55=0,"",'Ark1'!AA1494)</f>
        <v/>
      </c>
      <c r="T55" s="245" t="str">
        <f>+IF(I55=0,"",'Ark1'!AB1494)</f>
        <v/>
      </c>
      <c r="U55" s="247">
        <f>+'Ark1'!AD1494</f>
        <v>0</v>
      </c>
      <c r="V55" s="245" t="str">
        <f t="shared" si="4"/>
        <v/>
      </c>
      <c r="W55" s="245" t="str">
        <f t="shared" si="5"/>
        <v/>
      </c>
      <c r="X55" s="224"/>
      <c r="Y55" s="227"/>
      <c r="AA55" s="30"/>
      <c r="AB55" s="28"/>
      <c r="AC55" s="228"/>
      <c r="AD55" s="29"/>
      <c r="AE55" s="28"/>
      <c r="AF55" s="28"/>
      <c r="AG55" s="35"/>
      <c r="AH55" s="35"/>
      <c r="AI55" s="35"/>
    </row>
    <row r="56" spans="1:35" ht="15.6">
      <c r="A56" s="224"/>
      <c r="B56" s="224"/>
      <c r="C56" s="224"/>
      <c r="D56" s="224"/>
      <c r="E56" s="224"/>
      <c r="F56" s="224"/>
      <c r="G56" s="224"/>
      <c r="H56" s="224"/>
      <c r="I56" s="224"/>
      <c r="J56" s="225"/>
      <c r="K56" s="225"/>
      <c r="L56" s="224"/>
      <c r="M56" s="224"/>
      <c r="N56" s="224"/>
      <c r="O56" s="226"/>
      <c r="P56" s="226"/>
      <c r="Q56" s="226"/>
      <c r="R56" s="226"/>
      <c r="S56" s="225"/>
      <c r="T56" s="224"/>
      <c r="U56" s="226"/>
      <c r="V56" s="226"/>
      <c r="W56" s="225"/>
      <c r="X56" s="224"/>
      <c r="Y56" s="227"/>
      <c r="AA56" s="30"/>
      <c r="AB56" s="28"/>
      <c r="AC56" s="228"/>
      <c r="AD56" s="29"/>
      <c r="AH56" s="29"/>
    </row>
    <row r="57" spans="1:35" ht="22.8">
      <c r="A57" s="224"/>
      <c r="B57" s="224"/>
      <c r="C57" s="224"/>
      <c r="D57" s="224"/>
      <c r="E57" s="269" t="str">
        <f>+E59</f>
        <v>2-</v>
      </c>
      <c r="F57" s="224"/>
      <c r="G57" s="224"/>
      <c r="H57" s="224"/>
      <c r="I57" s="248">
        <f>SUM(I59:I70)</f>
        <v>59</v>
      </c>
      <c r="J57" s="225"/>
      <c r="K57" s="225"/>
      <c r="L57" s="224"/>
      <c r="M57" s="276">
        <f>+Fettgruppe!L13</f>
        <v>13.079661016949157</v>
      </c>
      <c r="N57" s="224"/>
      <c r="O57" s="226"/>
      <c r="P57" s="226"/>
      <c r="Q57" s="226"/>
      <c r="R57" s="226"/>
      <c r="S57" s="225"/>
      <c r="T57" s="224"/>
      <c r="U57" s="226"/>
      <c r="V57" s="226"/>
      <c r="W57" s="225"/>
      <c r="X57" s="224"/>
      <c r="Y57" s="227"/>
      <c r="AA57" s="30"/>
      <c r="AB57" s="28"/>
      <c r="AC57" s="228"/>
      <c r="AD57" s="29"/>
      <c r="AH57" s="29"/>
    </row>
    <row r="58" spans="1:35" ht="15.6">
      <c r="A58" s="224"/>
      <c r="B58" s="224"/>
      <c r="C58" s="224"/>
      <c r="D58" s="224"/>
      <c r="E58" s="224"/>
      <c r="F58" s="224"/>
      <c r="G58" s="224"/>
      <c r="H58" s="224"/>
      <c r="I58" s="224"/>
      <c r="J58" s="225"/>
      <c r="K58" s="225"/>
      <c r="L58" s="224"/>
      <c r="M58" s="224"/>
      <c r="N58" s="224"/>
      <c r="O58" s="226"/>
      <c r="P58" s="226"/>
      <c r="Q58" s="226"/>
      <c r="R58" s="226"/>
      <c r="S58" s="225"/>
      <c r="T58" s="224"/>
      <c r="U58" s="226"/>
      <c r="V58" s="226"/>
      <c r="W58" s="226"/>
      <c r="X58" s="224"/>
      <c r="Y58" s="227"/>
      <c r="AA58" s="30"/>
      <c r="AB58" s="28"/>
      <c r="AC58" s="228"/>
      <c r="AD58" s="29"/>
      <c r="AH58" s="29"/>
    </row>
    <row r="59" spans="1:35" ht="16.5" customHeight="1">
      <c r="A59" s="224"/>
      <c r="B59" s="244">
        <f>+'Ark1'!C1495</f>
        <v>2024</v>
      </c>
      <c r="C59" s="224"/>
      <c r="D59" s="29">
        <f>+'Ark1'!M1495</f>
        <v>4</v>
      </c>
      <c r="E59" s="29" t="s">
        <v>97</v>
      </c>
      <c r="F59" s="29">
        <f>+'Ark1'!D1495</f>
        <v>1</v>
      </c>
      <c r="G59" s="29" t="s">
        <v>559</v>
      </c>
      <c r="H59" s="29">
        <f>+'Ark1'!Q1495</f>
        <v>0</v>
      </c>
      <c r="I59" s="29">
        <f>+'Ark1'!R1495</f>
        <v>0</v>
      </c>
      <c r="J59" s="30" t="str">
        <f>+IF(I59=0,"",'Ark1'!AG1495)</f>
        <v/>
      </c>
      <c r="K59" s="30" t="str">
        <f>+IF(I59=0,"",'Ark1'!AH1495)</f>
        <v/>
      </c>
      <c r="L59" s="28" t="str">
        <f>+IF(I59=0,"",'Ark1'!S1495)</f>
        <v/>
      </c>
      <c r="M59" s="30" t="str">
        <f>+IF(I59=0,"",'Ark1'!U1495)</f>
        <v/>
      </c>
      <c r="N59" s="30" t="str">
        <f>+IF(I59=0,"",'Ark1'!V1495)</f>
        <v/>
      </c>
      <c r="O59" s="30" t="str">
        <f>+IF(I59=0,"",'Ark1'!W1495)</f>
        <v/>
      </c>
      <c r="P59" s="35" t="str">
        <f>+IF(I59=0,"",'Ark1'!X1495)</f>
        <v/>
      </c>
      <c r="Q59" s="35" t="str">
        <f>+IF(I59=0,"",'Ark1'!Y1495)</f>
        <v/>
      </c>
      <c r="R59" s="35" t="str">
        <f>+IF(I59=0,"",'Ark1'!Z1495)</f>
        <v/>
      </c>
      <c r="S59" s="30" t="str">
        <f>+IF(I59=0,"",'Ark1'!AA1495)</f>
        <v/>
      </c>
      <c r="T59" s="30" t="str">
        <f>+IF(I59=0,"",'Ark1'!AB1495)</f>
        <v/>
      </c>
      <c r="U59" s="35">
        <f>+'Ark1'!AD1495</f>
        <v>0</v>
      </c>
      <c r="V59" s="30" t="str">
        <f>+IF(I59=0,"",I59/D59)</f>
        <v/>
      </c>
      <c r="W59" s="30" t="str">
        <f>+IF(I59=0,"",I59/H59)</f>
        <v/>
      </c>
      <c r="X59" s="224"/>
      <c r="Y59" s="227"/>
      <c r="AA59" s="30"/>
      <c r="AB59" s="28"/>
      <c r="AC59" s="228"/>
      <c r="AD59" s="29"/>
      <c r="AE59" s="28"/>
      <c r="AF59" s="28"/>
      <c r="AG59" s="35"/>
      <c r="AH59" s="35"/>
      <c r="AI59" s="35"/>
    </row>
    <row r="60" spans="1:35">
      <c r="A60" s="224"/>
      <c r="B60" s="244">
        <f>+'Ark1'!C1496</f>
        <v>2024</v>
      </c>
      <c r="C60" s="224"/>
      <c r="D60" s="29">
        <f>+'Ark1'!M1496</f>
        <v>4</v>
      </c>
      <c r="E60" s="29" t="s">
        <v>97</v>
      </c>
      <c r="F60" s="29">
        <f>+'Ark1'!D1496</f>
        <v>2</v>
      </c>
      <c r="G60" s="29" t="s">
        <v>560</v>
      </c>
      <c r="H60" s="29">
        <f>+'Ark1'!Q1496</f>
        <v>0</v>
      </c>
      <c r="I60" s="29">
        <f>+'Ark1'!R1496</f>
        <v>0</v>
      </c>
      <c r="J60" s="30" t="str">
        <f>+IF(I60=0,"",'Ark1'!AG1496)</f>
        <v/>
      </c>
      <c r="K60" s="30" t="str">
        <f>+IF(I60=0,"",'Ark1'!AH1496)</f>
        <v/>
      </c>
      <c r="L60" s="28" t="str">
        <f>+IF(I60=0,"",'Ark1'!S1496)</f>
        <v/>
      </c>
      <c r="M60" s="30" t="str">
        <f>+IF(I60=0,"",'Ark1'!U1496)</f>
        <v/>
      </c>
      <c r="N60" s="30" t="str">
        <f>+IF(I60=0,"",'Ark1'!V1496)</f>
        <v/>
      </c>
      <c r="O60" s="30" t="str">
        <f>+IF(I60=0,"",'Ark1'!W1496)</f>
        <v/>
      </c>
      <c r="P60" s="35" t="str">
        <f>+IF(I60=0,"",'Ark1'!X1496)</f>
        <v/>
      </c>
      <c r="Q60" s="35" t="str">
        <f>+IF(I60=0,"",'Ark1'!Y1496)</f>
        <v/>
      </c>
      <c r="R60" s="35" t="str">
        <f>+IF(I60=0,"",'Ark1'!Z1496)</f>
        <v/>
      </c>
      <c r="S60" s="30" t="str">
        <f>+IF(I60=0,"",'Ark1'!AA1496)</f>
        <v/>
      </c>
      <c r="T60" s="30" t="str">
        <f>+IF(I60=0,"",'Ark1'!AB1496)</f>
        <v/>
      </c>
      <c r="U60" s="35">
        <f>+'Ark1'!AD1496</f>
        <v>0</v>
      </c>
      <c r="V60" s="30" t="str">
        <f t="shared" ref="V60:V70" si="6">+IF(I60=0,"",I60/D60)</f>
        <v/>
      </c>
      <c r="W60" s="30" t="str">
        <f t="shared" ref="W60:W70" si="7">+IF(I60=0,"",I60/H60)</f>
        <v/>
      </c>
      <c r="X60" s="224"/>
      <c r="Y60" s="29"/>
      <c r="AA60" s="30"/>
      <c r="AB60" s="28"/>
      <c r="AC60" s="29"/>
      <c r="AD60" s="29"/>
      <c r="AE60" s="28"/>
      <c r="AF60" s="28"/>
      <c r="AG60" s="35"/>
      <c r="AH60" s="35"/>
      <c r="AI60" s="35"/>
    </row>
    <row r="61" spans="1:35" ht="17.25" customHeight="1">
      <c r="A61" s="224"/>
      <c r="B61" s="244">
        <f>+'Ark1'!C1497</f>
        <v>2024</v>
      </c>
      <c r="C61" s="224"/>
      <c r="D61" s="29">
        <f>+'Ark1'!M1497</f>
        <v>4</v>
      </c>
      <c r="E61" s="29" t="s">
        <v>97</v>
      </c>
      <c r="F61" s="29">
        <f>+'Ark1'!D1497</f>
        <v>3</v>
      </c>
      <c r="G61" s="29" t="s">
        <v>561</v>
      </c>
      <c r="H61" s="29">
        <f>+'Ark1'!Q1497</f>
        <v>1</v>
      </c>
      <c r="I61" s="29">
        <f>+'Ark1'!R1497</f>
        <v>1</v>
      </c>
      <c r="J61" s="30">
        <f>+IF(I61=0,"",'Ark1'!AG1497)</f>
        <v>8.3333333333333357</v>
      </c>
      <c r="K61" s="30">
        <f>+IF(I61=0,"",'Ark1'!AH1497)</f>
        <v>10.160183066361556</v>
      </c>
      <c r="L61" s="28">
        <f>+IF(I61=0,"",'Ark1'!S1497)</f>
        <v>3</v>
      </c>
      <c r="M61" s="30">
        <f>+IF(I61=0,"",'Ark1'!U1497)</f>
        <v>22.2</v>
      </c>
      <c r="N61" s="30">
        <f>+IF(I61=0,"",'Ark1'!V1497)</f>
        <v>0</v>
      </c>
      <c r="O61" s="30">
        <f>+IF(I61=0,"",'Ark1'!W1497)</f>
        <v>0</v>
      </c>
      <c r="P61" s="35">
        <f>+IF(I61=0,"",'Ark1'!X1497)</f>
        <v>100</v>
      </c>
      <c r="Q61" s="35">
        <f>+IF(I61=0,"",'Ark1'!Y1497)</f>
        <v>0</v>
      </c>
      <c r="R61" s="35">
        <f>+IF(I61=0,"",'Ark1'!Z1497)</f>
        <v>0</v>
      </c>
      <c r="S61" s="30">
        <f>+IF(I61=0,"",'Ark1'!AA1497)</f>
        <v>0</v>
      </c>
      <c r="T61" s="30">
        <f>+IF(I61=0,"",'Ark1'!AB1497)</f>
        <v>0</v>
      </c>
      <c r="U61" s="35">
        <f>+'Ark1'!AD1497</f>
        <v>0</v>
      </c>
      <c r="V61" s="30">
        <f t="shared" si="6"/>
        <v>0.25</v>
      </c>
      <c r="W61" s="30">
        <f t="shared" si="7"/>
        <v>1</v>
      </c>
      <c r="X61" s="224"/>
      <c r="Y61" s="248"/>
      <c r="AA61" s="30"/>
      <c r="AB61" s="28"/>
      <c r="AC61" s="228"/>
      <c r="AD61" s="29"/>
      <c r="AE61" s="28"/>
      <c r="AF61" s="28"/>
      <c r="AG61" s="35"/>
      <c r="AH61" s="35"/>
      <c r="AI61" s="35"/>
    </row>
    <row r="62" spans="1:35" ht="15.6">
      <c r="A62" s="224"/>
      <c r="B62" s="244">
        <f>+'Ark1'!C1498</f>
        <v>2024</v>
      </c>
      <c r="C62" s="224"/>
      <c r="D62" s="29">
        <f>+'Ark1'!M1498</f>
        <v>4</v>
      </c>
      <c r="E62" s="29" t="s">
        <v>97</v>
      </c>
      <c r="F62" s="29">
        <f>+'Ark1'!D1498</f>
        <v>4</v>
      </c>
      <c r="G62" s="29" t="s">
        <v>562</v>
      </c>
      <c r="H62" s="29">
        <f>+'Ark1'!Q1498</f>
        <v>0</v>
      </c>
      <c r="I62" s="29">
        <f>+'Ark1'!R1498</f>
        <v>0</v>
      </c>
      <c r="J62" s="30" t="str">
        <f>+IF(I62=0,"",'Ark1'!AG1498)</f>
        <v/>
      </c>
      <c r="K62" s="30" t="str">
        <f>+IF(I62=0,"",'Ark1'!AH1498)</f>
        <v/>
      </c>
      <c r="L62" s="28" t="str">
        <f>+IF(I62=0,"",'Ark1'!S1498)</f>
        <v/>
      </c>
      <c r="M62" s="30" t="str">
        <f>+IF(I62=0,"",'Ark1'!U1498)</f>
        <v/>
      </c>
      <c r="N62" s="30" t="str">
        <f>+IF(I62=0,"",'Ark1'!V1498)</f>
        <v/>
      </c>
      <c r="O62" s="30" t="str">
        <f>+IF(I62=0,"",'Ark1'!W1498)</f>
        <v/>
      </c>
      <c r="P62" s="35" t="str">
        <f>+IF(I62=0,"",'Ark1'!X1498)</f>
        <v/>
      </c>
      <c r="Q62" s="35" t="str">
        <f>+IF(I62=0,"",'Ark1'!Y1498)</f>
        <v/>
      </c>
      <c r="R62" s="35" t="str">
        <f>+IF(I62=0,"",'Ark1'!Z1498)</f>
        <v/>
      </c>
      <c r="S62" s="30" t="str">
        <f>+IF(I62=0,"",'Ark1'!AA1498)</f>
        <v/>
      </c>
      <c r="T62" s="30" t="str">
        <f>+IF(I62=0,"",'Ark1'!AB1498)</f>
        <v/>
      </c>
      <c r="U62" s="35">
        <f>+'Ark1'!AD1498</f>
        <v>0</v>
      </c>
      <c r="V62" s="30" t="str">
        <f t="shared" si="6"/>
        <v/>
      </c>
      <c r="W62" s="30" t="str">
        <f t="shared" si="7"/>
        <v/>
      </c>
      <c r="X62" s="224"/>
      <c r="Y62" s="248"/>
      <c r="AA62" s="30"/>
      <c r="AB62" s="28"/>
      <c r="AC62" s="29"/>
      <c r="AD62" s="29"/>
      <c r="AE62" s="28"/>
      <c r="AF62" s="28"/>
      <c r="AG62" s="35"/>
      <c r="AH62" s="35"/>
      <c r="AI62" s="35"/>
    </row>
    <row r="63" spans="1:35">
      <c r="A63" s="224"/>
      <c r="B63" s="244">
        <f>+'Ark1'!C1499</f>
        <v>2024</v>
      </c>
      <c r="C63" s="224"/>
      <c r="D63" s="29">
        <f>+'Ark1'!M1499</f>
        <v>4</v>
      </c>
      <c r="E63" s="29" t="s">
        <v>97</v>
      </c>
      <c r="F63" s="29">
        <f>+'Ark1'!D1499</f>
        <v>5</v>
      </c>
      <c r="G63" s="29" t="s">
        <v>451</v>
      </c>
      <c r="H63" s="29">
        <f>+'Ark1'!Q1499</f>
        <v>8</v>
      </c>
      <c r="I63" s="29">
        <f>+'Ark1'!R1499</f>
        <v>15</v>
      </c>
      <c r="J63" s="30">
        <f>+IF(I63=0,"",'Ark1'!AG1499)</f>
        <v>2.4834437086092715</v>
      </c>
      <c r="K63" s="30">
        <f>+IF(I63=0,"",'Ark1'!AH1499)</f>
        <v>2.0879999999999996</v>
      </c>
      <c r="L63" s="28">
        <f>+IF(I63=0,"",'Ark1'!S1499)</f>
        <v>8.5333333333333314</v>
      </c>
      <c r="M63" s="30">
        <f>+IF(I63=0,"",'Ark1'!U1499)</f>
        <v>12.18</v>
      </c>
      <c r="N63" s="30">
        <f>+IF(I63=0,"",'Ark1'!V1499)</f>
        <v>0</v>
      </c>
      <c r="O63" s="30">
        <f>+IF(I63=0,"",'Ark1'!W1499)</f>
        <v>0</v>
      </c>
      <c r="P63" s="35">
        <f>+IF(I63=0,"",'Ark1'!X1499)</f>
        <v>20</v>
      </c>
      <c r="Q63" s="35">
        <f>+IF(I63=0,"",'Ark1'!Y1499)</f>
        <v>0</v>
      </c>
      <c r="R63" s="35">
        <f>+IF(I63=0,"",'Ark1'!Z1499)</f>
        <v>0</v>
      </c>
      <c r="S63" s="30">
        <f>+IF(I63=0,"",'Ark1'!AA1499)</f>
        <v>3.096707929398574</v>
      </c>
      <c r="T63" s="30">
        <f>+IF(I63=0,"",'Ark1'!AB1499)</f>
        <v>1.0241527663824816</v>
      </c>
      <c r="U63" s="35">
        <f>+'Ark1'!AD1499</f>
        <v>40.90595990075991</v>
      </c>
      <c r="V63" s="30">
        <f t="shared" si="6"/>
        <v>3.75</v>
      </c>
      <c r="W63" s="30">
        <f t="shared" si="7"/>
        <v>1.875</v>
      </c>
      <c r="X63" s="224"/>
      <c r="Y63" s="249"/>
      <c r="AA63" s="30"/>
      <c r="AB63" s="28"/>
      <c r="AC63" s="29"/>
      <c r="AD63" s="29"/>
      <c r="AE63" s="28"/>
      <c r="AF63" s="28"/>
      <c r="AG63" s="35"/>
      <c r="AH63" s="35"/>
      <c r="AI63" s="35"/>
    </row>
    <row r="64" spans="1:35" ht="16.5" customHeight="1">
      <c r="A64" s="224"/>
      <c r="B64" s="244">
        <f>+'Ark1'!C1500</f>
        <v>2024</v>
      </c>
      <c r="C64" s="224"/>
      <c r="D64" s="29">
        <f>+'Ark1'!M1500</f>
        <v>4</v>
      </c>
      <c r="E64" s="29" t="s">
        <v>97</v>
      </c>
      <c r="F64" s="29">
        <f>+'Ark1'!D1500</f>
        <v>6</v>
      </c>
      <c r="G64" s="29" t="s">
        <v>563</v>
      </c>
      <c r="H64" s="29">
        <f>+'Ark1'!Q1500</f>
        <v>17</v>
      </c>
      <c r="I64" s="29">
        <f>+'Ark1'!R1500</f>
        <v>32</v>
      </c>
      <c r="J64" s="30">
        <f>+IF(I64=0,"",'Ark1'!AG1500)</f>
        <v>3.2719836400817992</v>
      </c>
      <c r="K64" s="30">
        <f>+IF(I64=0,"",'Ark1'!AH1500)</f>
        <v>2.79370086818246</v>
      </c>
      <c r="L64" s="28">
        <f>+IF(I64=0,"",'Ark1'!S1500)</f>
        <v>7.90625</v>
      </c>
      <c r="M64" s="30">
        <f>+IF(I64=0,"",'Ark1'!U1500)</f>
        <v>13.615625000000001</v>
      </c>
      <c r="N64" s="30">
        <f>+IF(I64=0,"",'Ark1'!V1500)</f>
        <v>0</v>
      </c>
      <c r="O64" s="30">
        <f>+IF(I64=0,"",'Ark1'!W1500)</f>
        <v>0</v>
      </c>
      <c r="P64" s="35">
        <f>+IF(I64=0,"",'Ark1'!X1500)</f>
        <v>18.75</v>
      </c>
      <c r="Q64" s="35">
        <f>+IF(I64=0,"",'Ark1'!Y1500)</f>
        <v>3.125</v>
      </c>
      <c r="R64" s="35">
        <f>+IF(I64=0,"",'Ark1'!Z1500)</f>
        <v>0</v>
      </c>
      <c r="S64" s="30">
        <f>+IF(I64=0,"",'Ark1'!AA1500)</f>
        <v>3.5320062796341318</v>
      </c>
      <c r="T64" s="30">
        <f>+IF(I64=0,"",'Ark1'!AB1500)</f>
        <v>1.0711960313126632</v>
      </c>
      <c r="U64" s="35">
        <f>+'Ark1'!AD1500</f>
        <v>33.324949690922601</v>
      </c>
      <c r="V64" s="30">
        <f t="shared" si="6"/>
        <v>8</v>
      </c>
      <c r="W64" s="30">
        <f t="shared" si="7"/>
        <v>1.8823529411764706</v>
      </c>
      <c r="X64" s="224"/>
      <c r="Y64" s="248"/>
      <c r="AA64" s="30"/>
      <c r="AB64" s="28"/>
      <c r="AC64" s="29"/>
      <c r="AD64" s="29"/>
      <c r="AE64" s="250"/>
      <c r="AF64" s="250"/>
      <c r="AG64" s="35"/>
      <c r="AH64" s="35"/>
      <c r="AI64" s="35"/>
    </row>
    <row r="65" spans="1:34">
      <c r="A65" s="224"/>
      <c r="B65" s="244">
        <f>+'Ark1'!C1501</f>
        <v>2024</v>
      </c>
      <c r="C65" s="224"/>
      <c r="D65" s="29">
        <f>+'Ark1'!M1501</f>
        <v>4</v>
      </c>
      <c r="E65" s="29" t="s">
        <v>97</v>
      </c>
      <c r="F65" s="29">
        <f>+'Ark1'!D1501</f>
        <v>7</v>
      </c>
      <c r="G65" s="29" t="s">
        <v>564</v>
      </c>
      <c r="H65" s="29">
        <f>+'Ark1'!Q1501</f>
        <v>9</v>
      </c>
      <c r="I65" s="29">
        <f>+'Ark1'!R1501</f>
        <v>11</v>
      </c>
      <c r="J65" s="30">
        <f>+IF(I65=0,"",'Ark1'!AG1501)</f>
        <v>3.985507246376812</v>
      </c>
      <c r="K65" s="30">
        <f>+IF(I65=0,"",'Ark1'!AH1501)</f>
        <v>3.3424266374321174</v>
      </c>
      <c r="L65" s="28">
        <f>+IF(I65=0,"",'Ark1'!S1501)</f>
        <v>8</v>
      </c>
      <c r="M65" s="30">
        <f>+IF(I65=0,"",'Ark1'!U1501)</f>
        <v>11.91818181818182</v>
      </c>
      <c r="N65" s="30">
        <f>+IF(I65=0,"",'Ark1'!V1501)</f>
        <v>0</v>
      </c>
      <c r="O65" s="30">
        <f>+IF(I65=0,"",'Ark1'!W1501)</f>
        <v>0</v>
      </c>
      <c r="P65" s="35">
        <f>+IF(I65=0,"",'Ark1'!X1501)</f>
        <v>0</v>
      </c>
      <c r="Q65" s="35">
        <f>+IF(I65=0,"",'Ark1'!Y1501)</f>
        <v>0</v>
      </c>
      <c r="R65" s="35">
        <f>+IF(I65=0,"",'Ark1'!Z1501)</f>
        <v>0</v>
      </c>
      <c r="S65" s="30">
        <f>+IF(I65=0,"",'Ark1'!AA1501)</f>
        <v>2.004911325093353</v>
      </c>
      <c r="T65" s="30">
        <f>+IF(I65=0,"",'Ark1'!AB1501)</f>
        <v>0.95346258924559213</v>
      </c>
      <c r="U65" s="35">
        <f>+'Ark1'!AD1501</f>
        <v>67.054449441731762</v>
      </c>
      <c r="V65" s="30">
        <f t="shared" si="6"/>
        <v>2.75</v>
      </c>
      <c r="W65" s="30">
        <f t="shared" si="7"/>
        <v>1.2222222222222223</v>
      </c>
      <c r="X65" s="224"/>
      <c r="Y65" s="227"/>
      <c r="AA65" s="30"/>
      <c r="AB65" s="28"/>
      <c r="AC65" s="227"/>
      <c r="AD65" s="29"/>
      <c r="AH65" s="29"/>
    </row>
    <row r="66" spans="1:34" ht="15.6">
      <c r="A66" s="224"/>
      <c r="B66" s="244">
        <f>+'Ark1'!C1502</f>
        <v>2024</v>
      </c>
      <c r="C66" s="224"/>
      <c r="D66" s="29">
        <f>+'Ark1'!M1502</f>
        <v>4</v>
      </c>
      <c r="E66" s="29" t="s">
        <v>97</v>
      </c>
      <c r="F66" s="29">
        <f>+'Ark1'!D1502</f>
        <v>8</v>
      </c>
      <c r="G66" s="29" t="s">
        <v>565</v>
      </c>
      <c r="H66" s="29">
        <f>+'Ark1'!Q1502</f>
        <v>0</v>
      </c>
      <c r="I66" s="29">
        <f>+'Ark1'!R1502</f>
        <v>0</v>
      </c>
      <c r="J66" s="30" t="str">
        <f>+IF(I66=0,"",'Ark1'!AG1502)</f>
        <v/>
      </c>
      <c r="K66" s="30" t="str">
        <f>+IF(I66=0,"",'Ark1'!AH1502)</f>
        <v/>
      </c>
      <c r="L66" s="28" t="str">
        <f>+IF(I66=0,"",'Ark1'!S1502)</f>
        <v/>
      </c>
      <c r="M66" s="30" t="str">
        <f>+IF(I66=0,"",'Ark1'!U1502)</f>
        <v/>
      </c>
      <c r="N66" s="30" t="str">
        <f>+IF(I66=0,"",'Ark1'!V1502)</f>
        <v/>
      </c>
      <c r="O66" s="30" t="str">
        <f>+IF(I66=0,"",'Ark1'!W1502)</f>
        <v/>
      </c>
      <c r="P66" s="35" t="str">
        <f>+IF(I66=0,"",'Ark1'!X1502)</f>
        <v/>
      </c>
      <c r="Q66" s="35" t="str">
        <f>+IF(I66=0,"",'Ark1'!Y1502)</f>
        <v/>
      </c>
      <c r="R66" s="35" t="str">
        <f>+IF(I66=0,"",'Ark1'!Z1502)</f>
        <v/>
      </c>
      <c r="S66" s="30" t="str">
        <f>+IF(I66=0,"",'Ark1'!AA1502)</f>
        <v/>
      </c>
      <c r="T66" s="30" t="str">
        <f>+IF(I66=0,"",'Ark1'!AB1502)</f>
        <v/>
      </c>
      <c r="U66" s="35">
        <f>+'Ark1'!AD1502</f>
        <v>0</v>
      </c>
      <c r="V66" s="30" t="str">
        <f t="shared" si="6"/>
        <v/>
      </c>
      <c r="W66" s="30" t="str">
        <f t="shared" si="7"/>
        <v/>
      </c>
      <c r="X66" s="224"/>
      <c r="Y66" s="227"/>
      <c r="AA66" s="30"/>
      <c r="AB66" s="28"/>
      <c r="AC66" s="251"/>
      <c r="AD66" s="29"/>
      <c r="AE66" s="28"/>
      <c r="AF66" s="228"/>
      <c r="AH66" s="29"/>
    </row>
    <row r="67" spans="1:34" ht="15.6">
      <c r="A67" s="224"/>
      <c r="B67" s="244">
        <f>+'Ark1'!C1503</f>
        <v>2024</v>
      </c>
      <c r="C67" s="224"/>
      <c r="D67" s="29">
        <f>+'Ark1'!M1503</f>
        <v>4</v>
      </c>
      <c r="E67" s="29" t="s">
        <v>97</v>
      </c>
      <c r="F67" s="29">
        <f>+'Ark1'!D1503</f>
        <v>9</v>
      </c>
      <c r="G67" s="29" t="s">
        <v>566</v>
      </c>
      <c r="H67" s="29">
        <f>+'Ark1'!Q1503</f>
        <v>0</v>
      </c>
      <c r="I67" s="29">
        <f>+'Ark1'!R1503</f>
        <v>0</v>
      </c>
      <c r="J67" s="30" t="str">
        <f>+IF(I67=0,"",'Ark1'!AG1503)</f>
        <v/>
      </c>
      <c r="K67" s="30" t="str">
        <f>+IF(I67=0,"",'Ark1'!AH1503)</f>
        <v/>
      </c>
      <c r="L67" s="28" t="str">
        <f>+IF(I67=0,"",'Ark1'!S1503)</f>
        <v/>
      </c>
      <c r="M67" s="30" t="str">
        <f>+IF(I67=0,"",'Ark1'!U1503)</f>
        <v/>
      </c>
      <c r="N67" s="30" t="str">
        <f>+IF(I67=0,"",'Ark1'!V1503)</f>
        <v/>
      </c>
      <c r="O67" s="30" t="str">
        <f>+IF(I67=0,"",'Ark1'!W1503)</f>
        <v/>
      </c>
      <c r="P67" s="35" t="str">
        <f>+IF(I67=0,"",'Ark1'!X1503)</f>
        <v/>
      </c>
      <c r="Q67" s="35" t="str">
        <f>+IF(I67=0,"",'Ark1'!Y1503)</f>
        <v/>
      </c>
      <c r="R67" s="35" t="str">
        <f>+IF(I67=0,"",'Ark1'!Z1503)</f>
        <v/>
      </c>
      <c r="S67" s="30" t="str">
        <f>+IF(I67=0,"",'Ark1'!AA1503)</f>
        <v/>
      </c>
      <c r="T67" s="30" t="str">
        <f>+IF(I67=0,"",'Ark1'!AB1503)</f>
        <v/>
      </c>
      <c r="U67" s="35">
        <f>+'Ark1'!AD1503</f>
        <v>0</v>
      </c>
      <c r="V67" s="30" t="str">
        <f t="shared" si="6"/>
        <v/>
      </c>
      <c r="W67" s="30" t="str">
        <f t="shared" si="7"/>
        <v/>
      </c>
      <c r="X67" s="224"/>
      <c r="Y67" s="227"/>
      <c r="AA67" s="30"/>
      <c r="AB67" s="28"/>
      <c r="AC67" s="251"/>
      <c r="AD67" s="29"/>
      <c r="AH67" s="29"/>
    </row>
    <row r="68" spans="1:34" ht="15.6">
      <c r="A68" s="224"/>
      <c r="B68" s="244">
        <f>+'Ark1'!C1504</f>
        <v>2024</v>
      </c>
      <c r="C68" s="224"/>
      <c r="D68" s="29">
        <f>+'Ark1'!M1504</f>
        <v>4</v>
      </c>
      <c r="E68" s="29" t="s">
        <v>97</v>
      </c>
      <c r="F68" s="29">
        <f>+'Ark1'!D1504</f>
        <v>10</v>
      </c>
      <c r="G68" s="29" t="s">
        <v>567</v>
      </c>
      <c r="H68" s="29">
        <f>+'Ark1'!Q1504</f>
        <v>0</v>
      </c>
      <c r="I68" s="29">
        <f>+'Ark1'!R1504</f>
        <v>0</v>
      </c>
      <c r="J68" s="30" t="str">
        <f>+IF(I68=0,"",'Ark1'!AG1504)</f>
        <v/>
      </c>
      <c r="K68" s="30" t="str">
        <f>+IF(I68=0,"",'Ark1'!AH1504)</f>
        <v/>
      </c>
      <c r="L68" s="28" t="str">
        <f>+IF(I68=0,"",'Ark1'!S1504)</f>
        <v/>
      </c>
      <c r="M68" s="30" t="str">
        <f>+IF(I68=0,"",'Ark1'!U1504)</f>
        <v/>
      </c>
      <c r="N68" s="30" t="str">
        <f>+IF(I68=0,"",'Ark1'!V1504)</f>
        <v/>
      </c>
      <c r="O68" s="30" t="str">
        <f>+IF(I68=0,"",'Ark1'!W1504)</f>
        <v/>
      </c>
      <c r="P68" s="35" t="str">
        <f>+IF(I68=0,"",'Ark1'!X1504)</f>
        <v/>
      </c>
      <c r="Q68" s="35" t="str">
        <f>+IF(I68=0,"",'Ark1'!Y1504)</f>
        <v/>
      </c>
      <c r="R68" s="35" t="str">
        <f>+IF(I68=0,"",'Ark1'!Z1504)</f>
        <v/>
      </c>
      <c r="S68" s="30" t="str">
        <f>+IF(I68=0,"",'Ark1'!AA1504)</f>
        <v/>
      </c>
      <c r="T68" s="30" t="str">
        <f>+IF(I68=0,"",'Ark1'!AB1504)</f>
        <v/>
      </c>
      <c r="U68" s="35">
        <f>+'Ark1'!AD1504</f>
        <v>0</v>
      </c>
      <c r="V68" s="30" t="str">
        <f t="shared" si="6"/>
        <v/>
      </c>
      <c r="W68" s="30" t="str">
        <f t="shared" si="7"/>
        <v/>
      </c>
      <c r="X68" s="224"/>
      <c r="Y68" s="227"/>
      <c r="AA68" s="30"/>
      <c r="AB68" s="28"/>
      <c r="AC68" s="251"/>
      <c r="AD68" s="29"/>
      <c r="AH68" s="29"/>
    </row>
    <row r="69" spans="1:34" ht="15.6">
      <c r="A69" s="224"/>
      <c r="B69" s="244">
        <f>+'Ark1'!C1505</f>
        <v>2024</v>
      </c>
      <c r="C69" s="224"/>
      <c r="D69" s="29">
        <f>+'Ark1'!M1505</f>
        <v>4</v>
      </c>
      <c r="E69" s="29" t="s">
        <v>97</v>
      </c>
      <c r="F69" s="29">
        <f>+'Ark1'!D1505</f>
        <v>11</v>
      </c>
      <c r="G69" s="29" t="s">
        <v>568</v>
      </c>
      <c r="H69" s="29">
        <f>+'Ark1'!Q1505</f>
        <v>0</v>
      </c>
      <c r="I69" s="29">
        <f>+'Ark1'!R1505</f>
        <v>0</v>
      </c>
      <c r="J69" s="30" t="str">
        <f>+IF(I69=0,"",'Ark1'!AG1505)</f>
        <v/>
      </c>
      <c r="K69" s="30" t="str">
        <f>+IF(I69=0,"",'Ark1'!AH1505)</f>
        <v/>
      </c>
      <c r="L69" s="28" t="str">
        <f>+IF(I69=0,"",'Ark1'!S1505)</f>
        <v/>
      </c>
      <c r="M69" s="30" t="str">
        <f>+IF(I69=0,"",'Ark1'!U1505)</f>
        <v/>
      </c>
      <c r="N69" s="30" t="str">
        <f>+IF(I69=0,"",'Ark1'!V1505)</f>
        <v/>
      </c>
      <c r="O69" s="30" t="str">
        <f>+IF(I69=0,"",'Ark1'!W1505)</f>
        <v/>
      </c>
      <c r="P69" s="35" t="str">
        <f>+IF(I69=0,"",'Ark1'!X1505)</f>
        <v/>
      </c>
      <c r="Q69" s="35" t="str">
        <f>+IF(I69=0,"",'Ark1'!Y1505)</f>
        <v/>
      </c>
      <c r="R69" s="35" t="str">
        <f>+IF(I69=0,"",'Ark1'!Z1505)</f>
        <v/>
      </c>
      <c r="S69" s="30" t="str">
        <f>+IF(I69=0,"",'Ark1'!AA1505)</f>
        <v/>
      </c>
      <c r="T69" s="30" t="str">
        <f>+IF(I69=0,"",'Ark1'!AB1505)</f>
        <v/>
      </c>
      <c r="U69" s="35">
        <f>+'Ark1'!AD1505</f>
        <v>0</v>
      </c>
      <c r="V69" s="30" t="str">
        <f t="shared" si="6"/>
        <v/>
      </c>
      <c r="W69" s="30" t="str">
        <f t="shared" si="7"/>
        <v/>
      </c>
      <c r="X69" s="224"/>
      <c r="Y69" s="227"/>
      <c r="AA69" s="30"/>
      <c r="AB69" s="28"/>
      <c r="AC69" s="251"/>
      <c r="AD69" s="29"/>
      <c r="AH69" s="29"/>
    </row>
    <row r="70" spans="1:34" ht="15.6">
      <c r="A70" s="224"/>
      <c r="B70" s="244">
        <f>+'Ark1'!C1506</f>
        <v>2024</v>
      </c>
      <c r="C70" s="224"/>
      <c r="D70" s="29">
        <f>+'Ark1'!M1506</f>
        <v>4</v>
      </c>
      <c r="E70" s="29" t="s">
        <v>97</v>
      </c>
      <c r="F70" s="29">
        <f>+'Ark1'!D1506</f>
        <v>12</v>
      </c>
      <c r="G70" s="29" t="s">
        <v>569</v>
      </c>
      <c r="H70" s="29">
        <f>+'Ark1'!Q1506</f>
        <v>0</v>
      </c>
      <c r="I70" s="29">
        <f>+'Ark1'!R1506</f>
        <v>0</v>
      </c>
      <c r="J70" s="30" t="str">
        <f>+IF(I70=0,"",'Ark1'!AG1506)</f>
        <v/>
      </c>
      <c r="K70" s="30" t="str">
        <f>+IF(I70=0,"",'Ark1'!AH1506)</f>
        <v/>
      </c>
      <c r="L70" s="28" t="str">
        <f>+IF(I70=0,"",'Ark1'!S1506)</f>
        <v/>
      </c>
      <c r="M70" s="30" t="str">
        <f>+IF(I70=0,"",'Ark1'!U1506)</f>
        <v/>
      </c>
      <c r="N70" s="30" t="str">
        <f>+IF(I70=0,"",'Ark1'!V1506)</f>
        <v/>
      </c>
      <c r="O70" s="30" t="str">
        <f>+IF(I70=0,"",'Ark1'!W1506)</f>
        <v/>
      </c>
      <c r="P70" s="35" t="str">
        <f>+IF(I70=0,"",'Ark1'!X1506)</f>
        <v/>
      </c>
      <c r="Q70" s="35" t="str">
        <f>+IF(I70=0,"",'Ark1'!Y1506)</f>
        <v/>
      </c>
      <c r="R70" s="35" t="str">
        <f>+IF(I70=0,"",'Ark1'!Z1506)</f>
        <v/>
      </c>
      <c r="S70" s="30" t="str">
        <f>+IF(I70=0,"",'Ark1'!AA1506)</f>
        <v/>
      </c>
      <c r="T70" s="30" t="str">
        <f>+IF(I70=0,"",'Ark1'!AB1506)</f>
        <v/>
      </c>
      <c r="U70" s="35">
        <f>+'Ark1'!AD1506</f>
        <v>0</v>
      </c>
      <c r="V70" s="30" t="str">
        <f t="shared" si="6"/>
        <v/>
      </c>
      <c r="W70" s="30" t="str">
        <f t="shared" si="7"/>
        <v/>
      </c>
      <c r="X70" s="224"/>
      <c r="Y70" s="227"/>
      <c r="AA70" s="30"/>
      <c r="AB70" s="28"/>
      <c r="AC70" s="251"/>
      <c r="AD70" s="29"/>
      <c r="AH70" s="29"/>
    </row>
    <row r="71" spans="1:34" ht="15.6">
      <c r="A71" s="224"/>
      <c r="B71" s="224"/>
      <c r="C71" s="224"/>
      <c r="D71" s="224"/>
      <c r="E71" s="224"/>
      <c r="F71" s="224"/>
      <c r="G71" s="224"/>
      <c r="H71" s="224"/>
      <c r="I71" s="224"/>
      <c r="J71" s="225"/>
      <c r="K71" s="225"/>
      <c r="L71" s="224"/>
      <c r="M71" s="224"/>
      <c r="N71" s="224"/>
      <c r="O71" s="226"/>
      <c r="P71" s="226"/>
      <c r="Q71" s="226"/>
      <c r="R71" s="226"/>
      <c r="S71" s="225"/>
      <c r="T71" s="224"/>
      <c r="U71" s="226"/>
      <c r="V71" s="226"/>
      <c r="W71" s="225"/>
      <c r="X71" s="224"/>
      <c r="Y71" s="227"/>
      <c r="AA71" s="30"/>
      <c r="AB71" s="28"/>
      <c r="AC71" s="228"/>
      <c r="AD71" s="29"/>
      <c r="AH71" s="29"/>
    </row>
    <row r="72" spans="1:34" ht="22.8">
      <c r="A72" s="224"/>
      <c r="B72" s="224"/>
      <c r="C72" s="224"/>
      <c r="D72" s="224"/>
      <c r="E72" s="269" t="str">
        <f>+E74</f>
        <v>2</v>
      </c>
      <c r="F72" s="224"/>
      <c r="G72" s="224"/>
      <c r="H72" s="224"/>
      <c r="I72" s="248">
        <f>SUM(I74:I85)</f>
        <v>198</v>
      </c>
      <c r="J72" s="225"/>
      <c r="K72" s="225"/>
      <c r="L72" s="224"/>
      <c r="M72" s="276">
        <f>+Fettgruppe!L14</f>
        <v>13.250505050505048</v>
      </c>
      <c r="N72" s="224"/>
      <c r="O72" s="226"/>
      <c r="P72" s="226"/>
      <c r="Q72" s="226"/>
      <c r="R72" s="226"/>
      <c r="S72" s="225"/>
      <c r="T72" s="224"/>
      <c r="U72" s="226"/>
      <c r="V72" s="226"/>
      <c r="W72" s="225"/>
      <c r="X72" s="224"/>
      <c r="Y72" s="227"/>
      <c r="AA72" s="30"/>
      <c r="AB72" s="28"/>
      <c r="AC72" s="228"/>
      <c r="AD72" s="29"/>
      <c r="AH72" s="29"/>
    </row>
    <row r="73" spans="1:34" ht="15.6">
      <c r="A73" s="224"/>
      <c r="B73" s="224"/>
      <c r="C73" s="224"/>
      <c r="D73" s="224"/>
      <c r="E73" s="224"/>
      <c r="F73" s="224"/>
      <c r="G73" s="224"/>
      <c r="H73" s="224"/>
      <c r="I73" s="224"/>
      <c r="J73" s="225"/>
      <c r="K73" s="225"/>
      <c r="L73" s="224"/>
      <c r="M73" s="224"/>
      <c r="N73" s="224"/>
      <c r="O73" s="226"/>
      <c r="P73" s="226"/>
      <c r="Q73" s="226"/>
      <c r="R73" s="226"/>
      <c r="S73" s="225"/>
      <c r="T73" s="224"/>
      <c r="U73" s="226"/>
      <c r="V73" s="226"/>
      <c r="W73" s="226"/>
      <c r="X73" s="224"/>
      <c r="Y73" s="227"/>
      <c r="AA73" s="30"/>
      <c r="AB73" s="28"/>
      <c r="AC73" s="228"/>
      <c r="AD73" s="29"/>
      <c r="AH73" s="29"/>
    </row>
    <row r="74" spans="1:34" ht="15.6">
      <c r="A74" s="224"/>
      <c r="B74" s="244">
        <f>+'Ark1'!C1513</f>
        <v>2024</v>
      </c>
      <c r="C74" s="224"/>
      <c r="D74" s="244">
        <f>+'Ark1'!M1507</f>
        <v>5</v>
      </c>
      <c r="E74" s="255" t="s">
        <v>98</v>
      </c>
      <c r="F74" s="244">
        <f>+'Ark1'!D1507</f>
        <v>1</v>
      </c>
      <c r="G74" s="244" t="s">
        <v>559</v>
      </c>
      <c r="H74" s="244">
        <f>+'Ark1'!Q1507</f>
        <v>0</v>
      </c>
      <c r="I74" s="244">
        <f>+'Ark1'!R1507</f>
        <v>0</v>
      </c>
      <c r="J74" s="245" t="str">
        <f>+IF(I74=0,"",'Ark1'!AG1507)</f>
        <v/>
      </c>
      <c r="K74" s="245" t="str">
        <f>+IF(I74=0,"",'Ark1'!AH1507)</f>
        <v/>
      </c>
      <c r="L74" s="246" t="str">
        <f>+IF(I74=0,"",'Ark1'!S1507)</f>
        <v/>
      </c>
      <c r="M74" s="245" t="str">
        <f>+IF(I74=0,"",'Ark1'!U1507)</f>
        <v/>
      </c>
      <c r="N74" s="245" t="str">
        <f>+IF(I74=0,"",'Ark1'!V1507)</f>
        <v/>
      </c>
      <c r="O74" s="245" t="str">
        <f>+IF(I74=0,"",'Ark1'!W1507)</f>
        <v/>
      </c>
      <c r="P74" s="247" t="str">
        <f>+IF(I74=0,"",'Ark1'!X1507)</f>
        <v/>
      </c>
      <c r="Q74" s="247" t="str">
        <f>+IF(I74=0,"",'Ark1'!Y1507)</f>
        <v/>
      </c>
      <c r="R74" s="247" t="str">
        <f>+IF(I74=0,"",'Ark1'!Z1507)</f>
        <v/>
      </c>
      <c r="S74" s="245" t="str">
        <f>+IF(I74=0,"",'Ark1'!AA1507)</f>
        <v/>
      </c>
      <c r="T74" s="245" t="str">
        <f>+IF(I74=0,"",'Ark1'!AB1507)</f>
        <v/>
      </c>
      <c r="U74" s="247">
        <f>+'Ark1'!AD1507</f>
        <v>0</v>
      </c>
      <c r="V74" s="245" t="str">
        <f>+IF(I74=0,"",I74/D74)</f>
        <v/>
      </c>
      <c r="W74" s="245" t="str">
        <f>+IF(I74=0,"",I74/H74)</f>
        <v/>
      </c>
      <c r="X74" s="224"/>
      <c r="Y74" s="227"/>
      <c r="AA74" s="30"/>
      <c r="AB74" s="28"/>
      <c r="AC74" s="251"/>
      <c r="AD74" s="29"/>
      <c r="AH74" s="29"/>
    </row>
    <row r="75" spans="1:34" ht="15.6">
      <c r="A75" s="224"/>
      <c r="B75" s="244">
        <f>+'Ark1'!C1514</f>
        <v>2024</v>
      </c>
      <c r="C75" s="224"/>
      <c r="D75" s="244">
        <f>+'Ark1'!M1508</f>
        <v>5</v>
      </c>
      <c r="E75" s="255" t="s">
        <v>98</v>
      </c>
      <c r="F75" s="244">
        <f>+'Ark1'!D1508</f>
        <v>2</v>
      </c>
      <c r="G75" s="244" t="s">
        <v>560</v>
      </c>
      <c r="H75" s="244">
        <f>+'Ark1'!Q1508</f>
        <v>0</v>
      </c>
      <c r="I75" s="244">
        <f>+'Ark1'!R1508</f>
        <v>0</v>
      </c>
      <c r="J75" s="245" t="str">
        <f>+IF(I75=0,"",'Ark1'!AG1508)</f>
        <v/>
      </c>
      <c r="K75" s="245" t="str">
        <f>+IF(I75=0,"",'Ark1'!AH1508)</f>
        <v/>
      </c>
      <c r="L75" s="246" t="str">
        <f>+IF(I75=0,"",'Ark1'!S1508)</f>
        <v/>
      </c>
      <c r="M75" s="245" t="str">
        <f>+IF(I75=0,"",'Ark1'!U1508)</f>
        <v/>
      </c>
      <c r="N75" s="245" t="str">
        <f>+IF(I75=0,"",'Ark1'!V1508)</f>
        <v/>
      </c>
      <c r="O75" s="245" t="str">
        <f>+IF(I75=0,"",'Ark1'!W1508)</f>
        <v/>
      </c>
      <c r="P75" s="247" t="str">
        <f>+IF(I75=0,"",'Ark1'!X1508)</f>
        <v/>
      </c>
      <c r="Q75" s="247" t="str">
        <f>+IF(I75=0,"",'Ark1'!Y1508)</f>
        <v/>
      </c>
      <c r="R75" s="247" t="str">
        <f>+IF(I75=0,"",'Ark1'!Z1508)</f>
        <v/>
      </c>
      <c r="S75" s="245" t="str">
        <f>+IF(I75=0,"",'Ark1'!AA1508)</f>
        <v/>
      </c>
      <c r="T75" s="245" t="str">
        <f>+IF(I75=0,"",'Ark1'!AB1508)</f>
        <v/>
      </c>
      <c r="U75" s="247">
        <f>+'Ark1'!AD1508</f>
        <v>0</v>
      </c>
      <c r="V75" s="245" t="str">
        <f t="shared" ref="V75:V85" si="8">+IF(I75=0,"",I75/D75)</f>
        <v/>
      </c>
      <c r="W75" s="245" t="str">
        <f t="shared" ref="W75:W85" si="9">+IF(I75=0,"",I75/H75)</f>
        <v/>
      </c>
      <c r="X75" s="224"/>
      <c r="Y75" s="227"/>
      <c r="AA75" s="30"/>
      <c r="AB75" s="28"/>
      <c r="AC75" s="251"/>
      <c r="AD75" s="29"/>
      <c r="AH75" s="29"/>
    </row>
    <row r="76" spans="1:34" ht="15.6">
      <c r="A76" s="224"/>
      <c r="B76" s="244">
        <f>+'Ark1'!C1515</f>
        <v>2024</v>
      </c>
      <c r="C76" s="224"/>
      <c r="D76" s="244">
        <f>+'Ark1'!M1509</f>
        <v>5</v>
      </c>
      <c r="E76" s="255" t="s">
        <v>98</v>
      </c>
      <c r="F76" s="244">
        <f>+'Ark1'!D1509</f>
        <v>3</v>
      </c>
      <c r="G76" s="244" t="s">
        <v>561</v>
      </c>
      <c r="H76" s="244">
        <f>+'Ark1'!Q1509</f>
        <v>1</v>
      </c>
      <c r="I76" s="244">
        <f>+'Ark1'!R1509</f>
        <v>1</v>
      </c>
      <c r="J76" s="245">
        <f>+IF(I76=0,"",'Ark1'!AG1509)</f>
        <v>8.3333333333333357</v>
      </c>
      <c r="K76" s="245">
        <f>+IF(I76=0,"",'Ark1'!AH1509)</f>
        <v>12.44851258581236</v>
      </c>
      <c r="L76" s="246">
        <f>+IF(I76=0,"",'Ark1'!S1509)</f>
        <v>9</v>
      </c>
      <c r="M76" s="245">
        <f>+IF(I76=0,"",'Ark1'!U1509)</f>
        <v>27.2</v>
      </c>
      <c r="N76" s="245">
        <f>+IF(I76=0,"",'Ark1'!V1509)</f>
        <v>100</v>
      </c>
      <c r="O76" s="245">
        <f>+IF(I76=0,"",'Ark1'!W1509)</f>
        <v>0</v>
      </c>
      <c r="P76" s="247">
        <f>+IF(I76=0,"",'Ark1'!X1509)</f>
        <v>100</v>
      </c>
      <c r="Q76" s="247">
        <f>+IF(I76=0,"",'Ark1'!Y1509)</f>
        <v>100</v>
      </c>
      <c r="R76" s="247">
        <f>+IF(I76=0,"",'Ark1'!Z1509)</f>
        <v>0</v>
      </c>
      <c r="S76" s="245">
        <f>+IF(I76=0,"",'Ark1'!AA1509)</f>
        <v>0</v>
      </c>
      <c r="T76" s="245">
        <f>+IF(I76=0,"",'Ark1'!AB1509)</f>
        <v>0</v>
      </c>
      <c r="U76" s="247">
        <f>+'Ark1'!AD1509</f>
        <v>0</v>
      </c>
      <c r="V76" s="245">
        <f t="shared" si="8"/>
        <v>0.2</v>
      </c>
      <c r="W76" s="245">
        <f t="shared" si="9"/>
        <v>1</v>
      </c>
      <c r="X76" s="224"/>
      <c r="Y76" s="227"/>
      <c r="AA76" s="30"/>
      <c r="AB76" s="28"/>
      <c r="AC76" s="251"/>
      <c r="AD76" s="29"/>
      <c r="AH76" s="29"/>
    </row>
    <row r="77" spans="1:34" ht="15.6">
      <c r="A77" s="224"/>
      <c r="B77" s="244">
        <f>+'Ark1'!C1516</f>
        <v>2024</v>
      </c>
      <c r="C77" s="224"/>
      <c r="D77" s="244">
        <f>+'Ark1'!M1510</f>
        <v>5</v>
      </c>
      <c r="E77" s="255" t="s">
        <v>98</v>
      </c>
      <c r="F77" s="244">
        <f>+'Ark1'!D1510</f>
        <v>4</v>
      </c>
      <c r="G77" s="244" t="s">
        <v>562</v>
      </c>
      <c r="H77" s="244">
        <f>+'Ark1'!Q1510</f>
        <v>3</v>
      </c>
      <c r="I77" s="244">
        <f>+'Ark1'!R1510</f>
        <v>4</v>
      </c>
      <c r="J77" s="245">
        <f>+IF(I77=0,"",'Ark1'!AG1510)</f>
        <v>12.121212121212123</v>
      </c>
      <c r="K77" s="245">
        <f>+IF(I77=0,"",'Ark1'!AH1510)</f>
        <v>9.9022004889975523</v>
      </c>
      <c r="L77" s="246">
        <f>+IF(I77=0,"",'Ark1'!S1510)</f>
        <v>8.75</v>
      </c>
      <c r="M77" s="245">
        <f>+IF(I77=0,"",'Ark1'!U1510)</f>
        <v>14.175000000000001</v>
      </c>
      <c r="N77" s="245">
        <f>+IF(I77=0,"",'Ark1'!V1510)</f>
        <v>0</v>
      </c>
      <c r="O77" s="245">
        <f>+IF(I77=0,"",'Ark1'!W1510)</f>
        <v>0</v>
      </c>
      <c r="P77" s="247">
        <f>+IF(I77=0,"",'Ark1'!X1510)</f>
        <v>50</v>
      </c>
      <c r="Q77" s="247">
        <f>+IF(I77=0,"",'Ark1'!Y1510)</f>
        <v>0</v>
      </c>
      <c r="R77" s="247">
        <f>+IF(I77=0,"",'Ark1'!Z1510)</f>
        <v>0</v>
      </c>
      <c r="S77" s="245">
        <f>+IF(I77=0,"",'Ark1'!AA1510)</f>
        <v>2.8760867511255626</v>
      </c>
      <c r="T77" s="245">
        <f>+IF(I77=0,"",'Ark1'!AB1510)</f>
        <v>0.4330127018922193</v>
      </c>
      <c r="U77" s="247">
        <f>+'Ark1'!AD1510</f>
        <v>-48.679839098625742</v>
      </c>
      <c r="V77" s="245">
        <f t="shared" si="8"/>
        <v>0.8</v>
      </c>
      <c r="W77" s="245">
        <f t="shared" si="9"/>
        <v>1.3333333333333333</v>
      </c>
      <c r="X77" s="224"/>
      <c r="Y77" s="227"/>
      <c r="AA77" s="30"/>
      <c r="AB77" s="28"/>
      <c r="AC77" s="251"/>
      <c r="AD77" s="29"/>
      <c r="AH77" s="29"/>
    </row>
    <row r="78" spans="1:34" ht="15.6">
      <c r="A78" s="224"/>
      <c r="B78" s="244">
        <f>+'Ark1'!C1517</f>
        <v>2024</v>
      </c>
      <c r="C78" s="224"/>
      <c r="D78" s="244">
        <f>+'Ark1'!M1511</f>
        <v>5</v>
      </c>
      <c r="E78" s="255" t="s">
        <v>98</v>
      </c>
      <c r="F78" s="244">
        <f>+'Ark1'!D1511</f>
        <v>5</v>
      </c>
      <c r="G78" s="244" t="s">
        <v>451</v>
      </c>
      <c r="H78" s="244">
        <f>+'Ark1'!Q1511</f>
        <v>16</v>
      </c>
      <c r="I78" s="244">
        <f>+'Ark1'!R1511</f>
        <v>53</v>
      </c>
      <c r="J78" s="245">
        <f>+IF(I78=0,"",'Ark1'!AG1511)</f>
        <v>8.7748344370860938</v>
      </c>
      <c r="K78" s="245">
        <f>+IF(I78=0,"",'Ark1'!AH1511)</f>
        <v>6.7691428571428558</v>
      </c>
      <c r="L78" s="246">
        <f>+IF(I78=0,"",'Ark1'!S1511)</f>
        <v>8.6415094339622662</v>
      </c>
      <c r="M78" s="245">
        <f>+IF(I78=0,"",'Ark1'!U1511)</f>
        <v>11.175471698113212</v>
      </c>
      <c r="N78" s="245">
        <f>+IF(I78=0,"",'Ark1'!V1511)</f>
        <v>0</v>
      </c>
      <c r="O78" s="245">
        <f>+IF(I78=0,"",'Ark1'!W1511)</f>
        <v>0</v>
      </c>
      <c r="P78" s="247">
        <f>+IF(I78=0,"",'Ark1'!X1511)</f>
        <v>1.886792452830188</v>
      </c>
      <c r="Q78" s="247">
        <f>+IF(I78=0,"",'Ark1'!Y1511)</f>
        <v>0</v>
      </c>
      <c r="R78" s="247">
        <f>+IF(I78=0,"",'Ark1'!Z1511)</f>
        <v>0</v>
      </c>
      <c r="S78" s="245">
        <f>+IF(I78=0,"",'Ark1'!AA1511)</f>
        <v>1.7510003243835572</v>
      </c>
      <c r="T78" s="245">
        <f>+IF(I78=0,"",'Ark1'!AB1511)</f>
        <v>0.91309838736323745</v>
      </c>
      <c r="U78" s="247">
        <f>+'Ark1'!AD1511</f>
        <v>39.573567165419313</v>
      </c>
      <c r="V78" s="245">
        <f t="shared" si="8"/>
        <v>10.6</v>
      </c>
      <c r="W78" s="245">
        <f t="shared" si="9"/>
        <v>3.3125</v>
      </c>
      <c r="X78" s="224"/>
      <c r="Y78" s="227"/>
      <c r="AA78" s="30"/>
      <c r="AB78" s="28"/>
      <c r="AC78" s="251"/>
      <c r="AD78" s="29"/>
      <c r="AH78" s="29"/>
    </row>
    <row r="79" spans="1:34" ht="15.6">
      <c r="A79" s="224"/>
      <c r="B79" s="244">
        <f>+'Ark1'!C1518</f>
        <v>2024</v>
      </c>
      <c r="C79" s="224"/>
      <c r="D79" s="244">
        <f>+'Ark1'!M1512</f>
        <v>5</v>
      </c>
      <c r="E79" s="255" t="s">
        <v>98</v>
      </c>
      <c r="F79" s="244">
        <f>+'Ark1'!D1512</f>
        <v>6</v>
      </c>
      <c r="G79" s="244" t="s">
        <v>563</v>
      </c>
      <c r="H79" s="244">
        <f>+'Ark1'!Q1512</f>
        <v>42</v>
      </c>
      <c r="I79" s="244">
        <f>+'Ark1'!R1512</f>
        <v>85</v>
      </c>
      <c r="J79" s="245">
        <f>+IF(I79=0,"",'Ark1'!AG1512)</f>
        <v>8.6912065439672812</v>
      </c>
      <c r="K79" s="245">
        <f>+IF(I79=0,"",'Ark1'!AH1512)</f>
        <v>7.8777619615537517</v>
      </c>
      <c r="L79" s="246">
        <f>+IF(I79=0,"",'Ark1'!S1512)</f>
        <v>8.5176470588235293</v>
      </c>
      <c r="M79" s="245">
        <f>+IF(I79=0,"",'Ark1'!U1512)</f>
        <v>14.454117647058823</v>
      </c>
      <c r="N79" s="245">
        <f>+IF(I79=0,"",'Ark1'!V1512)</f>
        <v>0</v>
      </c>
      <c r="O79" s="245">
        <f>+IF(I79=0,"",'Ark1'!W1512)</f>
        <v>0</v>
      </c>
      <c r="P79" s="247">
        <f>+IF(I79=0,"",'Ark1'!X1512)</f>
        <v>25.882352941176471</v>
      </c>
      <c r="Q79" s="247">
        <f>+IF(I79=0,"",'Ark1'!Y1512)</f>
        <v>0</v>
      </c>
      <c r="R79" s="247">
        <f>+IF(I79=0,"",'Ark1'!Z1512)</f>
        <v>0</v>
      </c>
      <c r="S79" s="245">
        <f>+IF(I79=0,"",'Ark1'!AA1512)</f>
        <v>2.7006122591728055</v>
      </c>
      <c r="T79" s="245">
        <f>+IF(I79=0,"",'Ark1'!AB1512)</f>
        <v>0.9894949954500829</v>
      </c>
      <c r="U79" s="247">
        <f>+'Ark1'!AD1512</f>
        <v>12.291428271623772</v>
      </c>
      <c r="V79" s="245">
        <f t="shared" si="8"/>
        <v>17</v>
      </c>
      <c r="W79" s="245">
        <f t="shared" si="9"/>
        <v>2.0238095238095237</v>
      </c>
      <c r="X79" s="224"/>
      <c r="Y79" s="227"/>
      <c r="AA79" s="30"/>
      <c r="AB79" s="28"/>
      <c r="AC79" s="251"/>
      <c r="AD79" s="29"/>
      <c r="AH79" s="29"/>
    </row>
    <row r="80" spans="1:34" ht="15.6">
      <c r="A80" s="224"/>
      <c r="B80" s="244">
        <f>+'Ark1'!C1519</f>
        <v>2024</v>
      </c>
      <c r="C80" s="224"/>
      <c r="D80" s="244">
        <f>+'Ark1'!M1513</f>
        <v>5</v>
      </c>
      <c r="E80" s="255" t="s">
        <v>98</v>
      </c>
      <c r="F80" s="244">
        <f>+'Ark1'!D1513</f>
        <v>7</v>
      </c>
      <c r="G80" s="244" t="s">
        <v>564</v>
      </c>
      <c r="H80" s="244">
        <f>+'Ark1'!Q1513</f>
        <v>24</v>
      </c>
      <c r="I80" s="244">
        <f>+'Ark1'!R1513</f>
        <v>55</v>
      </c>
      <c r="J80" s="245">
        <f>+IF(I80=0,"",'Ark1'!AG1513)</f>
        <v>19.927536231884059</v>
      </c>
      <c r="K80" s="245">
        <f>+IF(I80=0,"",'Ark1'!AH1513)</f>
        <v>18.325982204318898</v>
      </c>
      <c r="L80" s="246">
        <f>+IF(I80=0,"",'Ark1'!S1513)</f>
        <v>8.5090909090909097</v>
      </c>
      <c r="M80" s="245">
        <f>+IF(I80=0,"",'Ark1'!U1513)</f>
        <v>13.069090909090916</v>
      </c>
      <c r="N80" s="245">
        <f>+IF(I80=0,"",'Ark1'!V1513)</f>
        <v>0</v>
      </c>
      <c r="O80" s="245">
        <f>+IF(I80=0,"",'Ark1'!W1513)</f>
        <v>0</v>
      </c>
      <c r="P80" s="247">
        <f>+IF(I80=0,"",'Ark1'!X1513)</f>
        <v>5.4545454545454541</v>
      </c>
      <c r="Q80" s="247">
        <f>+IF(I80=0,"",'Ark1'!Y1513)</f>
        <v>0</v>
      </c>
      <c r="R80" s="247">
        <f>+IF(I80=0,"",'Ark1'!Z1513)</f>
        <v>0</v>
      </c>
      <c r="S80" s="245">
        <f>+IF(I80=0,"",'Ark1'!AA1513)</f>
        <v>2.1864768445459077</v>
      </c>
      <c r="T80" s="245">
        <f>+IF(I80=0,"",'Ark1'!AB1513)</f>
        <v>1.0067540509023303</v>
      </c>
      <c r="U80" s="247">
        <f>+'Ark1'!AD1513</f>
        <v>45.235119187088607</v>
      </c>
      <c r="V80" s="245">
        <f t="shared" si="8"/>
        <v>11</v>
      </c>
      <c r="W80" s="245">
        <f t="shared" si="9"/>
        <v>2.2916666666666665</v>
      </c>
      <c r="X80" s="224"/>
      <c r="Y80" s="227"/>
      <c r="AA80" s="30"/>
      <c r="AB80" s="28"/>
      <c r="AC80" s="251"/>
      <c r="AD80" s="29"/>
      <c r="AH80" s="29"/>
    </row>
    <row r="81" spans="1:34" ht="15.6">
      <c r="A81" s="224"/>
      <c r="B81" s="244">
        <f>+'Ark1'!C1520</f>
        <v>2024</v>
      </c>
      <c r="C81" s="224"/>
      <c r="D81" s="244">
        <f>+'Ark1'!M1514</f>
        <v>5</v>
      </c>
      <c r="E81" s="255" t="s">
        <v>98</v>
      </c>
      <c r="F81" s="244">
        <f>+'Ark1'!D1514</f>
        <v>8</v>
      </c>
      <c r="G81" s="244" t="s">
        <v>565</v>
      </c>
      <c r="H81" s="244">
        <f>+'Ark1'!Q1514</f>
        <v>0</v>
      </c>
      <c r="I81" s="244">
        <f>+'Ark1'!R1514</f>
        <v>0</v>
      </c>
      <c r="J81" s="245" t="str">
        <f>+IF(I81=0,"",'Ark1'!AG1514)</f>
        <v/>
      </c>
      <c r="K81" s="245" t="str">
        <f>+IF(I81=0,"",'Ark1'!AH1514)</f>
        <v/>
      </c>
      <c r="L81" s="246" t="str">
        <f>+IF(I81=0,"",'Ark1'!S1514)</f>
        <v/>
      </c>
      <c r="M81" s="245" t="str">
        <f>+IF(I81=0,"",'Ark1'!U1514)</f>
        <v/>
      </c>
      <c r="N81" s="245" t="str">
        <f>+IF(I81=0,"",'Ark1'!V1514)</f>
        <v/>
      </c>
      <c r="O81" s="245" t="str">
        <f>+IF(I81=0,"",'Ark1'!W1514)</f>
        <v/>
      </c>
      <c r="P81" s="247" t="str">
        <f>+IF(I81=0,"",'Ark1'!X1514)</f>
        <v/>
      </c>
      <c r="Q81" s="247" t="str">
        <f>+IF(I81=0,"",'Ark1'!Y1514)</f>
        <v/>
      </c>
      <c r="R81" s="247" t="str">
        <f>+IF(I81=0,"",'Ark1'!Z1514)</f>
        <v/>
      </c>
      <c r="S81" s="245" t="str">
        <f>+IF(I81=0,"",'Ark1'!AA1514)</f>
        <v/>
      </c>
      <c r="T81" s="245" t="str">
        <f>+IF(I81=0,"",'Ark1'!AB1514)</f>
        <v/>
      </c>
      <c r="U81" s="247">
        <f>+'Ark1'!AD1514</f>
        <v>0</v>
      </c>
      <c r="V81" s="245" t="str">
        <f t="shared" si="8"/>
        <v/>
      </c>
      <c r="W81" s="245" t="str">
        <f t="shared" si="9"/>
        <v/>
      </c>
      <c r="X81" s="224"/>
      <c r="Y81" s="227"/>
      <c r="AA81" s="30"/>
      <c r="AB81" s="28"/>
      <c r="AC81" s="251"/>
      <c r="AD81" s="29"/>
      <c r="AH81" s="29"/>
    </row>
    <row r="82" spans="1:34" ht="15.6">
      <c r="A82" s="224"/>
      <c r="B82" s="244">
        <f>+'Ark1'!C1521</f>
        <v>2024</v>
      </c>
      <c r="C82" s="224"/>
      <c r="D82" s="244">
        <f>+'Ark1'!M1515</f>
        <v>5</v>
      </c>
      <c r="E82" s="255" t="s">
        <v>98</v>
      </c>
      <c r="F82" s="244">
        <f>+'Ark1'!D1515</f>
        <v>9</v>
      </c>
      <c r="G82" s="244" t="s">
        <v>566</v>
      </c>
      <c r="H82" s="244">
        <f>+'Ark1'!Q1515</f>
        <v>0</v>
      </c>
      <c r="I82" s="244">
        <f>+'Ark1'!R1515</f>
        <v>0</v>
      </c>
      <c r="J82" s="245" t="str">
        <f>+IF(I82=0,"",'Ark1'!AG1515)</f>
        <v/>
      </c>
      <c r="K82" s="245" t="str">
        <f>+IF(I82=0,"",'Ark1'!AH1515)</f>
        <v/>
      </c>
      <c r="L82" s="246" t="str">
        <f>+IF(I82=0,"",'Ark1'!S1515)</f>
        <v/>
      </c>
      <c r="M82" s="245" t="str">
        <f>+IF(I82=0,"",'Ark1'!U1515)</f>
        <v/>
      </c>
      <c r="N82" s="245" t="str">
        <f>+IF(I82=0,"",'Ark1'!V1515)</f>
        <v/>
      </c>
      <c r="O82" s="245" t="str">
        <f>+IF(I82=0,"",'Ark1'!W1515)</f>
        <v/>
      </c>
      <c r="P82" s="247" t="str">
        <f>+IF(I82=0,"",'Ark1'!X1515)</f>
        <v/>
      </c>
      <c r="Q82" s="247" t="str">
        <f>+IF(I82=0,"",'Ark1'!Y1515)</f>
        <v/>
      </c>
      <c r="R82" s="247" t="str">
        <f>+IF(I82=0,"",'Ark1'!Z1515)</f>
        <v/>
      </c>
      <c r="S82" s="245" t="str">
        <f>+IF(I82=0,"",'Ark1'!AA1515)</f>
        <v/>
      </c>
      <c r="T82" s="245" t="str">
        <f>+IF(I82=0,"",'Ark1'!AB1515)</f>
        <v/>
      </c>
      <c r="U82" s="247">
        <f>+'Ark1'!AD1515</f>
        <v>0</v>
      </c>
      <c r="V82" s="245" t="str">
        <f t="shared" si="8"/>
        <v/>
      </c>
      <c r="W82" s="245" t="str">
        <f t="shared" si="9"/>
        <v/>
      </c>
      <c r="X82" s="224"/>
      <c r="Y82" s="227"/>
      <c r="AA82" s="30"/>
      <c r="AB82" s="28"/>
      <c r="AC82" s="251"/>
      <c r="AD82" s="29"/>
      <c r="AH82" s="29"/>
    </row>
    <row r="83" spans="1:34" ht="15.6">
      <c r="A83" s="224"/>
      <c r="B83" s="244">
        <f>+'Ark1'!C1522</f>
        <v>2024</v>
      </c>
      <c r="C83" s="224"/>
      <c r="D83" s="244">
        <f>+'Ark1'!M1516</f>
        <v>5</v>
      </c>
      <c r="E83" s="255" t="s">
        <v>98</v>
      </c>
      <c r="F83" s="244">
        <f>+'Ark1'!D1516</f>
        <v>10</v>
      </c>
      <c r="G83" s="244" t="s">
        <v>567</v>
      </c>
      <c r="H83" s="244">
        <f>+'Ark1'!Q1516</f>
        <v>0</v>
      </c>
      <c r="I83" s="244">
        <f>+'Ark1'!R1516</f>
        <v>0</v>
      </c>
      <c r="J83" s="245" t="str">
        <f>+IF(I83=0,"",'Ark1'!AG1516)</f>
        <v/>
      </c>
      <c r="K83" s="245" t="str">
        <f>+IF(I83=0,"",'Ark1'!AH1516)</f>
        <v/>
      </c>
      <c r="L83" s="246" t="str">
        <f>+IF(I83=0,"",'Ark1'!S1516)</f>
        <v/>
      </c>
      <c r="M83" s="245" t="str">
        <f>+IF(I83=0,"",'Ark1'!U1516)</f>
        <v/>
      </c>
      <c r="N83" s="245" t="str">
        <f>+IF(I83=0,"",'Ark1'!V1516)</f>
        <v/>
      </c>
      <c r="O83" s="245" t="str">
        <f>+IF(I83=0,"",'Ark1'!W1516)</f>
        <v/>
      </c>
      <c r="P83" s="247" t="str">
        <f>+IF(I83=0,"",'Ark1'!X1516)</f>
        <v/>
      </c>
      <c r="Q83" s="247" t="str">
        <f>+IF(I83=0,"",'Ark1'!Y1516)</f>
        <v/>
      </c>
      <c r="R83" s="247" t="str">
        <f>+IF(I83=0,"",'Ark1'!Z1516)</f>
        <v/>
      </c>
      <c r="S83" s="245" t="str">
        <f>+IF(I83=0,"",'Ark1'!AA1516)</f>
        <v/>
      </c>
      <c r="T83" s="245" t="str">
        <f>+IF(I83=0,"",'Ark1'!AB1516)</f>
        <v/>
      </c>
      <c r="U83" s="247">
        <f>+'Ark1'!AD1516</f>
        <v>0</v>
      </c>
      <c r="V83" s="245" t="str">
        <f t="shared" si="8"/>
        <v/>
      </c>
      <c r="W83" s="245" t="str">
        <f t="shared" si="9"/>
        <v/>
      </c>
      <c r="X83" s="224"/>
      <c r="Y83" s="227"/>
      <c r="AA83" s="30"/>
      <c r="AB83" s="28"/>
      <c r="AC83" s="251"/>
      <c r="AD83" s="29"/>
      <c r="AH83" s="29"/>
    </row>
    <row r="84" spans="1:34" ht="15.6">
      <c r="A84" s="224"/>
      <c r="B84" s="244">
        <f>+'Ark1'!C1523</f>
        <v>2024</v>
      </c>
      <c r="C84" s="224"/>
      <c r="D84" s="244">
        <f>+'Ark1'!M1517</f>
        <v>5</v>
      </c>
      <c r="E84" s="255" t="s">
        <v>98</v>
      </c>
      <c r="F84" s="244">
        <f>+'Ark1'!D1517</f>
        <v>11</v>
      </c>
      <c r="G84" s="244" t="s">
        <v>568</v>
      </c>
      <c r="H84" s="244">
        <f>+'Ark1'!Q1517</f>
        <v>0</v>
      </c>
      <c r="I84" s="244">
        <f>+'Ark1'!R1517</f>
        <v>0</v>
      </c>
      <c r="J84" s="245" t="str">
        <f>+IF(I84=0,"",'Ark1'!AG1517)</f>
        <v/>
      </c>
      <c r="K84" s="245" t="str">
        <f>+IF(I84=0,"",'Ark1'!AH1517)</f>
        <v/>
      </c>
      <c r="L84" s="246" t="str">
        <f>+IF(I84=0,"",'Ark1'!S1517)</f>
        <v/>
      </c>
      <c r="M84" s="245" t="str">
        <f>+IF(I84=0,"",'Ark1'!U1517)</f>
        <v/>
      </c>
      <c r="N84" s="245" t="str">
        <f>+IF(I84=0,"",'Ark1'!V1517)</f>
        <v/>
      </c>
      <c r="O84" s="245" t="str">
        <f>+IF(I84=0,"",'Ark1'!W1517)</f>
        <v/>
      </c>
      <c r="P84" s="247" t="str">
        <f>+IF(I84=0,"",'Ark1'!X1517)</f>
        <v/>
      </c>
      <c r="Q84" s="247" t="str">
        <f>+IF(I84=0,"",'Ark1'!Y1517)</f>
        <v/>
      </c>
      <c r="R84" s="247" t="str">
        <f>+IF(I84=0,"",'Ark1'!Z1517)</f>
        <v/>
      </c>
      <c r="S84" s="245" t="str">
        <f>+IF(I84=0,"",'Ark1'!AA1517)</f>
        <v/>
      </c>
      <c r="T84" s="245" t="str">
        <f>+IF(I84=0,"",'Ark1'!AB1517)</f>
        <v/>
      </c>
      <c r="U84" s="247">
        <f>+'Ark1'!AD1517</f>
        <v>0</v>
      </c>
      <c r="V84" s="245" t="str">
        <f t="shared" si="8"/>
        <v/>
      </c>
      <c r="W84" s="245" t="str">
        <f t="shared" si="9"/>
        <v/>
      </c>
      <c r="X84" s="224"/>
      <c r="Y84" s="227"/>
      <c r="AA84" s="30"/>
      <c r="AB84" s="28"/>
      <c r="AC84" s="251"/>
      <c r="AD84" s="29"/>
      <c r="AH84" s="29"/>
    </row>
    <row r="85" spans="1:34" ht="15.6">
      <c r="A85" s="224"/>
      <c r="B85" s="244">
        <f>+'Ark1'!C1524</f>
        <v>2024</v>
      </c>
      <c r="C85" s="224"/>
      <c r="D85" s="244">
        <f>+'Ark1'!M1518</f>
        <v>5</v>
      </c>
      <c r="E85" s="255" t="s">
        <v>98</v>
      </c>
      <c r="F85" s="244">
        <f>+'Ark1'!D1518</f>
        <v>12</v>
      </c>
      <c r="G85" s="244" t="s">
        <v>569</v>
      </c>
      <c r="H85" s="244">
        <f>+'Ark1'!Q1518</f>
        <v>0</v>
      </c>
      <c r="I85" s="244">
        <f>+'Ark1'!R1518</f>
        <v>0</v>
      </c>
      <c r="J85" s="245" t="str">
        <f>+IF(I85=0,"",'Ark1'!AG1518)</f>
        <v/>
      </c>
      <c r="K85" s="245" t="str">
        <f>+IF(I85=0,"",'Ark1'!AH1518)</f>
        <v/>
      </c>
      <c r="L85" s="246" t="str">
        <f>+IF(I85=0,"",'Ark1'!S1518)</f>
        <v/>
      </c>
      <c r="M85" s="245" t="str">
        <f>+IF(I85=0,"",'Ark1'!U1518)</f>
        <v/>
      </c>
      <c r="N85" s="245" t="str">
        <f>+IF(I85=0,"",'Ark1'!V1518)</f>
        <v/>
      </c>
      <c r="O85" s="245" t="str">
        <f>+IF(I85=0,"",'Ark1'!W1518)</f>
        <v/>
      </c>
      <c r="P85" s="247" t="str">
        <f>+IF(I85=0,"",'Ark1'!X1518)</f>
        <v/>
      </c>
      <c r="Q85" s="247" t="str">
        <f>+IF(I85=0,"",'Ark1'!Y1518)</f>
        <v/>
      </c>
      <c r="R85" s="247" t="str">
        <f>+IF(I85=0,"",'Ark1'!Z1518)</f>
        <v/>
      </c>
      <c r="S85" s="245" t="str">
        <f>+IF(I85=0,"",'Ark1'!AA1518)</f>
        <v/>
      </c>
      <c r="T85" s="245" t="str">
        <f>+IF(I85=0,"",'Ark1'!AB1518)</f>
        <v/>
      </c>
      <c r="U85" s="247">
        <f>+'Ark1'!AD1518</f>
        <v>0</v>
      </c>
      <c r="V85" s="245" t="str">
        <f t="shared" si="8"/>
        <v/>
      </c>
      <c r="W85" s="245" t="str">
        <f t="shared" si="9"/>
        <v/>
      </c>
      <c r="X85" s="224"/>
      <c r="Y85" s="227"/>
      <c r="AA85" s="30"/>
      <c r="AB85" s="28"/>
      <c r="AC85" s="251"/>
      <c r="AD85" s="29"/>
      <c r="AH85" s="29"/>
    </row>
    <row r="86" spans="1:34" ht="15.6">
      <c r="A86" s="224"/>
      <c r="B86" s="244">
        <f>+'Ark1'!C1525</f>
        <v>2024</v>
      </c>
      <c r="C86" s="224"/>
      <c r="D86" s="224"/>
      <c r="E86" s="224"/>
      <c r="F86" s="224"/>
      <c r="G86" s="224"/>
      <c r="H86" s="224"/>
      <c r="I86" s="224"/>
      <c r="J86" s="225"/>
      <c r="K86" s="225"/>
      <c r="L86" s="224"/>
      <c r="M86" s="224"/>
      <c r="N86" s="224"/>
      <c r="O86" s="226"/>
      <c r="P86" s="226"/>
      <c r="Q86" s="226"/>
      <c r="R86" s="226"/>
      <c r="S86" s="225"/>
      <c r="T86" s="224"/>
      <c r="U86" s="226"/>
      <c r="V86" s="226"/>
      <c r="W86" s="225"/>
      <c r="X86" s="224"/>
      <c r="Y86" s="227"/>
      <c r="AA86" s="30"/>
      <c r="AB86" s="28"/>
      <c r="AC86" s="228"/>
      <c r="AD86" s="29"/>
      <c r="AH86" s="29"/>
    </row>
    <row r="87" spans="1:34" ht="22.8">
      <c r="A87" s="224"/>
      <c r="B87" s="244">
        <f>+'Ark1'!C1526</f>
        <v>2024</v>
      </c>
      <c r="C87" s="224"/>
      <c r="D87" s="224"/>
      <c r="E87" s="269" t="str">
        <f>+E92</f>
        <v>2+</v>
      </c>
      <c r="F87" s="224"/>
      <c r="G87" s="224"/>
      <c r="H87" s="224"/>
      <c r="I87" s="248">
        <f>SUM(I92:I103)</f>
        <v>349</v>
      </c>
      <c r="J87" s="225"/>
      <c r="K87" s="225"/>
      <c r="L87" s="224"/>
      <c r="M87" s="276">
        <f>+Fettgruppe!L15</f>
        <v>14.479942693409743</v>
      </c>
      <c r="N87" s="224"/>
      <c r="O87" s="226"/>
      <c r="P87" s="226"/>
      <c r="Q87" s="226"/>
      <c r="R87" s="226"/>
      <c r="S87" s="225"/>
      <c r="T87" s="224"/>
      <c r="U87" s="226"/>
      <c r="V87" s="226"/>
      <c r="W87" s="225"/>
      <c r="X87" s="224"/>
      <c r="Y87" s="227"/>
      <c r="AA87" s="30"/>
      <c r="AB87" s="28"/>
      <c r="AC87" s="228"/>
      <c r="AD87" s="29"/>
      <c r="AH87" s="29"/>
    </row>
    <row r="88" spans="1:34" ht="15.6">
      <c r="A88" s="224"/>
      <c r="B88" s="244">
        <f>+'Ark1'!C1527</f>
        <v>2024</v>
      </c>
      <c r="C88" s="224"/>
      <c r="D88" s="224"/>
      <c r="E88" s="224"/>
      <c r="F88" s="224"/>
      <c r="G88" s="224"/>
      <c r="H88" s="224"/>
      <c r="I88" s="224"/>
      <c r="J88" s="225"/>
      <c r="K88" s="225"/>
      <c r="L88" s="224"/>
      <c r="M88" s="224"/>
      <c r="N88" s="224"/>
      <c r="O88" s="226"/>
      <c r="P88" s="226"/>
      <c r="Q88" s="226"/>
      <c r="R88" s="226"/>
      <c r="S88" s="225"/>
      <c r="T88" s="224"/>
      <c r="U88" s="226"/>
      <c r="V88" s="226"/>
      <c r="W88" s="241" t="s">
        <v>2</v>
      </c>
      <c r="X88" s="224"/>
      <c r="Y88" s="227"/>
      <c r="AA88" s="30"/>
      <c r="AB88" s="28"/>
      <c r="AC88" s="228"/>
      <c r="AD88" s="29"/>
      <c r="AH88" s="29"/>
    </row>
    <row r="89" spans="1:34" ht="15.6">
      <c r="A89" s="224"/>
      <c r="B89" s="244">
        <f>+'Ark1'!C1528</f>
        <v>2024</v>
      </c>
      <c r="C89" s="224"/>
      <c r="D89" s="224"/>
      <c r="E89" s="224"/>
      <c r="F89" s="224"/>
      <c r="G89" s="224"/>
      <c r="H89" s="242" t="s">
        <v>2</v>
      </c>
      <c r="I89" s="224"/>
      <c r="J89" s="225"/>
      <c r="K89" s="225"/>
      <c r="L89" s="242" t="s">
        <v>22</v>
      </c>
      <c r="M89" s="225"/>
      <c r="N89" s="225" t="s">
        <v>408</v>
      </c>
      <c r="O89" s="226" t="s">
        <v>408</v>
      </c>
      <c r="P89" s="243" t="s">
        <v>555</v>
      </c>
      <c r="Q89" s="37"/>
      <c r="R89" s="37"/>
      <c r="S89" s="241" t="s">
        <v>432</v>
      </c>
      <c r="T89" s="224"/>
      <c r="U89" s="243" t="s">
        <v>552</v>
      </c>
      <c r="V89" s="243" t="s">
        <v>79</v>
      </c>
      <c r="W89" s="241" t="s">
        <v>8</v>
      </c>
      <c r="X89" s="224"/>
      <c r="Y89" s="227"/>
      <c r="AA89" s="30"/>
      <c r="AB89" s="28"/>
      <c r="AC89" s="228"/>
      <c r="AD89" s="29"/>
      <c r="AH89" s="29"/>
    </row>
    <row r="90" spans="1:34" ht="15.6">
      <c r="A90" s="224"/>
      <c r="B90" s="244">
        <f>+'Ark1'!C1529</f>
        <v>2024</v>
      </c>
      <c r="C90" s="224"/>
      <c r="D90" s="242" t="s">
        <v>418</v>
      </c>
      <c r="E90" s="224"/>
      <c r="F90" s="242"/>
      <c r="G90" s="242"/>
      <c r="H90" s="242" t="s">
        <v>495</v>
      </c>
      <c r="I90" s="242" t="s">
        <v>2</v>
      </c>
      <c r="J90" s="241" t="s">
        <v>2</v>
      </c>
      <c r="K90" s="241" t="s">
        <v>1</v>
      </c>
      <c r="L90" s="242" t="s">
        <v>493</v>
      </c>
      <c r="M90" s="241" t="s">
        <v>22</v>
      </c>
      <c r="N90" s="241" t="s">
        <v>534</v>
      </c>
      <c r="O90" s="243" t="s">
        <v>499</v>
      </c>
      <c r="P90" s="243" t="s">
        <v>556</v>
      </c>
      <c r="Q90" s="37"/>
      <c r="R90" s="37"/>
      <c r="S90" s="241"/>
      <c r="T90" s="242" t="s">
        <v>493</v>
      </c>
      <c r="U90" s="243" t="s">
        <v>1</v>
      </c>
      <c r="V90" s="243" t="s">
        <v>433</v>
      </c>
      <c r="W90" s="241" t="s">
        <v>71</v>
      </c>
      <c r="X90" s="224"/>
      <c r="Y90" s="227"/>
      <c r="AA90" s="30"/>
      <c r="AB90" s="28"/>
      <c r="AC90" s="228"/>
      <c r="AD90" s="29"/>
      <c r="AH90" s="29"/>
    </row>
    <row r="91" spans="1:34" ht="15.6">
      <c r="A91" s="224"/>
      <c r="B91" s="244">
        <f>+'Ark1'!C1530</f>
        <v>2024</v>
      </c>
      <c r="C91" s="224"/>
      <c r="D91" s="242" t="s">
        <v>419</v>
      </c>
      <c r="E91" s="242"/>
      <c r="F91" s="242" t="s">
        <v>88</v>
      </c>
      <c r="G91" s="242"/>
      <c r="H91" s="55" t="s">
        <v>496</v>
      </c>
      <c r="I91" s="55" t="s">
        <v>8</v>
      </c>
      <c r="J91" s="105" t="s">
        <v>408</v>
      </c>
      <c r="K91" s="105" t="s">
        <v>408</v>
      </c>
      <c r="L91" s="55" t="s">
        <v>494</v>
      </c>
      <c r="M91" s="105" t="s">
        <v>44</v>
      </c>
      <c r="N91" s="105" t="s">
        <v>535</v>
      </c>
      <c r="O91" s="77" t="s">
        <v>500</v>
      </c>
      <c r="P91" s="77" t="s">
        <v>557</v>
      </c>
      <c r="Q91" s="77" t="s">
        <v>539</v>
      </c>
      <c r="R91" s="77" t="s">
        <v>558</v>
      </c>
      <c r="S91" s="105" t="s">
        <v>1</v>
      </c>
      <c r="T91" s="55" t="s">
        <v>494</v>
      </c>
      <c r="U91" s="77" t="s">
        <v>0</v>
      </c>
      <c r="V91" s="77" t="s">
        <v>434</v>
      </c>
      <c r="W91" s="105" t="s">
        <v>554</v>
      </c>
      <c r="X91" s="224"/>
      <c r="Y91" s="227"/>
      <c r="AA91" s="30"/>
      <c r="AB91" s="28"/>
      <c r="AC91" s="228"/>
      <c r="AD91" s="29"/>
      <c r="AH91" s="29"/>
    </row>
    <row r="92" spans="1:34" ht="15.6">
      <c r="A92" s="224"/>
      <c r="B92" s="244">
        <f>+'Ark1'!C1531</f>
        <v>2024</v>
      </c>
      <c r="C92" s="224"/>
      <c r="D92" s="29">
        <f>+'Ark1'!M1519</f>
        <v>6</v>
      </c>
      <c r="E92" s="29" t="s">
        <v>99</v>
      </c>
      <c r="F92" s="29">
        <f>+'Ark1'!D1519</f>
        <v>1</v>
      </c>
      <c r="G92" s="29" t="s">
        <v>559</v>
      </c>
      <c r="H92" s="29">
        <f>+'Ark1'!Q1519</f>
        <v>0</v>
      </c>
      <c r="I92" s="29">
        <f>+'Ark1'!R1519</f>
        <v>0</v>
      </c>
      <c r="J92" s="30" t="str">
        <f>+IF(I92=0,"",'Ark1'!AG1519)</f>
        <v/>
      </c>
      <c r="K92" s="30" t="str">
        <f>+IF(I92=0,"",'Ark1'!AH1519)</f>
        <v/>
      </c>
      <c r="L92" s="28" t="str">
        <f>+IF(I92=0,"",'Ark1'!S1519)</f>
        <v/>
      </c>
      <c r="M92" s="30" t="str">
        <f>+IF(I92=0,"",'Ark1'!U1519)</f>
        <v/>
      </c>
      <c r="N92" s="30" t="str">
        <f>+IF(I92=0,"",'Ark1'!V1519)</f>
        <v/>
      </c>
      <c r="O92" s="30" t="str">
        <f>+IF(I92=0,"",'Ark1'!W1519)</f>
        <v/>
      </c>
      <c r="P92" s="35" t="str">
        <f>+IF(I92=0,"",'Ark1'!X1519)</f>
        <v/>
      </c>
      <c r="Q92" s="35" t="str">
        <f>+IF(I92=0,"",'Ark1'!Y1519)</f>
        <v/>
      </c>
      <c r="R92" s="35" t="str">
        <f>+IF(I92=0,"",'Ark1'!Z1519)</f>
        <v/>
      </c>
      <c r="S92" s="30" t="str">
        <f>+IF(I92=0,"",'Ark1'!AA1519)</f>
        <v/>
      </c>
      <c r="T92" s="30" t="str">
        <f>+IF(I92=0,"",'Ark1'!AB1519)</f>
        <v/>
      </c>
      <c r="U92" s="35">
        <f>+'Ark1'!AD1519</f>
        <v>0</v>
      </c>
      <c r="V92" s="30" t="str">
        <f>+IF(I92=0,"",I92/D92)</f>
        <v/>
      </c>
      <c r="W92" s="30" t="str">
        <f>+IF(I92=0,"",I92/H92)</f>
        <v/>
      </c>
      <c r="X92" s="224"/>
      <c r="Y92" s="227"/>
      <c r="AA92" s="30"/>
      <c r="AB92" s="28"/>
      <c r="AC92" s="251"/>
      <c r="AD92" s="29"/>
      <c r="AH92" s="29"/>
    </row>
    <row r="93" spans="1:34" ht="15.6">
      <c r="A93" s="224"/>
      <c r="B93" s="244">
        <f>+'Ark1'!C1532</f>
        <v>2024</v>
      </c>
      <c r="C93" s="224"/>
      <c r="D93" s="29">
        <f>+'Ark1'!M1520</f>
        <v>6</v>
      </c>
      <c r="E93" s="29" t="s">
        <v>99</v>
      </c>
      <c r="F93" s="29">
        <f>+'Ark1'!D1520</f>
        <v>2</v>
      </c>
      <c r="G93" s="29" t="s">
        <v>560</v>
      </c>
      <c r="H93" s="29">
        <f>+'Ark1'!Q1520</f>
        <v>0</v>
      </c>
      <c r="I93" s="29">
        <f>+'Ark1'!R1520</f>
        <v>0</v>
      </c>
      <c r="J93" s="30" t="str">
        <f>+IF(I93=0,"",'Ark1'!AG1520)</f>
        <v/>
      </c>
      <c r="K93" s="30" t="str">
        <f>+IF(I93=0,"",'Ark1'!AH1520)</f>
        <v/>
      </c>
      <c r="L93" s="28" t="str">
        <f>+IF(I93=0,"",'Ark1'!S1520)</f>
        <v/>
      </c>
      <c r="M93" s="30" t="str">
        <f>+IF(I93=0,"",'Ark1'!U1520)</f>
        <v/>
      </c>
      <c r="N93" s="30" t="str">
        <f>+IF(I93=0,"",'Ark1'!V1520)</f>
        <v/>
      </c>
      <c r="O93" s="30" t="str">
        <f>+IF(I93=0,"",'Ark1'!W1520)</f>
        <v/>
      </c>
      <c r="P93" s="35" t="str">
        <f>+IF(I93=0,"",'Ark1'!X1520)</f>
        <v/>
      </c>
      <c r="Q93" s="35" t="str">
        <f>+IF(I93=0,"",'Ark1'!Y1520)</f>
        <v/>
      </c>
      <c r="R93" s="35" t="str">
        <f>+IF(I93=0,"",'Ark1'!Z1520)</f>
        <v/>
      </c>
      <c r="S93" s="30" t="str">
        <f>+IF(I93=0,"",'Ark1'!AA1520)</f>
        <v/>
      </c>
      <c r="T93" s="30" t="str">
        <f>+IF(I93=0,"",'Ark1'!AB1520)</f>
        <v/>
      </c>
      <c r="U93" s="35">
        <f>+'Ark1'!AD1520</f>
        <v>0</v>
      </c>
      <c r="V93" s="30" t="str">
        <f t="shared" ref="V93:V103" si="10">+IF(I93=0,"",I93/D93)</f>
        <v/>
      </c>
      <c r="W93" s="30" t="str">
        <f t="shared" ref="W93:W103" si="11">+IF(I93=0,"",I93/H93)</f>
        <v/>
      </c>
      <c r="X93" s="224"/>
      <c r="Y93" s="227"/>
      <c r="AA93" s="30"/>
      <c r="AB93" s="28"/>
      <c r="AC93" s="251"/>
      <c r="AD93" s="29"/>
      <c r="AH93" s="29"/>
    </row>
    <row r="94" spans="1:34" ht="15.6">
      <c r="A94" s="224"/>
      <c r="B94" s="244">
        <f>+'Ark1'!C1533</f>
        <v>2024</v>
      </c>
      <c r="C94" s="224"/>
      <c r="D94" s="29">
        <f>+'Ark1'!M1521</f>
        <v>6</v>
      </c>
      <c r="E94" s="29" t="s">
        <v>99</v>
      </c>
      <c r="F94" s="29">
        <f>+'Ark1'!D1521</f>
        <v>3</v>
      </c>
      <c r="G94" s="29" t="s">
        <v>561</v>
      </c>
      <c r="H94" s="29">
        <f>+'Ark1'!Q1521</f>
        <v>0</v>
      </c>
      <c r="I94" s="29">
        <f>+'Ark1'!R1521</f>
        <v>0</v>
      </c>
      <c r="J94" s="30" t="str">
        <f>+IF(I94=0,"",'Ark1'!AG1521)</f>
        <v/>
      </c>
      <c r="K94" s="30" t="str">
        <f>+IF(I94=0,"",'Ark1'!AH1521)</f>
        <v/>
      </c>
      <c r="L94" s="28" t="str">
        <f>+IF(I94=0,"",'Ark1'!S1521)</f>
        <v/>
      </c>
      <c r="M94" s="30" t="str">
        <f>+IF(I94=0,"",'Ark1'!U1521)</f>
        <v/>
      </c>
      <c r="N94" s="30" t="str">
        <f>+IF(I94=0,"",'Ark1'!V1521)</f>
        <v/>
      </c>
      <c r="O94" s="30" t="str">
        <f>+IF(I94=0,"",'Ark1'!W1521)</f>
        <v/>
      </c>
      <c r="P94" s="35" t="str">
        <f>+IF(I94=0,"",'Ark1'!X1521)</f>
        <v/>
      </c>
      <c r="Q94" s="35" t="str">
        <f>+IF(I94=0,"",'Ark1'!Y1521)</f>
        <v/>
      </c>
      <c r="R94" s="35" t="str">
        <f>+IF(I94=0,"",'Ark1'!Z1521)</f>
        <v/>
      </c>
      <c r="S94" s="30" t="str">
        <f>+IF(I94=0,"",'Ark1'!AA1521)</f>
        <v/>
      </c>
      <c r="T94" s="30" t="str">
        <f>+IF(I94=0,"",'Ark1'!AB1521)</f>
        <v/>
      </c>
      <c r="U94" s="35">
        <f>+'Ark1'!AD1521</f>
        <v>0</v>
      </c>
      <c r="V94" s="30" t="str">
        <f t="shared" si="10"/>
        <v/>
      </c>
      <c r="W94" s="30" t="str">
        <f t="shared" si="11"/>
        <v/>
      </c>
      <c r="X94" s="224"/>
      <c r="Y94" s="227"/>
      <c r="AA94" s="30"/>
      <c r="AB94" s="28"/>
      <c r="AC94" s="251"/>
      <c r="AD94" s="29"/>
      <c r="AH94" s="29"/>
    </row>
    <row r="95" spans="1:34" ht="15.6">
      <c r="A95" s="224"/>
      <c r="B95" s="244">
        <f>+'Ark1'!C1534</f>
        <v>2024</v>
      </c>
      <c r="C95" s="224"/>
      <c r="D95" s="29">
        <f>+'Ark1'!M1522</f>
        <v>6</v>
      </c>
      <c r="E95" s="29" t="s">
        <v>99</v>
      </c>
      <c r="F95" s="29">
        <f>+'Ark1'!D1522</f>
        <v>4</v>
      </c>
      <c r="G95" s="29" t="s">
        <v>562</v>
      </c>
      <c r="H95" s="29">
        <f>+'Ark1'!Q1522</f>
        <v>2</v>
      </c>
      <c r="I95" s="29">
        <f>+'Ark1'!R1522</f>
        <v>2</v>
      </c>
      <c r="J95" s="30">
        <f>+IF(I95=0,"",'Ark1'!AG1522)</f>
        <v>6.0606060606060606</v>
      </c>
      <c r="K95" s="30">
        <f>+IF(I95=0,"",'Ark1'!AH1522)</f>
        <v>4.8201187565490722</v>
      </c>
      <c r="L95" s="28">
        <f>+IF(I95=0,"",'Ark1'!S1522)</f>
        <v>9.5</v>
      </c>
      <c r="M95" s="30">
        <f>+IF(I95=0,"",'Ark1'!U1522)</f>
        <v>13.8</v>
      </c>
      <c r="N95" s="30">
        <f>+IF(I95=0,"",'Ark1'!V1522)</f>
        <v>0</v>
      </c>
      <c r="O95" s="30">
        <f>+IF(I95=0,"",'Ark1'!W1522)</f>
        <v>0</v>
      </c>
      <c r="P95" s="35">
        <f>+IF(I95=0,"",'Ark1'!X1522)</f>
        <v>50</v>
      </c>
      <c r="Q95" s="35">
        <f>+IF(I95=0,"",'Ark1'!Y1522)</f>
        <v>0</v>
      </c>
      <c r="R95" s="35">
        <f>+IF(I95=0,"",'Ark1'!Z1522)</f>
        <v>0</v>
      </c>
      <c r="S95" s="30">
        <f>+IF(I95=0,"",'Ark1'!AA1522)</f>
        <v>3.600000000000001</v>
      </c>
      <c r="T95" s="30">
        <f>+IF(I95=0,"",'Ark1'!AB1522)</f>
        <v>0.5</v>
      </c>
      <c r="U95" s="35">
        <f>+'Ark1'!AD1522</f>
        <v>100.0000000000022</v>
      </c>
      <c r="V95" s="30">
        <f t="shared" si="10"/>
        <v>0.33333333333333331</v>
      </c>
      <c r="W95" s="30">
        <f t="shared" si="11"/>
        <v>1</v>
      </c>
      <c r="X95" s="224"/>
      <c r="Y95" s="227"/>
      <c r="AA95" s="30"/>
      <c r="AB95" s="28"/>
      <c r="AC95" s="251"/>
      <c r="AD95" s="29"/>
      <c r="AH95" s="29"/>
    </row>
    <row r="96" spans="1:34" ht="15.6">
      <c r="A96" s="224"/>
      <c r="B96" s="244">
        <f>+'Ark1'!C1535</f>
        <v>2024</v>
      </c>
      <c r="C96" s="224"/>
      <c r="D96" s="29">
        <f>+'Ark1'!M1523</f>
        <v>6</v>
      </c>
      <c r="E96" s="29" t="s">
        <v>99</v>
      </c>
      <c r="F96" s="29">
        <f>+'Ark1'!D1523</f>
        <v>5</v>
      </c>
      <c r="G96" s="29" t="s">
        <v>451</v>
      </c>
      <c r="H96" s="29">
        <f>+'Ark1'!Q1523</f>
        <v>31</v>
      </c>
      <c r="I96" s="29">
        <f>+'Ark1'!R1523</f>
        <v>75</v>
      </c>
      <c r="J96" s="30">
        <f>+IF(I96=0,"",'Ark1'!AG1523)</f>
        <v>12.417218543046358</v>
      </c>
      <c r="K96" s="30">
        <f>+IF(I96=0,"",'Ark1'!AH1523)</f>
        <v>11.54057142857142</v>
      </c>
      <c r="L96" s="28">
        <f>+IF(I96=0,"",'Ark1'!S1523)</f>
        <v>9.3066666666666649</v>
      </c>
      <c r="M96" s="30">
        <f>+IF(I96=0,"",'Ark1'!U1523)</f>
        <v>13.463999999999999</v>
      </c>
      <c r="N96" s="30">
        <f>+IF(I96=0,"",'Ark1'!V1523)</f>
        <v>0</v>
      </c>
      <c r="O96" s="30">
        <f>+IF(I96=0,"",'Ark1'!W1523)</f>
        <v>0</v>
      </c>
      <c r="P96" s="35">
        <f>+IF(I96=0,"",'Ark1'!X1523)</f>
        <v>8</v>
      </c>
      <c r="Q96" s="35">
        <f>+IF(I96=0,"",'Ark1'!Y1523)</f>
        <v>0</v>
      </c>
      <c r="R96" s="35">
        <f>+IF(I96=0,"",'Ark1'!Z1523)</f>
        <v>0</v>
      </c>
      <c r="S96" s="30">
        <f>+IF(I96=0,"",'Ark1'!AA1523)</f>
        <v>2.1112170265828825</v>
      </c>
      <c r="T96" s="30">
        <f>+IF(I96=0,"",'Ark1'!AB1523)</f>
        <v>0.83223928183078622</v>
      </c>
      <c r="U96" s="35">
        <f>+'Ark1'!AD1523</f>
        <v>34.473173352550774</v>
      </c>
      <c r="V96" s="30">
        <f t="shared" si="10"/>
        <v>12.5</v>
      </c>
      <c r="W96" s="30">
        <f t="shared" si="11"/>
        <v>2.4193548387096775</v>
      </c>
      <c r="X96" s="224"/>
      <c r="Y96" s="227"/>
      <c r="AA96" s="30"/>
      <c r="AB96" s="28"/>
      <c r="AC96" s="251"/>
      <c r="AD96" s="29"/>
      <c r="AH96" s="29"/>
    </row>
    <row r="97" spans="1:34" ht="15.6">
      <c r="A97" s="224"/>
      <c r="B97" s="244">
        <f>+'Ark1'!C1536</f>
        <v>2024</v>
      </c>
      <c r="C97" s="224"/>
      <c r="D97" s="29">
        <f>+'Ark1'!M1524</f>
        <v>6</v>
      </c>
      <c r="E97" s="29" t="s">
        <v>99</v>
      </c>
      <c r="F97" s="29">
        <f>+'Ark1'!D1524</f>
        <v>6</v>
      </c>
      <c r="G97" s="29" t="s">
        <v>563</v>
      </c>
      <c r="H97" s="29">
        <f>+'Ark1'!Q1524</f>
        <v>74</v>
      </c>
      <c r="I97" s="29">
        <f>+'Ark1'!R1524</f>
        <v>204</v>
      </c>
      <c r="J97" s="30">
        <f>+IF(I97=0,"",'Ark1'!AG1524)</f>
        <v>20.858895705521473</v>
      </c>
      <c r="K97" s="30">
        <f>+IF(I97=0,"",'Ark1'!AH1524)</f>
        <v>19.524487361982072</v>
      </c>
      <c r="L97" s="28">
        <f>+IF(I97=0,"",'Ark1'!S1524)</f>
        <v>9.1421568627450966</v>
      </c>
      <c r="M97" s="30">
        <f>+IF(I97=0,"",'Ark1'!U1524)</f>
        <v>14.926470588235295</v>
      </c>
      <c r="N97" s="30">
        <f>+IF(I97=0,"",'Ark1'!V1524)</f>
        <v>0</v>
      </c>
      <c r="O97" s="30">
        <f>+IF(I97=0,"",'Ark1'!W1524)</f>
        <v>0</v>
      </c>
      <c r="P97" s="35">
        <f>+IF(I97=0,"",'Ark1'!X1524)</f>
        <v>25.490196078431367</v>
      </c>
      <c r="Q97" s="35">
        <f>+IF(I97=0,"",'Ark1'!Y1524)</f>
        <v>0.49019607843137247</v>
      </c>
      <c r="R97" s="35">
        <f>+IF(I97=0,"",'Ark1'!Z1524)</f>
        <v>0</v>
      </c>
      <c r="S97" s="30">
        <f>+IF(I97=0,"",'Ark1'!AA1524)</f>
        <v>2.1343560571157387</v>
      </c>
      <c r="T97" s="30">
        <f>+IF(I97=0,"",'Ark1'!AB1524)</f>
        <v>1.2423835625806261</v>
      </c>
      <c r="U97" s="35">
        <f>+'Ark1'!AD1524</f>
        <v>28.32681428387021</v>
      </c>
      <c r="V97" s="30">
        <f t="shared" si="10"/>
        <v>34</v>
      </c>
      <c r="W97" s="30">
        <f t="shared" si="11"/>
        <v>2.7567567567567566</v>
      </c>
      <c r="X97" s="224"/>
      <c r="Y97" s="227"/>
      <c r="AA97" s="30"/>
      <c r="AB97" s="28"/>
      <c r="AC97" s="251"/>
      <c r="AD97" s="29"/>
      <c r="AH97" s="29"/>
    </row>
    <row r="98" spans="1:34" ht="15.6">
      <c r="A98" s="224"/>
      <c r="B98" s="244">
        <f>+'Ark1'!C1537</f>
        <v>2024</v>
      </c>
      <c r="C98" s="224"/>
      <c r="D98" s="29">
        <f>+'Ark1'!M1525</f>
        <v>6</v>
      </c>
      <c r="E98" s="29" t="s">
        <v>99</v>
      </c>
      <c r="F98" s="29">
        <f>+'Ark1'!D1525</f>
        <v>7</v>
      </c>
      <c r="G98" s="29" t="s">
        <v>564</v>
      </c>
      <c r="H98" s="29">
        <f>+'Ark1'!Q1525</f>
        <v>21</v>
      </c>
      <c r="I98" s="29">
        <f>+'Ark1'!R1525</f>
        <v>68</v>
      </c>
      <c r="J98" s="30">
        <f>+IF(I98=0,"",'Ark1'!AG1525)</f>
        <v>24.637681159420289</v>
      </c>
      <c r="K98" s="30">
        <f>+IF(I98=0,"",'Ark1'!AH1525)</f>
        <v>24.758432552328998</v>
      </c>
      <c r="L98" s="28">
        <f>+IF(I98=0,"",'Ark1'!S1525)</f>
        <v>9.132352941176471</v>
      </c>
      <c r="M98" s="30">
        <f>+IF(I98=0,"",'Ark1'!U1525)</f>
        <v>14.28088235294118</v>
      </c>
      <c r="N98" s="30">
        <f>+IF(I98=0,"",'Ark1'!V1525)</f>
        <v>0</v>
      </c>
      <c r="O98" s="30">
        <f>+IF(I98=0,"",'Ark1'!W1525)</f>
        <v>0</v>
      </c>
      <c r="P98" s="35">
        <f>+IF(I98=0,"",'Ark1'!X1525)</f>
        <v>17.647058823529413</v>
      </c>
      <c r="Q98" s="35">
        <f>+IF(I98=0,"",'Ark1'!Y1525)</f>
        <v>0</v>
      </c>
      <c r="R98" s="35">
        <f>+IF(I98=0,"",'Ark1'!Z1525)</f>
        <v>0</v>
      </c>
      <c r="S98" s="30">
        <f>+IF(I98=0,"",'Ark1'!AA1525)</f>
        <v>2.2375312914631214</v>
      </c>
      <c r="T98" s="30">
        <f>+IF(I98=0,"",'Ark1'!AB1525)</f>
        <v>0.80265023817617887</v>
      </c>
      <c r="U98" s="35">
        <f>+'Ark1'!AD1525</f>
        <v>46.896283476212339</v>
      </c>
      <c r="V98" s="30">
        <f t="shared" si="10"/>
        <v>11.333333333333334</v>
      </c>
      <c r="W98" s="30">
        <f t="shared" si="11"/>
        <v>3.2380952380952381</v>
      </c>
      <c r="X98" s="224"/>
      <c r="Y98" s="227"/>
      <c r="AA98" s="30"/>
      <c r="AB98" s="28"/>
      <c r="AC98" s="251"/>
      <c r="AD98" s="29"/>
      <c r="AH98" s="29"/>
    </row>
    <row r="99" spans="1:34" ht="15.6">
      <c r="A99" s="224"/>
      <c r="B99" s="244">
        <f>+'Ark1'!C1538</f>
        <v>2024</v>
      </c>
      <c r="C99" s="224"/>
      <c r="D99" s="29">
        <f>+'Ark1'!M1526</f>
        <v>6</v>
      </c>
      <c r="E99" s="29" t="s">
        <v>99</v>
      </c>
      <c r="F99" s="29">
        <f>+'Ark1'!D1526</f>
        <v>8</v>
      </c>
      <c r="G99" s="29" t="s">
        <v>565</v>
      </c>
      <c r="H99" s="29">
        <f>+'Ark1'!Q1526</f>
        <v>0</v>
      </c>
      <c r="I99" s="29">
        <f>+'Ark1'!R1526</f>
        <v>0</v>
      </c>
      <c r="J99" s="30" t="str">
        <f>+IF(I99=0,"",'Ark1'!AG1526)</f>
        <v/>
      </c>
      <c r="K99" s="30" t="str">
        <f>+IF(I99=0,"",'Ark1'!AH1526)</f>
        <v/>
      </c>
      <c r="L99" s="28" t="str">
        <f>+IF(I99=0,"",'Ark1'!S1526)</f>
        <v/>
      </c>
      <c r="M99" s="30" t="str">
        <f>+IF(I99=0,"",'Ark1'!U1526)</f>
        <v/>
      </c>
      <c r="N99" s="30" t="str">
        <f>+IF(I99=0,"",'Ark1'!V1526)</f>
        <v/>
      </c>
      <c r="O99" s="30" t="str">
        <f>+IF(I99=0,"",'Ark1'!W1526)</f>
        <v/>
      </c>
      <c r="P99" s="35" t="str">
        <f>+IF(I99=0,"",'Ark1'!X1526)</f>
        <v/>
      </c>
      <c r="Q99" s="35" t="str">
        <f>+IF(I99=0,"",'Ark1'!Y1526)</f>
        <v/>
      </c>
      <c r="R99" s="35" t="str">
        <f>+IF(I99=0,"",'Ark1'!Z1526)</f>
        <v/>
      </c>
      <c r="S99" s="30" t="str">
        <f>+IF(I99=0,"",'Ark1'!AA1526)</f>
        <v/>
      </c>
      <c r="T99" s="30" t="str">
        <f>+IF(I99=0,"",'Ark1'!AB1526)</f>
        <v/>
      </c>
      <c r="U99" s="35">
        <f>+'Ark1'!AD1526</f>
        <v>0</v>
      </c>
      <c r="V99" s="30" t="str">
        <f t="shared" si="10"/>
        <v/>
      </c>
      <c r="W99" s="30" t="str">
        <f t="shared" si="11"/>
        <v/>
      </c>
      <c r="X99" s="224"/>
      <c r="Y99" s="227"/>
      <c r="AA99" s="30"/>
      <c r="AB99" s="28"/>
      <c r="AC99" s="251"/>
      <c r="AD99" s="29"/>
      <c r="AH99" s="29"/>
    </row>
    <row r="100" spans="1:34" ht="15.6">
      <c r="A100" s="224"/>
      <c r="B100" s="244">
        <f>+'Ark1'!C1539</f>
        <v>2024</v>
      </c>
      <c r="C100" s="224"/>
      <c r="D100" s="29">
        <f>+'Ark1'!M1527</f>
        <v>6</v>
      </c>
      <c r="E100" s="29" t="s">
        <v>99</v>
      </c>
      <c r="F100" s="29">
        <f>+'Ark1'!D1527</f>
        <v>9</v>
      </c>
      <c r="G100" s="29" t="s">
        <v>566</v>
      </c>
      <c r="H100" s="29">
        <f>+'Ark1'!Q1527</f>
        <v>0</v>
      </c>
      <c r="I100" s="29">
        <f>+'Ark1'!R1527</f>
        <v>0</v>
      </c>
      <c r="J100" s="30" t="str">
        <f>+IF(I100=0,"",'Ark1'!AG1527)</f>
        <v/>
      </c>
      <c r="K100" s="30" t="str">
        <f>+IF(I100=0,"",'Ark1'!AH1527)</f>
        <v/>
      </c>
      <c r="L100" s="28" t="str">
        <f>+IF(I100=0,"",'Ark1'!S1527)</f>
        <v/>
      </c>
      <c r="M100" s="30" t="str">
        <f>+IF(I100=0,"",'Ark1'!U1527)</f>
        <v/>
      </c>
      <c r="N100" s="30" t="str">
        <f>+IF(I100=0,"",'Ark1'!V1527)</f>
        <v/>
      </c>
      <c r="O100" s="30" t="str">
        <f>+IF(I100=0,"",'Ark1'!W1527)</f>
        <v/>
      </c>
      <c r="P100" s="35" t="str">
        <f>+IF(I100=0,"",'Ark1'!X1527)</f>
        <v/>
      </c>
      <c r="Q100" s="35" t="str">
        <f>+IF(I100=0,"",'Ark1'!Y1527)</f>
        <v/>
      </c>
      <c r="R100" s="35" t="str">
        <f>+IF(I100=0,"",'Ark1'!Z1527)</f>
        <v/>
      </c>
      <c r="S100" s="30" t="str">
        <f>+IF(I100=0,"",'Ark1'!AA1527)</f>
        <v/>
      </c>
      <c r="T100" s="30" t="str">
        <f>+IF(I100=0,"",'Ark1'!AB1527)</f>
        <v/>
      </c>
      <c r="U100" s="35">
        <f>+'Ark1'!AD1527</f>
        <v>0</v>
      </c>
      <c r="V100" s="30" t="str">
        <f t="shared" si="10"/>
        <v/>
      </c>
      <c r="W100" s="30" t="str">
        <f t="shared" si="11"/>
        <v/>
      </c>
      <c r="X100" s="224"/>
      <c r="Y100" s="227"/>
      <c r="AA100" s="30"/>
      <c r="AB100" s="28"/>
      <c r="AC100" s="251"/>
      <c r="AD100" s="29"/>
      <c r="AH100" s="29"/>
    </row>
    <row r="101" spans="1:34" ht="15.6">
      <c r="A101" s="224"/>
      <c r="B101" s="244">
        <f>+'Ark1'!C1540</f>
        <v>2024</v>
      </c>
      <c r="C101" s="224"/>
      <c r="D101" s="29">
        <f>+'Ark1'!M1528</f>
        <v>6</v>
      </c>
      <c r="E101" s="29" t="s">
        <v>99</v>
      </c>
      <c r="F101" s="29">
        <f>+'Ark1'!D1528</f>
        <v>10</v>
      </c>
      <c r="G101" s="29" t="s">
        <v>567</v>
      </c>
      <c r="H101" s="29">
        <f>+'Ark1'!Q1528</f>
        <v>0</v>
      </c>
      <c r="I101" s="29">
        <f>+'Ark1'!R1528</f>
        <v>0</v>
      </c>
      <c r="J101" s="30" t="str">
        <f>+IF(I101=0,"",'Ark1'!AG1528)</f>
        <v/>
      </c>
      <c r="K101" s="30" t="str">
        <f>+IF(I101=0,"",'Ark1'!AH1528)</f>
        <v/>
      </c>
      <c r="L101" s="28" t="str">
        <f>+IF(I101=0,"",'Ark1'!S1528)</f>
        <v/>
      </c>
      <c r="M101" s="30" t="str">
        <f>+IF(I101=0,"",'Ark1'!U1528)</f>
        <v/>
      </c>
      <c r="N101" s="30" t="str">
        <f>+IF(I101=0,"",'Ark1'!V1528)</f>
        <v/>
      </c>
      <c r="O101" s="30" t="str">
        <f>+IF(I101=0,"",'Ark1'!W1528)</f>
        <v/>
      </c>
      <c r="P101" s="35" t="str">
        <f>+IF(I101=0,"",'Ark1'!X1528)</f>
        <v/>
      </c>
      <c r="Q101" s="35" t="str">
        <f>+IF(I101=0,"",'Ark1'!Y1528)</f>
        <v/>
      </c>
      <c r="R101" s="35" t="str">
        <f>+IF(I101=0,"",'Ark1'!Z1528)</f>
        <v/>
      </c>
      <c r="S101" s="30" t="str">
        <f>+IF(I101=0,"",'Ark1'!AA1528)</f>
        <v/>
      </c>
      <c r="T101" s="30" t="str">
        <f>+IF(I101=0,"",'Ark1'!AB1528)</f>
        <v/>
      </c>
      <c r="U101" s="35">
        <f>+'Ark1'!AD1528</f>
        <v>0</v>
      </c>
      <c r="V101" s="30" t="str">
        <f t="shared" si="10"/>
        <v/>
      </c>
      <c r="W101" s="30" t="str">
        <f t="shared" si="11"/>
        <v/>
      </c>
      <c r="X101" s="224"/>
      <c r="Y101" s="227"/>
      <c r="AA101" s="30"/>
      <c r="AB101" s="28"/>
      <c r="AC101" s="251"/>
      <c r="AD101" s="29"/>
      <c r="AH101" s="29"/>
    </row>
    <row r="102" spans="1:34" ht="15.6">
      <c r="A102" s="224"/>
      <c r="B102" s="244">
        <f>+'Ark1'!C1541</f>
        <v>2024</v>
      </c>
      <c r="C102" s="224"/>
      <c r="D102" s="29">
        <f>+'Ark1'!M1529</f>
        <v>6</v>
      </c>
      <c r="E102" s="29" t="s">
        <v>99</v>
      </c>
      <c r="F102" s="29">
        <f>+'Ark1'!D1529</f>
        <v>11</v>
      </c>
      <c r="G102" s="29" t="s">
        <v>568</v>
      </c>
      <c r="H102" s="29">
        <f>+'Ark1'!Q1529</f>
        <v>0</v>
      </c>
      <c r="I102" s="29">
        <f>+'Ark1'!R1529</f>
        <v>0</v>
      </c>
      <c r="J102" s="30" t="str">
        <f>+IF(I102=0,"",'Ark1'!AG1529)</f>
        <v/>
      </c>
      <c r="K102" s="30" t="str">
        <f>+IF(I102=0,"",'Ark1'!AH1529)</f>
        <v/>
      </c>
      <c r="L102" s="28" t="str">
        <f>+IF(I102=0,"",'Ark1'!S1529)</f>
        <v/>
      </c>
      <c r="M102" s="30" t="str">
        <f>+IF(I102=0,"",'Ark1'!U1529)</f>
        <v/>
      </c>
      <c r="N102" s="30" t="str">
        <f>+IF(I102=0,"",'Ark1'!V1529)</f>
        <v/>
      </c>
      <c r="O102" s="30" t="str">
        <f>+IF(I102=0,"",'Ark1'!W1529)</f>
        <v/>
      </c>
      <c r="P102" s="35" t="str">
        <f>+IF(I102=0,"",'Ark1'!X1529)</f>
        <v/>
      </c>
      <c r="Q102" s="35" t="str">
        <f>+IF(I102=0,"",'Ark1'!Y1529)</f>
        <v/>
      </c>
      <c r="R102" s="35" t="str">
        <f>+IF(I102=0,"",'Ark1'!Z1529)</f>
        <v/>
      </c>
      <c r="S102" s="30" t="str">
        <f>+IF(I102=0,"",'Ark1'!AA1529)</f>
        <v/>
      </c>
      <c r="T102" s="30" t="str">
        <f>+IF(I102=0,"",'Ark1'!AB1529)</f>
        <v/>
      </c>
      <c r="U102" s="35">
        <f>+'Ark1'!AD1529</f>
        <v>0</v>
      </c>
      <c r="V102" s="30" t="str">
        <f t="shared" si="10"/>
        <v/>
      </c>
      <c r="W102" s="30" t="str">
        <f t="shared" si="11"/>
        <v/>
      </c>
      <c r="X102" s="224"/>
      <c r="Y102" s="227"/>
      <c r="AA102" s="30"/>
      <c r="AB102" s="28"/>
      <c r="AC102" s="251"/>
      <c r="AD102" s="29"/>
      <c r="AH102" s="29"/>
    </row>
    <row r="103" spans="1:34" ht="15.6">
      <c r="A103" s="224"/>
      <c r="B103" s="244">
        <f>+'Ark1'!C1542</f>
        <v>2024</v>
      </c>
      <c r="C103" s="224"/>
      <c r="D103" s="29">
        <f>+'Ark1'!M1530</f>
        <v>6</v>
      </c>
      <c r="E103" s="29" t="s">
        <v>99</v>
      </c>
      <c r="F103" s="29">
        <f>+'Ark1'!D1530</f>
        <v>12</v>
      </c>
      <c r="G103" s="29" t="s">
        <v>569</v>
      </c>
      <c r="H103" s="29">
        <f>+'Ark1'!Q1530</f>
        <v>0</v>
      </c>
      <c r="I103" s="29">
        <f>+'Ark1'!R1530</f>
        <v>0</v>
      </c>
      <c r="J103" s="30" t="str">
        <f>+IF(I103=0,"",'Ark1'!AG1530)</f>
        <v/>
      </c>
      <c r="K103" s="30" t="str">
        <f>+IF(I103=0,"",'Ark1'!AH1530)</f>
        <v/>
      </c>
      <c r="L103" s="28" t="str">
        <f>+IF(I103=0,"",'Ark1'!S1530)</f>
        <v/>
      </c>
      <c r="M103" s="30" t="str">
        <f>+IF(I103=0,"",'Ark1'!U1530)</f>
        <v/>
      </c>
      <c r="N103" s="30" t="str">
        <f>+IF(I103=0,"",'Ark1'!V1530)</f>
        <v/>
      </c>
      <c r="O103" s="30" t="str">
        <f>+IF(I103=0,"",'Ark1'!W1530)</f>
        <v/>
      </c>
      <c r="P103" s="35" t="str">
        <f>+IF(I103=0,"",'Ark1'!X1530)</f>
        <v/>
      </c>
      <c r="Q103" s="35" t="str">
        <f>+IF(I103=0,"",'Ark1'!Y1530)</f>
        <v/>
      </c>
      <c r="R103" s="35" t="str">
        <f>+IF(I103=0,"",'Ark1'!Z1530)</f>
        <v/>
      </c>
      <c r="S103" s="30" t="str">
        <f>+IF(I103=0,"",'Ark1'!AA1530)</f>
        <v/>
      </c>
      <c r="T103" s="30" t="str">
        <f>+IF(I103=0,"",'Ark1'!AB1530)</f>
        <v/>
      </c>
      <c r="U103" s="35">
        <f>+'Ark1'!AD1530</f>
        <v>0</v>
      </c>
      <c r="V103" s="30" t="str">
        <f t="shared" si="10"/>
        <v/>
      </c>
      <c r="W103" s="30" t="str">
        <f t="shared" si="11"/>
        <v/>
      </c>
      <c r="X103" s="224"/>
      <c r="Y103" s="227"/>
      <c r="AA103" s="30"/>
      <c r="AB103" s="28"/>
      <c r="AC103" s="251"/>
      <c r="AD103" s="29"/>
      <c r="AH103" s="29"/>
    </row>
    <row r="104" spans="1:34" ht="15.6">
      <c r="A104" s="224"/>
      <c r="B104" s="244">
        <f>+'Ark1'!C1543</f>
        <v>2024</v>
      </c>
      <c r="C104" s="224"/>
      <c r="D104" s="224"/>
      <c r="E104" s="224"/>
      <c r="F104" s="224"/>
      <c r="G104" s="224"/>
      <c r="H104" s="224"/>
      <c r="I104" s="224"/>
      <c r="J104" s="225"/>
      <c r="K104" s="225"/>
      <c r="L104" s="224"/>
      <c r="M104" s="224"/>
      <c r="N104" s="224"/>
      <c r="O104" s="226"/>
      <c r="P104" s="226"/>
      <c r="Q104" s="226"/>
      <c r="R104" s="226"/>
      <c r="S104" s="225"/>
      <c r="T104" s="224"/>
      <c r="U104" s="226"/>
      <c r="V104" s="226"/>
      <c r="W104" s="225"/>
      <c r="X104" s="224"/>
      <c r="Y104" s="227"/>
      <c r="AA104" s="30"/>
      <c r="AB104" s="28"/>
      <c r="AC104" s="228"/>
      <c r="AD104" s="29"/>
      <c r="AH104" s="29"/>
    </row>
    <row r="105" spans="1:34" ht="22.8">
      <c r="A105" s="224"/>
      <c r="B105" s="244">
        <f>+'Ark1'!C1544</f>
        <v>2024</v>
      </c>
      <c r="C105" s="224"/>
      <c r="D105" s="224"/>
      <c r="E105" s="269" t="str">
        <f>+E110</f>
        <v>3-</v>
      </c>
      <c r="F105" s="224"/>
      <c r="G105" s="224"/>
      <c r="H105" s="224"/>
      <c r="I105" s="248">
        <f>SUM(I110:I121)</f>
        <v>569</v>
      </c>
      <c r="J105" s="225"/>
      <c r="K105" s="225"/>
      <c r="L105" s="224"/>
      <c r="M105" s="276">
        <f>+Fettgruppe!L16</f>
        <v>15.420738137082605</v>
      </c>
      <c r="N105" s="224"/>
      <c r="O105" s="226"/>
      <c r="P105" s="226"/>
      <c r="Q105" s="226"/>
      <c r="R105" s="226"/>
      <c r="S105" s="225"/>
      <c r="T105" s="224"/>
      <c r="U105" s="226"/>
      <c r="V105" s="226"/>
      <c r="W105" s="225"/>
      <c r="X105" s="224"/>
      <c r="Y105" s="227"/>
      <c r="AA105" s="30"/>
      <c r="AB105" s="28"/>
      <c r="AC105" s="228"/>
      <c r="AD105" s="29"/>
      <c r="AH105" s="29"/>
    </row>
    <row r="106" spans="1:34" ht="15.6">
      <c r="A106" s="224"/>
      <c r="B106" s="244">
        <f>+'Ark1'!C1545</f>
        <v>2024</v>
      </c>
      <c r="C106" s="224"/>
      <c r="D106" s="224"/>
      <c r="E106" s="224"/>
      <c r="F106" s="224"/>
      <c r="G106" s="224"/>
      <c r="H106" s="224"/>
      <c r="I106" s="224"/>
      <c r="J106" s="225"/>
      <c r="K106" s="225"/>
      <c r="L106" s="224"/>
      <c r="M106" s="224"/>
      <c r="N106" s="224"/>
      <c r="O106" s="226"/>
      <c r="P106" s="226"/>
      <c r="Q106" s="226"/>
      <c r="R106" s="226"/>
      <c r="S106" s="225"/>
      <c r="T106" s="224"/>
      <c r="U106" s="226"/>
      <c r="V106" s="226"/>
      <c r="W106" s="241" t="s">
        <v>2</v>
      </c>
      <c r="X106" s="224"/>
      <c r="Y106" s="227"/>
      <c r="AA106" s="30"/>
      <c r="AB106" s="28"/>
      <c r="AC106" s="228"/>
      <c r="AD106" s="29"/>
      <c r="AH106" s="29"/>
    </row>
    <row r="107" spans="1:34" ht="15.6">
      <c r="A107" s="224"/>
      <c r="B107" s="244">
        <f>+'Ark1'!C1546</f>
        <v>2024</v>
      </c>
      <c r="C107" s="224"/>
      <c r="D107" s="224"/>
      <c r="E107" s="224"/>
      <c r="F107" s="224"/>
      <c r="G107" s="224"/>
      <c r="H107" s="242" t="s">
        <v>2</v>
      </c>
      <c r="I107" s="224"/>
      <c r="J107" s="225"/>
      <c r="K107" s="225"/>
      <c r="L107" s="242" t="s">
        <v>22</v>
      </c>
      <c r="M107" s="225"/>
      <c r="N107" s="225" t="s">
        <v>408</v>
      </c>
      <c r="O107" s="226" t="s">
        <v>408</v>
      </c>
      <c r="P107" s="243" t="s">
        <v>555</v>
      </c>
      <c r="Q107" s="37"/>
      <c r="R107" s="37"/>
      <c r="S107" s="241" t="s">
        <v>432</v>
      </c>
      <c r="T107" s="224"/>
      <c r="U107" s="243" t="s">
        <v>552</v>
      </c>
      <c r="V107" s="243" t="s">
        <v>79</v>
      </c>
      <c r="W107" s="241" t="s">
        <v>8</v>
      </c>
      <c r="X107" s="224"/>
      <c r="Y107" s="227"/>
      <c r="AA107" s="30"/>
      <c r="AB107" s="28"/>
      <c r="AC107" s="228"/>
      <c r="AD107" s="29"/>
      <c r="AH107" s="29"/>
    </row>
    <row r="108" spans="1:34" ht="15.6">
      <c r="A108" s="224"/>
      <c r="B108" s="244">
        <f>+'Ark1'!C1547</f>
        <v>2024</v>
      </c>
      <c r="C108" s="224"/>
      <c r="D108" s="242" t="s">
        <v>418</v>
      </c>
      <c r="E108" s="224"/>
      <c r="F108" s="242"/>
      <c r="G108" s="242"/>
      <c r="H108" s="242" t="s">
        <v>495</v>
      </c>
      <c r="I108" s="242" t="s">
        <v>2</v>
      </c>
      <c r="J108" s="241" t="s">
        <v>2</v>
      </c>
      <c r="K108" s="241" t="s">
        <v>1</v>
      </c>
      <c r="L108" s="242" t="s">
        <v>493</v>
      </c>
      <c r="M108" s="241" t="s">
        <v>22</v>
      </c>
      <c r="N108" s="241" t="s">
        <v>534</v>
      </c>
      <c r="O108" s="243" t="s">
        <v>499</v>
      </c>
      <c r="P108" s="243" t="s">
        <v>556</v>
      </c>
      <c r="Q108" s="37"/>
      <c r="R108" s="37"/>
      <c r="S108" s="241"/>
      <c r="T108" s="242" t="s">
        <v>493</v>
      </c>
      <c r="U108" s="243" t="s">
        <v>1</v>
      </c>
      <c r="V108" s="243" t="s">
        <v>433</v>
      </c>
      <c r="W108" s="241" t="s">
        <v>71</v>
      </c>
      <c r="X108" s="224"/>
      <c r="Y108" s="227"/>
      <c r="AA108" s="30"/>
      <c r="AB108" s="28"/>
      <c r="AC108" s="228"/>
      <c r="AD108" s="29"/>
      <c r="AH108" s="29"/>
    </row>
    <row r="109" spans="1:34" ht="15.6">
      <c r="A109" s="224"/>
      <c r="B109" s="244">
        <f>+'Ark1'!C1548</f>
        <v>2024</v>
      </c>
      <c r="C109" s="224"/>
      <c r="D109" s="242" t="s">
        <v>419</v>
      </c>
      <c r="E109" s="242"/>
      <c r="F109" s="242" t="s">
        <v>88</v>
      </c>
      <c r="G109" s="242"/>
      <c r="H109" s="55" t="s">
        <v>496</v>
      </c>
      <c r="I109" s="55" t="s">
        <v>8</v>
      </c>
      <c r="J109" s="105" t="s">
        <v>408</v>
      </c>
      <c r="K109" s="105" t="s">
        <v>408</v>
      </c>
      <c r="L109" s="55" t="s">
        <v>494</v>
      </c>
      <c r="M109" s="105" t="s">
        <v>44</v>
      </c>
      <c r="N109" s="105" t="s">
        <v>535</v>
      </c>
      <c r="O109" s="77" t="s">
        <v>500</v>
      </c>
      <c r="P109" s="77" t="s">
        <v>557</v>
      </c>
      <c r="Q109" s="77" t="s">
        <v>539</v>
      </c>
      <c r="R109" s="77" t="s">
        <v>558</v>
      </c>
      <c r="S109" s="105" t="s">
        <v>1</v>
      </c>
      <c r="T109" s="55" t="s">
        <v>494</v>
      </c>
      <c r="U109" s="77" t="s">
        <v>0</v>
      </c>
      <c r="V109" s="77" t="s">
        <v>434</v>
      </c>
      <c r="W109" s="105" t="s">
        <v>554</v>
      </c>
      <c r="X109" s="224"/>
      <c r="Y109" s="227"/>
      <c r="AA109" s="30"/>
      <c r="AB109" s="28"/>
      <c r="AC109" s="228"/>
      <c r="AD109" s="29"/>
      <c r="AH109" s="29"/>
    </row>
    <row r="110" spans="1:34" ht="15.6">
      <c r="A110" s="224"/>
      <c r="B110" s="244">
        <f>+'Ark1'!C1549</f>
        <v>2024</v>
      </c>
      <c r="C110" s="224"/>
      <c r="D110" s="244">
        <f>+'Ark1'!M1531</f>
        <v>7</v>
      </c>
      <c r="E110" s="244" t="s">
        <v>100</v>
      </c>
      <c r="F110" s="244">
        <f>+'Ark1'!D1531</f>
        <v>1</v>
      </c>
      <c r="G110" s="244" t="s">
        <v>559</v>
      </c>
      <c r="H110" s="244">
        <f>+'Ark1'!Q1531</f>
        <v>0</v>
      </c>
      <c r="I110" s="244">
        <f>+'Ark1'!R1531</f>
        <v>0</v>
      </c>
      <c r="J110" s="245" t="str">
        <f>+IF(I110=0,"",'Ark1'!AG1531)</f>
        <v/>
      </c>
      <c r="K110" s="245" t="str">
        <f>+IF(I110=0,"",'Ark1'!AH1531)</f>
        <v/>
      </c>
      <c r="L110" s="246" t="str">
        <f>+IF(I110=0,"",'Ark1'!S1531)</f>
        <v/>
      </c>
      <c r="M110" s="245" t="str">
        <f>+IF(I110=0,"",'Ark1'!U1531)</f>
        <v/>
      </c>
      <c r="N110" s="245" t="str">
        <f>+IF(I110=0,"",'Ark1'!V1531)</f>
        <v/>
      </c>
      <c r="O110" s="245" t="str">
        <f>+IF(I110=0,"",'Ark1'!W1531)</f>
        <v/>
      </c>
      <c r="P110" s="247" t="str">
        <f>+IF(I110=0,"",'Ark1'!X1531)</f>
        <v/>
      </c>
      <c r="Q110" s="247" t="str">
        <f>+IF(I110=0,"",'Ark1'!Y1531)</f>
        <v/>
      </c>
      <c r="R110" s="247" t="str">
        <f>+IF(I110=0,"",'Ark1'!Z1531)</f>
        <v/>
      </c>
      <c r="S110" s="245" t="str">
        <f>+IF(I110=0,"",'Ark1'!AA1531)</f>
        <v/>
      </c>
      <c r="T110" s="245" t="str">
        <f>+IF(I110=0,"",'Ark1'!AB1531)</f>
        <v/>
      </c>
      <c r="U110" s="247">
        <f>+'Ark1'!AD1531</f>
        <v>0</v>
      </c>
      <c r="V110" s="245" t="str">
        <f>+IF(I110=0,"",I110/D110)</f>
        <v/>
      </c>
      <c r="W110" s="245" t="str">
        <f>+IF(I110=0,"",I110/H110)</f>
        <v/>
      </c>
      <c r="X110" s="224"/>
      <c r="Y110" s="227"/>
      <c r="AA110" s="30"/>
      <c r="AB110" s="28"/>
      <c r="AC110" s="251"/>
      <c r="AD110" s="29"/>
      <c r="AH110" s="29"/>
    </row>
    <row r="111" spans="1:34" ht="15.6">
      <c r="A111" s="224"/>
      <c r="B111" s="244">
        <f>+'Ark1'!C1550</f>
        <v>2024</v>
      </c>
      <c r="C111" s="224"/>
      <c r="D111" s="244">
        <f>+'Ark1'!M1532</f>
        <v>7</v>
      </c>
      <c r="E111" s="244" t="s">
        <v>100</v>
      </c>
      <c r="F111" s="244">
        <f>+'Ark1'!D1532</f>
        <v>2</v>
      </c>
      <c r="G111" s="244" t="s">
        <v>560</v>
      </c>
      <c r="H111" s="244">
        <f>+'Ark1'!Q1532</f>
        <v>0</v>
      </c>
      <c r="I111" s="244">
        <f>+'Ark1'!R1532</f>
        <v>0</v>
      </c>
      <c r="J111" s="245" t="str">
        <f>+IF(I111=0,"",'Ark1'!AG1532)</f>
        <v/>
      </c>
      <c r="K111" s="245" t="str">
        <f>+IF(I111=0,"",'Ark1'!AH1532)</f>
        <v/>
      </c>
      <c r="L111" s="246" t="str">
        <f>+IF(I111=0,"",'Ark1'!S1532)</f>
        <v/>
      </c>
      <c r="M111" s="245" t="str">
        <f>+IF(I111=0,"",'Ark1'!U1532)</f>
        <v/>
      </c>
      <c r="N111" s="245" t="str">
        <f>+IF(I111=0,"",'Ark1'!V1532)</f>
        <v/>
      </c>
      <c r="O111" s="245" t="str">
        <f>+IF(I111=0,"",'Ark1'!W1532)</f>
        <v/>
      </c>
      <c r="P111" s="247" t="str">
        <f>+IF(I111=0,"",'Ark1'!X1532)</f>
        <v/>
      </c>
      <c r="Q111" s="247" t="str">
        <f>+IF(I111=0,"",'Ark1'!Y1532)</f>
        <v/>
      </c>
      <c r="R111" s="247" t="str">
        <f>+IF(I111=0,"",'Ark1'!Z1532)</f>
        <v/>
      </c>
      <c r="S111" s="245" t="str">
        <f>+IF(I111=0,"",'Ark1'!AA1532)</f>
        <v/>
      </c>
      <c r="T111" s="245" t="str">
        <f>+IF(I111=0,"",'Ark1'!AB1532)</f>
        <v/>
      </c>
      <c r="U111" s="247">
        <f>+'Ark1'!AD1532</f>
        <v>0</v>
      </c>
      <c r="V111" s="245" t="str">
        <f t="shared" ref="V111:V121" si="12">+IF(I111=0,"",I111/D111)</f>
        <v/>
      </c>
      <c r="W111" s="245" t="str">
        <f t="shared" ref="W111:W121" si="13">+IF(I111=0,"",I111/H111)</f>
        <v/>
      </c>
      <c r="X111" s="224"/>
      <c r="Y111" s="227"/>
      <c r="AA111" s="30"/>
      <c r="AB111" s="28"/>
      <c r="AC111" s="251"/>
      <c r="AD111" s="29"/>
      <c r="AH111" s="29"/>
    </row>
    <row r="112" spans="1:34" ht="15.6">
      <c r="A112" s="224"/>
      <c r="B112" s="244">
        <f>+'Ark1'!C1551</f>
        <v>2024</v>
      </c>
      <c r="C112" s="224"/>
      <c r="D112" s="244">
        <f>+'Ark1'!M1533</f>
        <v>7</v>
      </c>
      <c r="E112" s="244" t="s">
        <v>100</v>
      </c>
      <c r="F112" s="244">
        <f>+'Ark1'!D1533</f>
        <v>3</v>
      </c>
      <c r="G112" s="244" t="s">
        <v>561</v>
      </c>
      <c r="H112" s="244">
        <f>+'Ark1'!Q1533</f>
        <v>0</v>
      </c>
      <c r="I112" s="244">
        <f>+'Ark1'!R1533</f>
        <v>0</v>
      </c>
      <c r="J112" s="245" t="str">
        <f>+IF(I112=0,"",'Ark1'!AG1533)</f>
        <v/>
      </c>
      <c r="K112" s="245" t="str">
        <f>+IF(I112=0,"",'Ark1'!AH1533)</f>
        <v/>
      </c>
      <c r="L112" s="246" t="str">
        <f>+IF(I112=0,"",'Ark1'!S1533)</f>
        <v/>
      </c>
      <c r="M112" s="245" t="str">
        <f>+IF(I112=0,"",'Ark1'!U1533)</f>
        <v/>
      </c>
      <c r="N112" s="245" t="str">
        <f>+IF(I112=0,"",'Ark1'!V1533)</f>
        <v/>
      </c>
      <c r="O112" s="245" t="str">
        <f>+IF(I112=0,"",'Ark1'!W1533)</f>
        <v/>
      </c>
      <c r="P112" s="247" t="str">
        <f>+IF(I112=0,"",'Ark1'!X1533)</f>
        <v/>
      </c>
      <c r="Q112" s="247" t="str">
        <f>+IF(I112=0,"",'Ark1'!Y1533)</f>
        <v/>
      </c>
      <c r="R112" s="247" t="str">
        <f>+IF(I112=0,"",'Ark1'!Z1533)</f>
        <v/>
      </c>
      <c r="S112" s="245" t="str">
        <f>+IF(I112=0,"",'Ark1'!AA1533)</f>
        <v/>
      </c>
      <c r="T112" s="245" t="str">
        <f>+IF(I112=0,"",'Ark1'!AB1533)</f>
        <v/>
      </c>
      <c r="U112" s="247">
        <f>+'Ark1'!AD1533</f>
        <v>0</v>
      </c>
      <c r="V112" s="245" t="str">
        <f t="shared" si="12"/>
        <v/>
      </c>
      <c r="W112" s="245" t="str">
        <f t="shared" si="13"/>
        <v/>
      </c>
      <c r="X112" s="224"/>
      <c r="Y112" s="227"/>
      <c r="AA112" s="30"/>
      <c r="AB112" s="28"/>
      <c r="AC112" s="251"/>
      <c r="AD112" s="29"/>
      <c r="AH112" s="29"/>
    </row>
    <row r="113" spans="1:34">
      <c r="A113" s="224"/>
      <c r="B113" s="244">
        <f>+'Ark1'!C1552</f>
        <v>2024</v>
      </c>
      <c r="C113" s="224"/>
      <c r="D113" s="244">
        <f>+'Ark1'!M1534</f>
        <v>7</v>
      </c>
      <c r="E113" s="244" t="s">
        <v>100</v>
      </c>
      <c r="F113" s="244">
        <f>+'Ark1'!D1534</f>
        <v>4</v>
      </c>
      <c r="G113" s="244" t="s">
        <v>562</v>
      </c>
      <c r="H113" s="244">
        <f>+'Ark1'!Q1534</f>
        <v>3</v>
      </c>
      <c r="I113" s="244">
        <f>+'Ark1'!R1534</f>
        <v>6</v>
      </c>
      <c r="J113" s="245">
        <f>+IF(I113=0,"",'Ark1'!AG1534)</f>
        <v>18.181818181818183</v>
      </c>
      <c r="K113" s="245">
        <f>+IF(I113=0,"",'Ark1'!AH1534)</f>
        <v>17.830946559552913</v>
      </c>
      <c r="L113" s="246">
        <f>+IF(I113=0,"",'Ark1'!S1534)</f>
        <v>8.6666666666666643</v>
      </c>
      <c r="M113" s="245">
        <f>+IF(I113=0,"",'Ark1'!U1534)</f>
        <v>17.016666666666673</v>
      </c>
      <c r="N113" s="245">
        <f>+IF(I113=0,"",'Ark1'!V1534)</f>
        <v>0</v>
      </c>
      <c r="O113" s="245">
        <f>+IF(I113=0,"",'Ark1'!W1534)</f>
        <v>0</v>
      </c>
      <c r="P113" s="247">
        <f>+IF(I113=0,"",'Ark1'!X1534)</f>
        <v>83.333333333333314</v>
      </c>
      <c r="Q113" s="247">
        <f>+IF(I113=0,"",'Ark1'!Y1534)</f>
        <v>0</v>
      </c>
      <c r="R113" s="247">
        <f>+IF(I113=0,"",'Ark1'!Z1534)</f>
        <v>0</v>
      </c>
      <c r="S113" s="245">
        <f>+IF(I113=0,"",'Ark1'!AA1534)</f>
        <v>1.3196169477878337</v>
      </c>
      <c r="T113" s="245">
        <f>+IF(I113=0,"",'Ark1'!AB1534)</f>
        <v>0.94280904158206635</v>
      </c>
      <c r="U113" s="247">
        <f>+'Ark1'!AD1534</f>
        <v>21.880233462332516</v>
      </c>
      <c r="V113" s="245">
        <f t="shared" si="12"/>
        <v>0.8571428571428571</v>
      </c>
      <c r="W113" s="245">
        <f t="shared" si="13"/>
        <v>2</v>
      </c>
      <c r="X113" s="224"/>
      <c r="Y113" s="28"/>
      <c r="AA113" s="30"/>
      <c r="AB113" s="28"/>
      <c r="AC113" s="29"/>
      <c r="AD113" s="29"/>
      <c r="AH113" s="29"/>
    </row>
    <row r="114" spans="1:34" ht="15.6">
      <c r="A114" s="224"/>
      <c r="B114" s="244">
        <f>+'Ark1'!C1553</f>
        <v>2024</v>
      </c>
      <c r="C114" s="224"/>
      <c r="D114" s="244">
        <f>+'Ark1'!M1535</f>
        <v>7</v>
      </c>
      <c r="E114" s="244" t="s">
        <v>100</v>
      </c>
      <c r="F114" s="244">
        <f>+'Ark1'!D1535</f>
        <v>5</v>
      </c>
      <c r="G114" s="244" t="s">
        <v>451</v>
      </c>
      <c r="H114" s="244">
        <f>+'Ark1'!Q1535</f>
        <v>54</v>
      </c>
      <c r="I114" s="244">
        <f>+'Ark1'!R1535</f>
        <v>192</v>
      </c>
      <c r="J114" s="245">
        <f>+IF(I114=0,"",'Ark1'!AG1535)</f>
        <v>31.788079470198674</v>
      </c>
      <c r="K114" s="245">
        <f>+IF(I114=0,"",'Ark1'!AH1535)</f>
        <v>31.098285714285705</v>
      </c>
      <c r="L114" s="246">
        <f>+IF(I114=0,"",'Ark1'!S1535)</f>
        <v>9.7135416666666643</v>
      </c>
      <c r="M114" s="245">
        <f>+IF(I114=0,"",'Ark1'!U1535)</f>
        <v>14.172395833333338</v>
      </c>
      <c r="N114" s="245">
        <f>+IF(I114=0,"",'Ark1'!V1535)</f>
        <v>0.52083333333333348</v>
      </c>
      <c r="O114" s="245">
        <f>+IF(I114=0,"",'Ark1'!W1535)</f>
        <v>0</v>
      </c>
      <c r="P114" s="247">
        <f>+IF(I114=0,"",'Ark1'!X1535)</f>
        <v>17.708333333333329</v>
      </c>
      <c r="Q114" s="247">
        <f>+IF(I114=0,"",'Ark1'!Y1535)</f>
        <v>1.041666666666667</v>
      </c>
      <c r="R114" s="247">
        <f>+IF(I114=0,"",'Ark1'!Z1535)</f>
        <v>0</v>
      </c>
      <c r="S114" s="245">
        <f>+IF(I114=0,"",'Ark1'!AA1535)</f>
        <v>2.0848207580786657</v>
      </c>
      <c r="T114" s="245">
        <f>+IF(I114=0,"",'Ark1'!AB1535)</f>
        <v>0.71895754853624516</v>
      </c>
      <c r="U114" s="247">
        <f>+'Ark1'!AD1535</f>
        <v>29.841990765811641</v>
      </c>
      <c r="V114" s="245">
        <f t="shared" si="12"/>
        <v>27.428571428571427</v>
      </c>
      <c r="W114" s="245">
        <f t="shared" si="13"/>
        <v>3.5555555555555554</v>
      </c>
      <c r="X114" s="224"/>
      <c r="Y114" s="228"/>
      <c r="AA114" s="30"/>
      <c r="AB114" s="28"/>
      <c r="AC114" s="251"/>
      <c r="AD114" s="29"/>
      <c r="AH114" s="29"/>
    </row>
    <row r="115" spans="1:34">
      <c r="A115" s="224"/>
      <c r="B115" s="244">
        <f>+'Ark1'!C1554</f>
        <v>2024</v>
      </c>
      <c r="C115" s="224"/>
      <c r="D115" s="244">
        <f>+'Ark1'!M1536</f>
        <v>7</v>
      </c>
      <c r="E115" s="244" t="s">
        <v>100</v>
      </c>
      <c r="F115" s="244">
        <f>+'Ark1'!D1536</f>
        <v>6</v>
      </c>
      <c r="G115" s="244" t="s">
        <v>563</v>
      </c>
      <c r="H115" s="244">
        <f>+'Ark1'!Q1536</f>
        <v>86</v>
      </c>
      <c r="I115" s="244">
        <f>+'Ark1'!R1536</f>
        <v>317</v>
      </c>
      <c r="J115" s="245">
        <f>+IF(I115=0,"",'Ark1'!AG1536)</f>
        <v>32.41308793456033</v>
      </c>
      <c r="K115" s="245">
        <f>+IF(I115=0,"",'Ark1'!AH1536)</f>
        <v>33.223047230664669</v>
      </c>
      <c r="L115" s="246">
        <f>+IF(I115=0,"",'Ark1'!S1536)</f>
        <v>9.7318611987381729</v>
      </c>
      <c r="M115" s="245">
        <f>+IF(I115=0,"",'Ark1'!U1536)</f>
        <v>16.345110410094637</v>
      </c>
      <c r="N115" s="245">
        <f>+IF(I115=0,"",'Ark1'!V1536)</f>
        <v>0.31545741324921139</v>
      </c>
      <c r="O115" s="245">
        <f>+IF(I115=0,"",'Ark1'!W1536)</f>
        <v>0</v>
      </c>
      <c r="P115" s="247">
        <f>+IF(I115=0,"",'Ark1'!X1536)</f>
        <v>52.050473186119859</v>
      </c>
      <c r="Q115" s="247">
        <f>+IF(I115=0,"",'Ark1'!Y1536)</f>
        <v>0.94637223974763396</v>
      </c>
      <c r="R115" s="247">
        <f>+IF(I115=0,"",'Ark1'!Z1536)</f>
        <v>0</v>
      </c>
      <c r="S115" s="245">
        <f>+IF(I115=0,"",'Ark1'!AA1536)</f>
        <v>2.2893973978369906</v>
      </c>
      <c r="T115" s="245">
        <f>+IF(I115=0,"",'Ark1'!AB1536)</f>
        <v>1.0450547536600383</v>
      </c>
      <c r="U115" s="247">
        <f>+'Ark1'!AD1536</f>
        <v>27.376617201498981</v>
      </c>
      <c r="V115" s="245">
        <f t="shared" si="12"/>
        <v>45.285714285714285</v>
      </c>
      <c r="W115" s="245">
        <f t="shared" si="13"/>
        <v>3.6860465116279069</v>
      </c>
      <c r="X115" s="224"/>
      <c r="Y115" s="28"/>
      <c r="AA115" s="30"/>
      <c r="AB115" s="28"/>
      <c r="AC115" s="29"/>
      <c r="AD115" s="29"/>
      <c r="AH115" s="29"/>
    </row>
    <row r="116" spans="1:34">
      <c r="A116" s="224"/>
      <c r="B116" s="244">
        <f>+'Ark1'!C1555</f>
        <v>2024</v>
      </c>
      <c r="C116" s="224"/>
      <c r="D116" s="244">
        <f>+'Ark1'!M1537</f>
        <v>7</v>
      </c>
      <c r="E116" s="244" t="s">
        <v>100</v>
      </c>
      <c r="F116" s="244">
        <f>+'Ark1'!D1537</f>
        <v>7</v>
      </c>
      <c r="G116" s="244" t="s">
        <v>564</v>
      </c>
      <c r="H116" s="244">
        <f>+'Ark1'!Q1537</f>
        <v>26</v>
      </c>
      <c r="I116" s="244">
        <f>+'Ark1'!R1537</f>
        <v>54</v>
      </c>
      <c r="J116" s="245">
        <f>+IF(I116=0,"",'Ark1'!AG1537)</f>
        <v>19.565217391304348</v>
      </c>
      <c r="K116" s="245">
        <f>+IF(I116=0,"",'Ark1'!AH1537)</f>
        <v>19.626239706294776</v>
      </c>
      <c r="L116" s="246">
        <f>+IF(I116=0,"",'Ark1'!S1537)</f>
        <v>9.4444444444444446</v>
      </c>
      <c r="M116" s="245">
        <f>+IF(I116=0,"",'Ark1'!U1537)</f>
        <v>14.255555555555556</v>
      </c>
      <c r="N116" s="245">
        <f>+IF(I116=0,"",'Ark1'!V1537)</f>
        <v>0</v>
      </c>
      <c r="O116" s="245">
        <f>+IF(I116=0,"",'Ark1'!W1537)</f>
        <v>0</v>
      </c>
      <c r="P116" s="247">
        <f>+IF(I116=0,"",'Ark1'!X1537)</f>
        <v>9.2592592592592613</v>
      </c>
      <c r="Q116" s="247">
        <f>+IF(I116=0,"",'Ark1'!Y1537)</f>
        <v>0</v>
      </c>
      <c r="R116" s="247">
        <f>+IF(I116=0,"",'Ark1'!Z1537)</f>
        <v>0</v>
      </c>
      <c r="S116" s="245">
        <f>+IF(I116=0,"",'Ark1'!AA1537)</f>
        <v>1.9666352790966879</v>
      </c>
      <c r="T116" s="245">
        <f>+IF(I116=0,"",'Ark1'!AB1537)</f>
        <v>0.91624569458169924</v>
      </c>
      <c r="U116" s="247">
        <f>+'Ark1'!AD1537</f>
        <v>50.837374567212223</v>
      </c>
      <c r="V116" s="245">
        <f t="shared" si="12"/>
        <v>7.7142857142857144</v>
      </c>
      <c r="W116" s="245">
        <f t="shared" si="13"/>
        <v>2.0769230769230771</v>
      </c>
      <c r="X116" s="224"/>
      <c r="Y116" s="28"/>
      <c r="AA116" s="30"/>
      <c r="AB116" s="28"/>
      <c r="AC116" s="29"/>
      <c r="AD116" s="29"/>
      <c r="AH116" s="29"/>
    </row>
    <row r="117" spans="1:34">
      <c r="A117" s="224"/>
      <c r="B117" s="244">
        <f>+'Ark1'!C1556</f>
        <v>2024</v>
      </c>
      <c r="C117" s="224"/>
      <c r="D117" s="244">
        <f>+'Ark1'!M1538</f>
        <v>7</v>
      </c>
      <c r="E117" s="244" t="s">
        <v>100</v>
      </c>
      <c r="F117" s="244">
        <f>+'Ark1'!D1538</f>
        <v>8</v>
      </c>
      <c r="G117" s="244" t="s">
        <v>565</v>
      </c>
      <c r="H117" s="244">
        <f>+'Ark1'!Q1538</f>
        <v>0</v>
      </c>
      <c r="I117" s="244">
        <f>+'Ark1'!R1538</f>
        <v>0</v>
      </c>
      <c r="J117" s="245" t="str">
        <f>+IF(I117=0,"",'Ark1'!AG1538)</f>
        <v/>
      </c>
      <c r="K117" s="245" t="str">
        <f>+IF(I117=0,"",'Ark1'!AH1538)</f>
        <v/>
      </c>
      <c r="L117" s="246" t="str">
        <f>+IF(I117=0,"",'Ark1'!S1538)</f>
        <v/>
      </c>
      <c r="M117" s="245" t="str">
        <f>+IF(I117=0,"",'Ark1'!U1538)</f>
        <v/>
      </c>
      <c r="N117" s="245" t="str">
        <f>+IF(I117=0,"",'Ark1'!V1538)</f>
        <v/>
      </c>
      <c r="O117" s="245" t="str">
        <f>+IF(I117=0,"",'Ark1'!W1538)</f>
        <v/>
      </c>
      <c r="P117" s="247" t="str">
        <f>+IF(I117=0,"",'Ark1'!X1538)</f>
        <v/>
      </c>
      <c r="Q117" s="247" t="str">
        <f>+IF(I117=0,"",'Ark1'!Y1538)</f>
        <v/>
      </c>
      <c r="R117" s="247" t="str">
        <f>+IF(I117=0,"",'Ark1'!Z1538)</f>
        <v/>
      </c>
      <c r="S117" s="245" t="str">
        <f>+IF(I117=0,"",'Ark1'!AA1538)</f>
        <v/>
      </c>
      <c r="T117" s="245" t="str">
        <f>+IF(I117=0,"",'Ark1'!AB1538)</f>
        <v/>
      </c>
      <c r="U117" s="247">
        <f>+'Ark1'!AD1538</f>
        <v>0</v>
      </c>
      <c r="V117" s="245" t="str">
        <f t="shared" si="12"/>
        <v/>
      </c>
      <c r="W117" s="245" t="str">
        <f t="shared" si="13"/>
        <v/>
      </c>
      <c r="X117" s="224"/>
      <c r="Y117" s="28"/>
      <c r="AA117" s="30"/>
      <c r="AB117" s="28"/>
      <c r="AC117" s="29"/>
      <c r="AD117" s="29"/>
      <c r="AH117" s="29"/>
    </row>
    <row r="118" spans="1:34">
      <c r="A118" s="224"/>
      <c r="B118" s="244">
        <f>+'Ark1'!C1557</f>
        <v>2024</v>
      </c>
      <c r="C118" s="224"/>
      <c r="D118" s="244">
        <f>+'Ark1'!M1539</f>
        <v>7</v>
      </c>
      <c r="E118" s="244" t="s">
        <v>100</v>
      </c>
      <c r="F118" s="244">
        <f>+'Ark1'!D1539</f>
        <v>9</v>
      </c>
      <c r="G118" s="244" t="s">
        <v>566</v>
      </c>
      <c r="H118" s="244">
        <f>+'Ark1'!Q1539</f>
        <v>0</v>
      </c>
      <c r="I118" s="244">
        <f>+'Ark1'!R1539</f>
        <v>0</v>
      </c>
      <c r="J118" s="245" t="str">
        <f>+IF(I118=0,"",'Ark1'!AG1539)</f>
        <v/>
      </c>
      <c r="K118" s="245" t="str">
        <f>+IF(I118=0,"",'Ark1'!AH1539)</f>
        <v/>
      </c>
      <c r="L118" s="246" t="str">
        <f>+IF(I118=0,"",'Ark1'!S1539)</f>
        <v/>
      </c>
      <c r="M118" s="245" t="str">
        <f>+IF(I118=0,"",'Ark1'!U1539)</f>
        <v/>
      </c>
      <c r="N118" s="245" t="str">
        <f>+IF(I118=0,"",'Ark1'!V1539)</f>
        <v/>
      </c>
      <c r="O118" s="245" t="str">
        <f>+IF(I118=0,"",'Ark1'!W1539)</f>
        <v/>
      </c>
      <c r="P118" s="247" t="str">
        <f>+IF(I118=0,"",'Ark1'!X1539)</f>
        <v/>
      </c>
      <c r="Q118" s="247" t="str">
        <f>+IF(I118=0,"",'Ark1'!Y1539)</f>
        <v/>
      </c>
      <c r="R118" s="247" t="str">
        <f>+IF(I118=0,"",'Ark1'!Z1539)</f>
        <v/>
      </c>
      <c r="S118" s="245" t="str">
        <f>+IF(I118=0,"",'Ark1'!AA1539)</f>
        <v/>
      </c>
      <c r="T118" s="245" t="str">
        <f>+IF(I118=0,"",'Ark1'!AB1539)</f>
        <v/>
      </c>
      <c r="U118" s="247">
        <f>+'Ark1'!AD1539</f>
        <v>0</v>
      </c>
      <c r="V118" s="245" t="str">
        <f t="shared" si="12"/>
        <v/>
      </c>
      <c r="W118" s="245" t="str">
        <f t="shared" si="13"/>
        <v/>
      </c>
      <c r="X118" s="224"/>
      <c r="Y118" s="28"/>
      <c r="AA118" s="30"/>
      <c r="AB118" s="28"/>
      <c r="AC118" s="29"/>
      <c r="AD118" s="29"/>
      <c r="AH118" s="29"/>
    </row>
    <row r="119" spans="1:34">
      <c r="A119" s="224"/>
      <c r="B119" s="244">
        <f>+'Ark1'!C1558</f>
        <v>2024</v>
      </c>
      <c r="C119" s="224"/>
      <c r="D119" s="244">
        <f>+'Ark1'!M1540</f>
        <v>7</v>
      </c>
      <c r="E119" s="244" t="s">
        <v>100</v>
      </c>
      <c r="F119" s="244">
        <f>+'Ark1'!D1540</f>
        <v>10</v>
      </c>
      <c r="G119" s="244" t="s">
        <v>567</v>
      </c>
      <c r="H119" s="244">
        <f>+'Ark1'!Q1540</f>
        <v>0</v>
      </c>
      <c r="I119" s="244">
        <f>+'Ark1'!R1540</f>
        <v>0</v>
      </c>
      <c r="J119" s="245" t="str">
        <f>+IF(I119=0,"",'Ark1'!AG1540)</f>
        <v/>
      </c>
      <c r="K119" s="245" t="str">
        <f>+IF(I119=0,"",'Ark1'!AH1540)</f>
        <v/>
      </c>
      <c r="L119" s="246" t="str">
        <f>+IF(I119=0,"",'Ark1'!S1540)</f>
        <v/>
      </c>
      <c r="M119" s="245" t="str">
        <f>+IF(I119=0,"",'Ark1'!U1540)</f>
        <v/>
      </c>
      <c r="N119" s="245" t="str">
        <f>+IF(I119=0,"",'Ark1'!V1540)</f>
        <v/>
      </c>
      <c r="O119" s="245" t="str">
        <f>+IF(I119=0,"",'Ark1'!W1540)</f>
        <v/>
      </c>
      <c r="P119" s="247" t="str">
        <f>+IF(I119=0,"",'Ark1'!X1540)</f>
        <v/>
      </c>
      <c r="Q119" s="247" t="str">
        <f>+IF(I119=0,"",'Ark1'!Y1540)</f>
        <v/>
      </c>
      <c r="R119" s="247" t="str">
        <f>+IF(I119=0,"",'Ark1'!Z1540)</f>
        <v/>
      </c>
      <c r="S119" s="245" t="str">
        <f>+IF(I119=0,"",'Ark1'!AA1540)</f>
        <v/>
      </c>
      <c r="T119" s="245" t="str">
        <f>+IF(I119=0,"",'Ark1'!AB1540)</f>
        <v/>
      </c>
      <c r="U119" s="247">
        <f>+'Ark1'!AD1540</f>
        <v>0</v>
      </c>
      <c r="V119" s="245" t="str">
        <f t="shared" si="12"/>
        <v/>
      </c>
      <c r="W119" s="245" t="str">
        <f t="shared" si="13"/>
        <v/>
      </c>
      <c r="X119" s="224"/>
      <c r="Y119" s="28"/>
      <c r="AA119" s="30"/>
      <c r="AB119" s="28"/>
      <c r="AC119" s="29"/>
      <c r="AD119" s="29"/>
      <c r="AH119" s="29"/>
    </row>
    <row r="120" spans="1:34" ht="15.6">
      <c r="A120" s="224"/>
      <c r="B120" s="244">
        <f>+'Ark1'!C1559</f>
        <v>2024</v>
      </c>
      <c r="C120" s="224"/>
      <c r="D120" s="244">
        <f>+'Ark1'!M1541</f>
        <v>7</v>
      </c>
      <c r="E120" s="244" t="s">
        <v>100</v>
      </c>
      <c r="F120" s="244">
        <f>+'Ark1'!D1541</f>
        <v>11</v>
      </c>
      <c r="G120" s="244" t="s">
        <v>568</v>
      </c>
      <c r="H120" s="244">
        <f>+'Ark1'!Q1541</f>
        <v>0</v>
      </c>
      <c r="I120" s="244">
        <f>+'Ark1'!R1541</f>
        <v>0</v>
      </c>
      <c r="J120" s="245" t="str">
        <f>+IF(I120=0,"",'Ark1'!AG1541)</f>
        <v/>
      </c>
      <c r="K120" s="245" t="str">
        <f>+IF(I120=0,"",'Ark1'!AH1541)</f>
        <v/>
      </c>
      <c r="L120" s="246" t="str">
        <f>+IF(I120=0,"",'Ark1'!S1541)</f>
        <v/>
      </c>
      <c r="M120" s="245" t="str">
        <f>+IF(I120=0,"",'Ark1'!U1541)</f>
        <v/>
      </c>
      <c r="N120" s="245" t="str">
        <f>+IF(I120=0,"",'Ark1'!V1541)</f>
        <v/>
      </c>
      <c r="O120" s="245" t="str">
        <f>+IF(I120=0,"",'Ark1'!W1541)</f>
        <v/>
      </c>
      <c r="P120" s="247" t="str">
        <f>+IF(I120=0,"",'Ark1'!X1541)</f>
        <v/>
      </c>
      <c r="Q120" s="247" t="str">
        <f>+IF(I120=0,"",'Ark1'!Y1541)</f>
        <v/>
      </c>
      <c r="R120" s="247" t="str">
        <f>+IF(I120=0,"",'Ark1'!Z1541)</f>
        <v/>
      </c>
      <c r="S120" s="245" t="str">
        <f>+IF(I120=0,"",'Ark1'!AA1541)</f>
        <v/>
      </c>
      <c r="T120" s="245" t="str">
        <f>+IF(I120=0,"",'Ark1'!AB1541)</f>
        <v/>
      </c>
      <c r="U120" s="247">
        <f>+'Ark1'!AD1541</f>
        <v>0</v>
      </c>
      <c r="V120" s="245" t="str">
        <f t="shared" si="12"/>
        <v/>
      </c>
      <c r="W120" s="245" t="str">
        <f t="shared" si="13"/>
        <v/>
      </c>
      <c r="X120" s="224"/>
      <c r="Y120" s="248"/>
      <c r="AA120" s="30"/>
      <c r="AB120" s="28"/>
      <c r="AC120" s="29"/>
      <c r="AD120" s="29"/>
      <c r="AH120" s="29"/>
    </row>
    <row r="121" spans="1:34">
      <c r="A121" s="224"/>
      <c r="B121" s="244">
        <f>+'Ark1'!C1560</f>
        <v>2024</v>
      </c>
      <c r="C121" s="224"/>
      <c r="D121" s="244">
        <f>+'Ark1'!M1542</f>
        <v>7</v>
      </c>
      <c r="E121" s="244" t="s">
        <v>100</v>
      </c>
      <c r="F121" s="244">
        <f>+'Ark1'!D1542</f>
        <v>12</v>
      </c>
      <c r="G121" s="244" t="s">
        <v>569</v>
      </c>
      <c r="H121" s="244">
        <f>+'Ark1'!Q1542</f>
        <v>0</v>
      </c>
      <c r="I121" s="244">
        <f>+'Ark1'!R1542</f>
        <v>0</v>
      </c>
      <c r="J121" s="245" t="str">
        <f>+IF(I121=0,"",'Ark1'!AG1542)</f>
        <v/>
      </c>
      <c r="K121" s="245" t="str">
        <f>+IF(I121=0,"",'Ark1'!AH1542)</f>
        <v/>
      </c>
      <c r="L121" s="246" t="str">
        <f>+IF(I121=0,"",'Ark1'!S1542)</f>
        <v/>
      </c>
      <c r="M121" s="245" t="str">
        <f>+IF(I121=0,"",'Ark1'!U1542)</f>
        <v/>
      </c>
      <c r="N121" s="245" t="str">
        <f>+IF(I121=0,"",'Ark1'!V1542)</f>
        <v/>
      </c>
      <c r="O121" s="245" t="str">
        <f>+IF(I121=0,"",'Ark1'!W1542)</f>
        <v/>
      </c>
      <c r="P121" s="247" t="str">
        <f>+IF(I121=0,"",'Ark1'!X1542)</f>
        <v/>
      </c>
      <c r="Q121" s="247" t="str">
        <f>+IF(I121=0,"",'Ark1'!Y1542)</f>
        <v/>
      </c>
      <c r="R121" s="247" t="str">
        <f>+IF(I121=0,"",'Ark1'!Z1542)</f>
        <v/>
      </c>
      <c r="S121" s="245" t="str">
        <f>+IF(I121=0,"",'Ark1'!AA1542)</f>
        <v/>
      </c>
      <c r="T121" s="245" t="str">
        <f>+IF(I121=0,"",'Ark1'!AB1542)</f>
        <v/>
      </c>
      <c r="U121" s="247">
        <f>+'Ark1'!AD1542</f>
        <v>0</v>
      </c>
      <c r="V121" s="245" t="str">
        <f t="shared" si="12"/>
        <v/>
      </c>
      <c r="W121" s="245" t="str">
        <f t="shared" si="13"/>
        <v/>
      </c>
      <c r="X121" s="224"/>
      <c r="Y121" s="227"/>
      <c r="AA121" s="30"/>
      <c r="AB121" s="28"/>
      <c r="AC121" s="227"/>
      <c r="AD121" s="29"/>
      <c r="AH121" s="29"/>
    </row>
    <row r="122" spans="1:34" ht="15.6">
      <c r="A122" s="224"/>
      <c r="B122" s="244">
        <f>+'Ark1'!C1561</f>
        <v>2024</v>
      </c>
      <c r="C122" s="224"/>
      <c r="D122" s="224"/>
      <c r="E122" s="224"/>
      <c r="F122" s="224"/>
      <c r="G122" s="224"/>
      <c r="H122" s="224"/>
      <c r="I122" s="224"/>
      <c r="J122" s="225"/>
      <c r="K122" s="225"/>
      <c r="L122" s="224"/>
      <c r="M122" s="224"/>
      <c r="N122" s="224"/>
      <c r="O122" s="226"/>
      <c r="P122" s="226"/>
      <c r="Q122" s="226"/>
      <c r="R122" s="226"/>
      <c r="S122" s="225"/>
      <c r="T122" s="224"/>
      <c r="U122" s="226"/>
      <c r="V122" s="226"/>
      <c r="W122" s="225"/>
      <c r="X122" s="224"/>
      <c r="Y122" s="227"/>
      <c r="AA122" s="30"/>
      <c r="AB122" s="28"/>
      <c r="AC122" s="228"/>
      <c r="AD122" s="29"/>
      <c r="AH122" s="29"/>
    </row>
    <row r="123" spans="1:34" ht="22.8">
      <c r="A123" s="224"/>
      <c r="B123" s="244">
        <f>+'Ark1'!C1562</f>
        <v>2024</v>
      </c>
      <c r="C123" s="224"/>
      <c r="D123" s="224"/>
      <c r="E123" s="269" t="str">
        <f>+E128</f>
        <v>3</v>
      </c>
      <c r="F123" s="224"/>
      <c r="G123" s="224"/>
      <c r="H123" s="224"/>
      <c r="I123" s="248">
        <f>SUM(I128:I139)</f>
        <v>472</v>
      </c>
      <c r="J123" s="225"/>
      <c r="K123" s="225"/>
      <c r="L123" s="224"/>
      <c r="M123" s="276">
        <f>+Fettgruppe!L17</f>
        <v>16.160805084745771</v>
      </c>
      <c r="N123" s="224"/>
      <c r="O123" s="226"/>
      <c r="P123" s="226"/>
      <c r="Q123" s="226"/>
      <c r="R123" s="226"/>
      <c r="S123" s="225"/>
      <c r="T123" s="224"/>
      <c r="U123" s="226"/>
      <c r="V123" s="226"/>
      <c r="W123" s="225"/>
      <c r="X123" s="224"/>
      <c r="Y123" s="227"/>
      <c r="AA123" s="30"/>
      <c r="AB123" s="28"/>
      <c r="AC123" s="228"/>
      <c r="AD123" s="29"/>
      <c r="AH123" s="29"/>
    </row>
    <row r="124" spans="1:34" ht="15.6">
      <c r="A124" s="224"/>
      <c r="B124" s="244">
        <f>+'Ark1'!C1563</f>
        <v>2024</v>
      </c>
      <c r="C124" s="224"/>
      <c r="D124" s="224"/>
      <c r="E124" s="224"/>
      <c r="F124" s="224"/>
      <c r="G124" s="224"/>
      <c r="H124" s="224"/>
      <c r="I124" s="224"/>
      <c r="J124" s="225"/>
      <c r="K124" s="225"/>
      <c r="L124" s="224"/>
      <c r="M124" s="224"/>
      <c r="N124" s="224"/>
      <c r="O124" s="226"/>
      <c r="P124" s="226"/>
      <c r="Q124" s="226"/>
      <c r="R124" s="226"/>
      <c r="S124" s="225"/>
      <c r="T124" s="224"/>
      <c r="U124" s="226"/>
      <c r="V124" s="226"/>
      <c r="W124" s="241" t="s">
        <v>2</v>
      </c>
      <c r="X124" s="224"/>
      <c r="Y124" s="227"/>
      <c r="AA124" s="30"/>
      <c r="AB124" s="28"/>
      <c r="AC124" s="228"/>
      <c r="AD124" s="29"/>
      <c r="AH124" s="29"/>
    </row>
    <row r="125" spans="1:34" ht="15.6">
      <c r="A125" s="224"/>
      <c r="B125" s="244">
        <f>+'Ark1'!C1564</f>
        <v>2024</v>
      </c>
      <c r="C125" s="224"/>
      <c r="D125" s="224"/>
      <c r="E125" s="224"/>
      <c r="F125" s="224"/>
      <c r="G125" s="224"/>
      <c r="H125" s="242" t="s">
        <v>2</v>
      </c>
      <c r="I125" s="224"/>
      <c r="J125" s="225"/>
      <c r="K125" s="225"/>
      <c r="L125" s="242" t="s">
        <v>22</v>
      </c>
      <c r="M125" s="225"/>
      <c r="N125" s="225" t="s">
        <v>408</v>
      </c>
      <c r="O125" s="226" t="s">
        <v>408</v>
      </c>
      <c r="P125" s="243" t="s">
        <v>555</v>
      </c>
      <c r="Q125" s="37"/>
      <c r="R125" s="37"/>
      <c r="S125" s="241" t="s">
        <v>432</v>
      </c>
      <c r="T125" s="224"/>
      <c r="U125" s="243" t="s">
        <v>552</v>
      </c>
      <c r="V125" s="243" t="s">
        <v>79</v>
      </c>
      <c r="W125" s="241" t="s">
        <v>8</v>
      </c>
      <c r="X125" s="224"/>
      <c r="Y125" s="227"/>
      <c r="AA125" s="30"/>
      <c r="AB125" s="28"/>
      <c r="AC125" s="228"/>
      <c r="AD125" s="29"/>
      <c r="AH125" s="29"/>
    </row>
    <row r="126" spans="1:34" ht="15.6">
      <c r="A126" s="224"/>
      <c r="B126" s="244">
        <f>+'Ark1'!C1565</f>
        <v>2024</v>
      </c>
      <c r="C126" s="224"/>
      <c r="D126" s="242" t="s">
        <v>418</v>
      </c>
      <c r="E126" s="224"/>
      <c r="F126" s="242"/>
      <c r="G126" s="242"/>
      <c r="H126" s="242" t="s">
        <v>495</v>
      </c>
      <c r="I126" s="242" t="s">
        <v>2</v>
      </c>
      <c r="J126" s="241" t="s">
        <v>2</v>
      </c>
      <c r="K126" s="241" t="s">
        <v>1</v>
      </c>
      <c r="L126" s="242" t="s">
        <v>493</v>
      </c>
      <c r="M126" s="241" t="s">
        <v>22</v>
      </c>
      <c r="N126" s="241" t="s">
        <v>534</v>
      </c>
      <c r="O126" s="243" t="s">
        <v>499</v>
      </c>
      <c r="P126" s="243" t="s">
        <v>556</v>
      </c>
      <c r="Q126" s="37"/>
      <c r="R126" s="37"/>
      <c r="S126" s="241"/>
      <c r="T126" s="242" t="s">
        <v>493</v>
      </c>
      <c r="U126" s="243" t="s">
        <v>1</v>
      </c>
      <c r="V126" s="243" t="s">
        <v>433</v>
      </c>
      <c r="W126" s="241" t="s">
        <v>71</v>
      </c>
      <c r="X126" s="224"/>
      <c r="Y126" s="227"/>
      <c r="AA126" s="30"/>
      <c r="AB126" s="28"/>
      <c r="AC126" s="228"/>
      <c r="AD126" s="29"/>
      <c r="AH126" s="29"/>
    </row>
    <row r="127" spans="1:34" ht="15.6">
      <c r="A127" s="224"/>
      <c r="B127" s="244">
        <f>+'Ark1'!C1566</f>
        <v>2024</v>
      </c>
      <c r="C127" s="224"/>
      <c r="D127" s="242" t="s">
        <v>419</v>
      </c>
      <c r="E127" s="242"/>
      <c r="F127" s="242" t="s">
        <v>88</v>
      </c>
      <c r="G127" s="242"/>
      <c r="H127" s="55" t="s">
        <v>496</v>
      </c>
      <c r="I127" s="55" t="s">
        <v>8</v>
      </c>
      <c r="J127" s="105" t="s">
        <v>408</v>
      </c>
      <c r="K127" s="105" t="s">
        <v>408</v>
      </c>
      <c r="L127" s="55" t="s">
        <v>494</v>
      </c>
      <c r="M127" s="105" t="s">
        <v>44</v>
      </c>
      <c r="N127" s="105" t="s">
        <v>535</v>
      </c>
      <c r="O127" s="77" t="s">
        <v>500</v>
      </c>
      <c r="P127" s="77" t="s">
        <v>557</v>
      </c>
      <c r="Q127" s="77" t="s">
        <v>539</v>
      </c>
      <c r="R127" s="77" t="s">
        <v>558</v>
      </c>
      <c r="S127" s="105" t="s">
        <v>1</v>
      </c>
      <c r="T127" s="55" t="s">
        <v>494</v>
      </c>
      <c r="U127" s="77" t="s">
        <v>0</v>
      </c>
      <c r="V127" s="77" t="s">
        <v>434</v>
      </c>
      <c r="W127" s="105" t="s">
        <v>554</v>
      </c>
      <c r="X127" s="224"/>
      <c r="Y127" s="227"/>
      <c r="AA127" s="30"/>
      <c r="AB127" s="28"/>
      <c r="AC127" s="228"/>
      <c r="AD127" s="29"/>
      <c r="AH127" s="29"/>
    </row>
    <row r="128" spans="1:34" ht="15.6">
      <c r="A128" s="224"/>
      <c r="B128" s="244">
        <f>+'Ark1'!C1567</f>
        <v>2024</v>
      </c>
      <c r="C128" s="224"/>
      <c r="D128" s="29">
        <f>+'Ark1'!M1543</f>
        <v>8</v>
      </c>
      <c r="E128" s="254" t="s">
        <v>101</v>
      </c>
      <c r="F128" s="29">
        <f>+'Ark1'!D1543</f>
        <v>1</v>
      </c>
      <c r="G128" s="29" t="s">
        <v>559</v>
      </c>
      <c r="H128" s="29">
        <f>+'Ark1'!Q1543</f>
        <v>0</v>
      </c>
      <c r="I128" s="29">
        <f>+'Ark1'!R1543</f>
        <v>0</v>
      </c>
      <c r="J128" s="30" t="str">
        <f>+IF(I128=0,"",'Ark1'!AG1543)</f>
        <v/>
      </c>
      <c r="K128" s="30" t="str">
        <f>+IF(I128=0,"",'Ark1'!AH1543)</f>
        <v/>
      </c>
      <c r="L128" s="28" t="str">
        <f>+IF(I128=0,"",'Ark1'!S1543)</f>
        <v/>
      </c>
      <c r="M128" s="30" t="str">
        <f>+IF(I128=0,"",'Ark1'!U1543)</f>
        <v/>
      </c>
      <c r="N128" s="30" t="str">
        <f>+IF(I128=0,"",'Ark1'!V1543)</f>
        <v/>
      </c>
      <c r="O128" s="30" t="str">
        <f>+IF(I128=0,"",'Ark1'!W1543)</f>
        <v/>
      </c>
      <c r="P128" s="35" t="str">
        <f>+IF(I128=0,"",'Ark1'!X1543)</f>
        <v/>
      </c>
      <c r="Q128" s="35" t="str">
        <f>+IF(I128=0,"",'Ark1'!Y1543)</f>
        <v/>
      </c>
      <c r="R128" s="35" t="str">
        <f>+IF(I128=0,"",'Ark1'!Z1543)</f>
        <v/>
      </c>
      <c r="S128" s="30" t="str">
        <f>+IF(I128=0,"",'Ark1'!AA1543)</f>
        <v/>
      </c>
      <c r="T128" s="30" t="str">
        <f>+IF(I128=0,"",'Ark1'!AB1543)</f>
        <v/>
      </c>
      <c r="U128" s="35">
        <f>+'Ark1'!AD1543</f>
        <v>0</v>
      </c>
      <c r="V128" s="30" t="str">
        <f>+IF(I128=0,"",I128/D128)</f>
        <v/>
      </c>
      <c r="W128" s="30" t="str">
        <f>+IF(I128=0,"",I128/H128)</f>
        <v/>
      </c>
      <c r="X128" s="224"/>
      <c r="Y128" s="227"/>
      <c r="AA128" s="30"/>
      <c r="AB128" s="28"/>
      <c r="AC128" s="228"/>
      <c r="AD128" s="29"/>
      <c r="AH128" s="29"/>
    </row>
    <row r="129" spans="1:34" ht="15.6">
      <c r="A129" s="224"/>
      <c r="B129" s="244">
        <f>+'Ark1'!C1568</f>
        <v>2024</v>
      </c>
      <c r="C129" s="224"/>
      <c r="D129" s="29">
        <f>+'Ark1'!M1544</f>
        <v>8</v>
      </c>
      <c r="E129" s="254" t="s">
        <v>101</v>
      </c>
      <c r="F129" s="29">
        <f>+'Ark1'!D1544</f>
        <v>2</v>
      </c>
      <c r="G129" s="29" t="s">
        <v>560</v>
      </c>
      <c r="H129" s="29">
        <f>+'Ark1'!Q1544</f>
        <v>0</v>
      </c>
      <c r="I129" s="29">
        <f>+'Ark1'!R1544</f>
        <v>0</v>
      </c>
      <c r="J129" s="30" t="str">
        <f>+IF(I129=0,"",'Ark1'!AG1544)</f>
        <v/>
      </c>
      <c r="K129" s="30" t="str">
        <f>+IF(I129=0,"",'Ark1'!AH1544)</f>
        <v/>
      </c>
      <c r="L129" s="28" t="str">
        <f>+IF(I129=0,"",'Ark1'!S1544)</f>
        <v/>
      </c>
      <c r="M129" s="30" t="str">
        <f>+IF(I129=0,"",'Ark1'!U1544)</f>
        <v/>
      </c>
      <c r="N129" s="30" t="str">
        <f>+IF(I129=0,"",'Ark1'!V1544)</f>
        <v/>
      </c>
      <c r="O129" s="30" t="str">
        <f>+IF(I129=0,"",'Ark1'!W1544)</f>
        <v/>
      </c>
      <c r="P129" s="35" t="str">
        <f>+IF(I129=0,"",'Ark1'!X1544)</f>
        <v/>
      </c>
      <c r="Q129" s="35" t="str">
        <f>+IF(I129=0,"",'Ark1'!Y1544)</f>
        <v/>
      </c>
      <c r="R129" s="35" t="str">
        <f>+IF(I129=0,"",'Ark1'!Z1544)</f>
        <v/>
      </c>
      <c r="S129" s="30" t="str">
        <f>+IF(I129=0,"",'Ark1'!AA1544)</f>
        <v/>
      </c>
      <c r="T129" s="30" t="str">
        <f>+IF(I129=0,"",'Ark1'!AB1544)</f>
        <v/>
      </c>
      <c r="U129" s="35">
        <f>+'Ark1'!AD1544</f>
        <v>0</v>
      </c>
      <c r="V129" s="30" t="str">
        <f t="shared" ref="V129:V139" si="14">+IF(I129=0,"",I129/D129)</f>
        <v/>
      </c>
      <c r="W129" s="30" t="str">
        <f t="shared" ref="W129:W139" si="15">+IF(I129=0,"",I129/H129)</f>
        <v/>
      </c>
      <c r="X129" s="224"/>
      <c r="Y129" s="227"/>
      <c r="AA129" s="30"/>
      <c r="AB129" s="28"/>
      <c r="AC129" s="228"/>
      <c r="AD129" s="29"/>
      <c r="AH129" s="29"/>
    </row>
    <row r="130" spans="1:34" ht="15.6">
      <c r="A130" s="224"/>
      <c r="B130" s="244">
        <f>+'Ark1'!C1569</f>
        <v>2024</v>
      </c>
      <c r="C130" s="224"/>
      <c r="D130" s="29">
        <f>+'Ark1'!M1545</f>
        <v>8</v>
      </c>
      <c r="E130" s="254" t="s">
        <v>101</v>
      </c>
      <c r="F130" s="29">
        <f>+'Ark1'!D1545</f>
        <v>3</v>
      </c>
      <c r="G130" s="29" t="s">
        <v>561</v>
      </c>
      <c r="H130" s="29">
        <f>+'Ark1'!Q1545</f>
        <v>1</v>
      </c>
      <c r="I130" s="29">
        <f>+'Ark1'!R1545</f>
        <v>4</v>
      </c>
      <c r="J130" s="30">
        <f>+IF(I130=0,"",'Ark1'!AG1545)</f>
        <v>33.333333333333343</v>
      </c>
      <c r="K130" s="30">
        <f>+IF(I130=0,"",'Ark1'!AH1545)</f>
        <v>29.79405034324941</v>
      </c>
      <c r="L130" s="28">
        <f>+IF(I130=0,"",'Ark1'!S1545)</f>
        <v>8.75</v>
      </c>
      <c r="M130" s="30">
        <f>+IF(I130=0,"",'Ark1'!U1545)</f>
        <v>16.274999999999999</v>
      </c>
      <c r="N130" s="30">
        <f>+IF(I130=0,"",'Ark1'!V1545)</f>
        <v>0</v>
      </c>
      <c r="O130" s="30">
        <f>+IF(I130=0,"",'Ark1'!W1545)</f>
        <v>0</v>
      </c>
      <c r="P130" s="35">
        <f>+IF(I130=0,"",'Ark1'!X1545)</f>
        <v>25</v>
      </c>
      <c r="Q130" s="35">
        <f>+IF(I130=0,"",'Ark1'!Y1545)</f>
        <v>0</v>
      </c>
      <c r="R130" s="35">
        <f>+IF(I130=0,"",'Ark1'!Z1545)</f>
        <v>0</v>
      </c>
      <c r="S130" s="30">
        <f>+IF(I130=0,"",'Ark1'!AA1545)</f>
        <v>2.2015619455286775</v>
      </c>
      <c r="T130" s="30">
        <f>+IF(I130=0,"",'Ark1'!AB1545)</f>
        <v>0.4330127018922193</v>
      </c>
      <c r="U130" s="35">
        <f>+'Ark1'!AD1545</f>
        <v>43.926163552051911</v>
      </c>
      <c r="V130" s="30">
        <f t="shared" si="14"/>
        <v>0.5</v>
      </c>
      <c r="W130" s="30">
        <f t="shared" si="15"/>
        <v>4</v>
      </c>
      <c r="X130" s="224"/>
      <c r="Y130" s="227"/>
      <c r="AA130" s="30"/>
      <c r="AB130" s="28"/>
      <c r="AC130" s="228"/>
      <c r="AD130" s="29"/>
      <c r="AH130" s="29"/>
    </row>
    <row r="131" spans="1:34" ht="15.6">
      <c r="A131" s="224"/>
      <c r="B131" s="244">
        <f>+'Ark1'!C1570</f>
        <v>2024</v>
      </c>
      <c r="C131" s="224"/>
      <c r="D131" s="29">
        <f>+'Ark1'!M1546</f>
        <v>8</v>
      </c>
      <c r="E131" s="254" t="s">
        <v>101</v>
      </c>
      <c r="F131" s="29">
        <f>+'Ark1'!D1546</f>
        <v>4</v>
      </c>
      <c r="G131" s="29" t="s">
        <v>562</v>
      </c>
      <c r="H131" s="29">
        <f>+'Ark1'!Q1546</f>
        <v>2</v>
      </c>
      <c r="I131" s="29">
        <f>+'Ark1'!R1546</f>
        <v>7</v>
      </c>
      <c r="J131" s="30">
        <f>+IF(I131=0,"",'Ark1'!AG1546)</f>
        <v>21.212121212121215</v>
      </c>
      <c r="K131" s="30">
        <f>+IF(I131=0,"",'Ark1'!AH1546)</f>
        <v>19.629758994062172</v>
      </c>
      <c r="L131" s="28">
        <f>+IF(I131=0,"",'Ark1'!S1546)</f>
        <v>9.2857142857142883</v>
      </c>
      <c r="M131" s="30">
        <f>+IF(I131=0,"",'Ark1'!U1546)</f>
        <v>16.057142857142853</v>
      </c>
      <c r="N131" s="30">
        <f>+IF(I131=0,"",'Ark1'!V1546)</f>
        <v>0</v>
      </c>
      <c r="O131" s="30">
        <f>+IF(I131=0,"",'Ark1'!W1546)</f>
        <v>0</v>
      </c>
      <c r="P131" s="35">
        <f>+IF(I131=0,"",'Ark1'!X1546)</f>
        <v>42.857142857142847</v>
      </c>
      <c r="Q131" s="35">
        <f>+IF(I131=0,"",'Ark1'!Y1546)</f>
        <v>0</v>
      </c>
      <c r="R131" s="35">
        <f>+IF(I131=0,"",'Ark1'!Z1546)</f>
        <v>0</v>
      </c>
      <c r="S131" s="30">
        <f>+IF(I131=0,"",'Ark1'!AA1546)</f>
        <v>1.5600889561241025</v>
      </c>
      <c r="T131" s="30">
        <f>+IF(I131=0,"",'Ark1'!AB1546)</f>
        <v>0.4517539514526101</v>
      </c>
      <c r="U131" s="35">
        <f>+'Ark1'!AD1546</f>
        <v>22.007270915945178</v>
      </c>
      <c r="V131" s="30">
        <f t="shared" si="14"/>
        <v>0.875</v>
      </c>
      <c r="W131" s="30">
        <f t="shared" si="15"/>
        <v>3.5</v>
      </c>
      <c r="X131" s="224"/>
      <c r="Y131" s="227"/>
      <c r="AA131" s="30"/>
      <c r="AB131" s="28"/>
      <c r="AC131" s="228"/>
      <c r="AD131" s="29"/>
      <c r="AH131" s="29"/>
    </row>
    <row r="132" spans="1:34" ht="15.6">
      <c r="A132" s="224"/>
      <c r="B132" s="244">
        <f>+'Ark1'!C1571</f>
        <v>2024</v>
      </c>
      <c r="C132" s="224"/>
      <c r="D132" s="29">
        <f>+'Ark1'!M1547</f>
        <v>8</v>
      </c>
      <c r="E132" s="254" t="s">
        <v>101</v>
      </c>
      <c r="F132" s="29">
        <f>+'Ark1'!D1547</f>
        <v>5</v>
      </c>
      <c r="G132" s="29" t="s">
        <v>451</v>
      </c>
      <c r="H132" s="29">
        <f>+'Ark1'!Q1547</f>
        <v>50</v>
      </c>
      <c r="I132" s="29">
        <f>+'Ark1'!R1547</f>
        <v>179</v>
      </c>
      <c r="J132" s="30">
        <f>+IF(I132=0,"",'Ark1'!AG1547)</f>
        <v>29.635761589403977</v>
      </c>
      <c r="K132" s="30">
        <f>+IF(I132=0,"",'Ark1'!AH1547)</f>
        <v>31.65028571428574</v>
      </c>
      <c r="L132" s="28">
        <f>+IF(I132=0,"",'Ark1'!S1547)</f>
        <v>9.9888268156424562</v>
      </c>
      <c r="M132" s="30">
        <f>+IF(I132=0,"",'Ark1'!U1547)</f>
        <v>15.471508379888272</v>
      </c>
      <c r="N132" s="30">
        <f>+IF(I132=0,"",'Ark1'!V1547)</f>
        <v>0</v>
      </c>
      <c r="O132" s="30">
        <f>+IF(I132=0,"",'Ark1'!W1547)</f>
        <v>0</v>
      </c>
      <c r="P132" s="35">
        <f>+IF(I132=0,"",'Ark1'!X1547)</f>
        <v>36.312849162011183</v>
      </c>
      <c r="Q132" s="35">
        <f>+IF(I132=0,"",'Ark1'!Y1547)</f>
        <v>0</v>
      </c>
      <c r="R132" s="35">
        <f>+IF(I132=0,"",'Ark1'!Z1547)</f>
        <v>0</v>
      </c>
      <c r="S132" s="30">
        <f>+IF(I132=0,"",'Ark1'!AA1547)</f>
        <v>1.9218018383266036</v>
      </c>
      <c r="T132" s="30">
        <f>+IF(I132=0,"",'Ark1'!AB1547)</f>
        <v>0.85866485170238693</v>
      </c>
      <c r="U132" s="35">
        <f>+'Ark1'!AD1547</f>
        <v>18.532900975302752</v>
      </c>
      <c r="V132" s="30">
        <f t="shared" si="14"/>
        <v>22.375</v>
      </c>
      <c r="W132" s="30">
        <f t="shared" si="15"/>
        <v>3.58</v>
      </c>
      <c r="X132" s="224"/>
      <c r="Y132" s="227"/>
      <c r="AA132" s="30"/>
      <c r="AB132" s="28"/>
      <c r="AC132" s="228"/>
      <c r="AD132" s="29"/>
      <c r="AH132" s="29"/>
    </row>
    <row r="133" spans="1:34" ht="15.6">
      <c r="A133" s="224"/>
      <c r="B133" s="244">
        <f>+'Ark1'!C1572</f>
        <v>2024</v>
      </c>
      <c r="C133" s="224"/>
      <c r="D133" s="29">
        <f>+'Ark1'!M1548</f>
        <v>8</v>
      </c>
      <c r="E133" s="254" t="s">
        <v>101</v>
      </c>
      <c r="F133" s="29">
        <f>+'Ark1'!D1548</f>
        <v>6</v>
      </c>
      <c r="G133" s="29" t="s">
        <v>563</v>
      </c>
      <c r="H133" s="29">
        <f>+'Ark1'!Q1548</f>
        <v>71</v>
      </c>
      <c r="I133" s="29">
        <f>+'Ark1'!R1548</f>
        <v>229</v>
      </c>
      <c r="J133" s="30">
        <f>+IF(I133=0,"",'Ark1'!AG1548)</f>
        <v>23.415132924335381</v>
      </c>
      <c r="K133" s="30">
        <f>+IF(I133=0,"",'Ark1'!AH1548)</f>
        <v>24.788083971325609</v>
      </c>
      <c r="L133" s="28">
        <f>+IF(I133=0,"",'Ark1'!S1548)</f>
        <v>9.934497816593888</v>
      </c>
      <c r="M133" s="30">
        <f>+IF(I133=0,"",'Ark1'!U1548)</f>
        <v>16.881659388646288</v>
      </c>
      <c r="N133" s="30">
        <f>+IF(I133=0,"",'Ark1'!V1548)</f>
        <v>0</v>
      </c>
      <c r="O133" s="30">
        <f>+IF(I133=0,"",'Ark1'!W1548)</f>
        <v>0</v>
      </c>
      <c r="P133" s="35">
        <f>+IF(I133=0,"",'Ark1'!X1548)</f>
        <v>60.698689956331854</v>
      </c>
      <c r="Q133" s="35">
        <f>+IF(I133=0,"",'Ark1'!Y1548)</f>
        <v>2.6200873362445409</v>
      </c>
      <c r="R133" s="35">
        <f>+IF(I133=0,"",'Ark1'!Z1548)</f>
        <v>0</v>
      </c>
      <c r="S133" s="30">
        <f>+IF(I133=0,"",'Ark1'!AA1548)</f>
        <v>2.7706217433425362</v>
      </c>
      <c r="T133" s="30">
        <f>+IF(I133=0,"",'Ark1'!AB1548)</f>
        <v>1.1292410931691248</v>
      </c>
      <c r="U133" s="35">
        <f>+'Ark1'!AD1548</f>
        <v>29.383535943386356</v>
      </c>
      <c r="V133" s="30">
        <f t="shared" si="14"/>
        <v>28.625</v>
      </c>
      <c r="W133" s="30">
        <f t="shared" si="15"/>
        <v>3.2253521126760565</v>
      </c>
      <c r="X133" s="224"/>
      <c r="Y133" s="227"/>
      <c r="AA133" s="30"/>
      <c r="AB133" s="28"/>
      <c r="AC133" s="228"/>
      <c r="AD133" s="29"/>
      <c r="AH133" s="29"/>
    </row>
    <row r="134" spans="1:34" ht="15.6">
      <c r="A134" s="224"/>
      <c r="B134" s="244">
        <f>+'Ark1'!C1573</f>
        <v>2024</v>
      </c>
      <c r="C134" s="224"/>
      <c r="D134" s="29">
        <f>+'Ark1'!M1549</f>
        <v>8</v>
      </c>
      <c r="E134" s="254" t="s">
        <v>101</v>
      </c>
      <c r="F134" s="29">
        <f>+'Ark1'!D1549</f>
        <v>7</v>
      </c>
      <c r="G134" s="29" t="s">
        <v>564</v>
      </c>
      <c r="H134" s="29">
        <f>+'Ark1'!Q1549</f>
        <v>26</v>
      </c>
      <c r="I134" s="29">
        <f>+'Ark1'!R1549</f>
        <v>53</v>
      </c>
      <c r="J134" s="30">
        <f>+IF(I134=0,"",'Ark1'!AG1549)</f>
        <v>19.202898550724637</v>
      </c>
      <c r="K134" s="30">
        <f>+IF(I134=0,"",'Ark1'!AH1549)</f>
        <v>20.781174310990995</v>
      </c>
      <c r="L134" s="28">
        <f>+IF(I134=0,"",'Ark1'!S1549)</f>
        <v>9.7735849056603765</v>
      </c>
      <c r="M134" s="30">
        <f>+IF(I134=0,"",'Ark1'!U1549)</f>
        <v>15.379245283018873</v>
      </c>
      <c r="N134" s="30">
        <f>+IF(I134=0,"",'Ark1'!V1549)</f>
        <v>0</v>
      </c>
      <c r="O134" s="30">
        <f>+IF(I134=0,"",'Ark1'!W1549)</f>
        <v>0</v>
      </c>
      <c r="P134" s="35">
        <f>+IF(I134=0,"",'Ark1'!X1549)</f>
        <v>16.981132075471692</v>
      </c>
      <c r="Q134" s="35">
        <f>+IF(I134=0,"",'Ark1'!Y1549)</f>
        <v>1.886792452830188</v>
      </c>
      <c r="R134" s="35">
        <f>+IF(I134=0,"",'Ark1'!Z1549)</f>
        <v>0</v>
      </c>
      <c r="S134" s="30">
        <f>+IF(I134=0,"",'Ark1'!AA1549)</f>
        <v>2.2261192640045313</v>
      </c>
      <c r="T134" s="30">
        <f>+IF(I134=0,"",'Ark1'!AB1549)</f>
        <v>0.92433575199366158</v>
      </c>
      <c r="U134" s="35">
        <f>+'Ark1'!AD1549</f>
        <v>35.257616611236941</v>
      </c>
      <c r="V134" s="30">
        <f t="shared" si="14"/>
        <v>6.625</v>
      </c>
      <c r="W134" s="30">
        <f t="shared" si="15"/>
        <v>2.0384615384615383</v>
      </c>
      <c r="X134" s="224"/>
      <c r="Y134" s="227"/>
      <c r="AA134" s="30"/>
      <c r="AB134" s="28"/>
      <c r="AC134" s="228"/>
      <c r="AD134" s="29"/>
      <c r="AH134" s="29"/>
    </row>
    <row r="135" spans="1:34" ht="15.6">
      <c r="A135" s="224"/>
      <c r="B135" s="244">
        <f>+'Ark1'!C1574</f>
        <v>2024</v>
      </c>
      <c r="C135" s="224"/>
      <c r="D135" s="29">
        <f>+'Ark1'!M1550</f>
        <v>8</v>
      </c>
      <c r="E135" s="254" t="s">
        <v>101</v>
      </c>
      <c r="F135" s="29">
        <f>+'Ark1'!D1550</f>
        <v>8</v>
      </c>
      <c r="G135" s="29" t="s">
        <v>565</v>
      </c>
      <c r="H135" s="29">
        <f>+'Ark1'!Q1550</f>
        <v>0</v>
      </c>
      <c r="I135" s="29">
        <f>+'Ark1'!R1550</f>
        <v>0</v>
      </c>
      <c r="J135" s="30" t="str">
        <f>+IF(I135=0,"",'Ark1'!AG1550)</f>
        <v/>
      </c>
      <c r="K135" s="30" t="str">
        <f>+IF(I135=0,"",'Ark1'!AH1550)</f>
        <v/>
      </c>
      <c r="L135" s="28" t="str">
        <f>+IF(I135=0,"",'Ark1'!S1550)</f>
        <v/>
      </c>
      <c r="M135" s="30" t="str">
        <f>+IF(I135=0,"",'Ark1'!U1550)</f>
        <v/>
      </c>
      <c r="N135" s="30" t="str">
        <f>+IF(I135=0,"",'Ark1'!V1550)</f>
        <v/>
      </c>
      <c r="O135" s="30" t="str">
        <f>+IF(I135=0,"",'Ark1'!W1550)</f>
        <v/>
      </c>
      <c r="P135" s="35" t="str">
        <f>+IF(I135=0,"",'Ark1'!X1550)</f>
        <v/>
      </c>
      <c r="Q135" s="35" t="str">
        <f>+IF(I135=0,"",'Ark1'!Y1550)</f>
        <v/>
      </c>
      <c r="R135" s="35" t="str">
        <f>+IF(I135=0,"",'Ark1'!Z1550)</f>
        <v/>
      </c>
      <c r="S135" s="30" t="str">
        <f>+IF(I135=0,"",'Ark1'!AA1550)</f>
        <v/>
      </c>
      <c r="T135" s="30" t="str">
        <f>+IF(I135=0,"",'Ark1'!AB1550)</f>
        <v/>
      </c>
      <c r="U135" s="35">
        <f>+'Ark1'!AD1550</f>
        <v>0</v>
      </c>
      <c r="V135" s="30" t="str">
        <f t="shared" si="14"/>
        <v/>
      </c>
      <c r="W135" s="30" t="str">
        <f t="shared" si="15"/>
        <v/>
      </c>
      <c r="X135" s="224"/>
      <c r="Y135" s="227"/>
      <c r="AA135" s="30"/>
      <c r="AB135" s="28"/>
      <c r="AC135" s="228"/>
      <c r="AD135" s="29"/>
      <c r="AH135" s="29"/>
    </row>
    <row r="136" spans="1:34" ht="15.6">
      <c r="A136" s="224"/>
      <c r="B136" s="244">
        <f>+'Ark1'!C1575</f>
        <v>2024</v>
      </c>
      <c r="C136" s="224"/>
      <c r="D136" s="29">
        <f>+'Ark1'!M1551</f>
        <v>8</v>
      </c>
      <c r="E136" s="254" t="s">
        <v>101</v>
      </c>
      <c r="F136" s="29">
        <f>+'Ark1'!D1551</f>
        <v>9</v>
      </c>
      <c r="G136" s="29" t="s">
        <v>566</v>
      </c>
      <c r="H136" s="29">
        <f>+'Ark1'!Q1551</f>
        <v>0</v>
      </c>
      <c r="I136" s="29">
        <f>+'Ark1'!R1551</f>
        <v>0</v>
      </c>
      <c r="J136" s="30" t="str">
        <f>+IF(I136=0,"",'Ark1'!AG1551)</f>
        <v/>
      </c>
      <c r="K136" s="30" t="str">
        <f>+IF(I136=0,"",'Ark1'!AH1551)</f>
        <v/>
      </c>
      <c r="L136" s="28" t="str">
        <f>+IF(I136=0,"",'Ark1'!S1551)</f>
        <v/>
      </c>
      <c r="M136" s="30" t="str">
        <f>+IF(I136=0,"",'Ark1'!U1551)</f>
        <v/>
      </c>
      <c r="N136" s="30" t="str">
        <f>+IF(I136=0,"",'Ark1'!V1551)</f>
        <v/>
      </c>
      <c r="O136" s="30" t="str">
        <f>+IF(I136=0,"",'Ark1'!W1551)</f>
        <v/>
      </c>
      <c r="P136" s="35" t="str">
        <f>+IF(I136=0,"",'Ark1'!X1551)</f>
        <v/>
      </c>
      <c r="Q136" s="35" t="str">
        <f>+IF(I136=0,"",'Ark1'!Y1551)</f>
        <v/>
      </c>
      <c r="R136" s="35" t="str">
        <f>+IF(I136=0,"",'Ark1'!Z1551)</f>
        <v/>
      </c>
      <c r="S136" s="30" t="str">
        <f>+IF(I136=0,"",'Ark1'!AA1551)</f>
        <v/>
      </c>
      <c r="T136" s="30" t="str">
        <f>+IF(I136=0,"",'Ark1'!AB1551)</f>
        <v/>
      </c>
      <c r="U136" s="35">
        <f>+'Ark1'!AD1551</f>
        <v>0</v>
      </c>
      <c r="V136" s="30" t="str">
        <f t="shared" si="14"/>
        <v/>
      </c>
      <c r="W136" s="30" t="str">
        <f t="shared" si="15"/>
        <v/>
      </c>
      <c r="X136" s="224"/>
      <c r="Y136" s="227"/>
      <c r="AA136" s="30"/>
      <c r="AB136" s="28"/>
      <c r="AC136" s="228"/>
      <c r="AD136" s="29"/>
      <c r="AH136" s="29"/>
    </row>
    <row r="137" spans="1:34" ht="15.6">
      <c r="A137" s="224"/>
      <c r="B137" s="244">
        <f>+'Ark1'!C1576</f>
        <v>2024</v>
      </c>
      <c r="C137" s="224"/>
      <c r="D137" s="29">
        <f>+'Ark1'!M1552</f>
        <v>8</v>
      </c>
      <c r="E137" s="254" t="s">
        <v>101</v>
      </c>
      <c r="F137" s="29">
        <f>+'Ark1'!D1552</f>
        <v>10</v>
      </c>
      <c r="G137" s="29" t="s">
        <v>567</v>
      </c>
      <c r="H137" s="29">
        <f>+'Ark1'!Q1552</f>
        <v>0</v>
      </c>
      <c r="I137" s="29">
        <f>+'Ark1'!R1552</f>
        <v>0</v>
      </c>
      <c r="J137" s="30" t="str">
        <f>+IF(I137=0,"",'Ark1'!AG1552)</f>
        <v/>
      </c>
      <c r="K137" s="30" t="str">
        <f>+IF(I137=0,"",'Ark1'!AH1552)</f>
        <v/>
      </c>
      <c r="L137" s="28" t="str">
        <f>+IF(I137=0,"",'Ark1'!S1552)</f>
        <v/>
      </c>
      <c r="M137" s="30" t="str">
        <f>+IF(I137=0,"",'Ark1'!U1552)</f>
        <v/>
      </c>
      <c r="N137" s="30" t="str">
        <f>+IF(I137=0,"",'Ark1'!V1552)</f>
        <v/>
      </c>
      <c r="O137" s="30" t="str">
        <f>+IF(I137=0,"",'Ark1'!W1552)</f>
        <v/>
      </c>
      <c r="P137" s="35" t="str">
        <f>+IF(I137=0,"",'Ark1'!X1552)</f>
        <v/>
      </c>
      <c r="Q137" s="35" t="str">
        <f>+IF(I137=0,"",'Ark1'!Y1552)</f>
        <v/>
      </c>
      <c r="R137" s="35" t="str">
        <f>+IF(I137=0,"",'Ark1'!Z1552)</f>
        <v/>
      </c>
      <c r="S137" s="30" t="str">
        <f>+IF(I137=0,"",'Ark1'!AA1552)</f>
        <v/>
      </c>
      <c r="T137" s="30" t="str">
        <f>+IF(I137=0,"",'Ark1'!AB1552)</f>
        <v/>
      </c>
      <c r="U137" s="35">
        <f>+'Ark1'!AD1552</f>
        <v>0</v>
      </c>
      <c r="V137" s="30" t="str">
        <f t="shared" si="14"/>
        <v/>
      </c>
      <c r="W137" s="30" t="str">
        <f t="shared" si="15"/>
        <v/>
      </c>
      <c r="X137" s="224"/>
      <c r="Y137" s="227"/>
      <c r="AA137" s="30"/>
      <c r="AB137" s="28"/>
      <c r="AC137" s="228"/>
      <c r="AD137" s="29"/>
      <c r="AH137" s="29"/>
    </row>
    <row r="138" spans="1:34" ht="15.6">
      <c r="A138" s="224"/>
      <c r="B138" s="244">
        <f>+'Ark1'!C1577</f>
        <v>2024</v>
      </c>
      <c r="C138" s="224"/>
      <c r="D138" s="29">
        <f>+'Ark1'!M1553</f>
        <v>8</v>
      </c>
      <c r="E138" s="254" t="s">
        <v>101</v>
      </c>
      <c r="F138" s="29">
        <f>+'Ark1'!D1553</f>
        <v>11</v>
      </c>
      <c r="G138" s="29" t="s">
        <v>568</v>
      </c>
      <c r="H138" s="29">
        <f>+'Ark1'!Q1553</f>
        <v>0</v>
      </c>
      <c r="I138" s="29">
        <f>+'Ark1'!R1553</f>
        <v>0</v>
      </c>
      <c r="J138" s="30" t="str">
        <f>+IF(I138=0,"",'Ark1'!AG1553)</f>
        <v/>
      </c>
      <c r="K138" s="30" t="str">
        <f>+IF(I138=0,"",'Ark1'!AH1553)</f>
        <v/>
      </c>
      <c r="L138" s="28" t="str">
        <f>+IF(I138=0,"",'Ark1'!S1553)</f>
        <v/>
      </c>
      <c r="M138" s="30" t="str">
        <f>+IF(I138=0,"",'Ark1'!U1553)</f>
        <v/>
      </c>
      <c r="N138" s="30" t="str">
        <f>+IF(I138=0,"",'Ark1'!V1553)</f>
        <v/>
      </c>
      <c r="O138" s="30" t="str">
        <f>+IF(I138=0,"",'Ark1'!W1553)</f>
        <v/>
      </c>
      <c r="P138" s="35" t="str">
        <f>+IF(I138=0,"",'Ark1'!X1553)</f>
        <v/>
      </c>
      <c r="Q138" s="35" t="str">
        <f>+IF(I138=0,"",'Ark1'!Y1553)</f>
        <v/>
      </c>
      <c r="R138" s="35" t="str">
        <f>+IF(I138=0,"",'Ark1'!Z1553)</f>
        <v/>
      </c>
      <c r="S138" s="30" t="str">
        <f>+IF(I138=0,"",'Ark1'!AA1553)</f>
        <v/>
      </c>
      <c r="T138" s="30" t="str">
        <f>+IF(I138=0,"",'Ark1'!AB1553)</f>
        <v/>
      </c>
      <c r="U138" s="35">
        <f>+'Ark1'!AD1553</f>
        <v>0</v>
      </c>
      <c r="V138" s="30" t="str">
        <f t="shared" si="14"/>
        <v/>
      </c>
      <c r="W138" s="30" t="str">
        <f t="shared" si="15"/>
        <v/>
      </c>
      <c r="X138" s="224"/>
      <c r="Y138" s="227"/>
      <c r="AA138" s="30"/>
      <c r="AB138" s="28"/>
      <c r="AC138" s="228"/>
      <c r="AD138" s="29"/>
      <c r="AH138" s="29"/>
    </row>
    <row r="139" spans="1:34" ht="15.6">
      <c r="A139" s="224"/>
      <c r="B139" s="244">
        <f>+'Ark1'!C1578</f>
        <v>2024</v>
      </c>
      <c r="C139" s="224"/>
      <c r="D139" s="29">
        <f>+'Ark1'!M1554</f>
        <v>8</v>
      </c>
      <c r="E139" s="254" t="s">
        <v>101</v>
      </c>
      <c r="F139" s="29">
        <f>+'Ark1'!D1554</f>
        <v>12</v>
      </c>
      <c r="G139" s="29" t="s">
        <v>569</v>
      </c>
      <c r="H139" s="29">
        <f>+'Ark1'!Q1554</f>
        <v>0</v>
      </c>
      <c r="I139" s="29">
        <f>+'Ark1'!R1554</f>
        <v>0</v>
      </c>
      <c r="J139" s="30" t="str">
        <f>+IF(I139=0,"",'Ark1'!AG1554)</f>
        <v/>
      </c>
      <c r="K139" s="30" t="str">
        <f>+IF(I139=0,"",'Ark1'!AH1554)</f>
        <v/>
      </c>
      <c r="L139" s="28" t="str">
        <f>+IF(I139=0,"",'Ark1'!S1554)</f>
        <v/>
      </c>
      <c r="M139" s="30" t="str">
        <f>+IF(I139=0,"",'Ark1'!U1554)</f>
        <v/>
      </c>
      <c r="N139" s="30" t="str">
        <f>+IF(I139=0,"",'Ark1'!V1554)</f>
        <v/>
      </c>
      <c r="O139" s="30" t="str">
        <f>+IF(I139=0,"",'Ark1'!W1554)</f>
        <v/>
      </c>
      <c r="P139" s="35" t="str">
        <f>+IF(I139=0,"",'Ark1'!X1554)</f>
        <v/>
      </c>
      <c r="Q139" s="35" t="str">
        <f>+IF(I139=0,"",'Ark1'!Y1554)</f>
        <v/>
      </c>
      <c r="R139" s="35" t="str">
        <f>+IF(I139=0,"",'Ark1'!Z1554)</f>
        <v/>
      </c>
      <c r="S139" s="30" t="str">
        <f>+IF(I139=0,"",'Ark1'!AA1554)</f>
        <v/>
      </c>
      <c r="T139" s="30" t="str">
        <f>+IF(I139=0,"",'Ark1'!AB1554)</f>
        <v/>
      </c>
      <c r="U139" s="35">
        <f>+'Ark1'!AD1554</f>
        <v>0</v>
      </c>
      <c r="V139" s="30" t="str">
        <f t="shared" si="14"/>
        <v/>
      </c>
      <c r="W139" s="30" t="str">
        <f t="shared" si="15"/>
        <v/>
      </c>
      <c r="X139" s="224"/>
      <c r="Y139" s="227"/>
      <c r="AA139" s="30"/>
      <c r="AB139" s="28"/>
      <c r="AC139" s="228"/>
      <c r="AD139" s="29"/>
      <c r="AH139" s="29"/>
    </row>
    <row r="140" spans="1:34" ht="15.6">
      <c r="A140" s="224"/>
      <c r="B140" s="244">
        <f>+'Ark1'!C1579</f>
        <v>2024</v>
      </c>
      <c r="C140" s="224"/>
      <c r="D140" s="224"/>
      <c r="E140" s="224"/>
      <c r="F140" s="224"/>
      <c r="G140" s="224"/>
      <c r="H140" s="224"/>
      <c r="I140" s="224"/>
      <c r="J140" s="225"/>
      <c r="K140" s="225"/>
      <c r="L140" s="224"/>
      <c r="M140" s="224"/>
      <c r="N140" s="224"/>
      <c r="O140" s="226"/>
      <c r="P140" s="226"/>
      <c r="Q140" s="226"/>
      <c r="R140" s="226"/>
      <c r="S140" s="225"/>
      <c r="T140" s="224"/>
      <c r="U140" s="226"/>
      <c r="V140" s="226"/>
      <c r="W140" s="225"/>
      <c r="X140" s="224"/>
      <c r="Y140" s="227"/>
      <c r="AA140" s="30"/>
      <c r="AB140" s="28"/>
      <c r="AC140" s="228"/>
      <c r="AD140" s="29"/>
      <c r="AH140" s="29"/>
    </row>
    <row r="141" spans="1:34" ht="22.8">
      <c r="A141" s="224"/>
      <c r="B141" s="244">
        <f>+'Ark1'!C1580</f>
        <v>2024</v>
      </c>
      <c r="C141" s="224"/>
      <c r="D141" s="224"/>
      <c r="E141" s="269" t="str">
        <f>+E146</f>
        <v>3+</v>
      </c>
      <c r="F141" s="224"/>
      <c r="G141" s="224"/>
      <c r="H141" s="224"/>
      <c r="I141" s="248">
        <f>SUM(I146:I157)</f>
        <v>187</v>
      </c>
      <c r="J141" s="225"/>
      <c r="K141" s="225"/>
      <c r="L141" s="224"/>
      <c r="M141" s="276">
        <f>+Fettgruppe!L18</f>
        <v>16.944385026737965</v>
      </c>
      <c r="N141" s="224"/>
      <c r="O141" s="226"/>
      <c r="P141" s="226"/>
      <c r="Q141" s="226"/>
      <c r="R141" s="226"/>
      <c r="S141" s="225"/>
      <c r="T141" s="224"/>
      <c r="U141" s="226"/>
      <c r="V141" s="226"/>
      <c r="W141" s="225"/>
      <c r="X141" s="224"/>
      <c r="Y141" s="227"/>
      <c r="AA141" s="30"/>
      <c r="AB141" s="28"/>
      <c r="AC141" s="228"/>
      <c r="AD141" s="29"/>
      <c r="AH141" s="29"/>
    </row>
    <row r="142" spans="1:34" ht="15.6">
      <c r="A142" s="224"/>
      <c r="B142" s="244">
        <f>+'Ark1'!C1581</f>
        <v>2024</v>
      </c>
      <c r="C142" s="224"/>
      <c r="D142" s="224"/>
      <c r="E142" s="224"/>
      <c r="F142" s="224"/>
      <c r="G142" s="224"/>
      <c r="H142" s="224"/>
      <c r="I142" s="224"/>
      <c r="J142" s="225"/>
      <c r="K142" s="225"/>
      <c r="L142" s="224"/>
      <c r="M142" s="224"/>
      <c r="N142" s="224"/>
      <c r="O142" s="226"/>
      <c r="P142" s="226"/>
      <c r="Q142" s="226"/>
      <c r="R142" s="226"/>
      <c r="S142" s="225"/>
      <c r="T142" s="224"/>
      <c r="U142" s="226"/>
      <c r="V142" s="226"/>
      <c r="W142" s="241" t="s">
        <v>2</v>
      </c>
      <c r="X142" s="224"/>
      <c r="Y142" s="227"/>
      <c r="AA142" s="30"/>
      <c r="AB142" s="28"/>
      <c r="AC142" s="228"/>
      <c r="AD142" s="29"/>
      <c r="AH142" s="29"/>
    </row>
    <row r="143" spans="1:34" ht="15.6">
      <c r="A143" s="224"/>
      <c r="B143" s="244">
        <f>+'Ark1'!C1582</f>
        <v>2024</v>
      </c>
      <c r="C143" s="224"/>
      <c r="D143" s="224"/>
      <c r="E143" s="224"/>
      <c r="F143" s="224"/>
      <c r="G143" s="224"/>
      <c r="H143" s="242" t="s">
        <v>2</v>
      </c>
      <c r="I143" s="224"/>
      <c r="J143" s="225"/>
      <c r="K143" s="225"/>
      <c r="L143" s="242" t="s">
        <v>22</v>
      </c>
      <c r="M143" s="225"/>
      <c r="N143" s="225" t="s">
        <v>408</v>
      </c>
      <c r="O143" s="226" t="s">
        <v>408</v>
      </c>
      <c r="P143" s="243" t="s">
        <v>555</v>
      </c>
      <c r="Q143" s="37"/>
      <c r="R143" s="37"/>
      <c r="S143" s="241" t="s">
        <v>432</v>
      </c>
      <c r="T143" s="224"/>
      <c r="U143" s="243" t="s">
        <v>552</v>
      </c>
      <c r="V143" s="243" t="s">
        <v>79</v>
      </c>
      <c r="W143" s="241" t="s">
        <v>8</v>
      </c>
      <c r="X143" s="224"/>
      <c r="Y143" s="227"/>
      <c r="AA143" s="30"/>
      <c r="AB143" s="28"/>
      <c r="AC143" s="228"/>
      <c r="AD143" s="29"/>
      <c r="AH143" s="29"/>
    </row>
    <row r="144" spans="1:34" ht="15.6">
      <c r="A144" s="224"/>
      <c r="B144" s="244">
        <f>+'Ark1'!C1583</f>
        <v>2024</v>
      </c>
      <c r="C144" s="224"/>
      <c r="D144" s="242" t="s">
        <v>418</v>
      </c>
      <c r="E144" s="224"/>
      <c r="F144" s="242"/>
      <c r="G144" s="242"/>
      <c r="H144" s="242" t="s">
        <v>495</v>
      </c>
      <c r="I144" s="242" t="s">
        <v>2</v>
      </c>
      <c r="J144" s="241" t="s">
        <v>2</v>
      </c>
      <c r="K144" s="241" t="s">
        <v>1</v>
      </c>
      <c r="L144" s="242" t="s">
        <v>493</v>
      </c>
      <c r="M144" s="241" t="s">
        <v>22</v>
      </c>
      <c r="N144" s="241" t="s">
        <v>534</v>
      </c>
      <c r="O144" s="243" t="s">
        <v>499</v>
      </c>
      <c r="P144" s="243" t="s">
        <v>556</v>
      </c>
      <c r="Q144" s="37"/>
      <c r="R144" s="37"/>
      <c r="S144" s="241"/>
      <c r="T144" s="242" t="s">
        <v>493</v>
      </c>
      <c r="U144" s="243" t="s">
        <v>1</v>
      </c>
      <c r="V144" s="243" t="s">
        <v>433</v>
      </c>
      <c r="W144" s="241" t="s">
        <v>71</v>
      </c>
      <c r="X144" s="224"/>
      <c r="Y144" s="227"/>
      <c r="AA144" s="30"/>
      <c r="AB144" s="28"/>
      <c r="AC144" s="228"/>
      <c r="AD144" s="29"/>
      <c r="AH144" s="29"/>
    </row>
    <row r="145" spans="1:34" ht="15.6">
      <c r="A145" s="224"/>
      <c r="B145" s="244">
        <f>+'Ark1'!C1584</f>
        <v>2024</v>
      </c>
      <c r="C145" s="224"/>
      <c r="D145" s="242" t="s">
        <v>419</v>
      </c>
      <c r="E145" s="242"/>
      <c r="F145" s="242" t="s">
        <v>88</v>
      </c>
      <c r="G145" s="242"/>
      <c r="H145" s="55" t="s">
        <v>496</v>
      </c>
      <c r="I145" s="55" t="s">
        <v>8</v>
      </c>
      <c r="J145" s="105" t="s">
        <v>408</v>
      </c>
      <c r="K145" s="105" t="s">
        <v>408</v>
      </c>
      <c r="L145" s="55" t="s">
        <v>494</v>
      </c>
      <c r="M145" s="105" t="s">
        <v>44</v>
      </c>
      <c r="N145" s="105" t="s">
        <v>535</v>
      </c>
      <c r="O145" s="77" t="s">
        <v>500</v>
      </c>
      <c r="P145" s="77" t="s">
        <v>557</v>
      </c>
      <c r="Q145" s="77" t="s">
        <v>539</v>
      </c>
      <c r="R145" s="77" t="s">
        <v>558</v>
      </c>
      <c r="S145" s="105" t="s">
        <v>1</v>
      </c>
      <c r="T145" s="55" t="s">
        <v>494</v>
      </c>
      <c r="U145" s="77" t="s">
        <v>0</v>
      </c>
      <c r="V145" s="77" t="s">
        <v>434</v>
      </c>
      <c r="W145" s="105" t="s">
        <v>554</v>
      </c>
      <c r="X145" s="224"/>
      <c r="Y145" s="227"/>
      <c r="AA145" s="30"/>
      <c r="AB145" s="28"/>
      <c r="AC145" s="228"/>
      <c r="AD145" s="29"/>
      <c r="AH145" s="29"/>
    </row>
    <row r="146" spans="1:34" ht="15.6">
      <c r="A146" s="224"/>
      <c r="B146" s="244">
        <f>+'Ark1'!C1585</f>
        <v>2024</v>
      </c>
      <c r="C146" s="224"/>
      <c r="D146" s="244">
        <f>+'Ark1'!M1555</f>
        <v>9</v>
      </c>
      <c r="E146" s="244" t="s">
        <v>102</v>
      </c>
      <c r="F146" s="244">
        <f>+'Ark1'!D1555</f>
        <v>1</v>
      </c>
      <c r="G146" s="244" t="s">
        <v>559</v>
      </c>
      <c r="H146" s="244">
        <f>+'Ark1'!Q1555</f>
        <v>0</v>
      </c>
      <c r="I146" s="244">
        <f>+'Ark1'!R1555</f>
        <v>0</v>
      </c>
      <c r="J146" s="245" t="str">
        <f>+IF(I146=0,"",'Ark1'!AG1555)</f>
        <v/>
      </c>
      <c r="K146" s="245" t="str">
        <f>+IF(I146=0,"",'Ark1'!AH1555)</f>
        <v/>
      </c>
      <c r="L146" s="246" t="str">
        <f>+IF(I146=0,"",'Ark1'!S1555)</f>
        <v/>
      </c>
      <c r="M146" s="245" t="str">
        <f>+IF(I146=0,"",'Ark1'!U1555)</f>
        <v/>
      </c>
      <c r="N146" s="245" t="str">
        <f>+IF(I146=0,"",'Ark1'!V1555)</f>
        <v/>
      </c>
      <c r="O146" s="245" t="str">
        <f>+IF(I146=0,"",'Ark1'!W1555)</f>
        <v/>
      </c>
      <c r="P146" s="247" t="str">
        <f>+IF(I146=0,"",'Ark1'!X1555)</f>
        <v/>
      </c>
      <c r="Q146" s="247" t="str">
        <f>+IF(I146=0,"",'Ark1'!Y1555)</f>
        <v/>
      </c>
      <c r="R146" s="247" t="str">
        <f>+IF(I146=0,"",'Ark1'!Z1555)</f>
        <v/>
      </c>
      <c r="S146" s="245" t="str">
        <f>+IF(I146=0,"",'Ark1'!AA1555)</f>
        <v/>
      </c>
      <c r="T146" s="245" t="str">
        <f>+IF(I146=0,"",'Ark1'!AB1555)</f>
        <v/>
      </c>
      <c r="U146" s="247">
        <f>+'Ark1'!AD1555</f>
        <v>0</v>
      </c>
      <c r="V146" s="245" t="str">
        <f>+IF(I146=0,"",I146/D146)</f>
        <v/>
      </c>
      <c r="W146" s="245" t="str">
        <f>+IF(I146=0,"",I146/H146)</f>
        <v/>
      </c>
      <c r="X146" s="224"/>
      <c r="Y146" s="227"/>
      <c r="AA146" s="30"/>
      <c r="AB146" s="28"/>
      <c r="AC146" s="228"/>
      <c r="AD146" s="29"/>
      <c r="AH146" s="29"/>
    </row>
    <row r="147" spans="1:34" ht="15.6">
      <c r="A147" s="224"/>
      <c r="B147" s="244">
        <f>+'Ark1'!C1586</f>
        <v>2024</v>
      </c>
      <c r="C147" s="224"/>
      <c r="D147" s="244">
        <f>+'Ark1'!M1556</f>
        <v>9</v>
      </c>
      <c r="E147" s="244" t="s">
        <v>102</v>
      </c>
      <c r="F147" s="244">
        <f>+'Ark1'!D1556</f>
        <v>2</v>
      </c>
      <c r="G147" s="244" t="s">
        <v>560</v>
      </c>
      <c r="H147" s="244">
        <f>+'Ark1'!Q1556</f>
        <v>0</v>
      </c>
      <c r="I147" s="244">
        <f>+'Ark1'!R1556</f>
        <v>0</v>
      </c>
      <c r="J147" s="245" t="str">
        <f>+IF(I147=0,"",'Ark1'!AG1556)</f>
        <v/>
      </c>
      <c r="K147" s="245" t="str">
        <f>+IF(I147=0,"",'Ark1'!AH1556)</f>
        <v/>
      </c>
      <c r="L147" s="246" t="str">
        <f>+IF(I147=0,"",'Ark1'!S1556)</f>
        <v/>
      </c>
      <c r="M147" s="245" t="str">
        <f>+IF(I147=0,"",'Ark1'!U1556)</f>
        <v/>
      </c>
      <c r="N147" s="245" t="str">
        <f>+IF(I147=0,"",'Ark1'!V1556)</f>
        <v/>
      </c>
      <c r="O147" s="245" t="str">
        <f>+IF(I147=0,"",'Ark1'!W1556)</f>
        <v/>
      </c>
      <c r="P147" s="247" t="str">
        <f>+IF(I147=0,"",'Ark1'!X1556)</f>
        <v/>
      </c>
      <c r="Q147" s="247" t="str">
        <f>+IF(I147=0,"",'Ark1'!Y1556)</f>
        <v/>
      </c>
      <c r="R147" s="247" t="str">
        <f>+IF(I147=0,"",'Ark1'!Z1556)</f>
        <v/>
      </c>
      <c r="S147" s="245" t="str">
        <f>+IF(I147=0,"",'Ark1'!AA1556)</f>
        <v/>
      </c>
      <c r="T147" s="245" t="str">
        <f>+IF(I147=0,"",'Ark1'!AB1556)</f>
        <v/>
      </c>
      <c r="U147" s="247">
        <f>+'Ark1'!AD1556</f>
        <v>0</v>
      </c>
      <c r="V147" s="245" t="str">
        <f t="shared" ref="V147:V157" si="16">+IF(I147=0,"",I147/D147)</f>
        <v/>
      </c>
      <c r="W147" s="245" t="str">
        <f t="shared" ref="W147:W157" si="17">+IF(I147=0,"",I147/H147)</f>
        <v/>
      </c>
      <c r="X147" s="224"/>
      <c r="Y147" s="227"/>
      <c r="AA147" s="30"/>
      <c r="AB147" s="28"/>
      <c r="AC147" s="228"/>
      <c r="AD147" s="29"/>
      <c r="AH147" s="29"/>
    </row>
    <row r="148" spans="1:34" ht="15.6">
      <c r="A148" s="224"/>
      <c r="B148" s="244">
        <f>+'Ark1'!C1587</f>
        <v>2024</v>
      </c>
      <c r="C148" s="224"/>
      <c r="D148" s="244">
        <f>+'Ark1'!M1557</f>
        <v>9</v>
      </c>
      <c r="E148" s="244" t="s">
        <v>102</v>
      </c>
      <c r="F148" s="244">
        <f>+'Ark1'!D1557</f>
        <v>3</v>
      </c>
      <c r="G148" s="244" t="s">
        <v>561</v>
      </c>
      <c r="H148" s="244">
        <f>+'Ark1'!Q1557</f>
        <v>1</v>
      </c>
      <c r="I148" s="244">
        <f>+'Ark1'!R1557</f>
        <v>5</v>
      </c>
      <c r="J148" s="245">
        <f>+IF(I148=0,"",'Ark1'!AG1557)</f>
        <v>41.666666666666657</v>
      </c>
      <c r="K148" s="245">
        <f>+IF(I148=0,"",'Ark1'!AH1557)</f>
        <v>37.803203661327245</v>
      </c>
      <c r="L148" s="246">
        <f>+IF(I148=0,"",'Ark1'!S1557)</f>
        <v>8.8000000000000007</v>
      </c>
      <c r="M148" s="245">
        <f>+IF(I148=0,"",'Ark1'!U1557)</f>
        <v>16.52</v>
      </c>
      <c r="N148" s="245">
        <f>+IF(I148=0,"",'Ark1'!V1557)</f>
        <v>0</v>
      </c>
      <c r="O148" s="245">
        <f>+IF(I148=0,"",'Ark1'!W1557)</f>
        <v>100</v>
      </c>
      <c r="P148" s="247">
        <f>+IF(I148=0,"",'Ark1'!X1557)</f>
        <v>60</v>
      </c>
      <c r="Q148" s="247">
        <f>+IF(I148=0,"",'Ark1'!Y1557)</f>
        <v>0</v>
      </c>
      <c r="R148" s="247">
        <f>+IF(I148=0,"",'Ark1'!Z1557)</f>
        <v>0</v>
      </c>
      <c r="S148" s="245">
        <f>+IF(I148=0,"",'Ark1'!AA1557)</f>
        <v>1.4048487463068873</v>
      </c>
      <c r="T148" s="245">
        <f>+IF(I148=0,"",'Ark1'!AB1557)</f>
        <v>0.3999999999999887</v>
      </c>
      <c r="U148" s="247">
        <f>+'Ark1'!AD1557</f>
        <v>11.389126439457829</v>
      </c>
      <c r="V148" s="245">
        <f t="shared" si="16"/>
        <v>0.55555555555555558</v>
      </c>
      <c r="W148" s="245">
        <f t="shared" si="17"/>
        <v>5</v>
      </c>
      <c r="X148" s="224"/>
      <c r="Y148" s="227"/>
      <c r="AA148" s="30"/>
      <c r="AB148" s="28"/>
      <c r="AC148" s="228"/>
      <c r="AD148" s="29"/>
      <c r="AH148" s="29"/>
    </row>
    <row r="149" spans="1:34" ht="15.6">
      <c r="A149" s="224"/>
      <c r="B149" s="244">
        <f>+'Ark1'!C1588</f>
        <v>2024</v>
      </c>
      <c r="C149" s="224"/>
      <c r="D149" s="244">
        <f>+'Ark1'!M1558</f>
        <v>9</v>
      </c>
      <c r="E149" s="244" t="s">
        <v>102</v>
      </c>
      <c r="F149" s="244">
        <f>+'Ark1'!D1558</f>
        <v>4</v>
      </c>
      <c r="G149" s="244" t="s">
        <v>562</v>
      </c>
      <c r="H149" s="244">
        <f>+'Ark1'!Q1558</f>
        <v>2</v>
      </c>
      <c r="I149" s="244">
        <f>+'Ark1'!R1558</f>
        <v>10</v>
      </c>
      <c r="J149" s="245">
        <f>+IF(I149=0,"",'Ark1'!AG1558)</f>
        <v>30.303030303030305</v>
      </c>
      <c r="K149" s="245">
        <f>+IF(I149=0,"",'Ark1'!AH1558)</f>
        <v>28.519035976248688</v>
      </c>
      <c r="L149" s="246">
        <f>+IF(I149=0,"",'Ark1'!S1558)</f>
        <v>9.6</v>
      </c>
      <c r="M149" s="245">
        <f>+IF(I149=0,"",'Ark1'!U1558)</f>
        <v>16.329999999999998</v>
      </c>
      <c r="N149" s="245">
        <f>+IF(I149=0,"",'Ark1'!V1558)</f>
        <v>0</v>
      </c>
      <c r="O149" s="245">
        <f>+IF(I149=0,"",'Ark1'!W1558)</f>
        <v>100</v>
      </c>
      <c r="P149" s="247">
        <f>+IF(I149=0,"",'Ark1'!X1558)</f>
        <v>50</v>
      </c>
      <c r="Q149" s="247">
        <f>+IF(I149=0,"",'Ark1'!Y1558)</f>
        <v>0</v>
      </c>
      <c r="R149" s="247">
        <f>+IF(I149=0,"",'Ark1'!Z1558)</f>
        <v>0</v>
      </c>
      <c r="S149" s="245">
        <f>+IF(I149=0,"",'Ark1'!AA1558)</f>
        <v>1.5080119362922673</v>
      </c>
      <c r="T149" s="245">
        <f>+IF(I149=0,"",'Ark1'!AB1558)</f>
        <v>0.80000000000000604</v>
      </c>
      <c r="U149" s="247">
        <f>+'Ark1'!AD1558</f>
        <v>90.516524912666242</v>
      </c>
      <c r="V149" s="245">
        <f t="shared" si="16"/>
        <v>1.1111111111111112</v>
      </c>
      <c r="W149" s="245">
        <f t="shared" si="17"/>
        <v>5</v>
      </c>
      <c r="X149" s="224"/>
      <c r="Y149" s="227"/>
      <c r="AA149" s="30"/>
      <c r="AB149" s="28"/>
      <c r="AC149" s="228"/>
      <c r="AD149" s="29"/>
      <c r="AH149" s="29"/>
    </row>
    <row r="150" spans="1:34" ht="15.6">
      <c r="A150" s="224"/>
      <c r="B150" s="244">
        <f>+'Ark1'!C1589</f>
        <v>2024</v>
      </c>
      <c r="C150" s="224"/>
      <c r="D150" s="244">
        <f>+'Ark1'!M1559</f>
        <v>9</v>
      </c>
      <c r="E150" s="244" t="s">
        <v>102</v>
      </c>
      <c r="F150" s="244">
        <f>+'Ark1'!D1559</f>
        <v>5</v>
      </c>
      <c r="G150" s="244" t="s">
        <v>451</v>
      </c>
      <c r="H150" s="244">
        <f>+'Ark1'!Q1559</f>
        <v>33</v>
      </c>
      <c r="I150" s="244">
        <f>+'Ark1'!R1559</f>
        <v>76</v>
      </c>
      <c r="J150" s="245">
        <f>+IF(I150=0,"",'Ark1'!AG1559)</f>
        <v>12.582781456953642</v>
      </c>
      <c r="K150" s="245">
        <f>+IF(I150=0,"",'Ark1'!AH1559)</f>
        <v>14.220571428571416</v>
      </c>
      <c r="L150" s="246">
        <f>+IF(I150=0,"",'Ark1'!S1559)</f>
        <v>10.315789473684212</v>
      </c>
      <c r="M150" s="245">
        <f>+IF(I150=0,"",'Ark1'!U1559)</f>
        <v>16.372368421052624</v>
      </c>
      <c r="N150" s="245">
        <f>+IF(I150=0,"",'Ark1'!V1559)</f>
        <v>0</v>
      </c>
      <c r="O150" s="245">
        <f>+IF(I150=0,"",'Ark1'!W1559)</f>
        <v>100</v>
      </c>
      <c r="P150" s="247">
        <f>+IF(I150=0,"",'Ark1'!X1559)</f>
        <v>57.894736842105239</v>
      </c>
      <c r="Q150" s="247">
        <f>+IF(I150=0,"",'Ark1'!Y1559)</f>
        <v>0</v>
      </c>
      <c r="R150" s="247">
        <f>+IF(I150=0,"",'Ark1'!Z1559)</f>
        <v>0</v>
      </c>
      <c r="S150" s="245">
        <f>+IF(I150=0,"",'Ark1'!AA1559)</f>
        <v>2.0269629007725656</v>
      </c>
      <c r="T150" s="245">
        <f>+IF(I150=0,"",'Ark1'!AB1559)</f>
        <v>0.78153907394302069</v>
      </c>
      <c r="U150" s="247">
        <f>+'Ark1'!AD1559</f>
        <v>31.864291110658112</v>
      </c>
      <c r="V150" s="245">
        <f t="shared" si="16"/>
        <v>8.4444444444444446</v>
      </c>
      <c r="W150" s="245">
        <f t="shared" si="17"/>
        <v>2.3030303030303032</v>
      </c>
      <c r="X150" s="224"/>
      <c r="Y150" s="227"/>
      <c r="AA150" s="30"/>
      <c r="AB150" s="28"/>
      <c r="AC150" s="228"/>
      <c r="AD150" s="29"/>
      <c r="AH150" s="29"/>
    </row>
    <row r="151" spans="1:34" ht="15.6">
      <c r="A151" s="224"/>
      <c r="B151" s="244">
        <f>+'Ark1'!C1590</f>
        <v>2024</v>
      </c>
      <c r="C151" s="224"/>
      <c r="D151" s="244">
        <f>+'Ark1'!M1560</f>
        <v>9</v>
      </c>
      <c r="E151" s="244" t="s">
        <v>102</v>
      </c>
      <c r="F151" s="244">
        <f>+'Ark1'!D1560</f>
        <v>6</v>
      </c>
      <c r="G151" s="244" t="s">
        <v>563</v>
      </c>
      <c r="H151" s="244">
        <f>+'Ark1'!Q1560</f>
        <v>39</v>
      </c>
      <c r="I151" s="244">
        <f>+'Ark1'!R1560</f>
        <v>76</v>
      </c>
      <c r="J151" s="245">
        <f>+IF(I151=0,"",'Ark1'!AG1560)</f>
        <v>7.7709611451942751</v>
      </c>
      <c r="K151" s="245">
        <f>+IF(I151=0,"",'Ark1'!AH1560)</f>
        <v>8.7344028520499126</v>
      </c>
      <c r="L151" s="246">
        <f>+IF(I151=0,"",'Ark1'!S1560)</f>
        <v>9.9605263157894726</v>
      </c>
      <c r="M151" s="245">
        <f>+IF(I151=0,"",'Ark1'!U1560)</f>
        <v>17.923684210526321</v>
      </c>
      <c r="N151" s="245">
        <f>+IF(I151=0,"",'Ark1'!V1560)</f>
        <v>0</v>
      </c>
      <c r="O151" s="245">
        <f>+IF(I151=0,"",'Ark1'!W1560)</f>
        <v>100</v>
      </c>
      <c r="P151" s="247">
        <f>+IF(I151=0,"",'Ark1'!X1560)</f>
        <v>67.105263157894754</v>
      </c>
      <c r="Q151" s="247">
        <f>+IF(I151=0,"",'Ark1'!Y1560)</f>
        <v>6.5789473684210513</v>
      </c>
      <c r="R151" s="247">
        <f>+IF(I151=0,"",'Ark1'!Z1560)</f>
        <v>0</v>
      </c>
      <c r="S151" s="245">
        <f>+IF(I151=0,"",'Ark1'!AA1560)</f>
        <v>2.9071992500040391</v>
      </c>
      <c r="T151" s="245">
        <f>+IF(I151=0,"",'Ark1'!AB1560)</f>
        <v>0.99261469539695613</v>
      </c>
      <c r="U151" s="247">
        <f>+'Ark1'!AD1560</f>
        <v>32.497060758335039</v>
      </c>
      <c r="V151" s="245">
        <f t="shared" si="16"/>
        <v>8.4444444444444446</v>
      </c>
      <c r="W151" s="245">
        <f t="shared" si="17"/>
        <v>1.9487179487179487</v>
      </c>
      <c r="X151" s="224"/>
      <c r="Y151" s="227"/>
      <c r="AA151" s="30"/>
      <c r="AB151" s="28"/>
      <c r="AC151" s="228"/>
      <c r="AD151" s="29"/>
      <c r="AH151" s="29"/>
    </row>
    <row r="152" spans="1:34" ht="15.6">
      <c r="A152" s="224"/>
      <c r="B152" s="244">
        <f>+'Ark1'!C1591</f>
        <v>2024</v>
      </c>
      <c r="C152" s="224"/>
      <c r="D152" s="244">
        <f>+'Ark1'!M1561</f>
        <v>9</v>
      </c>
      <c r="E152" s="244" t="s">
        <v>102</v>
      </c>
      <c r="F152" s="244">
        <f>+'Ark1'!D1561</f>
        <v>7</v>
      </c>
      <c r="G152" s="244" t="s">
        <v>564</v>
      </c>
      <c r="H152" s="244">
        <f>+'Ark1'!Q1561</f>
        <v>13</v>
      </c>
      <c r="I152" s="244">
        <f>+'Ark1'!R1561</f>
        <v>20</v>
      </c>
      <c r="J152" s="245">
        <f>+IF(I152=0,"",'Ark1'!AG1561)</f>
        <v>7.2463768115942013</v>
      </c>
      <c r="K152" s="245">
        <f>+IF(I152=0,"",'Ark1'!AH1561)</f>
        <v>8.0615965122504605</v>
      </c>
      <c r="L152" s="246">
        <f>+IF(I152=0,"",'Ark1'!S1561)</f>
        <v>9.8000000000000007</v>
      </c>
      <c r="M152" s="245">
        <f>+IF(I152=0,"",'Ark1'!U1561)</f>
        <v>15.810000000000004</v>
      </c>
      <c r="N152" s="245">
        <f>+IF(I152=0,"",'Ark1'!V1561)</f>
        <v>0</v>
      </c>
      <c r="O152" s="245">
        <f>+IF(I152=0,"",'Ark1'!W1561)</f>
        <v>100</v>
      </c>
      <c r="P152" s="247">
        <f>+IF(I152=0,"",'Ark1'!X1561)</f>
        <v>25</v>
      </c>
      <c r="Q152" s="247">
        <f>+IF(I152=0,"",'Ark1'!Y1561)</f>
        <v>0</v>
      </c>
      <c r="R152" s="247">
        <f>+IF(I152=0,"",'Ark1'!Z1561)</f>
        <v>0</v>
      </c>
      <c r="S152" s="245">
        <f>+IF(I152=0,"",'Ark1'!AA1561)</f>
        <v>2.429588442514484</v>
      </c>
      <c r="T152" s="245">
        <f>+IF(I152=0,"",'Ark1'!AB1561)</f>
        <v>0.74833147735477445</v>
      </c>
      <c r="U152" s="247">
        <f>+'Ark1'!AD1561</f>
        <v>25.6856259663295</v>
      </c>
      <c r="V152" s="245">
        <f t="shared" si="16"/>
        <v>2.2222222222222223</v>
      </c>
      <c r="W152" s="245">
        <f t="shared" si="17"/>
        <v>1.5384615384615385</v>
      </c>
      <c r="X152" s="224"/>
      <c r="Y152" s="227"/>
      <c r="AA152" s="30"/>
      <c r="AB152" s="28"/>
      <c r="AC152" s="228"/>
      <c r="AD152" s="29"/>
      <c r="AH152" s="29"/>
    </row>
    <row r="153" spans="1:34" ht="15.6">
      <c r="A153" s="224"/>
      <c r="B153" s="244">
        <f>+'Ark1'!C1592</f>
        <v>2024</v>
      </c>
      <c r="C153" s="224"/>
      <c r="D153" s="244">
        <f>+'Ark1'!M1562</f>
        <v>9</v>
      </c>
      <c r="E153" s="244" t="s">
        <v>102</v>
      </c>
      <c r="F153" s="244">
        <f>+'Ark1'!D1562</f>
        <v>8</v>
      </c>
      <c r="G153" s="244" t="s">
        <v>565</v>
      </c>
      <c r="H153" s="244">
        <f>+'Ark1'!Q1562</f>
        <v>0</v>
      </c>
      <c r="I153" s="244">
        <f>+'Ark1'!R1562</f>
        <v>0</v>
      </c>
      <c r="J153" s="245" t="str">
        <f>+IF(I153=0,"",'Ark1'!AG1562)</f>
        <v/>
      </c>
      <c r="K153" s="245" t="str">
        <f>+IF(I153=0,"",'Ark1'!AH1562)</f>
        <v/>
      </c>
      <c r="L153" s="246" t="str">
        <f>+IF(I153=0,"",'Ark1'!S1562)</f>
        <v/>
      </c>
      <c r="M153" s="245" t="str">
        <f>+IF(I153=0,"",'Ark1'!U1562)</f>
        <v/>
      </c>
      <c r="N153" s="245" t="str">
        <f>+IF(I153=0,"",'Ark1'!V1562)</f>
        <v/>
      </c>
      <c r="O153" s="245" t="str">
        <f>+IF(I153=0,"",'Ark1'!W1562)</f>
        <v/>
      </c>
      <c r="P153" s="247" t="str">
        <f>+IF(I153=0,"",'Ark1'!X1562)</f>
        <v/>
      </c>
      <c r="Q153" s="247" t="str">
        <f>+IF(I153=0,"",'Ark1'!Y1562)</f>
        <v/>
      </c>
      <c r="R153" s="247" t="str">
        <f>+IF(I153=0,"",'Ark1'!Z1562)</f>
        <v/>
      </c>
      <c r="S153" s="245" t="str">
        <f>+IF(I153=0,"",'Ark1'!AA1562)</f>
        <v/>
      </c>
      <c r="T153" s="245" t="str">
        <f>+IF(I153=0,"",'Ark1'!AB1562)</f>
        <v/>
      </c>
      <c r="U153" s="247">
        <f>+'Ark1'!AD1562</f>
        <v>0</v>
      </c>
      <c r="V153" s="245" t="str">
        <f t="shared" si="16"/>
        <v/>
      </c>
      <c r="W153" s="245" t="str">
        <f t="shared" si="17"/>
        <v/>
      </c>
      <c r="X153" s="224"/>
      <c r="Y153" s="227"/>
      <c r="AA153" s="30"/>
      <c r="AB153" s="28"/>
      <c r="AC153" s="228"/>
      <c r="AD153" s="29"/>
      <c r="AH153" s="29"/>
    </row>
    <row r="154" spans="1:34" ht="15.6">
      <c r="A154" s="224"/>
      <c r="B154" s="244">
        <f>+'Ark1'!C1593</f>
        <v>2024</v>
      </c>
      <c r="C154" s="224"/>
      <c r="D154" s="244">
        <f>+'Ark1'!M1563</f>
        <v>9</v>
      </c>
      <c r="E154" s="244" t="s">
        <v>102</v>
      </c>
      <c r="F154" s="244">
        <f>+'Ark1'!D1563</f>
        <v>9</v>
      </c>
      <c r="G154" s="244" t="s">
        <v>566</v>
      </c>
      <c r="H154" s="244">
        <f>+'Ark1'!Q1563</f>
        <v>0</v>
      </c>
      <c r="I154" s="244">
        <f>+'Ark1'!R1563</f>
        <v>0</v>
      </c>
      <c r="J154" s="245" t="str">
        <f>+IF(I154=0,"",'Ark1'!AG1563)</f>
        <v/>
      </c>
      <c r="K154" s="245" t="str">
        <f>+IF(I154=0,"",'Ark1'!AH1563)</f>
        <v/>
      </c>
      <c r="L154" s="246" t="str">
        <f>+IF(I154=0,"",'Ark1'!S1563)</f>
        <v/>
      </c>
      <c r="M154" s="245" t="str">
        <f>+IF(I154=0,"",'Ark1'!U1563)</f>
        <v/>
      </c>
      <c r="N154" s="245" t="str">
        <f>+IF(I154=0,"",'Ark1'!V1563)</f>
        <v/>
      </c>
      <c r="O154" s="245" t="str">
        <f>+IF(I154=0,"",'Ark1'!W1563)</f>
        <v/>
      </c>
      <c r="P154" s="247" t="str">
        <f>+IF(I154=0,"",'Ark1'!X1563)</f>
        <v/>
      </c>
      <c r="Q154" s="247" t="str">
        <f>+IF(I154=0,"",'Ark1'!Y1563)</f>
        <v/>
      </c>
      <c r="R154" s="247" t="str">
        <f>+IF(I154=0,"",'Ark1'!Z1563)</f>
        <v/>
      </c>
      <c r="S154" s="245" t="str">
        <f>+IF(I154=0,"",'Ark1'!AA1563)</f>
        <v/>
      </c>
      <c r="T154" s="245" t="str">
        <f>+IF(I154=0,"",'Ark1'!AB1563)</f>
        <v/>
      </c>
      <c r="U154" s="247">
        <f>+'Ark1'!AD1563</f>
        <v>0</v>
      </c>
      <c r="V154" s="245" t="str">
        <f t="shared" si="16"/>
        <v/>
      </c>
      <c r="W154" s="245" t="str">
        <f t="shared" si="17"/>
        <v/>
      </c>
      <c r="X154" s="224"/>
      <c r="Y154" s="227"/>
      <c r="AA154" s="30"/>
      <c r="AB154" s="28"/>
      <c r="AC154" s="228"/>
      <c r="AD154" s="29"/>
      <c r="AH154" s="29"/>
    </row>
    <row r="155" spans="1:34" ht="15.6">
      <c r="A155" s="224"/>
      <c r="B155" s="244">
        <f>+'Ark1'!C1594</f>
        <v>2024</v>
      </c>
      <c r="C155" s="224"/>
      <c r="D155" s="244">
        <f>+'Ark1'!M1564</f>
        <v>9</v>
      </c>
      <c r="E155" s="244" t="s">
        <v>102</v>
      </c>
      <c r="F155" s="244">
        <f>+'Ark1'!D1564</f>
        <v>10</v>
      </c>
      <c r="G155" s="244" t="s">
        <v>567</v>
      </c>
      <c r="H155" s="244">
        <f>+'Ark1'!Q1564</f>
        <v>0</v>
      </c>
      <c r="I155" s="244">
        <f>+'Ark1'!R1564</f>
        <v>0</v>
      </c>
      <c r="J155" s="245" t="str">
        <f>+IF(I155=0,"",'Ark1'!AG1564)</f>
        <v/>
      </c>
      <c r="K155" s="245" t="str">
        <f>+IF(I155=0,"",'Ark1'!AH1564)</f>
        <v/>
      </c>
      <c r="L155" s="246" t="str">
        <f>+IF(I155=0,"",'Ark1'!S1564)</f>
        <v/>
      </c>
      <c r="M155" s="245" t="str">
        <f>+IF(I155=0,"",'Ark1'!U1564)</f>
        <v/>
      </c>
      <c r="N155" s="245" t="str">
        <f>+IF(I155=0,"",'Ark1'!V1564)</f>
        <v/>
      </c>
      <c r="O155" s="245" t="str">
        <f>+IF(I155=0,"",'Ark1'!W1564)</f>
        <v/>
      </c>
      <c r="P155" s="247" t="str">
        <f>+IF(I155=0,"",'Ark1'!X1564)</f>
        <v/>
      </c>
      <c r="Q155" s="247" t="str">
        <f>+IF(I155=0,"",'Ark1'!Y1564)</f>
        <v/>
      </c>
      <c r="R155" s="247" t="str">
        <f>+IF(I155=0,"",'Ark1'!Z1564)</f>
        <v/>
      </c>
      <c r="S155" s="245" t="str">
        <f>+IF(I155=0,"",'Ark1'!AA1564)</f>
        <v/>
      </c>
      <c r="T155" s="245" t="str">
        <f>+IF(I155=0,"",'Ark1'!AB1564)</f>
        <v/>
      </c>
      <c r="U155" s="247">
        <f>+'Ark1'!AD1564</f>
        <v>0</v>
      </c>
      <c r="V155" s="245" t="str">
        <f t="shared" si="16"/>
        <v/>
      </c>
      <c r="W155" s="245" t="str">
        <f t="shared" si="17"/>
        <v/>
      </c>
      <c r="X155" s="224"/>
      <c r="Y155" s="227"/>
      <c r="AA155" s="30"/>
      <c r="AB155" s="28"/>
      <c r="AC155" s="228"/>
      <c r="AD155" s="29"/>
      <c r="AH155" s="29"/>
    </row>
    <row r="156" spans="1:34" ht="15.6">
      <c r="A156" s="224"/>
      <c r="B156" s="244">
        <f>+'Ark1'!C1595</f>
        <v>2024</v>
      </c>
      <c r="C156" s="224"/>
      <c r="D156" s="244">
        <f>+'Ark1'!M1565</f>
        <v>9</v>
      </c>
      <c r="E156" s="244" t="s">
        <v>102</v>
      </c>
      <c r="F156" s="244">
        <f>+'Ark1'!D1565</f>
        <v>11</v>
      </c>
      <c r="G156" s="244" t="s">
        <v>568</v>
      </c>
      <c r="H156" s="244">
        <f>+'Ark1'!Q1565</f>
        <v>0</v>
      </c>
      <c r="I156" s="244">
        <f>+'Ark1'!R1565</f>
        <v>0</v>
      </c>
      <c r="J156" s="245" t="str">
        <f>+IF(I156=0,"",'Ark1'!AG1565)</f>
        <v/>
      </c>
      <c r="K156" s="245" t="str">
        <f>+IF(I156=0,"",'Ark1'!AH1565)</f>
        <v/>
      </c>
      <c r="L156" s="246" t="str">
        <f>+IF(I156=0,"",'Ark1'!S1565)</f>
        <v/>
      </c>
      <c r="M156" s="245" t="str">
        <f>+IF(I156=0,"",'Ark1'!U1565)</f>
        <v/>
      </c>
      <c r="N156" s="245" t="str">
        <f>+IF(I156=0,"",'Ark1'!V1565)</f>
        <v/>
      </c>
      <c r="O156" s="245" t="str">
        <f>+IF(I156=0,"",'Ark1'!W1565)</f>
        <v/>
      </c>
      <c r="P156" s="247" t="str">
        <f>+IF(I156=0,"",'Ark1'!X1565)</f>
        <v/>
      </c>
      <c r="Q156" s="247" t="str">
        <f>+IF(I156=0,"",'Ark1'!Y1565)</f>
        <v/>
      </c>
      <c r="R156" s="247" t="str">
        <f>+IF(I156=0,"",'Ark1'!Z1565)</f>
        <v/>
      </c>
      <c r="S156" s="245" t="str">
        <f>+IF(I156=0,"",'Ark1'!AA1565)</f>
        <v/>
      </c>
      <c r="T156" s="245" t="str">
        <f>+IF(I156=0,"",'Ark1'!AB1565)</f>
        <v/>
      </c>
      <c r="U156" s="247">
        <f>+'Ark1'!AD1565</f>
        <v>0</v>
      </c>
      <c r="V156" s="245" t="str">
        <f t="shared" si="16"/>
        <v/>
      </c>
      <c r="W156" s="245" t="str">
        <f t="shared" si="17"/>
        <v/>
      </c>
      <c r="X156" s="224"/>
      <c r="Y156" s="227"/>
      <c r="AA156" s="30"/>
      <c r="AB156" s="28"/>
      <c r="AC156" s="228"/>
      <c r="AD156" s="29"/>
      <c r="AH156" s="29"/>
    </row>
    <row r="157" spans="1:34" ht="15.6">
      <c r="A157" s="224"/>
      <c r="B157" s="244">
        <f>+'Ark1'!C1596</f>
        <v>2024</v>
      </c>
      <c r="C157" s="224"/>
      <c r="D157" s="244">
        <f>+'Ark1'!M1566</f>
        <v>9</v>
      </c>
      <c r="E157" s="244" t="s">
        <v>102</v>
      </c>
      <c r="F157" s="244">
        <f>+'Ark1'!D1566</f>
        <v>12</v>
      </c>
      <c r="G157" s="244" t="s">
        <v>569</v>
      </c>
      <c r="H157" s="244">
        <f>+'Ark1'!Q1566</f>
        <v>0</v>
      </c>
      <c r="I157" s="244">
        <f>+'Ark1'!R1566</f>
        <v>0</v>
      </c>
      <c r="J157" s="245" t="str">
        <f>+IF(I157=0,"",'Ark1'!AG1566)</f>
        <v/>
      </c>
      <c r="K157" s="245" t="str">
        <f>+IF(I157=0,"",'Ark1'!AH1566)</f>
        <v/>
      </c>
      <c r="L157" s="246" t="str">
        <f>+IF(I157=0,"",'Ark1'!S1566)</f>
        <v/>
      </c>
      <c r="M157" s="245" t="str">
        <f>+IF(I157=0,"",'Ark1'!U1566)</f>
        <v/>
      </c>
      <c r="N157" s="245" t="str">
        <f>+IF(I157=0,"",'Ark1'!V1566)</f>
        <v/>
      </c>
      <c r="O157" s="245" t="str">
        <f>+IF(I157=0,"",'Ark1'!W1566)</f>
        <v/>
      </c>
      <c r="P157" s="247" t="str">
        <f>+IF(I157=0,"",'Ark1'!X1566)</f>
        <v/>
      </c>
      <c r="Q157" s="247" t="str">
        <f>+IF(I157=0,"",'Ark1'!Y1566)</f>
        <v/>
      </c>
      <c r="R157" s="247" t="str">
        <f>+IF(I157=0,"",'Ark1'!Z1566)</f>
        <v/>
      </c>
      <c r="S157" s="245" t="str">
        <f>+IF(I157=0,"",'Ark1'!AA1566)</f>
        <v/>
      </c>
      <c r="T157" s="245" t="str">
        <f>+IF(I157=0,"",'Ark1'!AB1566)</f>
        <v/>
      </c>
      <c r="U157" s="247">
        <f>+'Ark1'!AD1566</f>
        <v>0</v>
      </c>
      <c r="V157" s="245" t="str">
        <f t="shared" si="16"/>
        <v/>
      </c>
      <c r="W157" s="245" t="str">
        <f t="shared" si="17"/>
        <v/>
      </c>
      <c r="X157" s="224"/>
      <c r="Y157" s="227"/>
      <c r="AA157" s="30"/>
      <c r="AB157" s="28"/>
      <c r="AC157" s="228"/>
      <c r="AD157" s="29"/>
      <c r="AH157" s="29"/>
    </row>
    <row r="158" spans="1:34" ht="15.6">
      <c r="A158" s="224"/>
      <c r="B158" s="244">
        <f>+'Ark1'!C1597</f>
        <v>2024</v>
      </c>
      <c r="C158" s="224"/>
      <c r="D158" s="224"/>
      <c r="E158" s="224"/>
      <c r="F158" s="224"/>
      <c r="G158" s="224"/>
      <c r="H158" s="224"/>
      <c r="I158" s="224"/>
      <c r="J158" s="225"/>
      <c r="K158" s="225"/>
      <c r="L158" s="224"/>
      <c r="M158" s="224"/>
      <c r="N158" s="224"/>
      <c r="O158" s="226"/>
      <c r="P158" s="226"/>
      <c r="Q158" s="226"/>
      <c r="R158" s="226"/>
      <c r="S158" s="225"/>
      <c r="T158" s="224"/>
      <c r="U158" s="226"/>
      <c r="V158" s="226"/>
      <c r="W158" s="225"/>
      <c r="X158" s="224"/>
      <c r="Y158" s="227"/>
      <c r="AA158" s="30"/>
      <c r="AB158" s="28"/>
      <c r="AC158" s="228"/>
      <c r="AD158" s="29"/>
      <c r="AH158" s="29"/>
    </row>
    <row r="159" spans="1:34" ht="22.8">
      <c r="A159" s="224"/>
      <c r="B159" s="244">
        <f>+'Ark1'!C1598</f>
        <v>2024</v>
      </c>
      <c r="C159" s="224"/>
      <c r="D159" s="224"/>
      <c r="E159" s="269" t="str">
        <f>+E164</f>
        <v>4-</v>
      </c>
      <c r="F159" s="224"/>
      <c r="G159" s="224"/>
      <c r="H159" s="224"/>
      <c r="I159" s="248">
        <f>SUM(I164:I175)</f>
        <v>32</v>
      </c>
      <c r="J159" s="225"/>
      <c r="K159" s="225"/>
      <c r="L159" s="224"/>
      <c r="M159" s="276">
        <f>+Fettgruppe!L19</f>
        <v>18.193750000000005</v>
      </c>
      <c r="N159" s="224"/>
      <c r="O159" s="226"/>
      <c r="P159" s="226"/>
      <c r="Q159" s="226"/>
      <c r="R159" s="226"/>
      <c r="S159" s="225"/>
      <c r="T159" s="224"/>
      <c r="U159" s="226"/>
      <c r="V159" s="226"/>
      <c r="W159" s="225"/>
      <c r="X159" s="224"/>
      <c r="Y159" s="227"/>
      <c r="AA159" s="30"/>
      <c r="AB159" s="28"/>
      <c r="AC159" s="228"/>
      <c r="AD159" s="29"/>
      <c r="AH159" s="29"/>
    </row>
    <row r="160" spans="1:34" ht="15.6">
      <c r="A160" s="224"/>
      <c r="B160" s="244">
        <f>+'Ark1'!C1599</f>
        <v>2024</v>
      </c>
      <c r="C160" s="224"/>
      <c r="D160" s="224"/>
      <c r="E160" s="224"/>
      <c r="F160" s="224"/>
      <c r="G160" s="224"/>
      <c r="H160" s="224"/>
      <c r="I160" s="224"/>
      <c r="J160" s="225"/>
      <c r="K160" s="225"/>
      <c r="L160" s="224"/>
      <c r="M160" s="224"/>
      <c r="N160" s="224"/>
      <c r="O160" s="226"/>
      <c r="P160" s="226"/>
      <c r="Q160" s="226"/>
      <c r="R160" s="226"/>
      <c r="S160" s="225"/>
      <c r="T160" s="224"/>
      <c r="U160" s="226"/>
      <c r="V160" s="226"/>
      <c r="W160" s="241" t="s">
        <v>2</v>
      </c>
      <c r="X160" s="224"/>
      <c r="Y160" s="227"/>
      <c r="AA160" s="30"/>
      <c r="AB160" s="28"/>
      <c r="AC160" s="228"/>
      <c r="AD160" s="29"/>
      <c r="AH160" s="29"/>
    </row>
    <row r="161" spans="1:34" ht="15.6">
      <c r="A161" s="224"/>
      <c r="B161" s="244">
        <f>+'Ark1'!C1600</f>
        <v>2024</v>
      </c>
      <c r="C161" s="224"/>
      <c r="D161" s="224"/>
      <c r="E161" s="224"/>
      <c r="F161" s="224"/>
      <c r="G161" s="224"/>
      <c r="H161" s="242" t="s">
        <v>2</v>
      </c>
      <c r="I161" s="224"/>
      <c r="J161" s="225"/>
      <c r="K161" s="225"/>
      <c r="L161" s="242" t="s">
        <v>22</v>
      </c>
      <c r="M161" s="225"/>
      <c r="N161" s="225" t="s">
        <v>408</v>
      </c>
      <c r="O161" s="226" t="s">
        <v>408</v>
      </c>
      <c r="P161" s="243" t="s">
        <v>555</v>
      </c>
      <c r="Q161" s="37"/>
      <c r="R161" s="37"/>
      <c r="S161" s="241" t="s">
        <v>432</v>
      </c>
      <c r="T161" s="224"/>
      <c r="U161" s="243" t="s">
        <v>552</v>
      </c>
      <c r="V161" s="243" t="s">
        <v>79</v>
      </c>
      <c r="W161" s="241" t="s">
        <v>8</v>
      </c>
      <c r="X161" s="224"/>
      <c r="Y161" s="227"/>
      <c r="AA161" s="30"/>
      <c r="AB161" s="28"/>
      <c r="AC161" s="228"/>
      <c r="AD161" s="29"/>
      <c r="AH161" s="29"/>
    </row>
    <row r="162" spans="1:34" ht="15.6">
      <c r="A162" s="224"/>
      <c r="B162" s="244">
        <f>+'Ark1'!C1601</f>
        <v>2024</v>
      </c>
      <c r="C162" s="224"/>
      <c r="D162" s="242" t="s">
        <v>418</v>
      </c>
      <c r="E162" s="224"/>
      <c r="F162" s="242"/>
      <c r="G162" s="242"/>
      <c r="H162" s="242" t="s">
        <v>495</v>
      </c>
      <c r="I162" s="242" t="s">
        <v>2</v>
      </c>
      <c r="J162" s="241" t="s">
        <v>2</v>
      </c>
      <c r="K162" s="241" t="s">
        <v>1</v>
      </c>
      <c r="L162" s="242" t="s">
        <v>493</v>
      </c>
      <c r="M162" s="241" t="s">
        <v>22</v>
      </c>
      <c r="N162" s="241" t="s">
        <v>534</v>
      </c>
      <c r="O162" s="243" t="s">
        <v>499</v>
      </c>
      <c r="P162" s="243" t="s">
        <v>556</v>
      </c>
      <c r="Q162" s="37"/>
      <c r="R162" s="37"/>
      <c r="S162" s="241"/>
      <c r="T162" s="242" t="s">
        <v>493</v>
      </c>
      <c r="U162" s="243" t="s">
        <v>1</v>
      </c>
      <c r="V162" s="243" t="s">
        <v>433</v>
      </c>
      <c r="W162" s="241" t="s">
        <v>71</v>
      </c>
      <c r="X162" s="224"/>
      <c r="Y162" s="227"/>
      <c r="AA162" s="30"/>
      <c r="AB162" s="28"/>
      <c r="AC162" s="228"/>
      <c r="AD162" s="29"/>
      <c r="AH162" s="29"/>
    </row>
    <row r="163" spans="1:34" ht="15.6">
      <c r="A163" s="224"/>
      <c r="B163" s="244">
        <f>+'Ark1'!C1602</f>
        <v>2024</v>
      </c>
      <c r="C163" s="224"/>
      <c r="D163" s="242" t="s">
        <v>419</v>
      </c>
      <c r="E163" s="242"/>
      <c r="F163" s="242" t="s">
        <v>88</v>
      </c>
      <c r="G163" s="242"/>
      <c r="H163" s="55" t="s">
        <v>496</v>
      </c>
      <c r="I163" s="55" t="s">
        <v>8</v>
      </c>
      <c r="J163" s="105" t="s">
        <v>408</v>
      </c>
      <c r="K163" s="105" t="s">
        <v>408</v>
      </c>
      <c r="L163" s="55" t="s">
        <v>494</v>
      </c>
      <c r="M163" s="105" t="s">
        <v>44</v>
      </c>
      <c r="N163" s="105" t="s">
        <v>535</v>
      </c>
      <c r="O163" s="77" t="s">
        <v>500</v>
      </c>
      <c r="P163" s="77" t="s">
        <v>557</v>
      </c>
      <c r="Q163" s="77" t="s">
        <v>539</v>
      </c>
      <c r="R163" s="77" t="s">
        <v>558</v>
      </c>
      <c r="S163" s="105" t="s">
        <v>1</v>
      </c>
      <c r="T163" s="55" t="s">
        <v>494</v>
      </c>
      <c r="U163" s="77" t="s">
        <v>0</v>
      </c>
      <c r="V163" s="77" t="s">
        <v>434</v>
      </c>
      <c r="W163" s="105" t="s">
        <v>554</v>
      </c>
      <c r="X163" s="224"/>
      <c r="Y163" s="227"/>
      <c r="AA163" s="30"/>
      <c r="AB163" s="28"/>
      <c r="AC163" s="228"/>
      <c r="AD163" s="29"/>
      <c r="AH163" s="29"/>
    </row>
    <row r="164" spans="1:34" ht="15.6">
      <c r="A164" s="224"/>
      <c r="B164" s="244">
        <f>+'Ark1'!C1603</f>
        <v>2024</v>
      </c>
      <c r="C164" s="224"/>
      <c r="D164" s="29">
        <f>+'Ark1'!M1567</f>
        <v>10</v>
      </c>
      <c r="E164" s="254" t="s">
        <v>103</v>
      </c>
      <c r="F164" s="29">
        <f>+'Ark1'!D1567</f>
        <v>1</v>
      </c>
      <c r="G164" s="29" t="s">
        <v>559</v>
      </c>
      <c r="H164" s="29">
        <f>+'Ark1'!Q1567</f>
        <v>0</v>
      </c>
      <c r="I164" s="29">
        <f>+'Ark1'!R1567</f>
        <v>0</v>
      </c>
      <c r="J164" s="30" t="str">
        <f>+IF(I164=0,"",'Ark1'!AG1567)</f>
        <v/>
      </c>
      <c r="K164" s="30" t="str">
        <f>+IF(I164=0,"",'Ark1'!AH1567)</f>
        <v/>
      </c>
      <c r="L164" s="28" t="str">
        <f>+IF(I164=0,"",'Ark1'!S1567)</f>
        <v/>
      </c>
      <c r="M164" s="30" t="str">
        <f>+IF(I164=0,"",'Ark1'!U1567)</f>
        <v/>
      </c>
      <c r="N164" s="30" t="str">
        <f>+IF(I164=0,"",'Ark1'!V1567)</f>
        <v/>
      </c>
      <c r="O164" s="30" t="str">
        <f>+IF(I164=0,"",'Ark1'!W1567)</f>
        <v/>
      </c>
      <c r="P164" s="35" t="str">
        <f>+IF(I164=0,"",'Ark1'!X1567)</f>
        <v/>
      </c>
      <c r="Q164" s="35" t="str">
        <f>+IF(I164=0,"",'Ark1'!Y1567)</f>
        <v/>
      </c>
      <c r="R164" s="35" t="str">
        <f>+IF(I164=0,"",'Ark1'!Z1567)</f>
        <v/>
      </c>
      <c r="S164" s="30" t="str">
        <f>+IF(I164=0,"",'Ark1'!AA1567)</f>
        <v/>
      </c>
      <c r="T164" s="30" t="str">
        <f>+IF(I164=0,"",'Ark1'!AB1567)</f>
        <v/>
      </c>
      <c r="U164" s="35">
        <f>+'Ark1'!AD1567</f>
        <v>0</v>
      </c>
      <c r="V164" s="30" t="str">
        <f>+IF(I164=0,"",I164/D164)</f>
        <v/>
      </c>
      <c r="W164" s="30" t="str">
        <f>+IF(I164=0,"",I164/H164)</f>
        <v/>
      </c>
      <c r="X164" s="224"/>
      <c r="Y164" s="227"/>
      <c r="AA164" s="30"/>
      <c r="AB164" s="28"/>
      <c r="AC164" s="228"/>
      <c r="AD164" s="29"/>
      <c r="AH164" s="29"/>
    </row>
    <row r="165" spans="1:34">
      <c r="A165" s="224"/>
      <c r="B165" s="244">
        <f>+'Ark1'!C1604</f>
        <v>2024</v>
      </c>
      <c r="C165" s="224"/>
      <c r="D165" s="29">
        <f>+'Ark1'!M1568</f>
        <v>10</v>
      </c>
      <c r="E165" s="254" t="s">
        <v>103</v>
      </c>
      <c r="F165" s="29">
        <f>+'Ark1'!D1568</f>
        <v>2</v>
      </c>
      <c r="G165" s="29" t="s">
        <v>560</v>
      </c>
      <c r="H165" s="29">
        <f>+'Ark1'!Q1568</f>
        <v>0</v>
      </c>
      <c r="I165" s="29">
        <f>+'Ark1'!R1568</f>
        <v>0</v>
      </c>
      <c r="J165" s="30" t="str">
        <f>+IF(I165=0,"",'Ark1'!AG1568)</f>
        <v/>
      </c>
      <c r="K165" s="30" t="str">
        <f>+IF(I165=0,"",'Ark1'!AH1568)</f>
        <v/>
      </c>
      <c r="L165" s="28" t="str">
        <f>+IF(I165=0,"",'Ark1'!S1568)</f>
        <v/>
      </c>
      <c r="M165" s="30" t="str">
        <f>+IF(I165=0,"",'Ark1'!U1568)</f>
        <v/>
      </c>
      <c r="N165" s="30" t="str">
        <f>+IF(I165=0,"",'Ark1'!V1568)</f>
        <v/>
      </c>
      <c r="O165" s="30" t="str">
        <f>+IF(I165=0,"",'Ark1'!W1568)</f>
        <v/>
      </c>
      <c r="P165" s="35" t="str">
        <f>+IF(I165=0,"",'Ark1'!X1568)</f>
        <v/>
      </c>
      <c r="Q165" s="35" t="str">
        <f>+IF(I165=0,"",'Ark1'!Y1568)</f>
        <v/>
      </c>
      <c r="R165" s="35" t="str">
        <f>+IF(I165=0,"",'Ark1'!Z1568)</f>
        <v/>
      </c>
      <c r="S165" s="30" t="str">
        <f>+IF(I165=0,"",'Ark1'!AA1568)</f>
        <v/>
      </c>
      <c r="T165" s="30" t="str">
        <f>+IF(I165=0,"",'Ark1'!AB1568)</f>
        <v/>
      </c>
      <c r="U165" s="35">
        <f>+'Ark1'!AD1568</f>
        <v>0</v>
      </c>
      <c r="V165" s="30" t="str">
        <f t="shared" ref="V165:V175" si="18">+IF(I165=0,"",I165/D165)</f>
        <v/>
      </c>
      <c r="W165" s="30" t="str">
        <f t="shared" ref="W165:W175" si="19">+IF(I165=0,"",I165/H165)</f>
        <v/>
      </c>
      <c r="X165" s="224"/>
      <c r="Y165" s="28"/>
      <c r="AA165" s="30"/>
      <c r="AB165" s="28"/>
      <c r="AC165" s="29"/>
      <c r="AD165" s="29"/>
      <c r="AH165" s="29"/>
    </row>
    <row r="166" spans="1:34" ht="15.6">
      <c r="A166" s="224"/>
      <c r="B166" s="244">
        <f>+'Ark1'!C1605</f>
        <v>2024</v>
      </c>
      <c r="C166" s="224"/>
      <c r="D166" s="29">
        <f>+'Ark1'!M1569</f>
        <v>10</v>
      </c>
      <c r="E166" s="254" t="s">
        <v>103</v>
      </c>
      <c r="F166" s="29">
        <f>+'Ark1'!D1569</f>
        <v>3</v>
      </c>
      <c r="G166" s="29" t="s">
        <v>561</v>
      </c>
      <c r="H166" s="29">
        <f>+'Ark1'!Q1569</f>
        <v>1</v>
      </c>
      <c r="I166" s="29">
        <f>+'Ark1'!R1569</f>
        <v>1</v>
      </c>
      <c r="J166" s="30">
        <f>+IF(I166=0,"",'Ark1'!AG1569)</f>
        <v>8.3333333333333357</v>
      </c>
      <c r="K166" s="30">
        <f>+IF(I166=0,"",'Ark1'!AH1569)</f>
        <v>9.7940503432494239</v>
      </c>
      <c r="L166" s="28">
        <f>+IF(I166=0,"",'Ark1'!S1569)</f>
        <v>9</v>
      </c>
      <c r="M166" s="30">
        <f>+IF(I166=0,"",'Ark1'!U1569)</f>
        <v>21.400000000000006</v>
      </c>
      <c r="N166" s="30">
        <f>+IF(I166=0,"",'Ark1'!V1569)</f>
        <v>0</v>
      </c>
      <c r="O166" s="30">
        <f>+IF(I166=0,"",'Ark1'!W1569)</f>
        <v>100</v>
      </c>
      <c r="P166" s="35">
        <f>+IF(I166=0,"",'Ark1'!X1569)</f>
        <v>100</v>
      </c>
      <c r="Q166" s="35">
        <f>+IF(I166=0,"",'Ark1'!Y1569)</f>
        <v>0</v>
      </c>
      <c r="R166" s="35">
        <f>+IF(I166=0,"",'Ark1'!Z1569)</f>
        <v>0</v>
      </c>
      <c r="S166" s="30">
        <f>+IF(I166=0,"",'Ark1'!AA1569)</f>
        <v>0</v>
      </c>
      <c r="T166" s="30">
        <f>+IF(I166=0,"",'Ark1'!AB1569)</f>
        <v>0</v>
      </c>
      <c r="U166" s="35">
        <f>+'Ark1'!AD1569</f>
        <v>0</v>
      </c>
      <c r="V166" s="30">
        <f t="shared" si="18"/>
        <v>0.1</v>
      </c>
      <c r="W166" s="30">
        <f t="shared" si="19"/>
        <v>1</v>
      </c>
      <c r="X166" s="224"/>
      <c r="Y166" s="228"/>
      <c r="AA166" s="30"/>
      <c r="AB166" s="28"/>
      <c r="AC166" s="228"/>
      <c r="AD166" s="29"/>
      <c r="AH166" s="29"/>
    </row>
    <row r="167" spans="1:34">
      <c r="A167" s="224"/>
      <c r="B167" s="244">
        <f>+'Ark1'!C1606</f>
        <v>2024</v>
      </c>
      <c r="C167" s="224"/>
      <c r="D167" s="29">
        <f>+'Ark1'!M1570</f>
        <v>10</v>
      </c>
      <c r="E167" s="254" t="s">
        <v>103</v>
      </c>
      <c r="F167" s="29">
        <f>+'Ark1'!D1570</f>
        <v>4</v>
      </c>
      <c r="G167" s="29" t="s">
        <v>562</v>
      </c>
      <c r="H167" s="29">
        <f>+'Ark1'!Q1570</f>
        <v>1</v>
      </c>
      <c r="I167" s="29">
        <f>+'Ark1'!R1570</f>
        <v>2</v>
      </c>
      <c r="J167" s="30">
        <f>+IF(I167=0,"",'Ark1'!AG1570)</f>
        <v>6.0606060606060606</v>
      </c>
      <c r="K167" s="30">
        <f>+IF(I167=0,"",'Ark1'!AH1570)</f>
        <v>9.2560251484456817</v>
      </c>
      <c r="L167" s="28">
        <f>+IF(I167=0,"",'Ark1'!S1570)</f>
        <v>9.5</v>
      </c>
      <c r="M167" s="30">
        <f>+IF(I167=0,"",'Ark1'!U1570)</f>
        <v>26.5</v>
      </c>
      <c r="N167" s="30">
        <f>+IF(I167=0,"",'Ark1'!V1570)</f>
        <v>0</v>
      </c>
      <c r="O167" s="30">
        <f>+IF(I167=0,"",'Ark1'!W1570)</f>
        <v>100</v>
      </c>
      <c r="P167" s="35">
        <f>+IF(I167=0,"",'Ark1'!X1570)</f>
        <v>100</v>
      </c>
      <c r="Q167" s="35">
        <f>+IF(I167=0,"",'Ark1'!Y1570)</f>
        <v>50</v>
      </c>
      <c r="R167" s="35">
        <f>+IF(I167=0,"",'Ark1'!Z1570)</f>
        <v>0</v>
      </c>
      <c r="S167" s="30">
        <f>+IF(I167=0,"",'Ark1'!AA1570)</f>
        <v>3.8000000000000074</v>
      </c>
      <c r="T167" s="30">
        <f>+IF(I167=0,"",'Ark1'!AB1570)</f>
        <v>0.5</v>
      </c>
      <c r="U167" s="35">
        <f>+'Ark1'!AD1570</f>
        <v>99.999999999998622</v>
      </c>
      <c r="V167" s="30">
        <f t="shared" si="18"/>
        <v>0.2</v>
      </c>
      <c r="W167" s="30">
        <f t="shared" si="19"/>
        <v>2</v>
      </c>
      <c r="X167" s="224"/>
      <c r="Y167" s="28"/>
      <c r="AA167" s="30"/>
      <c r="AB167" s="28"/>
      <c r="AC167" s="29"/>
      <c r="AD167" s="29"/>
      <c r="AH167" s="29"/>
    </row>
    <row r="168" spans="1:34">
      <c r="A168" s="224"/>
      <c r="B168" s="244">
        <f>+'Ark1'!C1607</f>
        <v>2024</v>
      </c>
      <c r="C168" s="224"/>
      <c r="D168" s="29">
        <f>+'Ark1'!M1571</f>
        <v>10</v>
      </c>
      <c r="E168" s="254" t="s">
        <v>103</v>
      </c>
      <c r="F168" s="29">
        <f>+'Ark1'!D1571</f>
        <v>5</v>
      </c>
      <c r="G168" s="29" t="s">
        <v>451</v>
      </c>
      <c r="H168" s="29">
        <f>+'Ark1'!Q1571</f>
        <v>10</v>
      </c>
      <c r="I168" s="29">
        <f>+'Ark1'!R1571</f>
        <v>11</v>
      </c>
      <c r="J168" s="30">
        <f>+IF(I168=0,"",'Ark1'!AG1571)</f>
        <v>1.8211920529801324</v>
      </c>
      <c r="K168" s="30">
        <f>+IF(I168=0,"",'Ark1'!AH1571)</f>
        <v>2.1725714285714273</v>
      </c>
      <c r="L168" s="28">
        <f>+IF(I168=0,"",'Ark1'!S1571)</f>
        <v>10.636363636363638</v>
      </c>
      <c r="M168" s="30">
        <f>+IF(I168=0,"",'Ark1'!U1571)</f>
        <v>17.281818181818181</v>
      </c>
      <c r="N168" s="30">
        <f>+IF(I168=0,"",'Ark1'!V1571)</f>
        <v>0</v>
      </c>
      <c r="O168" s="30">
        <f>+IF(I168=0,"",'Ark1'!W1571)</f>
        <v>100</v>
      </c>
      <c r="P168" s="35">
        <f>+IF(I168=0,"",'Ark1'!X1571)</f>
        <v>81.818181818181813</v>
      </c>
      <c r="Q168" s="35">
        <f>+IF(I168=0,"",'Ark1'!Y1571)</f>
        <v>0</v>
      </c>
      <c r="R168" s="35">
        <f>+IF(I168=0,"",'Ark1'!Z1571)</f>
        <v>0</v>
      </c>
      <c r="S168" s="30">
        <f>+IF(I168=0,"",'Ark1'!AA1571)</f>
        <v>1.6219058272281837</v>
      </c>
      <c r="T168" s="30">
        <f>+IF(I168=0,"",'Ark1'!AB1571)</f>
        <v>0.97912087402445314</v>
      </c>
      <c r="U168" s="35">
        <f>+'Ark1'!AD1571</f>
        <v>-3.2786362440677257</v>
      </c>
      <c r="V168" s="30">
        <f t="shared" si="18"/>
        <v>1.1000000000000001</v>
      </c>
      <c r="W168" s="30">
        <f t="shared" si="19"/>
        <v>1.1000000000000001</v>
      </c>
      <c r="X168" s="224"/>
      <c r="Y168" s="28"/>
      <c r="AA168" s="30"/>
      <c r="AB168" s="28"/>
      <c r="AC168" s="29"/>
      <c r="AD168" s="29"/>
      <c r="AH168" s="29"/>
    </row>
    <row r="169" spans="1:34" ht="15.6">
      <c r="A169" s="224"/>
      <c r="B169" s="244">
        <f>+'Ark1'!C1608</f>
        <v>2024</v>
      </c>
      <c r="C169" s="224"/>
      <c r="D169" s="29">
        <f>+'Ark1'!M1572</f>
        <v>10</v>
      </c>
      <c r="E169" s="254" t="s">
        <v>103</v>
      </c>
      <c r="F169" s="29">
        <f>+'Ark1'!D1572</f>
        <v>6</v>
      </c>
      <c r="G169" s="29" t="s">
        <v>563</v>
      </c>
      <c r="H169" s="29">
        <f>+'Ark1'!Q1572</f>
        <v>5</v>
      </c>
      <c r="I169" s="29">
        <f>+'Ark1'!R1572</f>
        <v>15</v>
      </c>
      <c r="J169" s="30">
        <f>+IF(I169=0,"",'Ark1'!AG1572)</f>
        <v>1.5337423312883436</v>
      </c>
      <c r="K169" s="30">
        <f>+IF(I169=0,"",'Ark1'!AH1572)</f>
        <v>1.6869926518678111</v>
      </c>
      <c r="L169" s="28">
        <f>+IF(I169=0,"",'Ark1'!S1572)</f>
        <v>10.066666666666665</v>
      </c>
      <c r="M169" s="30">
        <f>+IF(I169=0,"",'Ark1'!U1572)</f>
        <v>17.539999999999996</v>
      </c>
      <c r="N169" s="30">
        <f>+IF(I169=0,"",'Ark1'!V1572)</f>
        <v>0</v>
      </c>
      <c r="O169" s="30">
        <f>+IF(I169=0,"",'Ark1'!W1572)</f>
        <v>100</v>
      </c>
      <c r="P169" s="35">
        <f>+IF(I169=0,"",'Ark1'!X1572)</f>
        <v>66.666666666666686</v>
      </c>
      <c r="Q169" s="35">
        <f>+IF(I169=0,"",'Ark1'!Y1572)</f>
        <v>0</v>
      </c>
      <c r="R169" s="35">
        <f>+IF(I169=0,"",'Ark1'!Z1572)</f>
        <v>0</v>
      </c>
      <c r="S169" s="30">
        <f>+IF(I169=0,"",'Ark1'!AA1572)</f>
        <v>3.0843259663444673</v>
      </c>
      <c r="T169" s="30">
        <f>+IF(I169=0,"",'Ark1'!AB1572)</f>
        <v>0.92855921847894318</v>
      </c>
      <c r="U169" s="35">
        <f>+'Ark1'!AD1572</f>
        <v>73.696994253749196</v>
      </c>
      <c r="V169" s="30">
        <f t="shared" si="18"/>
        <v>1.5</v>
      </c>
      <c r="W169" s="30">
        <f t="shared" si="19"/>
        <v>3</v>
      </c>
      <c r="X169" s="224"/>
      <c r="Y169" s="248"/>
      <c r="AA169" s="30"/>
      <c r="AB169" s="28"/>
      <c r="AC169" s="248"/>
      <c r="AD169" s="29"/>
      <c r="AH169" s="29"/>
    </row>
    <row r="170" spans="1:34">
      <c r="A170" s="224"/>
      <c r="B170" s="244">
        <f>+'Ark1'!C1609</f>
        <v>2024</v>
      </c>
      <c r="C170" s="224"/>
      <c r="D170" s="29">
        <f>+'Ark1'!M1573</f>
        <v>10</v>
      </c>
      <c r="E170" s="254" t="s">
        <v>103</v>
      </c>
      <c r="F170" s="29">
        <f>+'Ark1'!D1573</f>
        <v>7</v>
      </c>
      <c r="G170" s="29" t="s">
        <v>564</v>
      </c>
      <c r="H170" s="29">
        <f>+'Ark1'!Q1573</f>
        <v>3</v>
      </c>
      <c r="I170" s="29">
        <f>+'Ark1'!R1573</f>
        <v>3</v>
      </c>
      <c r="J170" s="30">
        <f>+IF(I170=0,"",'Ark1'!AG1573)</f>
        <v>1.0869565217391304</v>
      </c>
      <c r="K170" s="30">
        <f>+IF(I170=0,"",'Ark1'!AH1573)</f>
        <v>1.3920403844682965</v>
      </c>
      <c r="L170" s="28">
        <f>+IF(I170=0,"",'Ark1'!S1573)</f>
        <v>10</v>
      </c>
      <c r="M170" s="30">
        <f>+IF(I170=0,"",'Ark1'!U1573)</f>
        <v>18.2</v>
      </c>
      <c r="N170" s="30">
        <f>+IF(I170=0,"",'Ark1'!V1573)</f>
        <v>0</v>
      </c>
      <c r="O170" s="30">
        <f>+IF(I170=0,"",'Ark1'!W1573)</f>
        <v>100</v>
      </c>
      <c r="P170" s="35">
        <f>+IF(I170=0,"",'Ark1'!X1573)</f>
        <v>66.666666666666686</v>
      </c>
      <c r="Q170" s="35">
        <f>+IF(I170=0,"",'Ark1'!Y1573)</f>
        <v>0</v>
      </c>
      <c r="R170" s="35">
        <f>+IF(I170=0,"",'Ark1'!Z1573)</f>
        <v>0</v>
      </c>
      <c r="S170" s="30">
        <f>+IF(I170=0,"",'Ark1'!AA1573)</f>
        <v>3.2072833779799974</v>
      </c>
      <c r="T170" s="30">
        <f>+IF(I170=0,"",'Ark1'!AB1573)</f>
        <v>1.4142135623730951</v>
      </c>
      <c r="U170" s="35">
        <f>+'Ark1'!AD1573</f>
        <v>19.842216233126138</v>
      </c>
      <c r="V170" s="30">
        <f t="shared" si="18"/>
        <v>0.3</v>
      </c>
      <c r="W170" s="30">
        <f t="shared" si="19"/>
        <v>1</v>
      </c>
      <c r="X170" s="224"/>
      <c r="Y170" s="227"/>
      <c r="AA170" s="30"/>
      <c r="AB170" s="28"/>
      <c r="AC170" s="227"/>
      <c r="AD170" s="29"/>
      <c r="AH170" s="29"/>
    </row>
    <row r="171" spans="1:34" ht="15.6">
      <c r="A171" s="224"/>
      <c r="B171" s="244">
        <f>+'Ark1'!C1610</f>
        <v>2024</v>
      </c>
      <c r="C171" s="224"/>
      <c r="D171" s="29">
        <f>+'Ark1'!M1574</f>
        <v>10</v>
      </c>
      <c r="E171" s="254" t="s">
        <v>103</v>
      </c>
      <c r="F171" s="29">
        <f>+'Ark1'!D1574</f>
        <v>8</v>
      </c>
      <c r="G171" s="29" t="s">
        <v>565</v>
      </c>
      <c r="H171" s="29">
        <f>+'Ark1'!Q1574</f>
        <v>0</v>
      </c>
      <c r="I171" s="29">
        <f>+'Ark1'!R1574</f>
        <v>0</v>
      </c>
      <c r="J171" s="30" t="str">
        <f>+IF(I171=0,"",'Ark1'!AG1574)</f>
        <v/>
      </c>
      <c r="K171" s="30" t="str">
        <f>+IF(I171=0,"",'Ark1'!AH1574)</f>
        <v/>
      </c>
      <c r="L171" s="28" t="str">
        <f>+IF(I171=0,"",'Ark1'!S1574)</f>
        <v/>
      </c>
      <c r="M171" s="30" t="str">
        <f>+IF(I171=0,"",'Ark1'!U1574)</f>
        <v/>
      </c>
      <c r="N171" s="30" t="str">
        <f>+IF(I171=0,"",'Ark1'!V1574)</f>
        <v/>
      </c>
      <c r="O171" s="30" t="str">
        <f>+IF(I171=0,"",'Ark1'!W1574)</f>
        <v/>
      </c>
      <c r="P171" s="35" t="str">
        <f>+IF(I171=0,"",'Ark1'!X1574)</f>
        <v/>
      </c>
      <c r="Q171" s="35" t="str">
        <f>+IF(I171=0,"",'Ark1'!Y1574)</f>
        <v/>
      </c>
      <c r="R171" s="35" t="str">
        <f>+IF(I171=0,"",'Ark1'!Z1574)</f>
        <v/>
      </c>
      <c r="S171" s="30" t="str">
        <f>+IF(I171=0,"",'Ark1'!AA1574)</f>
        <v/>
      </c>
      <c r="T171" s="30" t="str">
        <f>+IF(I171=0,"",'Ark1'!AB1574)</f>
        <v/>
      </c>
      <c r="U171" s="35">
        <f>+'Ark1'!AD1574</f>
        <v>0</v>
      </c>
      <c r="V171" s="30" t="str">
        <f t="shared" si="18"/>
        <v/>
      </c>
      <c r="W171" s="30" t="str">
        <f t="shared" si="19"/>
        <v/>
      </c>
      <c r="X171" s="224"/>
      <c r="Y171" s="227"/>
      <c r="AA171" s="30"/>
      <c r="AB171" s="28"/>
      <c r="AC171" s="228"/>
      <c r="AD171" s="29"/>
      <c r="AH171" s="29"/>
    </row>
    <row r="172" spans="1:34" ht="15.6">
      <c r="A172" s="224"/>
      <c r="B172" s="244">
        <f>+'Ark1'!C1611</f>
        <v>2024</v>
      </c>
      <c r="C172" s="224"/>
      <c r="D172" s="29">
        <f>+'Ark1'!M1575</f>
        <v>10</v>
      </c>
      <c r="E172" s="254" t="s">
        <v>103</v>
      </c>
      <c r="F172" s="29">
        <f>+'Ark1'!D1575</f>
        <v>9</v>
      </c>
      <c r="G172" s="29" t="s">
        <v>566</v>
      </c>
      <c r="H172" s="29">
        <f>+'Ark1'!Q1575</f>
        <v>0</v>
      </c>
      <c r="I172" s="29">
        <f>+'Ark1'!R1575</f>
        <v>0</v>
      </c>
      <c r="J172" s="30" t="str">
        <f>+IF(I172=0,"",'Ark1'!AG1575)</f>
        <v/>
      </c>
      <c r="K172" s="30" t="str">
        <f>+IF(I172=0,"",'Ark1'!AH1575)</f>
        <v/>
      </c>
      <c r="L172" s="28" t="str">
        <f>+IF(I172=0,"",'Ark1'!S1575)</f>
        <v/>
      </c>
      <c r="M172" s="30" t="str">
        <f>+IF(I172=0,"",'Ark1'!U1575)</f>
        <v/>
      </c>
      <c r="N172" s="30" t="str">
        <f>+IF(I172=0,"",'Ark1'!V1575)</f>
        <v/>
      </c>
      <c r="O172" s="30" t="str">
        <f>+IF(I172=0,"",'Ark1'!W1575)</f>
        <v/>
      </c>
      <c r="P172" s="35" t="str">
        <f>+IF(I172=0,"",'Ark1'!X1575)</f>
        <v/>
      </c>
      <c r="Q172" s="35" t="str">
        <f>+IF(I172=0,"",'Ark1'!Y1575)</f>
        <v/>
      </c>
      <c r="R172" s="35" t="str">
        <f>+IF(I172=0,"",'Ark1'!Z1575)</f>
        <v/>
      </c>
      <c r="S172" s="30" t="str">
        <f>+IF(I172=0,"",'Ark1'!AA1575)</f>
        <v/>
      </c>
      <c r="T172" s="30" t="str">
        <f>+IF(I172=0,"",'Ark1'!AB1575)</f>
        <v/>
      </c>
      <c r="U172" s="35">
        <f>+'Ark1'!AD1575</f>
        <v>0</v>
      </c>
      <c r="V172" s="30" t="str">
        <f t="shared" si="18"/>
        <v/>
      </c>
      <c r="W172" s="30" t="str">
        <f t="shared" si="19"/>
        <v/>
      </c>
      <c r="X172" s="224"/>
      <c r="Y172" s="227"/>
      <c r="AA172" s="30"/>
      <c r="AB172" s="28"/>
      <c r="AC172" s="228"/>
      <c r="AD172" s="29"/>
      <c r="AH172" s="29"/>
    </row>
    <row r="173" spans="1:34" ht="15.6">
      <c r="A173" s="224"/>
      <c r="B173" s="244">
        <f>+'Ark1'!C1612</f>
        <v>2024</v>
      </c>
      <c r="C173" s="224"/>
      <c r="D173" s="29">
        <f>+'Ark1'!M1576</f>
        <v>10</v>
      </c>
      <c r="E173" s="254" t="s">
        <v>103</v>
      </c>
      <c r="F173" s="29">
        <f>+'Ark1'!D1576</f>
        <v>10</v>
      </c>
      <c r="G173" s="29" t="s">
        <v>567</v>
      </c>
      <c r="H173" s="29">
        <f>+'Ark1'!Q1576</f>
        <v>0</v>
      </c>
      <c r="I173" s="29">
        <f>+'Ark1'!R1576</f>
        <v>0</v>
      </c>
      <c r="J173" s="30" t="str">
        <f>+IF(I173=0,"",'Ark1'!AG1576)</f>
        <v/>
      </c>
      <c r="K173" s="30" t="str">
        <f>+IF(I173=0,"",'Ark1'!AH1576)</f>
        <v/>
      </c>
      <c r="L173" s="28" t="str">
        <f>+IF(I173=0,"",'Ark1'!S1576)</f>
        <v/>
      </c>
      <c r="M173" s="30" t="str">
        <f>+IF(I173=0,"",'Ark1'!U1576)</f>
        <v/>
      </c>
      <c r="N173" s="30" t="str">
        <f>+IF(I173=0,"",'Ark1'!V1576)</f>
        <v/>
      </c>
      <c r="O173" s="30" t="str">
        <f>+IF(I173=0,"",'Ark1'!W1576)</f>
        <v/>
      </c>
      <c r="P173" s="35" t="str">
        <f>+IF(I173=0,"",'Ark1'!X1576)</f>
        <v/>
      </c>
      <c r="Q173" s="35" t="str">
        <f>+IF(I173=0,"",'Ark1'!Y1576)</f>
        <v/>
      </c>
      <c r="R173" s="35" t="str">
        <f>+IF(I173=0,"",'Ark1'!Z1576)</f>
        <v/>
      </c>
      <c r="S173" s="30" t="str">
        <f>+IF(I173=0,"",'Ark1'!AA1576)</f>
        <v/>
      </c>
      <c r="T173" s="30" t="str">
        <f>+IF(I173=0,"",'Ark1'!AB1576)</f>
        <v/>
      </c>
      <c r="U173" s="35">
        <f>+'Ark1'!AD1576</f>
        <v>0</v>
      </c>
      <c r="V173" s="30" t="str">
        <f t="shared" si="18"/>
        <v/>
      </c>
      <c r="W173" s="30" t="str">
        <f t="shared" si="19"/>
        <v/>
      </c>
      <c r="X173" s="224"/>
      <c r="Y173" s="227"/>
      <c r="AA173" s="30"/>
      <c r="AB173" s="28"/>
      <c r="AC173" s="228"/>
      <c r="AD173" s="29"/>
      <c r="AH173" s="29"/>
    </row>
    <row r="174" spans="1:34" ht="15.6">
      <c r="A174" s="224"/>
      <c r="B174" s="244">
        <f>+'Ark1'!C1613</f>
        <v>2024</v>
      </c>
      <c r="C174" s="224"/>
      <c r="D174" s="29">
        <f>+'Ark1'!M1577</f>
        <v>10</v>
      </c>
      <c r="E174" s="254" t="s">
        <v>103</v>
      </c>
      <c r="F174" s="29">
        <f>+'Ark1'!D1577</f>
        <v>11</v>
      </c>
      <c r="G174" s="29" t="s">
        <v>568</v>
      </c>
      <c r="H174" s="29">
        <f>+'Ark1'!Q1577</f>
        <v>0</v>
      </c>
      <c r="I174" s="29">
        <f>+'Ark1'!R1577</f>
        <v>0</v>
      </c>
      <c r="J174" s="30" t="str">
        <f>+IF(I174=0,"",'Ark1'!AG1577)</f>
        <v/>
      </c>
      <c r="K174" s="30" t="str">
        <f>+IF(I174=0,"",'Ark1'!AH1577)</f>
        <v/>
      </c>
      <c r="L174" s="28" t="str">
        <f>+IF(I174=0,"",'Ark1'!S1577)</f>
        <v/>
      </c>
      <c r="M174" s="30" t="str">
        <f>+IF(I174=0,"",'Ark1'!U1577)</f>
        <v/>
      </c>
      <c r="N174" s="30" t="str">
        <f>+IF(I174=0,"",'Ark1'!V1577)</f>
        <v/>
      </c>
      <c r="O174" s="30" t="str">
        <f>+IF(I174=0,"",'Ark1'!W1577)</f>
        <v/>
      </c>
      <c r="P174" s="35" t="str">
        <f>+IF(I174=0,"",'Ark1'!X1577)</f>
        <v/>
      </c>
      <c r="Q174" s="35" t="str">
        <f>+IF(I174=0,"",'Ark1'!Y1577)</f>
        <v/>
      </c>
      <c r="R174" s="35" t="str">
        <f>+IF(I174=0,"",'Ark1'!Z1577)</f>
        <v/>
      </c>
      <c r="S174" s="30" t="str">
        <f>+IF(I174=0,"",'Ark1'!AA1577)</f>
        <v/>
      </c>
      <c r="T174" s="30" t="str">
        <f>+IF(I174=0,"",'Ark1'!AB1577)</f>
        <v/>
      </c>
      <c r="U174" s="35">
        <f>+'Ark1'!AD1577</f>
        <v>0</v>
      </c>
      <c r="V174" s="30" t="str">
        <f t="shared" si="18"/>
        <v/>
      </c>
      <c r="W174" s="30" t="str">
        <f t="shared" si="19"/>
        <v/>
      </c>
      <c r="X174" s="224"/>
      <c r="Y174" s="227"/>
      <c r="AA174" s="30"/>
      <c r="AB174" s="28"/>
      <c r="AC174" s="228"/>
      <c r="AD174" s="29"/>
      <c r="AH174" s="29"/>
    </row>
    <row r="175" spans="1:34" ht="15.6">
      <c r="A175" s="224"/>
      <c r="B175" s="244">
        <f>+'Ark1'!C1614</f>
        <v>2024</v>
      </c>
      <c r="C175" s="224"/>
      <c r="D175" s="29">
        <f>+'Ark1'!M1578</f>
        <v>10</v>
      </c>
      <c r="E175" s="254" t="s">
        <v>103</v>
      </c>
      <c r="F175" s="29">
        <f>+'Ark1'!D1578</f>
        <v>12</v>
      </c>
      <c r="G175" s="29" t="s">
        <v>569</v>
      </c>
      <c r="H175" s="29">
        <f>+'Ark1'!Q1578</f>
        <v>0</v>
      </c>
      <c r="I175" s="29">
        <f>+'Ark1'!R1578</f>
        <v>0</v>
      </c>
      <c r="J175" s="30" t="str">
        <f>+IF(I175=0,"",'Ark1'!AG1578)</f>
        <v/>
      </c>
      <c r="K175" s="30" t="str">
        <f>+IF(I175=0,"",'Ark1'!AH1578)</f>
        <v/>
      </c>
      <c r="L175" s="28" t="str">
        <f>+IF(I175=0,"",'Ark1'!S1578)</f>
        <v/>
      </c>
      <c r="M175" s="30" t="str">
        <f>+IF(I175=0,"",'Ark1'!U1578)</f>
        <v/>
      </c>
      <c r="N175" s="30" t="str">
        <f>+IF(I175=0,"",'Ark1'!V1578)</f>
        <v/>
      </c>
      <c r="O175" s="30" t="str">
        <f>+IF(I175=0,"",'Ark1'!W1578)</f>
        <v/>
      </c>
      <c r="P175" s="35" t="str">
        <f>+IF(I175=0,"",'Ark1'!X1578)</f>
        <v/>
      </c>
      <c r="Q175" s="35" t="str">
        <f>+IF(I175=0,"",'Ark1'!Y1578)</f>
        <v/>
      </c>
      <c r="R175" s="35" t="str">
        <f>+IF(I175=0,"",'Ark1'!Z1578)</f>
        <v/>
      </c>
      <c r="S175" s="30" t="str">
        <f>+IF(I175=0,"",'Ark1'!AA1578)</f>
        <v/>
      </c>
      <c r="T175" s="30" t="str">
        <f>+IF(I175=0,"",'Ark1'!AB1578)</f>
        <v/>
      </c>
      <c r="U175" s="35">
        <f>+'Ark1'!AD1578</f>
        <v>0</v>
      </c>
      <c r="V175" s="30" t="str">
        <f t="shared" si="18"/>
        <v/>
      </c>
      <c r="W175" s="30" t="str">
        <f t="shared" si="19"/>
        <v/>
      </c>
      <c r="X175" s="224"/>
      <c r="Y175" s="227"/>
      <c r="AA175" s="30"/>
      <c r="AB175" s="28"/>
      <c r="AC175" s="228"/>
      <c r="AD175" s="29"/>
      <c r="AH175" s="29"/>
    </row>
    <row r="176" spans="1:34" ht="15.6">
      <c r="A176" s="224"/>
      <c r="B176" s="244">
        <f>+'Ark1'!C1615</f>
        <v>2024</v>
      </c>
      <c r="C176" s="224"/>
      <c r="D176" s="224"/>
      <c r="E176" s="224"/>
      <c r="F176" s="224"/>
      <c r="G176" s="224"/>
      <c r="H176" s="224"/>
      <c r="I176" s="224"/>
      <c r="J176" s="225"/>
      <c r="K176" s="225"/>
      <c r="L176" s="224"/>
      <c r="M176" s="224"/>
      <c r="N176" s="224"/>
      <c r="O176" s="226"/>
      <c r="P176" s="226"/>
      <c r="Q176" s="226"/>
      <c r="R176" s="226"/>
      <c r="S176" s="225"/>
      <c r="T176" s="224"/>
      <c r="U176" s="226"/>
      <c r="V176" s="226"/>
      <c r="W176" s="225"/>
      <c r="X176" s="224"/>
      <c r="Y176" s="227"/>
      <c r="AA176" s="30"/>
      <c r="AB176" s="28"/>
      <c r="AC176" s="228"/>
      <c r="AD176" s="29"/>
      <c r="AH176" s="29"/>
    </row>
    <row r="177" spans="1:34" ht="22.8">
      <c r="A177" s="224"/>
      <c r="B177" s="244">
        <f>+'Ark1'!C1616</f>
        <v>2024</v>
      </c>
      <c r="C177" s="224"/>
      <c r="D177" s="224"/>
      <c r="E177" s="269" t="str">
        <f>+E182</f>
        <v>4</v>
      </c>
      <c r="F177" s="224"/>
      <c r="G177" s="224"/>
      <c r="H177" s="224"/>
      <c r="I177" s="248">
        <f>SUM(I182:I193)</f>
        <v>7</v>
      </c>
      <c r="J177" s="225"/>
      <c r="K177" s="225"/>
      <c r="L177" s="224"/>
      <c r="M177" s="276">
        <f>+Fettgruppe!L20</f>
        <v>20.328571428571426</v>
      </c>
      <c r="N177" s="224"/>
      <c r="O177" s="226"/>
      <c r="P177" s="226"/>
      <c r="Q177" s="226"/>
      <c r="R177" s="226"/>
      <c r="S177" s="225"/>
      <c r="T177" s="224"/>
      <c r="U177" s="226"/>
      <c r="V177" s="226"/>
      <c r="W177" s="225"/>
      <c r="X177" s="224"/>
      <c r="Y177" s="227"/>
      <c r="AA177" s="30"/>
      <c r="AB177" s="28"/>
      <c r="AC177" s="228"/>
      <c r="AD177" s="29"/>
      <c r="AH177" s="29"/>
    </row>
    <row r="178" spans="1:34" ht="15.6">
      <c r="A178" s="224"/>
      <c r="B178" s="244">
        <f>+'Ark1'!C1617</f>
        <v>2024</v>
      </c>
      <c r="C178" s="224"/>
      <c r="D178" s="224"/>
      <c r="E178" s="224"/>
      <c r="F178" s="224"/>
      <c r="G178" s="224"/>
      <c r="H178" s="224"/>
      <c r="I178" s="224"/>
      <c r="J178" s="225"/>
      <c r="K178" s="225"/>
      <c r="L178" s="224"/>
      <c r="M178" s="224"/>
      <c r="N178" s="224"/>
      <c r="O178" s="226"/>
      <c r="P178" s="226"/>
      <c r="Q178" s="226"/>
      <c r="R178" s="226"/>
      <c r="S178" s="225"/>
      <c r="T178" s="224"/>
      <c r="U178" s="226"/>
      <c r="V178" s="226"/>
      <c r="W178" s="241" t="s">
        <v>2</v>
      </c>
      <c r="X178" s="224"/>
      <c r="Y178" s="227"/>
      <c r="AA178" s="30"/>
      <c r="AB178" s="28"/>
      <c r="AC178" s="228"/>
      <c r="AD178" s="29"/>
      <c r="AH178" s="29"/>
    </row>
    <row r="179" spans="1:34" ht="15.6">
      <c r="A179" s="224"/>
      <c r="B179" s="244">
        <f>+'Ark1'!C1618</f>
        <v>2024</v>
      </c>
      <c r="C179" s="224"/>
      <c r="D179" s="224"/>
      <c r="E179" s="224"/>
      <c r="F179" s="224"/>
      <c r="G179" s="224"/>
      <c r="H179" s="242" t="s">
        <v>2</v>
      </c>
      <c r="I179" s="224"/>
      <c r="J179" s="225"/>
      <c r="K179" s="225"/>
      <c r="L179" s="242" t="s">
        <v>22</v>
      </c>
      <c r="M179" s="225"/>
      <c r="N179" s="225" t="s">
        <v>408</v>
      </c>
      <c r="O179" s="226" t="s">
        <v>408</v>
      </c>
      <c r="P179" s="243" t="s">
        <v>555</v>
      </c>
      <c r="Q179" s="37"/>
      <c r="R179" s="37"/>
      <c r="S179" s="241" t="s">
        <v>432</v>
      </c>
      <c r="T179" s="224"/>
      <c r="U179" s="243" t="s">
        <v>552</v>
      </c>
      <c r="V179" s="243" t="s">
        <v>79</v>
      </c>
      <c r="W179" s="241" t="s">
        <v>8</v>
      </c>
      <c r="X179" s="224"/>
      <c r="Y179" s="227"/>
      <c r="AA179" s="30"/>
      <c r="AB179" s="28"/>
      <c r="AC179" s="228"/>
      <c r="AD179" s="29"/>
      <c r="AH179" s="29"/>
    </row>
    <row r="180" spans="1:34" ht="15.6">
      <c r="A180" s="224"/>
      <c r="B180" s="244">
        <f>+'Ark1'!C1619</f>
        <v>2024</v>
      </c>
      <c r="C180" s="224"/>
      <c r="D180" s="242" t="s">
        <v>418</v>
      </c>
      <c r="E180" s="224"/>
      <c r="F180" s="242"/>
      <c r="G180" s="242"/>
      <c r="H180" s="242" t="s">
        <v>495</v>
      </c>
      <c r="I180" s="242" t="s">
        <v>2</v>
      </c>
      <c r="J180" s="241" t="s">
        <v>2</v>
      </c>
      <c r="K180" s="241" t="s">
        <v>1</v>
      </c>
      <c r="L180" s="242" t="s">
        <v>493</v>
      </c>
      <c r="M180" s="241" t="s">
        <v>22</v>
      </c>
      <c r="N180" s="241" t="s">
        <v>534</v>
      </c>
      <c r="O180" s="243" t="s">
        <v>499</v>
      </c>
      <c r="P180" s="243" t="s">
        <v>556</v>
      </c>
      <c r="Q180" s="37"/>
      <c r="R180" s="37"/>
      <c r="S180" s="241"/>
      <c r="T180" s="242" t="s">
        <v>493</v>
      </c>
      <c r="U180" s="243" t="s">
        <v>1</v>
      </c>
      <c r="V180" s="243" t="s">
        <v>433</v>
      </c>
      <c r="W180" s="241" t="s">
        <v>71</v>
      </c>
      <c r="X180" s="224"/>
      <c r="Y180" s="227"/>
      <c r="AA180" s="30"/>
      <c r="AB180" s="28"/>
      <c r="AC180" s="228"/>
      <c r="AD180" s="29"/>
      <c r="AH180" s="29"/>
    </row>
    <row r="181" spans="1:34" ht="15.6">
      <c r="A181" s="224"/>
      <c r="B181" s="244">
        <f>+'Ark1'!C1620</f>
        <v>2024</v>
      </c>
      <c r="C181" s="224"/>
      <c r="D181" s="242" t="s">
        <v>419</v>
      </c>
      <c r="E181" s="242"/>
      <c r="F181" s="242" t="s">
        <v>88</v>
      </c>
      <c r="G181" s="242"/>
      <c r="H181" s="55" t="s">
        <v>496</v>
      </c>
      <c r="I181" s="55" t="s">
        <v>8</v>
      </c>
      <c r="J181" s="105" t="s">
        <v>408</v>
      </c>
      <c r="K181" s="105" t="s">
        <v>408</v>
      </c>
      <c r="L181" s="55" t="s">
        <v>494</v>
      </c>
      <c r="M181" s="105" t="s">
        <v>44</v>
      </c>
      <c r="N181" s="105" t="s">
        <v>535</v>
      </c>
      <c r="O181" s="77" t="s">
        <v>500</v>
      </c>
      <c r="P181" s="77" t="s">
        <v>557</v>
      </c>
      <c r="Q181" s="77" t="s">
        <v>539</v>
      </c>
      <c r="R181" s="77" t="s">
        <v>558</v>
      </c>
      <c r="S181" s="105" t="s">
        <v>1</v>
      </c>
      <c r="T181" s="55" t="s">
        <v>494</v>
      </c>
      <c r="U181" s="77" t="s">
        <v>0</v>
      </c>
      <c r="V181" s="77" t="s">
        <v>434</v>
      </c>
      <c r="W181" s="105" t="s">
        <v>554</v>
      </c>
      <c r="X181" s="224"/>
      <c r="Y181" s="227"/>
      <c r="AA181" s="30"/>
      <c r="AB181" s="28"/>
      <c r="AC181" s="228"/>
      <c r="AD181" s="29"/>
      <c r="AH181" s="29"/>
    </row>
    <row r="182" spans="1:34" ht="15.6">
      <c r="A182" s="224"/>
      <c r="B182" s="244">
        <f>+'Ark1'!C1621</f>
        <v>2024</v>
      </c>
      <c r="C182" s="224"/>
      <c r="D182" s="244">
        <f>+'Ark1'!M1579</f>
        <v>11</v>
      </c>
      <c r="E182" s="255" t="s">
        <v>104</v>
      </c>
      <c r="F182" s="244">
        <f>+'Ark1'!D1579</f>
        <v>1</v>
      </c>
      <c r="G182" s="244" t="s">
        <v>559</v>
      </c>
      <c r="H182" s="244">
        <f>+'Ark1'!Q1579</f>
        <v>0</v>
      </c>
      <c r="I182" s="244">
        <f>+'Ark1'!R1579</f>
        <v>0</v>
      </c>
      <c r="J182" s="245" t="str">
        <f>+IF(I182=0,"",'Ark1'!AG1579)</f>
        <v/>
      </c>
      <c r="K182" s="245" t="str">
        <f>+IF(I182=0,"",'Ark1'!AH1579)</f>
        <v/>
      </c>
      <c r="L182" s="246" t="str">
        <f>+IF(I182=0,"",'Ark1'!S1579)</f>
        <v/>
      </c>
      <c r="M182" s="245" t="str">
        <f>+IF(I182=0,"",'Ark1'!U1579)</f>
        <v/>
      </c>
      <c r="N182" s="245" t="str">
        <f>+IF(I182=0,"",'Ark1'!V1579)</f>
        <v/>
      </c>
      <c r="O182" s="245" t="str">
        <f>+IF(I182=0,"",'Ark1'!W1579)</f>
        <v/>
      </c>
      <c r="P182" s="247" t="str">
        <f>+IF(I182=0,"",'Ark1'!X1579)</f>
        <v/>
      </c>
      <c r="Q182" s="247" t="str">
        <f>+IF(I182=0,"",'Ark1'!Y1579)</f>
        <v/>
      </c>
      <c r="R182" s="247" t="str">
        <f>+IF(I182=0,"",'Ark1'!Z1579)</f>
        <v/>
      </c>
      <c r="S182" s="245" t="str">
        <f>+IF(I182=0,"",'Ark1'!AA1579)</f>
        <v/>
      </c>
      <c r="T182" s="245" t="str">
        <f>+IF(I182=0,"",'Ark1'!AB1579)</f>
        <v/>
      </c>
      <c r="U182" s="247">
        <f>+'Ark1'!AD1579</f>
        <v>0</v>
      </c>
      <c r="V182" s="245" t="str">
        <f>+IF(I182=0,"",I182/D182)</f>
        <v/>
      </c>
      <c r="W182" s="245" t="str">
        <f>+IF(I182=0,"",I182/H182)</f>
        <v/>
      </c>
      <c r="X182" s="224"/>
      <c r="Y182" s="227"/>
      <c r="AA182" s="30"/>
      <c r="AB182" s="28"/>
      <c r="AC182" s="228"/>
      <c r="AD182" s="29"/>
      <c r="AH182" s="29"/>
    </row>
    <row r="183" spans="1:34" ht="15.6">
      <c r="A183" s="224"/>
      <c r="B183" s="244">
        <f>+'Ark1'!C1622</f>
        <v>2024</v>
      </c>
      <c r="C183" s="224"/>
      <c r="D183" s="244">
        <f>+'Ark1'!M1580</f>
        <v>11</v>
      </c>
      <c r="E183" s="255" t="s">
        <v>104</v>
      </c>
      <c r="F183" s="244">
        <f>+'Ark1'!D1580</f>
        <v>2</v>
      </c>
      <c r="G183" s="244" t="s">
        <v>560</v>
      </c>
      <c r="H183" s="244">
        <f>+'Ark1'!Q1580</f>
        <v>0</v>
      </c>
      <c r="I183" s="244">
        <f>+'Ark1'!R1580</f>
        <v>0</v>
      </c>
      <c r="J183" s="245" t="str">
        <f>+IF(I183=0,"",'Ark1'!AG1580)</f>
        <v/>
      </c>
      <c r="K183" s="245" t="str">
        <f>+IF(I183=0,"",'Ark1'!AH1580)</f>
        <v/>
      </c>
      <c r="L183" s="246" t="str">
        <f>+IF(I183=0,"",'Ark1'!S1580)</f>
        <v/>
      </c>
      <c r="M183" s="245" t="str">
        <f>+IF(I183=0,"",'Ark1'!U1580)</f>
        <v/>
      </c>
      <c r="N183" s="245" t="str">
        <f>+IF(I183=0,"",'Ark1'!V1580)</f>
        <v/>
      </c>
      <c r="O183" s="245" t="str">
        <f>+IF(I183=0,"",'Ark1'!W1580)</f>
        <v/>
      </c>
      <c r="P183" s="247" t="str">
        <f>+IF(I183=0,"",'Ark1'!X1580)</f>
        <v/>
      </c>
      <c r="Q183" s="247" t="str">
        <f>+IF(I183=0,"",'Ark1'!Y1580)</f>
        <v/>
      </c>
      <c r="R183" s="247" t="str">
        <f>+IF(I183=0,"",'Ark1'!Z1580)</f>
        <v/>
      </c>
      <c r="S183" s="245" t="str">
        <f>+IF(I183=0,"",'Ark1'!AA1580)</f>
        <v/>
      </c>
      <c r="T183" s="245" t="str">
        <f>+IF(I183=0,"",'Ark1'!AB1580)</f>
        <v/>
      </c>
      <c r="U183" s="247">
        <f>+'Ark1'!AD1580</f>
        <v>0</v>
      </c>
      <c r="V183" s="245" t="str">
        <f t="shared" ref="V183:V193" si="20">+IF(I183=0,"",I183/D183)</f>
        <v/>
      </c>
      <c r="W183" s="245" t="str">
        <f t="shared" ref="W183:W193" si="21">+IF(I183=0,"",I183/H183)</f>
        <v/>
      </c>
      <c r="X183" s="224"/>
      <c r="Y183" s="227"/>
      <c r="AA183" s="30"/>
      <c r="AB183" s="28"/>
      <c r="AC183" s="228"/>
      <c r="AD183" s="29"/>
      <c r="AH183" s="29"/>
    </row>
    <row r="184" spans="1:34" ht="15.6">
      <c r="A184" s="224"/>
      <c r="B184" s="244">
        <f>+'Ark1'!C1623</f>
        <v>2024</v>
      </c>
      <c r="C184" s="224"/>
      <c r="D184" s="244">
        <f>+'Ark1'!M1581</f>
        <v>11</v>
      </c>
      <c r="E184" s="255" t="s">
        <v>104</v>
      </c>
      <c r="F184" s="244">
        <f>+'Ark1'!D1581</f>
        <v>3</v>
      </c>
      <c r="G184" s="244" t="s">
        <v>561</v>
      </c>
      <c r="H184" s="244">
        <f>+'Ark1'!Q1581</f>
        <v>0</v>
      </c>
      <c r="I184" s="244">
        <f>+'Ark1'!R1581</f>
        <v>0</v>
      </c>
      <c r="J184" s="245" t="str">
        <f>+IF(I184=0,"",'Ark1'!AG1581)</f>
        <v/>
      </c>
      <c r="K184" s="245" t="str">
        <f>+IF(I184=0,"",'Ark1'!AH1581)</f>
        <v/>
      </c>
      <c r="L184" s="246" t="str">
        <f>+IF(I184=0,"",'Ark1'!S1581)</f>
        <v/>
      </c>
      <c r="M184" s="245" t="str">
        <f>+IF(I184=0,"",'Ark1'!U1581)</f>
        <v/>
      </c>
      <c r="N184" s="245" t="str">
        <f>+IF(I184=0,"",'Ark1'!V1581)</f>
        <v/>
      </c>
      <c r="O184" s="245" t="str">
        <f>+IF(I184=0,"",'Ark1'!W1581)</f>
        <v/>
      </c>
      <c r="P184" s="247" t="str">
        <f>+IF(I184=0,"",'Ark1'!X1581)</f>
        <v/>
      </c>
      <c r="Q184" s="247" t="str">
        <f>+IF(I184=0,"",'Ark1'!Y1581)</f>
        <v/>
      </c>
      <c r="R184" s="247" t="str">
        <f>+IF(I184=0,"",'Ark1'!Z1581)</f>
        <v/>
      </c>
      <c r="S184" s="245" t="str">
        <f>+IF(I184=0,"",'Ark1'!AA1581)</f>
        <v/>
      </c>
      <c r="T184" s="245" t="str">
        <f>+IF(I184=0,"",'Ark1'!AB1581)</f>
        <v/>
      </c>
      <c r="U184" s="247">
        <f>+'Ark1'!AD1581</f>
        <v>0</v>
      </c>
      <c r="V184" s="245" t="str">
        <f t="shared" si="20"/>
        <v/>
      </c>
      <c r="W184" s="245" t="str">
        <f t="shared" si="21"/>
        <v/>
      </c>
      <c r="X184" s="224"/>
      <c r="Y184" s="227"/>
      <c r="AA184" s="30"/>
      <c r="AB184" s="28"/>
      <c r="AC184" s="228"/>
      <c r="AD184" s="29"/>
      <c r="AH184" s="29"/>
    </row>
    <row r="185" spans="1:34" ht="15.6">
      <c r="A185" s="224"/>
      <c r="B185" s="244">
        <f>+'Ark1'!C1624</f>
        <v>2024</v>
      </c>
      <c r="C185" s="224"/>
      <c r="D185" s="244">
        <f>+'Ark1'!M1582</f>
        <v>11</v>
      </c>
      <c r="E185" s="255" t="s">
        <v>104</v>
      </c>
      <c r="F185" s="244">
        <f>+'Ark1'!D1582</f>
        <v>4</v>
      </c>
      <c r="G185" s="244" t="s">
        <v>562</v>
      </c>
      <c r="H185" s="244">
        <f>+'Ark1'!Q1582</f>
        <v>1</v>
      </c>
      <c r="I185" s="244">
        <f>+'Ark1'!R1582</f>
        <v>1</v>
      </c>
      <c r="J185" s="245">
        <f>+IF(I185=0,"",'Ark1'!AG1582)</f>
        <v>3.0303030303030303</v>
      </c>
      <c r="K185" s="245">
        <f>+IF(I185=0,"",'Ark1'!AH1582)</f>
        <v>4.715333566189309</v>
      </c>
      <c r="L185" s="246">
        <f>+IF(I185=0,"",'Ark1'!S1582)</f>
        <v>10</v>
      </c>
      <c r="M185" s="245">
        <f>+IF(I185=0,"",'Ark1'!U1582)</f>
        <v>27</v>
      </c>
      <c r="N185" s="245">
        <f>+IF(I185=0,"",'Ark1'!V1582)</f>
        <v>0</v>
      </c>
      <c r="O185" s="245">
        <f>+IF(I185=0,"",'Ark1'!W1582)</f>
        <v>100</v>
      </c>
      <c r="P185" s="247">
        <f>+IF(I185=0,"",'Ark1'!X1582)</f>
        <v>100</v>
      </c>
      <c r="Q185" s="247">
        <f>+IF(I185=0,"",'Ark1'!Y1582)</f>
        <v>100</v>
      </c>
      <c r="R185" s="247">
        <f>+IF(I185=0,"",'Ark1'!Z1582)</f>
        <v>0</v>
      </c>
      <c r="S185" s="245">
        <f>+IF(I185=0,"",'Ark1'!AA1582)</f>
        <v>0</v>
      </c>
      <c r="T185" s="245">
        <f>+IF(I185=0,"",'Ark1'!AB1582)</f>
        <v>0</v>
      </c>
      <c r="U185" s="247">
        <f>+'Ark1'!AD1582</f>
        <v>0</v>
      </c>
      <c r="V185" s="245">
        <f t="shared" si="20"/>
        <v>9.0909090909090912E-2</v>
      </c>
      <c r="W185" s="245">
        <f t="shared" si="21"/>
        <v>1</v>
      </c>
      <c r="X185" s="224"/>
      <c r="Y185" s="227"/>
      <c r="AA185" s="30"/>
      <c r="AB185" s="28"/>
      <c r="AC185" s="228"/>
      <c r="AD185" s="29"/>
      <c r="AH185" s="29"/>
    </row>
    <row r="186" spans="1:34" ht="15.6">
      <c r="A186" s="224"/>
      <c r="B186" s="244">
        <f>+'Ark1'!C1625</f>
        <v>2024</v>
      </c>
      <c r="C186" s="224"/>
      <c r="D186" s="244">
        <f>+'Ark1'!M1583</f>
        <v>11</v>
      </c>
      <c r="E186" s="255" t="s">
        <v>104</v>
      </c>
      <c r="F186" s="244">
        <f>+'Ark1'!D1583</f>
        <v>5</v>
      </c>
      <c r="G186" s="244" t="s">
        <v>451</v>
      </c>
      <c r="H186" s="244">
        <f>+'Ark1'!Q1583</f>
        <v>1</v>
      </c>
      <c r="I186" s="244">
        <f>+'Ark1'!R1583</f>
        <v>1</v>
      </c>
      <c r="J186" s="245">
        <f>+IF(I186=0,"",'Ark1'!AG1583)</f>
        <v>0.16556291390728475</v>
      </c>
      <c r="K186" s="245">
        <f>+IF(I186=0,"",'Ark1'!AH1583)</f>
        <v>0.25714285714285706</v>
      </c>
      <c r="L186" s="246">
        <f>+IF(I186=0,"",'Ark1'!S1583)</f>
        <v>11</v>
      </c>
      <c r="M186" s="245">
        <f>+IF(I186=0,"",'Ark1'!U1583)</f>
        <v>22.5</v>
      </c>
      <c r="N186" s="245">
        <f>+IF(I186=0,"",'Ark1'!V1583)</f>
        <v>0</v>
      </c>
      <c r="O186" s="245">
        <f>+IF(I186=0,"",'Ark1'!W1583)</f>
        <v>100</v>
      </c>
      <c r="P186" s="247">
        <f>+IF(I186=0,"",'Ark1'!X1583)</f>
        <v>100</v>
      </c>
      <c r="Q186" s="247">
        <f>+IF(I186=0,"",'Ark1'!Y1583)</f>
        <v>0</v>
      </c>
      <c r="R186" s="247">
        <f>+IF(I186=0,"",'Ark1'!Z1583)</f>
        <v>0</v>
      </c>
      <c r="S186" s="245">
        <f>+IF(I186=0,"",'Ark1'!AA1583)</f>
        <v>0</v>
      </c>
      <c r="T186" s="245">
        <f>+IF(I186=0,"",'Ark1'!AB1583)</f>
        <v>0</v>
      </c>
      <c r="U186" s="247">
        <f>+'Ark1'!AD1583</f>
        <v>0</v>
      </c>
      <c r="V186" s="245">
        <f t="shared" si="20"/>
        <v>9.0909090909090912E-2</v>
      </c>
      <c r="W186" s="245">
        <f t="shared" si="21"/>
        <v>1</v>
      </c>
      <c r="X186" s="224"/>
      <c r="Y186" s="227"/>
      <c r="AA186" s="30"/>
      <c r="AB186" s="28"/>
      <c r="AC186" s="228"/>
      <c r="AD186" s="29"/>
      <c r="AH186" s="29"/>
    </row>
    <row r="187" spans="1:34" ht="15.6">
      <c r="A187" s="224"/>
      <c r="B187" s="244">
        <f>+'Ark1'!C1626</f>
        <v>2024</v>
      </c>
      <c r="C187" s="224"/>
      <c r="D187" s="244">
        <f>+'Ark1'!M1584</f>
        <v>11</v>
      </c>
      <c r="E187" s="255" t="s">
        <v>104</v>
      </c>
      <c r="F187" s="244">
        <f>+'Ark1'!D1584</f>
        <v>6</v>
      </c>
      <c r="G187" s="244" t="s">
        <v>563</v>
      </c>
      <c r="H187" s="244">
        <f>+'Ark1'!Q1584</f>
        <v>2</v>
      </c>
      <c r="I187" s="244">
        <f>+'Ark1'!R1584</f>
        <v>4</v>
      </c>
      <c r="J187" s="245">
        <f>+IF(I187=0,"",'Ark1'!AG1584)</f>
        <v>0.4089979550102249</v>
      </c>
      <c r="K187" s="245">
        <f>+IF(I187=0,"",'Ark1'!AH1584)</f>
        <v>0.46166275535721135</v>
      </c>
      <c r="L187" s="246">
        <f>+IF(I187=0,"",'Ark1'!S1584)</f>
        <v>10.5</v>
      </c>
      <c r="M187" s="245">
        <f>+IF(I187=0,"",'Ark1'!U1584)</f>
        <v>18</v>
      </c>
      <c r="N187" s="245">
        <f>+IF(I187=0,"",'Ark1'!V1584)</f>
        <v>0</v>
      </c>
      <c r="O187" s="245">
        <f>+IF(I187=0,"",'Ark1'!W1584)</f>
        <v>100</v>
      </c>
      <c r="P187" s="247">
        <f>+IF(I187=0,"",'Ark1'!X1584)</f>
        <v>75</v>
      </c>
      <c r="Q187" s="247">
        <f>+IF(I187=0,"",'Ark1'!Y1584)</f>
        <v>0</v>
      </c>
      <c r="R187" s="247">
        <f>+IF(I187=0,"",'Ark1'!Z1584)</f>
        <v>0</v>
      </c>
      <c r="S187" s="245">
        <f>+IF(I187=0,"",'Ark1'!AA1584)</f>
        <v>2.5563646062328482</v>
      </c>
      <c r="T187" s="245">
        <f>+IF(I187=0,"",'Ark1'!AB1584)</f>
        <v>0.5</v>
      </c>
      <c r="U187" s="247">
        <f>+'Ark1'!AD1584</f>
        <v>3.9118050592707263</v>
      </c>
      <c r="V187" s="245">
        <f t="shared" si="20"/>
        <v>0.36363636363636365</v>
      </c>
      <c r="W187" s="245">
        <f t="shared" si="21"/>
        <v>2</v>
      </c>
      <c r="X187" s="224"/>
      <c r="Y187" s="227"/>
      <c r="AA187" s="30"/>
      <c r="AB187" s="28"/>
      <c r="AC187" s="228"/>
      <c r="AD187" s="29"/>
      <c r="AH187" s="29"/>
    </row>
    <row r="188" spans="1:34" ht="15.6">
      <c r="A188" s="224"/>
      <c r="B188" s="244">
        <f>+'Ark1'!C1627</f>
        <v>2024</v>
      </c>
      <c r="C188" s="224"/>
      <c r="D188" s="244">
        <f>+'Ark1'!M1585</f>
        <v>11</v>
      </c>
      <c r="E188" s="255" t="s">
        <v>104</v>
      </c>
      <c r="F188" s="244">
        <f>+'Ark1'!D1585</f>
        <v>7</v>
      </c>
      <c r="G188" s="244" t="s">
        <v>564</v>
      </c>
      <c r="H188" s="244">
        <f>+'Ark1'!Q1585</f>
        <v>1</v>
      </c>
      <c r="I188" s="244">
        <f>+'Ark1'!R1585</f>
        <v>1</v>
      </c>
      <c r="J188" s="245">
        <f>+IF(I188=0,"",'Ark1'!AG1585)</f>
        <v>0.36231884057971009</v>
      </c>
      <c r="K188" s="245">
        <f>+IF(I188=0,"",'Ark1'!AH1585)</f>
        <v>0.53030109884506516</v>
      </c>
      <c r="L188" s="246">
        <f>+IF(I188=0,"",'Ark1'!S1585)</f>
        <v>12</v>
      </c>
      <c r="M188" s="245">
        <f>+IF(I188=0,"",'Ark1'!U1585)</f>
        <v>20.8</v>
      </c>
      <c r="N188" s="245">
        <f>+IF(I188=0,"",'Ark1'!V1585)</f>
        <v>0</v>
      </c>
      <c r="O188" s="245">
        <f>+IF(I188=0,"",'Ark1'!W1585)</f>
        <v>100</v>
      </c>
      <c r="P188" s="247">
        <f>+IF(I188=0,"",'Ark1'!X1585)</f>
        <v>100</v>
      </c>
      <c r="Q188" s="247">
        <f>+IF(I188=0,"",'Ark1'!Y1585)</f>
        <v>0</v>
      </c>
      <c r="R188" s="247">
        <f>+IF(I188=0,"",'Ark1'!Z1585)</f>
        <v>0</v>
      </c>
      <c r="S188" s="245">
        <f>+IF(I188=0,"",'Ark1'!AA1585)</f>
        <v>0</v>
      </c>
      <c r="T188" s="245">
        <f>+IF(I188=0,"",'Ark1'!AB1585)</f>
        <v>0</v>
      </c>
      <c r="U188" s="247">
        <f>+'Ark1'!AD1585</f>
        <v>0</v>
      </c>
      <c r="V188" s="245">
        <f t="shared" si="20"/>
        <v>9.0909090909090912E-2</v>
      </c>
      <c r="W188" s="245">
        <f t="shared" si="21"/>
        <v>1</v>
      </c>
      <c r="X188" s="224"/>
      <c r="Y188" s="227"/>
      <c r="AA188" s="30"/>
      <c r="AB188" s="28"/>
      <c r="AC188" s="228"/>
      <c r="AD188" s="29"/>
      <c r="AH188" s="29"/>
    </row>
    <row r="189" spans="1:34" ht="15.6">
      <c r="A189" s="224"/>
      <c r="B189" s="244">
        <f>+'Ark1'!C1628</f>
        <v>2024</v>
      </c>
      <c r="C189" s="224"/>
      <c r="D189" s="244">
        <f>+'Ark1'!M1586</f>
        <v>11</v>
      </c>
      <c r="E189" s="255" t="s">
        <v>104</v>
      </c>
      <c r="F189" s="244">
        <f>+'Ark1'!D1586</f>
        <v>8</v>
      </c>
      <c r="G189" s="244" t="s">
        <v>565</v>
      </c>
      <c r="H189" s="244">
        <f>+'Ark1'!Q1586</f>
        <v>0</v>
      </c>
      <c r="I189" s="244">
        <f>+'Ark1'!R1586</f>
        <v>0</v>
      </c>
      <c r="J189" s="245" t="str">
        <f>+IF(I189=0,"",'Ark1'!AG1586)</f>
        <v/>
      </c>
      <c r="K189" s="245" t="str">
        <f>+IF(I189=0,"",'Ark1'!AH1586)</f>
        <v/>
      </c>
      <c r="L189" s="246" t="str">
        <f>+IF(I189=0,"",'Ark1'!S1586)</f>
        <v/>
      </c>
      <c r="M189" s="245" t="str">
        <f>+IF(I189=0,"",'Ark1'!U1586)</f>
        <v/>
      </c>
      <c r="N189" s="245" t="str">
        <f>+IF(I189=0,"",'Ark1'!V1586)</f>
        <v/>
      </c>
      <c r="O189" s="245" t="str">
        <f>+IF(I189=0,"",'Ark1'!W1586)</f>
        <v/>
      </c>
      <c r="P189" s="247" t="str">
        <f>+IF(I189=0,"",'Ark1'!X1586)</f>
        <v/>
      </c>
      <c r="Q189" s="247" t="str">
        <f>+IF(I189=0,"",'Ark1'!Y1586)</f>
        <v/>
      </c>
      <c r="R189" s="247" t="str">
        <f>+IF(I189=0,"",'Ark1'!Z1586)</f>
        <v/>
      </c>
      <c r="S189" s="245" t="str">
        <f>+IF(I189=0,"",'Ark1'!AA1586)</f>
        <v/>
      </c>
      <c r="T189" s="245" t="str">
        <f>+IF(I189=0,"",'Ark1'!AB1586)</f>
        <v/>
      </c>
      <c r="U189" s="247">
        <f>+'Ark1'!AD1586</f>
        <v>0</v>
      </c>
      <c r="V189" s="245" t="str">
        <f t="shared" si="20"/>
        <v/>
      </c>
      <c r="W189" s="245" t="str">
        <f t="shared" si="21"/>
        <v/>
      </c>
      <c r="X189" s="224"/>
      <c r="Y189" s="227"/>
      <c r="AA189" s="30"/>
      <c r="AB189" s="28"/>
      <c r="AC189" s="228"/>
      <c r="AD189" s="29"/>
      <c r="AH189" s="29"/>
    </row>
    <row r="190" spans="1:34" ht="15.6">
      <c r="A190" s="224"/>
      <c r="B190" s="244">
        <f>+'Ark1'!C1629</f>
        <v>2024</v>
      </c>
      <c r="C190" s="224"/>
      <c r="D190" s="244">
        <f>+'Ark1'!M1587</f>
        <v>11</v>
      </c>
      <c r="E190" s="255" t="s">
        <v>104</v>
      </c>
      <c r="F190" s="244">
        <f>+'Ark1'!D1587</f>
        <v>9</v>
      </c>
      <c r="G190" s="244" t="s">
        <v>566</v>
      </c>
      <c r="H190" s="244">
        <f>+'Ark1'!Q1587</f>
        <v>0</v>
      </c>
      <c r="I190" s="244">
        <f>+'Ark1'!R1587</f>
        <v>0</v>
      </c>
      <c r="J190" s="245" t="str">
        <f>+IF(I190=0,"",'Ark1'!AG1587)</f>
        <v/>
      </c>
      <c r="K190" s="245" t="str">
        <f>+IF(I190=0,"",'Ark1'!AH1587)</f>
        <v/>
      </c>
      <c r="L190" s="246" t="str">
        <f>+IF(I190=0,"",'Ark1'!S1587)</f>
        <v/>
      </c>
      <c r="M190" s="245" t="str">
        <f>+IF(I190=0,"",'Ark1'!U1587)</f>
        <v/>
      </c>
      <c r="N190" s="245" t="str">
        <f>+IF(I190=0,"",'Ark1'!V1587)</f>
        <v/>
      </c>
      <c r="O190" s="245" t="str">
        <f>+IF(I190=0,"",'Ark1'!W1587)</f>
        <v/>
      </c>
      <c r="P190" s="247" t="str">
        <f>+IF(I190=0,"",'Ark1'!X1587)</f>
        <v/>
      </c>
      <c r="Q190" s="247" t="str">
        <f>+IF(I190=0,"",'Ark1'!Y1587)</f>
        <v/>
      </c>
      <c r="R190" s="247" t="str">
        <f>+IF(I190=0,"",'Ark1'!Z1587)</f>
        <v/>
      </c>
      <c r="S190" s="245" t="str">
        <f>+IF(I190=0,"",'Ark1'!AA1587)</f>
        <v/>
      </c>
      <c r="T190" s="245" t="str">
        <f>+IF(I190=0,"",'Ark1'!AB1587)</f>
        <v/>
      </c>
      <c r="U190" s="247">
        <f>+'Ark1'!AD1587</f>
        <v>0</v>
      </c>
      <c r="V190" s="245" t="str">
        <f t="shared" si="20"/>
        <v/>
      </c>
      <c r="W190" s="245" t="str">
        <f t="shared" si="21"/>
        <v/>
      </c>
      <c r="X190" s="224"/>
      <c r="Y190" s="227"/>
      <c r="AA190" s="30"/>
      <c r="AB190" s="28"/>
      <c r="AC190" s="228"/>
      <c r="AD190" s="29"/>
      <c r="AH190" s="29"/>
    </row>
    <row r="191" spans="1:34" ht="15.6">
      <c r="A191" s="224"/>
      <c r="B191" s="244">
        <f>+'Ark1'!C1630</f>
        <v>2024</v>
      </c>
      <c r="C191" s="224"/>
      <c r="D191" s="244">
        <f>+'Ark1'!M1588</f>
        <v>11</v>
      </c>
      <c r="E191" s="255" t="s">
        <v>104</v>
      </c>
      <c r="F191" s="244">
        <f>+'Ark1'!D1588</f>
        <v>10</v>
      </c>
      <c r="G191" s="244" t="s">
        <v>567</v>
      </c>
      <c r="H191" s="244">
        <f>+'Ark1'!Q1588</f>
        <v>0</v>
      </c>
      <c r="I191" s="244">
        <f>+'Ark1'!R1588</f>
        <v>0</v>
      </c>
      <c r="J191" s="245" t="str">
        <f>+IF(I191=0,"",'Ark1'!AG1588)</f>
        <v/>
      </c>
      <c r="K191" s="245" t="str">
        <f>+IF(I191=0,"",'Ark1'!AH1588)</f>
        <v/>
      </c>
      <c r="L191" s="246" t="str">
        <f>+IF(I191=0,"",'Ark1'!S1588)</f>
        <v/>
      </c>
      <c r="M191" s="245" t="str">
        <f>+IF(I191=0,"",'Ark1'!U1588)</f>
        <v/>
      </c>
      <c r="N191" s="245" t="str">
        <f>+IF(I191=0,"",'Ark1'!V1588)</f>
        <v/>
      </c>
      <c r="O191" s="245" t="str">
        <f>+IF(I191=0,"",'Ark1'!W1588)</f>
        <v/>
      </c>
      <c r="P191" s="247" t="str">
        <f>+IF(I191=0,"",'Ark1'!X1588)</f>
        <v/>
      </c>
      <c r="Q191" s="247" t="str">
        <f>+IF(I191=0,"",'Ark1'!Y1588)</f>
        <v/>
      </c>
      <c r="R191" s="247" t="str">
        <f>+IF(I191=0,"",'Ark1'!Z1588)</f>
        <v/>
      </c>
      <c r="S191" s="245" t="str">
        <f>+IF(I191=0,"",'Ark1'!AA1588)</f>
        <v/>
      </c>
      <c r="T191" s="245" t="str">
        <f>+IF(I191=0,"",'Ark1'!AB1588)</f>
        <v/>
      </c>
      <c r="U191" s="247">
        <f>+'Ark1'!AD1588</f>
        <v>0</v>
      </c>
      <c r="V191" s="245" t="str">
        <f t="shared" si="20"/>
        <v/>
      </c>
      <c r="W191" s="245" t="str">
        <f t="shared" si="21"/>
        <v/>
      </c>
      <c r="X191" s="224"/>
      <c r="Y191" s="227"/>
      <c r="AA191" s="30"/>
      <c r="AB191" s="28"/>
      <c r="AC191" s="228"/>
      <c r="AD191" s="29"/>
      <c r="AH191" s="29"/>
    </row>
    <row r="192" spans="1:34" ht="15.6">
      <c r="A192" s="224"/>
      <c r="B192" s="244">
        <f>+'Ark1'!C1631</f>
        <v>2024</v>
      </c>
      <c r="C192" s="224"/>
      <c r="D192" s="244">
        <f>+'Ark1'!M1589</f>
        <v>11</v>
      </c>
      <c r="E192" s="255" t="s">
        <v>104</v>
      </c>
      <c r="F192" s="244">
        <f>+'Ark1'!D1589</f>
        <v>11</v>
      </c>
      <c r="G192" s="244" t="s">
        <v>568</v>
      </c>
      <c r="H192" s="244">
        <f>+'Ark1'!Q1589</f>
        <v>0</v>
      </c>
      <c r="I192" s="244">
        <f>+'Ark1'!R1589</f>
        <v>0</v>
      </c>
      <c r="J192" s="245" t="str">
        <f>+IF(I192=0,"",'Ark1'!AG1589)</f>
        <v/>
      </c>
      <c r="K192" s="245" t="str">
        <f>+IF(I192=0,"",'Ark1'!AH1589)</f>
        <v/>
      </c>
      <c r="L192" s="246" t="str">
        <f>+IF(I192=0,"",'Ark1'!S1589)</f>
        <v/>
      </c>
      <c r="M192" s="245" t="str">
        <f>+IF(I192=0,"",'Ark1'!U1589)</f>
        <v/>
      </c>
      <c r="N192" s="245" t="str">
        <f>+IF(I192=0,"",'Ark1'!V1589)</f>
        <v/>
      </c>
      <c r="O192" s="245" t="str">
        <f>+IF(I192=0,"",'Ark1'!W1589)</f>
        <v/>
      </c>
      <c r="P192" s="247" t="str">
        <f>+IF(I192=0,"",'Ark1'!X1589)</f>
        <v/>
      </c>
      <c r="Q192" s="247" t="str">
        <f>+IF(I192=0,"",'Ark1'!Y1589)</f>
        <v/>
      </c>
      <c r="R192" s="247" t="str">
        <f>+IF(I192=0,"",'Ark1'!Z1589)</f>
        <v/>
      </c>
      <c r="S192" s="245" t="str">
        <f>+IF(I192=0,"",'Ark1'!AA1589)</f>
        <v/>
      </c>
      <c r="T192" s="245" t="str">
        <f>+IF(I192=0,"",'Ark1'!AB1589)</f>
        <v/>
      </c>
      <c r="U192" s="247">
        <f>+'Ark1'!AD1589</f>
        <v>0</v>
      </c>
      <c r="V192" s="245" t="str">
        <f t="shared" si="20"/>
        <v/>
      </c>
      <c r="W192" s="245" t="str">
        <f t="shared" si="21"/>
        <v/>
      </c>
      <c r="X192" s="224"/>
      <c r="Y192" s="227"/>
      <c r="AA192" s="30"/>
      <c r="AB192" s="28"/>
      <c r="AC192" s="228"/>
      <c r="AD192" s="29"/>
      <c r="AH192" s="29"/>
    </row>
    <row r="193" spans="1:34" ht="15.6">
      <c r="A193" s="224"/>
      <c r="B193" s="244">
        <f>+'Ark1'!C1632</f>
        <v>2024</v>
      </c>
      <c r="C193" s="224"/>
      <c r="D193" s="244">
        <f>+'Ark1'!M1590</f>
        <v>11</v>
      </c>
      <c r="E193" s="255" t="s">
        <v>104</v>
      </c>
      <c r="F193" s="244">
        <f>+'Ark1'!D1590</f>
        <v>12</v>
      </c>
      <c r="G193" s="244" t="s">
        <v>569</v>
      </c>
      <c r="H193" s="244">
        <f>+'Ark1'!Q1590</f>
        <v>0</v>
      </c>
      <c r="I193" s="244">
        <f>+'Ark1'!R1590</f>
        <v>0</v>
      </c>
      <c r="J193" s="245" t="str">
        <f>+IF(I193=0,"",'Ark1'!AG1590)</f>
        <v/>
      </c>
      <c r="K193" s="245" t="str">
        <f>+IF(I193=0,"",'Ark1'!AH1590)</f>
        <v/>
      </c>
      <c r="L193" s="246" t="str">
        <f>+IF(I193=0,"",'Ark1'!S1590)</f>
        <v/>
      </c>
      <c r="M193" s="245" t="str">
        <f>+IF(I193=0,"",'Ark1'!U1590)</f>
        <v/>
      </c>
      <c r="N193" s="245" t="str">
        <f>+IF(I193=0,"",'Ark1'!V1590)</f>
        <v/>
      </c>
      <c r="O193" s="245" t="str">
        <f>+IF(I193=0,"",'Ark1'!W1590)</f>
        <v/>
      </c>
      <c r="P193" s="247" t="str">
        <f>+IF(I193=0,"",'Ark1'!X1590)</f>
        <v/>
      </c>
      <c r="Q193" s="247" t="str">
        <f>+IF(I193=0,"",'Ark1'!Y1590)</f>
        <v/>
      </c>
      <c r="R193" s="247" t="str">
        <f>+IF(I193=0,"",'Ark1'!Z1590)</f>
        <v/>
      </c>
      <c r="S193" s="245" t="str">
        <f>+IF(I193=0,"",'Ark1'!AA1590)</f>
        <v/>
      </c>
      <c r="T193" s="245" t="str">
        <f>+IF(I193=0,"",'Ark1'!AB1590)</f>
        <v/>
      </c>
      <c r="U193" s="247">
        <f>+'Ark1'!AD1590</f>
        <v>0</v>
      </c>
      <c r="V193" s="245" t="str">
        <f t="shared" si="20"/>
        <v/>
      </c>
      <c r="W193" s="245" t="str">
        <f t="shared" si="21"/>
        <v/>
      </c>
      <c r="X193" s="224"/>
      <c r="Y193" s="227"/>
      <c r="AA193" s="30"/>
      <c r="AB193" s="28"/>
      <c r="AC193" s="228"/>
      <c r="AD193" s="29"/>
      <c r="AH193" s="29"/>
    </row>
    <row r="194" spans="1:34" ht="15.6">
      <c r="A194" s="224"/>
      <c r="B194" s="244">
        <f>+'Ark1'!C1633</f>
        <v>2024</v>
      </c>
      <c r="C194" s="224"/>
      <c r="D194" s="224"/>
      <c r="E194" s="224"/>
      <c r="F194" s="224"/>
      <c r="G194" s="224"/>
      <c r="H194" s="224"/>
      <c r="I194" s="224"/>
      <c r="J194" s="225"/>
      <c r="K194" s="225"/>
      <c r="L194" s="224"/>
      <c r="M194" s="224"/>
      <c r="N194" s="224"/>
      <c r="O194" s="226"/>
      <c r="P194" s="226"/>
      <c r="Q194" s="226"/>
      <c r="R194" s="226"/>
      <c r="S194" s="225"/>
      <c r="T194" s="224"/>
      <c r="U194" s="226"/>
      <c r="V194" s="226"/>
      <c r="W194" s="225"/>
      <c r="X194" s="224"/>
      <c r="Y194" s="227"/>
      <c r="AA194" s="30"/>
      <c r="AB194" s="28"/>
      <c r="AC194" s="228"/>
      <c r="AD194" s="29"/>
      <c r="AH194" s="29"/>
    </row>
    <row r="195" spans="1:34" ht="22.8">
      <c r="A195" s="224"/>
      <c r="B195" s="244">
        <f>+'Ark1'!C1634</f>
        <v>2024</v>
      </c>
      <c r="C195" s="224"/>
      <c r="D195" s="224"/>
      <c r="E195" s="269" t="str">
        <f>+E200</f>
        <v>4+</v>
      </c>
      <c r="F195" s="224"/>
      <c r="G195" s="224"/>
      <c r="H195" s="224"/>
      <c r="I195" s="248">
        <f>SUM(I200:I211)</f>
        <v>4</v>
      </c>
      <c r="J195" s="225"/>
      <c r="K195" s="225"/>
      <c r="L195" s="224"/>
      <c r="M195" s="276">
        <f>+Fettgruppe!L21</f>
        <v>19.524999999999999</v>
      </c>
      <c r="N195" s="224"/>
      <c r="O195" s="226"/>
      <c r="P195" s="226"/>
      <c r="Q195" s="226"/>
      <c r="R195" s="226"/>
      <c r="S195" s="225"/>
      <c r="T195" s="224"/>
      <c r="U195" s="226"/>
      <c r="V195" s="226"/>
      <c r="W195" s="225"/>
      <c r="X195" s="224"/>
      <c r="Y195" s="227"/>
      <c r="AA195" s="30"/>
      <c r="AB195" s="28"/>
      <c r="AC195" s="228"/>
      <c r="AD195" s="29"/>
      <c r="AH195" s="29"/>
    </row>
    <row r="196" spans="1:34" ht="15.6">
      <c r="A196" s="224"/>
      <c r="B196" s="244">
        <f>+'Ark1'!C1635</f>
        <v>2024</v>
      </c>
      <c r="C196" s="224"/>
      <c r="D196" s="224"/>
      <c r="E196" s="224"/>
      <c r="F196" s="224"/>
      <c r="G196" s="224"/>
      <c r="H196" s="224"/>
      <c r="I196" s="224"/>
      <c r="J196" s="225"/>
      <c r="K196" s="225"/>
      <c r="L196" s="224"/>
      <c r="M196" s="224"/>
      <c r="N196" s="224"/>
      <c r="O196" s="226"/>
      <c r="P196" s="226"/>
      <c r="Q196" s="226"/>
      <c r="R196" s="226"/>
      <c r="S196" s="225"/>
      <c r="T196" s="224"/>
      <c r="U196" s="226"/>
      <c r="V196" s="226"/>
      <c r="W196" s="241" t="s">
        <v>2</v>
      </c>
      <c r="X196" s="224"/>
      <c r="Y196" s="227"/>
      <c r="AA196" s="30"/>
      <c r="AB196" s="28"/>
      <c r="AC196" s="228"/>
      <c r="AD196" s="29"/>
      <c r="AH196" s="29"/>
    </row>
    <row r="197" spans="1:34" ht="15.6">
      <c r="A197" s="224"/>
      <c r="B197" s="244">
        <f>+'Ark1'!C1636</f>
        <v>2024</v>
      </c>
      <c r="C197" s="224"/>
      <c r="D197" s="224"/>
      <c r="E197" s="224"/>
      <c r="F197" s="224"/>
      <c r="G197" s="224"/>
      <c r="H197" s="242" t="s">
        <v>2</v>
      </c>
      <c r="I197" s="224"/>
      <c r="J197" s="225"/>
      <c r="K197" s="225"/>
      <c r="L197" s="242" t="s">
        <v>22</v>
      </c>
      <c r="M197" s="225"/>
      <c r="N197" s="225" t="s">
        <v>408</v>
      </c>
      <c r="O197" s="226" t="s">
        <v>408</v>
      </c>
      <c r="P197" s="243" t="s">
        <v>555</v>
      </c>
      <c r="Q197" s="37"/>
      <c r="R197" s="37"/>
      <c r="S197" s="241" t="s">
        <v>432</v>
      </c>
      <c r="T197" s="224"/>
      <c r="U197" s="243" t="s">
        <v>552</v>
      </c>
      <c r="V197" s="243" t="s">
        <v>79</v>
      </c>
      <c r="W197" s="241" t="s">
        <v>8</v>
      </c>
      <c r="X197" s="224"/>
      <c r="Y197" s="227"/>
      <c r="AA197" s="30"/>
      <c r="AB197" s="28"/>
      <c r="AC197" s="228"/>
      <c r="AD197" s="29"/>
      <c r="AH197" s="29"/>
    </row>
    <row r="198" spans="1:34" ht="15.6">
      <c r="A198" s="224"/>
      <c r="B198" s="244">
        <f>+'Ark1'!C1637</f>
        <v>2024</v>
      </c>
      <c r="C198" s="224"/>
      <c r="D198" s="242" t="s">
        <v>418</v>
      </c>
      <c r="E198" s="224"/>
      <c r="F198" s="242"/>
      <c r="G198" s="242"/>
      <c r="H198" s="242" t="s">
        <v>495</v>
      </c>
      <c r="I198" s="242" t="s">
        <v>2</v>
      </c>
      <c r="J198" s="241" t="s">
        <v>2</v>
      </c>
      <c r="K198" s="241" t="s">
        <v>1</v>
      </c>
      <c r="L198" s="242" t="s">
        <v>493</v>
      </c>
      <c r="M198" s="241" t="s">
        <v>22</v>
      </c>
      <c r="N198" s="241" t="s">
        <v>534</v>
      </c>
      <c r="O198" s="243" t="s">
        <v>499</v>
      </c>
      <c r="P198" s="243" t="s">
        <v>556</v>
      </c>
      <c r="Q198" s="37"/>
      <c r="R198" s="37"/>
      <c r="S198" s="241"/>
      <c r="T198" s="242" t="s">
        <v>493</v>
      </c>
      <c r="U198" s="243" t="s">
        <v>1</v>
      </c>
      <c r="V198" s="243" t="s">
        <v>433</v>
      </c>
      <c r="W198" s="241" t="s">
        <v>71</v>
      </c>
      <c r="X198" s="224"/>
      <c r="Y198" s="227"/>
      <c r="AA198" s="30"/>
      <c r="AB198" s="28"/>
      <c r="AC198" s="228"/>
      <c r="AD198" s="29"/>
      <c r="AH198" s="29"/>
    </row>
    <row r="199" spans="1:34" ht="15.6">
      <c r="A199" s="224"/>
      <c r="B199" s="244">
        <f>+'Ark1'!C1638</f>
        <v>2024</v>
      </c>
      <c r="C199" s="224"/>
      <c r="D199" s="242" t="s">
        <v>419</v>
      </c>
      <c r="E199" s="242"/>
      <c r="F199" s="242" t="s">
        <v>88</v>
      </c>
      <c r="G199" s="242"/>
      <c r="H199" s="55" t="s">
        <v>496</v>
      </c>
      <c r="I199" s="55" t="s">
        <v>8</v>
      </c>
      <c r="J199" s="105" t="s">
        <v>408</v>
      </c>
      <c r="K199" s="105" t="s">
        <v>408</v>
      </c>
      <c r="L199" s="55" t="s">
        <v>494</v>
      </c>
      <c r="M199" s="105" t="s">
        <v>44</v>
      </c>
      <c r="N199" s="105" t="s">
        <v>535</v>
      </c>
      <c r="O199" s="77" t="s">
        <v>500</v>
      </c>
      <c r="P199" s="77" t="s">
        <v>557</v>
      </c>
      <c r="Q199" s="77" t="s">
        <v>539</v>
      </c>
      <c r="R199" s="77" t="s">
        <v>558</v>
      </c>
      <c r="S199" s="105" t="s">
        <v>1</v>
      </c>
      <c r="T199" s="55" t="s">
        <v>494</v>
      </c>
      <c r="U199" s="77" t="s">
        <v>0</v>
      </c>
      <c r="V199" s="77" t="s">
        <v>434</v>
      </c>
      <c r="W199" s="105" t="s">
        <v>554</v>
      </c>
      <c r="X199" s="224"/>
      <c r="Y199" s="227"/>
      <c r="AA199" s="30"/>
      <c r="AB199" s="28"/>
      <c r="AC199" s="228"/>
      <c r="AD199" s="29"/>
      <c r="AH199" s="29"/>
    </row>
    <row r="200" spans="1:34" ht="15.6">
      <c r="A200" s="224"/>
      <c r="B200" s="244">
        <f>+'Ark1'!C1639</f>
        <v>2023</v>
      </c>
      <c r="C200" s="224"/>
      <c r="D200" s="29">
        <f>+'Ark1'!M1591</f>
        <v>12</v>
      </c>
      <c r="E200" s="29" t="s">
        <v>105</v>
      </c>
      <c r="F200" s="29">
        <f>+'Ark1'!D1591</f>
        <v>1</v>
      </c>
      <c r="G200" s="29" t="s">
        <v>559</v>
      </c>
      <c r="H200" s="29">
        <f>+'Ark1'!Q1591</f>
        <v>0</v>
      </c>
      <c r="I200" s="29">
        <f>+'Ark1'!R1591</f>
        <v>0</v>
      </c>
      <c r="J200" s="30" t="str">
        <f>+IF(I200=0,"",'Ark1'!AG1591)</f>
        <v/>
      </c>
      <c r="K200" s="30" t="str">
        <f>+IF(I200=0,"",'Ark1'!AH1591)</f>
        <v/>
      </c>
      <c r="L200" s="28" t="str">
        <f>+IF(I200=0,"",'Ark1'!S1591)</f>
        <v/>
      </c>
      <c r="M200" s="30" t="str">
        <f>+IF(I200=0,"",'Ark1'!U1591)</f>
        <v/>
      </c>
      <c r="N200" s="30" t="str">
        <f>+IF(I200=0,"",'Ark1'!V1591)</f>
        <v/>
      </c>
      <c r="O200" s="30" t="str">
        <f>+IF(I200=0,"",'Ark1'!W1591)</f>
        <v/>
      </c>
      <c r="P200" s="35" t="str">
        <f>+IF(I200=0,"",'Ark1'!X1591)</f>
        <v/>
      </c>
      <c r="Q200" s="35" t="str">
        <f>+IF(I200=0,"",'Ark1'!Y1591)</f>
        <v/>
      </c>
      <c r="R200" s="35" t="str">
        <f>+IF(I200=0,"",'Ark1'!Z1591)</f>
        <v/>
      </c>
      <c r="S200" s="30" t="str">
        <f>+IF(I200=0,"",'Ark1'!AA1591)</f>
        <v/>
      </c>
      <c r="T200" s="30" t="str">
        <f>+IF(I200=0,"",'Ark1'!AB1591)</f>
        <v/>
      </c>
      <c r="U200" s="35">
        <f>+'Ark1'!AD1591</f>
        <v>0</v>
      </c>
      <c r="V200" s="30" t="str">
        <f>+IF(I200=0,"",I200/D200)</f>
        <v/>
      </c>
      <c r="W200" s="30" t="str">
        <f>+IF(I200=0,"",I200/H200)</f>
        <v/>
      </c>
      <c r="X200" s="224"/>
      <c r="Y200" s="227"/>
      <c r="AA200" s="30"/>
      <c r="AB200" s="28"/>
      <c r="AC200" s="228"/>
      <c r="AD200" s="29"/>
      <c r="AH200" s="29"/>
    </row>
    <row r="201" spans="1:34" ht="15.6">
      <c r="A201" s="224"/>
      <c r="B201" s="244">
        <f>+'Ark1'!C1640</f>
        <v>2023</v>
      </c>
      <c r="C201" s="224"/>
      <c r="D201" s="29">
        <f>+'Ark1'!M1592</f>
        <v>12</v>
      </c>
      <c r="E201" s="29" t="s">
        <v>105</v>
      </c>
      <c r="F201" s="29">
        <f>+'Ark1'!D1592</f>
        <v>2</v>
      </c>
      <c r="G201" s="29" t="s">
        <v>560</v>
      </c>
      <c r="H201" s="29">
        <f>+'Ark1'!Q1592</f>
        <v>0</v>
      </c>
      <c r="I201" s="29">
        <f>+'Ark1'!R1592</f>
        <v>0</v>
      </c>
      <c r="J201" s="30" t="str">
        <f>+IF(I201=0,"",'Ark1'!AG1592)</f>
        <v/>
      </c>
      <c r="K201" s="30" t="str">
        <f>+IF(I201=0,"",'Ark1'!AH1592)</f>
        <v/>
      </c>
      <c r="L201" s="28" t="str">
        <f>+IF(I201=0,"",'Ark1'!S1592)</f>
        <v/>
      </c>
      <c r="M201" s="30" t="str">
        <f>+IF(I201=0,"",'Ark1'!U1592)</f>
        <v/>
      </c>
      <c r="N201" s="30" t="str">
        <f>+IF(I201=0,"",'Ark1'!V1592)</f>
        <v/>
      </c>
      <c r="O201" s="30" t="str">
        <f>+IF(I201=0,"",'Ark1'!W1592)</f>
        <v/>
      </c>
      <c r="P201" s="35" t="str">
        <f>+IF(I201=0,"",'Ark1'!X1592)</f>
        <v/>
      </c>
      <c r="Q201" s="35" t="str">
        <f>+IF(I201=0,"",'Ark1'!Y1592)</f>
        <v/>
      </c>
      <c r="R201" s="35" t="str">
        <f>+IF(I201=0,"",'Ark1'!Z1592)</f>
        <v/>
      </c>
      <c r="S201" s="30" t="str">
        <f>+IF(I201=0,"",'Ark1'!AA1592)</f>
        <v/>
      </c>
      <c r="T201" s="30" t="str">
        <f>+IF(I201=0,"",'Ark1'!AB1592)</f>
        <v/>
      </c>
      <c r="U201" s="35">
        <f>+'Ark1'!AD1592</f>
        <v>0</v>
      </c>
      <c r="V201" s="30" t="str">
        <f t="shared" ref="V201:V211" si="22">+IF(I201=0,"",I201/D201)</f>
        <v/>
      </c>
      <c r="W201" s="30" t="str">
        <f t="shared" ref="W201:W211" si="23">+IF(I201=0,"",I201/H201)</f>
        <v/>
      </c>
      <c r="X201" s="224"/>
      <c r="Y201" s="227"/>
      <c r="AA201" s="30"/>
      <c r="AB201" s="28"/>
      <c r="AC201" s="228"/>
      <c r="AD201" s="29"/>
      <c r="AH201" s="29"/>
    </row>
    <row r="202" spans="1:34" ht="15.6">
      <c r="A202" s="224"/>
      <c r="B202" s="244">
        <f>+'Ark1'!C1641</f>
        <v>2023</v>
      </c>
      <c r="C202" s="224"/>
      <c r="D202" s="29">
        <f>+'Ark1'!M1593</f>
        <v>12</v>
      </c>
      <c r="E202" s="29" t="s">
        <v>105</v>
      </c>
      <c r="F202" s="29">
        <f>+'Ark1'!D1593</f>
        <v>3</v>
      </c>
      <c r="G202" s="29" t="s">
        <v>561</v>
      </c>
      <c r="H202" s="29">
        <f>+'Ark1'!Q1593</f>
        <v>0</v>
      </c>
      <c r="I202" s="29">
        <f>+'Ark1'!R1593</f>
        <v>0</v>
      </c>
      <c r="J202" s="30" t="str">
        <f>+IF(I202=0,"",'Ark1'!AG1593)</f>
        <v/>
      </c>
      <c r="K202" s="30" t="str">
        <f>+IF(I202=0,"",'Ark1'!AH1593)</f>
        <v/>
      </c>
      <c r="L202" s="28" t="str">
        <f>+IF(I202=0,"",'Ark1'!S1593)</f>
        <v/>
      </c>
      <c r="M202" s="30" t="str">
        <f>+IF(I202=0,"",'Ark1'!U1593)</f>
        <v/>
      </c>
      <c r="N202" s="30" t="str">
        <f>+IF(I202=0,"",'Ark1'!V1593)</f>
        <v/>
      </c>
      <c r="O202" s="30" t="str">
        <f>+IF(I202=0,"",'Ark1'!W1593)</f>
        <v/>
      </c>
      <c r="P202" s="35" t="str">
        <f>+IF(I202=0,"",'Ark1'!X1593)</f>
        <v/>
      </c>
      <c r="Q202" s="35" t="str">
        <f>+IF(I202=0,"",'Ark1'!Y1593)</f>
        <v/>
      </c>
      <c r="R202" s="35" t="str">
        <f>+IF(I202=0,"",'Ark1'!Z1593)</f>
        <v/>
      </c>
      <c r="S202" s="30" t="str">
        <f>+IF(I202=0,"",'Ark1'!AA1593)</f>
        <v/>
      </c>
      <c r="T202" s="30" t="str">
        <f>+IF(I202=0,"",'Ark1'!AB1593)</f>
        <v/>
      </c>
      <c r="U202" s="35">
        <f>+'Ark1'!AD1593</f>
        <v>0</v>
      </c>
      <c r="V202" s="30" t="str">
        <f t="shared" si="22"/>
        <v/>
      </c>
      <c r="W202" s="30" t="str">
        <f t="shared" si="23"/>
        <v/>
      </c>
      <c r="X202" s="224"/>
      <c r="Y202" s="227"/>
      <c r="AA202" s="30"/>
      <c r="AB202" s="28"/>
      <c r="AC202" s="228"/>
      <c r="AD202" s="29"/>
      <c r="AH202" s="29"/>
    </row>
    <row r="203" spans="1:34" ht="15.6">
      <c r="A203" s="224"/>
      <c r="B203" s="244">
        <f>+'Ark1'!C1642</f>
        <v>2023</v>
      </c>
      <c r="C203" s="224"/>
      <c r="D203" s="29">
        <f>+'Ark1'!M1594</f>
        <v>12</v>
      </c>
      <c r="E203" s="29" t="s">
        <v>105</v>
      </c>
      <c r="F203" s="29">
        <f>+'Ark1'!D1594</f>
        <v>4</v>
      </c>
      <c r="G203" s="29" t="s">
        <v>562</v>
      </c>
      <c r="H203" s="29">
        <f>+'Ark1'!Q1594</f>
        <v>1</v>
      </c>
      <c r="I203" s="29">
        <f>+'Ark1'!R1594</f>
        <v>1</v>
      </c>
      <c r="J203" s="30">
        <f>+IF(I203=0,"",'Ark1'!AG1594)</f>
        <v>3.0303030303030303</v>
      </c>
      <c r="K203" s="30">
        <f>+IF(I203=0,"",'Ark1'!AH1594)</f>
        <v>5.3265805099545931</v>
      </c>
      <c r="L203" s="28">
        <f>+IF(I203=0,"",'Ark1'!S1594)</f>
        <v>11</v>
      </c>
      <c r="M203" s="30">
        <f>+IF(I203=0,"",'Ark1'!U1594)</f>
        <v>30.5</v>
      </c>
      <c r="N203" s="30">
        <f>+IF(I203=0,"",'Ark1'!V1594)</f>
        <v>0</v>
      </c>
      <c r="O203" s="30">
        <f>+IF(I203=0,"",'Ark1'!W1594)</f>
        <v>100</v>
      </c>
      <c r="P203" s="35">
        <f>+IF(I203=0,"",'Ark1'!X1594)</f>
        <v>100</v>
      </c>
      <c r="Q203" s="35">
        <f>+IF(I203=0,"",'Ark1'!Y1594)</f>
        <v>100</v>
      </c>
      <c r="R203" s="35">
        <f>+IF(I203=0,"",'Ark1'!Z1594)</f>
        <v>0</v>
      </c>
      <c r="S203" s="30">
        <f>+IF(I203=0,"",'Ark1'!AA1594)</f>
        <v>0</v>
      </c>
      <c r="T203" s="30">
        <f>+IF(I203=0,"",'Ark1'!AB1594)</f>
        <v>0</v>
      </c>
      <c r="U203" s="35">
        <f>+'Ark1'!AD1594</f>
        <v>0</v>
      </c>
      <c r="V203" s="30">
        <f t="shared" si="22"/>
        <v>8.3333333333333329E-2</v>
      </c>
      <c r="W203" s="30">
        <f t="shared" si="23"/>
        <v>1</v>
      </c>
      <c r="X203" s="224"/>
      <c r="Y203" s="227"/>
      <c r="AA203" s="30"/>
      <c r="AB203" s="28"/>
      <c r="AC203" s="228"/>
      <c r="AD203" s="29"/>
      <c r="AH203" s="29"/>
    </row>
    <row r="204" spans="1:34" ht="15.6">
      <c r="A204" s="224"/>
      <c r="B204" s="244">
        <f>+'Ark1'!C1643</f>
        <v>2023</v>
      </c>
      <c r="C204" s="224"/>
      <c r="D204" s="29">
        <f>+'Ark1'!M1595</f>
        <v>12</v>
      </c>
      <c r="E204" s="29" t="s">
        <v>105</v>
      </c>
      <c r="F204" s="29">
        <f>+'Ark1'!D1595</f>
        <v>5</v>
      </c>
      <c r="G204" s="29" t="s">
        <v>451</v>
      </c>
      <c r="H204" s="29">
        <f>+'Ark1'!Q1595</f>
        <v>0</v>
      </c>
      <c r="I204" s="29">
        <f>+'Ark1'!R1595</f>
        <v>0</v>
      </c>
      <c r="J204" s="30" t="str">
        <f>+IF(I204=0,"",'Ark1'!AG1595)</f>
        <v/>
      </c>
      <c r="K204" s="30" t="str">
        <f>+IF(I204=0,"",'Ark1'!AH1595)</f>
        <v/>
      </c>
      <c r="L204" s="28" t="str">
        <f>+IF(I204=0,"",'Ark1'!S1595)</f>
        <v/>
      </c>
      <c r="M204" s="30" t="str">
        <f>+IF(I204=0,"",'Ark1'!U1595)</f>
        <v/>
      </c>
      <c r="N204" s="30" t="str">
        <f>+IF(I204=0,"",'Ark1'!V1595)</f>
        <v/>
      </c>
      <c r="O204" s="30" t="str">
        <f>+IF(I204=0,"",'Ark1'!W1595)</f>
        <v/>
      </c>
      <c r="P204" s="35" t="str">
        <f>+IF(I204=0,"",'Ark1'!X1595)</f>
        <v/>
      </c>
      <c r="Q204" s="35" t="str">
        <f>+IF(I204=0,"",'Ark1'!Y1595)</f>
        <v/>
      </c>
      <c r="R204" s="35" t="str">
        <f>+IF(I204=0,"",'Ark1'!Z1595)</f>
        <v/>
      </c>
      <c r="S204" s="30" t="str">
        <f>+IF(I204=0,"",'Ark1'!AA1595)</f>
        <v/>
      </c>
      <c r="T204" s="30" t="str">
        <f>+IF(I204=0,"",'Ark1'!AB1595)</f>
        <v/>
      </c>
      <c r="U204" s="35">
        <f>+'Ark1'!AD1595</f>
        <v>0</v>
      </c>
      <c r="V204" s="30" t="str">
        <f t="shared" si="22"/>
        <v/>
      </c>
      <c r="W204" s="30" t="str">
        <f t="shared" si="23"/>
        <v/>
      </c>
      <c r="X204" s="224"/>
      <c r="Y204" s="227"/>
      <c r="AA204" s="30"/>
      <c r="AB204" s="28"/>
      <c r="AC204" s="228"/>
      <c r="AD204" s="29"/>
      <c r="AH204" s="29"/>
    </row>
    <row r="205" spans="1:34" ht="15.6">
      <c r="A205" s="224"/>
      <c r="B205" s="244">
        <f>+'Ark1'!C1644</f>
        <v>2023</v>
      </c>
      <c r="C205" s="224"/>
      <c r="D205" s="29">
        <f>+'Ark1'!M1596</f>
        <v>12</v>
      </c>
      <c r="E205" s="29" t="s">
        <v>105</v>
      </c>
      <c r="F205" s="29">
        <f>+'Ark1'!D1596</f>
        <v>6</v>
      </c>
      <c r="G205" s="29" t="s">
        <v>563</v>
      </c>
      <c r="H205" s="29">
        <f>+'Ark1'!Q1596</f>
        <v>0</v>
      </c>
      <c r="I205" s="29">
        <f>+'Ark1'!R1596</f>
        <v>0</v>
      </c>
      <c r="J205" s="30" t="str">
        <f>+IF(I205=0,"",'Ark1'!AG1596)</f>
        <v/>
      </c>
      <c r="K205" s="30" t="str">
        <f>+IF(I205=0,"",'Ark1'!AH1596)</f>
        <v/>
      </c>
      <c r="L205" s="28" t="str">
        <f>+IF(I205=0,"",'Ark1'!S1596)</f>
        <v/>
      </c>
      <c r="M205" s="30" t="str">
        <f>+IF(I205=0,"",'Ark1'!U1596)</f>
        <v/>
      </c>
      <c r="N205" s="30" t="str">
        <f>+IF(I205=0,"",'Ark1'!V1596)</f>
        <v/>
      </c>
      <c r="O205" s="30" t="str">
        <f>+IF(I205=0,"",'Ark1'!W1596)</f>
        <v/>
      </c>
      <c r="P205" s="35" t="str">
        <f>+IF(I205=0,"",'Ark1'!X1596)</f>
        <v/>
      </c>
      <c r="Q205" s="35" t="str">
        <f>+IF(I205=0,"",'Ark1'!Y1596)</f>
        <v/>
      </c>
      <c r="R205" s="35" t="str">
        <f>+IF(I205=0,"",'Ark1'!Z1596)</f>
        <v/>
      </c>
      <c r="S205" s="30" t="str">
        <f>+IF(I205=0,"",'Ark1'!AA1596)</f>
        <v/>
      </c>
      <c r="T205" s="30" t="str">
        <f>+IF(I205=0,"",'Ark1'!AB1596)</f>
        <v/>
      </c>
      <c r="U205" s="35">
        <f>+'Ark1'!AD1596</f>
        <v>0</v>
      </c>
      <c r="V205" s="30" t="str">
        <f t="shared" si="22"/>
        <v/>
      </c>
      <c r="W205" s="30" t="str">
        <f t="shared" si="23"/>
        <v/>
      </c>
      <c r="X205" s="224"/>
      <c r="Y205" s="227"/>
      <c r="AA205" s="30"/>
      <c r="AB205" s="28"/>
      <c r="AC205" s="228"/>
      <c r="AD205" s="29"/>
      <c r="AH205" s="29"/>
    </row>
    <row r="206" spans="1:34" ht="15.6">
      <c r="A206" s="224"/>
      <c r="B206" s="244">
        <f>+'Ark1'!C1645</f>
        <v>2023</v>
      </c>
      <c r="C206" s="224"/>
      <c r="D206" s="29">
        <f>+'Ark1'!M1597</f>
        <v>12</v>
      </c>
      <c r="E206" s="29" t="s">
        <v>105</v>
      </c>
      <c r="F206" s="29">
        <f>+'Ark1'!D1597</f>
        <v>7</v>
      </c>
      <c r="G206" s="29" t="s">
        <v>564</v>
      </c>
      <c r="H206" s="29">
        <f>+'Ark1'!Q1597</f>
        <v>1</v>
      </c>
      <c r="I206" s="29">
        <f>+'Ark1'!R1597</f>
        <v>3</v>
      </c>
      <c r="J206" s="30">
        <f>+IF(I206=0,"",'Ark1'!AG1597)</f>
        <v>1.0869565217391304</v>
      </c>
      <c r="K206" s="30">
        <f>+IF(I206=0,"",'Ark1'!AH1597)</f>
        <v>1.2135736685108227</v>
      </c>
      <c r="L206" s="28">
        <f>+IF(I206=0,"",'Ark1'!S1597)</f>
        <v>11</v>
      </c>
      <c r="M206" s="30">
        <f>+IF(I206=0,"",'Ark1'!U1597)</f>
        <v>15.866666666666667</v>
      </c>
      <c r="N206" s="30">
        <f>+IF(I206=0,"",'Ark1'!V1597)</f>
        <v>0</v>
      </c>
      <c r="O206" s="30">
        <f>+IF(I206=0,"",'Ark1'!W1597)</f>
        <v>100</v>
      </c>
      <c r="P206" s="35">
        <f>+IF(I206=0,"",'Ark1'!X1597)</f>
        <v>33.333333333333343</v>
      </c>
      <c r="Q206" s="35">
        <f>+IF(I206=0,"",'Ark1'!Y1597)</f>
        <v>0</v>
      </c>
      <c r="R206" s="35">
        <f>+IF(I206=0,"",'Ark1'!Z1597)</f>
        <v>0</v>
      </c>
      <c r="S206" s="30">
        <f>+IF(I206=0,"",'Ark1'!AA1597)</f>
        <v>1.2684198393627171</v>
      </c>
      <c r="T206" s="30">
        <f>+IF(I206=0,"",'Ark1'!AB1597)</f>
        <v>0</v>
      </c>
      <c r="U206" s="35">
        <f>+'Ark1'!AD1597</f>
        <v>0</v>
      </c>
      <c r="V206" s="30">
        <f t="shared" si="22"/>
        <v>0.25</v>
      </c>
      <c r="W206" s="30">
        <f t="shared" si="23"/>
        <v>3</v>
      </c>
      <c r="X206" s="224"/>
      <c r="Y206" s="227"/>
      <c r="AA206" s="30"/>
      <c r="AB206" s="28"/>
      <c r="AC206" s="228"/>
      <c r="AD206" s="29"/>
      <c r="AH206" s="29"/>
    </row>
    <row r="207" spans="1:34" ht="15.6">
      <c r="A207" s="224"/>
      <c r="B207" s="244">
        <f>+'Ark1'!C1646</f>
        <v>2023</v>
      </c>
      <c r="C207" s="224"/>
      <c r="D207" s="29">
        <f>+'Ark1'!M1598</f>
        <v>12</v>
      </c>
      <c r="E207" s="29" t="s">
        <v>105</v>
      </c>
      <c r="F207" s="29">
        <f>+'Ark1'!D1598</f>
        <v>8</v>
      </c>
      <c r="G207" s="29" t="s">
        <v>565</v>
      </c>
      <c r="H207" s="29">
        <f>+'Ark1'!Q1598</f>
        <v>0</v>
      </c>
      <c r="I207" s="29">
        <f>+'Ark1'!R1598</f>
        <v>0</v>
      </c>
      <c r="J207" s="30" t="str">
        <f>+IF(I207=0,"",'Ark1'!AG1598)</f>
        <v/>
      </c>
      <c r="K207" s="30" t="str">
        <f>+IF(I207=0,"",'Ark1'!AH1598)</f>
        <v/>
      </c>
      <c r="L207" s="28" t="str">
        <f>+IF(I207=0,"",'Ark1'!S1598)</f>
        <v/>
      </c>
      <c r="M207" s="30" t="str">
        <f>+IF(I207=0,"",'Ark1'!U1598)</f>
        <v/>
      </c>
      <c r="N207" s="30" t="str">
        <f>+IF(I207=0,"",'Ark1'!V1598)</f>
        <v/>
      </c>
      <c r="O207" s="30" t="str">
        <f>+IF(I207=0,"",'Ark1'!W1598)</f>
        <v/>
      </c>
      <c r="P207" s="35" t="str">
        <f>+IF(I207=0,"",'Ark1'!X1598)</f>
        <v/>
      </c>
      <c r="Q207" s="35" t="str">
        <f>+IF(I207=0,"",'Ark1'!Y1598)</f>
        <v/>
      </c>
      <c r="R207" s="35" t="str">
        <f>+IF(I207=0,"",'Ark1'!Z1598)</f>
        <v/>
      </c>
      <c r="S207" s="30" t="str">
        <f>+IF(I207=0,"",'Ark1'!AA1598)</f>
        <v/>
      </c>
      <c r="T207" s="30" t="str">
        <f>+IF(I207=0,"",'Ark1'!AB1598)</f>
        <v/>
      </c>
      <c r="U207" s="35">
        <f>+'Ark1'!AD1598</f>
        <v>0</v>
      </c>
      <c r="V207" s="30" t="str">
        <f t="shared" si="22"/>
        <v/>
      </c>
      <c r="W207" s="30" t="str">
        <f t="shared" si="23"/>
        <v/>
      </c>
      <c r="X207" s="224"/>
      <c r="Y207" s="227"/>
      <c r="AA207" s="30"/>
      <c r="AB207" s="28"/>
      <c r="AC207" s="228"/>
      <c r="AD207" s="29"/>
      <c r="AH207" s="29"/>
    </row>
    <row r="208" spans="1:34" ht="15.6">
      <c r="A208" s="224"/>
      <c r="B208" s="244">
        <f>+'Ark1'!C1647</f>
        <v>2023</v>
      </c>
      <c r="C208" s="224"/>
      <c r="D208" s="29">
        <f>+'Ark1'!M1599</f>
        <v>12</v>
      </c>
      <c r="E208" s="29" t="s">
        <v>105</v>
      </c>
      <c r="F208" s="29">
        <f>+'Ark1'!D1599</f>
        <v>9</v>
      </c>
      <c r="G208" s="29" t="s">
        <v>566</v>
      </c>
      <c r="H208" s="29">
        <f>+'Ark1'!Q1599</f>
        <v>0</v>
      </c>
      <c r="I208" s="29">
        <f>+'Ark1'!R1599</f>
        <v>0</v>
      </c>
      <c r="J208" s="30" t="str">
        <f>+IF(I208=0,"",'Ark1'!AG1599)</f>
        <v/>
      </c>
      <c r="K208" s="30" t="str">
        <f>+IF(I208=0,"",'Ark1'!AH1599)</f>
        <v/>
      </c>
      <c r="L208" s="28" t="str">
        <f>+IF(I208=0,"",'Ark1'!S1599)</f>
        <v/>
      </c>
      <c r="M208" s="30" t="str">
        <f>+IF(I208=0,"",'Ark1'!U1599)</f>
        <v/>
      </c>
      <c r="N208" s="30" t="str">
        <f>+IF(I208=0,"",'Ark1'!V1599)</f>
        <v/>
      </c>
      <c r="O208" s="30" t="str">
        <f>+IF(I208=0,"",'Ark1'!W1599)</f>
        <v/>
      </c>
      <c r="P208" s="35" t="str">
        <f>+IF(I208=0,"",'Ark1'!X1599)</f>
        <v/>
      </c>
      <c r="Q208" s="35" t="str">
        <f>+IF(I208=0,"",'Ark1'!Y1599)</f>
        <v/>
      </c>
      <c r="R208" s="35" t="str">
        <f>+IF(I208=0,"",'Ark1'!Z1599)</f>
        <v/>
      </c>
      <c r="S208" s="30" t="str">
        <f>+IF(I208=0,"",'Ark1'!AA1599)</f>
        <v/>
      </c>
      <c r="T208" s="30" t="str">
        <f>+IF(I208=0,"",'Ark1'!AB1599)</f>
        <v/>
      </c>
      <c r="U208" s="35">
        <f>+'Ark1'!AD1599</f>
        <v>0</v>
      </c>
      <c r="V208" s="30" t="str">
        <f t="shared" si="22"/>
        <v/>
      </c>
      <c r="W208" s="30" t="str">
        <f t="shared" si="23"/>
        <v/>
      </c>
      <c r="X208" s="224"/>
      <c r="Y208" s="227"/>
      <c r="AA208" s="30"/>
      <c r="AB208" s="28"/>
      <c r="AC208" s="228"/>
      <c r="AD208" s="29"/>
      <c r="AH208" s="29"/>
    </row>
    <row r="209" spans="1:34" ht="15.6">
      <c r="A209" s="224"/>
      <c r="B209" s="244">
        <f>+'Ark1'!C1648</f>
        <v>2023</v>
      </c>
      <c r="C209" s="224"/>
      <c r="D209" s="29">
        <f>+'Ark1'!M1600</f>
        <v>12</v>
      </c>
      <c r="E209" s="29" t="s">
        <v>105</v>
      </c>
      <c r="F209" s="29">
        <f>+'Ark1'!D1600</f>
        <v>10</v>
      </c>
      <c r="G209" s="29" t="s">
        <v>567</v>
      </c>
      <c r="H209" s="29">
        <f>+'Ark1'!Q1600</f>
        <v>0</v>
      </c>
      <c r="I209" s="29">
        <f>+'Ark1'!R1600</f>
        <v>0</v>
      </c>
      <c r="J209" s="30" t="str">
        <f>+IF(I209=0,"",'Ark1'!AG1600)</f>
        <v/>
      </c>
      <c r="K209" s="30" t="str">
        <f>+IF(I209=0,"",'Ark1'!AH1600)</f>
        <v/>
      </c>
      <c r="L209" s="28" t="str">
        <f>+IF(I209=0,"",'Ark1'!S1600)</f>
        <v/>
      </c>
      <c r="M209" s="30" t="str">
        <f>+IF(I209=0,"",'Ark1'!U1600)</f>
        <v/>
      </c>
      <c r="N209" s="30" t="str">
        <f>+IF(I209=0,"",'Ark1'!V1600)</f>
        <v/>
      </c>
      <c r="O209" s="30" t="str">
        <f>+IF(I209=0,"",'Ark1'!W1600)</f>
        <v/>
      </c>
      <c r="P209" s="35" t="str">
        <f>+IF(I209=0,"",'Ark1'!X1600)</f>
        <v/>
      </c>
      <c r="Q209" s="35" t="str">
        <f>+IF(I209=0,"",'Ark1'!Y1600)</f>
        <v/>
      </c>
      <c r="R209" s="35" t="str">
        <f>+IF(I209=0,"",'Ark1'!Z1600)</f>
        <v/>
      </c>
      <c r="S209" s="30" t="str">
        <f>+IF(I209=0,"",'Ark1'!AA1600)</f>
        <v/>
      </c>
      <c r="T209" s="30" t="str">
        <f>+IF(I209=0,"",'Ark1'!AB1600)</f>
        <v/>
      </c>
      <c r="U209" s="35">
        <f>+'Ark1'!AD1600</f>
        <v>0</v>
      </c>
      <c r="V209" s="30" t="str">
        <f t="shared" si="22"/>
        <v/>
      </c>
      <c r="W209" s="30" t="str">
        <f t="shared" si="23"/>
        <v/>
      </c>
      <c r="X209" s="224"/>
      <c r="Y209" s="227"/>
      <c r="AA209" s="30"/>
      <c r="AB209" s="28"/>
      <c r="AC209" s="228"/>
      <c r="AD209" s="29"/>
      <c r="AH209" s="29"/>
    </row>
    <row r="210" spans="1:34" ht="15.6">
      <c r="A210" s="224"/>
      <c r="B210" s="244">
        <f>+'Ark1'!C1649</f>
        <v>2023</v>
      </c>
      <c r="C210" s="224"/>
      <c r="D210" s="29">
        <f>+'Ark1'!M1601</f>
        <v>12</v>
      </c>
      <c r="E210" s="29" t="s">
        <v>105</v>
      </c>
      <c r="F210" s="29">
        <f>+'Ark1'!D1601</f>
        <v>11</v>
      </c>
      <c r="G210" s="29" t="s">
        <v>568</v>
      </c>
      <c r="H210" s="29">
        <f>+'Ark1'!Q1601</f>
        <v>0</v>
      </c>
      <c r="I210" s="29">
        <f>+'Ark1'!R1601</f>
        <v>0</v>
      </c>
      <c r="J210" s="30" t="str">
        <f>+IF(I210=0,"",'Ark1'!AG1601)</f>
        <v/>
      </c>
      <c r="K210" s="30" t="str">
        <f>+IF(I210=0,"",'Ark1'!AH1601)</f>
        <v/>
      </c>
      <c r="L210" s="28" t="str">
        <f>+IF(I210=0,"",'Ark1'!S1601)</f>
        <v/>
      </c>
      <c r="M210" s="30" t="str">
        <f>+IF(I210=0,"",'Ark1'!U1601)</f>
        <v/>
      </c>
      <c r="N210" s="30" t="str">
        <f>+IF(I210=0,"",'Ark1'!V1601)</f>
        <v/>
      </c>
      <c r="O210" s="30" t="str">
        <f>+IF(I210=0,"",'Ark1'!W1601)</f>
        <v/>
      </c>
      <c r="P210" s="35" t="str">
        <f>+IF(I210=0,"",'Ark1'!X1601)</f>
        <v/>
      </c>
      <c r="Q210" s="35" t="str">
        <f>+IF(I210=0,"",'Ark1'!Y1601)</f>
        <v/>
      </c>
      <c r="R210" s="35" t="str">
        <f>+IF(I210=0,"",'Ark1'!Z1601)</f>
        <v/>
      </c>
      <c r="S210" s="30" t="str">
        <f>+IF(I210=0,"",'Ark1'!AA1601)</f>
        <v/>
      </c>
      <c r="T210" s="30" t="str">
        <f>+IF(I210=0,"",'Ark1'!AB1601)</f>
        <v/>
      </c>
      <c r="U210" s="35">
        <f>+'Ark1'!AD1601</f>
        <v>0</v>
      </c>
      <c r="V210" s="30" t="str">
        <f t="shared" si="22"/>
        <v/>
      </c>
      <c r="W210" s="30" t="str">
        <f t="shared" si="23"/>
        <v/>
      </c>
      <c r="X210" s="224"/>
      <c r="Y210" s="227"/>
      <c r="AA210" s="30"/>
      <c r="AB210" s="28"/>
      <c r="AC210" s="228"/>
      <c r="AD210" s="29"/>
      <c r="AH210" s="29"/>
    </row>
    <row r="211" spans="1:34" ht="15.6">
      <c r="A211" s="224"/>
      <c r="B211" s="244">
        <f>+'Ark1'!C1650</f>
        <v>2023</v>
      </c>
      <c r="C211" s="224"/>
      <c r="D211" s="29">
        <f>+'Ark1'!M1602</f>
        <v>12</v>
      </c>
      <c r="E211" s="29" t="s">
        <v>105</v>
      </c>
      <c r="F211" s="29">
        <f>+'Ark1'!D1602</f>
        <v>12</v>
      </c>
      <c r="G211" s="29" t="s">
        <v>569</v>
      </c>
      <c r="H211" s="29">
        <f>+'Ark1'!Q1602</f>
        <v>0</v>
      </c>
      <c r="I211" s="29">
        <f>+'Ark1'!R1602</f>
        <v>0</v>
      </c>
      <c r="J211" s="30" t="str">
        <f>+IF(I211=0,"",'Ark1'!AG1602)</f>
        <v/>
      </c>
      <c r="K211" s="30" t="str">
        <f>+IF(I211=0,"",'Ark1'!AH1602)</f>
        <v/>
      </c>
      <c r="L211" s="28" t="str">
        <f>+IF(I211=0,"",'Ark1'!S1602)</f>
        <v/>
      </c>
      <c r="M211" s="30" t="str">
        <f>+IF(I211=0,"",'Ark1'!U1602)</f>
        <v/>
      </c>
      <c r="N211" s="30" t="str">
        <f>+IF(I211=0,"",'Ark1'!V1602)</f>
        <v/>
      </c>
      <c r="O211" s="30" t="str">
        <f>+IF(I211=0,"",'Ark1'!W1602)</f>
        <v/>
      </c>
      <c r="P211" s="35" t="str">
        <f>+IF(I211=0,"",'Ark1'!X1602)</f>
        <v/>
      </c>
      <c r="Q211" s="35" t="str">
        <f>+IF(I211=0,"",'Ark1'!Y1602)</f>
        <v/>
      </c>
      <c r="R211" s="35" t="str">
        <f>+IF(I211=0,"",'Ark1'!Z1602)</f>
        <v/>
      </c>
      <c r="S211" s="30" t="str">
        <f>+IF(I211=0,"",'Ark1'!AA1602)</f>
        <v/>
      </c>
      <c r="T211" s="30" t="str">
        <f>+IF(I211=0,"",'Ark1'!AB1602)</f>
        <v/>
      </c>
      <c r="U211" s="35">
        <f>+'Ark1'!AD1602</f>
        <v>0</v>
      </c>
      <c r="V211" s="30" t="str">
        <f t="shared" si="22"/>
        <v/>
      </c>
      <c r="W211" s="30" t="str">
        <f t="shared" si="23"/>
        <v/>
      </c>
      <c r="X211" s="224"/>
      <c r="Y211" s="227"/>
      <c r="AA211" s="30"/>
      <c r="AB211" s="28"/>
      <c r="AC211" s="228"/>
      <c r="AD211" s="29"/>
      <c r="AH211" s="29"/>
    </row>
    <row r="212" spans="1:34" ht="15.6">
      <c r="A212" s="224"/>
      <c r="B212" s="244">
        <f>+'Ark1'!C1651</f>
        <v>2023</v>
      </c>
      <c r="C212" s="224"/>
      <c r="D212" s="224"/>
      <c r="E212" s="224"/>
      <c r="F212" s="224"/>
      <c r="G212" s="224"/>
      <c r="H212" s="224"/>
      <c r="I212" s="224"/>
      <c r="J212" s="225"/>
      <c r="K212" s="225"/>
      <c r="L212" s="224"/>
      <c r="M212" s="224"/>
      <c r="N212" s="224"/>
      <c r="O212" s="226"/>
      <c r="P212" s="226"/>
      <c r="Q212" s="226"/>
      <c r="R212" s="226"/>
      <c r="S212" s="225"/>
      <c r="T212" s="224"/>
      <c r="U212" s="226"/>
      <c r="V212" s="226"/>
      <c r="W212" s="225"/>
      <c r="X212" s="224"/>
      <c r="Y212" s="227"/>
      <c r="AA212" s="30"/>
      <c r="AB212" s="28"/>
      <c r="AC212" s="228"/>
      <c r="AD212" s="29"/>
      <c r="AH212" s="29"/>
    </row>
    <row r="213" spans="1:34" ht="22.8">
      <c r="A213" s="224"/>
      <c r="B213" s="244">
        <f>+'Ark1'!C1652</f>
        <v>2023</v>
      </c>
      <c r="C213" s="224"/>
      <c r="D213" s="224"/>
      <c r="E213" s="269" t="str">
        <f>+E218</f>
        <v>5-</v>
      </c>
      <c r="F213" s="224"/>
      <c r="G213" s="224"/>
      <c r="H213" s="224"/>
      <c r="I213" s="248">
        <f>SUM(I218:I229)</f>
        <v>1</v>
      </c>
      <c r="J213" s="225"/>
      <c r="K213" s="225"/>
      <c r="L213" s="224"/>
      <c r="M213" s="276">
        <f>+Fettgruppe!L22</f>
        <v>18.400000000000006</v>
      </c>
      <c r="N213" s="224"/>
      <c r="O213" s="226"/>
      <c r="P213" s="226"/>
      <c r="Q213" s="226"/>
      <c r="R213" s="226"/>
      <c r="S213" s="225"/>
      <c r="T213" s="224"/>
      <c r="U213" s="226"/>
      <c r="V213" s="226"/>
      <c r="W213" s="225"/>
      <c r="X213" s="224"/>
      <c r="Y213" s="227"/>
      <c r="AA213" s="30"/>
      <c r="AB213" s="28"/>
      <c r="AC213" s="228"/>
      <c r="AD213" s="29"/>
      <c r="AH213" s="29"/>
    </row>
    <row r="214" spans="1:34" ht="15.6">
      <c r="A214" s="224"/>
      <c r="B214" s="244">
        <f>+'Ark1'!C1653</f>
        <v>2023</v>
      </c>
      <c r="C214" s="224"/>
      <c r="D214" s="224"/>
      <c r="E214" s="224"/>
      <c r="F214" s="224"/>
      <c r="G214" s="224"/>
      <c r="H214" s="224"/>
      <c r="I214" s="224"/>
      <c r="J214" s="225"/>
      <c r="K214" s="225"/>
      <c r="L214" s="224"/>
      <c r="M214" s="224"/>
      <c r="N214" s="224"/>
      <c r="O214" s="226"/>
      <c r="P214" s="226"/>
      <c r="Q214" s="226"/>
      <c r="R214" s="226"/>
      <c r="S214" s="225"/>
      <c r="T214" s="224"/>
      <c r="U214" s="226"/>
      <c r="V214" s="226"/>
      <c r="W214" s="241" t="s">
        <v>2</v>
      </c>
      <c r="X214" s="224"/>
      <c r="Y214" s="227"/>
      <c r="AA214" s="30"/>
      <c r="AB214" s="28"/>
      <c r="AC214" s="228"/>
      <c r="AD214" s="29"/>
      <c r="AH214" s="29"/>
    </row>
    <row r="215" spans="1:34" ht="15.6">
      <c r="A215" s="224"/>
      <c r="B215" s="244">
        <f>+'Ark1'!C1654</f>
        <v>2023</v>
      </c>
      <c r="C215" s="224"/>
      <c r="D215" s="224"/>
      <c r="E215" s="224"/>
      <c r="F215" s="224"/>
      <c r="G215" s="224"/>
      <c r="H215" s="242" t="s">
        <v>2</v>
      </c>
      <c r="I215" s="224"/>
      <c r="J215" s="225"/>
      <c r="K215" s="225"/>
      <c r="L215" s="242" t="s">
        <v>22</v>
      </c>
      <c r="M215" s="225"/>
      <c r="N215" s="225" t="s">
        <v>408</v>
      </c>
      <c r="O215" s="226" t="s">
        <v>408</v>
      </c>
      <c r="P215" s="243" t="s">
        <v>555</v>
      </c>
      <c r="Q215" s="37"/>
      <c r="R215" s="37"/>
      <c r="S215" s="241" t="s">
        <v>432</v>
      </c>
      <c r="T215" s="224"/>
      <c r="U215" s="243" t="s">
        <v>552</v>
      </c>
      <c r="V215" s="243" t="s">
        <v>79</v>
      </c>
      <c r="W215" s="241" t="s">
        <v>8</v>
      </c>
      <c r="X215" s="224"/>
      <c r="Y215" s="227"/>
      <c r="AA215" s="30"/>
      <c r="AB215" s="28"/>
      <c r="AC215" s="228"/>
      <c r="AD215" s="29"/>
      <c r="AH215" s="29"/>
    </row>
    <row r="216" spans="1:34" ht="15.6">
      <c r="A216" s="224"/>
      <c r="B216" s="244">
        <f>+'Ark1'!C1655</f>
        <v>2023</v>
      </c>
      <c r="C216" s="224"/>
      <c r="D216" s="242" t="s">
        <v>418</v>
      </c>
      <c r="E216" s="224"/>
      <c r="F216" s="242"/>
      <c r="G216" s="242"/>
      <c r="H216" s="242" t="s">
        <v>495</v>
      </c>
      <c r="I216" s="242" t="s">
        <v>2</v>
      </c>
      <c r="J216" s="241" t="s">
        <v>2</v>
      </c>
      <c r="K216" s="241" t="s">
        <v>1</v>
      </c>
      <c r="L216" s="242" t="s">
        <v>493</v>
      </c>
      <c r="M216" s="241" t="s">
        <v>22</v>
      </c>
      <c r="N216" s="241" t="s">
        <v>534</v>
      </c>
      <c r="O216" s="243" t="s">
        <v>499</v>
      </c>
      <c r="P216" s="243" t="s">
        <v>556</v>
      </c>
      <c r="Q216" s="37"/>
      <c r="R216" s="37"/>
      <c r="S216" s="241"/>
      <c r="T216" s="242" t="s">
        <v>493</v>
      </c>
      <c r="U216" s="243" t="s">
        <v>1</v>
      </c>
      <c r="V216" s="243" t="s">
        <v>433</v>
      </c>
      <c r="W216" s="241" t="s">
        <v>71</v>
      </c>
      <c r="X216" s="224"/>
      <c r="Y216" s="227"/>
      <c r="AA216" s="30"/>
      <c r="AB216" s="28"/>
      <c r="AC216" s="228"/>
      <c r="AD216" s="29"/>
      <c r="AH216" s="29"/>
    </row>
    <row r="217" spans="1:34" ht="15.6">
      <c r="A217" s="224"/>
      <c r="B217" s="244">
        <f>+'Ark1'!C1656</f>
        <v>2023</v>
      </c>
      <c r="C217" s="224"/>
      <c r="D217" s="242" t="s">
        <v>419</v>
      </c>
      <c r="E217" s="242"/>
      <c r="F217" s="242" t="s">
        <v>88</v>
      </c>
      <c r="G217" s="242"/>
      <c r="H217" s="55" t="s">
        <v>496</v>
      </c>
      <c r="I217" s="55" t="s">
        <v>8</v>
      </c>
      <c r="J217" s="105" t="s">
        <v>408</v>
      </c>
      <c r="K217" s="105" t="s">
        <v>408</v>
      </c>
      <c r="L217" s="55" t="s">
        <v>494</v>
      </c>
      <c r="M217" s="105" t="s">
        <v>44</v>
      </c>
      <c r="N217" s="105" t="s">
        <v>535</v>
      </c>
      <c r="O217" s="77" t="s">
        <v>500</v>
      </c>
      <c r="P217" s="77" t="s">
        <v>557</v>
      </c>
      <c r="Q217" s="77" t="s">
        <v>539</v>
      </c>
      <c r="R217" s="77" t="s">
        <v>558</v>
      </c>
      <c r="S217" s="105" t="s">
        <v>1</v>
      </c>
      <c r="T217" s="55" t="s">
        <v>494</v>
      </c>
      <c r="U217" s="77" t="s">
        <v>0</v>
      </c>
      <c r="V217" s="77" t="s">
        <v>434</v>
      </c>
      <c r="W217" s="105" t="s">
        <v>554</v>
      </c>
      <c r="X217" s="224"/>
      <c r="Y217" s="227"/>
      <c r="AA217" s="30"/>
      <c r="AB217" s="28"/>
      <c r="AC217" s="228"/>
      <c r="AD217" s="29"/>
      <c r="AH217" s="29"/>
    </row>
    <row r="218" spans="1:34" ht="15.6">
      <c r="A218" s="224"/>
      <c r="B218" s="244">
        <f>+'Ark1'!C1657</f>
        <v>2023</v>
      </c>
      <c r="C218" s="224"/>
      <c r="D218" s="244">
        <f>+'Ark1'!M1603</f>
        <v>13</v>
      </c>
      <c r="E218" s="244" t="s">
        <v>106</v>
      </c>
      <c r="F218" s="244">
        <f>+'Ark1'!D1603</f>
        <v>1</v>
      </c>
      <c r="G218" s="244" t="str">
        <f t="shared" ref="G218:G229" si="24">+G200</f>
        <v>Jan</v>
      </c>
      <c r="H218" s="244">
        <f>+'Ark1'!Q1603</f>
        <v>0</v>
      </c>
      <c r="I218" s="244">
        <f>+'Ark1'!R1603</f>
        <v>0</v>
      </c>
      <c r="J218" s="245" t="str">
        <f>+IF(I218=0,"",'Ark1'!AG1603)</f>
        <v/>
      </c>
      <c r="K218" s="245" t="str">
        <f>+IF(I218=0,"",'Ark1'!AH1603)</f>
        <v/>
      </c>
      <c r="L218" s="246" t="str">
        <f>+IF(I218=0,"",'Ark1'!S1603)</f>
        <v/>
      </c>
      <c r="M218" s="310" t="str">
        <f>+IF(I218=0,"",'Ark1'!U1603)</f>
        <v/>
      </c>
      <c r="N218" s="245" t="str">
        <f>+IF(I218=0,"",'Ark1'!V1603)</f>
        <v/>
      </c>
      <c r="O218" s="245" t="str">
        <f>+IF(I218=0,"",'Ark1'!W1603)</f>
        <v/>
      </c>
      <c r="P218" s="247" t="str">
        <f>+IF(I218=0,"",'Ark1'!X1603)</f>
        <v/>
      </c>
      <c r="Q218" s="247" t="str">
        <f>+IF(I218=0,"",'Ark1'!Y1603)</f>
        <v/>
      </c>
      <c r="R218" s="247" t="str">
        <f>+IF(I218=0,"",'Ark1'!Z1603)</f>
        <v/>
      </c>
      <c r="S218" s="245" t="str">
        <f>+IF(I218=0,"",'Ark1'!AA1603)</f>
        <v/>
      </c>
      <c r="T218" s="245" t="str">
        <f>+IF(I218=0,"",'Ark1'!AB1603)</f>
        <v/>
      </c>
      <c r="U218" s="247">
        <f>+'Ark1'!AD1603</f>
        <v>0</v>
      </c>
      <c r="V218" s="245" t="str">
        <f t="shared" ref="V218:V254" si="25">+IF(I218=0,"",I218/D218)</f>
        <v/>
      </c>
      <c r="W218" s="245" t="str">
        <f t="shared" ref="W218:W254" si="26">+IF(I218=0,"",I218/H218)</f>
        <v/>
      </c>
      <c r="X218" s="224"/>
      <c r="Y218" s="227"/>
      <c r="AA218" s="30"/>
      <c r="AB218" s="28"/>
      <c r="AC218" s="228"/>
      <c r="AD218" s="29"/>
      <c r="AH218" s="29"/>
    </row>
    <row r="219" spans="1:34" ht="15.6">
      <c r="A219" s="224"/>
      <c r="B219" s="244">
        <f>+'Ark1'!C1658</f>
        <v>2023</v>
      </c>
      <c r="C219" s="224"/>
      <c r="D219" s="244">
        <f>+'Ark1'!M1604</f>
        <v>13</v>
      </c>
      <c r="E219" s="244" t="s">
        <v>106</v>
      </c>
      <c r="F219" s="244">
        <f>+'Ark1'!D1604</f>
        <v>2</v>
      </c>
      <c r="G219" s="244" t="str">
        <f t="shared" si="24"/>
        <v>Feb</v>
      </c>
      <c r="H219" s="244">
        <f>+'Ark1'!Q1604</f>
        <v>0</v>
      </c>
      <c r="I219" s="244">
        <f>+'Ark1'!R1604</f>
        <v>0</v>
      </c>
      <c r="J219" s="245" t="str">
        <f>+IF(I219=0,"",'Ark1'!AG1604)</f>
        <v/>
      </c>
      <c r="K219" s="245" t="str">
        <f>+IF(I219=0,"",'Ark1'!AH1604)</f>
        <v/>
      </c>
      <c r="L219" s="246" t="str">
        <f>+IF(I219=0,"",'Ark1'!S1604)</f>
        <v/>
      </c>
      <c r="M219" s="310" t="str">
        <f>+IF(I219=0,"",'Ark1'!U1604)</f>
        <v/>
      </c>
      <c r="N219" s="245" t="str">
        <f>+IF(I219=0,"",'Ark1'!V1604)</f>
        <v/>
      </c>
      <c r="O219" s="245" t="str">
        <f>+IF(I219=0,"",'Ark1'!W1604)</f>
        <v/>
      </c>
      <c r="P219" s="247" t="str">
        <f>+IF(I219=0,"",'Ark1'!X1604)</f>
        <v/>
      </c>
      <c r="Q219" s="247" t="str">
        <f>+IF(I219=0,"",'Ark1'!Y1604)</f>
        <v/>
      </c>
      <c r="R219" s="247" t="str">
        <f>+IF(I219=0,"",'Ark1'!Z1604)</f>
        <v/>
      </c>
      <c r="S219" s="245" t="str">
        <f>+IF(I219=0,"",'Ark1'!AA1604)</f>
        <v/>
      </c>
      <c r="T219" s="245" t="str">
        <f>+IF(I219=0,"",'Ark1'!AB1604)</f>
        <v/>
      </c>
      <c r="U219" s="247">
        <f>+'Ark1'!AD1604</f>
        <v>0</v>
      </c>
      <c r="V219" s="245" t="str">
        <f t="shared" ref="V219:V229" si="27">+IF(I219=0,"",I219/D219)</f>
        <v/>
      </c>
      <c r="W219" s="245" t="str">
        <f t="shared" ref="W219:W229" si="28">+IF(I219=0,"",I219/H219)</f>
        <v/>
      </c>
      <c r="X219" s="224"/>
      <c r="Y219" s="28"/>
      <c r="AA219" s="30"/>
      <c r="AB219" s="28"/>
      <c r="AC219" s="29"/>
      <c r="AD219" s="29"/>
      <c r="AH219" s="29"/>
    </row>
    <row r="220" spans="1:34" ht="15.6">
      <c r="A220" s="224"/>
      <c r="B220" s="244">
        <f>+'Ark1'!C1659</f>
        <v>2023</v>
      </c>
      <c r="C220" s="224"/>
      <c r="D220" s="244">
        <f>+'Ark1'!M1605</f>
        <v>13</v>
      </c>
      <c r="E220" s="244" t="s">
        <v>106</v>
      </c>
      <c r="F220" s="244">
        <f>+'Ark1'!D1605</f>
        <v>3</v>
      </c>
      <c r="G220" s="244" t="str">
        <f t="shared" si="24"/>
        <v>Mar</v>
      </c>
      <c r="H220" s="244">
        <f>+'Ark1'!Q1605</f>
        <v>0</v>
      </c>
      <c r="I220" s="244">
        <f>+'Ark1'!R1605</f>
        <v>0</v>
      </c>
      <c r="J220" s="245" t="str">
        <f>+IF(I220=0,"",'Ark1'!AG1605)</f>
        <v/>
      </c>
      <c r="K220" s="245" t="str">
        <f>+IF(I220=0,"",'Ark1'!AH1605)</f>
        <v/>
      </c>
      <c r="L220" s="246" t="str">
        <f>+IF(I220=0,"",'Ark1'!S1605)</f>
        <v/>
      </c>
      <c r="M220" s="310" t="str">
        <f>+IF(I220=0,"",'Ark1'!U1605)</f>
        <v/>
      </c>
      <c r="N220" s="245" t="str">
        <f>+IF(I220=0,"",'Ark1'!V1605)</f>
        <v/>
      </c>
      <c r="O220" s="245" t="str">
        <f>+IF(I220=0,"",'Ark1'!W1605)</f>
        <v/>
      </c>
      <c r="P220" s="247" t="str">
        <f>+IF(I220=0,"",'Ark1'!X1605)</f>
        <v/>
      </c>
      <c r="Q220" s="247" t="str">
        <f>+IF(I220=0,"",'Ark1'!Y1605)</f>
        <v/>
      </c>
      <c r="R220" s="247" t="str">
        <f>+IF(I220=0,"",'Ark1'!Z1605)</f>
        <v/>
      </c>
      <c r="S220" s="245" t="str">
        <f>+IF(I220=0,"",'Ark1'!AA1605)</f>
        <v/>
      </c>
      <c r="T220" s="245" t="str">
        <f>+IF(I220=0,"",'Ark1'!AB1605)</f>
        <v/>
      </c>
      <c r="U220" s="247">
        <f>+'Ark1'!AD1605</f>
        <v>0</v>
      </c>
      <c r="V220" s="245" t="str">
        <f t="shared" si="27"/>
        <v/>
      </c>
      <c r="W220" s="245" t="str">
        <f t="shared" si="28"/>
        <v/>
      </c>
      <c r="X220" s="224"/>
      <c r="Y220" s="28"/>
      <c r="AA220" s="30"/>
      <c r="AB220" s="28"/>
      <c r="AC220" s="29"/>
      <c r="AD220" s="29"/>
      <c r="AH220" s="29"/>
    </row>
    <row r="221" spans="1:34" ht="15.6">
      <c r="A221" s="224"/>
      <c r="B221" s="244">
        <f>+'Ark1'!C1660</f>
        <v>2023</v>
      </c>
      <c r="C221" s="224"/>
      <c r="D221" s="244">
        <f>+'Ark1'!M1606</f>
        <v>13</v>
      </c>
      <c r="E221" s="244" t="s">
        <v>106</v>
      </c>
      <c r="F221" s="244">
        <f>+'Ark1'!D1606</f>
        <v>4</v>
      </c>
      <c r="G221" s="244" t="str">
        <f t="shared" si="24"/>
        <v>Apr</v>
      </c>
      <c r="H221" s="244">
        <f>+'Ark1'!Q1606</f>
        <v>0</v>
      </c>
      <c r="I221" s="244">
        <f>+'Ark1'!R1606</f>
        <v>0</v>
      </c>
      <c r="J221" s="245" t="str">
        <f>+IF(I221=0,"",'Ark1'!AG1606)</f>
        <v/>
      </c>
      <c r="K221" s="245" t="str">
        <f>+IF(I221=0,"",'Ark1'!AH1606)</f>
        <v/>
      </c>
      <c r="L221" s="246" t="str">
        <f>+IF(I221=0,"",'Ark1'!S1606)</f>
        <v/>
      </c>
      <c r="M221" s="310" t="str">
        <f>+IF(I221=0,"",'Ark1'!U1606)</f>
        <v/>
      </c>
      <c r="N221" s="245" t="str">
        <f>+IF(I221=0,"",'Ark1'!V1606)</f>
        <v/>
      </c>
      <c r="O221" s="245" t="str">
        <f>+IF(I221=0,"",'Ark1'!W1606)</f>
        <v/>
      </c>
      <c r="P221" s="247" t="str">
        <f>+IF(I221=0,"",'Ark1'!X1606)</f>
        <v/>
      </c>
      <c r="Q221" s="247" t="str">
        <f>+IF(I221=0,"",'Ark1'!Y1606)</f>
        <v/>
      </c>
      <c r="R221" s="247" t="str">
        <f>+IF(I221=0,"",'Ark1'!Z1606)</f>
        <v/>
      </c>
      <c r="S221" s="245" t="str">
        <f>+IF(I221=0,"",'Ark1'!AA1606)</f>
        <v/>
      </c>
      <c r="T221" s="245" t="str">
        <f>+IF(I221=0,"",'Ark1'!AB1606)</f>
        <v/>
      </c>
      <c r="U221" s="247">
        <f>+'Ark1'!AD1606</f>
        <v>0</v>
      </c>
      <c r="V221" s="245" t="str">
        <f t="shared" si="27"/>
        <v/>
      </c>
      <c r="W221" s="245" t="str">
        <f t="shared" si="28"/>
        <v/>
      </c>
      <c r="X221" s="224"/>
      <c r="Y221" s="28"/>
      <c r="AA221" s="30"/>
      <c r="AB221" s="28"/>
      <c r="AC221" s="29"/>
      <c r="AD221" s="29"/>
      <c r="AH221" s="29"/>
    </row>
    <row r="222" spans="1:34" ht="15.6">
      <c r="A222" s="224"/>
      <c r="B222" s="244">
        <f>+'Ark1'!C1661</f>
        <v>2023</v>
      </c>
      <c r="C222" s="224"/>
      <c r="D222" s="244">
        <f>+'Ark1'!M1607</f>
        <v>13</v>
      </c>
      <c r="E222" s="244" t="s">
        <v>106</v>
      </c>
      <c r="F222" s="244">
        <f>+'Ark1'!D1607</f>
        <v>5</v>
      </c>
      <c r="G222" s="244" t="str">
        <f t="shared" si="24"/>
        <v>Mai</v>
      </c>
      <c r="H222" s="244">
        <f>+'Ark1'!Q1607</f>
        <v>0</v>
      </c>
      <c r="I222" s="244">
        <f>+'Ark1'!R1607</f>
        <v>0</v>
      </c>
      <c r="J222" s="245" t="str">
        <f>+IF(I222=0,"",'Ark1'!AG1607)</f>
        <v/>
      </c>
      <c r="K222" s="245" t="str">
        <f>+IF(I222=0,"",'Ark1'!AH1607)</f>
        <v/>
      </c>
      <c r="L222" s="246" t="str">
        <f>+IF(I222=0,"",'Ark1'!S1607)</f>
        <v/>
      </c>
      <c r="M222" s="310" t="str">
        <f>+IF(I222=0,"",'Ark1'!U1607)</f>
        <v/>
      </c>
      <c r="N222" s="245" t="str">
        <f>+IF(I222=0,"",'Ark1'!V1607)</f>
        <v/>
      </c>
      <c r="O222" s="245" t="str">
        <f>+IF(I222=0,"",'Ark1'!W1607)</f>
        <v/>
      </c>
      <c r="P222" s="247" t="str">
        <f>+IF(I222=0,"",'Ark1'!X1607)</f>
        <v/>
      </c>
      <c r="Q222" s="247" t="str">
        <f>+IF(I222=0,"",'Ark1'!Y1607)</f>
        <v/>
      </c>
      <c r="R222" s="247" t="str">
        <f>+IF(I222=0,"",'Ark1'!Z1607)</f>
        <v/>
      </c>
      <c r="S222" s="245" t="str">
        <f>+IF(I222=0,"",'Ark1'!AA1607)</f>
        <v/>
      </c>
      <c r="T222" s="245" t="str">
        <f>+IF(I222=0,"",'Ark1'!AB1607)</f>
        <v/>
      </c>
      <c r="U222" s="247">
        <f>+'Ark1'!AD1607</f>
        <v>0</v>
      </c>
      <c r="V222" s="245" t="str">
        <f t="shared" si="27"/>
        <v/>
      </c>
      <c r="W222" s="245" t="str">
        <f t="shared" si="28"/>
        <v/>
      </c>
      <c r="X222" s="224"/>
      <c r="Y222" s="228"/>
      <c r="AA222" s="30"/>
      <c r="AB222" s="28"/>
      <c r="AC222" s="228"/>
      <c r="AD222" s="29"/>
      <c r="AH222" s="29"/>
    </row>
    <row r="223" spans="1:34" ht="15.6">
      <c r="A223" s="224"/>
      <c r="B223" s="244">
        <f>+'Ark1'!C1662</f>
        <v>2023</v>
      </c>
      <c r="C223" s="224"/>
      <c r="D223" s="244">
        <f>+'Ark1'!M1608</f>
        <v>13</v>
      </c>
      <c r="E223" s="244" t="s">
        <v>106</v>
      </c>
      <c r="F223" s="244">
        <f>+'Ark1'!D1608</f>
        <v>6</v>
      </c>
      <c r="G223" s="244" t="str">
        <f t="shared" si="24"/>
        <v>Jun</v>
      </c>
      <c r="H223" s="244">
        <f>+'Ark1'!Q1608</f>
        <v>0</v>
      </c>
      <c r="I223" s="244">
        <f>+'Ark1'!R1608</f>
        <v>0</v>
      </c>
      <c r="J223" s="245" t="str">
        <f>+IF(I223=0,"",'Ark1'!AG1608)</f>
        <v/>
      </c>
      <c r="K223" s="245" t="str">
        <f>+IF(I223=0,"",'Ark1'!AH1608)</f>
        <v/>
      </c>
      <c r="L223" s="246" t="str">
        <f>+IF(I223=0,"",'Ark1'!S1608)</f>
        <v/>
      </c>
      <c r="M223" s="310" t="str">
        <f>+IF(I223=0,"",'Ark1'!U1608)</f>
        <v/>
      </c>
      <c r="N223" s="245" t="str">
        <f>+IF(I223=0,"",'Ark1'!V1608)</f>
        <v/>
      </c>
      <c r="O223" s="245" t="str">
        <f>+IF(I223=0,"",'Ark1'!W1608)</f>
        <v/>
      </c>
      <c r="P223" s="247" t="str">
        <f>+IF(I223=0,"",'Ark1'!X1608)</f>
        <v/>
      </c>
      <c r="Q223" s="247" t="str">
        <f>+IF(I223=0,"",'Ark1'!Y1608)</f>
        <v/>
      </c>
      <c r="R223" s="247" t="str">
        <f>+IF(I223=0,"",'Ark1'!Z1608)</f>
        <v/>
      </c>
      <c r="S223" s="245" t="str">
        <f>+IF(I223=0,"",'Ark1'!AA1608)</f>
        <v/>
      </c>
      <c r="T223" s="245" t="str">
        <f>+IF(I223=0,"",'Ark1'!AB1608)</f>
        <v/>
      </c>
      <c r="U223" s="247">
        <f>+'Ark1'!AD1608</f>
        <v>0</v>
      </c>
      <c r="V223" s="245" t="str">
        <f t="shared" si="27"/>
        <v/>
      </c>
      <c r="W223" s="245" t="str">
        <f t="shared" si="28"/>
        <v/>
      </c>
      <c r="X223" s="224"/>
      <c r="Y223" s="228"/>
      <c r="AA223" s="30"/>
      <c r="AB223" s="28"/>
      <c r="AC223" s="228"/>
      <c r="AD223" s="29"/>
      <c r="AH223" s="29"/>
    </row>
    <row r="224" spans="1:34" ht="15.6">
      <c r="A224" s="224"/>
      <c r="B224" s="244">
        <f>+'Ark1'!C1663</f>
        <v>2023</v>
      </c>
      <c r="C224" s="224"/>
      <c r="D224" s="244">
        <f>+'Ark1'!M1609</f>
        <v>13</v>
      </c>
      <c r="E224" s="244" t="s">
        <v>106</v>
      </c>
      <c r="F224" s="244">
        <f>+'Ark1'!D1609</f>
        <v>7</v>
      </c>
      <c r="G224" s="244" t="str">
        <f t="shared" si="24"/>
        <v>Jul</v>
      </c>
      <c r="H224" s="244">
        <f>+'Ark1'!Q1609</f>
        <v>1</v>
      </c>
      <c r="I224" s="244">
        <f>+'Ark1'!R1609</f>
        <v>1</v>
      </c>
      <c r="J224" s="245">
        <f>+IF(I224=0,"",'Ark1'!AG1609)</f>
        <v>0.36231884057971009</v>
      </c>
      <c r="K224" s="245">
        <f>+IF(I224=0,"",'Ark1'!AH1609)</f>
        <v>0.46911251051678837</v>
      </c>
      <c r="L224" s="246">
        <f>+IF(I224=0,"",'Ark1'!S1609)</f>
        <v>11</v>
      </c>
      <c r="M224" s="310">
        <f>+IF(I224=0,"",'Ark1'!U1609)</f>
        <v>18.400000000000006</v>
      </c>
      <c r="N224" s="245">
        <f>+IF(I224=0,"",'Ark1'!V1609)</f>
        <v>0</v>
      </c>
      <c r="O224" s="245">
        <f>+IF(I224=0,"",'Ark1'!W1609)</f>
        <v>100</v>
      </c>
      <c r="P224" s="247">
        <f>+IF(I224=0,"",'Ark1'!X1609)</f>
        <v>100</v>
      </c>
      <c r="Q224" s="247">
        <f>+IF(I224=0,"",'Ark1'!Y1609)</f>
        <v>0</v>
      </c>
      <c r="R224" s="247">
        <f>+IF(I224=0,"",'Ark1'!Z1609)</f>
        <v>0</v>
      </c>
      <c r="S224" s="245">
        <f>+IF(I224=0,"",'Ark1'!AA1609)</f>
        <v>0</v>
      </c>
      <c r="T224" s="245">
        <f>+IF(I224=0,"",'Ark1'!AB1609)</f>
        <v>0</v>
      </c>
      <c r="U224" s="247">
        <f>+'Ark1'!AD1609</f>
        <v>0</v>
      </c>
      <c r="V224" s="245">
        <f t="shared" si="27"/>
        <v>7.6923076923076927E-2</v>
      </c>
      <c r="W224" s="245">
        <f t="shared" si="28"/>
        <v>1</v>
      </c>
      <c r="X224" s="224"/>
      <c r="Y224" s="28"/>
      <c r="AA224" s="30"/>
      <c r="AB224" s="28"/>
      <c r="AC224" s="29"/>
      <c r="AD224" s="29"/>
      <c r="AH224" s="29"/>
    </row>
    <row r="225" spans="1:34" ht="15.6">
      <c r="A225" s="224"/>
      <c r="B225" s="244">
        <f>+'Ark1'!C1664</f>
        <v>2023</v>
      </c>
      <c r="C225" s="224"/>
      <c r="D225" s="244">
        <f>+'Ark1'!M1610</f>
        <v>13</v>
      </c>
      <c r="E225" s="244" t="s">
        <v>106</v>
      </c>
      <c r="F225" s="244">
        <f>+'Ark1'!D1610</f>
        <v>8</v>
      </c>
      <c r="G225" s="244" t="str">
        <f t="shared" si="24"/>
        <v>Aug</v>
      </c>
      <c r="H225" s="244">
        <f>+'Ark1'!Q1610</f>
        <v>0</v>
      </c>
      <c r="I225" s="244">
        <f>+'Ark1'!R1610</f>
        <v>0</v>
      </c>
      <c r="J225" s="245" t="str">
        <f>+IF(I225=0,"",'Ark1'!AG1610)</f>
        <v/>
      </c>
      <c r="K225" s="245" t="str">
        <f>+IF(I225=0,"",'Ark1'!AH1610)</f>
        <v/>
      </c>
      <c r="L225" s="246" t="str">
        <f>+IF(I225=0,"",'Ark1'!S1610)</f>
        <v/>
      </c>
      <c r="M225" s="310" t="str">
        <f>+IF(I225=0,"",'Ark1'!U1610)</f>
        <v/>
      </c>
      <c r="N225" s="245" t="str">
        <f>+IF(I225=0,"",'Ark1'!V1610)</f>
        <v/>
      </c>
      <c r="O225" s="245" t="str">
        <f>+IF(I225=0,"",'Ark1'!W1610)</f>
        <v/>
      </c>
      <c r="P225" s="247" t="str">
        <f>+IF(I225=0,"",'Ark1'!X1610)</f>
        <v/>
      </c>
      <c r="Q225" s="247" t="str">
        <f>+IF(I225=0,"",'Ark1'!Y1610)</f>
        <v/>
      </c>
      <c r="R225" s="247" t="str">
        <f>+IF(I225=0,"",'Ark1'!Z1610)</f>
        <v/>
      </c>
      <c r="S225" s="245" t="str">
        <f>+IF(I225=0,"",'Ark1'!AA1610)</f>
        <v/>
      </c>
      <c r="T225" s="245" t="str">
        <f>+IF(I225=0,"",'Ark1'!AB1610)</f>
        <v/>
      </c>
      <c r="U225" s="247">
        <f>+'Ark1'!AD1610</f>
        <v>0</v>
      </c>
      <c r="V225" s="245" t="str">
        <f t="shared" si="27"/>
        <v/>
      </c>
      <c r="W225" s="245" t="str">
        <f t="shared" si="28"/>
        <v/>
      </c>
      <c r="X225" s="224"/>
      <c r="Y225" s="28"/>
      <c r="AA225" s="30"/>
      <c r="AB225" s="28"/>
      <c r="AC225" s="29"/>
      <c r="AD225" s="29"/>
      <c r="AH225" s="29"/>
    </row>
    <row r="226" spans="1:34" ht="15.6">
      <c r="A226" s="224"/>
      <c r="B226" s="244">
        <f>+'Ark1'!C1665</f>
        <v>2023</v>
      </c>
      <c r="C226" s="224"/>
      <c r="D226" s="244">
        <f>+'Ark1'!M1611</f>
        <v>13</v>
      </c>
      <c r="E226" s="244" t="s">
        <v>106</v>
      </c>
      <c r="F226" s="244">
        <f>+'Ark1'!D1611</f>
        <v>9</v>
      </c>
      <c r="G226" s="244" t="str">
        <f t="shared" si="24"/>
        <v>Sep</v>
      </c>
      <c r="H226" s="244">
        <f>+'Ark1'!Q1611</f>
        <v>0</v>
      </c>
      <c r="I226" s="244">
        <f>+'Ark1'!R1611</f>
        <v>0</v>
      </c>
      <c r="J226" s="245" t="str">
        <f>+IF(I226=0,"",'Ark1'!AG1611)</f>
        <v/>
      </c>
      <c r="K226" s="245" t="str">
        <f>+IF(I226=0,"",'Ark1'!AH1611)</f>
        <v/>
      </c>
      <c r="L226" s="246" t="str">
        <f>+IF(I226=0,"",'Ark1'!S1611)</f>
        <v/>
      </c>
      <c r="M226" s="310" t="str">
        <f>+IF(I226=0,"",'Ark1'!U1611)</f>
        <v/>
      </c>
      <c r="N226" s="245" t="str">
        <f>+IF(I226=0,"",'Ark1'!V1611)</f>
        <v/>
      </c>
      <c r="O226" s="245" t="str">
        <f>+IF(I226=0,"",'Ark1'!W1611)</f>
        <v/>
      </c>
      <c r="P226" s="247" t="str">
        <f>+IF(I226=0,"",'Ark1'!X1611)</f>
        <v/>
      </c>
      <c r="Q226" s="247" t="str">
        <f>+IF(I226=0,"",'Ark1'!Y1611)</f>
        <v/>
      </c>
      <c r="R226" s="247" t="str">
        <f>+IF(I226=0,"",'Ark1'!Z1611)</f>
        <v/>
      </c>
      <c r="S226" s="245" t="str">
        <f>+IF(I226=0,"",'Ark1'!AA1611)</f>
        <v/>
      </c>
      <c r="T226" s="245" t="str">
        <f>+IF(I226=0,"",'Ark1'!AB1611)</f>
        <v/>
      </c>
      <c r="U226" s="247">
        <f>+'Ark1'!AD1611</f>
        <v>0</v>
      </c>
      <c r="V226" s="245" t="str">
        <f t="shared" si="27"/>
        <v/>
      </c>
      <c r="W226" s="245" t="str">
        <f t="shared" si="28"/>
        <v/>
      </c>
      <c r="X226" s="224"/>
      <c r="Y226" s="28"/>
      <c r="AA226" s="30"/>
      <c r="AB226" s="28"/>
      <c r="AC226" s="29"/>
      <c r="AD226" s="29"/>
      <c r="AH226" s="29"/>
    </row>
    <row r="227" spans="1:34" ht="15.6">
      <c r="A227" s="224"/>
      <c r="B227" s="244">
        <f>+'Ark1'!C1666</f>
        <v>2023</v>
      </c>
      <c r="C227" s="224"/>
      <c r="D227" s="244">
        <f>+'Ark1'!M1612</f>
        <v>13</v>
      </c>
      <c r="E227" s="244" t="s">
        <v>106</v>
      </c>
      <c r="F227" s="244">
        <f>+'Ark1'!D1612</f>
        <v>10</v>
      </c>
      <c r="G227" s="244" t="str">
        <f t="shared" si="24"/>
        <v>Okt</v>
      </c>
      <c r="H227" s="244">
        <f>+'Ark1'!Q1612</f>
        <v>0</v>
      </c>
      <c r="I227" s="244">
        <f>+'Ark1'!R1612</f>
        <v>0</v>
      </c>
      <c r="J227" s="245" t="str">
        <f>+IF(I227=0,"",'Ark1'!AG1612)</f>
        <v/>
      </c>
      <c r="K227" s="245" t="str">
        <f>+IF(I227=0,"",'Ark1'!AH1612)</f>
        <v/>
      </c>
      <c r="L227" s="246" t="str">
        <f>+IF(I227=0,"",'Ark1'!S1612)</f>
        <v/>
      </c>
      <c r="M227" s="310" t="str">
        <f>+IF(I227=0,"",'Ark1'!U1612)</f>
        <v/>
      </c>
      <c r="N227" s="245" t="str">
        <f>+IF(I227=0,"",'Ark1'!V1612)</f>
        <v/>
      </c>
      <c r="O227" s="245" t="str">
        <f>+IF(I227=0,"",'Ark1'!W1612)</f>
        <v/>
      </c>
      <c r="P227" s="247" t="str">
        <f>+IF(I227=0,"",'Ark1'!X1612)</f>
        <v/>
      </c>
      <c r="Q227" s="247" t="str">
        <f>+IF(I227=0,"",'Ark1'!Y1612)</f>
        <v/>
      </c>
      <c r="R227" s="247" t="str">
        <f>+IF(I227=0,"",'Ark1'!Z1612)</f>
        <v/>
      </c>
      <c r="S227" s="245" t="str">
        <f>+IF(I227=0,"",'Ark1'!AA1612)</f>
        <v/>
      </c>
      <c r="T227" s="245" t="str">
        <f>+IF(I227=0,"",'Ark1'!AB1612)</f>
        <v/>
      </c>
      <c r="U227" s="247">
        <f>+'Ark1'!AD1612</f>
        <v>0</v>
      </c>
      <c r="V227" s="245" t="str">
        <f t="shared" si="27"/>
        <v/>
      </c>
      <c r="W227" s="245" t="str">
        <f t="shared" si="28"/>
        <v/>
      </c>
      <c r="X227" s="224"/>
      <c r="Y227" s="28"/>
      <c r="AA227" s="30"/>
      <c r="AB227" s="28"/>
      <c r="AC227" s="29"/>
      <c r="AD227" s="29"/>
      <c r="AH227" s="29"/>
    </row>
    <row r="228" spans="1:34" ht="15.6">
      <c r="A228" s="224"/>
      <c r="B228" s="244">
        <f>+'Ark1'!C1667</f>
        <v>2023</v>
      </c>
      <c r="C228" s="224"/>
      <c r="D228" s="244">
        <f>+'Ark1'!M1613</f>
        <v>13</v>
      </c>
      <c r="E228" s="244" t="s">
        <v>106</v>
      </c>
      <c r="F228" s="244">
        <f>+'Ark1'!D1613</f>
        <v>11</v>
      </c>
      <c r="G228" s="244" t="str">
        <f t="shared" si="24"/>
        <v>Nov</v>
      </c>
      <c r="H228" s="244">
        <f>+'Ark1'!Q1613</f>
        <v>0</v>
      </c>
      <c r="I228" s="244">
        <f>+'Ark1'!R1613</f>
        <v>0</v>
      </c>
      <c r="J228" s="245" t="str">
        <f>+IF(I228=0,"",'Ark1'!AG1613)</f>
        <v/>
      </c>
      <c r="K228" s="245" t="str">
        <f>+IF(I228=0,"",'Ark1'!AH1613)</f>
        <v/>
      </c>
      <c r="L228" s="246" t="str">
        <f>+IF(I228=0,"",'Ark1'!S1613)</f>
        <v/>
      </c>
      <c r="M228" s="310" t="str">
        <f>+IF(I228=0,"",'Ark1'!U1613)</f>
        <v/>
      </c>
      <c r="N228" s="245" t="str">
        <f>+IF(I228=0,"",'Ark1'!V1613)</f>
        <v/>
      </c>
      <c r="O228" s="245" t="str">
        <f>+IF(I228=0,"",'Ark1'!W1613)</f>
        <v/>
      </c>
      <c r="P228" s="247" t="str">
        <f>+IF(I228=0,"",'Ark1'!X1613)</f>
        <v/>
      </c>
      <c r="Q228" s="247" t="str">
        <f>+IF(I228=0,"",'Ark1'!Y1613)</f>
        <v/>
      </c>
      <c r="R228" s="247" t="str">
        <f>+IF(I228=0,"",'Ark1'!Z1613)</f>
        <v/>
      </c>
      <c r="S228" s="245" t="str">
        <f>+IF(I228=0,"",'Ark1'!AA1613)</f>
        <v/>
      </c>
      <c r="T228" s="245" t="str">
        <f>+IF(I228=0,"",'Ark1'!AB1613)</f>
        <v/>
      </c>
      <c r="U228" s="247">
        <f>+'Ark1'!AD1613</f>
        <v>0</v>
      </c>
      <c r="V228" s="245" t="str">
        <f t="shared" si="27"/>
        <v/>
      </c>
      <c r="W228" s="245" t="str">
        <f t="shared" si="28"/>
        <v/>
      </c>
      <c r="X228" s="224"/>
      <c r="Y228" s="28"/>
      <c r="AA228" s="30"/>
      <c r="AB228" s="28"/>
      <c r="AC228" s="29"/>
      <c r="AD228" s="29"/>
      <c r="AH228" s="29"/>
    </row>
    <row r="229" spans="1:34" ht="15.6">
      <c r="A229" s="224"/>
      <c r="B229" s="244">
        <f>+'Ark1'!C1668</f>
        <v>2023</v>
      </c>
      <c r="C229" s="224"/>
      <c r="D229" s="244">
        <f>+'Ark1'!M1614</f>
        <v>13</v>
      </c>
      <c r="E229" s="244" t="s">
        <v>106</v>
      </c>
      <c r="F229" s="244">
        <f>+'Ark1'!D1614</f>
        <v>12</v>
      </c>
      <c r="G229" s="244" t="str">
        <f t="shared" si="24"/>
        <v>Des</v>
      </c>
      <c r="H229" s="244">
        <f>+'Ark1'!Q1614</f>
        <v>0</v>
      </c>
      <c r="I229" s="244">
        <f>+'Ark1'!R1614</f>
        <v>0</v>
      </c>
      <c r="J229" s="245" t="str">
        <f>+IF(I229=0,"",'Ark1'!AG1614)</f>
        <v/>
      </c>
      <c r="K229" s="245" t="str">
        <f>+IF(I229=0,"",'Ark1'!AH1614)</f>
        <v/>
      </c>
      <c r="L229" s="246" t="str">
        <f>+IF(I229=0,"",'Ark1'!S1614)</f>
        <v/>
      </c>
      <c r="M229" s="310" t="str">
        <f>+IF(I229=0,"",'Ark1'!U1614)</f>
        <v/>
      </c>
      <c r="N229" s="245" t="str">
        <f>+IF(I229=0,"",'Ark1'!V1614)</f>
        <v/>
      </c>
      <c r="O229" s="245" t="str">
        <f>+IF(I229=0,"",'Ark1'!W1614)</f>
        <v/>
      </c>
      <c r="P229" s="247" t="str">
        <f>+IF(I229=0,"",'Ark1'!X1614)</f>
        <v/>
      </c>
      <c r="Q229" s="247" t="str">
        <f>+IF(I229=0,"",'Ark1'!Y1614)</f>
        <v/>
      </c>
      <c r="R229" s="247" t="str">
        <f>+IF(I229=0,"",'Ark1'!Z1614)</f>
        <v/>
      </c>
      <c r="S229" s="245" t="str">
        <f>+IF(I229=0,"",'Ark1'!AA1614)</f>
        <v/>
      </c>
      <c r="T229" s="245" t="str">
        <f>+IF(I229=0,"",'Ark1'!AB1614)</f>
        <v/>
      </c>
      <c r="U229" s="247">
        <f>+'Ark1'!AD1614</f>
        <v>0</v>
      </c>
      <c r="V229" s="245" t="str">
        <f t="shared" si="27"/>
        <v/>
      </c>
      <c r="W229" s="245" t="str">
        <f t="shared" si="28"/>
        <v/>
      </c>
      <c r="X229" s="224"/>
      <c r="Y229" s="28"/>
      <c r="AA229" s="30"/>
      <c r="AB229" s="28"/>
      <c r="AC229" s="29"/>
      <c r="AD229" s="29"/>
      <c r="AH229" s="29"/>
    </row>
    <row r="230" spans="1:34" ht="15.6">
      <c r="A230" s="224"/>
      <c r="B230" s="244">
        <f>+'Ark1'!C1669</f>
        <v>2023</v>
      </c>
      <c r="C230" s="224"/>
      <c r="D230" s="224"/>
      <c r="E230" s="224"/>
      <c r="F230" s="224"/>
      <c r="G230" s="224"/>
      <c r="H230" s="224"/>
      <c r="I230" s="224"/>
      <c r="J230" s="225"/>
      <c r="K230" s="225"/>
      <c r="L230" s="224"/>
      <c r="M230" s="224"/>
      <c r="N230" s="224"/>
      <c r="O230" s="226"/>
      <c r="P230" s="226"/>
      <c r="Q230" s="226"/>
      <c r="R230" s="226"/>
      <c r="S230" s="225"/>
      <c r="T230" s="224"/>
      <c r="U230" s="226"/>
      <c r="V230" s="226"/>
      <c r="W230" s="225"/>
      <c r="X230" s="224"/>
      <c r="Y230" s="227"/>
      <c r="AA230" s="30"/>
      <c r="AB230" s="28"/>
      <c r="AC230" s="228"/>
      <c r="AD230" s="29"/>
      <c r="AH230" s="29"/>
    </row>
    <row r="231" spans="1:34" ht="22.8">
      <c r="A231" s="224"/>
      <c r="B231" s="244">
        <f>+'Ark1'!C1670</f>
        <v>2023</v>
      </c>
      <c r="C231" s="224"/>
      <c r="D231" s="224"/>
      <c r="E231" s="269" t="str">
        <f>+E236</f>
        <v>5</v>
      </c>
      <c r="F231" s="224"/>
      <c r="G231" s="224"/>
      <c r="H231" s="224"/>
      <c r="I231" s="248">
        <f>SUM(I236:I247)</f>
        <v>0</v>
      </c>
      <c r="J231" s="225"/>
      <c r="K231" s="225"/>
      <c r="L231" s="224"/>
      <c r="M231" s="276">
        <f>+Fettgruppe!L23</f>
        <v>0</v>
      </c>
      <c r="N231" s="224"/>
      <c r="O231" s="226"/>
      <c r="P231" s="226"/>
      <c r="Q231" s="226"/>
      <c r="R231" s="226"/>
      <c r="S231" s="225"/>
      <c r="T231" s="224"/>
      <c r="U231" s="226"/>
      <c r="V231" s="226"/>
      <c r="W231" s="225"/>
      <c r="X231" s="224"/>
      <c r="Y231" s="227"/>
      <c r="AA231" s="30"/>
      <c r="AB231" s="28"/>
      <c r="AC231" s="228"/>
      <c r="AD231" s="29"/>
      <c r="AH231" s="29"/>
    </row>
    <row r="232" spans="1:34" ht="15.6">
      <c r="A232" s="224"/>
      <c r="B232" s="244">
        <f>+'Ark1'!C1671</f>
        <v>2023</v>
      </c>
      <c r="C232" s="224"/>
      <c r="D232" s="224"/>
      <c r="E232" s="224"/>
      <c r="F232" s="224"/>
      <c r="G232" s="224"/>
      <c r="H232" s="224"/>
      <c r="I232" s="224"/>
      <c r="J232" s="225"/>
      <c r="K232" s="225"/>
      <c r="L232" s="224"/>
      <c r="M232" s="224"/>
      <c r="N232" s="224"/>
      <c r="O232" s="226"/>
      <c r="P232" s="226"/>
      <c r="Q232" s="226"/>
      <c r="R232" s="226"/>
      <c r="S232" s="225"/>
      <c r="T232" s="224"/>
      <c r="U232" s="226"/>
      <c r="V232" s="226"/>
      <c r="W232" s="241" t="s">
        <v>2</v>
      </c>
      <c r="X232" s="224"/>
      <c r="Y232" s="227"/>
      <c r="AA232" s="30"/>
      <c r="AB232" s="28"/>
      <c r="AC232" s="228"/>
      <c r="AD232" s="29"/>
      <c r="AH232" s="29"/>
    </row>
    <row r="233" spans="1:34" ht="15.6">
      <c r="A233" s="224"/>
      <c r="B233" s="244">
        <f>+'Ark1'!C1672</f>
        <v>2023</v>
      </c>
      <c r="C233" s="224"/>
      <c r="D233" s="224"/>
      <c r="E233" s="224"/>
      <c r="F233" s="224"/>
      <c r="G233" s="224"/>
      <c r="H233" s="242" t="s">
        <v>2</v>
      </c>
      <c r="I233" s="224"/>
      <c r="J233" s="225"/>
      <c r="K233" s="225"/>
      <c r="L233" s="242" t="s">
        <v>22</v>
      </c>
      <c r="M233" s="225"/>
      <c r="N233" s="225" t="s">
        <v>408</v>
      </c>
      <c r="O233" s="226" t="s">
        <v>408</v>
      </c>
      <c r="P233" s="243" t="s">
        <v>555</v>
      </c>
      <c r="Q233" s="37"/>
      <c r="R233" s="37"/>
      <c r="S233" s="241" t="s">
        <v>432</v>
      </c>
      <c r="T233" s="224"/>
      <c r="U233" s="243" t="s">
        <v>552</v>
      </c>
      <c r="V233" s="243" t="s">
        <v>79</v>
      </c>
      <c r="W233" s="241" t="s">
        <v>8</v>
      </c>
      <c r="X233" s="224"/>
      <c r="Y233" s="227"/>
      <c r="AA233" s="30"/>
      <c r="AB233" s="28"/>
      <c r="AC233" s="228"/>
      <c r="AD233" s="29"/>
      <c r="AH233" s="29"/>
    </row>
    <row r="234" spans="1:34" ht="15.6">
      <c r="A234" s="224"/>
      <c r="B234" s="244">
        <f>+'Ark1'!C1673</f>
        <v>2023</v>
      </c>
      <c r="C234" s="224"/>
      <c r="D234" s="242" t="s">
        <v>418</v>
      </c>
      <c r="E234" s="224"/>
      <c r="F234" s="242"/>
      <c r="G234" s="242"/>
      <c r="H234" s="242" t="s">
        <v>495</v>
      </c>
      <c r="I234" s="242" t="s">
        <v>2</v>
      </c>
      <c r="J234" s="241" t="s">
        <v>2</v>
      </c>
      <c r="K234" s="241" t="s">
        <v>1</v>
      </c>
      <c r="L234" s="242" t="s">
        <v>493</v>
      </c>
      <c r="M234" s="241" t="s">
        <v>22</v>
      </c>
      <c r="N234" s="241" t="s">
        <v>534</v>
      </c>
      <c r="O234" s="243" t="s">
        <v>499</v>
      </c>
      <c r="P234" s="243" t="s">
        <v>556</v>
      </c>
      <c r="Q234" s="37"/>
      <c r="R234" s="37"/>
      <c r="S234" s="241"/>
      <c r="T234" s="242" t="s">
        <v>493</v>
      </c>
      <c r="U234" s="243" t="s">
        <v>1</v>
      </c>
      <c r="V234" s="243" t="s">
        <v>433</v>
      </c>
      <c r="W234" s="241" t="s">
        <v>71</v>
      </c>
      <c r="X234" s="224"/>
      <c r="Y234" s="227"/>
      <c r="AA234" s="30"/>
      <c r="AB234" s="28"/>
      <c r="AC234" s="228"/>
      <c r="AD234" s="29"/>
      <c r="AH234" s="29"/>
    </row>
    <row r="235" spans="1:34" ht="15.6">
      <c r="A235" s="224"/>
      <c r="B235" s="244">
        <f>+'Ark1'!C1674</f>
        <v>2023</v>
      </c>
      <c r="C235" s="224"/>
      <c r="D235" s="242" t="s">
        <v>419</v>
      </c>
      <c r="E235" s="242"/>
      <c r="F235" s="242" t="s">
        <v>88</v>
      </c>
      <c r="G235" s="242"/>
      <c r="H235" s="55" t="s">
        <v>496</v>
      </c>
      <c r="I235" s="55" t="s">
        <v>8</v>
      </c>
      <c r="J235" s="105" t="s">
        <v>408</v>
      </c>
      <c r="K235" s="105" t="s">
        <v>408</v>
      </c>
      <c r="L235" s="55" t="s">
        <v>494</v>
      </c>
      <c r="M235" s="105" t="s">
        <v>44</v>
      </c>
      <c r="N235" s="105" t="s">
        <v>535</v>
      </c>
      <c r="O235" s="77" t="s">
        <v>500</v>
      </c>
      <c r="P235" s="77" t="s">
        <v>557</v>
      </c>
      <c r="Q235" s="77" t="s">
        <v>539</v>
      </c>
      <c r="R235" s="77" t="s">
        <v>558</v>
      </c>
      <c r="S235" s="105" t="s">
        <v>1</v>
      </c>
      <c r="T235" s="55" t="s">
        <v>494</v>
      </c>
      <c r="U235" s="77" t="s">
        <v>0</v>
      </c>
      <c r="V235" s="77" t="s">
        <v>434</v>
      </c>
      <c r="W235" s="105" t="s">
        <v>554</v>
      </c>
      <c r="X235" s="224"/>
      <c r="Y235" s="227"/>
      <c r="AA235" s="30"/>
      <c r="AB235" s="28"/>
      <c r="AC235" s="228"/>
      <c r="AD235" s="29"/>
      <c r="AH235" s="29"/>
    </row>
    <row r="236" spans="1:34" ht="15.6">
      <c r="A236" s="224"/>
      <c r="B236" s="244">
        <f>+'Ark1'!C1675</f>
        <v>2023</v>
      </c>
      <c r="C236" s="224"/>
      <c r="D236" s="29">
        <f>+'Ark1'!M1615</f>
        <v>14</v>
      </c>
      <c r="E236" s="254" t="s">
        <v>107</v>
      </c>
      <c r="F236" s="29">
        <f>+'Ark1'!D1615</f>
        <v>1</v>
      </c>
      <c r="G236" s="29" t="str">
        <f t="shared" ref="G236:G247" si="29">+G218</f>
        <v>Jan</v>
      </c>
      <c r="H236" s="29">
        <f>+'Ark1'!Q1615</f>
        <v>0</v>
      </c>
      <c r="I236" s="29">
        <f>+'Ark1'!R1615</f>
        <v>0</v>
      </c>
      <c r="J236" s="30" t="str">
        <f>+IF(I236=0,"",'Ark1'!AG1615)</f>
        <v/>
      </c>
      <c r="K236" s="30" t="str">
        <f>+IF(I236=0,"",'Ark1'!AH1615)</f>
        <v/>
      </c>
      <c r="L236" s="28" t="str">
        <f>+IF(I236=0,"",'Ark1'!S1615)</f>
        <v/>
      </c>
      <c r="M236" s="310" t="str">
        <f>+IF(I236=0,"",'Ark1'!U1615)</f>
        <v/>
      </c>
      <c r="N236" s="30" t="str">
        <f>+IF(I236=0,"",'Ark1'!V1615)</f>
        <v/>
      </c>
      <c r="O236" s="30" t="str">
        <f>+IF(I236=0,"",'Ark1'!W1615)</f>
        <v/>
      </c>
      <c r="P236" s="35" t="str">
        <f>+IF(I236=0,"",'Ark1'!X1615)</f>
        <v/>
      </c>
      <c r="Q236" s="35" t="str">
        <f>+IF(I236=0,"",'Ark1'!Y1615)</f>
        <v/>
      </c>
      <c r="R236" s="35" t="str">
        <f>+IF(I236=0,"",'Ark1'!Z1615)</f>
        <v/>
      </c>
      <c r="S236" s="30" t="str">
        <f>+IF(I236=0,"",'Ark1'!AA1615)</f>
        <v/>
      </c>
      <c r="T236" s="30" t="str">
        <f>+IF(I236=0,"",'Ark1'!AB1615)</f>
        <v/>
      </c>
      <c r="U236" s="35">
        <f>+'Ark1'!AD1615</f>
        <v>0</v>
      </c>
      <c r="V236" s="30" t="str">
        <f t="shared" si="25"/>
        <v/>
      </c>
      <c r="W236" s="30" t="str">
        <f t="shared" si="26"/>
        <v/>
      </c>
      <c r="X236" s="224"/>
      <c r="Y236" s="28"/>
      <c r="AA236" s="30"/>
      <c r="AB236" s="28"/>
      <c r="AC236" s="29"/>
      <c r="AD236" s="29"/>
      <c r="AH236" s="29"/>
    </row>
    <row r="237" spans="1:34" ht="15.6">
      <c r="A237" s="224"/>
      <c r="B237" s="244">
        <f>+'Ark1'!C1676</f>
        <v>2023</v>
      </c>
      <c r="C237" s="224"/>
      <c r="D237" s="29">
        <f>+'Ark1'!M1616</f>
        <v>14</v>
      </c>
      <c r="E237" s="254" t="s">
        <v>107</v>
      </c>
      <c r="F237" s="29">
        <f>+'Ark1'!D1616</f>
        <v>2</v>
      </c>
      <c r="G237" s="29" t="str">
        <f t="shared" si="29"/>
        <v>Feb</v>
      </c>
      <c r="H237" s="29">
        <f>+'Ark1'!Q1616</f>
        <v>0</v>
      </c>
      <c r="I237" s="29">
        <f>+'Ark1'!R1616</f>
        <v>0</v>
      </c>
      <c r="J237" s="30" t="str">
        <f>+IF(I237=0,"",'Ark1'!AG1616)</f>
        <v/>
      </c>
      <c r="K237" s="30" t="str">
        <f>+IF(I237=0,"",'Ark1'!AH1616)</f>
        <v/>
      </c>
      <c r="L237" s="28" t="str">
        <f>+IF(I237=0,"",'Ark1'!S1616)</f>
        <v/>
      </c>
      <c r="M237" s="310" t="str">
        <f>+IF(I237=0,"",'Ark1'!U1616)</f>
        <v/>
      </c>
      <c r="N237" s="30" t="str">
        <f>+IF(I237=0,"",'Ark1'!V1616)</f>
        <v/>
      </c>
      <c r="O237" s="30" t="str">
        <f>+IF(I237=0,"",'Ark1'!W1616)</f>
        <v/>
      </c>
      <c r="P237" s="35" t="str">
        <f>+IF(I237=0,"",'Ark1'!X1616)</f>
        <v/>
      </c>
      <c r="Q237" s="35" t="str">
        <f>+IF(I237=0,"",'Ark1'!Y1616)</f>
        <v/>
      </c>
      <c r="R237" s="35" t="str">
        <f>+IF(I237=0,"",'Ark1'!Z1616)</f>
        <v/>
      </c>
      <c r="S237" s="30" t="str">
        <f>+IF(I237=0,"",'Ark1'!AA1616)</f>
        <v/>
      </c>
      <c r="T237" s="30" t="str">
        <f>+IF(I237=0,"",'Ark1'!AB1616)</f>
        <v/>
      </c>
      <c r="U237" s="35">
        <f>+'Ark1'!AD1616</f>
        <v>0</v>
      </c>
      <c r="V237" s="30" t="str">
        <f t="shared" ref="V237:V247" si="30">+IF(I237=0,"",I237/D237)</f>
        <v/>
      </c>
      <c r="W237" s="30" t="str">
        <f t="shared" ref="W237:W247" si="31">+IF(I237=0,"",I237/H237)</f>
        <v/>
      </c>
      <c r="X237" s="224"/>
      <c r="Y237" s="28"/>
      <c r="AA237" s="30"/>
      <c r="AB237" s="28"/>
      <c r="AC237" s="29"/>
      <c r="AD237" s="29"/>
      <c r="AH237" s="29"/>
    </row>
    <row r="238" spans="1:34" ht="15.6">
      <c r="A238" s="224"/>
      <c r="B238" s="244">
        <f>+'Ark1'!C1677</f>
        <v>2023</v>
      </c>
      <c r="C238" s="224"/>
      <c r="D238" s="29">
        <f>+'Ark1'!M1617</f>
        <v>14</v>
      </c>
      <c r="E238" s="254" t="s">
        <v>107</v>
      </c>
      <c r="F238" s="29">
        <f>+'Ark1'!D1617</f>
        <v>3</v>
      </c>
      <c r="G238" s="29" t="str">
        <f t="shared" si="29"/>
        <v>Mar</v>
      </c>
      <c r="H238" s="29">
        <f>+'Ark1'!Q1617</f>
        <v>0</v>
      </c>
      <c r="I238" s="29">
        <f>+'Ark1'!R1617</f>
        <v>0</v>
      </c>
      <c r="J238" s="30" t="str">
        <f>+IF(I238=0,"",'Ark1'!AG1617)</f>
        <v/>
      </c>
      <c r="K238" s="30" t="str">
        <f>+IF(I238=0,"",'Ark1'!AH1617)</f>
        <v/>
      </c>
      <c r="L238" s="28" t="str">
        <f>+IF(I238=0,"",'Ark1'!S1617)</f>
        <v/>
      </c>
      <c r="M238" s="310" t="str">
        <f>+IF(I238=0,"",'Ark1'!U1617)</f>
        <v/>
      </c>
      <c r="N238" s="30" t="str">
        <f>+IF(I238=0,"",'Ark1'!V1617)</f>
        <v/>
      </c>
      <c r="O238" s="30" t="str">
        <f>+IF(I238=0,"",'Ark1'!W1617)</f>
        <v/>
      </c>
      <c r="P238" s="35" t="str">
        <f>+IF(I238=0,"",'Ark1'!X1617)</f>
        <v/>
      </c>
      <c r="Q238" s="35" t="str">
        <f>+IF(I238=0,"",'Ark1'!Y1617)</f>
        <v/>
      </c>
      <c r="R238" s="35" t="str">
        <f>+IF(I238=0,"",'Ark1'!Z1617)</f>
        <v/>
      </c>
      <c r="S238" s="30" t="str">
        <f>+IF(I238=0,"",'Ark1'!AA1617)</f>
        <v/>
      </c>
      <c r="T238" s="30" t="str">
        <f>+IF(I238=0,"",'Ark1'!AB1617)</f>
        <v/>
      </c>
      <c r="U238" s="35">
        <f>+'Ark1'!AD1617</f>
        <v>0</v>
      </c>
      <c r="V238" s="30" t="str">
        <f t="shared" si="30"/>
        <v/>
      </c>
      <c r="W238" s="30" t="str">
        <f t="shared" si="31"/>
        <v/>
      </c>
      <c r="X238" s="224"/>
      <c r="Y238" s="28"/>
      <c r="AA238" s="30"/>
      <c r="AB238" s="28"/>
      <c r="AC238" s="29"/>
      <c r="AD238" s="29"/>
      <c r="AH238" s="29"/>
    </row>
    <row r="239" spans="1:34" ht="15.6">
      <c r="A239" s="224"/>
      <c r="B239" s="244">
        <f>+'Ark1'!C1678</f>
        <v>2023</v>
      </c>
      <c r="C239" s="224"/>
      <c r="D239" s="29">
        <f>+'Ark1'!M1618</f>
        <v>14</v>
      </c>
      <c r="E239" s="254" t="s">
        <v>107</v>
      </c>
      <c r="F239" s="29">
        <f>+'Ark1'!D1618</f>
        <v>4</v>
      </c>
      <c r="G239" s="29" t="str">
        <f t="shared" si="29"/>
        <v>Apr</v>
      </c>
      <c r="H239" s="29">
        <f>+'Ark1'!Q1618</f>
        <v>0</v>
      </c>
      <c r="I239" s="29">
        <f>+'Ark1'!R1618</f>
        <v>0</v>
      </c>
      <c r="J239" s="30" t="str">
        <f>+IF(I239=0,"",'Ark1'!AG1618)</f>
        <v/>
      </c>
      <c r="K239" s="30" t="str">
        <f>+IF(I239=0,"",'Ark1'!AH1618)</f>
        <v/>
      </c>
      <c r="L239" s="28" t="str">
        <f>+IF(I239=0,"",'Ark1'!S1618)</f>
        <v/>
      </c>
      <c r="M239" s="310" t="str">
        <f>+IF(I239=0,"",'Ark1'!U1618)</f>
        <v/>
      </c>
      <c r="N239" s="30" t="str">
        <f>+IF(I239=0,"",'Ark1'!V1618)</f>
        <v/>
      </c>
      <c r="O239" s="30" t="str">
        <f>+IF(I239=0,"",'Ark1'!W1618)</f>
        <v/>
      </c>
      <c r="P239" s="35" t="str">
        <f>+IF(I239=0,"",'Ark1'!X1618)</f>
        <v/>
      </c>
      <c r="Q239" s="35" t="str">
        <f>+IF(I239=0,"",'Ark1'!Y1618)</f>
        <v/>
      </c>
      <c r="R239" s="35" t="str">
        <f>+IF(I239=0,"",'Ark1'!Z1618)</f>
        <v/>
      </c>
      <c r="S239" s="30" t="str">
        <f>+IF(I239=0,"",'Ark1'!AA1618)</f>
        <v/>
      </c>
      <c r="T239" s="30" t="str">
        <f>+IF(I239=0,"",'Ark1'!AB1618)</f>
        <v/>
      </c>
      <c r="U239" s="35">
        <f>+'Ark1'!AD1618</f>
        <v>0</v>
      </c>
      <c r="V239" s="30" t="str">
        <f t="shared" si="30"/>
        <v/>
      </c>
      <c r="W239" s="30" t="str">
        <f t="shared" si="31"/>
        <v/>
      </c>
      <c r="X239" s="224"/>
      <c r="Y239" s="28"/>
      <c r="AA239" s="30"/>
      <c r="AB239" s="28"/>
      <c r="AC239" s="29"/>
      <c r="AD239" s="29"/>
      <c r="AH239" s="29"/>
    </row>
    <row r="240" spans="1:34" ht="15.6">
      <c r="A240" s="224"/>
      <c r="B240" s="244">
        <f>+'Ark1'!C1679</f>
        <v>2023</v>
      </c>
      <c r="C240" s="224"/>
      <c r="D240" s="29">
        <f>+'Ark1'!M1619</f>
        <v>14</v>
      </c>
      <c r="E240" s="254" t="s">
        <v>107</v>
      </c>
      <c r="F240" s="29">
        <f>+'Ark1'!D1619</f>
        <v>5</v>
      </c>
      <c r="G240" s="29" t="str">
        <f t="shared" si="29"/>
        <v>Mai</v>
      </c>
      <c r="H240" s="29">
        <f>+'Ark1'!Q1619</f>
        <v>0</v>
      </c>
      <c r="I240" s="29">
        <f>+'Ark1'!R1619</f>
        <v>0</v>
      </c>
      <c r="J240" s="30" t="str">
        <f>+IF(I240=0,"",'Ark1'!AG1619)</f>
        <v/>
      </c>
      <c r="K240" s="30" t="str">
        <f>+IF(I240=0,"",'Ark1'!AH1619)</f>
        <v/>
      </c>
      <c r="L240" s="28" t="str">
        <f>+IF(I240=0,"",'Ark1'!S1619)</f>
        <v/>
      </c>
      <c r="M240" s="310" t="str">
        <f>+IF(I240=0,"",'Ark1'!U1619)</f>
        <v/>
      </c>
      <c r="N240" s="30" t="str">
        <f>+IF(I240=0,"",'Ark1'!V1619)</f>
        <v/>
      </c>
      <c r="O240" s="30" t="str">
        <f>+IF(I240=0,"",'Ark1'!W1619)</f>
        <v/>
      </c>
      <c r="P240" s="35" t="str">
        <f>+IF(I240=0,"",'Ark1'!X1619)</f>
        <v/>
      </c>
      <c r="Q240" s="35" t="str">
        <f>+IF(I240=0,"",'Ark1'!Y1619)</f>
        <v/>
      </c>
      <c r="R240" s="35" t="str">
        <f>+IF(I240=0,"",'Ark1'!Z1619)</f>
        <v/>
      </c>
      <c r="S240" s="30" t="str">
        <f>+IF(I240=0,"",'Ark1'!AA1619)</f>
        <v/>
      </c>
      <c r="T240" s="30" t="str">
        <f>+IF(I240=0,"",'Ark1'!AB1619)</f>
        <v/>
      </c>
      <c r="U240" s="35">
        <f>+'Ark1'!AD1619</f>
        <v>0</v>
      </c>
      <c r="V240" s="30" t="str">
        <f t="shared" si="30"/>
        <v/>
      </c>
      <c r="W240" s="30" t="str">
        <f t="shared" si="31"/>
        <v/>
      </c>
      <c r="X240" s="224"/>
      <c r="Y240" s="28"/>
      <c r="AA240" s="30"/>
      <c r="AB240" s="28"/>
      <c r="AC240" s="29"/>
      <c r="AD240" s="29"/>
      <c r="AH240" s="29"/>
    </row>
    <row r="241" spans="1:34" ht="15.6">
      <c r="A241" s="224"/>
      <c r="B241" s="244">
        <f>+'Ark1'!C1680</f>
        <v>2023</v>
      </c>
      <c r="C241" s="224"/>
      <c r="D241" s="29">
        <f>+'Ark1'!M1620</f>
        <v>14</v>
      </c>
      <c r="E241" s="254" t="s">
        <v>107</v>
      </c>
      <c r="F241" s="29">
        <f>+'Ark1'!D1620</f>
        <v>6</v>
      </c>
      <c r="G241" s="29" t="str">
        <f t="shared" si="29"/>
        <v>Jun</v>
      </c>
      <c r="H241" s="29">
        <f>+'Ark1'!Q1620</f>
        <v>0</v>
      </c>
      <c r="I241" s="29">
        <f>+'Ark1'!R1620</f>
        <v>0</v>
      </c>
      <c r="J241" s="30" t="str">
        <f>+IF(I241=0,"",'Ark1'!AG1620)</f>
        <v/>
      </c>
      <c r="K241" s="30" t="str">
        <f>+IF(I241=0,"",'Ark1'!AH1620)</f>
        <v/>
      </c>
      <c r="L241" s="28" t="str">
        <f>+IF(I241=0,"",'Ark1'!S1620)</f>
        <v/>
      </c>
      <c r="M241" s="310" t="str">
        <f>+IF(I241=0,"",'Ark1'!U1620)</f>
        <v/>
      </c>
      <c r="N241" s="30" t="str">
        <f>+IF(I241=0,"",'Ark1'!V1620)</f>
        <v/>
      </c>
      <c r="O241" s="30" t="str">
        <f>+IF(I241=0,"",'Ark1'!W1620)</f>
        <v/>
      </c>
      <c r="P241" s="35" t="str">
        <f>+IF(I241=0,"",'Ark1'!X1620)</f>
        <v/>
      </c>
      <c r="Q241" s="35" t="str">
        <f>+IF(I241=0,"",'Ark1'!Y1620)</f>
        <v/>
      </c>
      <c r="R241" s="35" t="str">
        <f>+IF(I241=0,"",'Ark1'!Z1620)</f>
        <v/>
      </c>
      <c r="S241" s="30" t="str">
        <f>+IF(I241=0,"",'Ark1'!AA1620)</f>
        <v/>
      </c>
      <c r="T241" s="30" t="str">
        <f>+IF(I241=0,"",'Ark1'!AB1620)</f>
        <v/>
      </c>
      <c r="U241" s="35">
        <f>+'Ark1'!AD1620</f>
        <v>0</v>
      </c>
      <c r="V241" s="30" t="str">
        <f t="shared" si="30"/>
        <v/>
      </c>
      <c r="W241" s="30" t="str">
        <f t="shared" si="31"/>
        <v/>
      </c>
      <c r="X241" s="224"/>
      <c r="Y241" s="28"/>
      <c r="AA241" s="30"/>
      <c r="AB241" s="28"/>
      <c r="AC241" s="29"/>
      <c r="AD241" s="29"/>
      <c r="AH241" s="29"/>
    </row>
    <row r="242" spans="1:34" ht="15.6">
      <c r="A242" s="224"/>
      <c r="B242" s="244">
        <f>+'Ark1'!C1681</f>
        <v>2023</v>
      </c>
      <c r="C242" s="224"/>
      <c r="D242" s="29">
        <f>+'Ark1'!M1621</f>
        <v>14</v>
      </c>
      <c r="E242" s="254" t="s">
        <v>107</v>
      </c>
      <c r="F242" s="29">
        <f>+'Ark1'!D1621</f>
        <v>7</v>
      </c>
      <c r="G242" s="29" t="str">
        <f t="shared" si="29"/>
        <v>Jul</v>
      </c>
      <c r="H242" s="29">
        <f>+'Ark1'!Q1621</f>
        <v>0</v>
      </c>
      <c r="I242" s="29">
        <f>+'Ark1'!R1621</f>
        <v>0</v>
      </c>
      <c r="J242" s="30" t="str">
        <f>+IF(I242=0,"",'Ark1'!AG1621)</f>
        <v/>
      </c>
      <c r="K242" s="30" t="str">
        <f>+IF(I242=0,"",'Ark1'!AH1621)</f>
        <v/>
      </c>
      <c r="L242" s="28" t="str">
        <f>+IF(I242=0,"",'Ark1'!S1621)</f>
        <v/>
      </c>
      <c r="M242" s="310" t="str">
        <f>+IF(I242=0,"",'Ark1'!U1621)</f>
        <v/>
      </c>
      <c r="N242" s="30" t="str">
        <f>+IF(I242=0,"",'Ark1'!V1621)</f>
        <v/>
      </c>
      <c r="O242" s="30" t="str">
        <f>+IF(I242=0,"",'Ark1'!W1621)</f>
        <v/>
      </c>
      <c r="P242" s="35" t="str">
        <f>+IF(I242=0,"",'Ark1'!X1621)</f>
        <v/>
      </c>
      <c r="Q242" s="35" t="str">
        <f>+IF(I242=0,"",'Ark1'!Y1621)</f>
        <v/>
      </c>
      <c r="R242" s="35" t="str">
        <f>+IF(I242=0,"",'Ark1'!Z1621)</f>
        <v/>
      </c>
      <c r="S242" s="30" t="str">
        <f>+IF(I242=0,"",'Ark1'!AA1621)</f>
        <v/>
      </c>
      <c r="T242" s="30" t="str">
        <f>+IF(I242=0,"",'Ark1'!AB1621)</f>
        <v/>
      </c>
      <c r="U242" s="35">
        <f>+'Ark1'!AD1621</f>
        <v>0</v>
      </c>
      <c r="V242" s="30" t="str">
        <f t="shared" si="30"/>
        <v/>
      </c>
      <c r="W242" s="30" t="str">
        <f t="shared" si="31"/>
        <v/>
      </c>
      <c r="X242" s="224"/>
      <c r="Y242" s="28"/>
      <c r="AA242" s="30"/>
      <c r="AB242" s="28"/>
      <c r="AC242" s="29"/>
      <c r="AD242" s="29"/>
      <c r="AH242" s="29"/>
    </row>
    <row r="243" spans="1:34" ht="15.6">
      <c r="A243" s="224"/>
      <c r="B243" s="244">
        <f>+'Ark1'!C1682</f>
        <v>2023</v>
      </c>
      <c r="C243" s="224"/>
      <c r="D243" s="29">
        <f>+'Ark1'!M1622</f>
        <v>14</v>
      </c>
      <c r="E243" s="254" t="s">
        <v>107</v>
      </c>
      <c r="F243" s="29">
        <f>+'Ark1'!D1622</f>
        <v>8</v>
      </c>
      <c r="G243" s="29" t="str">
        <f t="shared" si="29"/>
        <v>Aug</v>
      </c>
      <c r="H243" s="29">
        <f>+'Ark1'!Q1622</f>
        <v>0</v>
      </c>
      <c r="I243" s="29">
        <f>+'Ark1'!R1622</f>
        <v>0</v>
      </c>
      <c r="J243" s="30" t="str">
        <f>+IF(I243=0,"",'Ark1'!AG1622)</f>
        <v/>
      </c>
      <c r="K243" s="30" t="str">
        <f>+IF(I243=0,"",'Ark1'!AH1622)</f>
        <v/>
      </c>
      <c r="L243" s="28" t="str">
        <f>+IF(I243=0,"",'Ark1'!S1622)</f>
        <v/>
      </c>
      <c r="M243" s="310" t="str">
        <f>+IF(I243=0,"",'Ark1'!U1622)</f>
        <v/>
      </c>
      <c r="N243" s="30" t="str">
        <f>+IF(I243=0,"",'Ark1'!V1622)</f>
        <v/>
      </c>
      <c r="O243" s="30" t="str">
        <f>+IF(I243=0,"",'Ark1'!W1622)</f>
        <v/>
      </c>
      <c r="P243" s="35" t="str">
        <f>+IF(I243=0,"",'Ark1'!X1622)</f>
        <v/>
      </c>
      <c r="Q243" s="35" t="str">
        <f>+IF(I243=0,"",'Ark1'!Y1622)</f>
        <v/>
      </c>
      <c r="R243" s="35" t="str">
        <f>+IF(I243=0,"",'Ark1'!Z1622)</f>
        <v/>
      </c>
      <c r="S243" s="30" t="str">
        <f>+IF(I243=0,"",'Ark1'!AA1622)</f>
        <v/>
      </c>
      <c r="T243" s="30" t="str">
        <f>+IF(I243=0,"",'Ark1'!AB1622)</f>
        <v/>
      </c>
      <c r="U243" s="35">
        <f>+'Ark1'!AD1622</f>
        <v>0</v>
      </c>
      <c r="V243" s="30" t="str">
        <f t="shared" si="30"/>
        <v/>
      </c>
      <c r="W243" s="30" t="str">
        <f t="shared" si="31"/>
        <v/>
      </c>
      <c r="X243" s="224"/>
      <c r="Y243" s="28"/>
      <c r="AA243" s="30"/>
      <c r="AB243" s="28"/>
      <c r="AC243" s="29"/>
      <c r="AD243" s="29"/>
      <c r="AH243" s="29"/>
    </row>
    <row r="244" spans="1:34" ht="15.6">
      <c r="A244" s="224"/>
      <c r="B244" s="244">
        <f>+'Ark1'!C1683</f>
        <v>2023</v>
      </c>
      <c r="C244" s="224"/>
      <c r="D244" s="29">
        <f>+'Ark1'!M1623</f>
        <v>14</v>
      </c>
      <c r="E244" s="254" t="s">
        <v>107</v>
      </c>
      <c r="F244" s="29">
        <f>+'Ark1'!D1623</f>
        <v>9</v>
      </c>
      <c r="G244" s="29" t="str">
        <f t="shared" si="29"/>
        <v>Sep</v>
      </c>
      <c r="H244" s="29">
        <f>+'Ark1'!Q1623</f>
        <v>0</v>
      </c>
      <c r="I244" s="29">
        <f>+'Ark1'!R1623</f>
        <v>0</v>
      </c>
      <c r="J244" s="30" t="str">
        <f>+IF(I244=0,"",'Ark1'!AG1623)</f>
        <v/>
      </c>
      <c r="K244" s="30" t="str">
        <f>+IF(I244=0,"",'Ark1'!AH1623)</f>
        <v/>
      </c>
      <c r="L244" s="28" t="str">
        <f>+IF(I244=0,"",'Ark1'!S1623)</f>
        <v/>
      </c>
      <c r="M244" s="310" t="str">
        <f>+IF(I244=0,"",'Ark1'!U1623)</f>
        <v/>
      </c>
      <c r="N244" s="30" t="str">
        <f>+IF(I244=0,"",'Ark1'!V1623)</f>
        <v/>
      </c>
      <c r="O244" s="30" t="str">
        <f>+IF(I244=0,"",'Ark1'!W1623)</f>
        <v/>
      </c>
      <c r="P244" s="35" t="str">
        <f>+IF(I244=0,"",'Ark1'!X1623)</f>
        <v/>
      </c>
      <c r="Q244" s="35" t="str">
        <f>+IF(I244=0,"",'Ark1'!Y1623)</f>
        <v/>
      </c>
      <c r="R244" s="35" t="str">
        <f>+IF(I244=0,"",'Ark1'!Z1623)</f>
        <v/>
      </c>
      <c r="S244" s="30" t="str">
        <f>+IF(I244=0,"",'Ark1'!AA1623)</f>
        <v/>
      </c>
      <c r="T244" s="30" t="str">
        <f>+IF(I244=0,"",'Ark1'!AB1623)</f>
        <v/>
      </c>
      <c r="U244" s="35">
        <f>+'Ark1'!AD1623</f>
        <v>0</v>
      </c>
      <c r="V244" s="30" t="str">
        <f t="shared" si="30"/>
        <v/>
      </c>
      <c r="W244" s="30" t="str">
        <f t="shared" si="31"/>
        <v/>
      </c>
      <c r="X244" s="224"/>
      <c r="Y244" s="28"/>
      <c r="AA244" s="30"/>
      <c r="AB244" s="28"/>
      <c r="AC244" s="29"/>
      <c r="AD244" s="29"/>
      <c r="AH244" s="29"/>
    </row>
    <row r="245" spans="1:34" ht="15.6">
      <c r="A245" s="224"/>
      <c r="B245" s="244">
        <f>+'Ark1'!C1684</f>
        <v>2023</v>
      </c>
      <c r="C245" s="224"/>
      <c r="D245" s="29">
        <f>+'Ark1'!M1624</f>
        <v>14</v>
      </c>
      <c r="E245" s="254" t="s">
        <v>107</v>
      </c>
      <c r="F245" s="29">
        <f>+'Ark1'!D1624</f>
        <v>10</v>
      </c>
      <c r="G245" s="29" t="str">
        <f t="shared" si="29"/>
        <v>Okt</v>
      </c>
      <c r="H245" s="29">
        <f>+'Ark1'!Q1624</f>
        <v>0</v>
      </c>
      <c r="I245" s="29">
        <f>+'Ark1'!R1624</f>
        <v>0</v>
      </c>
      <c r="J245" s="30" t="str">
        <f>+IF(I245=0,"",'Ark1'!AG1624)</f>
        <v/>
      </c>
      <c r="K245" s="30" t="str">
        <f>+IF(I245=0,"",'Ark1'!AH1624)</f>
        <v/>
      </c>
      <c r="L245" s="28" t="str">
        <f>+IF(I245=0,"",'Ark1'!S1624)</f>
        <v/>
      </c>
      <c r="M245" s="310" t="str">
        <f>+IF(I245=0,"",'Ark1'!U1624)</f>
        <v/>
      </c>
      <c r="N245" s="30" t="str">
        <f>+IF(I245=0,"",'Ark1'!V1624)</f>
        <v/>
      </c>
      <c r="O245" s="30" t="str">
        <f>+IF(I245=0,"",'Ark1'!W1624)</f>
        <v/>
      </c>
      <c r="P245" s="35" t="str">
        <f>+IF(I245=0,"",'Ark1'!X1624)</f>
        <v/>
      </c>
      <c r="Q245" s="35" t="str">
        <f>+IF(I245=0,"",'Ark1'!Y1624)</f>
        <v/>
      </c>
      <c r="R245" s="35" t="str">
        <f>+IF(I245=0,"",'Ark1'!Z1624)</f>
        <v/>
      </c>
      <c r="S245" s="30" t="str">
        <f>+IF(I245=0,"",'Ark1'!AA1624)</f>
        <v/>
      </c>
      <c r="T245" s="30" t="str">
        <f>+IF(I245=0,"",'Ark1'!AB1624)</f>
        <v/>
      </c>
      <c r="U245" s="35">
        <f>+'Ark1'!AD1624</f>
        <v>0</v>
      </c>
      <c r="V245" s="30" t="str">
        <f t="shared" si="30"/>
        <v/>
      </c>
      <c r="W245" s="30" t="str">
        <f t="shared" si="31"/>
        <v/>
      </c>
      <c r="X245" s="224"/>
      <c r="Y245" s="28"/>
      <c r="AA245" s="30"/>
      <c r="AB245" s="28"/>
      <c r="AC245" s="29"/>
      <c r="AD245" s="29"/>
      <c r="AH245" s="29"/>
    </row>
    <row r="246" spans="1:34" ht="15.6">
      <c r="A246" s="224"/>
      <c r="B246" s="244">
        <f>+'Ark1'!C1685</f>
        <v>2023</v>
      </c>
      <c r="C246" s="224"/>
      <c r="D246" s="29">
        <f>+'Ark1'!M1625</f>
        <v>14</v>
      </c>
      <c r="E246" s="254" t="s">
        <v>107</v>
      </c>
      <c r="F246" s="29">
        <f>+'Ark1'!D1625</f>
        <v>11</v>
      </c>
      <c r="G246" s="29" t="str">
        <f t="shared" si="29"/>
        <v>Nov</v>
      </c>
      <c r="H246" s="29">
        <f>+'Ark1'!Q1625</f>
        <v>0</v>
      </c>
      <c r="I246" s="29">
        <f>+'Ark1'!R1625</f>
        <v>0</v>
      </c>
      <c r="J246" s="30" t="str">
        <f>+IF(I246=0,"",'Ark1'!AG1625)</f>
        <v/>
      </c>
      <c r="K246" s="30" t="str">
        <f>+IF(I246=0,"",'Ark1'!AH1625)</f>
        <v/>
      </c>
      <c r="L246" s="28" t="str">
        <f>+IF(I246=0,"",'Ark1'!S1625)</f>
        <v/>
      </c>
      <c r="M246" s="310" t="str">
        <f>+IF(I246=0,"",'Ark1'!U1625)</f>
        <v/>
      </c>
      <c r="N246" s="30" t="str">
        <f>+IF(I246=0,"",'Ark1'!V1625)</f>
        <v/>
      </c>
      <c r="O246" s="30" t="str">
        <f>+IF(I246=0,"",'Ark1'!W1625)</f>
        <v/>
      </c>
      <c r="P246" s="35" t="str">
        <f>+IF(I246=0,"",'Ark1'!X1625)</f>
        <v/>
      </c>
      <c r="Q246" s="35" t="str">
        <f>+IF(I246=0,"",'Ark1'!Y1625)</f>
        <v/>
      </c>
      <c r="R246" s="35" t="str">
        <f>+IF(I246=0,"",'Ark1'!Z1625)</f>
        <v/>
      </c>
      <c r="S246" s="30" t="str">
        <f>+IF(I246=0,"",'Ark1'!AA1625)</f>
        <v/>
      </c>
      <c r="T246" s="30" t="str">
        <f>+IF(I246=0,"",'Ark1'!AB1625)</f>
        <v/>
      </c>
      <c r="U246" s="35">
        <f>+'Ark1'!AD1625</f>
        <v>0</v>
      </c>
      <c r="V246" s="30" t="str">
        <f t="shared" si="30"/>
        <v/>
      </c>
      <c r="W246" s="30" t="str">
        <f t="shared" si="31"/>
        <v/>
      </c>
      <c r="X246" s="224"/>
      <c r="Y246" s="28"/>
      <c r="AA246" s="30"/>
      <c r="AB246" s="28"/>
      <c r="AC246" s="29"/>
      <c r="AD246" s="29"/>
      <c r="AH246" s="29"/>
    </row>
    <row r="247" spans="1:34" ht="15.6">
      <c r="A247" s="224"/>
      <c r="B247" s="244">
        <f>+'Ark1'!C1686</f>
        <v>2023</v>
      </c>
      <c r="C247" s="224"/>
      <c r="D247" s="29">
        <f>+'Ark1'!M1626</f>
        <v>14</v>
      </c>
      <c r="E247" s="254" t="s">
        <v>107</v>
      </c>
      <c r="F247" s="29">
        <f>+'Ark1'!D1626</f>
        <v>12</v>
      </c>
      <c r="G247" s="29" t="str">
        <f t="shared" si="29"/>
        <v>Des</v>
      </c>
      <c r="H247" s="29">
        <f>+'Ark1'!Q1626</f>
        <v>0</v>
      </c>
      <c r="I247" s="29">
        <f>+'Ark1'!R1626</f>
        <v>0</v>
      </c>
      <c r="J247" s="30" t="str">
        <f>+IF(I247=0,"",'Ark1'!AG1626)</f>
        <v/>
      </c>
      <c r="K247" s="30" t="str">
        <f>+IF(I247=0,"",'Ark1'!AH1626)</f>
        <v/>
      </c>
      <c r="L247" s="28" t="str">
        <f>+IF(I247=0,"",'Ark1'!S1626)</f>
        <v/>
      </c>
      <c r="M247" s="310" t="str">
        <f>+IF(I247=0,"",'Ark1'!U1626)</f>
        <v/>
      </c>
      <c r="N247" s="30" t="str">
        <f>+IF(I247=0,"",'Ark1'!V1626)</f>
        <v/>
      </c>
      <c r="O247" s="30" t="str">
        <f>+IF(I247=0,"",'Ark1'!W1626)</f>
        <v/>
      </c>
      <c r="P247" s="35" t="str">
        <f>+IF(I247=0,"",'Ark1'!X1626)</f>
        <v/>
      </c>
      <c r="Q247" s="35" t="str">
        <f>+IF(I247=0,"",'Ark1'!Y1626)</f>
        <v/>
      </c>
      <c r="R247" s="35" t="str">
        <f>+IF(I247=0,"",'Ark1'!Z1626)</f>
        <v/>
      </c>
      <c r="S247" s="30" t="str">
        <f>+IF(I247=0,"",'Ark1'!AA1626)</f>
        <v/>
      </c>
      <c r="T247" s="30" t="str">
        <f>+IF(I247=0,"",'Ark1'!AB1626)</f>
        <v/>
      </c>
      <c r="U247" s="35">
        <f>+'Ark1'!AD1626</f>
        <v>0</v>
      </c>
      <c r="V247" s="30" t="str">
        <f t="shared" si="30"/>
        <v/>
      </c>
      <c r="W247" s="30" t="str">
        <f t="shared" si="31"/>
        <v/>
      </c>
      <c r="X247" s="224"/>
      <c r="Y247" s="28"/>
      <c r="AA247" s="30"/>
      <c r="AB247" s="28"/>
      <c r="AC247" s="29"/>
      <c r="AD247" s="29"/>
      <c r="AH247" s="29"/>
    </row>
    <row r="248" spans="1:34" ht="15.6">
      <c r="A248" s="224"/>
      <c r="B248" s="244">
        <f>+'Ark1'!C1687</f>
        <v>2023</v>
      </c>
      <c r="C248" s="224"/>
      <c r="D248" s="224"/>
      <c r="E248" s="224"/>
      <c r="F248" s="224"/>
      <c r="G248" s="224"/>
      <c r="H248" s="224"/>
      <c r="I248" s="224"/>
      <c r="J248" s="225"/>
      <c r="K248" s="225"/>
      <c r="L248" s="224"/>
      <c r="M248" s="224"/>
      <c r="N248" s="224"/>
      <c r="O248" s="226"/>
      <c r="P248" s="226"/>
      <c r="Q248" s="226"/>
      <c r="R248" s="226"/>
      <c r="S248" s="225"/>
      <c r="T248" s="224"/>
      <c r="U248" s="226"/>
      <c r="V248" s="226"/>
      <c r="W248" s="225"/>
      <c r="X248" s="224"/>
      <c r="Y248" s="227"/>
      <c r="AA248" s="30"/>
      <c r="AB248" s="28"/>
      <c r="AC248" s="228"/>
      <c r="AD248" s="29"/>
      <c r="AH248" s="29"/>
    </row>
    <row r="249" spans="1:34" ht="22.8">
      <c r="A249" s="224"/>
      <c r="B249" s="244">
        <f>+'Ark1'!C1688</f>
        <v>2023</v>
      </c>
      <c r="C249" s="224"/>
      <c r="D249" s="224"/>
      <c r="E249" s="269" t="str">
        <f>+E254</f>
        <v>5+</v>
      </c>
      <c r="F249" s="224"/>
      <c r="G249" s="224"/>
      <c r="H249" s="224"/>
      <c r="I249" s="248">
        <f>SUM(I254:I265)</f>
        <v>0</v>
      </c>
      <c r="J249" s="225"/>
      <c r="K249" s="225"/>
      <c r="L249" s="224"/>
      <c r="M249" s="276">
        <f>+Fettgruppe!L24</f>
        <v>0</v>
      </c>
      <c r="N249" s="224"/>
      <c r="O249" s="226"/>
      <c r="P249" s="226"/>
      <c r="Q249" s="226"/>
      <c r="R249" s="226"/>
      <c r="S249" s="225"/>
      <c r="T249" s="224"/>
      <c r="U249" s="226"/>
      <c r="V249" s="226"/>
      <c r="W249" s="225"/>
      <c r="X249" s="224"/>
      <c r="Y249" s="227"/>
      <c r="AA249" s="30"/>
      <c r="AB249" s="28"/>
      <c r="AC249" s="228"/>
      <c r="AD249" s="29"/>
      <c r="AH249" s="29"/>
    </row>
    <row r="250" spans="1:34" ht="15.6">
      <c r="A250" s="224"/>
      <c r="B250" s="244">
        <f>+'Ark1'!C1689</f>
        <v>2023</v>
      </c>
      <c r="C250" s="224"/>
      <c r="D250" s="224"/>
      <c r="E250" s="224"/>
      <c r="F250" s="224"/>
      <c r="G250" s="224"/>
      <c r="H250" s="224"/>
      <c r="I250" s="224"/>
      <c r="J250" s="225"/>
      <c r="K250" s="225"/>
      <c r="L250" s="224"/>
      <c r="M250" s="224"/>
      <c r="N250" s="224"/>
      <c r="O250" s="226"/>
      <c r="P250" s="226"/>
      <c r="Q250" s="226"/>
      <c r="R250" s="226"/>
      <c r="S250" s="225"/>
      <c r="T250" s="224"/>
      <c r="U250" s="226"/>
      <c r="V250" s="226"/>
      <c r="W250" s="241" t="s">
        <v>2</v>
      </c>
      <c r="X250" s="224"/>
      <c r="Y250" s="227"/>
      <c r="AA250" s="30"/>
      <c r="AB250" s="28"/>
      <c r="AC250" s="228"/>
      <c r="AD250" s="29"/>
      <c r="AH250" s="29"/>
    </row>
    <row r="251" spans="1:34" ht="15.6">
      <c r="A251" s="224"/>
      <c r="B251" s="244">
        <f>+'Ark1'!C1690</f>
        <v>2023</v>
      </c>
      <c r="C251" s="224"/>
      <c r="D251" s="224"/>
      <c r="E251" s="224"/>
      <c r="F251" s="224"/>
      <c r="G251" s="224"/>
      <c r="H251" s="242" t="s">
        <v>2</v>
      </c>
      <c r="I251" s="224"/>
      <c r="J251" s="225"/>
      <c r="K251" s="225"/>
      <c r="L251" s="242" t="s">
        <v>22</v>
      </c>
      <c r="M251" s="225"/>
      <c r="N251" s="225" t="s">
        <v>408</v>
      </c>
      <c r="O251" s="226" t="s">
        <v>408</v>
      </c>
      <c r="P251" s="243" t="s">
        <v>555</v>
      </c>
      <c r="Q251" s="37"/>
      <c r="R251" s="37"/>
      <c r="S251" s="241" t="s">
        <v>432</v>
      </c>
      <c r="T251" s="224"/>
      <c r="U251" s="243" t="s">
        <v>552</v>
      </c>
      <c r="V251" s="243" t="s">
        <v>79</v>
      </c>
      <c r="W251" s="241" t="s">
        <v>8</v>
      </c>
      <c r="X251" s="224"/>
      <c r="Y251" s="227"/>
      <c r="AA251" s="30"/>
      <c r="AB251" s="28"/>
      <c r="AC251" s="228"/>
      <c r="AD251" s="29"/>
      <c r="AH251" s="29"/>
    </row>
    <row r="252" spans="1:34" ht="15.6">
      <c r="A252" s="224"/>
      <c r="B252" s="244">
        <f>+'Ark1'!C1691</f>
        <v>2023</v>
      </c>
      <c r="C252" s="224"/>
      <c r="D252" s="242" t="s">
        <v>418</v>
      </c>
      <c r="E252" s="224"/>
      <c r="F252" s="242"/>
      <c r="G252" s="242"/>
      <c r="H252" s="242" t="s">
        <v>495</v>
      </c>
      <c r="I252" s="242" t="s">
        <v>2</v>
      </c>
      <c r="J252" s="241" t="s">
        <v>2</v>
      </c>
      <c r="K252" s="241" t="s">
        <v>1</v>
      </c>
      <c r="L252" s="242" t="s">
        <v>493</v>
      </c>
      <c r="M252" s="241" t="s">
        <v>22</v>
      </c>
      <c r="N252" s="241" t="s">
        <v>534</v>
      </c>
      <c r="O252" s="243" t="s">
        <v>499</v>
      </c>
      <c r="P252" s="243" t="s">
        <v>556</v>
      </c>
      <c r="Q252" s="37"/>
      <c r="R252" s="37"/>
      <c r="S252" s="241"/>
      <c r="T252" s="242" t="s">
        <v>493</v>
      </c>
      <c r="U252" s="243" t="s">
        <v>1</v>
      </c>
      <c r="V252" s="243" t="s">
        <v>433</v>
      </c>
      <c r="W252" s="241" t="s">
        <v>71</v>
      </c>
      <c r="X252" s="224"/>
      <c r="Y252" s="227"/>
      <c r="AA252" s="30"/>
      <c r="AB252" s="28"/>
      <c r="AC252" s="228"/>
      <c r="AD252" s="29"/>
      <c r="AH252" s="29"/>
    </row>
    <row r="253" spans="1:34" ht="15.6">
      <c r="A253" s="224"/>
      <c r="B253" s="244">
        <f>+'Ark1'!C1692</f>
        <v>2023</v>
      </c>
      <c r="C253" s="224"/>
      <c r="D253" s="242" t="s">
        <v>419</v>
      </c>
      <c r="E253" s="242"/>
      <c r="F253" s="242" t="s">
        <v>88</v>
      </c>
      <c r="G253" s="242"/>
      <c r="H253" s="55" t="s">
        <v>496</v>
      </c>
      <c r="I253" s="55" t="s">
        <v>8</v>
      </c>
      <c r="J253" s="105" t="s">
        <v>408</v>
      </c>
      <c r="K253" s="105" t="s">
        <v>408</v>
      </c>
      <c r="L253" s="55" t="s">
        <v>494</v>
      </c>
      <c r="M253" s="105" t="s">
        <v>44</v>
      </c>
      <c r="N253" s="105" t="s">
        <v>535</v>
      </c>
      <c r="O253" s="77" t="s">
        <v>500</v>
      </c>
      <c r="P253" s="77" t="s">
        <v>557</v>
      </c>
      <c r="Q253" s="77" t="s">
        <v>539</v>
      </c>
      <c r="R253" s="77" t="s">
        <v>558</v>
      </c>
      <c r="S253" s="105" t="s">
        <v>1</v>
      </c>
      <c r="T253" s="55" t="s">
        <v>494</v>
      </c>
      <c r="U253" s="77" t="s">
        <v>0</v>
      </c>
      <c r="V253" s="77" t="s">
        <v>434</v>
      </c>
      <c r="W253" s="105" t="s">
        <v>554</v>
      </c>
      <c r="X253" s="224"/>
      <c r="Y253" s="227"/>
      <c r="AA253" s="30"/>
      <c r="AB253" s="28"/>
      <c r="AC253" s="228"/>
      <c r="AD253" s="29"/>
      <c r="AH253" s="29"/>
    </row>
    <row r="254" spans="1:34" ht="15.6">
      <c r="A254" s="224"/>
      <c r="B254" s="244">
        <f>+'Ark1'!C1693</f>
        <v>2023</v>
      </c>
      <c r="C254" s="224"/>
      <c r="D254" s="244">
        <f>+'Ark1'!M1627</f>
        <v>15</v>
      </c>
      <c r="E254" s="244" t="s">
        <v>108</v>
      </c>
      <c r="F254" s="244">
        <f>+'Ark1'!D1627</f>
        <v>1</v>
      </c>
      <c r="G254" s="244" t="str">
        <f>+G236</f>
        <v>Jan</v>
      </c>
      <c r="H254" s="244">
        <f>+'Ark1'!Q1627</f>
        <v>0</v>
      </c>
      <c r="I254" s="244">
        <f>+'Ark1'!R1627</f>
        <v>0</v>
      </c>
      <c r="J254" s="245" t="str">
        <f>+IF(I254=0,"",'Ark1'!AG1627)</f>
        <v/>
      </c>
      <c r="K254" s="245" t="str">
        <f>+IF(I254=0,"",'Ark1'!AH1627)</f>
        <v/>
      </c>
      <c r="L254" s="246" t="str">
        <f>+IF(I254=0,"",'Ark1'!S1627)</f>
        <v/>
      </c>
      <c r="M254" s="310" t="str">
        <f>+IF(I254=0,"",'Ark1'!U1627)</f>
        <v/>
      </c>
      <c r="N254" s="245" t="str">
        <f>+IF(I254=0,"",'Ark1'!V1627)</f>
        <v/>
      </c>
      <c r="O254" s="245" t="str">
        <f>+IF(I254=0,"",'Ark1'!W1627)</f>
        <v/>
      </c>
      <c r="P254" s="247" t="str">
        <f>+IF(I254=0,"",'Ark1'!X1627)</f>
        <v/>
      </c>
      <c r="Q254" s="247" t="str">
        <f>+IF(I254=0,"",'Ark1'!Y1627)</f>
        <v/>
      </c>
      <c r="R254" s="247" t="str">
        <f>+IF(I254=0,"",'Ark1'!Z1627)</f>
        <v/>
      </c>
      <c r="S254" s="245" t="str">
        <f>+IF(I254=0,"",'Ark1'!AA1627)</f>
        <v/>
      </c>
      <c r="T254" s="245" t="str">
        <f>+IF(I254=0,"",'Ark1'!AB1627)</f>
        <v/>
      </c>
      <c r="U254" s="247">
        <f>+'Ark1'!AD1627</f>
        <v>0</v>
      </c>
      <c r="V254" s="245" t="str">
        <f t="shared" si="25"/>
        <v/>
      </c>
      <c r="W254" s="245" t="str">
        <f t="shared" si="26"/>
        <v/>
      </c>
      <c r="X254" s="224"/>
      <c r="Y254" s="28"/>
      <c r="AA254" s="30"/>
      <c r="AB254" s="28"/>
      <c r="AC254" s="29"/>
      <c r="AD254" s="29"/>
      <c r="AH254" s="29"/>
    </row>
    <row r="255" spans="1:34" ht="15.6">
      <c r="A255" s="224"/>
      <c r="B255" s="244">
        <f>+'Ark1'!C1694</f>
        <v>2023</v>
      </c>
      <c r="C255" s="224"/>
      <c r="D255" s="244">
        <f>+'Ark1'!M1628</f>
        <v>15</v>
      </c>
      <c r="E255" s="244" t="s">
        <v>108</v>
      </c>
      <c r="F255" s="244">
        <f>+'Ark1'!D1628</f>
        <v>2</v>
      </c>
      <c r="G255" s="244" t="str">
        <f t="shared" ref="G255:G265" si="32">+G237</f>
        <v>Feb</v>
      </c>
      <c r="H255" s="244">
        <f>+'Ark1'!Q1628</f>
        <v>0</v>
      </c>
      <c r="I255" s="244">
        <f>+'Ark1'!R1628</f>
        <v>0</v>
      </c>
      <c r="J255" s="245" t="str">
        <f>+IF(I255=0,"",'Ark1'!AG1628)</f>
        <v/>
      </c>
      <c r="K255" s="245" t="str">
        <f>+IF(I255=0,"",'Ark1'!AH1628)</f>
        <v/>
      </c>
      <c r="L255" s="246" t="str">
        <f>+IF(I255=0,"",'Ark1'!S1628)</f>
        <v/>
      </c>
      <c r="M255" s="310" t="str">
        <f>+IF(I255=0,"",'Ark1'!U1628)</f>
        <v/>
      </c>
      <c r="N255" s="245" t="str">
        <f>+IF(I255=0,"",'Ark1'!V1628)</f>
        <v/>
      </c>
      <c r="O255" s="245" t="str">
        <f>+IF(I255=0,"",'Ark1'!W1628)</f>
        <v/>
      </c>
      <c r="P255" s="247" t="str">
        <f>+IF(I255=0,"",'Ark1'!X1628)</f>
        <v/>
      </c>
      <c r="Q255" s="247" t="str">
        <f>+IF(I255=0,"",'Ark1'!Y1628)</f>
        <v/>
      </c>
      <c r="R255" s="247" t="str">
        <f>+IF(I255=0,"",'Ark1'!Z1628)</f>
        <v/>
      </c>
      <c r="S255" s="245" t="str">
        <f>+IF(I255=0,"",'Ark1'!AA1628)</f>
        <v/>
      </c>
      <c r="T255" s="245" t="str">
        <f>+IF(I255=0,"",'Ark1'!AB1628)</f>
        <v/>
      </c>
      <c r="U255" s="247">
        <f>+'Ark1'!AD1628</f>
        <v>0</v>
      </c>
      <c r="V255" s="245" t="str">
        <f t="shared" ref="V255:V265" si="33">+IF(I255=0,"",I255/D255)</f>
        <v/>
      </c>
      <c r="W255" s="245" t="str">
        <f t="shared" ref="W255:W265" si="34">+IF(I255=0,"",I255/H255)</f>
        <v/>
      </c>
      <c r="X255" s="224"/>
      <c r="Y255" s="28"/>
      <c r="AA255" s="30"/>
      <c r="AB255" s="28"/>
      <c r="AC255" s="29"/>
      <c r="AD255" s="29"/>
      <c r="AH255" s="29"/>
    </row>
    <row r="256" spans="1:34" ht="15.6">
      <c r="A256" s="224"/>
      <c r="B256" s="244">
        <f>+'Ark1'!C1695</f>
        <v>2023</v>
      </c>
      <c r="C256" s="224"/>
      <c r="D256" s="244">
        <f>+'Ark1'!M1629</f>
        <v>15</v>
      </c>
      <c r="E256" s="244" t="s">
        <v>108</v>
      </c>
      <c r="F256" s="244">
        <f>+'Ark1'!D1629</f>
        <v>3</v>
      </c>
      <c r="G256" s="244" t="str">
        <f t="shared" si="32"/>
        <v>Mar</v>
      </c>
      <c r="H256" s="244">
        <f>+'Ark1'!Q1629</f>
        <v>0</v>
      </c>
      <c r="I256" s="244">
        <f>+'Ark1'!R1629</f>
        <v>0</v>
      </c>
      <c r="J256" s="245" t="str">
        <f>+IF(I256=0,"",'Ark1'!AG1629)</f>
        <v/>
      </c>
      <c r="K256" s="245" t="str">
        <f>+IF(I256=0,"",'Ark1'!AH1629)</f>
        <v/>
      </c>
      <c r="L256" s="246" t="str">
        <f>+IF(I256=0,"",'Ark1'!S1629)</f>
        <v/>
      </c>
      <c r="M256" s="310" t="str">
        <f>+IF(I256=0,"",'Ark1'!U1629)</f>
        <v/>
      </c>
      <c r="N256" s="245" t="str">
        <f>+IF(I256=0,"",'Ark1'!V1629)</f>
        <v/>
      </c>
      <c r="O256" s="245" t="str">
        <f>+IF(I256=0,"",'Ark1'!W1629)</f>
        <v/>
      </c>
      <c r="P256" s="247" t="str">
        <f>+IF(I256=0,"",'Ark1'!X1629)</f>
        <v/>
      </c>
      <c r="Q256" s="247" t="str">
        <f>+IF(I256=0,"",'Ark1'!Y1629)</f>
        <v/>
      </c>
      <c r="R256" s="247" t="str">
        <f>+IF(I256=0,"",'Ark1'!Z1629)</f>
        <v/>
      </c>
      <c r="S256" s="245" t="str">
        <f>+IF(I256=0,"",'Ark1'!AA1629)</f>
        <v/>
      </c>
      <c r="T256" s="245" t="str">
        <f>+IF(I256=0,"",'Ark1'!AB1629)</f>
        <v/>
      </c>
      <c r="U256" s="247">
        <f>+'Ark1'!AD1629</f>
        <v>0</v>
      </c>
      <c r="V256" s="245" t="str">
        <f t="shared" si="33"/>
        <v/>
      </c>
      <c r="W256" s="245" t="str">
        <f t="shared" si="34"/>
        <v/>
      </c>
      <c r="X256" s="224"/>
      <c r="Y256" s="28"/>
      <c r="AA256" s="30"/>
      <c r="AB256" s="28"/>
      <c r="AC256" s="29"/>
      <c r="AD256" s="29"/>
      <c r="AH256" s="29"/>
    </row>
    <row r="257" spans="1:38" ht="15.6">
      <c r="A257" s="224"/>
      <c r="B257" s="244">
        <f>+'Ark1'!C1696</f>
        <v>2023</v>
      </c>
      <c r="C257" s="224"/>
      <c r="D257" s="244">
        <f>+'Ark1'!M1630</f>
        <v>15</v>
      </c>
      <c r="E257" s="244" t="s">
        <v>108</v>
      </c>
      <c r="F257" s="244">
        <f>+'Ark1'!D1630</f>
        <v>4</v>
      </c>
      <c r="G257" s="244" t="str">
        <f t="shared" si="32"/>
        <v>Apr</v>
      </c>
      <c r="H257" s="244">
        <f>+'Ark1'!Q1630</f>
        <v>0</v>
      </c>
      <c r="I257" s="244">
        <f>+'Ark1'!R1630</f>
        <v>0</v>
      </c>
      <c r="J257" s="245" t="str">
        <f>+IF(I257=0,"",'Ark1'!AG1630)</f>
        <v/>
      </c>
      <c r="K257" s="245" t="str">
        <f>+IF(I257=0,"",'Ark1'!AH1630)</f>
        <v/>
      </c>
      <c r="L257" s="246" t="str">
        <f>+IF(I257=0,"",'Ark1'!S1630)</f>
        <v/>
      </c>
      <c r="M257" s="310" t="str">
        <f>+IF(I257=0,"",'Ark1'!U1630)</f>
        <v/>
      </c>
      <c r="N257" s="245" t="str">
        <f>+IF(I257=0,"",'Ark1'!V1630)</f>
        <v/>
      </c>
      <c r="O257" s="245" t="str">
        <f>+IF(I257=0,"",'Ark1'!W1630)</f>
        <v/>
      </c>
      <c r="P257" s="247" t="str">
        <f>+IF(I257=0,"",'Ark1'!X1630)</f>
        <v/>
      </c>
      <c r="Q257" s="247" t="str">
        <f>+IF(I257=0,"",'Ark1'!Y1630)</f>
        <v/>
      </c>
      <c r="R257" s="247" t="str">
        <f>+IF(I257=0,"",'Ark1'!Z1630)</f>
        <v/>
      </c>
      <c r="S257" s="245" t="str">
        <f>+IF(I257=0,"",'Ark1'!AA1630)</f>
        <v/>
      </c>
      <c r="T257" s="245" t="str">
        <f>+IF(I257=0,"",'Ark1'!AB1630)</f>
        <v/>
      </c>
      <c r="U257" s="247">
        <f>+'Ark1'!AD1630</f>
        <v>0</v>
      </c>
      <c r="V257" s="245" t="str">
        <f t="shared" si="33"/>
        <v/>
      </c>
      <c r="W257" s="245" t="str">
        <f t="shared" si="34"/>
        <v/>
      </c>
      <c r="X257" s="224"/>
      <c r="Y257" s="28"/>
      <c r="AA257" s="30"/>
      <c r="AB257" s="28"/>
      <c r="AC257" s="29"/>
      <c r="AD257" s="29"/>
      <c r="AH257" s="29"/>
    </row>
    <row r="258" spans="1:38" ht="15.6">
      <c r="A258" s="224"/>
      <c r="B258" s="244">
        <f>+'Ark1'!C1697</f>
        <v>2023</v>
      </c>
      <c r="C258" s="224"/>
      <c r="D258" s="244">
        <f>+'Ark1'!M1631</f>
        <v>15</v>
      </c>
      <c r="E258" s="244" t="s">
        <v>108</v>
      </c>
      <c r="F258" s="244">
        <f>+'Ark1'!D1631</f>
        <v>5</v>
      </c>
      <c r="G258" s="244" t="str">
        <f t="shared" si="32"/>
        <v>Mai</v>
      </c>
      <c r="H258" s="244">
        <f>+'Ark1'!Q1631</f>
        <v>0</v>
      </c>
      <c r="I258" s="244">
        <f>+'Ark1'!R1631</f>
        <v>0</v>
      </c>
      <c r="J258" s="245" t="str">
        <f>+IF(I258=0,"",'Ark1'!AG1631)</f>
        <v/>
      </c>
      <c r="K258" s="245" t="str">
        <f>+IF(I258=0,"",'Ark1'!AH1631)</f>
        <v/>
      </c>
      <c r="L258" s="246" t="str">
        <f>+IF(I258=0,"",'Ark1'!S1631)</f>
        <v/>
      </c>
      <c r="M258" s="310" t="str">
        <f>+IF(I258=0,"",'Ark1'!U1631)</f>
        <v/>
      </c>
      <c r="N258" s="245" t="str">
        <f>+IF(I258=0,"",'Ark1'!V1631)</f>
        <v/>
      </c>
      <c r="O258" s="245" t="str">
        <f>+IF(I258=0,"",'Ark1'!W1631)</f>
        <v/>
      </c>
      <c r="P258" s="247" t="str">
        <f>+IF(I258=0,"",'Ark1'!X1631)</f>
        <v/>
      </c>
      <c r="Q258" s="247" t="str">
        <f>+IF(I258=0,"",'Ark1'!Y1631)</f>
        <v/>
      </c>
      <c r="R258" s="247" t="str">
        <f>+IF(I258=0,"",'Ark1'!Z1631)</f>
        <v/>
      </c>
      <c r="S258" s="245" t="str">
        <f>+IF(I258=0,"",'Ark1'!AA1631)</f>
        <v/>
      </c>
      <c r="T258" s="245" t="str">
        <f>+IF(I258=0,"",'Ark1'!AB1631)</f>
        <v/>
      </c>
      <c r="U258" s="247">
        <f>+'Ark1'!AD1631</f>
        <v>0</v>
      </c>
      <c r="V258" s="245" t="str">
        <f t="shared" si="33"/>
        <v/>
      </c>
      <c r="W258" s="245" t="str">
        <f t="shared" si="34"/>
        <v/>
      </c>
      <c r="X258" s="224"/>
      <c r="Y258" s="28"/>
      <c r="AA258" s="30"/>
      <c r="AB258" s="28"/>
      <c r="AC258" s="29"/>
      <c r="AD258" s="29"/>
      <c r="AH258" s="29"/>
    </row>
    <row r="259" spans="1:38" ht="15.6">
      <c r="A259" s="224"/>
      <c r="B259" s="244">
        <f>+'Ark1'!C1698</f>
        <v>2023</v>
      </c>
      <c r="C259" s="224"/>
      <c r="D259" s="244">
        <f>+'Ark1'!M1632</f>
        <v>15</v>
      </c>
      <c r="E259" s="244" t="s">
        <v>108</v>
      </c>
      <c r="F259" s="244">
        <f>+'Ark1'!D1632</f>
        <v>6</v>
      </c>
      <c r="G259" s="244" t="str">
        <f t="shared" si="32"/>
        <v>Jun</v>
      </c>
      <c r="H259" s="244">
        <f>+'Ark1'!Q1632</f>
        <v>0</v>
      </c>
      <c r="I259" s="244">
        <f>+'Ark1'!R1632</f>
        <v>0</v>
      </c>
      <c r="J259" s="245" t="str">
        <f>+IF(I259=0,"",'Ark1'!AG1632)</f>
        <v/>
      </c>
      <c r="K259" s="245" t="str">
        <f>+IF(I259=0,"",'Ark1'!AH1632)</f>
        <v/>
      </c>
      <c r="L259" s="246" t="str">
        <f>+IF(I259=0,"",'Ark1'!S1632)</f>
        <v/>
      </c>
      <c r="M259" s="310" t="str">
        <f>+IF(I259=0,"",'Ark1'!U1632)</f>
        <v/>
      </c>
      <c r="N259" s="245" t="str">
        <f>+IF(I259=0,"",'Ark1'!V1632)</f>
        <v/>
      </c>
      <c r="O259" s="245" t="str">
        <f>+IF(I259=0,"",'Ark1'!W1632)</f>
        <v/>
      </c>
      <c r="P259" s="247" t="str">
        <f>+IF(I259=0,"",'Ark1'!X1632)</f>
        <v/>
      </c>
      <c r="Q259" s="247" t="str">
        <f>+IF(I259=0,"",'Ark1'!Y1632)</f>
        <v/>
      </c>
      <c r="R259" s="247" t="str">
        <f>+IF(I259=0,"",'Ark1'!Z1632)</f>
        <v/>
      </c>
      <c r="S259" s="245" t="str">
        <f>+IF(I259=0,"",'Ark1'!AA1632)</f>
        <v/>
      </c>
      <c r="T259" s="245" t="str">
        <f>+IF(I259=0,"",'Ark1'!AB1632)</f>
        <v/>
      </c>
      <c r="U259" s="247">
        <f>+'Ark1'!AD1632</f>
        <v>0</v>
      </c>
      <c r="V259" s="245" t="str">
        <f t="shared" si="33"/>
        <v/>
      </c>
      <c r="W259" s="245" t="str">
        <f t="shared" si="34"/>
        <v/>
      </c>
      <c r="X259" s="224"/>
      <c r="Y259" s="28"/>
      <c r="AA259" s="30"/>
      <c r="AB259" s="28"/>
      <c r="AC259" s="29"/>
      <c r="AD259" s="29"/>
      <c r="AH259" s="29"/>
    </row>
    <row r="260" spans="1:38" ht="15.6">
      <c r="A260" s="224"/>
      <c r="B260" s="244">
        <f>+'Ark1'!C1699</f>
        <v>2023</v>
      </c>
      <c r="C260" s="224"/>
      <c r="D260" s="244">
        <f>+'Ark1'!M1633</f>
        <v>15</v>
      </c>
      <c r="E260" s="244" t="s">
        <v>108</v>
      </c>
      <c r="F260" s="244">
        <f>+'Ark1'!D1633</f>
        <v>7</v>
      </c>
      <c r="G260" s="244" t="str">
        <f t="shared" si="32"/>
        <v>Jul</v>
      </c>
      <c r="H260" s="244">
        <f>+'Ark1'!Q1633</f>
        <v>0</v>
      </c>
      <c r="I260" s="244">
        <f>+'Ark1'!R1633</f>
        <v>0</v>
      </c>
      <c r="J260" s="245" t="str">
        <f>+IF(I260=0,"",'Ark1'!AG1633)</f>
        <v/>
      </c>
      <c r="K260" s="245" t="str">
        <f>+IF(I260=0,"",'Ark1'!AH1633)</f>
        <v/>
      </c>
      <c r="L260" s="246" t="str">
        <f>+IF(I260=0,"",'Ark1'!S1633)</f>
        <v/>
      </c>
      <c r="M260" s="310" t="str">
        <f>+IF(I260=0,"",'Ark1'!U1633)</f>
        <v/>
      </c>
      <c r="N260" s="245" t="str">
        <f>+IF(I260=0,"",'Ark1'!V1633)</f>
        <v/>
      </c>
      <c r="O260" s="245" t="str">
        <f>+IF(I260=0,"",'Ark1'!W1633)</f>
        <v/>
      </c>
      <c r="P260" s="247" t="str">
        <f>+IF(I260=0,"",'Ark1'!X1633)</f>
        <v/>
      </c>
      <c r="Q260" s="247" t="str">
        <f>+IF(I260=0,"",'Ark1'!Y1633)</f>
        <v/>
      </c>
      <c r="R260" s="247" t="str">
        <f>+IF(I260=0,"",'Ark1'!Z1633)</f>
        <v/>
      </c>
      <c r="S260" s="245" t="str">
        <f>+IF(I260=0,"",'Ark1'!AA1633)</f>
        <v/>
      </c>
      <c r="T260" s="245" t="str">
        <f>+IF(I260=0,"",'Ark1'!AB1633)</f>
        <v/>
      </c>
      <c r="U260" s="247">
        <f>+'Ark1'!AD1633</f>
        <v>0</v>
      </c>
      <c r="V260" s="245" t="str">
        <f t="shared" si="33"/>
        <v/>
      </c>
      <c r="W260" s="245" t="str">
        <f t="shared" si="34"/>
        <v/>
      </c>
      <c r="X260" s="224"/>
      <c r="Y260" s="28"/>
      <c r="AA260" s="30"/>
      <c r="AB260" s="28"/>
      <c r="AC260" s="29"/>
      <c r="AD260" s="29"/>
      <c r="AH260" s="29"/>
    </row>
    <row r="261" spans="1:38" ht="15.6">
      <c r="A261" s="224"/>
      <c r="B261" s="244">
        <f>+'Ark1'!C1700</f>
        <v>2023</v>
      </c>
      <c r="C261" s="224"/>
      <c r="D261" s="244">
        <f>+'Ark1'!M1634</f>
        <v>15</v>
      </c>
      <c r="E261" s="244" t="s">
        <v>108</v>
      </c>
      <c r="F261" s="244">
        <f>+'Ark1'!D1634</f>
        <v>8</v>
      </c>
      <c r="G261" s="244" t="str">
        <f t="shared" si="32"/>
        <v>Aug</v>
      </c>
      <c r="H261" s="244">
        <f>+'Ark1'!Q1634</f>
        <v>0</v>
      </c>
      <c r="I261" s="244">
        <f>+'Ark1'!R1634</f>
        <v>0</v>
      </c>
      <c r="J261" s="245" t="str">
        <f>+IF(I261=0,"",'Ark1'!AG1634)</f>
        <v/>
      </c>
      <c r="K261" s="245" t="str">
        <f>+IF(I261=0,"",'Ark1'!AH1634)</f>
        <v/>
      </c>
      <c r="L261" s="246" t="str">
        <f>+IF(I261=0,"",'Ark1'!S1634)</f>
        <v/>
      </c>
      <c r="M261" s="310" t="str">
        <f>+IF(I261=0,"",'Ark1'!U1634)</f>
        <v/>
      </c>
      <c r="N261" s="245" t="str">
        <f>+IF(I261=0,"",'Ark1'!V1634)</f>
        <v/>
      </c>
      <c r="O261" s="245" t="str">
        <f>+IF(I261=0,"",'Ark1'!W1634)</f>
        <v/>
      </c>
      <c r="P261" s="247" t="str">
        <f>+IF(I261=0,"",'Ark1'!X1634)</f>
        <v/>
      </c>
      <c r="Q261" s="247" t="str">
        <f>+IF(I261=0,"",'Ark1'!Y1634)</f>
        <v/>
      </c>
      <c r="R261" s="247" t="str">
        <f>+IF(I261=0,"",'Ark1'!Z1634)</f>
        <v/>
      </c>
      <c r="S261" s="245" t="str">
        <f>+IF(I261=0,"",'Ark1'!AA1634)</f>
        <v/>
      </c>
      <c r="T261" s="245" t="str">
        <f>+IF(I261=0,"",'Ark1'!AB1634)</f>
        <v/>
      </c>
      <c r="U261" s="247">
        <f>+'Ark1'!AD1634</f>
        <v>0</v>
      </c>
      <c r="V261" s="245" t="str">
        <f t="shared" si="33"/>
        <v/>
      </c>
      <c r="W261" s="245" t="str">
        <f t="shared" si="34"/>
        <v/>
      </c>
      <c r="X261" s="224"/>
      <c r="Y261" s="28"/>
      <c r="AA261" s="30"/>
      <c r="AB261" s="28"/>
      <c r="AC261" s="29"/>
      <c r="AD261" s="29"/>
      <c r="AH261" s="29"/>
    </row>
    <row r="262" spans="1:38" ht="15.6">
      <c r="A262" s="224"/>
      <c r="B262" s="244">
        <f>+'Ark1'!C1701</f>
        <v>2023</v>
      </c>
      <c r="C262" s="224"/>
      <c r="D262" s="244">
        <f>+'Ark1'!M1635</f>
        <v>15</v>
      </c>
      <c r="E262" s="244" t="s">
        <v>108</v>
      </c>
      <c r="F262" s="244">
        <f>+'Ark1'!D1635</f>
        <v>9</v>
      </c>
      <c r="G262" s="244" t="str">
        <f t="shared" si="32"/>
        <v>Sep</v>
      </c>
      <c r="H262" s="244">
        <f>+'Ark1'!Q1635</f>
        <v>0</v>
      </c>
      <c r="I262" s="244">
        <f>+'Ark1'!R1635</f>
        <v>0</v>
      </c>
      <c r="J262" s="245" t="str">
        <f>+IF(I262=0,"",'Ark1'!AG1635)</f>
        <v/>
      </c>
      <c r="K262" s="245" t="str">
        <f>+IF(I262=0,"",'Ark1'!AH1635)</f>
        <v/>
      </c>
      <c r="L262" s="246" t="str">
        <f>+IF(I262=0,"",'Ark1'!S1635)</f>
        <v/>
      </c>
      <c r="M262" s="310" t="str">
        <f>+IF(I262=0,"",'Ark1'!U1635)</f>
        <v/>
      </c>
      <c r="N262" s="245" t="str">
        <f>+IF(I262=0,"",'Ark1'!V1635)</f>
        <v/>
      </c>
      <c r="O262" s="245" t="str">
        <f>+IF(I262=0,"",'Ark1'!W1635)</f>
        <v/>
      </c>
      <c r="P262" s="247" t="str">
        <f>+IF(I262=0,"",'Ark1'!X1635)</f>
        <v/>
      </c>
      <c r="Q262" s="247" t="str">
        <f>+IF(I262=0,"",'Ark1'!Y1635)</f>
        <v/>
      </c>
      <c r="R262" s="247" t="str">
        <f>+IF(I262=0,"",'Ark1'!Z1635)</f>
        <v/>
      </c>
      <c r="S262" s="245" t="str">
        <f>+IF(I262=0,"",'Ark1'!AA1635)</f>
        <v/>
      </c>
      <c r="T262" s="245" t="str">
        <f>+IF(I262=0,"",'Ark1'!AB1635)</f>
        <v/>
      </c>
      <c r="U262" s="247">
        <f>+'Ark1'!AD1635</f>
        <v>0</v>
      </c>
      <c r="V262" s="245" t="str">
        <f t="shared" si="33"/>
        <v/>
      </c>
      <c r="W262" s="245" t="str">
        <f t="shared" si="34"/>
        <v/>
      </c>
      <c r="X262" s="224"/>
      <c r="Y262" s="28"/>
      <c r="AA262" s="30"/>
      <c r="AB262" s="28"/>
      <c r="AC262" s="29"/>
      <c r="AD262" s="29"/>
      <c r="AH262" s="29"/>
    </row>
    <row r="263" spans="1:38" ht="15.6">
      <c r="A263" s="224"/>
      <c r="B263" s="244">
        <f>+'Ark1'!C1702</f>
        <v>2023</v>
      </c>
      <c r="C263" s="224"/>
      <c r="D263" s="244">
        <f>+'Ark1'!M1636</f>
        <v>15</v>
      </c>
      <c r="E263" s="244" t="s">
        <v>108</v>
      </c>
      <c r="F263" s="244">
        <f>+'Ark1'!D1636</f>
        <v>10</v>
      </c>
      <c r="G263" s="244" t="str">
        <f t="shared" si="32"/>
        <v>Okt</v>
      </c>
      <c r="H263" s="244">
        <f>+'Ark1'!Q1636</f>
        <v>0</v>
      </c>
      <c r="I263" s="244">
        <f>+'Ark1'!R1636</f>
        <v>0</v>
      </c>
      <c r="J263" s="245" t="str">
        <f>+IF(I263=0,"",'Ark1'!AG1636)</f>
        <v/>
      </c>
      <c r="K263" s="245" t="str">
        <f>+IF(I263=0,"",'Ark1'!AH1636)</f>
        <v/>
      </c>
      <c r="L263" s="246" t="str">
        <f>+IF(I263=0,"",'Ark1'!S1636)</f>
        <v/>
      </c>
      <c r="M263" s="310" t="str">
        <f>+IF(I263=0,"",'Ark1'!U1636)</f>
        <v/>
      </c>
      <c r="N263" s="245" t="str">
        <f>+IF(I263=0,"",'Ark1'!V1636)</f>
        <v/>
      </c>
      <c r="O263" s="245" t="str">
        <f>+IF(I263=0,"",'Ark1'!W1636)</f>
        <v/>
      </c>
      <c r="P263" s="247" t="str">
        <f>+IF(I263=0,"",'Ark1'!X1636)</f>
        <v/>
      </c>
      <c r="Q263" s="247" t="str">
        <f>+IF(I263=0,"",'Ark1'!Y1636)</f>
        <v/>
      </c>
      <c r="R263" s="247" t="str">
        <f>+IF(I263=0,"",'Ark1'!Z1636)</f>
        <v/>
      </c>
      <c r="S263" s="245" t="str">
        <f>+IF(I263=0,"",'Ark1'!AA1636)</f>
        <v/>
      </c>
      <c r="T263" s="245" t="str">
        <f>+IF(I263=0,"",'Ark1'!AB1636)</f>
        <v/>
      </c>
      <c r="U263" s="247">
        <f>+'Ark1'!AD1636</f>
        <v>0</v>
      </c>
      <c r="V263" s="245" t="str">
        <f t="shared" si="33"/>
        <v/>
      </c>
      <c r="W263" s="245" t="str">
        <f t="shared" si="34"/>
        <v/>
      </c>
      <c r="X263" s="224"/>
      <c r="Y263" s="28"/>
      <c r="AA263" s="30"/>
      <c r="AB263" s="28"/>
      <c r="AC263" s="29"/>
      <c r="AD263" s="29"/>
      <c r="AH263" s="29"/>
    </row>
    <row r="264" spans="1:38" ht="15.6">
      <c r="A264" s="224"/>
      <c r="B264" s="244">
        <f>+'Ark1'!C1703</f>
        <v>2023</v>
      </c>
      <c r="C264" s="224"/>
      <c r="D264" s="244">
        <f>+'Ark1'!M1637</f>
        <v>15</v>
      </c>
      <c r="E264" s="244" t="s">
        <v>108</v>
      </c>
      <c r="F264" s="244">
        <f>+'Ark1'!D1637</f>
        <v>11</v>
      </c>
      <c r="G264" s="244" t="str">
        <f t="shared" si="32"/>
        <v>Nov</v>
      </c>
      <c r="H264" s="244">
        <f>+'Ark1'!Q1637</f>
        <v>0</v>
      </c>
      <c r="I264" s="244">
        <f>+'Ark1'!R1637</f>
        <v>0</v>
      </c>
      <c r="J264" s="245" t="str">
        <f>+IF(I264=0,"",'Ark1'!AG1637)</f>
        <v/>
      </c>
      <c r="K264" s="245" t="str">
        <f>+IF(I264=0,"",'Ark1'!AH1637)</f>
        <v/>
      </c>
      <c r="L264" s="246" t="str">
        <f>+IF(I264=0,"",'Ark1'!S1637)</f>
        <v/>
      </c>
      <c r="M264" s="310" t="str">
        <f>+IF(I264=0,"",'Ark1'!U1637)</f>
        <v/>
      </c>
      <c r="N264" s="245" t="str">
        <f>+IF(I264=0,"",'Ark1'!V1637)</f>
        <v/>
      </c>
      <c r="O264" s="245" t="str">
        <f>+IF(I264=0,"",'Ark1'!W1637)</f>
        <v/>
      </c>
      <c r="P264" s="247" t="str">
        <f>+IF(I264=0,"",'Ark1'!X1637)</f>
        <v/>
      </c>
      <c r="Q264" s="247" t="str">
        <f>+IF(I264=0,"",'Ark1'!Y1637)</f>
        <v/>
      </c>
      <c r="R264" s="247" t="str">
        <f>+IF(I264=0,"",'Ark1'!Z1637)</f>
        <v/>
      </c>
      <c r="S264" s="245" t="str">
        <f>+IF(I264=0,"",'Ark1'!AA1637)</f>
        <v/>
      </c>
      <c r="T264" s="245" t="str">
        <f>+IF(I264=0,"",'Ark1'!AB1637)</f>
        <v/>
      </c>
      <c r="U264" s="247">
        <f>+'Ark1'!AD1637</f>
        <v>0</v>
      </c>
      <c r="V264" s="245" t="str">
        <f t="shared" si="33"/>
        <v/>
      </c>
      <c r="W264" s="245" t="str">
        <f t="shared" si="34"/>
        <v/>
      </c>
      <c r="X264" s="224"/>
      <c r="Y264" s="28"/>
      <c r="AA264" s="30"/>
      <c r="AB264" s="28"/>
      <c r="AC264" s="29"/>
      <c r="AD264" s="29"/>
      <c r="AH264" s="29"/>
    </row>
    <row r="265" spans="1:38" ht="15.6">
      <c r="A265" s="224"/>
      <c r="B265" s="244">
        <f>+'Ark1'!C1704</f>
        <v>2023</v>
      </c>
      <c r="C265" s="224"/>
      <c r="D265" s="244">
        <f>+'Ark1'!M1638</f>
        <v>15</v>
      </c>
      <c r="E265" s="244" t="s">
        <v>108</v>
      </c>
      <c r="F265" s="244">
        <f>+'Ark1'!D1638</f>
        <v>12</v>
      </c>
      <c r="G265" s="244" t="str">
        <f t="shared" si="32"/>
        <v>Des</v>
      </c>
      <c r="H265" s="244">
        <f>+'Ark1'!Q1638</f>
        <v>0</v>
      </c>
      <c r="I265" s="244">
        <f>+'Ark1'!R1638</f>
        <v>0</v>
      </c>
      <c r="J265" s="245" t="str">
        <f>+IF(I265=0,"",'Ark1'!AG1638)</f>
        <v/>
      </c>
      <c r="K265" s="245" t="str">
        <f>+IF(I265=0,"",'Ark1'!AH1638)</f>
        <v/>
      </c>
      <c r="L265" s="246" t="str">
        <f>+IF(I265=0,"",'Ark1'!S1638)</f>
        <v/>
      </c>
      <c r="M265" s="310" t="str">
        <f>+IF(I265=0,"",'Ark1'!U1638)</f>
        <v/>
      </c>
      <c r="N265" s="245" t="str">
        <f>+IF(I265=0,"",'Ark1'!V1638)</f>
        <v/>
      </c>
      <c r="O265" s="245" t="str">
        <f>+IF(I265=0,"",'Ark1'!W1638)</f>
        <v/>
      </c>
      <c r="P265" s="247" t="str">
        <f>+IF(I265=0,"",'Ark1'!X1638)</f>
        <v/>
      </c>
      <c r="Q265" s="247" t="str">
        <f>+IF(I265=0,"",'Ark1'!Y1638)</f>
        <v/>
      </c>
      <c r="R265" s="247" t="str">
        <f>+IF(I265=0,"",'Ark1'!Z1638)</f>
        <v/>
      </c>
      <c r="S265" s="245" t="str">
        <f>+IF(I265=0,"",'Ark1'!AA1638)</f>
        <v/>
      </c>
      <c r="T265" s="245" t="str">
        <f>+IF(I265=0,"",'Ark1'!AB1638)</f>
        <v/>
      </c>
      <c r="U265" s="247">
        <f>+'Ark1'!AD1638</f>
        <v>0</v>
      </c>
      <c r="V265" s="245" t="str">
        <f t="shared" si="33"/>
        <v/>
      </c>
      <c r="W265" s="245" t="str">
        <f t="shared" si="34"/>
        <v/>
      </c>
      <c r="X265" s="224"/>
      <c r="Y265" s="28"/>
      <c r="AA265" s="30"/>
      <c r="AB265" s="28"/>
      <c r="AC265" s="29"/>
      <c r="AD265" s="29"/>
      <c r="AH265" s="29"/>
    </row>
    <row r="266" spans="1:38">
      <c r="A266" s="224"/>
      <c r="B266" s="224"/>
      <c r="C266" s="224"/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8"/>
      <c r="AA266" s="30"/>
      <c r="AB266" s="28"/>
      <c r="AC266" s="29"/>
      <c r="AD266" s="29"/>
      <c r="AH266" s="29"/>
    </row>
    <row r="267" spans="1:38">
      <c r="A267" s="404"/>
      <c r="B267" s="404"/>
      <c r="C267" s="404"/>
      <c r="D267" s="404"/>
      <c r="E267" s="404"/>
      <c r="F267" s="404"/>
      <c r="G267" s="404"/>
      <c r="H267" s="404"/>
      <c r="I267" s="404"/>
      <c r="J267" s="404"/>
      <c r="K267" s="404"/>
      <c r="L267" s="404"/>
      <c r="M267" s="404"/>
      <c r="N267" s="404"/>
      <c r="O267" s="404"/>
      <c r="P267" s="404"/>
      <c r="Q267" s="404"/>
      <c r="R267" s="404"/>
      <c r="S267" s="404"/>
      <c r="T267" s="404"/>
      <c r="U267" s="404"/>
      <c r="V267" s="404"/>
      <c r="W267" s="404"/>
      <c r="X267" s="404"/>
      <c r="Y267" s="28"/>
      <c r="AA267" s="30"/>
      <c r="AB267" s="28"/>
      <c r="AC267" s="29"/>
      <c r="AD267" s="29"/>
      <c r="AH267" s="29"/>
    </row>
    <row r="268" spans="1:38" ht="17.399999999999999">
      <c r="A268" s="404"/>
      <c r="B268" s="404"/>
      <c r="C268" s="404"/>
      <c r="D268" s="404"/>
      <c r="E268" s="270" t="str">
        <f>+E270</f>
        <v>1-</v>
      </c>
      <c r="F268" s="404"/>
      <c r="G268" s="404"/>
      <c r="H268" s="404"/>
      <c r="I268" s="404"/>
      <c r="J268" s="404"/>
      <c r="K268" s="404"/>
      <c r="L268" s="404"/>
      <c r="M268" s="404"/>
      <c r="N268" s="404"/>
      <c r="O268" s="404"/>
      <c r="P268" s="404"/>
      <c r="Q268" s="404"/>
      <c r="R268" s="404"/>
      <c r="S268" s="404"/>
      <c r="T268" s="404"/>
      <c r="U268" s="404"/>
      <c r="V268" s="404"/>
      <c r="W268" s="404"/>
      <c r="X268" s="404"/>
      <c r="Y268" s="28"/>
      <c r="AA268" s="30"/>
      <c r="AB268" s="28"/>
      <c r="AC268" s="29"/>
      <c r="AD268" s="29"/>
      <c r="AH268" s="29"/>
    </row>
    <row r="269" spans="1:38">
      <c r="A269" s="404"/>
      <c r="B269" s="404"/>
      <c r="C269" s="404"/>
      <c r="D269" s="404"/>
      <c r="E269" s="404"/>
      <c r="F269" s="404"/>
      <c r="G269" s="404"/>
      <c r="H269" s="404"/>
      <c r="I269" s="404"/>
      <c r="J269" s="404"/>
      <c r="K269" s="404"/>
      <c r="L269" s="404"/>
      <c r="M269" s="404"/>
      <c r="N269" s="404"/>
      <c r="O269" s="404"/>
      <c r="P269" s="404"/>
      <c r="Q269" s="404"/>
      <c r="R269" s="404"/>
      <c r="S269" s="404"/>
      <c r="T269" s="404"/>
      <c r="U269" s="404"/>
      <c r="V269" s="404"/>
      <c r="W269" s="404"/>
      <c r="X269" s="404"/>
      <c r="Y269" s="28"/>
      <c r="AA269" s="30"/>
      <c r="AB269" s="28"/>
      <c r="AC269" s="29"/>
      <c r="AD269" s="29"/>
      <c r="AH269" s="29"/>
    </row>
    <row r="270" spans="1:38" ht="15.6">
      <c r="A270" s="404"/>
      <c r="B270" s="244">
        <f>+'Ark1'!C1639</f>
        <v>2023</v>
      </c>
      <c r="C270" s="404"/>
      <c r="D270" s="244">
        <f>+'Ark1'!M1639</f>
        <v>1</v>
      </c>
      <c r="E270" s="244" t="str">
        <f>VLOOKUP(D270,RNR!$D$8:$E$22,2)</f>
        <v>1-</v>
      </c>
      <c r="F270" s="244">
        <f>+'Ark1'!D1639</f>
        <v>1</v>
      </c>
      <c r="G270" s="244" t="str">
        <f>VLOOKUP(F270,RNR!$G$8:$H$19,2)</f>
        <v>Jan</v>
      </c>
      <c r="H270" s="244">
        <f>+'Ark1'!Q1639</f>
        <v>0</v>
      </c>
      <c r="I270" s="244">
        <f>+'Ark1'!R1639</f>
        <v>0</v>
      </c>
      <c r="J270" s="245" t="str">
        <f>+IF(I270=0,"",'Ark1'!AG1639)</f>
        <v/>
      </c>
      <c r="K270" s="245" t="str">
        <f>+IF(I270=0,"",'Ark1'!AH1639)</f>
        <v/>
      </c>
      <c r="L270" s="246" t="str">
        <f>+IF(I270=0,"",'Ark1'!S1639)</f>
        <v/>
      </c>
      <c r="M270" s="310" t="str">
        <f>+IF(I270=0,"",'Ark1'!U1639)</f>
        <v/>
      </c>
      <c r="N270" s="245" t="str">
        <f>+IF(I270=0,"",'Ark1'!V1639)</f>
        <v/>
      </c>
      <c r="O270" s="245" t="str">
        <f>+IF(I270=0,"",'Ark1'!W1639)</f>
        <v/>
      </c>
      <c r="P270" s="247" t="str">
        <f>+IF(I270=0,"",'Ark1'!X1639)</f>
        <v/>
      </c>
      <c r="Q270" s="247" t="str">
        <f>+IF(I270=0,"",'Ark1'!Y1639)</f>
        <v/>
      </c>
      <c r="R270" s="247" t="str">
        <f>+IF(I270=0,"",'Ark1'!Z1639)</f>
        <v/>
      </c>
      <c r="S270" s="245" t="str">
        <f>+IF(I270=0,"",'Ark1'!AA1639)</f>
        <v/>
      </c>
      <c r="T270" s="245" t="str">
        <f>+IF(I270=0,"",'Ark1'!AB1639)</f>
        <v/>
      </c>
      <c r="U270" s="247">
        <f>+'Ark1'!AD1639</f>
        <v>0</v>
      </c>
      <c r="V270" s="245" t="str">
        <f t="shared" ref="V270:V280" si="35">+IF(I270=0,"",I270/D270)</f>
        <v/>
      </c>
      <c r="W270" s="245" t="str">
        <f t="shared" ref="W270:W280" si="36">+IF(I270=0,"",I270/H270)</f>
        <v/>
      </c>
      <c r="X270" s="404"/>
      <c r="Y270" s="28"/>
      <c r="AA270" s="30"/>
      <c r="AB270" s="28"/>
      <c r="AC270" s="29"/>
      <c r="AD270" s="29"/>
      <c r="AH270" s="29"/>
    </row>
    <row r="271" spans="1:38" ht="15.6">
      <c r="A271" s="404"/>
      <c r="B271" s="244">
        <f>+'Ark1'!C1640</f>
        <v>2023</v>
      </c>
      <c r="C271" s="404"/>
      <c r="D271" s="244">
        <f>+'Ark1'!M1640</f>
        <v>1</v>
      </c>
      <c r="E271" s="244" t="str">
        <f>VLOOKUP(D271,RNR!$D$8:$E$22,2)</f>
        <v>1-</v>
      </c>
      <c r="F271" s="244">
        <f>+'Ark1'!D1640</f>
        <v>2</v>
      </c>
      <c r="G271" s="244" t="str">
        <f>VLOOKUP(F271,RNR!$G$8:$H$19,2)</f>
        <v>Feb</v>
      </c>
      <c r="H271" s="244">
        <f>+'Ark1'!Q1640</f>
        <v>0</v>
      </c>
      <c r="I271" s="244">
        <f>+'Ark1'!R1640</f>
        <v>0</v>
      </c>
      <c r="J271" s="245" t="str">
        <f>+IF(I271=0,"",'Ark1'!AG1640)</f>
        <v/>
      </c>
      <c r="K271" s="245" t="str">
        <f>+IF(I271=0,"",'Ark1'!AH1640)</f>
        <v/>
      </c>
      <c r="L271" s="246" t="str">
        <f>+IF(I271=0,"",'Ark1'!S1640)</f>
        <v/>
      </c>
      <c r="M271" s="310" t="str">
        <f>+IF(I271=0,"",'Ark1'!U1640)</f>
        <v/>
      </c>
      <c r="N271" s="245" t="str">
        <f>+IF(I271=0,"",'Ark1'!V1640)</f>
        <v/>
      </c>
      <c r="O271" s="245" t="str">
        <f>+IF(I271=0,"",'Ark1'!W1640)</f>
        <v/>
      </c>
      <c r="P271" s="247" t="str">
        <f>+IF(I271=0,"",'Ark1'!X1640)</f>
        <v/>
      </c>
      <c r="Q271" s="247" t="str">
        <f>+IF(I271=0,"",'Ark1'!Y1640)</f>
        <v/>
      </c>
      <c r="R271" s="247" t="str">
        <f>+IF(I271=0,"",'Ark1'!Z1640)</f>
        <v/>
      </c>
      <c r="S271" s="245" t="str">
        <f>+IF(I271=0,"",'Ark1'!AA1640)</f>
        <v/>
      </c>
      <c r="T271" s="245" t="str">
        <f>+IF(I271=0,"",'Ark1'!AB1640)</f>
        <v/>
      </c>
      <c r="U271" s="247">
        <f>+'Ark1'!AD1640</f>
        <v>0</v>
      </c>
      <c r="V271" s="245" t="str">
        <f t="shared" si="35"/>
        <v/>
      </c>
      <c r="W271" s="245" t="str">
        <f t="shared" si="36"/>
        <v/>
      </c>
      <c r="X271" s="404"/>
      <c r="Y271" s="28"/>
      <c r="AA271" s="30"/>
      <c r="AB271" s="28"/>
      <c r="AC271" s="29"/>
      <c r="AD271" s="29"/>
      <c r="AH271" s="29"/>
    </row>
    <row r="272" spans="1:38" ht="15.6">
      <c r="A272" s="404"/>
      <c r="B272" s="244">
        <f>+'Ark1'!C1641</f>
        <v>2023</v>
      </c>
      <c r="C272" s="404"/>
      <c r="D272" s="244">
        <f>+'Ark1'!M1641</f>
        <v>1</v>
      </c>
      <c r="E272" s="244" t="str">
        <f>VLOOKUP(D272,RNR!$D$8:$E$22,2)</f>
        <v>1-</v>
      </c>
      <c r="F272" s="244">
        <f>+'Ark1'!D1641</f>
        <v>3</v>
      </c>
      <c r="G272" s="244" t="str">
        <f>VLOOKUP(F272,RNR!$G$8:$H$19,2)</f>
        <v>Mar</v>
      </c>
      <c r="H272" s="244">
        <f>+'Ark1'!Q1641</f>
        <v>0</v>
      </c>
      <c r="I272" s="244">
        <f>+'Ark1'!R1641</f>
        <v>0</v>
      </c>
      <c r="J272" s="245" t="str">
        <f>+IF(I272=0,"",'Ark1'!AG1641)</f>
        <v/>
      </c>
      <c r="K272" s="245" t="str">
        <f>+IF(I272=0,"",'Ark1'!AH1641)</f>
        <v/>
      </c>
      <c r="L272" s="246" t="str">
        <f>+IF(I272=0,"",'Ark1'!S1641)</f>
        <v/>
      </c>
      <c r="M272" s="310" t="str">
        <f>+IF(I272=0,"",'Ark1'!U1641)</f>
        <v/>
      </c>
      <c r="N272" s="245" t="str">
        <f>+IF(I272=0,"",'Ark1'!V1641)</f>
        <v/>
      </c>
      <c r="O272" s="245" t="str">
        <f>+IF(I272=0,"",'Ark1'!W1641)</f>
        <v/>
      </c>
      <c r="P272" s="247" t="str">
        <f>+IF(I272=0,"",'Ark1'!X1641)</f>
        <v/>
      </c>
      <c r="Q272" s="247" t="str">
        <f>+IF(I272=0,"",'Ark1'!Y1641)</f>
        <v/>
      </c>
      <c r="R272" s="247" t="str">
        <f>+IF(I272=0,"",'Ark1'!Z1641)</f>
        <v/>
      </c>
      <c r="S272" s="245" t="str">
        <f>+IF(I272=0,"",'Ark1'!AA1641)</f>
        <v/>
      </c>
      <c r="T272" s="245" t="str">
        <f>+IF(I272=0,"",'Ark1'!AB1641)</f>
        <v/>
      </c>
      <c r="U272" s="247">
        <f>+'Ark1'!AD1641</f>
        <v>0</v>
      </c>
      <c r="V272" s="245" t="str">
        <f t="shared" si="35"/>
        <v/>
      </c>
      <c r="W272" s="245" t="str">
        <f t="shared" si="36"/>
        <v/>
      </c>
      <c r="X272" s="404"/>
      <c r="AA272" s="30"/>
      <c r="AB272" s="28"/>
      <c r="AE272" s="28"/>
      <c r="AF272" s="28"/>
      <c r="AG272" s="28"/>
      <c r="AI272" s="28"/>
      <c r="AJ272" s="249"/>
      <c r="AK272" s="28"/>
      <c r="AL272" s="28"/>
    </row>
    <row r="273" spans="1:38" ht="15.6">
      <c r="A273" s="404"/>
      <c r="B273" s="244">
        <f>+'Ark1'!C1642</f>
        <v>2023</v>
      </c>
      <c r="C273" s="404"/>
      <c r="D273" s="244">
        <f>+'Ark1'!M1642</f>
        <v>1</v>
      </c>
      <c r="E273" s="244" t="str">
        <f>VLOOKUP(D273,RNR!$D$8:$E$22,2)</f>
        <v>1-</v>
      </c>
      <c r="F273" s="244">
        <f>+'Ark1'!D1642</f>
        <v>4</v>
      </c>
      <c r="G273" s="244" t="str">
        <f>VLOOKUP(F273,RNR!$G$8:$H$19,2)</f>
        <v>Apr</v>
      </c>
      <c r="H273" s="244">
        <f>+'Ark1'!Q1642</f>
        <v>0</v>
      </c>
      <c r="I273" s="244">
        <f>+'Ark1'!R1642</f>
        <v>0</v>
      </c>
      <c r="J273" s="245" t="str">
        <f>+IF(I273=0,"",'Ark1'!AG1642)</f>
        <v/>
      </c>
      <c r="K273" s="245" t="str">
        <f>+IF(I273=0,"",'Ark1'!AH1642)</f>
        <v/>
      </c>
      <c r="L273" s="246" t="str">
        <f>+IF(I273=0,"",'Ark1'!S1642)</f>
        <v/>
      </c>
      <c r="M273" s="310" t="str">
        <f>+IF(I273=0,"",'Ark1'!U1642)</f>
        <v/>
      </c>
      <c r="N273" s="245" t="str">
        <f>+IF(I273=0,"",'Ark1'!V1642)</f>
        <v/>
      </c>
      <c r="O273" s="245" t="str">
        <f>+IF(I273=0,"",'Ark1'!W1642)</f>
        <v/>
      </c>
      <c r="P273" s="247" t="str">
        <f>+IF(I273=0,"",'Ark1'!X1642)</f>
        <v/>
      </c>
      <c r="Q273" s="247" t="str">
        <f>+IF(I273=0,"",'Ark1'!Y1642)</f>
        <v/>
      </c>
      <c r="R273" s="247" t="str">
        <f>+IF(I273=0,"",'Ark1'!Z1642)</f>
        <v/>
      </c>
      <c r="S273" s="245" t="str">
        <f>+IF(I273=0,"",'Ark1'!AA1642)</f>
        <v/>
      </c>
      <c r="T273" s="245" t="str">
        <f>+IF(I273=0,"",'Ark1'!AB1642)</f>
        <v/>
      </c>
      <c r="U273" s="247">
        <f>+'Ark1'!AD1642</f>
        <v>0</v>
      </c>
      <c r="V273" s="245" t="str">
        <f t="shared" si="35"/>
        <v/>
      </c>
      <c r="W273" s="245" t="str">
        <f t="shared" si="36"/>
        <v/>
      </c>
      <c r="X273" s="404"/>
      <c r="AA273" s="30"/>
      <c r="AB273" s="28"/>
      <c r="AE273" s="28"/>
      <c r="AF273" s="28"/>
      <c r="AG273" s="28"/>
      <c r="AI273" s="28"/>
      <c r="AJ273" s="249"/>
      <c r="AK273" s="28"/>
      <c r="AL273" s="28"/>
    </row>
    <row r="274" spans="1:38" ht="15.6">
      <c r="A274" s="404"/>
      <c r="B274" s="244">
        <f>+'Ark1'!C1643</f>
        <v>2023</v>
      </c>
      <c r="C274" s="404"/>
      <c r="D274" s="244">
        <f>+'Ark1'!M1643</f>
        <v>1</v>
      </c>
      <c r="E274" s="244" t="str">
        <f>VLOOKUP(D274,RNR!$D$8:$E$22,2)</f>
        <v>1-</v>
      </c>
      <c r="F274" s="244">
        <f>+'Ark1'!D1643</f>
        <v>5</v>
      </c>
      <c r="G274" s="244" t="str">
        <f>VLOOKUP(F274,RNR!$G$8:$H$19,2)</f>
        <v>Mai</v>
      </c>
      <c r="H274" s="244">
        <f>+'Ark1'!Q1643</f>
        <v>0</v>
      </c>
      <c r="I274" s="244">
        <f>+'Ark1'!R1643</f>
        <v>0</v>
      </c>
      <c r="J274" s="245" t="str">
        <f>+IF(I274=0,"",'Ark1'!AG1643)</f>
        <v/>
      </c>
      <c r="K274" s="245" t="str">
        <f>+IF(I274=0,"",'Ark1'!AH1643)</f>
        <v/>
      </c>
      <c r="L274" s="246" t="str">
        <f>+IF(I274=0,"",'Ark1'!S1643)</f>
        <v/>
      </c>
      <c r="M274" s="310" t="str">
        <f>+IF(I274=0,"",'Ark1'!U1643)</f>
        <v/>
      </c>
      <c r="N274" s="245" t="str">
        <f>+IF(I274=0,"",'Ark1'!V1643)</f>
        <v/>
      </c>
      <c r="O274" s="245" t="str">
        <f>+IF(I274=0,"",'Ark1'!W1643)</f>
        <v/>
      </c>
      <c r="P274" s="247" t="str">
        <f>+IF(I274=0,"",'Ark1'!X1643)</f>
        <v/>
      </c>
      <c r="Q274" s="247" t="str">
        <f>+IF(I274=0,"",'Ark1'!Y1643)</f>
        <v/>
      </c>
      <c r="R274" s="247" t="str">
        <f>+IF(I274=0,"",'Ark1'!Z1643)</f>
        <v/>
      </c>
      <c r="S274" s="245" t="str">
        <f>+IF(I274=0,"",'Ark1'!AA1643)</f>
        <v/>
      </c>
      <c r="T274" s="245" t="str">
        <f>+IF(I274=0,"",'Ark1'!AB1643)</f>
        <v/>
      </c>
      <c r="U274" s="247">
        <f>+'Ark1'!AD1643</f>
        <v>0</v>
      </c>
      <c r="V274" s="245" t="str">
        <f t="shared" si="35"/>
        <v/>
      </c>
      <c r="W274" s="245" t="str">
        <f t="shared" si="36"/>
        <v/>
      </c>
      <c r="X274" s="404"/>
      <c r="AA274" s="30"/>
      <c r="AB274" s="28"/>
      <c r="AE274" s="28"/>
      <c r="AF274" s="28"/>
      <c r="AG274" s="28"/>
      <c r="AI274" s="28"/>
      <c r="AJ274" s="249"/>
      <c r="AK274" s="28"/>
      <c r="AL274" s="28"/>
    </row>
    <row r="275" spans="1:38" ht="15.6">
      <c r="A275" s="404"/>
      <c r="B275" s="244">
        <f>+'Ark1'!C1644</f>
        <v>2023</v>
      </c>
      <c r="C275" s="404"/>
      <c r="D275" s="244">
        <f>+'Ark1'!M1644</f>
        <v>1</v>
      </c>
      <c r="E275" s="244" t="str">
        <f>VLOOKUP(D275,RNR!$D$8:$E$22,2)</f>
        <v>1-</v>
      </c>
      <c r="F275" s="244">
        <f>+'Ark1'!D1644</f>
        <v>6</v>
      </c>
      <c r="G275" s="244" t="str">
        <f>VLOOKUP(F275,RNR!$G$8:$H$19,2)</f>
        <v>Jun</v>
      </c>
      <c r="H275" s="244">
        <f>+'Ark1'!Q1644</f>
        <v>0</v>
      </c>
      <c r="I275" s="244">
        <f>+'Ark1'!R1644</f>
        <v>0</v>
      </c>
      <c r="J275" s="245" t="str">
        <f>+IF(I275=0,"",'Ark1'!AG1644)</f>
        <v/>
      </c>
      <c r="K275" s="245" t="str">
        <f>+IF(I275=0,"",'Ark1'!AH1644)</f>
        <v/>
      </c>
      <c r="L275" s="246" t="str">
        <f>+IF(I275=0,"",'Ark1'!S1644)</f>
        <v/>
      </c>
      <c r="M275" s="310" t="str">
        <f>+IF(I275=0,"",'Ark1'!U1644)</f>
        <v/>
      </c>
      <c r="N275" s="245" t="str">
        <f>+IF(I275=0,"",'Ark1'!V1644)</f>
        <v/>
      </c>
      <c r="O275" s="245" t="str">
        <f>+IF(I275=0,"",'Ark1'!W1644)</f>
        <v/>
      </c>
      <c r="P275" s="247" t="str">
        <f>+IF(I275=0,"",'Ark1'!X1644)</f>
        <v/>
      </c>
      <c r="Q275" s="247" t="str">
        <f>+IF(I275=0,"",'Ark1'!Y1644)</f>
        <v/>
      </c>
      <c r="R275" s="247" t="str">
        <f>+IF(I275=0,"",'Ark1'!Z1644)</f>
        <v/>
      </c>
      <c r="S275" s="245" t="str">
        <f>+IF(I275=0,"",'Ark1'!AA1644)</f>
        <v/>
      </c>
      <c r="T275" s="245" t="str">
        <f>+IF(I275=0,"",'Ark1'!AB1644)</f>
        <v/>
      </c>
      <c r="U275" s="247">
        <f>+'Ark1'!AD1644</f>
        <v>0</v>
      </c>
      <c r="V275" s="245" t="str">
        <f t="shared" si="35"/>
        <v/>
      </c>
      <c r="W275" s="245" t="str">
        <f t="shared" si="36"/>
        <v/>
      </c>
      <c r="X275" s="404"/>
      <c r="AA275" s="30"/>
      <c r="AB275" s="28"/>
      <c r="AE275" s="28"/>
      <c r="AF275" s="28"/>
      <c r="AG275" s="28"/>
      <c r="AI275" s="28"/>
      <c r="AJ275" s="249"/>
      <c r="AK275" s="28"/>
      <c r="AL275" s="28"/>
    </row>
    <row r="276" spans="1:38" ht="15.6">
      <c r="A276" s="404"/>
      <c r="B276" s="244">
        <f>+'Ark1'!C1645</f>
        <v>2023</v>
      </c>
      <c r="C276" s="404"/>
      <c r="D276" s="244">
        <f>+'Ark1'!M1645</f>
        <v>1</v>
      </c>
      <c r="E276" s="244" t="str">
        <f>VLOOKUP(D276,RNR!$D$8:$E$22,2)</f>
        <v>1-</v>
      </c>
      <c r="F276" s="244">
        <f>+'Ark1'!D1645</f>
        <v>7</v>
      </c>
      <c r="G276" s="244" t="str">
        <f>VLOOKUP(F276,RNR!$G$8:$H$19,2)</f>
        <v>Jul</v>
      </c>
      <c r="H276" s="244">
        <f>+'Ark1'!Q1645</f>
        <v>0</v>
      </c>
      <c r="I276" s="244">
        <f>+'Ark1'!R1645</f>
        <v>0</v>
      </c>
      <c r="J276" s="245" t="str">
        <f>+IF(I276=0,"",'Ark1'!AG1645)</f>
        <v/>
      </c>
      <c r="K276" s="245" t="str">
        <f>+IF(I276=0,"",'Ark1'!AH1645)</f>
        <v/>
      </c>
      <c r="L276" s="246" t="str">
        <f>+IF(I276=0,"",'Ark1'!S1645)</f>
        <v/>
      </c>
      <c r="M276" s="310" t="str">
        <f>+IF(I276=0,"",'Ark1'!U1645)</f>
        <v/>
      </c>
      <c r="N276" s="245" t="str">
        <f>+IF(I276=0,"",'Ark1'!V1645)</f>
        <v/>
      </c>
      <c r="O276" s="245" t="str">
        <f>+IF(I276=0,"",'Ark1'!W1645)</f>
        <v/>
      </c>
      <c r="P276" s="247" t="str">
        <f>+IF(I276=0,"",'Ark1'!X1645)</f>
        <v/>
      </c>
      <c r="Q276" s="247" t="str">
        <f>+IF(I276=0,"",'Ark1'!Y1645)</f>
        <v/>
      </c>
      <c r="R276" s="247" t="str">
        <f>+IF(I276=0,"",'Ark1'!Z1645)</f>
        <v/>
      </c>
      <c r="S276" s="245" t="str">
        <f>+IF(I276=0,"",'Ark1'!AA1645)</f>
        <v/>
      </c>
      <c r="T276" s="245" t="str">
        <f>+IF(I276=0,"",'Ark1'!AB1645)</f>
        <v/>
      </c>
      <c r="U276" s="247">
        <f>+'Ark1'!AD1645</f>
        <v>0</v>
      </c>
      <c r="V276" s="245" t="str">
        <f t="shared" si="35"/>
        <v/>
      </c>
      <c r="W276" s="245" t="str">
        <f t="shared" si="36"/>
        <v/>
      </c>
      <c r="X276" s="404"/>
      <c r="AA276" s="30"/>
      <c r="AB276" s="28"/>
      <c r="AE276" s="28"/>
      <c r="AF276" s="28"/>
      <c r="AG276" s="28"/>
      <c r="AI276" s="28"/>
      <c r="AJ276" s="249"/>
      <c r="AK276" s="28"/>
      <c r="AL276" s="28"/>
    </row>
    <row r="277" spans="1:38" ht="15.6">
      <c r="A277" s="404"/>
      <c r="B277" s="244">
        <f>+'Ark1'!C1646</f>
        <v>2023</v>
      </c>
      <c r="C277" s="404"/>
      <c r="D277" s="244">
        <f>+'Ark1'!M1646</f>
        <v>1</v>
      </c>
      <c r="E277" s="244" t="str">
        <f>VLOOKUP(D277,RNR!$D$8:$E$22,2)</f>
        <v>1-</v>
      </c>
      <c r="F277" s="244">
        <f>+'Ark1'!D1646</f>
        <v>8</v>
      </c>
      <c r="G277" s="244" t="str">
        <f>VLOOKUP(F277,RNR!$G$8:$H$19,2)</f>
        <v>Aug</v>
      </c>
      <c r="H277" s="244">
        <f>+'Ark1'!Q1646</f>
        <v>0</v>
      </c>
      <c r="I277" s="244">
        <f>+'Ark1'!R1646</f>
        <v>0</v>
      </c>
      <c r="J277" s="245" t="str">
        <f>+IF(I277=0,"",'Ark1'!AG1646)</f>
        <v/>
      </c>
      <c r="K277" s="245" t="str">
        <f>+IF(I277=0,"",'Ark1'!AH1646)</f>
        <v/>
      </c>
      <c r="L277" s="246" t="str">
        <f>+IF(I277=0,"",'Ark1'!S1646)</f>
        <v/>
      </c>
      <c r="M277" s="310" t="str">
        <f>+IF(I277=0,"",'Ark1'!U1646)</f>
        <v/>
      </c>
      <c r="N277" s="245" t="str">
        <f>+IF(I277=0,"",'Ark1'!V1646)</f>
        <v/>
      </c>
      <c r="O277" s="245" t="str">
        <f>+IF(I277=0,"",'Ark1'!W1646)</f>
        <v/>
      </c>
      <c r="P277" s="247" t="str">
        <f>+IF(I277=0,"",'Ark1'!X1646)</f>
        <v/>
      </c>
      <c r="Q277" s="247" t="str">
        <f>+IF(I277=0,"",'Ark1'!Y1646)</f>
        <v/>
      </c>
      <c r="R277" s="247" t="str">
        <f>+IF(I277=0,"",'Ark1'!Z1646)</f>
        <v/>
      </c>
      <c r="S277" s="245" t="str">
        <f>+IF(I277=0,"",'Ark1'!AA1646)</f>
        <v/>
      </c>
      <c r="T277" s="245" t="str">
        <f>+IF(I277=0,"",'Ark1'!AB1646)</f>
        <v/>
      </c>
      <c r="U277" s="247">
        <f>+'Ark1'!AD1646</f>
        <v>0</v>
      </c>
      <c r="V277" s="245" t="str">
        <f t="shared" si="35"/>
        <v/>
      </c>
      <c r="W277" s="245" t="str">
        <f t="shared" si="36"/>
        <v/>
      </c>
      <c r="X277" s="404"/>
      <c r="AA277" s="30"/>
      <c r="AB277" s="28"/>
      <c r="AE277" s="28"/>
      <c r="AF277" s="28"/>
      <c r="AG277" s="28"/>
      <c r="AI277" s="28"/>
      <c r="AJ277" s="249"/>
      <c r="AK277" s="28"/>
      <c r="AL277" s="28"/>
    </row>
    <row r="278" spans="1:38" ht="15.6">
      <c r="A278" s="404"/>
      <c r="B278" s="244">
        <f>+'Ark1'!C1647</f>
        <v>2023</v>
      </c>
      <c r="C278" s="404"/>
      <c r="D278" s="244">
        <f>+'Ark1'!M1647</f>
        <v>1</v>
      </c>
      <c r="E278" s="244" t="str">
        <f>VLOOKUP(D278,RNR!$D$8:$E$22,2)</f>
        <v>1-</v>
      </c>
      <c r="F278" s="244">
        <f>+'Ark1'!D1647</f>
        <v>9</v>
      </c>
      <c r="G278" s="244" t="str">
        <f>VLOOKUP(F278,RNR!$G$8:$H$19,2)</f>
        <v>Sep</v>
      </c>
      <c r="H278" s="244">
        <f>+'Ark1'!Q1647</f>
        <v>0</v>
      </c>
      <c r="I278" s="244">
        <f>+'Ark1'!R1647</f>
        <v>0</v>
      </c>
      <c r="J278" s="245" t="str">
        <f>+IF(I278=0,"",'Ark1'!AG1647)</f>
        <v/>
      </c>
      <c r="K278" s="245" t="str">
        <f>+IF(I278=0,"",'Ark1'!AH1647)</f>
        <v/>
      </c>
      <c r="L278" s="246" t="str">
        <f>+IF(I278=0,"",'Ark1'!S1647)</f>
        <v/>
      </c>
      <c r="M278" s="310" t="str">
        <f>+IF(I278=0,"",'Ark1'!U1647)</f>
        <v/>
      </c>
      <c r="N278" s="245" t="str">
        <f>+IF(I278=0,"",'Ark1'!V1647)</f>
        <v/>
      </c>
      <c r="O278" s="245" t="str">
        <f>+IF(I278=0,"",'Ark1'!W1647)</f>
        <v/>
      </c>
      <c r="P278" s="247" t="str">
        <f>+IF(I278=0,"",'Ark1'!X1647)</f>
        <v/>
      </c>
      <c r="Q278" s="247" t="str">
        <f>+IF(I278=0,"",'Ark1'!Y1647)</f>
        <v/>
      </c>
      <c r="R278" s="247" t="str">
        <f>+IF(I278=0,"",'Ark1'!Z1647)</f>
        <v/>
      </c>
      <c r="S278" s="245" t="str">
        <f>+IF(I278=0,"",'Ark1'!AA1647)</f>
        <v/>
      </c>
      <c r="T278" s="245" t="str">
        <f>+IF(I278=0,"",'Ark1'!AB1647)</f>
        <v/>
      </c>
      <c r="U278" s="247">
        <f>+'Ark1'!AD1647</f>
        <v>0</v>
      </c>
      <c r="V278" s="245" t="str">
        <f t="shared" si="35"/>
        <v/>
      </c>
      <c r="W278" s="245" t="str">
        <f t="shared" si="36"/>
        <v/>
      </c>
      <c r="X278" s="404"/>
      <c r="AA278" s="30"/>
      <c r="AB278" s="28"/>
      <c r="AE278" s="28"/>
      <c r="AF278" s="28"/>
      <c r="AG278" s="28"/>
      <c r="AI278" s="28"/>
      <c r="AJ278" s="249"/>
      <c r="AK278" s="28"/>
      <c r="AL278" s="28"/>
    </row>
    <row r="279" spans="1:38" ht="15.6">
      <c r="A279" s="404"/>
      <c r="B279" s="244">
        <f>+'Ark1'!C1648</f>
        <v>2023</v>
      </c>
      <c r="C279" s="404"/>
      <c r="D279" s="244">
        <f>+'Ark1'!M1648</f>
        <v>1</v>
      </c>
      <c r="E279" s="244" t="str">
        <f>VLOOKUP(D279,RNR!$D$8:$E$22,2)</f>
        <v>1-</v>
      </c>
      <c r="F279" s="244">
        <f>+'Ark1'!D1648</f>
        <v>10</v>
      </c>
      <c r="G279" s="244" t="str">
        <f>VLOOKUP(F279,RNR!$G$8:$H$19,2)</f>
        <v>Okt</v>
      </c>
      <c r="H279" s="244">
        <f>+'Ark1'!Q1648</f>
        <v>0</v>
      </c>
      <c r="I279" s="244">
        <f>+'Ark1'!R1648</f>
        <v>0</v>
      </c>
      <c r="J279" s="245" t="str">
        <f>+IF(I279=0,"",'Ark1'!AG1648)</f>
        <v/>
      </c>
      <c r="K279" s="245" t="str">
        <f>+IF(I279=0,"",'Ark1'!AH1648)</f>
        <v/>
      </c>
      <c r="L279" s="246" t="str">
        <f>+IF(I279=0,"",'Ark1'!S1648)</f>
        <v/>
      </c>
      <c r="M279" s="310" t="str">
        <f>+IF(I279=0,"",'Ark1'!U1648)</f>
        <v/>
      </c>
      <c r="N279" s="245" t="str">
        <f>+IF(I279=0,"",'Ark1'!V1648)</f>
        <v/>
      </c>
      <c r="O279" s="245" t="str">
        <f>+IF(I279=0,"",'Ark1'!W1648)</f>
        <v/>
      </c>
      <c r="P279" s="247" t="str">
        <f>+IF(I279=0,"",'Ark1'!X1648)</f>
        <v/>
      </c>
      <c r="Q279" s="247" t="str">
        <f>+IF(I279=0,"",'Ark1'!Y1648)</f>
        <v/>
      </c>
      <c r="R279" s="247" t="str">
        <f>+IF(I279=0,"",'Ark1'!Z1648)</f>
        <v/>
      </c>
      <c r="S279" s="245" t="str">
        <f>+IF(I279=0,"",'Ark1'!AA1648)</f>
        <v/>
      </c>
      <c r="T279" s="245" t="str">
        <f>+IF(I279=0,"",'Ark1'!AB1648)</f>
        <v/>
      </c>
      <c r="U279" s="247">
        <f>+'Ark1'!AD1648</f>
        <v>0</v>
      </c>
      <c r="V279" s="245" t="str">
        <f t="shared" si="35"/>
        <v/>
      </c>
      <c r="W279" s="245" t="str">
        <f t="shared" si="36"/>
        <v/>
      </c>
      <c r="X279" s="404"/>
      <c r="AA279" s="30"/>
      <c r="AB279" s="28"/>
      <c r="AE279" s="28"/>
      <c r="AF279" s="28"/>
      <c r="AG279" s="28"/>
      <c r="AI279" s="28"/>
      <c r="AJ279" s="249"/>
      <c r="AK279" s="28"/>
      <c r="AL279" s="28"/>
    </row>
    <row r="280" spans="1:38" ht="15.6">
      <c r="A280" s="404"/>
      <c r="B280" s="244">
        <f>+'Ark1'!C1649</f>
        <v>2023</v>
      </c>
      <c r="C280" s="404"/>
      <c r="D280" s="244">
        <f>+'Ark1'!M1649</f>
        <v>1</v>
      </c>
      <c r="E280" s="244" t="str">
        <f>VLOOKUP(D280,RNR!$D$8:$E$22,2)</f>
        <v>1-</v>
      </c>
      <c r="F280" s="244">
        <f>+'Ark1'!D1649</f>
        <v>11</v>
      </c>
      <c r="G280" s="244" t="str">
        <f>VLOOKUP(F280,RNR!$G$8:$H$19,2)</f>
        <v>Nov</v>
      </c>
      <c r="H280" s="244">
        <f>+'Ark1'!Q1649</f>
        <v>0</v>
      </c>
      <c r="I280" s="244">
        <f>+'Ark1'!R1649</f>
        <v>0</v>
      </c>
      <c r="J280" s="245" t="str">
        <f>+IF(I280=0,"",'Ark1'!AG1649)</f>
        <v/>
      </c>
      <c r="K280" s="245" t="str">
        <f>+IF(I280=0,"",'Ark1'!AH1649)</f>
        <v/>
      </c>
      <c r="L280" s="246" t="str">
        <f>+IF(I280=0,"",'Ark1'!S1649)</f>
        <v/>
      </c>
      <c r="M280" s="310" t="str">
        <f>+IF(I280=0,"",'Ark1'!U1649)</f>
        <v/>
      </c>
      <c r="N280" s="245" t="str">
        <f>+IF(I280=0,"",'Ark1'!V1649)</f>
        <v/>
      </c>
      <c r="O280" s="245" t="str">
        <f>+IF(I280=0,"",'Ark1'!W1649)</f>
        <v/>
      </c>
      <c r="P280" s="247" t="str">
        <f>+IF(I280=0,"",'Ark1'!X1649)</f>
        <v/>
      </c>
      <c r="Q280" s="247" t="str">
        <f>+IF(I280=0,"",'Ark1'!Y1649)</f>
        <v/>
      </c>
      <c r="R280" s="247" t="str">
        <f>+IF(I280=0,"",'Ark1'!Z1649)</f>
        <v/>
      </c>
      <c r="S280" s="245" t="str">
        <f>+IF(I280=0,"",'Ark1'!AA1649)</f>
        <v/>
      </c>
      <c r="T280" s="245" t="str">
        <f>+IF(I280=0,"",'Ark1'!AB1649)</f>
        <v/>
      </c>
      <c r="U280" s="247">
        <f>+'Ark1'!AD1649</f>
        <v>0</v>
      </c>
      <c r="V280" s="245" t="str">
        <f t="shared" si="35"/>
        <v/>
      </c>
      <c r="W280" s="245" t="str">
        <f t="shared" si="36"/>
        <v/>
      </c>
      <c r="X280" s="404"/>
      <c r="AA280" s="30"/>
      <c r="AB280" s="28"/>
      <c r="AE280" s="28"/>
      <c r="AF280" s="28"/>
      <c r="AG280" s="28"/>
      <c r="AI280" s="28"/>
      <c r="AJ280" s="249"/>
      <c r="AK280" s="28"/>
      <c r="AL280" s="28"/>
    </row>
    <row r="281" spans="1:38" ht="15.6">
      <c r="A281" s="404"/>
      <c r="B281" s="244">
        <f>+'Ark1'!C1650</f>
        <v>2023</v>
      </c>
      <c r="C281" s="404"/>
      <c r="D281" s="244">
        <f>+'Ark1'!M1650</f>
        <v>1</v>
      </c>
      <c r="E281" s="244" t="str">
        <f>VLOOKUP(D281,RNR!$D$8:$E$22,2)</f>
        <v>1-</v>
      </c>
      <c r="F281" s="244">
        <f>+'Ark1'!D1650</f>
        <v>12</v>
      </c>
      <c r="G281" s="244" t="str">
        <f>VLOOKUP(F281,RNR!$G$8:$H$19,2)</f>
        <v>Des</v>
      </c>
      <c r="H281" s="244">
        <f>+'Ark1'!Q1650</f>
        <v>0</v>
      </c>
      <c r="I281" s="244">
        <f>+'Ark1'!R1650</f>
        <v>0</v>
      </c>
      <c r="J281" s="245" t="str">
        <f>+IF(I281=0,"",'Ark1'!AG1650)</f>
        <v/>
      </c>
      <c r="K281" s="245" t="str">
        <f>+IF(I281=0,"",'Ark1'!AH1650)</f>
        <v/>
      </c>
      <c r="L281" s="246" t="str">
        <f>+IF(I281=0,"",'Ark1'!S1650)</f>
        <v/>
      </c>
      <c r="M281" s="310" t="str">
        <f>+IF(I281=0,"",'Ark1'!U1650)</f>
        <v/>
      </c>
      <c r="N281" s="245" t="str">
        <f>+IF(I281=0,"",'Ark1'!V1650)</f>
        <v/>
      </c>
      <c r="O281" s="245" t="str">
        <f>+IF(I281=0,"",'Ark1'!W1650)</f>
        <v/>
      </c>
      <c r="P281" s="247" t="str">
        <f>+IF(I281=0,"",'Ark1'!X1650)</f>
        <v/>
      </c>
      <c r="Q281" s="247" t="str">
        <f>+IF(I281=0,"",'Ark1'!Y1650)</f>
        <v/>
      </c>
      <c r="R281" s="247" t="str">
        <f>+IF(I281=0,"",'Ark1'!Z1650)</f>
        <v/>
      </c>
      <c r="S281" s="245" t="str">
        <f>+IF(I281=0,"",'Ark1'!AA1650)</f>
        <v/>
      </c>
      <c r="T281" s="245" t="str">
        <f>+IF(I281=0,"",'Ark1'!AB1650)</f>
        <v/>
      </c>
      <c r="U281" s="247">
        <f>+'Ark1'!AD1650</f>
        <v>0</v>
      </c>
      <c r="V281" s="245" t="str">
        <f t="shared" ref="V281:V305" si="37">+IF(I281=0,"",I281/D281)</f>
        <v/>
      </c>
      <c r="W281" s="245" t="str">
        <f t="shared" ref="W281:W305" si="38">+IF(I281=0,"",I281/H281)</f>
        <v/>
      </c>
      <c r="X281" s="404"/>
      <c r="AA281" s="30"/>
      <c r="AB281" s="28"/>
      <c r="AE281" s="28"/>
      <c r="AF281" s="28"/>
      <c r="AG281" s="28"/>
      <c r="AI281" s="28"/>
      <c r="AJ281" s="249"/>
      <c r="AK281" s="28"/>
      <c r="AL281" s="28"/>
    </row>
    <row r="282" spans="1:38" ht="15.6">
      <c r="A282" s="404"/>
      <c r="B282" s="244">
        <f>+'Ark1'!C1651</f>
        <v>2023</v>
      </c>
      <c r="C282" s="404"/>
      <c r="D282" s="244">
        <f>+'Ark1'!M1651</f>
        <v>2</v>
      </c>
      <c r="E282" s="244" t="str">
        <f>VLOOKUP(D282,RNR!$D$8:$E$22,2)</f>
        <v>1</v>
      </c>
      <c r="F282" s="244">
        <f>+'Ark1'!D1651</f>
        <v>1</v>
      </c>
      <c r="G282" s="244" t="str">
        <f>VLOOKUP(F282,RNR!$G$8:$H$19,2)</f>
        <v>Jan</v>
      </c>
      <c r="H282" s="244">
        <f>+'Ark1'!Q1651</f>
        <v>0</v>
      </c>
      <c r="I282" s="244">
        <f>+'Ark1'!R1651</f>
        <v>0</v>
      </c>
      <c r="J282" s="245" t="str">
        <f>+IF(I282=0,"",'Ark1'!AG1651)</f>
        <v/>
      </c>
      <c r="K282" s="245" t="str">
        <f>+IF(I282=0,"",'Ark1'!AH1651)</f>
        <v/>
      </c>
      <c r="L282" s="246" t="str">
        <f>+IF(I282=0,"",'Ark1'!S1651)</f>
        <v/>
      </c>
      <c r="M282" s="310" t="str">
        <f>+IF(I282=0,"",'Ark1'!U1651)</f>
        <v/>
      </c>
      <c r="N282" s="245" t="str">
        <f>+IF(I282=0,"",'Ark1'!V1651)</f>
        <v/>
      </c>
      <c r="O282" s="245" t="str">
        <f>+IF(I282=0,"",'Ark1'!W1651)</f>
        <v/>
      </c>
      <c r="P282" s="247" t="str">
        <f>+IF(I282=0,"",'Ark1'!X1651)</f>
        <v/>
      </c>
      <c r="Q282" s="247" t="str">
        <f>+IF(I282=0,"",'Ark1'!Y1651)</f>
        <v/>
      </c>
      <c r="R282" s="247" t="str">
        <f>+IF(I282=0,"",'Ark1'!Z1651)</f>
        <v/>
      </c>
      <c r="S282" s="245" t="str">
        <f>+IF(I282=0,"",'Ark1'!AA1651)</f>
        <v/>
      </c>
      <c r="T282" s="245" t="str">
        <f>+IF(I282=0,"",'Ark1'!AB1651)</f>
        <v/>
      </c>
      <c r="U282" s="247">
        <f>+'Ark1'!AD1651</f>
        <v>0</v>
      </c>
      <c r="V282" s="245" t="str">
        <f t="shared" si="37"/>
        <v/>
      </c>
      <c r="W282" s="245" t="str">
        <f t="shared" si="38"/>
        <v/>
      </c>
      <c r="X282" s="404"/>
      <c r="AA282" s="30"/>
      <c r="AB282" s="28"/>
      <c r="AE282" s="28"/>
      <c r="AF282" s="28"/>
      <c r="AG282" s="28"/>
      <c r="AI282" s="28"/>
      <c r="AJ282" s="249"/>
      <c r="AK282" s="28"/>
      <c r="AL282" s="28"/>
    </row>
    <row r="283" spans="1:38" ht="15.6">
      <c r="A283" s="404"/>
      <c r="B283" s="244">
        <f>+'Ark1'!C1652</f>
        <v>2023</v>
      </c>
      <c r="C283" s="404"/>
      <c r="D283" s="244">
        <f>+'Ark1'!M1652</f>
        <v>2</v>
      </c>
      <c r="E283" s="244" t="str">
        <f>VLOOKUP(D283,RNR!$D$8:$E$22,2)</f>
        <v>1</v>
      </c>
      <c r="F283" s="244">
        <f>+'Ark1'!D1652</f>
        <v>2</v>
      </c>
      <c r="G283" s="244" t="str">
        <f>VLOOKUP(F283,RNR!$G$8:$H$19,2)</f>
        <v>Feb</v>
      </c>
      <c r="H283" s="244">
        <f>+'Ark1'!Q1652</f>
        <v>0</v>
      </c>
      <c r="I283" s="244">
        <f>+'Ark1'!R1652</f>
        <v>0</v>
      </c>
      <c r="J283" s="245" t="str">
        <f>+IF(I283=0,"",'Ark1'!AG1652)</f>
        <v/>
      </c>
      <c r="K283" s="245" t="str">
        <f>+IF(I283=0,"",'Ark1'!AH1652)</f>
        <v/>
      </c>
      <c r="L283" s="246" t="str">
        <f>+IF(I283=0,"",'Ark1'!S1652)</f>
        <v/>
      </c>
      <c r="M283" s="310" t="str">
        <f>+IF(I283=0,"",'Ark1'!U1652)</f>
        <v/>
      </c>
      <c r="N283" s="245" t="str">
        <f>+IF(I283=0,"",'Ark1'!V1652)</f>
        <v/>
      </c>
      <c r="O283" s="245" t="str">
        <f>+IF(I283=0,"",'Ark1'!W1652)</f>
        <v/>
      </c>
      <c r="P283" s="247" t="str">
        <f>+IF(I283=0,"",'Ark1'!X1652)</f>
        <v/>
      </c>
      <c r="Q283" s="247" t="str">
        <f>+IF(I283=0,"",'Ark1'!Y1652)</f>
        <v/>
      </c>
      <c r="R283" s="247" t="str">
        <f>+IF(I283=0,"",'Ark1'!Z1652)</f>
        <v/>
      </c>
      <c r="S283" s="245" t="str">
        <f>+IF(I283=0,"",'Ark1'!AA1652)</f>
        <v/>
      </c>
      <c r="T283" s="245" t="str">
        <f>+IF(I283=0,"",'Ark1'!AB1652)</f>
        <v/>
      </c>
      <c r="U283" s="247">
        <f>+'Ark1'!AD1652</f>
        <v>0</v>
      </c>
      <c r="V283" s="245" t="str">
        <f t="shared" si="37"/>
        <v/>
      </c>
      <c r="W283" s="245" t="str">
        <f t="shared" si="38"/>
        <v/>
      </c>
      <c r="X283" s="404"/>
      <c r="AA283" s="30"/>
      <c r="AB283" s="28"/>
      <c r="AE283" s="28"/>
      <c r="AF283" s="28"/>
      <c r="AG283" s="28"/>
      <c r="AI283" s="28"/>
      <c r="AJ283" s="249"/>
      <c r="AK283" s="28"/>
      <c r="AL283" s="28"/>
    </row>
    <row r="284" spans="1:38" ht="15.6">
      <c r="A284" s="404"/>
      <c r="B284" s="244">
        <f>+'Ark1'!C1653</f>
        <v>2023</v>
      </c>
      <c r="C284" s="404"/>
      <c r="D284" s="244">
        <f>+'Ark1'!M1653</f>
        <v>2</v>
      </c>
      <c r="E284" s="244" t="str">
        <f>VLOOKUP(D284,RNR!$D$8:$E$22,2)</f>
        <v>1</v>
      </c>
      <c r="F284" s="244">
        <f>+'Ark1'!D1653</f>
        <v>3</v>
      </c>
      <c r="G284" s="244" t="str">
        <f>VLOOKUP(F284,RNR!$G$8:$H$19,2)</f>
        <v>Mar</v>
      </c>
      <c r="H284" s="244">
        <f>+'Ark1'!Q1653</f>
        <v>1</v>
      </c>
      <c r="I284" s="244">
        <f>+'Ark1'!R1653</f>
        <v>7</v>
      </c>
      <c r="J284" s="245">
        <f>+IF(I284=0,"",'Ark1'!AG1653)</f>
        <v>70</v>
      </c>
      <c r="K284" s="245">
        <f>+IF(I284=0,"",'Ark1'!AH1653)</f>
        <v>49.894736842105246</v>
      </c>
      <c r="L284" s="246">
        <f>+IF(I284=0,"",'Ark1'!S1653)</f>
        <v>4.7142857142857153</v>
      </c>
      <c r="M284" s="310">
        <f>+IF(I284=0,"",'Ark1'!U1653)</f>
        <v>6.7714285714285696</v>
      </c>
      <c r="N284" s="245">
        <f>+IF(I284=0,"",'Ark1'!V1653)</f>
        <v>0</v>
      </c>
      <c r="O284" s="245">
        <f>+IF(I284=0,"",'Ark1'!W1653)</f>
        <v>0</v>
      </c>
      <c r="P284" s="247">
        <f>+IF(I284=0,"",'Ark1'!X1653)</f>
        <v>0</v>
      </c>
      <c r="Q284" s="247">
        <f>+IF(I284=0,"",'Ark1'!Y1653)</f>
        <v>0</v>
      </c>
      <c r="R284" s="247">
        <f>+IF(I284=0,"",'Ark1'!Z1653)</f>
        <v>0</v>
      </c>
      <c r="S284" s="245">
        <f>+IF(I284=0,"",'Ark1'!AA1653)</f>
        <v>1.6756357307126213</v>
      </c>
      <c r="T284" s="245">
        <f>+IF(I284=0,"",'Ark1'!AB1653)</f>
        <v>0.45175395145262359</v>
      </c>
      <c r="U284" s="247">
        <f>+'Ark1'!AD1653</f>
        <v>59.312335908062067</v>
      </c>
      <c r="V284" s="245">
        <f t="shared" si="37"/>
        <v>3.5</v>
      </c>
      <c r="W284" s="245">
        <f t="shared" si="38"/>
        <v>7</v>
      </c>
      <c r="X284" s="404"/>
      <c r="AA284" s="30"/>
      <c r="AB284" s="28"/>
      <c r="AE284" s="28"/>
      <c r="AF284" s="28"/>
      <c r="AG284" s="28"/>
      <c r="AI284" s="28"/>
      <c r="AJ284" s="249"/>
      <c r="AK284" s="28"/>
      <c r="AL284" s="28"/>
    </row>
    <row r="285" spans="1:38" ht="15.6">
      <c r="A285" s="404"/>
      <c r="B285" s="244">
        <f>+'Ark1'!C1654</f>
        <v>2023</v>
      </c>
      <c r="C285" s="404"/>
      <c r="D285" s="244">
        <f>+'Ark1'!M1654</f>
        <v>2</v>
      </c>
      <c r="E285" s="244" t="str">
        <f>VLOOKUP(D285,RNR!$D$8:$E$22,2)</f>
        <v>1</v>
      </c>
      <c r="F285" s="244">
        <f>+'Ark1'!D1654</f>
        <v>4</v>
      </c>
      <c r="G285" s="244" t="str">
        <f>VLOOKUP(F285,RNR!$G$8:$H$19,2)</f>
        <v>Apr</v>
      </c>
      <c r="H285" s="244">
        <f>+'Ark1'!Q1654</f>
        <v>0</v>
      </c>
      <c r="I285" s="244">
        <f>+'Ark1'!R1654</f>
        <v>0</v>
      </c>
      <c r="J285" s="245" t="str">
        <f>+IF(I285=0,"",'Ark1'!AG1654)</f>
        <v/>
      </c>
      <c r="K285" s="245" t="str">
        <f>+IF(I285=0,"",'Ark1'!AH1654)</f>
        <v/>
      </c>
      <c r="L285" s="246" t="str">
        <f>+IF(I285=0,"",'Ark1'!S1654)</f>
        <v/>
      </c>
      <c r="M285" s="310" t="str">
        <f>+IF(I285=0,"",'Ark1'!U1654)</f>
        <v/>
      </c>
      <c r="N285" s="245" t="str">
        <f>+IF(I285=0,"",'Ark1'!V1654)</f>
        <v/>
      </c>
      <c r="O285" s="245" t="str">
        <f>+IF(I285=0,"",'Ark1'!W1654)</f>
        <v/>
      </c>
      <c r="P285" s="247" t="str">
        <f>+IF(I285=0,"",'Ark1'!X1654)</f>
        <v/>
      </c>
      <c r="Q285" s="247" t="str">
        <f>+IF(I285=0,"",'Ark1'!Y1654)</f>
        <v/>
      </c>
      <c r="R285" s="247" t="str">
        <f>+IF(I285=0,"",'Ark1'!Z1654)</f>
        <v/>
      </c>
      <c r="S285" s="245" t="str">
        <f>+IF(I285=0,"",'Ark1'!AA1654)</f>
        <v/>
      </c>
      <c r="T285" s="245" t="str">
        <f>+IF(I285=0,"",'Ark1'!AB1654)</f>
        <v/>
      </c>
      <c r="U285" s="247">
        <f>+'Ark1'!AD1654</f>
        <v>0</v>
      </c>
      <c r="V285" s="245" t="str">
        <f t="shared" si="37"/>
        <v/>
      </c>
      <c r="W285" s="245" t="str">
        <f t="shared" si="38"/>
        <v/>
      </c>
      <c r="X285" s="404"/>
      <c r="AA285" s="30"/>
      <c r="AB285" s="28"/>
      <c r="AE285" s="28"/>
      <c r="AF285" s="28"/>
      <c r="AG285" s="28"/>
      <c r="AI285" s="28"/>
      <c r="AJ285" s="249"/>
      <c r="AK285" s="28"/>
      <c r="AL285" s="28"/>
    </row>
    <row r="286" spans="1:38" ht="15.6">
      <c r="A286" s="404"/>
      <c r="B286" s="244">
        <f>+'Ark1'!C1655</f>
        <v>2023</v>
      </c>
      <c r="C286" s="404"/>
      <c r="D286" s="244">
        <f>+'Ark1'!M1655</f>
        <v>2</v>
      </c>
      <c r="E286" s="244" t="str">
        <f>VLOOKUP(D286,RNR!$D$8:$E$22,2)</f>
        <v>1</v>
      </c>
      <c r="F286" s="244">
        <f>+'Ark1'!D1655</f>
        <v>5</v>
      </c>
      <c r="G286" s="244" t="str">
        <f>VLOOKUP(F286,RNR!$G$8:$H$19,2)</f>
        <v>Mai</v>
      </c>
      <c r="H286" s="244">
        <f>+'Ark1'!Q1655</f>
        <v>0</v>
      </c>
      <c r="I286" s="244">
        <f>+'Ark1'!R1655</f>
        <v>0</v>
      </c>
      <c r="J286" s="245" t="str">
        <f>+IF(I286=0,"",'Ark1'!AG1655)</f>
        <v/>
      </c>
      <c r="K286" s="245" t="str">
        <f>+IF(I286=0,"",'Ark1'!AH1655)</f>
        <v/>
      </c>
      <c r="L286" s="246" t="str">
        <f>+IF(I286=0,"",'Ark1'!S1655)</f>
        <v/>
      </c>
      <c r="M286" s="310" t="str">
        <f>+IF(I286=0,"",'Ark1'!U1655)</f>
        <v/>
      </c>
      <c r="N286" s="245" t="str">
        <f>+IF(I286=0,"",'Ark1'!V1655)</f>
        <v/>
      </c>
      <c r="O286" s="245" t="str">
        <f>+IF(I286=0,"",'Ark1'!W1655)</f>
        <v/>
      </c>
      <c r="P286" s="247" t="str">
        <f>+IF(I286=0,"",'Ark1'!X1655)</f>
        <v/>
      </c>
      <c r="Q286" s="247" t="str">
        <f>+IF(I286=0,"",'Ark1'!Y1655)</f>
        <v/>
      </c>
      <c r="R286" s="247" t="str">
        <f>+IF(I286=0,"",'Ark1'!Z1655)</f>
        <v/>
      </c>
      <c r="S286" s="245" t="str">
        <f>+IF(I286=0,"",'Ark1'!AA1655)</f>
        <v/>
      </c>
      <c r="T286" s="245" t="str">
        <f>+IF(I286=0,"",'Ark1'!AB1655)</f>
        <v/>
      </c>
      <c r="U286" s="247">
        <f>+'Ark1'!AD1655</f>
        <v>0</v>
      </c>
      <c r="V286" s="245" t="str">
        <f t="shared" si="37"/>
        <v/>
      </c>
      <c r="W286" s="245" t="str">
        <f t="shared" si="38"/>
        <v/>
      </c>
      <c r="X286" s="404"/>
      <c r="AA286" s="30"/>
      <c r="AB286" s="28"/>
      <c r="AE286" s="28"/>
      <c r="AF286" s="28"/>
      <c r="AG286" s="28"/>
      <c r="AI286" s="28"/>
      <c r="AJ286" s="249"/>
      <c r="AK286" s="28"/>
      <c r="AL286" s="28"/>
    </row>
    <row r="287" spans="1:38" ht="15.6">
      <c r="A287" s="404"/>
      <c r="B287" s="244">
        <f>+'Ark1'!C1656</f>
        <v>2023</v>
      </c>
      <c r="C287" s="404"/>
      <c r="D287" s="244">
        <f>+'Ark1'!M1656</f>
        <v>2</v>
      </c>
      <c r="E287" s="244" t="str">
        <f>VLOOKUP(D287,RNR!$D$8:$E$22,2)</f>
        <v>1</v>
      </c>
      <c r="F287" s="244">
        <f>+'Ark1'!D1656</f>
        <v>6</v>
      </c>
      <c r="G287" s="244" t="str">
        <f>VLOOKUP(F287,RNR!$G$8:$H$19,2)</f>
        <v>Jun</v>
      </c>
      <c r="H287" s="244">
        <f>+'Ark1'!Q1656</f>
        <v>13</v>
      </c>
      <c r="I287" s="244">
        <f>+'Ark1'!R1656</f>
        <v>19</v>
      </c>
      <c r="J287" s="245">
        <f>+IF(I287=0,"",'Ark1'!AG1656)</f>
        <v>1.0204081632653061</v>
      </c>
      <c r="K287" s="245">
        <f>+IF(I287=0,"",'Ark1'!AH1656)</f>
        <v>0.74213509887922491</v>
      </c>
      <c r="L287" s="246">
        <f>+IF(I287=0,"",'Ark1'!S1656)</f>
        <v>7.052631578947369</v>
      </c>
      <c r="M287" s="310">
        <f>+IF(I287=0,"",'Ark1'!U1656)</f>
        <v>10.831578947368422</v>
      </c>
      <c r="N287" s="245">
        <f>+IF(I287=0,"",'Ark1'!V1656)</f>
        <v>0</v>
      </c>
      <c r="O287" s="245">
        <f>+IF(I287=0,"",'Ark1'!W1656)</f>
        <v>0</v>
      </c>
      <c r="P287" s="247">
        <f>+IF(I287=0,"",'Ark1'!X1656)</f>
        <v>5.2631578947368443</v>
      </c>
      <c r="Q287" s="247">
        <f>+IF(I287=0,"",'Ark1'!Y1656)</f>
        <v>0</v>
      </c>
      <c r="R287" s="247">
        <f>+IF(I287=0,"",'Ark1'!Z1656)</f>
        <v>0</v>
      </c>
      <c r="S287" s="245">
        <f>+IF(I287=0,"",'Ark1'!AA1656)</f>
        <v>3.044590134299296</v>
      </c>
      <c r="T287" s="245">
        <f>+IF(I287=0,"",'Ark1'!AB1656)</f>
        <v>1.5034586165353381</v>
      </c>
      <c r="U287" s="247">
        <f>+'Ark1'!AD1656</f>
        <v>73.89647379633152</v>
      </c>
      <c r="V287" s="245">
        <f t="shared" si="37"/>
        <v>9.5</v>
      </c>
      <c r="W287" s="245">
        <f t="shared" si="38"/>
        <v>1.4615384615384615</v>
      </c>
      <c r="X287" s="404"/>
      <c r="AA287" s="30"/>
      <c r="AB287" s="28"/>
      <c r="AE287" s="28"/>
      <c r="AF287" s="28"/>
      <c r="AG287" s="28"/>
      <c r="AI287" s="28"/>
      <c r="AJ287" s="249"/>
      <c r="AK287" s="28"/>
      <c r="AL287" s="28"/>
    </row>
    <row r="288" spans="1:38" ht="15.6">
      <c r="A288" s="404"/>
      <c r="B288" s="244">
        <f>+'Ark1'!C1657</f>
        <v>2023</v>
      </c>
      <c r="C288" s="404"/>
      <c r="D288" s="244">
        <f>+'Ark1'!M1657</f>
        <v>2</v>
      </c>
      <c r="E288" s="244" t="str">
        <f>VLOOKUP(D288,RNR!$D$8:$E$22,2)</f>
        <v>1</v>
      </c>
      <c r="F288" s="244">
        <f>+'Ark1'!D1657</f>
        <v>7</v>
      </c>
      <c r="G288" s="244" t="str">
        <f>VLOOKUP(F288,RNR!$G$8:$H$19,2)</f>
        <v>Jul</v>
      </c>
      <c r="H288" s="244">
        <f>+'Ark1'!Q1657</f>
        <v>0</v>
      </c>
      <c r="I288" s="244">
        <f>+'Ark1'!R1657</f>
        <v>0</v>
      </c>
      <c r="J288" s="245" t="str">
        <f>+IF(I288=0,"",'Ark1'!AG1657)</f>
        <v/>
      </c>
      <c r="K288" s="245" t="str">
        <f>+IF(I288=0,"",'Ark1'!AH1657)</f>
        <v/>
      </c>
      <c r="L288" s="246" t="str">
        <f>+IF(I288=0,"",'Ark1'!S1657)</f>
        <v/>
      </c>
      <c r="M288" s="310" t="str">
        <f>+IF(I288=0,"",'Ark1'!U1657)</f>
        <v/>
      </c>
      <c r="N288" s="245" t="str">
        <f>+IF(I288=0,"",'Ark1'!V1657)</f>
        <v/>
      </c>
      <c r="O288" s="245" t="str">
        <f>+IF(I288=0,"",'Ark1'!W1657)</f>
        <v/>
      </c>
      <c r="P288" s="247" t="str">
        <f>+IF(I288=0,"",'Ark1'!X1657)</f>
        <v/>
      </c>
      <c r="Q288" s="247" t="str">
        <f>+IF(I288=0,"",'Ark1'!Y1657)</f>
        <v/>
      </c>
      <c r="R288" s="247" t="str">
        <f>+IF(I288=0,"",'Ark1'!Z1657)</f>
        <v/>
      </c>
      <c r="S288" s="245" t="str">
        <f>+IF(I288=0,"",'Ark1'!AA1657)</f>
        <v/>
      </c>
      <c r="T288" s="245" t="str">
        <f>+IF(I288=0,"",'Ark1'!AB1657)</f>
        <v/>
      </c>
      <c r="U288" s="247">
        <f>+'Ark1'!AD1657</f>
        <v>0</v>
      </c>
      <c r="V288" s="245" t="str">
        <f t="shared" si="37"/>
        <v/>
      </c>
      <c r="W288" s="245" t="str">
        <f t="shared" si="38"/>
        <v/>
      </c>
      <c r="X288" s="404"/>
      <c r="AA288" s="30"/>
      <c r="AB288" s="28"/>
      <c r="AE288" s="28"/>
      <c r="AF288" s="28"/>
      <c r="AG288" s="28"/>
      <c r="AI288" s="28"/>
      <c r="AJ288" s="249"/>
      <c r="AK288" s="28"/>
      <c r="AL288" s="28"/>
    </row>
    <row r="289" spans="1:38" ht="15.6">
      <c r="A289" s="404"/>
      <c r="B289" s="244">
        <f>+'Ark1'!C1658</f>
        <v>2023</v>
      </c>
      <c r="C289" s="404"/>
      <c r="D289" s="244">
        <f>+'Ark1'!M1658</f>
        <v>2</v>
      </c>
      <c r="E289" s="244" t="str">
        <f>VLOOKUP(D289,RNR!$D$8:$E$22,2)</f>
        <v>1</v>
      </c>
      <c r="F289" s="244">
        <f>+'Ark1'!D1658</f>
        <v>8</v>
      </c>
      <c r="G289" s="244" t="str">
        <f>VLOOKUP(F289,RNR!$G$8:$H$19,2)</f>
        <v>Aug</v>
      </c>
      <c r="H289" s="244">
        <f>+'Ark1'!Q1658</f>
        <v>0</v>
      </c>
      <c r="I289" s="244">
        <f>+'Ark1'!R1658</f>
        <v>0</v>
      </c>
      <c r="J289" s="245" t="str">
        <f>+IF(I289=0,"",'Ark1'!AG1658)</f>
        <v/>
      </c>
      <c r="K289" s="245" t="str">
        <f>+IF(I289=0,"",'Ark1'!AH1658)</f>
        <v/>
      </c>
      <c r="L289" s="246" t="str">
        <f>+IF(I289=0,"",'Ark1'!S1658)</f>
        <v/>
      </c>
      <c r="M289" s="310" t="str">
        <f>+IF(I289=0,"",'Ark1'!U1658)</f>
        <v/>
      </c>
      <c r="N289" s="245" t="str">
        <f>+IF(I289=0,"",'Ark1'!V1658)</f>
        <v/>
      </c>
      <c r="O289" s="245" t="str">
        <f>+IF(I289=0,"",'Ark1'!W1658)</f>
        <v/>
      </c>
      <c r="P289" s="247" t="str">
        <f>+IF(I289=0,"",'Ark1'!X1658)</f>
        <v/>
      </c>
      <c r="Q289" s="247" t="str">
        <f>+IF(I289=0,"",'Ark1'!Y1658)</f>
        <v/>
      </c>
      <c r="R289" s="247" t="str">
        <f>+IF(I289=0,"",'Ark1'!Z1658)</f>
        <v/>
      </c>
      <c r="S289" s="245" t="str">
        <f>+IF(I289=0,"",'Ark1'!AA1658)</f>
        <v/>
      </c>
      <c r="T289" s="245" t="str">
        <f>+IF(I289=0,"",'Ark1'!AB1658)</f>
        <v/>
      </c>
      <c r="U289" s="247">
        <f>+'Ark1'!AD1658</f>
        <v>0</v>
      </c>
      <c r="V289" s="245" t="str">
        <f t="shared" si="37"/>
        <v/>
      </c>
      <c r="W289" s="245" t="str">
        <f t="shared" si="38"/>
        <v/>
      </c>
      <c r="X289" s="404"/>
      <c r="AA289" s="30"/>
      <c r="AB289" s="28"/>
      <c r="AE289" s="28"/>
      <c r="AF289" s="28"/>
      <c r="AG289" s="28"/>
      <c r="AI289" s="28"/>
      <c r="AJ289" s="249"/>
      <c r="AK289" s="28"/>
      <c r="AL289" s="28"/>
    </row>
    <row r="290" spans="1:38" ht="15.6">
      <c r="A290" s="404"/>
      <c r="B290" s="244">
        <f>+'Ark1'!C1659</f>
        <v>2023</v>
      </c>
      <c r="C290" s="404"/>
      <c r="D290" s="244">
        <f>+'Ark1'!M1659</f>
        <v>2</v>
      </c>
      <c r="E290" s="244" t="str">
        <f>VLOOKUP(D290,RNR!$D$8:$E$22,2)</f>
        <v>1</v>
      </c>
      <c r="F290" s="244">
        <f>+'Ark1'!D1659</f>
        <v>9</v>
      </c>
      <c r="G290" s="244" t="str">
        <f>VLOOKUP(F290,RNR!$G$8:$H$19,2)</f>
        <v>Sep</v>
      </c>
      <c r="H290" s="244">
        <f>+'Ark1'!Q1659</f>
        <v>0</v>
      </c>
      <c r="I290" s="244">
        <f>+'Ark1'!R1659</f>
        <v>0</v>
      </c>
      <c r="J290" s="245" t="str">
        <f>+IF(I290=0,"",'Ark1'!AG1659)</f>
        <v/>
      </c>
      <c r="K290" s="245" t="str">
        <f>+IF(I290=0,"",'Ark1'!AH1659)</f>
        <v/>
      </c>
      <c r="L290" s="246" t="str">
        <f>+IF(I290=0,"",'Ark1'!S1659)</f>
        <v/>
      </c>
      <c r="M290" s="310" t="str">
        <f>+IF(I290=0,"",'Ark1'!U1659)</f>
        <v/>
      </c>
      <c r="N290" s="245" t="str">
        <f>+IF(I290=0,"",'Ark1'!V1659)</f>
        <v/>
      </c>
      <c r="O290" s="245" t="str">
        <f>+IF(I290=0,"",'Ark1'!W1659)</f>
        <v/>
      </c>
      <c r="P290" s="247" t="str">
        <f>+IF(I290=0,"",'Ark1'!X1659)</f>
        <v/>
      </c>
      <c r="Q290" s="247" t="str">
        <f>+IF(I290=0,"",'Ark1'!Y1659)</f>
        <v/>
      </c>
      <c r="R290" s="247" t="str">
        <f>+IF(I290=0,"",'Ark1'!Z1659)</f>
        <v/>
      </c>
      <c r="S290" s="245" t="str">
        <f>+IF(I290=0,"",'Ark1'!AA1659)</f>
        <v/>
      </c>
      <c r="T290" s="245" t="str">
        <f>+IF(I290=0,"",'Ark1'!AB1659)</f>
        <v/>
      </c>
      <c r="U290" s="247">
        <f>+'Ark1'!AD1659</f>
        <v>0</v>
      </c>
      <c r="V290" s="245" t="str">
        <f t="shared" si="37"/>
        <v/>
      </c>
      <c r="W290" s="245" t="str">
        <f t="shared" si="38"/>
        <v/>
      </c>
      <c r="X290" s="404"/>
      <c r="AA290" s="30"/>
      <c r="AB290" s="28"/>
      <c r="AE290" s="28"/>
      <c r="AF290" s="28"/>
      <c r="AG290" s="28"/>
      <c r="AI290" s="28"/>
      <c r="AJ290" s="249"/>
      <c r="AK290" s="28"/>
      <c r="AL290" s="28"/>
    </row>
    <row r="291" spans="1:38" ht="15.6">
      <c r="A291" s="404"/>
      <c r="B291" s="244">
        <f>+'Ark1'!C1660</f>
        <v>2023</v>
      </c>
      <c r="C291" s="404"/>
      <c r="D291" s="244">
        <f>+'Ark1'!M1660</f>
        <v>2</v>
      </c>
      <c r="E291" s="244" t="str">
        <f>VLOOKUP(D291,RNR!$D$8:$E$22,2)</f>
        <v>1</v>
      </c>
      <c r="F291" s="244">
        <f>+'Ark1'!D1660</f>
        <v>10</v>
      </c>
      <c r="G291" s="244" t="str">
        <f>VLOOKUP(F291,RNR!$G$8:$H$19,2)</f>
        <v>Okt</v>
      </c>
      <c r="H291" s="244">
        <f>+'Ark1'!Q1660</f>
        <v>0</v>
      </c>
      <c r="I291" s="244">
        <f>+'Ark1'!R1660</f>
        <v>0</v>
      </c>
      <c r="J291" s="245" t="str">
        <f>+IF(I291=0,"",'Ark1'!AG1660)</f>
        <v/>
      </c>
      <c r="K291" s="245" t="str">
        <f>+IF(I291=0,"",'Ark1'!AH1660)</f>
        <v/>
      </c>
      <c r="L291" s="246" t="str">
        <f>+IF(I291=0,"",'Ark1'!S1660)</f>
        <v/>
      </c>
      <c r="M291" s="310" t="str">
        <f>+IF(I291=0,"",'Ark1'!U1660)</f>
        <v/>
      </c>
      <c r="N291" s="245" t="str">
        <f>+IF(I291=0,"",'Ark1'!V1660)</f>
        <v/>
      </c>
      <c r="O291" s="245" t="str">
        <f>+IF(I291=0,"",'Ark1'!W1660)</f>
        <v/>
      </c>
      <c r="P291" s="247" t="str">
        <f>+IF(I291=0,"",'Ark1'!X1660)</f>
        <v/>
      </c>
      <c r="Q291" s="247" t="str">
        <f>+IF(I291=0,"",'Ark1'!Y1660)</f>
        <v/>
      </c>
      <c r="R291" s="247" t="str">
        <f>+IF(I291=0,"",'Ark1'!Z1660)</f>
        <v/>
      </c>
      <c r="S291" s="245" t="str">
        <f>+IF(I291=0,"",'Ark1'!AA1660)</f>
        <v/>
      </c>
      <c r="T291" s="245" t="str">
        <f>+IF(I291=0,"",'Ark1'!AB1660)</f>
        <v/>
      </c>
      <c r="U291" s="247">
        <f>+'Ark1'!AD1660</f>
        <v>0</v>
      </c>
      <c r="V291" s="245" t="str">
        <f t="shared" si="37"/>
        <v/>
      </c>
      <c r="W291" s="245" t="str">
        <f t="shared" si="38"/>
        <v/>
      </c>
      <c r="X291" s="404"/>
      <c r="AA291" s="30"/>
      <c r="AB291" s="28"/>
      <c r="AE291" s="28"/>
      <c r="AF291" s="28"/>
      <c r="AG291" s="28"/>
      <c r="AI291" s="28"/>
      <c r="AK291" s="28"/>
      <c r="AL291" s="28"/>
    </row>
    <row r="292" spans="1:38" ht="15.6">
      <c r="A292" s="404"/>
      <c r="B292" s="244">
        <f>+'Ark1'!C1661</f>
        <v>2023</v>
      </c>
      <c r="C292" s="404"/>
      <c r="D292" s="244">
        <f>+'Ark1'!M1661</f>
        <v>2</v>
      </c>
      <c r="E292" s="244" t="str">
        <f>VLOOKUP(D292,RNR!$D$8:$E$22,2)</f>
        <v>1</v>
      </c>
      <c r="F292" s="244">
        <f>+'Ark1'!D1661</f>
        <v>11</v>
      </c>
      <c r="G292" s="244" t="str">
        <f>VLOOKUP(F292,RNR!$G$8:$H$19,2)</f>
        <v>Nov</v>
      </c>
      <c r="H292" s="244">
        <f>+'Ark1'!Q1661</f>
        <v>0</v>
      </c>
      <c r="I292" s="244">
        <f>+'Ark1'!R1661</f>
        <v>0</v>
      </c>
      <c r="J292" s="245" t="str">
        <f>+IF(I292=0,"",'Ark1'!AG1661)</f>
        <v/>
      </c>
      <c r="K292" s="245" t="str">
        <f>+IF(I292=0,"",'Ark1'!AH1661)</f>
        <v/>
      </c>
      <c r="L292" s="246" t="str">
        <f>+IF(I292=0,"",'Ark1'!S1661)</f>
        <v/>
      </c>
      <c r="M292" s="310" t="str">
        <f>+IF(I292=0,"",'Ark1'!U1661)</f>
        <v/>
      </c>
      <c r="N292" s="245" t="str">
        <f>+IF(I292=0,"",'Ark1'!V1661)</f>
        <v/>
      </c>
      <c r="O292" s="245" t="str">
        <f>+IF(I292=0,"",'Ark1'!W1661)</f>
        <v/>
      </c>
      <c r="P292" s="247" t="str">
        <f>+IF(I292=0,"",'Ark1'!X1661)</f>
        <v/>
      </c>
      <c r="Q292" s="247" t="str">
        <f>+IF(I292=0,"",'Ark1'!Y1661)</f>
        <v/>
      </c>
      <c r="R292" s="247" t="str">
        <f>+IF(I292=0,"",'Ark1'!Z1661)</f>
        <v/>
      </c>
      <c r="S292" s="245" t="str">
        <f>+IF(I292=0,"",'Ark1'!AA1661)</f>
        <v/>
      </c>
      <c r="T292" s="245" t="str">
        <f>+IF(I292=0,"",'Ark1'!AB1661)</f>
        <v/>
      </c>
      <c r="U292" s="247">
        <f>+'Ark1'!AD1661</f>
        <v>0</v>
      </c>
      <c r="V292" s="245" t="str">
        <f t="shared" si="37"/>
        <v/>
      </c>
      <c r="W292" s="245" t="str">
        <f t="shared" si="38"/>
        <v/>
      </c>
      <c r="X292" s="404"/>
      <c r="AA292" s="30"/>
      <c r="AB292" s="28"/>
      <c r="AE292" s="28"/>
      <c r="AF292" s="28"/>
      <c r="AG292" s="28"/>
      <c r="AI292" s="28"/>
      <c r="AK292" s="28"/>
      <c r="AL292" s="28"/>
    </row>
    <row r="293" spans="1:38" ht="15.6">
      <c r="A293" s="404"/>
      <c r="B293" s="244">
        <f>+'Ark1'!C1662</f>
        <v>2023</v>
      </c>
      <c r="C293" s="404"/>
      <c r="D293" s="244">
        <f>+'Ark1'!M1662</f>
        <v>2</v>
      </c>
      <c r="E293" s="244" t="str">
        <f>VLOOKUP(D293,RNR!$D$8:$E$22,2)</f>
        <v>1</v>
      </c>
      <c r="F293" s="244">
        <f>+'Ark1'!D1662</f>
        <v>12</v>
      </c>
      <c r="G293" s="244" t="str">
        <f>VLOOKUP(F293,RNR!$G$8:$H$19,2)</f>
        <v>Des</v>
      </c>
      <c r="H293" s="244">
        <f>+'Ark1'!Q1662</f>
        <v>0</v>
      </c>
      <c r="I293" s="244">
        <f>+'Ark1'!R1662</f>
        <v>0</v>
      </c>
      <c r="J293" s="245" t="str">
        <f>+IF(I293=0,"",'Ark1'!AG1662)</f>
        <v/>
      </c>
      <c r="K293" s="245" t="str">
        <f>+IF(I293=0,"",'Ark1'!AH1662)</f>
        <v/>
      </c>
      <c r="L293" s="246" t="str">
        <f>+IF(I293=0,"",'Ark1'!S1662)</f>
        <v/>
      </c>
      <c r="M293" s="310" t="str">
        <f>+IF(I293=0,"",'Ark1'!U1662)</f>
        <v/>
      </c>
      <c r="N293" s="245" t="str">
        <f>+IF(I293=0,"",'Ark1'!V1662)</f>
        <v/>
      </c>
      <c r="O293" s="245" t="str">
        <f>+IF(I293=0,"",'Ark1'!W1662)</f>
        <v/>
      </c>
      <c r="P293" s="247" t="str">
        <f>+IF(I293=0,"",'Ark1'!X1662)</f>
        <v/>
      </c>
      <c r="Q293" s="247" t="str">
        <f>+IF(I293=0,"",'Ark1'!Y1662)</f>
        <v/>
      </c>
      <c r="R293" s="247" t="str">
        <f>+IF(I293=0,"",'Ark1'!Z1662)</f>
        <v/>
      </c>
      <c r="S293" s="245" t="str">
        <f>+IF(I293=0,"",'Ark1'!AA1662)</f>
        <v/>
      </c>
      <c r="T293" s="245" t="str">
        <f>+IF(I293=0,"",'Ark1'!AB1662)</f>
        <v/>
      </c>
      <c r="U293" s="247">
        <f>+'Ark1'!AD1662</f>
        <v>0</v>
      </c>
      <c r="V293" s="245" t="str">
        <f t="shared" si="37"/>
        <v/>
      </c>
      <c r="W293" s="245" t="str">
        <f t="shared" si="38"/>
        <v/>
      </c>
      <c r="X293" s="404"/>
      <c r="AA293" s="30"/>
      <c r="AB293" s="28"/>
      <c r="AE293" s="28"/>
      <c r="AF293" s="28"/>
      <c r="AG293" s="28"/>
      <c r="AI293" s="28"/>
      <c r="AK293" s="28"/>
      <c r="AL293" s="28"/>
    </row>
    <row r="294" spans="1:38" ht="15.6">
      <c r="A294" s="404"/>
      <c r="B294" s="244">
        <f>+'Ark1'!C1663</f>
        <v>2023</v>
      </c>
      <c r="C294" s="404"/>
      <c r="D294" s="244">
        <f>+'Ark1'!M1663</f>
        <v>3</v>
      </c>
      <c r="E294" s="244" t="str">
        <f>VLOOKUP(D294,RNR!$D$8:$E$22,2)</f>
        <v>1+</v>
      </c>
      <c r="F294" s="244">
        <f>+'Ark1'!D1663</f>
        <v>1</v>
      </c>
      <c r="G294" s="244" t="str">
        <f>VLOOKUP(F294,RNR!$G$8:$H$19,2)</f>
        <v>Jan</v>
      </c>
      <c r="H294" s="244">
        <f>+'Ark1'!Q1663</f>
        <v>0</v>
      </c>
      <c r="I294" s="244">
        <f>+'Ark1'!R1663</f>
        <v>0</v>
      </c>
      <c r="J294" s="245" t="str">
        <f>+IF(I294=0,"",'Ark1'!AG1663)</f>
        <v/>
      </c>
      <c r="K294" s="245" t="str">
        <f>+IF(I294=0,"",'Ark1'!AH1663)</f>
        <v/>
      </c>
      <c r="L294" s="246" t="str">
        <f>+IF(I294=0,"",'Ark1'!S1663)</f>
        <v/>
      </c>
      <c r="M294" s="310" t="str">
        <f>+IF(I294=0,"",'Ark1'!U1663)</f>
        <v/>
      </c>
      <c r="N294" s="245" t="str">
        <f>+IF(I294=0,"",'Ark1'!V1663)</f>
        <v/>
      </c>
      <c r="O294" s="245" t="str">
        <f>+IF(I294=0,"",'Ark1'!W1663)</f>
        <v/>
      </c>
      <c r="P294" s="247" t="str">
        <f>+IF(I294=0,"",'Ark1'!X1663)</f>
        <v/>
      </c>
      <c r="Q294" s="247" t="str">
        <f>+IF(I294=0,"",'Ark1'!Y1663)</f>
        <v/>
      </c>
      <c r="R294" s="247" t="str">
        <f>+IF(I294=0,"",'Ark1'!Z1663)</f>
        <v/>
      </c>
      <c r="S294" s="245" t="str">
        <f>+IF(I294=0,"",'Ark1'!AA1663)</f>
        <v/>
      </c>
      <c r="T294" s="245" t="str">
        <f>+IF(I294=0,"",'Ark1'!AB1663)</f>
        <v/>
      </c>
      <c r="U294" s="247">
        <f>+'Ark1'!AD1663</f>
        <v>0</v>
      </c>
      <c r="V294" s="245" t="str">
        <f t="shared" si="37"/>
        <v/>
      </c>
      <c r="W294" s="245" t="str">
        <f t="shared" si="38"/>
        <v/>
      </c>
      <c r="X294" s="404"/>
      <c r="AA294" s="30"/>
      <c r="AB294" s="28"/>
      <c r="AE294" s="28"/>
      <c r="AF294" s="28"/>
      <c r="AG294" s="28"/>
      <c r="AI294" s="28"/>
      <c r="AK294" s="28"/>
      <c r="AL294" s="28"/>
    </row>
    <row r="295" spans="1:38" ht="15.6">
      <c r="A295" s="404"/>
      <c r="B295" s="244">
        <f>+'Ark1'!C1664</f>
        <v>2023</v>
      </c>
      <c r="C295" s="404"/>
      <c r="D295" s="244">
        <f>+'Ark1'!M1664</f>
        <v>3</v>
      </c>
      <c r="E295" s="244" t="str">
        <f>VLOOKUP(D295,RNR!$D$8:$E$22,2)</f>
        <v>1+</v>
      </c>
      <c r="F295" s="244">
        <f>+'Ark1'!D1664</f>
        <v>2</v>
      </c>
      <c r="G295" s="244" t="str">
        <f>VLOOKUP(F295,RNR!$G$8:$H$19,2)</f>
        <v>Feb</v>
      </c>
      <c r="H295" s="244">
        <f>+'Ark1'!Q1664</f>
        <v>0</v>
      </c>
      <c r="I295" s="244">
        <f>+'Ark1'!R1664</f>
        <v>0</v>
      </c>
      <c r="J295" s="245" t="str">
        <f>+IF(I295=0,"",'Ark1'!AG1664)</f>
        <v/>
      </c>
      <c r="K295" s="245" t="str">
        <f>+IF(I295=0,"",'Ark1'!AH1664)</f>
        <v/>
      </c>
      <c r="L295" s="246" t="str">
        <f>+IF(I295=0,"",'Ark1'!S1664)</f>
        <v/>
      </c>
      <c r="M295" s="310" t="str">
        <f>+IF(I295=0,"",'Ark1'!U1664)</f>
        <v/>
      </c>
      <c r="N295" s="245" t="str">
        <f>+IF(I295=0,"",'Ark1'!V1664)</f>
        <v/>
      </c>
      <c r="O295" s="245" t="str">
        <f>+IF(I295=0,"",'Ark1'!W1664)</f>
        <v/>
      </c>
      <c r="P295" s="247" t="str">
        <f>+IF(I295=0,"",'Ark1'!X1664)</f>
        <v/>
      </c>
      <c r="Q295" s="247" t="str">
        <f>+IF(I295=0,"",'Ark1'!Y1664)</f>
        <v/>
      </c>
      <c r="R295" s="247" t="str">
        <f>+IF(I295=0,"",'Ark1'!Z1664)</f>
        <v/>
      </c>
      <c r="S295" s="245" t="str">
        <f>+IF(I295=0,"",'Ark1'!AA1664)</f>
        <v/>
      </c>
      <c r="T295" s="245" t="str">
        <f>+IF(I295=0,"",'Ark1'!AB1664)</f>
        <v/>
      </c>
      <c r="U295" s="247">
        <f>+'Ark1'!AD1664</f>
        <v>0</v>
      </c>
      <c r="V295" s="245" t="str">
        <f t="shared" si="37"/>
        <v/>
      </c>
      <c r="W295" s="245" t="str">
        <f t="shared" si="38"/>
        <v/>
      </c>
      <c r="X295" s="404"/>
      <c r="AA295" s="30"/>
      <c r="AB295" s="28"/>
      <c r="AE295" s="28"/>
      <c r="AF295" s="28"/>
      <c r="AG295" s="28"/>
      <c r="AI295" s="28"/>
      <c r="AK295" s="28"/>
      <c r="AL295" s="28"/>
    </row>
    <row r="296" spans="1:38" ht="15.6">
      <c r="A296" s="404"/>
      <c r="B296" s="244">
        <f>+'Ark1'!C1665</f>
        <v>2023</v>
      </c>
      <c r="C296" s="404"/>
      <c r="D296" s="244">
        <f>+'Ark1'!M1665</f>
        <v>3</v>
      </c>
      <c r="E296" s="244" t="str">
        <f>VLOOKUP(D296,RNR!$D$8:$E$22,2)</f>
        <v>1+</v>
      </c>
      <c r="F296" s="244">
        <f>+'Ark1'!D1665</f>
        <v>3</v>
      </c>
      <c r="G296" s="244" t="str">
        <f>VLOOKUP(F296,RNR!$G$8:$H$19,2)</f>
        <v>Mar</v>
      </c>
      <c r="H296" s="244">
        <f>+'Ark1'!Q1665</f>
        <v>0</v>
      </c>
      <c r="I296" s="244">
        <f>+'Ark1'!R1665</f>
        <v>0</v>
      </c>
      <c r="J296" s="245" t="str">
        <f>+IF(I296=0,"",'Ark1'!AG1665)</f>
        <v/>
      </c>
      <c r="K296" s="245" t="str">
        <f>+IF(I296=0,"",'Ark1'!AH1665)</f>
        <v/>
      </c>
      <c r="L296" s="246" t="str">
        <f>+IF(I296=0,"",'Ark1'!S1665)</f>
        <v/>
      </c>
      <c r="M296" s="310" t="str">
        <f>+IF(I296=0,"",'Ark1'!U1665)</f>
        <v/>
      </c>
      <c r="N296" s="245" t="str">
        <f>+IF(I296=0,"",'Ark1'!V1665)</f>
        <v/>
      </c>
      <c r="O296" s="245" t="str">
        <f>+IF(I296=0,"",'Ark1'!W1665)</f>
        <v/>
      </c>
      <c r="P296" s="247" t="str">
        <f>+IF(I296=0,"",'Ark1'!X1665)</f>
        <v/>
      </c>
      <c r="Q296" s="247" t="str">
        <f>+IF(I296=0,"",'Ark1'!Y1665)</f>
        <v/>
      </c>
      <c r="R296" s="247" t="str">
        <f>+IF(I296=0,"",'Ark1'!Z1665)</f>
        <v/>
      </c>
      <c r="S296" s="245" t="str">
        <f>+IF(I296=0,"",'Ark1'!AA1665)</f>
        <v/>
      </c>
      <c r="T296" s="245" t="str">
        <f>+IF(I296=0,"",'Ark1'!AB1665)</f>
        <v/>
      </c>
      <c r="U296" s="247">
        <f>+'Ark1'!AD1665</f>
        <v>0</v>
      </c>
      <c r="V296" s="245" t="str">
        <f t="shared" si="37"/>
        <v/>
      </c>
      <c r="W296" s="245" t="str">
        <f t="shared" si="38"/>
        <v/>
      </c>
      <c r="X296" s="404"/>
      <c r="AA296" s="30"/>
      <c r="AB296" s="28"/>
      <c r="AE296" s="28"/>
      <c r="AF296" s="28"/>
      <c r="AG296" s="28"/>
      <c r="AI296" s="28"/>
      <c r="AK296" s="28"/>
      <c r="AL296" s="28"/>
    </row>
    <row r="297" spans="1:38" ht="15.6">
      <c r="A297" s="404"/>
      <c r="B297" s="244">
        <f>+'Ark1'!C1666</f>
        <v>2023</v>
      </c>
      <c r="C297" s="404"/>
      <c r="D297" s="244">
        <f>+'Ark1'!M1666</f>
        <v>3</v>
      </c>
      <c r="E297" s="244" t="str">
        <f>VLOOKUP(D297,RNR!$D$8:$E$22,2)</f>
        <v>1+</v>
      </c>
      <c r="F297" s="244">
        <f>+'Ark1'!D1666</f>
        <v>4</v>
      </c>
      <c r="G297" s="244" t="str">
        <f>VLOOKUP(F297,RNR!$G$8:$H$19,2)</f>
        <v>Apr</v>
      </c>
      <c r="H297" s="244">
        <f>+'Ark1'!Q1666</f>
        <v>0</v>
      </c>
      <c r="I297" s="244">
        <f>+'Ark1'!R1666</f>
        <v>0</v>
      </c>
      <c r="J297" s="245" t="str">
        <f>+IF(I297=0,"",'Ark1'!AG1666)</f>
        <v/>
      </c>
      <c r="K297" s="245" t="str">
        <f>+IF(I297=0,"",'Ark1'!AH1666)</f>
        <v/>
      </c>
      <c r="L297" s="246" t="str">
        <f>+IF(I297=0,"",'Ark1'!S1666)</f>
        <v/>
      </c>
      <c r="M297" s="310" t="str">
        <f>+IF(I297=0,"",'Ark1'!U1666)</f>
        <v/>
      </c>
      <c r="N297" s="245" t="str">
        <f>+IF(I297=0,"",'Ark1'!V1666)</f>
        <v/>
      </c>
      <c r="O297" s="245" t="str">
        <f>+IF(I297=0,"",'Ark1'!W1666)</f>
        <v/>
      </c>
      <c r="P297" s="247" t="str">
        <f>+IF(I297=0,"",'Ark1'!X1666)</f>
        <v/>
      </c>
      <c r="Q297" s="247" t="str">
        <f>+IF(I297=0,"",'Ark1'!Y1666)</f>
        <v/>
      </c>
      <c r="R297" s="247" t="str">
        <f>+IF(I297=0,"",'Ark1'!Z1666)</f>
        <v/>
      </c>
      <c r="S297" s="245" t="str">
        <f>+IF(I297=0,"",'Ark1'!AA1666)</f>
        <v/>
      </c>
      <c r="T297" s="245" t="str">
        <f>+IF(I297=0,"",'Ark1'!AB1666)</f>
        <v/>
      </c>
      <c r="U297" s="247">
        <f>+'Ark1'!AD1666</f>
        <v>0</v>
      </c>
      <c r="V297" s="245" t="str">
        <f t="shared" si="37"/>
        <v/>
      </c>
      <c r="W297" s="245" t="str">
        <f t="shared" si="38"/>
        <v/>
      </c>
      <c r="X297" s="404"/>
      <c r="AA297" s="30"/>
      <c r="AB297" s="28"/>
      <c r="AE297" s="28"/>
      <c r="AF297" s="28"/>
      <c r="AG297" s="28"/>
      <c r="AI297" s="28"/>
      <c r="AK297" s="28"/>
      <c r="AL297" s="28"/>
    </row>
    <row r="298" spans="1:38" ht="15.6">
      <c r="A298" s="404"/>
      <c r="B298" s="244">
        <f>+'Ark1'!C1667</f>
        <v>2023</v>
      </c>
      <c r="C298" s="404"/>
      <c r="D298" s="244">
        <f>+'Ark1'!M1667</f>
        <v>3</v>
      </c>
      <c r="E298" s="244" t="str">
        <f>VLOOKUP(D298,RNR!$D$8:$E$22,2)</f>
        <v>1+</v>
      </c>
      <c r="F298" s="244">
        <f>+'Ark1'!D1667</f>
        <v>5</v>
      </c>
      <c r="G298" s="244" t="str">
        <f>VLOOKUP(F298,RNR!$G$8:$H$19,2)</f>
        <v>Mai</v>
      </c>
      <c r="H298" s="244">
        <f>+'Ark1'!Q1667</f>
        <v>2</v>
      </c>
      <c r="I298" s="244">
        <f>+'Ark1'!R1667</f>
        <v>2</v>
      </c>
      <c r="J298" s="245">
        <f>+IF(I298=0,"",'Ark1'!AG1667)</f>
        <v>0.24038461538461528</v>
      </c>
      <c r="K298" s="245">
        <f>+IF(I298=0,"",'Ark1'!AH1667)</f>
        <v>0.18995625023370599</v>
      </c>
      <c r="L298" s="246">
        <f>+IF(I298=0,"",'Ark1'!S1667)</f>
        <v>8.5</v>
      </c>
      <c r="M298" s="310">
        <f>+IF(I298=0,"",'Ark1'!U1667)</f>
        <v>12.7</v>
      </c>
      <c r="N298" s="245">
        <f>+IF(I298=0,"",'Ark1'!V1667)</f>
        <v>0</v>
      </c>
      <c r="O298" s="245">
        <f>+IF(I298=0,"",'Ark1'!W1667)</f>
        <v>0</v>
      </c>
      <c r="P298" s="247">
        <f>+IF(I298=0,"",'Ark1'!X1667)</f>
        <v>50</v>
      </c>
      <c r="Q298" s="247">
        <f>+IF(I298=0,"",'Ark1'!Y1667)</f>
        <v>0</v>
      </c>
      <c r="R298" s="247">
        <f>+IF(I298=0,"",'Ark1'!Z1667)</f>
        <v>0</v>
      </c>
      <c r="S298" s="245">
        <f>+IF(I298=0,"",'Ark1'!AA1667)</f>
        <v>3.5000000000000053</v>
      </c>
      <c r="T298" s="245">
        <f>+IF(I298=0,"",'Ark1'!AB1667)</f>
        <v>0.5</v>
      </c>
      <c r="U298" s="247">
        <f>+'Ark1'!AD1667</f>
        <v>99.999999999999886</v>
      </c>
      <c r="V298" s="245">
        <f t="shared" si="37"/>
        <v>0.66666666666666663</v>
      </c>
      <c r="W298" s="245">
        <f t="shared" si="38"/>
        <v>1</v>
      </c>
      <c r="X298" s="404"/>
      <c r="AA298" s="30"/>
      <c r="AB298" s="28"/>
      <c r="AE298" s="28"/>
      <c r="AF298" s="28"/>
      <c r="AG298" s="28"/>
      <c r="AI298" s="28"/>
      <c r="AK298" s="28"/>
      <c r="AL298" s="28"/>
    </row>
    <row r="299" spans="1:38" ht="15.6">
      <c r="A299" s="404"/>
      <c r="B299" s="244">
        <f>+'Ark1'!C1668</f>
        <v>2023</v>
      </c>
      <c r="C299" s="404"/>
      <c r="D299" s="244">
        <f>+'Ark1'!M1668</f>
        <v>3</v>
      </c>
      <c r="E299" s="244" t="str">
        <f>VLOOKUP(D299,RNR!$D$8:$E$22,2)</f>
        <v>1+</v>
      </c>
      <c r="F299" s="244">
        <f>+'Ark1'!D1668</f>
        <v>6</v>
      </c>
      <c r="G299" s="244" t="str">
        <f>VLOOKUP(F299,RNR!$G$8:$H$19,2)</f>
        <v>Jun</v>
      </c>
      <c r="H299" s="244">
        <f>+'Ark1'!Q1668</f>
        <v>26</v>
      </c>
      <c r="I299" s="244">
        <f>+'Ark1'!R1668</f>
        <v>58</v>
      </c>
      <c r="J299" s="245">
        <f>+IF(I299=0,"",'Ark1'!AG1668)</f>
        <v>3.1149301825993549</v>
      </c>
      <c r="K299" s="245">
        <f>+IF(I299=0,"",'Ark1'!AH1668)</f>
        <v>2.4521470711266904</v>
      </c>
      <c r="L299" s="246">
        <f>+IF(I299=0,"",'Ark1'!S1668)</f>
        <v>7.7413793103448301</v>
      </c>
      <c r="M299" s="310">
        <f>+IF(I299=0,"",'Ark1'!U1668)</f>
        <v>11.724137931034484</v>
      </c>
      <c r="N299" s="245">
        <f>+IF(I299=0,"",'Ark1'!V1668)</f>
        <v>0</v>
      </c>
      <c r="O299" s="245">
        <f>+IF(I299=0,"",'Ark1'!W1668)</f>
        <v>0</v>
      </c>
      <c r="P299" s="247">
        <f>+IF(I299=0,"",'Ark1'!X1668)</f>
        <v>3.4482758620689653</v>
      </c>
      <c r="Q299" s="247">
        <f>+IF(I299=0,"",'Ark1'!Y1668)</f>
        <v>0</v>
      </c>
      <c r="R299" s="247">
        <f>+IF(I299=0,"",'Ark1'!Z1668)</f>
        <v>0</v>
      </c>
      <c r="S299" s="245">
        <f>+IF(I299=0,"",'Ark1'!AA1668)</f>
        <v>2.9301824319354912</v>
      </c>
      <c r="T299" s="245">
        <f>+IF(I299=0,"",'Ark1'!AB1668)</f>
        <v>1.5263246912175061</v>
      </c>
      <c r="U299" s="247">
        <f>+'Ark1'!AD1668</f>
        <v>49.522815646005874</v>
      </c>
      <c r="V299" s="245">
        <f t="shared" si="37"/>
        <v>19.333333333333332</v>
      </c>
      <c r="W299" s="245">
        <f t="shared" si="38"/>
        <v>2.2307692307692308</v>
      </c>
      <c r="X299" s="404"/>
      <c r="AA299" s="30"/>
      <c r="AB299" s="28"/>
      <c r="AE299" s="28"/>
      <c r="AF299" s="28"/>
      <c r="AG299" s="28"/>
      <c r="AI299" s="28"/>
      <c r="AK299" s="28"/>
      <c r="AL299" s="28"/>
    </row>
    <row r="300" spans="1:38" ht="15.6">
      <c r="A300" s="404"/>
      <c r="B300" s="244">
        <f>+'Ark1'!C1669</f>
        <v>2023</v>
      </c>
      <c r="C300" s="404"/>
      <c r="D300" s="244">
        <f>+'Ark1'!M1669</f>
        <v>3</v>
      </c>
      <c r="E300" s="244" t="str">
        <f>VLOOKUP(D300,RNR!$D$8:$E$22,2)</f>
        <v>1+</v>
      </c>
      <c r="F300" s="244">
        <f>+'Ark1'!D1669</f>
        <v>7</v>
      </c>
      <c r="G300" s="244" t="str">
        <f>VLOOKUP(F300,RNR!$G$8:$H$19,2)</f>
        <v>Jul</v>
      </c>
      <c r="H300" s="244">
        <f>+'Ark1'!Q1669</f>
        <v>4</v>
      </c>
      <c r="I300" s="244">
        <f>+'Ark1'!R1669</f>
        <v>16</v>
      </c>
      <c r="J300" s="245">
        <f>+IF(I300=0,"",'Ark1'!AG1669)</f>
        <v>29.090909090909086</v>
      </c>
      <c r="K300" s="245">
        <f>+IF(I300=0,"",'Ark1'!AH1669)</f>
        <v>24.680046538685279</v>
      </c>
      <c r="L300" s="246">
        <f>+IF(I300=0,"",'Ark1'!S1669)</f>
        <v>7.0625</v>
      </c>
      <c r="M300" s="310">
        <f>+IF(I300=0,"",'Ark1'!U1669)</f>
        <v>10.606249999999999</v>
      </c>
      <c r="N300" s="245">
        <f>+IF(I300=0,"",'Ark1'!V1669)</f>
        <v>0</v>
      </c>
      <c r="O300" s="245">
        <f>+IF(I300=0,"",'Ark1'!W1669)</f>
        <v>0</v>
      </c>
      <c r="P300" s="247">
        <f>+IF(I300=0,"",'Ark1'!X1669)</f>
        <v>0</v>
      </c>
      <c r="Q300" s="247">
        <f>+IF(I300=0,"",'Ark1'!Y1669)</f>
        <v>0</v>
      </c>
      <c r="R300" s="247">
        <f>+IF(I300=0,"",'Ark1'!Z1669)</f>
        <v>0</v>
      </c>
      <c r="S300" s="245">
        <f>+IF(I300=0,"",'Ark1'!AA1669)</f>
        <v>1.4707433282187712</v>
      </c>
      <c r="T300" s="245">
        <f>+IF(I300=0,"",'Ark1'!AB1669)</f>
        <v>1.3448396744593758</v>
      </c>
      <c r="U300" s="247">
        <f>+'Ark1'!AD1669</f>
        <v>67.917987811540073</v>
      </c>
      <c r="V300" s="245">
        <f t="shared" si="37"/>
        <v>5.333333333333333</v>
      </c>
      <c r="W300" s="245">
        <f t="shared" si="38"/>
        <v>4</v>
      </c>
      <c r="X300" s="404"/>
      <c r="AA300" s="30"/>
      <c r="AB300" s="28"/>
      <c r="AE300" s="28"/>
      <c r="AF300" s="28"/>
      <c r="AG300" s="28"/>
      <c r="AI300" s="28"/>
      <c r="AK300" s="28"/>
      <c r="AL300" s="28"/>
    </row>
    <row r="301" spans="1:38" ht="15.6">
      <c r="A301" s="404"/>
      <c r="B301" s="244">
        <f>+'Ark1'!C1670</f>
        <v>2023</v>
      </c>
      <c r="C301" s="404"/>
      <c r="D301" s="244">
        <f>+'Ark1'!M1670</f>
        <v>3</v>
      </c>
      <c r="E301" s="244" t="str">
        <f>VLOOKUP(D301,RNR!$D$8:$E$22,2)</f>
        <v>1+</v>
      </c>
      <c r="F301" s="244">
        <f>+'Ark1'!D1670</f>
        <v>8</v>
      </c>
      <c r="G301" s="244" t="str">
        <f>VLOOKUP(F301,RNR!$G$8:$H$19,2)</f>
        <v>Aug</v>
      </c>
      <c r="H301" s="244">
        <f>+'Ark1'!Q1670</f>
        <v>0</v>
      </c>
      <c r="I301" s="244">
        <f>+'Ark1'!R1670</f>
        <v>0</v>
      </c>
      <c r="J301" s="245" t="str">
        <f>+IF(I301=0,"",'Ark1'!AG1670)</f>
        <v/>
      </c>
      <c r="K301" s="245" t="str">
        <f>+IF(I301=0,"",'Ark1'!AH1670)</f>
        <v/>
      </c>
      <c r="L301" s="246" t="str">
        <f>+IF(I301=0,"",'Ark1'!S1670)</f>
        <v/>
      </c>
      <c r="M301" s="310" t="str">
        <f>+IF(I301=0,"",'Ark1'!U1670)</f>
        <v/>
      </c>
      <c r="N301" s="245" t="str">
        <f>+IF(I301=0,"",'Ark1'!V1670)</f>
        <v/>
      </c>
      <c r="O301" s="245" t="str">
        <f>+IF(I301=0,"",'Ark1'!W1670)</f>
        <v/>
      </c>
      <c r="P301" s="247" t="str">
        <f>+IF(I301=0,"",'Ark1'!X1670)</f>
        <v/>
      </c>
      <c r="Q301" s="247" t="str">
        <f>+IF(I301=0,"",'Ark1'!Y1670)</f>
        <v/>
      </c>
      <c r="R301" s="247" t="str">
        <f>+IF(I301=0,"",'Ark1'!Z1670)</f>
        <v/>
      </c>
      <c r="S301" s="245" t="str">
        <f>+IF(I301=0,"",'Ark1'!AA1670)</f>
        <v/>
      </c>
      <c r="T301" s="245" t="str">
        <f>+IF(I301=0,"",'Ark1'!AB1670)</f>
        <v/>
      </c>
      <c r="U301" s="247">
        <f>+'Ark1'!AD1670</f>
        <v>0</v>
      </c>
      <c r="V301" s="245" t="str">
        <f t="shared" si="37"/>
        <v/>
      </c>
      <c r="W301" s="245" t="str">
        <f t="shared" si="38"/>
        <v/>
      </c>
      <c r="X301" s="404"/>
      <c r="AA301" s="30"/>
      <c r="AB301" s="28"/>
      <c r="AE301" s="28"/>
      <c r="AF301" s="28"/>
      <c r="AG301" s="28"/>
      <c r="AI301" s="28"/>
      <c r="AK301" s="28"/>
      <c r="AL301" s="28"/>
    </row>
    <row r="302" spans="1:38" ht="15.6">
      <c r="A302" s="404"/>
      <c r="B302" s="244">
        <f>+'Ark1'!C1671</f>
        <v>2023</v>
      </c>
      <c r="C302" s="404"/>
      <c r="D302" s="244">
        <f>+'Ark1'!M1671</f>
        <v>3</v>
      </c>
      <c r="E302" s="244" t="str">
        <f>VLOOKUP(D302,RNR!$D$8:$E$22,2)</f>
        <v>1+</v>
      </c>
      <c r="F302" s="244">
        <f>+'Ark1'!D1671</f>
        <v>9</v>
      </c>
      <c r="G302" s="244" t="str">
        <f>VLOOKUP(F302,RNR!$G$8:$H$19,2)</f>
        <v>Sep</v>
      </c>
      <c r="H302" s="244">
        <f>+'Ark1'!Q1671</f>
        <v>0</v>
      </c>
      <c r="I302" s="244">
        <f>+'Ark1'!R1671</f>
        <v>0</v>
      </c>
      <c r="J302" s="245" t="str">
        <f>+IF(I302=0,"",'Ark1'!AG1671)</f>
        <v/>
      </c>
      <c r="K302" s="245" t="str">
        <f>+IF(I302=0,"",'Ark1'!AH1671)</f>
        <v/>
      </c>
      <c r="L302" s="246" t="str">
        <f>+IF(I302=0,"",'Ark1'!S1671)</f>
        <v/>
      </c>
      <c r="M302" s="310" t="str">
        <f>+IF(I302=0,"",'Ark1'!U1671)</f>
        <v/>
      </c>
      <c r="N302" s="245" t="str">
        <f>+IF(I302=0,"",'Ark1'!V1671)</f>
        <v/>
      </c>
      <c r="O302" s="245" t="str">
        <f>+IF(I302=0,"",'Ark1'!W1671)</f>
        <v/>
      </c>
      <c r="P302" s="247" t="str">
        <f>+IF(I302=0,"",'Ark1'!X1671)</f>
        <v/>
      </c>
      <c r="Q302" s="247" t="str">
        <f>+IF(I302=0,"",'Ark1'!Y1671)</f>
        <v/>
      </c>
      <c r="R302" s="247" t="str">
        <f>+IF(I302=0,"",'Ark1'!Z1671)</f>
        <v/>
      </c>
      <c r="S302" s="245" t="str">
        <f>+IF(I302=0,"",'Ark1'!AA1671)</f>
        <v/>
      </c>
      <c r="T302" s="245" t="str">
        <f>+IF(I302=0,"",'Ark1'!AB1671)</f>
        <v/>
      </c>
      <c r="U302" s="247">
        <f>+'Ark1'!AD1671</f>
        <v>0</v>
      </c>
      <c r="V302" s="245" t="str">
        <f t="shared" si="37"/>
        <v/>
      </c>
      <c r="W302" s="245" t="str">
        <f t="shared" si="38"/>
        <v/>
      </c>
      <c r="X302" s="404"/>
      <c r="AA302" s="30"/>
      <c r="AB302" s="28"/>
      <c r="AE302" s="28"/>
      <c r="AF302" s="28"/>
      <c r="AG302" s="28"/>
      <c r="AI302" s="28"/>
      <c r="AK302" s="28"/>
      <c r="AL302" s="28"/>
    </row>
    <row r="303" spans="1:38" ht="15.6">
      <c r="A303" s="404"/>
      <c r="B303" s="244">
        <f>+'Ark1'!C1672</f>
        <v>2023</v>
      </c>
      <c r="C303" s="404"/>
      <c r="D303" s="244">
        <f>+'Ark1'!M1672</f>
        <v>3</v>
      </c>
      <c r="E303" s="244" t="str">
        <f>VLOOKUP(D303,RNR!$D$8:$E$22,2)</f>
        <v>1+</v>
      </c>
      <c r="F303" s="244">
        <f>+'Ark1'!D1672</f>
        <v>10</v>
      </c>
      <c r="G303" s="244" t="str">
        <f>VLOOKUP(F303,RNR!$G$8:$H$19,2)</f>
        <v>Okt</v>
      </c>
      <c r="H303" s="244">
        <f>+'Ark1'!Q1672</f>
        <v>0</v>
      </c>
      <c r="I303" s="244">
        <f>+'Ark1'!R1672</f>
        <v>0</v>
      </c>
      <c r="J303" s="245" t="str">
        <f>+IF(I303=0,"",'Ark1'!AG1672)</f>
        <v/>
      </c>
      <c r="K303" s="245" t="str">
        <f>+IF(I303=0,"",'Ark1'!AH1672)</f>
        <v/>
      </c>
      <c r="L303" s="246" t="str">
        <f>+IF(I303=0,"",'Ark1'!S1672)</f>
        <v/>
      </c>
      <c r="M303" s="310" t="str">
        <f>+IF(I303=0,"",'Ark1'!U1672)</f>
        <v/>
      </c>
      <c r="N303" s="245" t="str">
        <f>+IF(I303=0,"",'Ark1'!V1672)</f>
        <v/>
      </c>
      <c r="O303" s="245" t="str">
        <f>+IF(I303=0,"",'Ark1'!W1672)</f>
        <v/>
      </c>
      <c r="P303" s="247" t="str">
        <f>+IF(I303=0,"",'Ark1'!X1672)</f>
        <v/>
      </c>
      <c r="Q303" s="247" t="str">
        <f>+IF(I303=0,"",'Ark1'!Y1672)</f>
        <v/>
      </c>
      <c r="R303" s="247" t="str">
        <f>+IF(I303=0,"",'Ark1'!Z1672)</f>
        <v/>
      </c>
      <c r="S303" s="245" t="str">
        <f>+IF(I303=0,"",'Ark1'!AA1672)</f>
        <v/>
      </c>
      <c r="T303" s="245" t="str">
        <f>+IF(I303=0,"",'Ark1'!AB1672)</f>
        <v/>
      </c>
      <c r="U303" s="247">
        <f>+'Ark1'!AD1672</f>
        <v>0</v>
      </c>
      <c r="V303" s="245" t="str">
        <f t="shared" si="37"/>
        <v/>
      </c>
      <c r="W303" s="245" t="str">
        <f t="shared" si="38"/>
        <v/>
      </c>
      <c r="X303" s="404"/>
      <c r="AA303" s="30"/>
      <c r="AB303" s="28"/>
      <c r="AE303" s="28"/>
      <c r="AF303" s="28"/>
      <c r="AG303" s="28"/>
      <c r="AI303" s="28"/>
      <c r="AK303" s="28"/>
      <c r="AL303" s="28"/>
    </row>
    <row r="304" spans="1:38" ht="15.6">
      <c r="A304" s="404"/>
      <c r="B304" s="244">
        <f>+'Ark1'!C1673</f>
        <v>2023</v>
      </c>
      <c r="C304" s="404"/>
      <c r="D304" s="244">
        <f>+'Ark1'!M1673</f>
        <v>3</v>
      </c>
      <c r="E304" s="244" t="str">
        <f>VLOOKUP(D304,RNR!$D$8:$E$22,2)</f>
        <v>1+</v>
      </c>
      <c r="F304" s="244">
        <f>+'Ark1'!D1673</f>
        <v>11</v>
      </c>
      <c r="G304" s="244" t="str">
        <f>VLOOKUP(F304,RNR!$G$8:$H$19,2)</f>
        <v>Nov</v>
      </c>
      <c r="H304" s="244">
        <f>+'Ark1'!Q1673</f>
        <v>0</v>
      </c>
      <c r="I304" s="244">
        <f>+'Ark1'!R1673</f>
        <v>0</v>
      </c>
      <c r="J304" s="245" t="str">
        <f>+IF(I304=0,"",'Ark1'!AG1673)</f>
        <v/>
      </c>
      <c r="K304" s="245" t="str">
        <f>+IF(I304=0,"",'Ark1'!AH1673)</f>
        <v/>
      </c>
      <c r="L304" s="246" t="str">
        <f>+IF(I304=0,"",'Ark1'!S1673)</f>
        <v/>
      </c>
      <c r="M304" s="310" t="str">
        <f>+IF(I304=0,"",'Ark1'!U1673)</f>
        <v/>
      </c>
      <c r="N304" s="245" t="str">
        <f>+IF(I304=0,"",'Ark1'!V1673)</f>
        <v/>
      </c>
      <c r="O304" s="245" t="str">
        <f>+IF(I304=0,"",'Ark1'!W1673)</f>
        <v/>
      </c>
      <c r="P304" s="247" t="str">
        <f>+IF(I304=0,"",'Ark1'!X1673)</f>
        <v/>
      </c>
      <c r="Q304" s="247" t="str">
        <f>+IF(I304=0,"",'Ark1'!Y1673)</f>
        <v/>
      </c>
      <c r="R304" s="247" t="str">
        <f>+IF(I304=0,"",'Ark1'!Z1673)</f>
        <v/>
      </c>
      <c r="S304" s="245" t="str">
        <f>+IF(I304=0,"",'Ark1'!AA1673)</f>
        <v/>
      </c>
      <c r="T304" s="245" t="str">
        <f>+IF(I304=0,"",'Ark1'!AB1673)</f>
        <v/>
      </c>
      <c r="U304" s="247">
        <f>+'Ark1'!AD1673</f>
        <v>0</v>
      </c>
      <c r="V304" s="245" t="str">
        <f t="shared" si="37"/>
        <v/>
      </c>
      <c r="W304" s="245" t="str">
        <f t="shared" si="38"/>
        <v/>
      </c>
      <c r="X304" s="404"/>
      <c r="AA304" s="30"/>
      <c r="AB304" s="28"/>
      <c r="AE304" s="28"/>
      <c r="AF304" s="28"/>
      <c r="AG304" s="28"/>
      <c r="AI304" s="28"/>
      <c r="AK304" s="28"/>
      <c r="AL304" s="28"/>
    </row>
    <row r="305" spans="1:38" ht="15.6">
      <c r="A305" s="404"/>
      <c r="B305" s="244">
        <f>+'Ark1'!C1674</f>
        <v>2023</v>
      </c>
      <c r="C305" s="404"/>
      <c r="D305" s="244">
        <f>+'Ark1'!M1674</f>
        <v>3</v>
      </c>
      <c r="E305" s="244" t="str">
        <f>VLOOKUP(D305,RNR!$D$8:$E$22,2)</f>
        <v>1+</v>
      </c>
      <c r="F305" s="244">
        <f>+'Ark1'!D1674</f>
        <v>12</v>
      </c>
      <c r="G305" s="244" t="str">
        <f>VLOOKUP(F305,RNR!$G$8:$H$19,2)</f>
        <v>Des</v>
      </c>
      <c r="H305" s="244">
        <f>+'Ark1'!Q1674</f>
        <v>0</v>
      </c>
      <c r="I305" s="244">
        <f>+'Ark1'!R1674</f>
        <v>0</v>
      </c>
      <c r="J305" s="245" t="str">
        <f>+IF(I305=0,"",'Ark1'!AG1674)</f>
        <v/>
      </c>
      <c r="K305" s="245" t="str">
        <f>+IF(I305=0,"",'Ark1'!AH1674)</f>
        <v/>
      </c>
      <c r="L305" s="246" t="str">
        <f>+IF(I305=0,"",'Ark1'!S1674)</f>
        <v/>
      </c>
      <c r="M305" s="310" t="str">
        <f>+IF(I305=0,"",'Ark1'!U1674)</f>
        <v/>
      </c>
      <c r="N305" s="245" t="str">
        <f>+IF(I305=0,"",'Ark1'!V1674)</f>
        <v/>
      </c>
      <c r="O305" s="245" t="str">
        <f>+IF(I305=0,"",'Ark1'!W1674)</f>
        <v/>
      </c>
      <c r="P305" s="247" t="str">
        <f>+IF(I305=0,"",'Ark1'!X1674)</f>
        <v/>
      </c>
      <c r="Q305" s="247" t="str">
        <f>+IF(I305=0,"",'Ark1'!Y1674)</f>
        <v/>
      </c>
      <c r="R305" s="247" t="str">
        <f>+IF(I305=0,"",'Ark1'!Z1674)</f>
        <v/>
      </c>
      <c r="S305" s="245" t="str">
        <f>+IF(I305=0,"",'Ark1'!AA1674)</f>
        <v/>
      </c>
      <c r="T305" s="245" t="str">
        <f>+IF(I305=0,"",'Ark1'!AB1674)</f>
        <v/>
      </c>
      <c r="U305" s="247">
        <f>+'Ark1'!AD1674</f>
        <v>0</v>
      </c>
      <c r="V305" s="245" t="str">
        <f t="shared" si="37"/>
        <v/>
      </c>
      <c r="W305" s="245" t="str">
        <f t="shared" si="38"/>
        <v/>
      </c>
      <c r="X305" s="404"/>
      <c r="AA305" s="30"/>
      <c r="AB305" s="28"/>
      <c r="AE305" s="28"/>
      <c r="AF305" s="28"/>
      <c r="AG305" s="28"/>
      <c r="AI305" s="28"/>
      <c r="AK305" s="28"/>
      <c r="AL305" s="28"/>
    </row>
    <row r="306" spans="1:38" ht="15.6">
      <c r="A306" s="404"/>
      <c r="B306" s="244">
        <f>+'Ark1'!C1675</f>
        <v>2023</v>
      </c>
      <c r="C306" s="404"/>
      <c r="D306" s="244">
        <f>+'Ark1'!M1675</f>
        <v>4</v>
      </c>
      <c r="E306" s="244" t="str">
        <f>VLOOKUP(D306,RNR!$D$8:$E$22,2)</f>
        <v>2-</v>
      </c>
      <c r="F306" s="244">
        <f>+'Ark1'!D1675</f>
        <v>1</v>
      </c>
      <c r="G306" s="244" t="str">
        <f>VLOOKUP(F306,RNR!$G$8:$H$19,2)</f>
        <v>Jan</v>
      </c>
      <c r="H306" s="244">
        <f>+'Ark1'!Q1675</f>
        <v>0</v>
      </c>
      <c r="I306" s="244">
        <f>+'Ark1'!R1675</f>
        <v>0</v>
      </c>
      <c r="J306" s="245" t="str">
        <f>+IF(I306=0,"",'Ark1'!AG1675)</f>
        <v/>
      </c>
      <c r="K306" s="245" t="str">
        <f>+IF(I306=0,"",'Ark1'!AH1675)</f>
        <v/>
      </c>
      <c r="L306" s="246" t="str">
        <f>+IF(I306=0,"",'Ark1'!S1675)</f>
        <v/>
      </c>
      <c r="M306" s="310" t="str">
        <f>+IF(I306=0,"",'Ark1'!U1675)</f>
        <v/>
      </c>
      <c r="N306" s="245" t="str">
        <f>+IF(I306=0,"",'Ark1'!V1675)</f>
        <v/>
      </c>
      <c r="O306" s="245" t="str">
        <f>+IF(I306=0,"",'Ark1'!W1675)</f>
        <v/>
      </c>
      <c r="P306" s="247" t="str">
        <f>+IF(I306=0,"",'Ark1'!X1675)</f>
        <v/>
      </c>
      <c r="Q306" s="247" t="str">
        <f>+IF(I306=0,"",'Ark1'!Y1675)</f>
        <v/>
      </c>
      <c r="R306" s="247" t="str">
        <f>+IF(I306=0,"",'Ark1'!Z1675)</f>
        <v/>
      </c>
      <c r="S306" s="245" t="str">
        <f>+IF(I306=0,"",'Ark1'!AA1675)</f>
        <v/>
      </c>
      <c r="T306" s="245" t="str">
        <f>+IF(I306=0,"",'Ark1'!AB1675)</f>
        <v/>
      </c>
      <c r="U306" s="247">
        <f>+'Ark1'!AD1675</f>
        <v>0</v>
      </c>
      <c r="V306" s="245" t="str">
        <f t="shared" ref="V306:V369" si="39">+IF(I306=0,"",I306/D306)</f>
        <v/>
      </c>
      <c r="W306" s="245" t="str">
        <f t="shared" ref="W306:W369" si="40">+IF(I306=0,"",I306/H306)</f>
        <v/>
      </c>
      <c r="X306" s="404"/>
      <c r="AA306" s="30"/>
      <c r="AB306" s="28"/>
      <c r="AE306" s="28"/>
      <c r="AF306" s="28"/>
      <c r="AG306" s="28"/>
      <c r="AI306" s="28"/>
      <c r="AK306" s="28"/>
      <c r="AL306" s="28"/>
    </row>
    <row r="307" spans="1:38" ht="15.6">
      <c r="A307" s="404"/>
      <c r="B307" s="244">
        <f>+'Ark1'!C1676</f>
        <v>2023</v>
      </c>
      <c r="C307" s="404"/>
      <c r="D307" s="244">
        <f>+'Ark1'!M1676</f>
        <v>4</v>
      </c>
      <c r="E307" s="244" t="str">
        <f>VLOOKUP(D307,RNR!$D$8:$E$22,2)</f>
        <v>2-</v>
      </c>
      <c r="F307" s="244">
        <f>+'Ark1'!D1676</f>
        <v>2</v>
      </c>
      <c r="G307" s="244" t="str">
        <f>VLOOKUP(F307,RNR!$G$8:$H$19,2)</f>
        <v>Feb</v>
      </c>
      <c r="H307" s="244">
        <f>+'Ark1'!Q1676</f>
        <v>0</v>
      </c>
      <c r="I307" s="244">
        <f>+'Ark1'!R1676</f>
        <v>0</v>
      </c>
      <c r="J307" s="245" t="str">
        <f>+IF(I307=0,"",'Ark1'!AG1676)</f>
        <v/>
      </c>
      <c r="K307" s="245" t="str">
        <f>+IF(I307=0,"",'Ark1'!AH1676)</f>
        <v/>
      </c>
      <c r="L307" s="246" t="str">
        <f>+IF(I307=0,"",'Ark1'!S1676)</f>
        <v/>
      </c>
      <c r="M307" s="310" t="str">
        <f>+IF(I307=0,"",'Ark1'!U1676)</f>
        <v/>
      </c>
      <c r="N307" s="245" t="str">
        <f>+IF(I307=0,"",'Ark1'!V1676)</f>
        <v/>
      </c>
      <c r="O307" s="245" t="str">
        <f>+IF(I307=0,"",'Ark1'!W1676)</f>
        <v/>
      </c>
      <c r="P307" s="247" t="str">
        <f>+IF(I307=0,"",'Ark1'!X1676)</f>
        <v/>
      </c>
      <c r="Q307" s="247" t="str">
        <f>+IF(I307=0,"",'Ark1'!Y1676)</f>
        <v/>
      </c>
      <c r="R307" s="247" t="str">
        <f>+IF(I307=0,"",'Ark1'!Z1676)</f>
        <v/>
      </c>
      <c r="S307" s="245" t="str">
        <f>+IF(I307=0,"",'Ark1'!AA1676)</f>
        <v/>
      </c>
      <c r="T307" s="245" t="str">
        <f>+IF(I307=0,"",'Ark1'!AB1676)</f>
        <v/>
      </c>
      <c r="U307" s="247">
        <f>+'Ark1'!AD1676</f>
        <v>0</v>
      </c>
      <c r="V307" s="245" t="str">
        <f t="shared" si="39"/>
        <v/>
      </c>
      <c r="W307" s="245" t="str">
        <f t="shared" si="40"/>
        <v/>
      </c>
      <c r="X307" s="404"/>
      <c r="AA307" s="30"/>
      <c r="AB307" s="28"/>
      <c r="AE307" s="28"/>
      <c r="AF307" s="28"/>
      <c r="AG307" s="28"/>
      <c r="AI307" s="28"/>
      <c r="AK307" s="28"/>
      <c r="AL307" s="28"/>
    </row>
    <row r="308" spans="1:38" ht="15.6">
      <c r="A308" s="404"/>
      <c r="B308" s="244">
        <f>+'Ark1'!C1677</f>
        <v>2023</v>
      </c>
      <c r="C308" s="404"/>
      <c r="D308" s="244">
        <f>+'Ark1'!M1677</f>
        <v>4</v>
      </c>
      <c r="E308" s="244" t="str">
        <f>VLOOKUP(D308,RNR!$D$8:$E$22,2)</f>
        <v>2-</v>
      </c>
      <c r="F308" s="244">
        <f>+'Ark1'!D1677</f>
        <v>3</v>
      </c>
      <c r="G308" s="244" t="str">
        <f>VLOOKUP(F308,RNR!$G$8:$H$19,2)</f>
        <v>Mar</v>
      </c>
      <c r="H308" s="244">
        <f>+'Ark1'!Q1677</f>
        <v>0</v>
      </c>
      <c r="I308" s="244">
        <f>+'Ark1'!R1677</f>
        <v>0</v>
      </c>
      <c r="J308" s="245" t="str">
        <f>+IF(I308=0,"",'Ark1'!AG1677)</f>
        <v/>
      </c>
      <c r="K308" s="245" t="str">
        <f>+IF(I308=0,"",'Ark1'!AH1677)</f>
        <v/>
      </c>
      <c r="L308" s="246" t="str">
        <f>+IF(I308=0,"",'Ark1'!S1677)</f>
        <v/>
      </c>
      <c r="M308" s="310" t="str">
        <f>+IF(I308=0,"",'Ark1'!U1677)</f>
        <v/>
      </c>
      <c r="N308" s="245" t="str">
        <f>+IF(I308=0,"",'Ark1'!V1677)</f>
        <v/>
      </c>
      <c r="O308" s="245" t="str">
        <f>+IF(I308=0,"",'Ark1'!W1677)</f>
        <v/>
      </c>
      <c r="P308" s="247" t="str">
        <f>+IF(I308=0,"",'Ark1'!X1677)</f>
        <v/>
      </c>
      <c r="Q308" s="247" t="str">
        <f>+IF(I308=0,"",'Ark1'!Y1677)</f>
        <v/>
      </c>
      <c r="R308" s="247" t="str">
        <f>+IF(I308=0,"",'Ark1'!Z1677)</f>
        <v/>
      </c>
      <c r="S308" s="245" t="str">
        <f>+IF(I308=0,"",'Ark1'!AA1677)</f>
        <v/>
      </c>
      <c r="T308" s="245" t="str">
        <f>+IF(I308=0,"",'Ark1'!AB1677)</f>
        <v/>
      </c>
      <c r="U308" s="247">
        <f>+'Ark1'!AD1677</f>
        <v>0</v>
      </c>
      <c r="V308" s="245" t="str">
        <f t="shared" si="39"/>
        <v/>
      </c>
      <c r="W308" s="245" t="str">
        <f t="shared" si="40"/>
        <v/>
      </c>
      <c r="X308" s="404"/>
      <c r="AA308" s="30"/>
      <c r="AB308" s="28"/>
      <c r="AE308" s="28"/>
      <c r="AF308" s="28"/>
      <c r="AG308" s="28"/>
      <c r="AI308" s="28"/>
      <c r="AK308" s="28"/>
      <c r="AL308" s="28"/>
    </row>
    <row r="309" spans="1:38" ht="15.6">
      <c r="A309" s="404"/>
      <c r="B309" s="244">
        <f>+'Ark1'!C1678</f>
        <v>2023</v>
      </c>
      <c r="C309" s="404"/>
      <c r="D309" s="244">
        <f>+'Ark1'!M1678</f>
        <v>4</v>
      </c>
      <c r="E309" s="244" t="str">
        <f>VLOOKUP(D309,RNR!$D$8:$E$22,2)</f>
        <v>2-</v>
      </c>
      <c r="F309" s="244">
        <f>+'Ark1'!D1678</f>
        <v>4</v>
      </c>
      <c r="G309" s="244" t="str">
        <f>VLOOKUP(F309,RNR!$G$8:$H$19,2)</f>
        <v>Apr</v>
      </c>
      <c r="H309" s="244">
        <f>+'Ark1'!Q1678</f>
        <v>0</v>
      </c>
      <c r="I309" s="244">
        <f>+'Ark1'!R1678</f>
        <v>0</v>
      </c>
      <c r="J309" s="245" t="str">
        <f>+IF(I309=0,"",'Ark1'!AG1678)</f>
        <v/>
      </c>
      <c r="K309" s="245" t="str">
        <f>+IF(I309=0,"",'Ark1'!AH1678)</f>
        <v/>
      </c>
      <c r="L309" s="246" t="str">
        <f>+IF(I309=0,"",'Ark1'!S1678)</f>
        <v/>
      </c>
      <c r="M309" s="310" t="str">
        <f>+IF(I309=0,"",'Ark1'!U1678)</f>
        <v/>
      </c>
      <c r="N309" s="245" t="str">
        <f>+IF(I309=0,"",'Ark1'!V1678)</f>
        <v/>
      </c>
      <c r="O309" s="245" t="str">
        <f>+IF(I309=0,"",'Ark1'!W1678)</f>
        <v/>
      </c>
      <c r="P309" s="247" t="str">
        <f>+IF(I309=0,"",'Ark1'!X1678)</f>
        <v/>
      </c>
      <c r="Q309" s="247" t="str">
        <f>+IF(I309=0,"",'Ark1'!Y1678)</f>
        <v/>
      </c>
      <c r="R309" s="247" t="str">
        <f>+IF(I309=0,"",'Ark1'!Z1678)</f>
        <v/>
      </c>
      <c r="S309" s="245" t="str">
        <f>+IF(I309=0,"",'Ark1'!AA1678)</f>
        <v/>
      </c>
      <c r="T309" s="245" t="str">
        <f>+IF(I309=0,"",'Ark1'!AB1678)</f>
        <v/>
      </c>
      <c r="U309" s="247">
        <f>+'Ark1'!AD1678</f>
        <v>0</v>
      </c>
      <c r="V309" s="245" t="str">
        <f t="shared" si="39"/>
        <v/>
      </c>
      <c r="W309" s="245" t="str">
        <f t="shared" si="40"/>
        <v/>
      </c>
      <c r="X309" s="404"/>
      <c r="AA309" s="30"/>
      <c r="AB309" s="28"/>
      <c r="AE309" s="28"/>
      <c r="AF309" s="28"/>
      <c r="AG309" s="28"/>
      <c r="AI309" s="28"/>
      <c r="AK309" s="28"/>
      <c r="AL309" s="28"/>
    </row>
    <row r="310" spans="1:38" ht="15.6">
      <c r="A310" s="404"/>
      <c r="B310" s="244">
        <f>+'Ark1'!C1679</f>
        <v>2023</v>
      </c>
      <c r="C310" s="404"/>
      <c r="D310" s="244">
        <f>+'Ark1'!M1679</f>
        <v>4</v>
      </c>
      <c r="E310" s="244" t="str">
        <f>VLOOKUP(D310,RNR!$D$8:$E$22,2)</f>
        <v>2-</v>
      </c>
      <c r="F310" s="244">
        <f>+'Ark1'!D1679</f>
        <v>5</v>
      </c>
      <c r="G310" s="244" t="str">
        <f>VLOOKUP(F310,RNR!$G$8:$H$19,2)</f>
        <v>Mai</v>
      </c>
      <c r="H310" s="244">
        <f>+'Ark1'!Q1679</f>
        <v>10</v>
      </c>
      <c r="I310" s="244">
        <f>+'Ark1'!R1679</f>
        <v>28</v>
      </c>
      <c r="J310" s="245">
        <f>+IF(I310=0,"",'Ark1'!AG1679)</f>
        <v>3.3653846153846154</v>
      </c>
      <c r="K310" s="245">
        <f>+IF(I310=0,"",'Ark1'!AH1679)</f>
        <v>2.6556482070074408</v>
      </c>
      <c r="L310" s="246">
        <f>+IF(I310=0,"",'Ark1'!S1679)</f>
        <v>8.5357142857142883</v>
      </c>
      <c r="M310" s="310">
        <f>+IF(I310=0,"",'Ark1'!U1679)</f>
        <v>12.68214285714286</v>
      </c>
      <c r="N310" s="245">
        <f>+IF(I310=0,"",'Ark1'!V1679)</f>
        <v>0</v>
      </c>
      <c r="O310" s="245">
        <f>+IF(I310=0,"",'Ark1'!W1679)</f>
        <v>0</v>
      </c>
      <c r="P310" s="247">
        <f>+IF(I310=0,"",'Ark1'!X1679)</f>
        <v>7.1428571428571441</v>
      </c>
      <c r="Q310" s="247">
        <f>+IF(I310=0,"",'Ark1'!Y1679)</f>
        <v>0</v>
      </c>
      <c r="R310" s="247">
        <f>+IF(I310=0,"",'Ark1'!Z1679)</f>
        <v>0</v>
      </c>
      <c r="S310" s="245">
        <f>+IF(I310=0,"",'Ark1'!AA1679)</f>
        <v>2.3253346259084839</v>
      </c>
      <c r="T310" s="245">
        <f>+IF(I310=0,"",'Ark1'!AB1679)</f>
        <v>0.77837481134653996</v>
      </c>
      <c r="U310" s="247">
        <f>+'Ark1'!AD1679</f>
        <v>18.484512270000319</v>
      </c>
      <c r="V310" s="245">
        <f t="shared" si="39"/>
        <v>7</v>
      </c>
      <c r="W310" s="245">
        <f t="shared" si="40"/>
        <v>2.8</v>
      </c>
      <c r="X310" s="404"/>
      <c r="AA310" s="30"/>
      <c r="AB310" s="28"/>
      <c r="AE310" s="28"/>
      <c r="AF310" s="28"/>
      <c r="AG310" s="28"/>
      <c r="AI310" s="28"/>
      <c r="AK310" s="28"/>
      <c r="AL310" s="28"/>
    </row>
    <row r="311" spans="1:38" ht="15.6">
      <c r="A311" s="404"/>
      <c r="B311" s="244">
        <f>+'Ark1'!C1680</f>
        <v>2023</v>
      </c>
      <c r="C311" s="404"/>
      <c r="D311" s="244">
        <f>+'Ark1'!M1680</f>
        <v>4</v>
      </c>
      <c r="E311" s="244" t="str">
        <f>VLOOKUP(D311,RNR!$D$8:$E$22,2)</f>
        <v>2-</v>
      </c>
      <c r="F311" s="244">
        <f>+'Ark1'!D1680</f>
        <v>6</v>
      </c>
      <c r="G311" s="244" t="str">
        <f>VLOOKUP(F311,RNR!$G$8:$H$19,2)</f>
        <v>Jun</v>
      </c>
      <c r="H311" s="244">
        <f>+'Ark1'!Q1680</f>
        <v>61</v>
      </c>
      <c r="I311" s="244">
        <f>+'Ark1'!R1680</f>
        <v>139</v>
      </c>
      <c r="J311" s="245">
        <f>+IF(I311=0,"",'Ark1'!AG1680)</f>
        <v>7.4650912996777636</v>
      </c>
      <c r="K311" s="245">
        <f>+IF(I311=0,"",'Ark1'!AH1680)</f>
        <v>6.3409638380429012</v>
      </c>
      <c r="L311" s="246">
        <f>+IF(I311=0,"",'Ark1'!S1680)</f>
        <v>7.928057553956835</v>
      </c>
      <c r="M311" s="310">
        <f>+IF(I311=0,"",'Ark1'!U1680)</f>
        <v>12.650359712230218</v>
      </c>
      <c r="N311" s="245">
        <f>+IF(I311=0,"",'Ark1'!V1680)</f>
        <v>0</v>
      </c>
      <c r="O311" s="245">
        <f>+IF(I311=0,"",'Ark1'!W1680)</f>
        <v>0</v>
      </c>
      <c r="P311" s="247">
        <f>+IF(I311=0,"",'Ark1'!X1680)</f>
        <v>15.107913669064748</v>
      </c>
      <c r="Q311" s="247">
        <f>+IF(I311=0,"",'Ark1'!Y1680)</f>
        <v>0</v>
      </c>
      <c r="R311" s="247">
        <f>+IF(I311=0,"",'Ark1'!Z1680)</f>
        <v>0</v>
      </c>
      <c r="S311" s="245">
        <f>+IF(I311=0,"",'Ark1'!AA1680)</f>
        <v>3.3684395144775157</v>
      </c>
      <c r="T311" s="245">
        <f>+IF(I311=0,"",'Ark1'!AB1680)</f>
        <v>1.3010249848008444</v>
      </c>
      <c r="U311" s="247">
        <f>+'Ark1'!AD1680</f>
        <v>59.180742833127361</v>
      </c>
      <c r="V311" s="245">
        <f t="shared" si="39"/>
        <v>34.75</v>
      </c>
      <c r="W311" s="245">
        <f t="shared" si="40"/>
        <v>2.278688524590164</v>
      </c>
      <c r="X311" s="404"/>
      <c r="AA311" s="30"/>
      <c r="AB311" s="28"/>
      <c r="AE311" s="28"/>
      <c r="AF311" s="28"/>
      <c r="AG311" s="28"/>
      <c r="AI311" s="28"/>
      <c r="AK311" s="28"/>
      <c r="AL311" s="28"/>
    </row>
    <row r="312" spans="1:38" ht="15.6">
      <c r="A312" s="404"/>
      <c r="B312" s="244">
        <f>+'Ark1'!C1681</f>
        <v>2023</v>
      </c>
      <c r="C312" s="404"/>
      <c r="D312" s="244">
        <f>+'Ark1'!M1681</f>
        <v>4</v>
      </c>
      <c r="E312" s="244" t="str">
        <f>VLOOKUP(D312,RNR!$D$8:$E$22,2)</f>
        <v>2-</v>
      </c>
      <c r="F312" s="244">
        <f>+'Ark1'!D1681</f>
        <v>7</v>
      </c>
      <c r="G312" s="244" t="str">
        <f>VLOOKUP(F312,RNR!$G$8:$H$19,2)</f>
        <v>Jul</v>
      </c>
      <c r="H312" s="244">
        <f>+'Ark1'!Q1681</f>
        <v>4</v>
      </c>
      <c r="I312" s="244">
        <f>+'Ark1'!R1681</f>
        <v>13</v>
      </c>
      <c r="J312" s="245">
        <f>+IF(I312=0,"",'Ark1'!AG1681)</f>
        <v>23.63636363636364</v>
      </c>
      <c r="K312" s="245">
        <f>+IF(I312=0,"",'Ark1'!AH1681)</f>
        <v>21.320535194880744</v>
      </c>
      <c r="L312" s="246">
        <f>+IF(I312=0,"",'Ark1'!S1681)</f>
        <v>8.0769230769230749</v>
      </c>
      <c r="M312" s="310">
        <f>+IF(I312=0,"",'Ark1'!U1681)</f>
        <v>11.276923076923079</v>
      </c>
      <c r="N312" s="245">
        <f>+IF(I312=0,"",'Ark1'!V1681)</f>
        <v>0</v>
      </c>
      <c r="O312" s="245">
        <f>+IF(I312=0,"",'Ark1'!W1681)</f>
        <v>0</v>
      </c>
      <c r="P312" s="247">
        <f>+IF(I312=0,"",'Ark1'!X1681)</f>
        <v>7.6923076923076898</v>
      </c>
      <c r="Q312" s="247">
        <f>+IF(I312=0,"",'Ark1'!Y1681)</f>
        <v>0</v>
      </c>
      <c r="R312" s="247">
        <f>+IF(I312=0,"",'Ark1'!Z1681)</f>
        <v>0</v>
      </c>
      <c r="S312" s="245">
        <f>+IF(I312=0,"",'Ark1'!AA1681)</f>
        <v>1.8377050261980687</v>
      </c>
      <c r="T312" s="245">
        <f>+IF(I312=0,"",'Ark1'!AB1681)</f>
        <v>0.82848689340531245</v>
      </c>
      <c r="U312" s="247">
        <f>+'Ark1'!AD1681</f>
        <v>32.957002291378473</v>
      </c>
      <c r="V312" s="245">
        <f t="shared" si="39"/>
        <v>3.25</v>
      </c>
      <c r="W312" s="245">
        <f t="shared" si="40"/>
        <v>3.25</v>
      </c>
      <c r="X312" s="404"/>
      <c r="AA312" s="30"/>
      <c r="AB312" s="28"/>
      <c r="AE312" s="28"/>
      <c r="AF312" s="28"/>
      <c r="AG312" s="28"/>
      <c r="AI312" s="28"/>
      <c r="AK312" s="28"/>
      <c r="AL312" s="28"/>
    </row>
    <row r="313" spans="1:38" ht="15.6">
      <c r="A313" s="404"/>
      <c r="B313" s="244">
        <f>+'Ark1'!C1682</f>
        <v>2023</v>
      </c>
      <c r="C313" s="404"/>
      <c r="D313" s="244">
        <f>+'Ark1'!M1682</f>
        <v>4</v>
      </c>
      <c r="E313" s="244" t="str">
        <f>VLOOKUP(D313,RNR!$D$8:$E$22,2)</f>
        <v>2-</v>
      </c>
      <c r="F313" s="244">
        <f>+'Ark1'!D1682</f>
        <v>8</v>
      </c>
      <c r="G313" s="244" t="str">
        <f>VLOOKUP(F313,RNR!$G$8:$H$19,2)</f>
        <v>Aug</v>
      </c>
      <c r="H313" s="244">
        <f>+'Ark1'!Q1682</f>
        <v>0</v>
      </c>
      <c r="I313" s="244">
        <f>+'Ark1'!R1682</f>
        <v>0</v>
      </c>
      <c r="J313" s="245" t="str">
        <f>+IF(I313=0,"",'Ark1'!AG1682)</f>
        <v/>
      </c>
      <c r="K313" s="245" t="str">
        <f>+IF(I313=0,"",'Ark1'!AH1682)</f>
        <v/>
      </c>
      <c r="L313" s="246" t="str">
        <f>+IF(I313=0,"",'Ark1'!S1682)</f>
        <v/>
      </c>
      <c r="M313" s="310" t="str">
        <f>+IF(I313=0,"",'Ark1'!U1682)</f>
        <v/>
      </c>
      <c r="N313" s="245" t="str">
        <f>+IF(I313=0,"",'Ark1'!V1682)</f>
        <v/>
      </c>
      <c r="O313" s="245" t="str">
        <f>+IF(I313=0,"",'Ark1'!W1682)</f>
        <v/>
      </c>
      <c r="P313" s="247" t="str">
        <f>+IF(I313=0,"",'Ark1'!X1682)</f>
        <v/>
      </c>
      <c r="Q313" s="247" t="str">
        <f>+IF(I313=0,"",'Ark1'!Y1682)</f>
        <v/>
      </c>
      <c r="R313" s="247" t="str">
        <f>+IF(I313=0,"",'Ark1'!Z1682)</f>
        <v/>
      </c>
      <c r="S313" s="245" t="str">
        <f>+IF(I313=0,"",'Ark1'!AA1682)</f>
        <v/>
      </c>
      <c r="T313" s="245" t="str">
        <f>+IF(I313=0,"",'Ark1'!AB1682)</f>
        <v/>
      </c>
      <c r="U313" s="247">
        <f>+'Ark1'!AD1682</f>
        <v>0</v>
      </c>
      <c r="V313" s="245" t="str">
        <f t="shared" si="39"/>
        <v/>
      </c>
      <c r="W313" s="245" t="str">
        <f t="shared" si="40"/>
        <v/>
      </c>
      <c r="X313" s="404"/>
      <c r="AA313" s="30"/>
      <c r="AB313" s="28"/>
      <c r="AE313" s="28"/>
      <c r="AF313" s="28"/>
      <c r="AG313" s="28"/>
      <c r="AI313" s="28"/>
      <c r="AK313" s="28"/>
      <c r="AL313" s="28"/>
    </row>
    <row r="314" spans="1:38" ht="15.6">
      <c r="A314" s="404"/>
      <c r="B314" s="244">
        <f>+'Ark1'!C1683</f>
        <v>2023</v>
      </c>
      <c r="C314" s="404"/>
      <c r="D314" s="244">
        <f>+'Ark1'!M1683</f>
        <v>4</v>
      </c>
      <c r="E314" s="244" t="str">
        <f>VLOOKUP(D314,RNR!$D$8:$E$22,2)</f>
        <v>2-</v>
      </c>
      <c r="F314" s="244">
        <f>+'Ark1'!D1683</f>
        <v>9</v>
      </c>
      <c r="G314" s="244" t="str">
        <f>VLOOKUP(F314,RNR!$G$8:$H$19,2)</f>
        <v>Sep</v>
      </c>
      <c r="H314" s="244">
        <f>+'Ark1'!Q1683</f>
        <v>0</v>
      </c>
      <c r="I314" s="244">
        <f>+'Ark1'!R1683</f>
        <v>0</v>
      </c>
      <c r="J314" s="245" t="str">
        <f>+IF(I314=0,"",'Ark1'!AG1683)</f>
        <v/>
      </c>
      <c r="K314" s="245" t="str">
        <f>+IF(I314=0,"",'Ark1'!AH1683)</f>
        <v/>
      </c>
      <c r="L314" s="246" t="str">
        <f>+IF(I314=0,"",'Ark1'!S1683)</f>
        <v/>
      </c>
      <c r="M314" s="310" t="str">
        <f>+IF(I314=0,"",'Ark1'!U1683)</f>
        <v/>
      </c>
      <c r="N314" s="245" t="str">
        <f>+IF(I314=0,"",'Ark1'!V1683)</f>
        <v/>
      </c>
      <c r="O314" s="245" t="str">
        <f>+IF(I314=0,"",'Ark1'!W1683)</f>
        <v/>
      </c>
      <c r="P314" s="247" t="str">
        <f>+IF(I314=0,"",'Ark1'!X1683)</f>
        <v/>
      </c>
      <c r="Q314" s="247" t="str">
        <f>+IF(I314=0,"",'Ark1'!Y1683)</f>
        <v/>
      </c>
      <c r="R314" s="247" t="str">
        <f>+IF(I314=0,"",'Ark1'!Z1683)</f>
        <v/>
      </c>
      <c r="S314" s="245" t="str">
        <f>+IF(I314=0,"",'Ark1'!AA1683)</f>
        <v/>
      </c>
      <c r="T314" s="245" t="str">
        <f>+IF(I314=0,"",'Ark1'!AB1683)</f>
        <v/>
      </c>
      <c r="U314" s="247">
        <f>+'Ark1'!AD1683</f>
        <v>0</v>
      </c>
      <c r="V314" s="245" t="str">
        <f t="shared" si="39"/>
        <v/>
      </c>
      <c r="W314" s="245" t="str">
        <f t="shared" si="40"/>
        <v/>
      </c>
      <c r="X314" s="404"/>
      <c r="AA314" s="30"/>
      <c r="AB314" s="28"/>
      <c r="AE314" s="28"/>
      <c r="AF314" s="28"/>
      <c r="AG314" s="28"/>
      <c r="AI314" s="28"/>
      <c r="AK314" s="28"/>
      <c r="AL314" s="28"/>
    </row>
    <row r="315" spans="1:38" ht="15.6">
      <c r="A315" s="404"/>
      <c r="B315" s="244">
        <f>+'Ark1'!C1684</f>
        <v>2023</v>
      </c>
      <c r="C315" s="404"/>
      <c r="D315" s="244">
        <f>+'Ark1'!M1684</f>
        <v>4</v>
      </c>
      <c r="E315" s="244" t="str">
        <f>VLOOKUP(D315,RNR!$D$8:$E$22,2)</f>
        <v>2-</v>
      </c>
      <c r="F315" s="244">
        <f>+'Ark1'!D1684</f>
        <v>10</v>
      </c>
      <c r="G315" s="244" t="str">
        <f>VLOOKUP(F315,RNR!$G$8:$H$19,2)</f>
        <v>Okt</v>
      </c>
      <c r="H315" s="244">
        <f>+'Ark1'!Q1684</f>
        <v>1</v>
      </c>
      <c r="I315" s="244">
        <f>+'Ark1'!R1684</f>
        <v>1</v>
      </c>
      <c r="J315" s="245">
        <f>+IF(I315=0,"",'Ark1'!AG1684)</f>
        <v>50</v>
      </c>
      <c r="K315" s="245">
        <f>+IF(I315=0,"",'Ark1'!AH1684)</f>
        <v>46.612466124661239</v>
      </c>
      <c r="L315" s="246">
        <f>+IF(I315=0,"",'Ark1'!S1684)</f>
        <v>8</v>
      </c>
      <c r="M315" s="310">
        <f>+IF(I315=0,"",'Ark1'!U1684)</f>
        <v>17.2</v>
      </c>
      <c r="N315" s="245">
        <f>+IF(I315=0,"",'Ark1'!V1684)</f>
        <v>0</v>
      </c>
      <c r="O315" s="245">
        <f>+IF(I315=0,"",'Ark1'!W1684)</f>
        <v>0</v>
      </c>
      <c r="P315" s="247">
        <f>+IF(I315=0,"",'Ark1'!X1684)</f>
        <v>100</v>
      </c>
      <c r="Q315" s="247">
        <f>+IF(I315=0,"",'Ark1'!Y1684)</f>
        <v>0</v>
      </c>
      <c r="R315" s="247">
        <f>+IF(I315=0,"",'Ark1'!Z1684)</f>
        <v>0</v>
      </c>
      <c r="S315" s="245">
        <f>+IF(I315=0,"",'Ark1'!AA1684)</f>
        <v>0</v>
      </c>
      <c r="T315" s="245">
        <f>+IF(I315=0,"",'Ark1'!AB1684)</f>
        <v>0</v>
      </c>
      <c r="U315" s="247">
        <f>+'Ark1'!AD1684</f>
        <v>0</v>
      </c>
      <c r="V315" s="245">
        <f t="shared" si="39"/>
        <v>0.25</v>
      </c>
      <c r="W315" s="245">
        <f t="shared" si="40"/>
        <v>1</v>
      </c>
      <c r="X315" s="404"/>
      <c r="AA315" s="30"/>
      <c r="AB315" s="28"/>
      <c r="AE315" s="28"/>
      <c r="AF315" s="28"/>
      <c r="AG315" s="28"/>
      <c r="AI315" s="28"/>
      <c r="AK315" s="28"/>
      <c r="AL315" s="28"/>
    </row>
    <row r="316" spans="1:38" ht="15.6">
      <c r="A316" s="404"/>
      <c r="B316" s="244">
        <f>+'Ark1'!C1685</f>
        <v>2023</v>
      </c>
      <c r="C316" s="404"/>
      <c r="D316" s="244">
        <f>+'Ark1'!M1685</f>
        <v>4</v>
      </c>
      <c r="E316" s="244" t="str">
        <f>VLOOKUP(D316,RNR!$D$8:$E$22,2)</f>
        <v>2-</v>
      </c>
      <c r="F316" s="244">
        <f>+'Ark1'!D1685</f>
        <v>11</v>
      </c>
      <c r="G316" s="244" t="str">
        <f>VLOOKUP(F316,RNR!$G$8:$H$19,2)</f>
        <v>Nov</v>
      </c>
      <c r="H316" s="244">
        <f>+'Ark1'!Q1685</f>
        <v>0</v>
      </c>
      <c r="I316" s="244">
        <f>+'Ark1'!R1685</f>
        <v>0</v>
      </c>
      <c r="J316" s="245" t="str">
        <f>+IF(I316=0,"",'Ark1'!AG1685)</f>
        <v/>
      </c>
      <c r="K316" s="245" t="str">
        <f>+IF(I316=0,"",'Ark1'!AH1685)</f>
        <v/>
      </c>
      <c r="L316" s="246" t="str">
        <f>+IF(I316=0,"",'Ark1'!S1685)</f>
        <v/>
      </c>
      <c r="M316" s="310" t="str">
        <f>+IF(I316=0,"",'Ark1'!U1685)</f>
        <v/>
      </c>
      <c r="N316" s="245" t="str">
        <f>+IF(I316=0,"",'Ark1'!V1685)</f>
        <v/>
      </c>
      <c r="O316" s="245" t="str">
        <f>+IF(I316=0,"",'Ark1'!W1685)</f>
        <v/>
      </c>
      <c r="P316" s="247" t="str">
        <f>+IF(I316=0,"",'Ark1'!X1685)</f>
        <v/>
      </c>
      <c r="Q316" s="247" t="str">
        <f>+IF(I316=0,"",'Ark1'!Y1685)</f>
        <v/>
      </c>
      <c r="R316" s="247" t="str">
        <f>+IF(I316=0,"",'Ark1'!Z1685)</f>
        <v/>
      </c>
      <c r="S316" s="245" t="str">
        <f>+IF(I316=0,"",'Ark1'!AA1685)</f>
        <v/>
      </c>
      <c r="T316" s="245" t="str">
        <f>+IF(I316=0,"",'Ark1'!AB1685)</f>
        <v/>
      </c>
      <c r="U316" s="247">
        <f>+'Ark1'!AD1685</f>
        <v>0</v>
      </c>
      <c r="V316" s="245" t="str">
        <f t="shared" si="39"/>
        <v/>
      </c>
      <c r="W316" s="245" t="str">
        <f t="shared" si="40"/>
        <v/>
      </c>
      <c r="X316" s="404"/>
      <c r="AA316" s="30"/>
      <c r="AB316" s="28"/>
      <c r="AE316" s="28"/>
      <c r="AF316" s="28"/>
      <c r="AG316" s="28"/>
      <c r="AI316" s="28"/>
      <c r="AK316" s="28"/>
      <c r="AL316" s="28"/>
    </row>
    <row r="317" spans="1:38" ht="15.6">
      <c r="A317" s="404"/>
      <c r="B317" s="244">
        <f>+'Ark1'!C1686</f>
        <v>2023</v>
      </c>
      <c r="C317" s="404"/>
      <c r="D317" s="244">
        <f>+'Ark1'!M1686</f>
        <v>4</v>
      </c>
      <c r="E317" s="244" t="str">
        <f>VLOOKUP(D317,RNR!$D$8:$E$22,2)</f>
        <v>2-</v>
      </c>
      <c r="F317" s="244">
        <f>+'Ark1'!D1686</f>
        <v>12</v>
      </c>
      <c r="G317" s="244" t="str">
        <f>VLOOKUP(F317,RNR!$G$8:$H$19,2)</f>
        <v>Des</v>
      </c>
      <c r="H317" s="244">
        <f>+'Ark1'!Q1686</f>
        <v>0</v>
      </c>
      <c r="I317" s="244">
        <f>+'Ark1'!R1686</f>
        <v>0</v>
      </c>
      <c r="J317" s="245" t="str">
        <f>+IF(I317=0,"",'Ark1'!AG1686)</f>
        <v/>
      </c>
      <c r="K317" s="245" t="str">
        <f>+IF(I317=0,"",'Ark1'!AH1686)</f>
        <v/>
      </c>
      <c r="L317" s="246" t="str">
        <f>+IF(I317=0,"",'Ark1'!S1686)</f>
        <v/>
      </c>
      <c r="M317" s="310" t="str">
        <f>+IF(I317=0,"",'Ark1'!U1686)</f>
        <v/>
      </c>
      <c r="N317" s="245" t="str">
        <f>+IF(I317=0,"",'Ark1'!V1686)</f>
        <v/>
      </c>
      <c r="O317" s="245" t="str">
        <f>+IF(I317=0,"",'Ark1'!W1686)</f>
        <v/>
      </c>
      <c r="P317" s="247" t="str">
        <f>+IF(I317=0,"",'Ark1'!X1686)</f>
        <v/>
      </c>
      <c r="Q317" s="247" t="str">
        <f>+IF(I317=0,"",'Ark1'!Y1686)</f>
        <v/>
      </c>
      <c r="R317" s="247" t="str">
        <f>+IF(I317=0,"",'Ark1'!Z1686)</f>
        <v/>
      </c>
      <c r="S317" s="245" t="str">
        <f>+IF(I317=0,"",'Ark1'!AA1686)</f>
        <v/>
      </c>
      <c r="T317" s="245" t="str">
        <f>+IF(I317=0,"",'Ark1'!AB1686)</f>
        <v/>
      </c>
      <c r="U317" s="247">
        <f>+'Ark1'!AD1686</f>
        <v>0</v>
      </c>
      <c r="V317" s="245" t="str">
        <f t="shared" si="39"/>
        <v/>
      </c>
      <c r="W317" s="245" t="str">
        <f t="shared" si="40"/>
        <v/>
      </c>
      <c r="X317" s="404"/>
      <c r="AA317" s="30"/>
      <c r="AB317" s="28"/>
      <c r="AE317" s="28"/>
      <c r="AF317" s="28"/>
      <c r="AG317" s="28"/>
      <c r="AI317" s="28"/>
      <c r="AK317" s="28"/>
      <c r="AL317" s="28"/>
    </row>
    <row r="318" spans="1:38" ht="15.6">
      <c r="A318" s="404"/>
      <c r="B318" s="244">
        <f>+'Ark1'!C1687</f>
        <v>2023</v>
      </c>
      <c r="C318" s="404"/>
      <c r="D318" s="244">
        <f>+'Ark1'!M1687</f>
        <v>5</v>
      </c>
      <c r="E318" s="244" t="str">
        <f>VLOOKUP(D318,RNR!$D$8:$E$22,2)</f>
        <v>2</v>
      </c>
      <c r="F318" s="244">
        <f>+'Ark1'!D1687</f>
        <v>1</v>
      </c>
      <c r="G318" s="244" t="str">
        <f>VLOOKUP(F318,RNR!$G$8:$H$19,2)</f>
        <v>Jan</v>
      </c>
      <c r="H318" s="244">
        <f>+'Ark1'!Q1687</f>
        <v>0</v>
      </c>
      <c r="I318" s="244">
        <f>+'Ark1'!R1687</f>
        <v>0</v>
      </c>
      <c r="J318" s="245" t="str">
        <f>+IF(I318=0,"",'Ark1'!AG1687)</f>
        <v/>
      </c>
      <c r="K318" s="245" t="str">
        <f>+IF(I318=0,"",'Ark1'!AH1687)</f>
        <v/>
      </c>
      <c r="L318" s="246" t="str">
        <f>+IF(I318=0,"",'Ark1'!S1687)</f>
        <v/>
      </c>
      <c r="M318" s="310" t="str">
        <f>+IF(I318=0,"",'Ark1'!U1687)</f>
        <v/>
      </c>
      <c r="N318" s="245" t="str">
        <f>+IF(I318=0,"",'Ark1'!V1687)</f>
        <v/>
      </c>
      <c r="O318" s="245" t="str">
        <f>+IF(I318=0,"",'Ark1'!W1687)</f>
        <v/>
      </c>
      <c r="P318" s="247" t="str">
        <f>+IF(I318=0,"",'Ark1'!X1687)</f>
        <v/>
      </c>
      <c r="Q318" s="247" t="str">
        <f>+IF(I318=0,"",'Ark1'!Y1687)</f>
        <v/>
      </c>
      <c r="R318" s="247" t="str">
        <f>+IF(I318=0,"",'Ark1'!Z1687)</f>
        <v/>
      </c>
      <c r="S318" s="245" t="str">
        <f>+IF(I318=0,"",'Ark1'!AA1687)</f>
        <v/>
      </c>
      <c r="T318" s="245" t="str">
        <f>+IF(I318=0,"",'Ark1'!AB1687)</f>
        <v/>
      </c>
      <c r="U318" s="247">
        <f>+'Ark1'!AD1687</f>
        <v>0</v>
      </c>
      <c r="V318" s="245" t="str">
        <f t="shared" si="39"/>
        <v/>
      </c>
      <c r="W318" s="245" t="str">
        <f t="shared" si="40"/>
        <v/>
      </c>
      <c r="X318" s="404"/>
      <c r="AA318" s="30"/>
      <c r="AB318" s="28"/>
      <c r="AE318" s="28"/>
      <c r="AF318" s="28"/>
      <c r="AG318" s="28"/>
      <c r="AI318" s="28"/>
      <c r="AK318" s="28"/>
      <c r="AL318" s="28"/>
    </row>
    <row r="319" spans="1:38" ht="15.6">
      <c r="A319" s="404"/>
      <c r="B319" s="244">
        <f>+'Ark1'!C1688</f>
        <v>2023</v>
      </c>
      <c r="C319" s="404"/>
      <c r="D319" s="244">
        <f>+'Ark1'!M1688</f>
        <v>5</v>
      </c>
      <c r="E319" s="244" t="str">
        <f>VLOOKUP(D319,RNR!$D$8:$E$22,2)</f>
        <v>2</v>
      </c>
      <c r="F319" s="244">
        <f>+'Ark1'!D1688</f>
        <v>2</v>
      </c>
      <c r="G319" s="244" t="str">
        <f>VLOOKUP(F319,RNR!$G$8:$H$19,2)</f>
        <v>Feb</v>
      </c>
      <c r="H319" s="244">
        <f>+'Ark1'!Q1688</f>
        <v>0</v>
      </c>
      <c r="I319" s="244">
        <f>+'Ark1'!R1688</f>
        <v>0</v>
      </c>
      <c r="J319" s="245" t="str">
        <f>+IF(I319=0,"",'Ark1'!AG1688)</f>
        <v/>
      </c>
      <c r="K319" s="245" t="str">
        <f>+IF(I319=0,"",'Ark1'!AH1688)</f>
        <v/>
      </c>
      <c r="L319" s="246" t="str">
        <f>+IF(I319=0,"",'Ark1'!S1688)</f>
        <v/>
      </c>
      <c r="M319" s="310" t="str">
        <f>+IF(I319=0,"",'Ark1'!U1688)</f>
        <v/>
      </c>
      <c r="N319" s="245" t="str">
        <f>+IF(I319=0,"",'Ark1'!V1688)</f>
        <v/>
      </c>
      <c r="O319" s="245" t="str">
        <f>+IF(I319=0,"",'Ark1'!W1688)</f>
        <v/>
      </c>
      <c r="P319" s="247" t="str">
        <f>+IF(I319=0,"",'Ark1'!X1688)</f>
        <v/>
      </c>
      <c r="Q319" s="247" t="str">
        <f>+IF(I319=0,"",'Ark1'!Y1688)</f>
        <v/>
      </c>
      <c r="R319" s="247" t="str">
        <f>+IF(I319=0,"",'Ark1'!Z1688)</f>
        <v/>
      </c>
      <c r="S319" s="245" t="str">
        <f>+IF(I319=0,"",'Ark1'!AA1688)</f>
        <v/>
      </c>
      <c r="T319" s="245" t="str">
        <f>+IF(I319=0,"",'Ark1'!AB1688)</f>
        <v/>
      </c>
      <c r="U319" s="247">
        <f>+'Ark1'!AD1688</f>
        <v>0</v>
      </c>
      <c r="V319" s="245" t="str">
        <f t="shared" si="39"/>
        <v/>
      </c>
      <c r="W319" s="245" t="str">
        <f t="shared" si="40"/>
        <v/>
      </c>
      <c r="X319" s="404"/>
      <c r="AA319" s="30"/>
      <c r="AB319" s="28"/>
      <c r="AE319" s="28"/>
      <c r="AF319" s="28"/>
      <c r="AG319" s="28"/>
      <c r="AI319" s="28"/>
    </row>
    <row r="320" spans="1:38" ht="15.6">
      <c r="A320" s="404"/>
      <c r="B320" s="244">
        <f>+'Ark1'!C1689</f>
        <v>2023</v>
      </c>
      <c r="C320" s="404"/>
      <c r="D320" s="244">
        <f>+'Ark1'!M1689</f>
        <v>5</v>
      </c>
      <c r="E320" s="244" t="str">
        <f>VLOOKUP(D320,RNR!$D$8:$E$22,2)</f>
        <v>2</v>
      </c>
      <c r="F320" s="244">
        <f>+'Ark1'!D1689</f>
        <v>3</v>
      </c>
      <c r="G320" s="244" t="str">
        <f>VLOOKUP(F320,RNR!$G$8:$H$19,2)</f>
        <v>Mar</v>
      </c>
      <c r="H320" s="244">
        <f>+'Ark1'!Q1689</f>
        <v>1</v>
      </c>
      <c r="I320" s="244">
        <f>+'Ark1'!R1689</f>
        <v>1</v>
      </c>
      <c r="J320" s="245">
        <f>+IF(I320=0,"",'Ark1'!AG1689)</f>
        <v>10</v>
      </c>
      <c r="K320" s="245">
        <f>+IF(I320=0,"",'Ark1'!AH1689)</f>
        <v>5.8947368421052628</v>
      </c>
      <c r="L320" s="246">
        <f>+IF(I320=0,"",'Ark1'!S1689)</f>
        <v>4</v>
      </c>
      <c r="M320" s="310">
        <f>+IF(I320=0,"",'Ark1'!U1689)</f>
        <v>5.6000000000000005</v>
      </c>
      <c r="N320" s="245">
        <f>+IF(I320=0,"",'Ark1'!V1689)</f>
        <v>0</v>
      </c>
      <c r="O320" s="245">
        <f>+IF(I320=0,"",'Ark1'!W1689)</f>
        <v>0</v>
      </c>
      <c r="P320" s="247">
        <f>+IF(I320=0,"",'Ark1'!X1689)</f>
        <v>0</v>
      </c>
      <c r="Q320" s="247">
        <f>+IF(I320=0,"",'Ark1'!Y1689)</f>
        <v>0</v>
      </c>
      <c r="R320" s="247">
        <f>+IF(I320=0,"",'Ark1'!Z1689)</f>
        <v>0</v>
      </c>
      <c r="S320" s="245">
        <f>+IF(I320=0,"",'Ark1'!AA1689)</f>
        <v>0</v>
      </c>
      <c r="T320" s="245">
        <f>+IF(I320=0,"",'Ark1'!AB1689)</f>
        <v>0</v>
      </c>
      <c r="U320" s="247">
        <f>+'Ark1'!AD1689</f>
        <v>0</v>
      </c>
      <c r="V320" s="245">
        <f t="shared" si="39"/>
        <v>0.2</v>
      </c>
      <c r="W320" s="245">
        <f t="shared" si="40"/>
        <v>1</v>
      </c>
      <c r="X320" s="404"/>
      <c r="AA320" s="30"/>
      <c r="AB320" s="28"/>
      <c r="AE320" s="28"/>
      <c r="AF320" s="28"/>
      <c r="AG320" s="28"/>
      <c r="AI320" s="28"/>
    </row>
    <row r="321" spans="1:35" ht="15.6">
      <c r="A321" s="404"/>
      <c r="B321" s="244">
        <f>+'Ark1'!C1690</f>
        <v>2023</v>
      </c>
      <c r="C321" s="404"/>
      <c r="D321" s="244">
        <f>+'Ark1'!M1690</f>
        <v>5</v>
      </c>
      <c r="E321" s="244" t="str">
        <f>VLOOKUP(D321,RNR!$D$8:$E$22,2)</f>
        <v>2</v>
      </c>
      <c r="F321" s="244">
        <f>+'Ark1'!D1690</f>
        <v>4</v>
      </c>
      <c r="G321" s="244" t="str">
        <f>VLOOKUP(F321,RNR!$G$8:$H$19,2)</f>
        <v>Apr</v>
      </c>
      <c r="H321" s="244">
        <f>+'Ark1'!Q1690</f>
        <v>0</v>
      </c>
      <c r="I321" s="244">
        <f>+'Ark1'!R1690</f>
        <v>0</v>
      </c>
      <c r="J321" s="245" t="str">
        <f>+IF(I321=0,"",'Ark1'!AG1690)</f>
        <v/>
      </c>
      <c r="K321" s="245" t="str">
        <f>+IF(I321=0,"",'Ark1'!AH1690)</f>
        <v/>
      </c>
      <c r="L321" s="246" t="str">
        <f>+IF(I321=0,"",'Ark1'!S1690)</f>
        <v/>
      </c>
      <c r="M321" s="310" t="str">
        <f>+IF(I321=0,"",'Ark1'!U1690)</f>
        <v/>
      </c>
      <c r="N321" s="245" t="str">
        <f>+IF(I321=0,"",'Ark1'!V1690)</f>
        <v/>
      </c>
      <c r="O321" s="245" t="str">
        <f>+IF(I321=0,"",'Ark1'!W1690)</f>
        <v/>
      </c>
      <c r="P321" s="247" t="str">
        <f>+IF(I321=0,"",'Ark1'!X1690)</f>
        <v/>
      </c>
      <c r="Q321" s="247" t="str">
        <f>+IF(I321=0,"",'Ark1'!Y1690)</f>
        <v/>
      </c>
      <c r="R321" s="247" t="str">
        <f>+IF(I321=0,"",'Ark1'!Z1690)</f>
        <v/>
      </c>
      <c r="S321" s="245" t="str">
        <f>+IF(I321=0,"",'Ark1'!AA1690)</f>
        <v/>
      </c>
      <c r="T321" s="245" t="str">
        <f>+IF(I321=0,"",'Ark1'!AB1690)</f>
        <v/>
      </c>
      <c r="U321" s="247">
        <f>+'Ark1'!AD1690</f>
        <v>0</v>
      </c>
      <c r="V321" s="245" t="str">
        <f t="shared" si="39"/>
        <v/>
      </c>
      <c r="W321" s="245" t="str">
        <f t="shared" si="40"/>
        <v/>
      </c>
      <c r="X321" s="404"/>
      <c r="AA321" s="30"/>
      <c r="AB321" s="28"/>
      <c r="AE321" s="28"/>
      <c r="AF321" s="28"/>
      <c r="AG321" s="28"/>
      <c r="AI321" s="28"/>
    </row>
    <row r="322" spans="1:35" ht="15.6">
      <c r="A322" s="404"/>
      <c r="B322" s="244">
        <f>+'Ark1'!C1691</f>
        <v>2023</v>
      </c>
      <c r="C322" s="404"/>
      <c r="D322" s="244">
        <f>+'Ark1'!M1691</f>
        <v>5</v>
      </c>
      <c r="E322" s="244" t="str">
        <f>VLOOKUP(D322,RNR!$D$8:$E$22,2)</f>
        <v>2</v>
      </c>
      <c r="F322" s="244">
        <f>+'Ark1'!D1691</f>
        <v>5</v>
      </c>
      <c r="G322" s="244" t="str">
        <f>VLOOKUP(F322,RNR!$G$8:$H$19,2)</f>
        <v>Mai</v>
      </c>
      <c r="H322" s="244">
        <f>+'Ark1'!Q1691</f>
        <v>25</v>
      </c>
      <c r="I322" s="244">
        <f>+'Ark1'!R1691</f>
        <v>80</v>
      </c>
      <c r="J322" s="245">
        <f>+IF(I322=0,"",'Ark1'!AG1691)</f>
        <v>9.6153846153846114</v>
      </c>
      <c r="K322" s="245">
        <f>+IF(I322=0,"",'Ark1'!AH1691)</f>
        <v>7.9452567026885568</v>
      </c>
      <c r="L322" s="246">
        <f>+IF(I322=0,"",'Ark1'!S1691)</f>
        <v>9.0124999999999993</v>
      </c>
      <c r="M322" s="310">
        <f>+IF(I322=0,"",'Ark1'!U1691)</f>
        <v>13.28</v>
      </c>
      <c r="N322" s="245">
        <f>+IF(I322=0,"",'Ark1'!V1691)</f>
        <v>0</v>
      </c>
      <c r="O322" s="245">
        <f>+IF(I322=0,"",'Ark1'!W1691)</f>
        <v>0</v>
      </c>
      <c r="P322" s="247">
        <f>+IF(I322=0,"",'Ark1'!X1691)</f>
        <v>11.25</v>
      </c>
      <c r="Q322" s="247">
        <f>+IF(I322=0,"",'Ark1'!Y1691)</f>
        <v>0</v>
      </c>
      <c r="R322" s="247">
        <f>+IF(I322=0,"",'Ark1'!Z1691)</f>
        <v>0</v>
      </c>
      <c r="S322" s="245">
        <f>+IF(I322=0,"",'Ark1'!AA1691)</f>
        <v>2.3115146549394745</v>
      </c>
      <c r="T322" s="245">
        <f>+IF(I322=0,"",'Ark1'!AB1691)</f>
        <v>0.95516687023787283</v>
      </c>
      <c r="U322" s="247">
        <f>+'Ark1'!AD1691</f>
        <v>22.827304635382418</v>
      </c>
      <c r="V322" s="245">
        <f t="shared" si="39"/>
        <v>16</v>
      </c>
      <c r="W322" s="245">
        <f t="shared" si="40"/>
        <v>3.2</v>
      </c>
      <c r="X322" s="404"/>
      <c r="AA322" s="30"/>
      <c r="AB322" s="28"/>
      <c r="AE322" s="28"/>
      <c r="AF322" s="28"/>
      <c r="AG322" s="28"/>
      <c r="AI322" s="28"/>
    </row>
    <row r="323" spans="1:35" ht="15.6">
      <c r="A323" s="404"/>
      <c r="B323" s="244">
        <f>+'Ark1'!C1692</f>
        <v>2023</v>
      </c>
      <c r="C323" s="404"/>
      <c r="D323" s="244">
        <f>+'Ark1'!M1692</f>
        <v>5</v>
      </c>
      <c r="E323" s="244" t="str">
        <f>VLOOKUP(D323,RNR!$D$8:$E$22,2)</f>
        <v>2</v>
      </c>
      <c r="F323" s="244">
        <f>+'Ark1'!D1692</f>
        <v>6</v>
      </c>
      <c r="G323" s="244" t="str">
        <f>VLOOKUP(F323,RNR!$G$8:$H$19,2)</f>
        <v>Jun</v>
      </c>
      <c r="H323" s="244">
        <f>+'Ark1'!Q1692</f>
        <v>82</v>
      </c>
      <c r="I323" s="244">
        <f>+'Ark1'!R1692</f>
        <v>278</v>
      </c>
      <c r="J323" s="245">
        <f>+IF(I323=0,"",'Ark1'!AG1692)</f>
        <v>14.930182599355525</v>
      </c>
      <c r="K323" s="245">
        <f>+IF(I323=0,"",'Ark1'!AH1692)</f>
        <v>13.567946110462023</v>
      </c>
      <c r="L323" s="246">
        <f>+IF(I323=0,"",'Ark1'!S1692)</f>
        <v>8.3633093525179873</v>
      </c>
      <c r="M323" s="310">
        <f>+IF(I323=0,"",'Ark1'!U1692)</f>
        <v>13.534172661870503</v>
      </c>
      <c r="N323" s="245">
        <f>+IF(I323=0,"",'Ark1'!V1692)</f>
        <v>0.35971223021582727</v>
      </c>
      <c r="O323" s="245">
        <f>+IF(I323=0,"",'Ark1'!W1692)</f>
        <v>0</v>
      </c>
      <c r="P323" s="247">
        <f>+IF(I323=0,"",'Ark1'!X1692)</f>
        <v>13.669064748201437</v>
      </c>
      <c r="Q323" s="247">
        <f>+IF(I323=0,"",'Ark1'!Y1692)</f>
        <v>0.35971223021582727</v>
      </c>
      <c r="R323" s="247">
        <f>+IF(I323=0,"",'Ark1'!Z1692)</f>
        <v>0</v>
      </c>
      <c r="S323" s="245">
        <f>+IF(I323=0,"",'Ark1'!AA1692)</f>
        <v>2.5171250584974674</v>
      </c>
      <c r="T323" s="245">
        <f>+IF(I323=0,"",'Ark1'!AB1692)</f>
        <v>1.3441931539909981</v>
      </c>
      <c r="U323" s="247">
        <f>+'Ark1'!AD1692</f>
        <v>52.524069887661085</v>
      </c>
      <c r="V323" s="245">
        <f t="shared" si="39"/>
        <v>55.6</v>
      </c>
      <c r="W323" s="245">
        <f t="shared" si="40"/>
        <v>3.3902439024390243</v>
      </c>
      <c r="X323" s="404"/>
      <c r="AA323" s="30"/>
      <c r="AB323" s="28"/>
      <c r="AE323" s="28"/>
      <c r="AF323" s="28"/>
      <c r="AG323" s="28"/>
      <c r="AI323" s="28"/>
    </row>
    <row r="324" spans="1:35" ht="15.6">
      <c r="A324" s="404"/>
      <c r="B324" s="244">
        <f>+'Ark1'!C1693</f>
        <v>2023</v>
      </c>
      <c r="C324" s="404"/>
      <c r="D324" s="244">
        <f>+'Ark1'!M1693</f>
        <v>5</v>
      </c>
      <c r="E324" s="244" t="str">
        <f>VLOOKUP(D324,RNR!$D$8:$E$22,2)</f>
        <v>2</v>
      </c>
      <c r="F324" s="244">
        <f>+'Ark1'!D1693</f>
        <v>7</v>
      </c>
      <c r="G324" s="244" t="str">
        <f>VLOOKUP(F324,RNR!$G$8:$H$19,2)</f>
        <v>Jul</v>
      </c>
      <c r="H324" s="244">
        <f>+'Ark1'!Q1693</f>
        <v>4</v>
      </c>
      <c r="I324" s="244">
        <f>+'Ark1'!R1693</f>
        <v>7</v>
      </c>
      <c r="J324" s="245">
        <f>+IF(I324=0,"",'Ark1'!AG1693)</f>
        <v>12.727272727272728</v>
      </c>
      <c r="K324" s="245">
        <f>+IF(I324=0,"",'Ark1'!AH1693)</f>
        <v>11.21291448516579</v>
      </c>
      <c r="L324" s="246">
        <f>+IF(I324=0,"",'Ark1'!S1693)</f>
        <v>7.7142857142857117</v>
      </c>
      <c r="M324" s="310">
        <f>+IF(I324=0,"",'Ark1'!U1693)</f>
        <v>11.014285714285718</v>
      </c>
      <c r="N324" s="245">
        <f>+IF(I324=0,"",'Ark1'!V1693)</f>
        <v>0</v>
      </c>
      <c r="O324" s="245">
        <f>+IF(I324=0,"",'Ark1'!W1693)</f>
        <v>0</v>
      </c>
      <c r="P324" s="247">
        <f>+IF(I324=0,"",'Ark1'!X1693)</f>
        <v>0</v>
      </c>
      <c r="Q324" s="247">
        <f>+IF(I324=0,"",'Ark1'!Y1693)</f>
        <v>0</v>
      </c>
      <c r="R324" s="247">
        <f>+IF(I324=0,"",'Ark1'!Z1693)</f>
        <v>0</v>
      </c>
      <c r="S324" s="245">
        <f>+IF(I324=0,"",'Ark1'!AA1693)</f>
        <v>1.7406308966484902</v>
      </c>
      <c r="T324" s="245">
        <f>+IF(I324=0,"",'Ark1'!AB1693)</f>
        <v>0.88063057185270754</v>
      </c>
      <c r="U324" s="247">
        <f>+'Ark1'!AD1693</f>
        <v>25.429442603364045</v>
      </c>
      <c r="V324" s="245">
        <f t="shared" si="39"/>
        <v>1.4</v>
      </c>
      <c r="W324" s="245">
        <f t="shared" si="40"/>
        <v>1.75</v>
      </c>
      <c r="X324" s="404"/>
      <c r="AA324" s="30"/>
      <c r="AB324" s="28"/>
      <c r="AE324" s="28"/>
      <c r="AF324" s="28"/>
      <c r="AG324" s="28"/>
      <c r="AI324" s="28"/>
    </row>
    <row r="325" spans="1:35" ht="15.6">
      <c r="A325" s="404"/>
      <c r="B325" s="244">
        <f>+'Ark1'!C1694</f>
        <v>2023</v>
      </c>
      <c r="C325" s="404"/>
      <c r="D325" s="244">
        <f>+'Ark1'!M1694</f>
        <v>5</v>
      </c>
      <c r="E325" s="244" t="str">
        <f>VLOOKUP(D325,RNR!$D$8:$E$22,2)</f>
        <v>2</v>
      </c>
      <c r="F325" s="244">
        <f>+'Ark1'!D1694</f>
        <v>8</v>
      </c>
      <c r="G325" s="244" t="str">
        <f>VLOOKUP(F325,RNR!$G$8:$H$19,2)</f>
        <v>Aug</v>
      </c>
      <c r="H325" s="244">
        <f>+'Ark1'!Q1694</f>
        <v>0</v>
      </c>
      <c r="I325" s="244">
        <f>+'Ark1'!R1694</f>
        <v>0</v>
      </c>
      <c r="J325" s="245" t="str">
        <f>+IF(I325=0,"",'Ark1'!AG1694)</f>
        <v/>
      </c>
      <c r="K325" s="245" t="str">
        <f>+IF(I325=0,"",'Ark1'!AH1694)</f>
        <v/>
      </c>
      <c r="L325" s="246" t="str">
        <f>+IF(I325=0,"",'Ark1'!S1694)</f>
        <v/>
      </c>
      <c r="M325" s="310" t="str">
        <f>+IF(I325=0,"",'Ark1'!U1694)</f>
        <v/>
      </c>
      <c r="N325" s="245" t="str">
        <f>+IF(I325=0,"",'Ark1'!V1694)</f>
        <v/>
      </c>
      <c r="O325" s="245" t="str">
        <f>+IF(I325=0,"",'Ark1'!W1694)</f>
        <v/>
      </c>
      <c r="P325" s="247" t="str">
        <f>+IF(I325=0,"",'Ark1'!X1694)</f>
        <v/>
      </c>
      <c r="Q325" s="247" t="str">
        <f>+IF(I325=0,"",'Ark1'!Y1694)</f>
        <v/>
      </c>
      <c r="R325" s="247" t="str">
        <f>+IF(I325=0,"",'Ark1'!Z1694)</f>
        <v/>
      </c>
      <c r="S325" s="245" t="str">
        <f>+IF(I325=0,"",'Ark1'!AA1694)</f>
        <v/>
      </c>
      <c r="T325" s="245" t="str">
        <f>+IF(I325=0,"",'Ark1'!AB1694)</f>
        <v/>
      </c>
      <c r="U325" s="247">
        <f>+'Ark1'!AD1694</f>
        <v>0</v>
      </c>
      <c r="V325" s="245" t="str">
        <f t="shared" si="39"/>
        <v/>
      </c>
      <c r="W325" s="245" t="str">
        <f t="shared" si="40"/>
        <v/>
      </c>
      <c r="X325" s="404"/>
      <c r="AA325" s="30"/>
      <c r="AB325" s="28"/>
      <c r="AE325" s="28"/>
      <c r="AF325" s="28"/>
      <c r="AG325" s="28"/>
      <c r="AI325" s="28"/>
    </row>
    <row r="326" spans="1:35" ht="15.6">
      <c r="A326" s="404"/>
      <c r="B326" s="244">
        <f>+'Ark1'!C1695</f>
        <v>2023</v>
      </c>
      <c r="C326" s="404"/>
      <c r="D326" s="244">
        <f>+'Ark1'!M1695</f>
        <v>5</v>
      </c>
      <c r="E326" s="244" t="str">
        <f>VLOOKUP(D326,RNR!$D$8:$E$22,2)</f>
        <v>2</v>
      </c>
      <c r="F326" s="244">
        <f>+'Ark1'!D1695</f>
        <v>9</v>
      </c>
      <c r="G326" s="244" t="str">
        <f>VLOOKUP(F326,RNR!$G$8:$H$19,2)</f>
        <v>Sep</v>
      </c>
      <c r="H326" s="244">
        <f>+'Ark1'!Q1695</f>
        <v>1</v>
      </c>
      <c r="I326" s="244">
        <f>+'Ark1'!R1695</f>
        <v>1</v>
      </c>
      <c r="J326" s="245">
        <f>+IF(I326=0,"",'Ark1'!AG1695)</f>
        <v>50</v>
      </c>
      <c r="K326" s="245">
        <f>+IF(I326=0,"",'Ark1'!AH1695)</f>
        <v>43.749999999999993</v>
      </c>
      <c r="L326" s="246">
        <f>+IF(I326=0,"",'Ark1'!S1695)</f>
        <v>8</v>
      </c>
      <c r="M326" s="310">
        <f>+IF(I326=0,"",'Ark1'!U1695)</f>
        <v>16.8</v>
      </c>
      <c r="N326" s="245">
        <f>+IF(I326=0,"",'Ark1'!V1695)</f>
        <v>0</v>
      </c>
      <c r="O326" s="245">
        <f>+IF(I326=0,"",'Ark1'!W1695)</f>
        <v>0</v>
      </c>
      <c r="P326" s="247">
        <f>+IF(I326=0,"",'Ark1'!X1695)</f>
        <v>100</v>
      </c>
      <c r="Q326" s="247">
        <f>+IF(I326=0,"",'Ark1'!Y1695)</f>
        <v>0</v>
      </c>
      <c r="R326" s="247">
        <f>+IF(I326=0,"",'Ark1'!Z1695)</f>
        <v>0</v>
      </c>
      <c r="S326" s="245">
        <f>+IF(I326=0,"",'Ark1'!AA1695)</f>
        <v>0</v>
      </c>
      <c r="T326" s="245">
        <f>+IF(I326=0,"",'Ark1'!AB1695)</f>
        <v>0</v>
      </c>
      <c r="U326" s="247">
        <f>+'Ark1'!AD1695</f>
        <v>0</v>
      </c>
      <c r="V326" s="245">
        <f t="shared" si="39"/>
        <v>0.2</v>
      </c>
      <c r="W326" s="245">
        <f t="shared" si="40"/>
        <v>1</v>
      </c>
      <c r="X326" s="404"/>
      <c r="AA326" s="30"/>
      <c r="AB326" s="28"/>
      <c r="AE326" s="28"/>
      <c r="AF326" s="28"/>
      <c r="AG326" s="28"/>
      <c r="AI326" s="28"/>
    </row>
    <row r="327" spans="1:35" ht="15.6">
      <c r="A327" s="404"/>
      <c r="B327" s="244">
        <f>+'Ark1'!C1696</f>
        <v>2023</v>
      </c>
      <c r="C327" s="404"/>
      <c r="D327" s="244">
        <f>+'Ark1'!M1696</f>
        <v>5</v>
      </c>
      <c r="E327" s="244" t="str">
        <f>VLOOKUP(D327,RNR!$D$8:$E$22,2)</f>
        <v>2</v>
      </c>
      <c r="F327" s="244">
        <f>+'Ark1'!D1696</f>
        <v>10</v>
      </c>
      <c r="G327" s="244" t="str">
        <f>VLOOKUP(F327,RNR!$G$8:$H$19,2)</f>
        <v>Okt</v>
      </c>
      <c r="H327" s="244">
        <f>+'Ark1'!Q1696</f>
        <v>0</v>
      </c>
      <c r="I327" s="244">
        <f>+'Ark1'!R1696</f>
        <v>0</v>
      </c>
      <c r="J327" s="245" t="str">
        <f>+IF(I327=0,"",'Ark1'!AG1696)</f>
        <v/>
      </c>
      <c r="K327" s="245" t="str">
        <f>+IF(I327=0,"",'Ark1'!AH1696)</f>
        <v/>
      </c>
      <c r="L327" s="246" t="str">
        <f>+IF(I327=0,"",'Ark1'!S1696)</f>
        <v/>
      </c>
      <c r="M327" s="310" t="str">
        <f>+IF(I327=0,"",'Ark1'!U1696)</f>
        <v/>
      </c>
      <c r="N327" s="245" t="str">
        <f>+IF(I327=0,"",'Ark1'!V1696)</f>
        <v/>
      </c>
      <c r="O327" s="245" t="str">
        <f>+IF(I327=0,"",'Ark1'!W1696)</f>
        <v/>
      </c>
      <c r="P327" s="247" t="str">
        <f>+IF(I327=0,"",'Ark1'!X1696)</f>
        <v/>
      </c>
      <c r="Q327" s="247" t="str">
        <f>+IF(I327=0,"",'Ark1'!Y1696)</f>
        <v/>
      </c>
      <c r="R327" s="247" t="str">
        <f>+IF(I327=0,"",'Ark1'!Z1696)</f>
        <v/>
      </c>
      <c r="S327" s="245" t="str">
        <f>+IF(I327=0,"",'Ark1'!AA1696)</f>
        <v/>
      </c>
      <c r="T327" s="245" t="str">
        <f>+IF(I327=0,"",'Ark1'!AB1696)</f>
        <v/>
      </c>
      <c r="U327" s="247">
        <f>+'Ark1'!AD1696</f>
        <v>0</v>
      </c>
      <c r="V327" s="245" t="str">
        <f t="shared" si="39"/>
        <v/>
      </c>
      <c r="W327" s="245" t="str">
        <f t="shared" si="40"/>
        <v/>
      </c>
      <c r="X327" s="404"/>
      <c r="AA327" s="30"/>
      <c r="AB327" s="28"/>
      <c r="AE327" s="28"/>
      <c r="AF327" s="28"/>
      <c r="AG327" s="28"/>
      <c r="AI327" s="28"/>
    </row>
    <row r="328" spans="1:35" ht="15.6">
      <c r="A328" s="404"/>
      <c r="B328" s="244">
        <f>+'Ark1'!C1697</f>
        <v>2023</v>
      </c>
      <c r="C328" s="404"/>
      <c r="D328" s="244">
        <f>+'Ark1'!M1697</f>
        <v>5</v>
      </c>
      <c r="E328" s="244" t="str">
        <f>VLOOKUP(D328,RNR!$D$8:$E$22,2)</f>
        <v>2</v>
      </c>
      <c r="F328" s="244">
        <f>+'Ark1'!D1697</f>
        <v>11</v>
      </c>
      <c r="G328" s="244" t="str">
        <f>VLOOKUP(F328,RNR!$G$8:$H$19,2)</f>
        <v>Nov</v>
      </c>
      <c r="H328" s="244">
        <f>+'Ark1'!Q1697</f>
        <v>0</v>
      </c>
      <c r="I328" s="244">
        <f>+'Ark1'!R1697</f>
        <v>0</v>
      </c>
      <c r="J328" s="245" t="str">
        <f>+IF(I328=0,"",'Ark1'!AG1697)</f>
        <v/>
      </c>
      <c r="K328" s="245" t="str">
        <f>+IF(I328=0,"",'Ark1'!AH1697)</f>
        <v/>
      </c>
      <c r="L328" s="246" t="str">
        <f>+IF(I328=0,"",'Ark1'!S1697)</f>
        <v/>
      </c>
      <c r="M328" s="310" t="str">
        <f>+IF(I328=0,"",'Ark1'!U1697)</f>
        <v/>
      </c>
      <c r="N328" s="245" t="str">
        <f>+IF(I328=0,"",'Ark1'!V1697)</f>
        <v/>
      </c>
      <c r="O328" s="245" t="str">
        <f>+IF(I328=0,"",'Ark1'!W1697)</f>
        <v/>
      </c>
      <c r="P328" s="247" t="str">
        <f>+IF(I328=0,"",'Ark1'!X1697)</f>
        <v/>
      </c>
      <c r="Q328" s="247" t="str">
        <f>+IF(I328=0,"",'Ark1'!Y1697)</f>
        <v/>
      </c>
      <c r="R328" s="247" t="str">
        <f>+IF(I328=0,"",'Ark1'!Z1697)</f>
        <v/>
      </c>
      <c r="S328" s="245" t="str">
        <f>+IF(I328=0,"",'Ark1'!AA1697)</f>
        <v/>
      </c>
      <c r="T328" s="245" t="str">
        <f>+IF(I328=0,"",'Ark1'!AB1697)</f>
        <v/>
      </c>
      <c r="U328" s="247">
        <f>+'Ark1'!AD1697</f>
        <v>0</v>
      </c>
      <c r="V328" s="245" t="str">
        <f t="shared" si="39"/>
        <v/>
      </c>
      <c r="W328" s="245" t="str">
        <f t="shared" si="40"/>
        <v/>
      </c>
      <c r="X328" s="404"/>
      <c r="AA328" s="30"/>
      <c r="AB328" s="28"/>
      <c r="AE328" s="28"/>
      <c r="AF328" s="28"/>
      <c r="AG328" s="28"/>
      <c r="AI328" s="28"/>
    </row>
    <row r="329" spans="1:35" ht="15.6">
      <c r="A329" s="404"/>
      <c r="B329" s="244">
        <f>+'Ark1'!C1698</f>
        <v>2023</v>
      </c>
      <c r="C329" s="404"/>
      <c r="D329" s="244">
        <f>+'Ark1'!M1698</f>
        <v>5</v>
      </c>
      <c r="E329" s="244" t="str">
        <f>VLOOKUP(D329,RNR!$D$8:$E$22,2)</f>
        <v>2</v>
      </c>
      <c r="F329" s="244">
        <f>+'Ark1'!D1698</f>
        <v>12</v>
      </c>
      <c r="G329" s="244" t="str">
        <f>VLOOKUP(F329,RNR!$G$8:$H$19,2)</f>
        <v>Des</v>
      </c>
      <c r="H329" s="244">
        <f>+'Ark1'!Q1698</f>
        <v>0</v>
      </c>
      <c r="I329" s="244">
        <f>+'Ark1'!R1698</f>
        <v>0</v>
      </c>
      <c r="J329" s="245" t="str">
        <f>+IF(I329=0,"",'Ark1'!AG1698)</f>
        <v/>
      </c>
      <c r="K329" s="245" t="str">
        <f>+IF(I329=0,"",'Ark1'!AH1698)</f>
        <v/>
      </c>
      <c r="L329" s="246" t="str">
        <f>+IF(I329=0,"",'Ark1'!S1698)</f>
        <v/>
      </c>
      <c r="M329" s="310" t="str">
        <f>+IF(I329=0,"",'Ark1'!U1698)</f>
        <v/>
      </c>
      <c r="N329" s="245" t="str">
        <f>+IF(I329=0,"",'Ark1'!V1698)</f>
        <v/>
      </c>
      <c r="O329" s="245" t="str">
        <f>+IF(I329=0,"",'Ark1'!W1698)</f>
        <v/>
      </c>
      <c r="P329" s="247" t="str">
        <f>+IF(I329=0,"",'Ark1'!X1698)</f>
        <v/>
      </c>
      <c r="Q329" s="247" t="str">
        <f>+IF(I329=0,"",'Ark1'!Y1698)</f>
        <v/>
      </c>
      <c r="R329" s="247" t="str">
        <f>+IF(I329=0,"",'Ark1'!Z1698)</f>
        <v/>
      </c>
      <c r="S329" s="245" t="str">
        <f>+IF(I329=0,"",'Ark1'!AA1698)</f>
        <v/>
      </c>
      <c r="T329" s="245" t="str">
        <f>+IF(I329=0,"",'Ark1'!AB1698)</f>
        <v/>
      </c>
      <c r="U329" s="247">
        <f>+'Ark1'!AD1698</f>
        <v>0</v>
      </c>
      <c r="V329" s="245" t="str">
        <f t="shared" si="39"/>
        <v/>
      </c>
      <c r="W329" s="245" t="str">
        <f t="shared" si="40"/>
        <v/>
      </c>
      <c r="X329" s="404"/>
      <c r="AA329" s="30"/>
      <c r="AB329" s="28"/>
      <c r="AE329" s="28"/>
      <c r="AF329" s="28"/>
      <c r="AG329" s="28"/>
      <c r="AI329" s="28"/>
    </row>
    <row r="330" spans="1:35" ht="15.6">
      <c r="A330" s="404"/>
      <c r="B330" s="244">
        <f>+'Ark1'!C1699</f>
        <v>2023</v>
      </c>
      <c r="C330" s="404"/>
      <c r="D330" s="244">
        <f>+'Ark1'!M1699</f>
        <v>6</v>
      </c>
      <c r="E330" s="244" t="str">
        <f>VLOOKUP(D330,RNR!$D$8:$E$22,2)</f>
        <v>2+</v>
      </c>
      <c r="F330" s="244">
        <f>+'Ark1'!D1699</f>
        <v>1</v>
      </c>
      <c r="G330" s="244" t="str">
        <f>VLOOKUP(F330,RNR!$G$8:$H$19,2)</f>
        <v>Jan</v>
      </c>
      <c r="H330" s="244">
        <f>+'Ark1'!Q1699</f>
        <v>0</v>
      </c>
      <c r="I330" s="244">
        <f>+'Ark1'!R1699</f>
        <v>0</v>
      </c>
      <c r="J330" s="245" t="str">
        <f>+IF(I330=0,"",'Ark1'!AG1699)</f>
        <v/>
      </c>
      <c r="K330" s="245" t="str">
        <f>+IF(I330=0,"",'Ark1'!AH1699)</f>
        <v/>
      </c>
      <c r="L330" s="246" t="str">
        <f>+IF(I330=0,"",'Ark1'!S1699)</f>
        <v/>
      </c>
      <c r="M330" s="310" t="str">
        <f>+IF(I330=0,"",'Ark1'!U1699)</f>
        <v/>
      </c>
      <c r="N330" s="245" t="str">
        <f>+IF(I330=0,"",'Ark1'!V1699)</f>
        <v/>
      </c>
      <c r="O330" s="245" t="str">
        <f>+IF(I330=0,"",'Ark1'!W1699)</f>
        <v/>
      </c>
      <c r="P330" s="247" t="str">
        <f>+IF(I330=0,"",'Ark1'!X1699)</f>
        <v/>
      </c>
      <c r="Q330" s="247" t="str">
        <f>+IF(I330=0,"",'Ark1'!Y1699)</f>
        <v/>
      </c>
      <c r="R330" s="247" t="str">
        <f>+IF(I330=0,"",'Ark1'!Z1699)</f>
        <v/>
      </c>
      <c r="S330" s="245" t="str">
        <f>+IF(I330=0,"",'Ark1'!AA1699)</f>
        <v/>
      </c>
      <c r="T330" s="245" t="str">
        <f>+IF(I330=0,"",'Ark1'!AB1699)</f>
        <v/>
      </c>
      <c r="U330" s="247">
        <f>+'Ark1'!AD1699</f>
        <v>0</v>
      </c>
      <c r="V330" s="245" t="str">
        <f t="shared" si="39"/>
        <v/>
      </c>
      <c r="W330" s="245" t="str">
        <f t="shared" si="40"/>
        <v/>
      </c>
      <c r="X330" s="404"/>
      <c r="AA330" s="30"/>
      <c r="AB330" s="28"/>
      <c r="AE330" s="28"/>
      <c r="AF330" s="28"/>
      <c r="AG330" s="28"/>
      <c r="AI330" s="28"/>
    </row>
    <row r="331" spans="1:35" ht="15.6">
      <c r="A331" s="404"/>
      <c r="B331" s="244">
        <f>+'Ark1'!C1700</f>
        <v>2023</v>
      </c>
      <c r="C331" s="404"/>
      <c r="D331" s="244">
        <f>+'Ark1'!M1700</f>
        <v>6</v>
      </c>
      <c r="E331" s="244" t="str">
        <f>VLOOKUP(D331,RNR!$D$8:$E$22,2)</f>
        <v>2+</v>
      </c>
      <c r="F331" s="244">
        <f>+'Ark1'!D1700</f>
        <v>2</v>
      </c>
      <c r="G331" s="244" t="str">
        <f>VLOOKUP(F331,RNR!$G$8:$H$19,2)</f>
        <v>Feb</v>
      </c>
      <c r="H331" s="244">
        <f>+'Ark1'!Q1700</f>
        <v>0</v>
      </c>
      <c r="I331" s="244">
        <f>+'Ark1'!R1700</f>
        <v>0</v>
      </c>
      <c r="J331" s="245" t="str">
        <f>+IF(I331=0,"",'Ark1'!AG1700)</f>
        <v/>
      </c>
      <c r="K331" s="245" t="str">
        <f>+IF(I331=0,"",'Ark1'!AH1700)</f>
        <v/>
      </c>
      <c r="L331" s="246" t="str">
        <f>+IF(I331=0,"",'Ark1'!S1700)</f>
        <v/>
      </c>
      <c r="M331" s="310" t="str">
        <f>+IF(I331=0,"",'Ark1'!U1700)</f>
        <v/>
      </c>
      <c r="N331" s="245" t="str">
        <f>+IF(I331=0,"",'Ark1'!V1700)</f>
        <v/>
      </c>
      <c r="O331" s="245" t="str">
        <f>+IF(I331=0,"",'Ark1'!W1700)</f>
        <v/>
      </c>
      <c r="P331" s="247" t="str">
        <f>+IF(I331=0,"",'Ark1'!X1700)</f>
        <v/>
      </c>
      <c r="Q331" s="247" t="str">
        <f>+IF(I331=0,"",'Ark1'!Y1700)</f>
        <v/>
      </c>
      <c r="R331" s="247" t="str">
        <f>+IF(I331=0,"",'Ark1'!Z1700)</f>
        <v/>
      </c>
      <c r="S331" s="245" t="str">
        <f>+IF(I331=0,"",'Ark1'!AA1700)</f>
        <v/>
      </c>
      <c r="T331" s="245" t="str">
        <f>+IF(I331=0,"",'Ark1'!AB1700)</f>
        <v/>
      </c>
      <c r="U331" s="247">
        <f>+'Ark1'!AD1700</f>
        <v>0</v>
      </c>
      <c r="V331" s="245" t="str">
        <f t="shared" si="39"/>
        <v/>
      </c>
      <c r="W331" s="245" t="str">
        <f t="shared" si="40"/>
        <v/>
      </c>
      <c r="X331" s="404"/>
      <c r="AA331" s="30"/>
      <c r="AB331" s="28"/>
      <c r="AE331" s="28"/>
      <c r="AF331" s="28"/>
      <c r="AG331" s="28"/>
      <c r="AI331" s="28"/>
    </row>
    <row r="332" spans="1:35" ht="15.6">
      <c r="A332" s="404"/>
      <c r="B332" s="244">
        <f>+'Ark1'!C1701</f>
        <v>2023</v>
      </c>
      <c r="C332" s="404"/>
      <c r="D332" s="244">
        <f>+'Ark1'!M1701</f>
        <v>6</v>
      </c>
      <c r="E332" s="244" t="str">
        <f>VLOOKUP(D332,RNR!$D$8:$E$22,2)</f>
        <v>2+</v>
      </c>
      <c r="F332" s="244">
        <f>+'Ark1'!D1701</f>
        <v>3</v>
      </c>
      <c r="G332" s="244" t="str">
        <f>VLOOKUP(F332,RNR!$G$8:$H$19,2)</f>
        <v>Mar</v>
      </c>
      <c r="H332" s="244">
        <f>+'Ark1'!Q1701</f>
        <v>0</v>
      </c>
      <c r="I332" s="244">
        <f>+'Ark1'!R1701</f>
        <v>0</v>
      </c>
      <c r="J332" s="245" t="str">
        <f>+IF(I332=0,"",'Ark1'!AG1701)</f>
        <v/>
      </c>
      <c r="K332" s="245" t="str">
        <f>+IF(I332=0,"",'Ark1'!AH1701)</f>
        <v/>
      </c>
      <c r="L332" s="246" t="str">
        <f>+IF(I332=0,"",'Ark1'!S1701)</f>
        <v/>
      </c>
      <c r="M332" s="310" t="str">
        <f>+IF(I332=0,"",'Ark1'!U1701)</f>
        <v/>
      </c>
      <c r="N332" s="245" t="str">
        <f>+IF(I332=0,"",'Ark1'!V1701)</f>
        <v/>
      </c>
      <c r="O332" s="245" t="str">
        <f>+IF(I332=0,"",'Ark1'!W1701)</f>
        <v/>
      </c>
      <c r="P332" s="247" t="str">
        <f>+IF(I332=0,"",'Ark1'!X1701)</f>
        <v/>
      </c>
      <c r="Q332" s="247" t="str">
        <f>+IF(I332=0,"",'Ark1'!Y1701)</f>
        <v/>
      </c>
      <c r="R332" s="247" t="str">
        <f>+IF(I332=0,"",'Ark1'!Z1701)</f>
        <v/>
      </c>
      <c r="S332" s="245" t="str">
        <f>+IF(I332=0,"",'Ark1'!AA1701)</f>
        <v/>
      </c>
      <c r="T332" s="245" t="str">
        <f>+IF(I332=0,"",'Ark1'!AB1701)</f>
        <v/>
      </c>
      <c r="U332" s="247">
        <f>+'Ark1'!AD1701</f>
        <v>0</v>
      </c>
      <c r="V332" s="245" t="str">
        <f t="shared" si="39"/>
        <v/>
      </c>
      <c r="W332" s="245" t="str">
        <f t="shared" si="40"/>
        <v/>
      </c>
      <c r="X332" s="404"/>
      <c r="AA332" s="30"/>
      <c r="AB332" s="28"/>
      <c r="AE332" s="28"/>
      <c r="AF332" s="28"/>
      <c r="AG332" s="28"/>
      <c r="AI332" s="28"/>
    </row>
    <row r="333" spans="1:35" ht="15.6">
      <c r="A333" s="404"/>
      <c r="B333" s="244">
        <f>+'Ark1'!C1702</f>
        <v>2023</v>
      </c>
      <c r="C333" s="404"/>
      <c r="D333" s="244">
        <f>+'Ark1'!M1702</f>
        <v>6</v>
      </c>
      <c r="E333" s="244" t="str">
        <f>VLOOKUP(D333,RNR!$D$8:$E$22,2)</f>
        <v>2+</v>
      </c>
      <c r="F333" s="244">
        <f>+'Ark1'!D1702</f>
        <v>4</v>
      </c>
      <c r="G333" s="244" t="str">
        <f>VLOOKUP(F333,RNR!$G$8:$H$19,2)</f>
        <v>Apr</v>
      </c>
      <c r="H333" s="244">
        <f>+'Ark1'!Q1702</f>
        <v>0</v>
      </c>
      <c r="I333" s="244">
        <f>+'Ark1'!R1702</f>
        <v>0</v>
      </c>
      <c r="J333" s="245" t="str">
        <f>+IF(I333=0,"",'Ark1'!AG1702)</f>
        <v/>
      </c>
      <c r="K333" s="245" t="str">
        <f>+IF(I333=0,"",'Ark1'!AH1702)</f>
        <v/>
      </c>
      <c r="L333" s="246" t="str">
        <f>+IF(I333=0,"",'Ark1'!S1702)</f>
        <v/>
      </c>
      <c r="M333" s="310" t="str">
        <f>+IF(I333=0,"",'Ark1'!U1702)</f>
        <v/>
      </c>
      <c r="N333" s="245" t="str">
        <f>+IF(I333=0,"",'Ark1'!V1702)</f>
        <v/>
      </c>
      <c r="O333" s="245" t="str">
        <f>+IF(I333=0,"",'Ark1'!W1702)</f>
        <v/>
      </c>
      <c r="P333" s="247" t="str">
        <f>+IF(I333=0,"",'Ark1'!X1702)</f>
        <v/>
      </c>
      <c r="Q333" s="247" t="str">
        <f>+IF(I333=0,"",'Ark1'!Y1702)</f>
        <v/>
      </c>
      <c r="R333" s="247" t="str">
        <f>+IF(I333=0,"",'Ark1'!Z1702)</f>
        <v/>
      </c>
      <c r="S333" s="245" t="str">
        <f>+IF(I333=0,"",'Ark1'!AA1702)</f>
        <v/>
      </c>
      <c r="T333" s="245" t="str">
        <f>+IF(I333=0,"",'Ark1'!AB1702)</f>
        <v/>
      </c>
      <c r="U333" s="247">
        <f>+'Ark1'!AD1702</f>
        <v>0</v>
      </c>
      <c r="V333" s="245" t="str">
        <f t="shared" si="39"/>
        <v/>
      </c>
      <c r="W333" s="245" t="str">
        <f t="shared" si="40"/>
        <v/>
      </c>
      <c r="X333" s="404"/>
      <c r="AA333" s="30"/>
      <c r="AB333" s="28"/>
      <c r="AE333" s="28"/>
      <c r="AF333" s="28"/>
      <c r="AG333" s="28"/>
      <c r="AI333" s="28"/>
    </row>
    <row r="334" spans="1:35" ht="15.6">
      <c r="A334" s="404"/>
      <c r="B334" s="244">
        <f>+'Ark1'!C1703</f>
        <v>2023</v>
      </c>
      <c r="C334" s="404"/>
      <c r="D334" s="244">
        <f>+'Ark1'!M1703</f>
        <v>6</v>
      </c>
      <c r="E334" s="244" t="str">
        <f>VLOOKUP(D334,RNR!$D$8:$E$22,2)</f>
        <v>2+</v>
      </c>
      <c r="F334" s="244">
        <f>+'Ark1'!D1703</f>
        <v>5</v>
      </c>
      <c r="G334" s="244" t="str">
        <f>VLOOKUP(F334,RNR!$G$8:$H$19,2)</f>
        <v>Mai</v>
      </c>
      <c r="H334" s="244">
        <f>+'Ark1'!Q1703</f>
        <v>46</v>
      </c>
      <c r="I334" s="244">
        <f>+'Ark1'!R1703</f>
        <v>182</v>
      </c>
      <c r="J334" s="245">
        <f>+IF(I334=0,"",'Ark1'!AG1703)</f>
        <v>21.875</v>
      </c>
      <c r="K334" s="245">
        <f>+IF(I334=0,"",'Ark1'!AH1703)</f>
        <v>20.385147515237637</v>
      </c>
      <c r="L334" s="246">
        <f>+IF(I334=0,"",'Ark1'!S1703)</f>
        <v>9.0989010989010968</v>
      </c>
      <c r="M334" s="310">
        <f>+IF(I334=0,"",'Ark1'!U1703)</f>
        <v>14.976923076923084</v>
      </c>
      <c r="N334" s="245">
        <f>+IF(I334=0,"",'Ark1'!V1703)</f>
        <v>0</v>
      </c>
      <c r="O334" s="245">
        <f>+IF(I334=0,"",'Ark1'!W1703)</f>
        <v>0</v>
      </c>
      <c r="P334" s="247">
        <f>+IF(I334=0,"",'Ark1'!X1703)</f>
        <v>33.516483516483511</v>
      </c>
      <c r="Q334" s="247">
        <f>+IF(I334=0,"",'Ark1'!Y1703)</f>
        <v>1.0989010989010985</v>
      </c>
      <c r="R334" s="247">
        <f>+IF(I334=0,"",'Ark1'!Z1703)</f>
        <v>0</v>
      </c>
      <c r="S334" s="245">
        <f>+IF(I334=0,"",'Ark1'!AA1703)</f>
        <v>2.8769098548206129</v>
      </c>
      <c r="T334" s="245">
        <f>+IF(I334=0,"",'Ark1'!AB1703)</f>
        <v>0.96139716387250795</v>
      </c>
      <c r="U334" s="247">
        <f>+'Ark1'!AD1703</f>
        <v>15.915322503397984</v>
      </c>
      <c r="V334" s="245">
        <f t="shared" si="39"/>
        <v>30.333333333333332</v>
      </c>
      <c r="W334" s="245">
        <f t="shared" si="40"/>
        <v>3.9565217391304346</v>
      </c>
      <c r="X334" s="404"/>
      <c r="AA334" s="30"/>
      <c r="AB334" s="28"/>
      <c r="AE334" s="28"/>
      <c r="AF334" s="28"/>
      <c r="AG334" s="28"/>
      <c r="AI334" s="28"/>
    </row>
    <row r="335" spans="1:35" ht="15.6">
      <c r="A335" s="404"/>
      <c r="B335" s="244">
        <f>+'Ark1'!C1704</f>
        <v>2023</v>
      </c>
      <c r="C335" s="404"/>
      <c r="D335" s="244">
        <f>+'Ark1'!M1704</f>
        <v>6</v>
      </c>
      <c r="E335" s="244" t="str">
        <f>VLOOKUP(D335,RNR!$D$8:$E$22,2)</f>
        <v>2+</v>
      </c>
      <c r="F335" s="244">
        <f>+'Ark1'!D1704</f>
        <v>6</v>
      </c>
      <c r="G335" s="244" t="str">
        <f>VLOOKUP(F335,RNR!$G$8:$H$19,2)</f>
        <v>Jun</v>
      </c>
      <c r="H335" s="244">
        <f>+'Ark1'!Q1704</f>
        <v>121</v>
      </c>
      <c r="I335" s="244">
        <f>+'Ark1'!R1704</f>
        <v>441</v>
      </c>
      <c r="J335" s="245">
        <f>+IF(I335=0,"",'Ark1'!AG1704)</f>
        <v>23.684210526315795</v>
      </c>
      <c r="K335" s="245">
        <f>+IF(I335=0,"",'Ark1'!AH1704)</f>
        <v>23.57991835792691</v>
      </c>
      <c r="L335" s="246">
        <f>+IF(I335=0,"",'Ark1'!S1704)</f>
        <v>8.7210884353741474</v>
      </c>
      <c r="M335" s="310">
        <f>+IF(I335=0,"",'Ark1'!U1704)</f>
        <v>14.827437641723344</v>
      </c>
      <c r="N335" s="245">
        <f>+IF(I335=0,"",'Ark1'!V1704)</f>
        <v>0</v>
      </c>
      <c r="O335" s="245">
        <f>+IF(I335=0,"",'Ark1'!W1704)</f>
        <v>0</v>
      </c>
      <c r="P335" s="247">
        <f>+IF(I335=0,"",'Ark1'!X1704)</f>
        <v>29.251700680272105</v>
      </c>
      <c r="Q335" s="247">
        <f>+IF(I335=0,"",'Ark1'!Y1704)</f>
        <v>0.22675736961451248</v>
      </c>
      <c r="R335" s="247">
        <f>+IF(I335=0,"",'Ark1'!Z1704)</f>
        <v>0</v>
      </c>
      <c r="S335" s="245">
        <f>+IF(I335=0,"",'Ark1'!AA1704)</f>
        <v>2.246306115992859</v>
      </c>
      <c r="T335" s="245">
        <f>+IF(I335=0,"",'Ark1'!AB1704)</f>
        <v>0.97438145685953115</v>
      </c>
      <c r="U335" s="247">
        <f>+'Ark1'!AD1704</f>
        <v>38.982404951706222</v>
      </c>
      <c r="V335" s="245">
        <f t="shared" si="39"/>
        <v>73.5</v>
      </c>
      <c r="W335" s="245">
        <f t="shared" si="40"/>
        <v>3.6446280991735538</v>
      </c>
      <c r="X335" s="404"/>
      <c r="AA335" s="30"/>
      <c r="AB335" s="28"/>
      <c r="AE335" s="28"/>
      <c r="AF335" s="28"/>
      <c r="AG335" s="28"/>
      <c r="AI335" s="28"/>
    </row>
    <row r="336" spans="1:35" ht="15.6">
      <c r="A336" s="404"/>
      <c r="B336" s="244">
        <f>+'Ark1'!C1705</f>
        <v>2023</v>
      </c>
      <c r="C336" s="404"/>
      <c r="D336" s="244">
        <f>+'Ark1'!M1705</f>
        <v>6</v>
      </c>
      <c r="E336" s="244" t="str">
        <f>VLOOKUP(D336,RNR!$D$8:$E$22,2)</f>
        <v>2+</v>
      </c>
      <c r="F336" s="244">
        <f>+'Ark1'!D1705</f>
        <v>7</v>
      </c>
      <c r="G336" s="244" t="str">
        <f>VLOOKUP(F336,RNR!$G$8:$H$19,2)</f>
        <v>Jul</v>
      </c>
      <c r="H336" s="244">
        <f>+'Ark1'!Q1705</f>
        <v>3</v>
      </c>
      <c r="I336" s="244">
        <f>+'Ark1'!R1705</f>
        <v>3</v>
      </c>
      <c r="J336" s="245">
        <f>+IF(I336=0,"",'Ark1'!AG1705)</f>
        <v>5.4545454545454541</v>
      </c>
      <c r="K336" s="245">
        <f>+IF(I336=0,"",'Ark1'!AH1705)</f>
        <v>6.151832460732984</v>
      </c>
      <c r="L336" s="246">
        <f>+IF(I336=0,"",'Ark1'!S1705)</f>
        <v>8.3333333333333357</v>
      </c>
      <c r="M336" s="310">
        <f>+IF(I336=0,"",'Ark1'!U1705)</f>
        <v>14.1</v>
      </c>
      <c r="N336" s="245">
        <f>+IF(I336=0,"",'Ark1'!V1705)</f>
        <v>0</v>
      </c>
      <c r="O336" s="245">
        <f>+IF(I336=0,"",'Ark1'!W1705)</f>
        <v>0</v>
      </c>
      <c r="P336" s="247">
        <f>+IF(I336=0,"",'Ark1'!X1705)</f>
        <v>33.333333333333343</v>
      </c>
      <c r="Q336" s="247">
        <f>+IF(I336=0,"",'Ark1'!Y1705)</f>
        <v>0</v>
      </c>
      <c r="R336" s="247">
        <f>+IF(I336=0,"",'Ark1'!Z1705)</f>
        <v>0</v>
      </c>
      <c r="S336" s="245">
        <f>+IF(I336=0,"",'Ark1'!AA1705)</f>
        <v>2.4494897427831779</v>
      </c>
      <c r="T336" s="245">
        <f>+IF(I336=0,"",'Ark1'!AB1705)</f>
        <v>1.2472191289246417</v>
      </c>
      <c r="U336" s="247">
        <f>+'Ark1'!AD1705</f>
        <v>32.732683535398991</v>
      </c>
      <c r="V336" s="245">
        <f t="shared" si="39"/>
        <v>0.5</v>
      </c>
      <c r="W336" s="245">
        <f t="shared" si="40"/>
        <v>1</v>
      </c>
      <c r="X336" s="404"/>
      <c r="AA336" s="30"/>
      <c r="AB336" s="28"/>
      <c r="AE336" s="28"/>
      <c r="AF336" s="28"/>
      <c r="AG336" s="28"/>
      <c r="AI336" s="28"/>
    </row>
    <row r="337" spans="1:36" ht="15.6">
      <c r="A337" s="404"/>
      <c r="B337" s="244">
        <f>+'Ark1'!C1706</f>
        <v>2023</v>
      </c>
      <c r="C337" s="404"/>
      <c r="D337" s="244">
        <f>+'Ark1'!M1706</f>
        <v>6</v>
      </c>
      <c r="E337" s="244" t="str">
        <f>VLOOKUP(D337,RNR!$D$8:$E$22,2)</f>
        <v>2+</v>
      </c>
      <c r="F337" s="244">
        <f>+'Ark1'!D1706</f>
        <v>8</v>
      </c>
      <c r="G337" s="244" t="str">
        <f>VLOOKUP(F337,RNR!$G$8:$H$19,2)</f>
        <v>Aug</v>
      </c>
      <c r="H337" s="244">
        <f>+'Ark1'!Q1706</f>
        <v>0</v>
      </c>
      <c r="I337" s="244">
        <f>+'Ark1'!R1706</f>
        <v>0</v>
      </c>
      <c r="J337" s="245" t="str">
        <f>+IF(I337=0,"",'Ark1'!AG1706)</f>
        <v/>
      </c>
      <c r="K337" s="245" t="str">
        <f>+IF(I337=0,"",'Ark1'!AH1706)</f>
        <v/>
      </c>
      <c r="L337" s="246" t="str">
        <f>+IF(I337=0,"",'Ark1'!S1706)</f>
        <v/>
      </c>
      <c r="M337" s="310" t="str">
        <f>+IF(I337=0,"",'Ark1'!U1706)</f>
        <v/>
      </c>
      <c r="N337" s="245" t="str">
        <f>+IF(I337=0,"",'Ark1'!V1706)</f>
        <v/>
      </c>
      <c r="O337" s="245" t="str">
        <f>+IF(I337=0,"",'Ark1'!W1706)</f>
        <v/>
      </c>
      <c r="P337" s="247" t="str">
        <f>+IF(I337=0,"",'Ark1'!X1706)</f>
        <v/>
      </c>
      <c r="Q337" s="247" t="str">
        <f>+IF(I337=0,"",'Ark1'!Y1706)</f>
        <v/>
      </c>
      <c r="R337" s="247" t="str">
        <f>+IF(I337=0,"",'Ark1'!Z1706)</f>
        <v/>
      </c>
      <c r="S337" s="245" t="str">
        <f>+IF(I337=0,"",'Ark1'!AA1706)</f>
        <v/>
      </c>
      <c r="T337" s="245" t="str">
        <f>+IF(I337=0,"",'Ark1'!AB1706)</f>
        <v/>
      </c>
      <c r="U337" s="247">
        <f>+'Ark1'!AD1706</f>
        <v>0</v>
      </c>
      <c r="V337" s="245" t="str">
        <f t="shared" si="39"/>
        <v/>
      </c>
      <c r="W337" s="245" t="str">
        <f t="shared" si="40"/>
        <v/>
      </c>
      <c r="X337" s="404"/>
      <c r="AA337" s="30"/>
      <c r="AB337" s="28"/>
      <c r="AE337" s="28"/>
      <c r="AF337" s="28"/>
      <c r="AG337" s="28"/>
      <c r="AI337" s="28"/>
    </row>
    <row r="338" spans="1:36" ht="15.6">
      <c r="A338" s="404"/>
      <c r="B338" s="244">
        <f>+'Ark1'!C1707</f>
        <v>2023</v>
      </c>
      <c r="C338" s="404"/>
      <c r="D338" s="244">
        <f>+'Ark1'!M1707</f>
        <v>6</v>
      </c>
      <c r="E338" s="244" t="str">
        <f>VLOOKUP(D338,RNR!$D$8:$E$22,2)</f>
        <v>2+</v>
      </c>
      <c r="F338" s="244">
        <f>+'Ark1'!D1707</f>
        <v>9</v>
      </c>
      <c r="G338" s="244" t="str">
        <f>VLOOKUP(F338,RNR!$G$8:$H$19,2)</f>
        <v>Sep</v>
      </c>
      <c r="H338" s="244">
        <f>+'Ark1'!Q1707</f>
        <v>0</v>
      </c>
      <c r="I338" s="244">
        <f>+'Ark1'!R1707</f>
        <v>0</v>
      </c>
      <c r="J338" s="245" t="str">
        <f>+IF(I338=0,"",'Ark1'!AG1707)</f>
        <v/>
      </c>
      <c r="K338" s="245" t="str">
        <f>+IF(I338=0,"",'Ark1'!AH1707)</f>
        <v/>
      </c>
      <c r="L338" s="246" t="str">
        <f>+IF(I338=0,"",'Ark1'!S1707)</f>
        <v/>
      </c>
      <c r="M338" s="310" t="str">
        <f>+IF(I338=0,"",'Ark1'!U1707)</f>
        <v/>
      </c>
      <c r="N338" s="245" t="str">
        <f>+IF(I338=0,"",'Ark1'!V1707)</f>
        <v/>
      </c>
      <c r="O338" s="245" t="str">
        <f>+IF(I338=0,"",'Ark1'!W1707)</f>
        <v/>
      </c>
      <c r="P338" s="247" t="str">
        <f>+IF(I338=0,"",'Ark1'!X1707)</f>
        <v/>
      </c>
      <c r="Q338" s="247" t="str">
        <f>+IF(I338=0,"",'Ark1'!Y1707)</f>
        <v/>
      </c>
      <c r="R338" s="247" t="str">
        <f>+IF(I338=0,"",'Ark1'!Z1707)</f>
        <v/>
      </c>
      <c r="S338" s="245" t="str">
        <f>+IF(I338=0,"",'Ark1'!AA1707)</f>
        <v/>
      </c>
      <c r="T338" s="245" t="str">
        <f>+IF(I338=0,"",'Ark1'!AB1707)</f>
        <v/>
      </c>
      <c r="U338" s="247">
        <f>+'Ark1'!AD1707</f>
        <v>0</v>
      </c>
      <c r="V338" s="245" t="str">
        <f t="shared" si="39"/>
        <v/>
      </c>
      <c r="W338" s="245" t="str">
        <f t="shared" si="40"/>
        <v/>
      </c>
      <c r="X338" s="404"/>
      <c r="AA338" s="30"/>
      <c r="AB338" s="28"/>
      <c r="AE338" s="28"/>
      <c r="AF338" s="28"/>
      <c r="AG338" s="28"/>
      <c r="AI338" s="28"/>
    </row>
    <row r="339" spans="1:36" ht="15.6">
      <c r="A339" s="404"/>
      <c r="B339" s="244">
        <f>+'Ark1'!C1708</f>
        <v>2023</v>
      </c>
      <c r="C339" s="404"/>
      <c r="D339" s="244">
        <f>+'Ark1'!M1708</f>
        <v>6</v>
      </c>
      <c r="E339" s="244" t="str">
        <f>VLOOKUP(D339,RNR!$D$8:$E$22,2)</f>
        <v>2+</v>
      </c>
      <c r="F339" s="244">
        <f>+'Ark1'!D1708</f>
        <v>10</v>
      </c>
      <c r="G339" s="244" t="str">
        <f>VLOOKUP(F339,RNR!$G$8:$H$19,2)</f>
        <v>Okt</v>
      </c>
      <c r="H339" s="244">
        <f>+'Ark1'!Q1708</f>
        <v>0</v>
      </c>
      <c r="I339" s="244">
        <f>+'Ark1'!R1708</f>
        <v>0</v>
      </c>
      <c r="J339" s="245" t="str">
        <f>+IF(I339=0,"",'Ark1'!AG1708)</f>
        <v/>
      </c>
      <c r="K339" s="245" t="str">
        <f>+IF(I339=0,"",'Ark1'!AH1708)</f>
        <v/>
      </c>
      <c r="L339" s="246" t="str">
        <f>+IF(I339=0,"",'Ark1'!S1708)</f>
        <v/>
      </c>
      <c r="M339" s="310" t="str">
        <f>+IF(I339=0,"",'Ark1'!U1708)</f>
        <v/>
      </c>
      <c r="N339" s="245" t="str">
        <f>+IF(I339=0,"",'Ark1'!V1708)</f>
        <v/>
      </c>
      <c r="O339" s="245" t="str">
        <f>+IF(I339=0,"",'Ark1'!W1708)</f>
        <v/>
      </c>
      <c r="P339" s="247" t="str">
        <f>+IF(I339=0,"",'Ark1'!X1708)</f>
        <v/>
      </c>
      <c r="Q339" s="247" t="str">
        <f>+IF(I339=0,"",'Ark1'!Y1708)</f>
        <v/>
      </c>
      <c r="R339" s="247" t="str">
        <f>+IF(I339=0,"",'Ark1'!Z1708)</f>
        <v/>
      </c>
      <c r="S339" s="245" t="str">
        <f>+IF(I339=0,"",'Ark1'!AA1708)</f>
        <v/>
      </c>
      <c r="T339" s="245" t="str">
        <f>+IF(I339=0,"",'Ark1'!AB1708)</f>
        <v/>
      </c>
      <c r="U339" s="247">
        <f>+'Ark1'!AD1708</f>
        <v>0</v>
      </c>
      <c r="V339" s="245" t="str">
        <f t="shared" si="39"/>
        <v/>
      </c>
      <c r="W339" s="245" t="str">
        <f t="shared" si="40"/>
        <v/>
      </c>
      <c r="X339" s="404"/>
      <c r="AA339" s="30"/>
      <c r="AB339" s="28"/>
      <c r="AE339" s="28"/>
      <c r="AF339" s="28"/>
      <c r="AG339" s="28"/>
      <c r="AI339" s="28"/>
    </row>
    <row r="340" spans="1:36" ht="15.6">
      <c r="A340" s="404"/>
      <c r="B340" s="244">
        <f>+'Ark1'!C1709</f>
        <v>2023</v>
      </c>
      <c r="C340" s="404"/>
      <c r="D340" s="244">
        <f>+'Ark1'!M1709</f>
        <v>6</v>
      </c>
      <c r="E340" s="244" t="str">
        <f>VLOOKUP(D340,RNR!$D$8:$E$22,2)</f>
        <v>2+</v>
      </c>
      <c r="F340" s="244">
        <f>+'Ark1'!D1709</f>
        <v>11</v>
      </c>
      <c r="G340" s="244" t="str">
        <f>VLOOKUP(F340,RNR!$G$8:$H$19,2)</f>
        <v>Nov</v>
      </c>
      <c r="H340" s="244">
        <f>+'Ark1'!Q1709</f>
        <v>1</v>
      </c>
      <c r="I340" s="244">
        <f>+'Ark1'!R1709</f>
        <v>1</v>
      </c>
      <c r="J340" s="245">
        <f>+IF(I340=0,"",'Ark1'!AG1709)</f>
        <v>100</v>
      </c>
      <c r="K340" s="245">
        <f>+IF(I340=0,"",'Ark1'!AH1709)</f>
        <v>100</v>
      </c>
      <c r="L340" s="246">
        <f>+IF(I340=0,"",'Ark1'!S1709)</f>
        <v>9</v>
      </c>
      <c r="M340" s="310">
        <f>+IF(I340=0,"",'Ark1'!U1709)</f>
        <v>23.5</v>
      </c>
      <c r="N340" s="245">
        <f>+IF(I340=0,"",'Ark1'!V1709)</f>
        <v>0</v>
      </c>
      <c r="O340" s="245">
        <f>+IF(I340=0,"",'Ark1'!W1709)</f>
        <v>0</v>
      </c>
      <c r="P340" s="247">
        <f>+IF(I340=0,"",'Ark1'!X1709)</f>
        <v>100</v>
      </c>
      <c r="Q340" s="247">
        <f>+IF(I340=0,"",'Ark1'!Y1709)</f>
        <v>100</v>
      </c>
      <c r="R340" s="247">
        <f>+IF(I340=0,"",'Ark1'!Z1709)</f>
        <v>0</v>
      </c>
      <c r="S340" s="245">
        <f>+IF(I340=0,"",'Ark1'!AA1709)</f>
        <v>0</v>
      </c>
      <c r="T340" s="245">
        <f>+IF(I340=0,"",'Ark1'!AB1709)</f>
        <v>0</v>
      </c>
      <c r="U340" s="247">
        <f>+'Ark1'!AD1709</f>
        <v>0</v>
      </c>
      <c r="V340" s="245">
        <f t="shared" si="39"/>
        <v>0.16666666666666666</v>
      </c>
      <c r="W340" s="245">
        <f t="shared" si="40"/>
        <v>1</v>
      </c>
      <c r="X340" s="404"/>
      <c r="AA340" s="30"/>
      <c r="AB340" s="28"/>
      <c r="AE340" s="28"/>
      <c r="AF340" s="28"/>
      <c r="AG340" s="28"/>
      <c r="AI340" s="28"/>
    </row>
    <row r="341" spans="1:36" ht="15.6">
      <c r="A341" s="404"/>
      <c r="B341" s="244">
        <f>+'Ark1'!C1710</f>
        <v>2023</v>
      </c>
      <c r="C341" s="404"/>
      <c r="D341" s="244">
        <f>+'Ark1'!M1710</f>
        <v>6</v>
      </c>
      <c r="E341" s="244" t="str">
        <f>VLOOKUP(D341,RNR!$D$8:$E$22,2)</f>
        <v>2+</v>
      </c>
      <c r="F341" s="244">
        <f>+'Ark1'!D1710</f>
        <v>12</v>
      </c>
      <c r="G341" s="244" t="str">
        <f>VLOOKUP(F341,RNR!$G$8:$H$19,2)</f>
        <v>Des</v>
      </c>
      <c r="H341" s="244">
        <f>+'Ark1'!Q1710</f>
        <v>0</v>
      </c>
      <c r="I341" s="244">
        <f>+'Ark1'!R1710</f>
        <v>0</v>
      </c>
      <c r="J341" s="245" t="str">
        <f>+IF(I341=0,"",'Ark1'!AG1710)</f>
        <v/>
      </c>
      <c r="K341" s="245" t="str">
        <f>+IF(I341=0,"",'Ark1'!AH1710)</f>
        <v/>
      </c>
      <c r="L341" s="246" t="str">
        <f>+IF(I341=0,"",'Ark1'!S1710)</f>
        <v/>
      </c>
      <c r="M341" s="310" t="str">
        <f>+IF(I341=0,"",'Ark1'!U1710)</f>
        <v/>
      </c>
      <c r="N341" s="245" t="str">
        <f>+IF(I341=0,"",'Ark1'!V1710)</f>
        <v/>
      </c>
      <c r="O341" s="245" t="str">
        <f>+IF(I341=0,"",'Ark1'!W1710)</f>
        <v/>
      </c>
      <c r="P341" s="247" t="str">
        <f>+IF(I341=0,"",'Ark1'!X1710)</f>
        <v/>
      </c>
      <c r="Q341" s="247" t="str">
        <f>+IF(I341=0,"",'Ark1'!Y1710)</f>
        <v/>
      </c>
      <c r="R341" s="247" t="str">
        <f>+IF(I341=0,"",'Ark1'!Z1710)</f>
        <v/>
      </c>
      <c r="S341" s="245" t="str">
        <f>+IF(I341=0,"",'Ark1'!AA1710)</f>
        <v/>
      </c>
      <c r="T341" s="245" t="str">
        <f>+IF(I341=0,"",'Ark1'!AB1710)</f>
        <v/>
      </c>
      <c r="U341" s="247">
        <f>+'Ark1'!AD1710</f>
        <v>0</v>
      </c>
      <c r="V341" s="245" t="str">
        <f t="shared" si="39"/>
        <v/>
      </c>
      <c r="W341" s="245" t="str">
        <f t="shared" si="40"/>
        <v/>
      </c>
      <c r="X341" s="404"/>
      <c r="AA341" s="30"/>
      <c r="AB341" s="28"/>
      <c r="AE341" s="28"/>
      <c r="AF341" s="28"/>
      <c r="AG341" s="28"/>
      <c r="AI341" s="28"/>
    </row>
    <row r="342" spans="1:36" ht="15.6">
      <c r="A342" s="404"/>
      <c r="B342" s="244">
        <f>+'Ark1'!C1711</f>
        <v>2023</v>
      </c>
      <c r="C342" s="404"/>
      <c r="D342" s="244">
        <f>+'Ark1'!M1711</f>
        <v>7</v>
      </c>
      <c r="E342" s="244" t="str">
        <f>VLOOKUP(D342,RNR!$D$8:$E$22,2)</f>
        <v>3-</v>
      </c>
      <c r="F342" s="244">
        <f>+'Ark1'!D1711</f>
        <v>1</v>
      </c>
      <c r="G342" s="244" t="str">
        <f>VLOOKUP(F342,RNR!$G$8:$H$19,2)</f>
        <v>Jan</v>
      </c>
      <c r="H342" s="244">
        <f>+'Ark1'!Q1711</f>
        <v>0</v>
      </c>
      <c r="I342" s="244">
        <f>+'Ark1'!R1711</f>
        <v>0</v>
      </c>
      <c r="J342" s="245" t="str">
        <f>+IF(I342=0,"",'Ark1'!AG1711)</f>
        <v/>
      </c>
      <c r="K342" s="245" t="str">
        <f>+IF(I342=0,"",'Ark1'!AH1711)</f>
        <v/>
      </c>
      <c r="L342" s="246" t="str">
        <f>+IF(I342=0,"",'Ark1'!S1711)</f>
        <v/>
      </c>
      <c r="M342" s="310" t="str">
        <f>+IF(I342=0,"",'Ark1'!U1711)</f>
        <v/>
      </c>
      <c r="N342" s="245" t="str">
        <f>+IF(I342=0,"",'Ark1'!V1711)</f>
        <v/>
      </c>
      <c r="O342" s="245" t="str">
        <f>+IF(I342=0,"",'Ark1'!W1711)</f>
        <v/>
      </c>
      <c r="P342" s="247" t="str">
        <f>+IF(I342=0,"",'Ark1'!X1711)</f>
        <v/>
      </c>
      <c r="Q342" s="247" t="str">
        <f>+IF(I342=0,"",'Ark1'!Y1711)</f>
        <v/>
      </c>
      <c r="R342" s="247" t="str">
        <f>+IF(I342=0,"",'Ark1'!Z1711)</f>
        <v/>
      </c>
      <c r="S342" s="245" t="str">
        <f>+IF(I342=0,"",'Ark1'!AA1711)</f>
        <v/>
      </c>
      <c r="T342" s="245" t="str">
        <f>+IF(I342=0,"",'Ark1'!AB1711)</f>
        <v/>
      </c>
      <c r="U342" s="247">
        <f>+'Ark1'!AD1711</f>
        <v>0</v>
      </c>
      <c r="V342" s="245" t="str">
        <f t="shared" si="39"/>
        <v/>
      </c>
      <c r="W342" s="245" t="str">
        <f t="shared" si="40"/>
        <v/>
      </c>
      <c r="X342" s="404"/>
      <c r="AA342" s="30"/>
      <c r="AB342" s="28"/>
      <c r="AE342" s="28"/>
      <c r="AF342" s="28"/>
      <c r="AG342" s="28"/>
      <c r="AI342" s="28"/>
    </row>
    <row r="343" spans="1:36" s="252" customFormat="1" ht="15.6">
      <c r="A343" s="404"/>
      <c r="B343" s="244">
        <f>+'Ark1'!C1712</f>
        <v>2023</v>
      </c>
      <c r="C343" s="404"/>
      <c r="D343" s="244">
        <f>+'Ark1'!M1712</f>
        <v>7</v>
      </c>
      <c r="E343" s="244" t="str">
        <f>VLOOKUP(D343,RNR!$D$8:$E$22,2)</f>
        <v>3-</v>
      </c>
      <c r="F343" s="244">
        <f>+'Ark1'!D1712</f>
        <v>2</v>
      </c>
      <c r="G343" s="244" t="str">
        <f>VLOOKUP(F343,RNR!$G$8:$H$19,2)</f>
        <v>Feb</v>
      </c>
      <c r="H343" s="244">
        <f>+'Ark1'!Q1712</f>
        <v>0</v>
      </c>
      <c r="I343" s="244">
        <f>+'Ark1'!R1712</f>
        <v>0</v>
      </c>
      <c r="J343" s="245" t="str">
        <f>+IF(I343=0,"",'Ark1'!AG1712)</f>
        <v/>
      </c>
      <c r="K343" s="245" t="str">
        <f>+IF(I343=0,"",'Ark1'!AH1712)</f>
        <v/>
      </c>
      <c r="L343" s="246" t="str">
        <f>+IF(I343=0,"",'Ark1'!S1712)</f>
        <v/>
      </c>
      <c r="M343" s="310" t="str">
        <f>+IF(I343=0,"",'Ark1'!U1712)</f>
        <v/>
      </c>
      <c r="N343" s="245" t="str">
        <f>+IF(I343=0,"",'Ark1'!V1712)</f>
        <v/>
      </c>
      <c r="O343" s="245" t="str">
        <f>+IF(I343=0,"",'Ark1'!W1712)</f>
        <v/>
      </c>
      <c r="P343" s="247" t="str">
        <f>+IF(I343=0,"",'Ark1'!X1712)</f>
        <v/>
      </c>
      <c r="Q343" s="247" t="str">
        <f>+IF(I343=0,"",'Ark1'!Y1712)</f>
        <v/>
      </c>
      <c r="R343" s="247" t="str">
        <f>+IF(I343=0,"",'Ark1'!Z1712)</f>
        <v/>
      </c>
      <c r="S343" s="245" t="str">
        <f>+IF(I343=0,"",'Ark1'!AA1712)</f>
        <v/>
      </c>
      <c r="T343" s="245" t="str">
        <f>+IF(I343=0,"",'Ark1'!AB1712)</f>
        <v/>
      </c>
      <c r="U343" s="247">
        <f>+'Ark1'!AD1712</f>
        <v>0</v>
      </c>
      <c r="V343" s="245" t="str">
        <f t="shared" si="39"/>
        <v/>
      </c>
      <c r="W343" s="245" t="str">
        <f t="shared" si="40"/>
        <v/>
      </c>
      <c r="X343" s="404"/>
      <c r="Y343" s="30"/>
      <c r="Z343" s="30"/>
      <c r="AA343" s="30"/>
      <c r="AB343" s="28"/>
      <c r="AC343" s="30"/>
      <c r="AD343" s="30"/>
      <c r="AE343" s="28"/>
      <c r="AF343" s="28"/>
      <c r="AG343" s="28"/>
      <c r="AH343" s="30"/>
      <c r="AI343" s="28"/>
      <c r="AJ343" s="29"/>
    </row>
    <row r="344" spans="1:36" s="252" customFormat="1" ht="15.6">
      <c r="A344" s="404"/>
      <c r="B344" s="244">
        <f>+'Ark1'!C1713</f>
        <v>2023</v>
      </c>
      <c r="C344" s="404"/>
      <c r="D344" s="244">
        <f>+'Ark1'!M1713</f>
        <v>7</v>
      </c>
      <c r="E344" s="244" t="str">
        <f>VLOOKUP(D344,RNR!$D$8:$E$22,2)</f>
        <v>3-</v>
      </c>
      <c r="F344" s="244">
        <f>+'Ark1'!D1713</f>
        <v>3</v>
      </c>
      <c r="G344" s="244" t="str">
        <f>VLOOKUP(F344,RNR!$G$8:$H$19,2)</f>
        <v>Mar</v>
      </c>
      <c r="H344" s="244">
        <f>+'Ark1'!Q1713</f>
        <v>1</v>
      </c>
      <c r="I344" s="244">
        <f>+'Ark1'!R1713</f>
        <v>1</v>
      </c>
      <c r="J344" s="245">
        <f>+IF(I344=0,"",'Ark1'!AG1713)</f>
        <v>10</v>
      </c>
      <c r="K344" s="245">
        <f>+IF(I344=0,"",'Ark1'!AH1713)</f>
        <v>28.315789473684202</v>
      </c>
      <c r="L344" s="246">
        <f>+IF(I344=0,"",'Ark1'!S1713)</f>
        <v>9</v>
      </c>
      <c r="M344" s="310">
        <f>+IF(I344=0,"",'Ark1'!U1713)</f>
        <v>26.9</v>
      </c>
      <c r="N344" s="245">
        <f>+IF(I344=0,"",'Ark1'!V1713)</f>
        <v>100</v>
      </c>
      <c r="O344" s="245">
        <f>+IF(I344=0,"",'Ark1'!W1713)</f>
        <v>0</v>
      </c>
      <c r="P344" s="247">
        <f>+IF(I344=0,"",'Ark1'!X1713)</f>
        <v>100</v>
      </c>
      <c r="Q344" s="247">
        <f>+IF(I344=0,"",'Ark1'!Y1713)</f>
        <v>100</v>
      </c>
      <c r="R344" s="247">
        <f>+IF(I344=0,"",'Ark1'!Z1713)</f>
        <v>0</v>
      </c>
      <c r="S344" s="245">
        <f>+IF(I344=0,"",'Ark1'!AA1713)</f>
        <v>0</v>
      </c>
      <c r="T344" s="245">
        <f>+IF(I344=0,"",'Ark1'!AB1713)</f>
        <v>0</v>
      </c>
      <c r="U344" s="247">
        <f>+'Ark1'!AD1713</f>
        <v>0</v>
      </c>
      <c r="V344" s="245">
        <f t="shared" si="39"/>
        <v>0.14285714285714285</v>
      </c>
      <c r="W344" s="245">
        <f t="shared" si="40"/>
        <v>1</v>
      </c>
      <c r="X344" s="404"/>
      <c r="Y344" s="30"/>
      <c r="Z344" s="30"/>
      <c r="AA344" s="30"/>
      <c r="AB344" s="28"/>
      <c r="AC344" s="30"/>
      <c r="AD344" s="30"/>
      <c r="AE344" s="28"/>
      <c r="AF344" s="28"/>
      <c r="AG344" s="28"/>
      <c r="AH344" s="30"/>
      <c r="AI344" s="28"/>
      <c r="AJ344" s="29"/>
    </row>
    <row r="345" spans="1:36" s="252" customFormat="1" ht="15.6">
      <c r="A345" s="404"/>
      <c r="B345" s="244">
        <f>+'Ark1'!C1714</f>
        <v>2023</v>
      </c>
      <c r="C345" s="404"/>
      <c r="D345" s="244">
        <f>+'Ark1'!M1714</f>
        <v>7</v>
      </c>
      <c r="E345" s="244" t="str">
        <f>VLOOKUP(D345,RNR!$D$8:$E$22,2)</f>
        <v>3-</v>
      </c>
      <c r="F345" s="244">
        <f>+'Ark1'!D1714</f>
        <v>4</v>
      </c>
      <c r="G345" s="244" t="str">
        <f>VLOOKUP(F345,RNR!$G$8:$H$19,2)</f>
        <v>Apr</v>
      </c>
      <c r="H345" s="244">
        <f>+'Ark1'!Q1714</f>
        <v>0</v>
      </c>
      <c r="I345" s="244">
        <f>+'Ark1'!R1714</f>
        <v>0</v>
      </c>
      <c r="J345" s="245" t="str">
        <f>+IF(I345=0,"",'Ark1'!AG1714)</f>
        <v/>
      </c>
      <c r="K345" s="245" t="str">
        <f>+IF(I345=0,"",'Ark1'!AH1714)</f>
        <v/>
      </c>
      <c r="L345" s="246" t="str">
        <f>+IF(I345=0,"",'Ark1'!S1714)</f>
        <v/>
      </c>
      <c r="M345" s="310" t="str">
        <f>+IF(I345=0,"",'Ark1'!U1714)</f>
        <v/>
      </c>
      <c r="N345" s="245" t="str">
        <f>+IF(I345=0,"",'Ark1'!V1714)</f>
        <v/>
      </c>
      <c r="O345" s="245" t="str">
        <f>+IF(I345=0,"",'Ark1'!W1714)</f>
        <v/>
      </c>
      <c r="P345" s="247" t="str">
        <f>+IF(I345=0,"",'Ark1'!X1714)</f>
        <v/>
      </c>
      <c r="Q345" s="247" t="str">
        <f>+IF(I345=0,"",'Ark1'!Y1714)</f>
        <v/>
      </c>
      <c r="R345" s="247" t="str">
        <f>+IF(I345=0,"",'Ark1'!Z1714)</f>
        <v/>
      </c>
      <c r="S345" s="245" t="str">
        <f>+IF(I345=0,"",'Ark1'!AA1714)</f>
        <v/>
      </c>
      <c r="T345" s="245" t="str">
        <f>+IF(I345=0,"",'Ark1'!AB1714)</f>
        <v/>
      </c>
      <c r="U345" s="247">
        <f>+'Ark1'!AD1714</f>
        <v>0</v>
      </c>
      <c r="V345" s="245" t="str">
        <f t="shared" si="39"/>
        <v/>
      </c>
      <c r="W345" s="245" t="str">
        <f t="shared" si="40"/>
        <v/>
      </c>
      <c r="X345" s="404"/>
      <c r="Y345" s="30"/>
      <c r="Z345" s="30"/>
      <c r="AA345" s="30"/>
      <c r="AB345" s="28"/>
      <c r="AC345" s="30"/>
      <c r="AD345" s="30"/>
      <c r="AE345" s="28"/>
      <c r="AF345" s="28"/>
      <c r="AG345" s="28"/>
      <c r="AH345" s="30"/>
      <c r="AI345" s="28"/>
      <c r="AJ345" s="29"/>
    </row>
    <row r="346" spans="1:36" s="252" customFormat="1" ht="15.6">
      <c r="A346" s="404"/>
      <c r="B346" s="244">
        <f>+'Ark1'!C1715</f>
        <v>2023</v>
      </c>
      <c r="C346" s="404"/>
      <c r="D346" s="244">
        <f>+'Ark1'!M1715</f>
        <v>7</v>
      </c>
      <c r="E346" s="244" t="str">
        <f>VLOOKUP(D346,RNR!$D$8:$E$22,2)</f>
        <v>3-</v>
      </c>
      <c r="F346" s="244">
        <f>+'Ark1'!D1715</f>
        <v>5</v>
      </c>
      <c r="G346" s="244" t="str">
        <f>VLOOKUP(F346,RNR!$G$8:$H$19,2)</f>
        <v>Mai</v>
      </c>
      <c r="H346" s="244">
        <f>+'Ark1'!Q1715</f>
        <v>61</v>
      </c>
      <c r="I346" s="244">
        <f>+'Ark1'!R1715</f>
        <v>263</v>
      </c>
      <c r="J346" s="245">
        <f>+IF(I346=0,"",'Ark1'!AG1715)</f>
        <v>31.610576923076916</v>
      </c>
      <c r="K346" s="245">
        <f>+IF(I346=0,"",'Ark1'!AH1715)</f>
        <v>31.941068690872378</v>
      </c>
      <c r="L346" s="246">
        <f>+IF(I346=0,"",'Ark1'!S1715)</f>
        <v>9.1368821292775646</v>
      </c>
      <c r="M346" s="310">
        <f>+IF(I346=0,"",'Ark1'!U1715)</f>
        <v>16.239543726235745</v>
      </c>
      <c r="N346" s="245">
        <f>+IF(I346=0,"",'Ark1'!V1715)</f>
        <v>1.1406844106463883</v>
      </c>
      <c r="O346" s="245">
        <f>+IF(I346=0,"",'Ark1'!W1715)</f>
        <v>0</v>
      </c>
      <c r="P346" s="247">
        <f>+IF(I346=0,"",'Ark1'!X1715)</f>
        <v>38.022813688212928</v>
      </c>
      <c r="Q346" s="247">
        <f>+IF(I346=0,"",'Ark1'!Y1715)</f>
        <v>5.323193916349811</v>
      </c>
      <c r="R346" s="247">
        <f>+IF(I346=0,"",'Ark1'!Z1715)</f>
        <v>0</v>
      </c>
      <c r="S346" s="245">
        <f>+IF(I346=0,"",'Ark1'!AA1715)</f>
        <v>3.4632830998688182</v>
      </c>
      <c r="T346" s="245">
        <f>+IF(I346=0,"",'Ark1'!AB1715)</f>
        <v>0.92096874799077277</v>
      </c>
      <c r="U346" s="247">
        <f>+'Ark1'!AD1715</f>
        <v>3.2039289641337869</v>
      </c>
      <c r="V346" s="245">
        <f t="shared" si="39"/>
        <v>37.571428571428569</v>
      </c>
      <c r="W346" s="245">
        <f t="shared" si="40"/>
        <v>4.3114754098360653</v>
      </c>
      <c r="X346" s="404"/>
      <c r="Y346" s="30"/>
      <c r="Z346" s="30"/>
      <c r="AA346" s="30"/>
      <c r="AB346" s="28"/>
      <c r="AC346" s="30"/>
      <c r="AD346" s="30"/>
      <c r="AE346" s="28"/>
      <c r="AF346" s="28"/>
      <c r="AG346" s="28"/>
      <c r="AH346" s="30"/>
      <c r="AI346" s="28"/>
      <c r="AJ346" s="29"/>
    </row>
    <row r="347" spans="1:36" s="252" customFormat="1" ht="15.6">
      <c r="A347" s="404"/>
      <c r="B347" s="244">
        <f>+'Ark1'!C1716</f>
        <v>2023</v>
      </c>
      <c r="C347" s="404"/>
      <c r="D347" s="244">
        <f>+'Ark1'!M1716</f>
        <v>7</v>
      </c>
      <c r="E347" s="244" t="str">
        <f>VLOOKUP(D347,RNR!$D$8:$E$22,2)</f>
        <v>3-</v>
      </c>
      <c r="F347" s="244">
        <f>+'Ark1'!D1716</f>
        <v>6</v>
      </c>
      <c r="G347" s="244" t="str">
        <f>VLOOKUP(F347,RNR!$G$8:$H$19,2)</f>
        <v>Jun</v>
      </c>
      <c r="H347" s="244">
        <f>+'Ark1'!Q1716</f>
        <v>127</v>
      </c>
      <c r="I347" s="244">
        <f>+'Ark1'!R1716</f>
        <v>427</v>
      </c>
      <c r="J347" s="245">
        <f>+IF(I347=0,"",'Ark1'!AG1716)</f>
        <v>22.932330827067673</v>
      </c>
      <c r="K347" s="245">
        <f>+IF(I347=0,"",'Ark1'!AH1716)</f>
        <v>24.125881691116003</v>
      </c>
      <c r="L347" s="246">
        <f>+IF(I347=0,"",'Ark1'!S1716)</f>
        <v>9.0421545667447276</v>
      </c>
      <c r="M347" s="310">
        <f>+IF(I347=0,"",'Ark1'!U1716)</f>
        <v>15.668149882903974</v>
      </c>
      <c r="N347" s="245">
        <f>+IF(I347=0,"",'Ark1'!V1716)</f>
        <v>0</v>
      </c>
      <c r="O347" s="245">
        <f>+IF(I347=0,"",'Ark1'!W1716)</f>
        <v>0</v>
      </c>
      <c r="P347" s="247">
        <f>+IF(I347=0,"",'Ark1'!X1716)</f>
        <v>41.217798594847778</v>
      </c>
      <c r="Q347" s="247">
        <f>+IF(I347=0,"",'Ark1'!Y1716)</f>
        <v>0.7025761124121781</v>
      </c>
      <c r="R347" s="247">
        <f>+IF(I347=0,"",'Ark1'!Z1716)</f>
        <v>0</v>
      </c>
      <c r="S347" s="245">
        <f>+IF(I347=0,"",'Ark1'!AA1716)</f>
        <v>2.205978059731744</v>
      </c>
      <c r="T347" s="245">
        <f>+IF(I347=0,"",'Ark1'!AB1716)</f>
        <v>1.066018899743471</v>
      </c>
      <c r="U347" s="247">
        <f>+'Ark1'!AD1716</f>
        <v>29.236312114597624</v>
      </c>
      <c r="V347" s="245">
        <f t="shared" si="39"/>
        <v>61</v>
      </c>
      <c r="W347" s="245">
        <f t="shared" si="40"/>
        <v>3.3622047244094486</v>
      </c>
      <c r="X347" s="404"/>
      <c r="Y347" s="30"/>
      <c r="Z347" s="30"/>
      <c r="AA347" s="30"/>
      <c r="AB347" s="28"/>
      <c r="AC347" s="30"/>
      <c r="AD347" s="30"/>
      <c r="AE347" s="29"/>
      <c r="AF347" s="29"/>
      <c r="AG347" s="29"/>
      <c r="AH347" s="30"/>
      <c r="AI347" s="29"/>
      <c r="AJ347" s="29"/>
    </row>
    <row r="348" spans="1:36" s="252" customFormat="1" ht="15.6">
      <c r="A348" s="404"/>
      <c r="B348" s="244">
        <f>+'Ark1'!C1717</f>
        <v>2023</v>
      </c>
      <c r="C348" s="404"/>
      <c r="D348" s="244">
        <f>+'Ark1'!M1717</f>
        <v>7</v>
      </c>
      <c r="E348" s="244" t="str">
        <f>VLOOKUP(D348,RNR!$D$8:$E$22,2)</f>
        <v>3-</v>
      </c>
      <c r="F348" s="244">
        <f>+'Ark1'!D1717</f>
        <v>7</v>
      </c>
      <c r="G348" s="244" t="str">
        <f>VLOOKUP(F348,RNR!$G$8:$H$19,2)</f>
        <v>Jul</v>
      </c>
      <c r="H348" s="244">
        <f>+'Ark1'!Q1717</f>
        <v>4</v>
      </c>
      <c r="I348" s="244">
        <f>+'Ark1'!R1717</f>
        <v>6</v>
      </c>
      <c r="J348" s="245">
        <f>+IF(I348=0,"",'Ark1'!AG1717)</f>
        <v>10.909090909090908</v>
      </c>
      <c r="K348" s="245">
        <f>+IF(I348=0,"",'Ark1'!AH1717)</f>
        <v>13.917975567190229</v>
      </c>
      <c r="L348" s="246">
        <f>+IF(I348=0,"",'Ark1'!S1717)</f>
        <v>9</v>
      </c>
      <c r="M348" s="310">
        <f>+IF(I348=0,"",'Ark1'!U1717)</f>
        <v>15.950000000000005</v>
      </c>
      <c r="N348" s="245">
        <f>+IF(I348=0,"",'Ark1'!V1717)</f>
        <v>0</v>
      </c>
      <c r="O348" s="245">
        <f>+IF(I348=0,"",'Ark1'!W1717)</f>
        <v>0</v>
      </c>
      <c r="P348" s="247">
        <f>+IF(I348=0,"",'Ark1'!X1717)</f>
        <v>50</v>
      </c>
      <c r="Q348" s="247">
        <f>+IF(I348=0,"",'Ark1'!Y1717)</f>
        <v>0</v>
      </c>
      <c r="R348" s="247">
        <f>+IF(I348=0,"",'Ark1'!Z1717)</f>
        <v>0</v>
      </c>
      <c r="S348" s="245">
        <f>+IF(I348=0,"",'Ark1'!AA1717)</f>
        <v>1.9224550276490964</v>
      </c>
      <c r="T348" s="245">
        <f>+IF(I348=0,"",'Ark1'!AB1717)</f>
        <v>1</v>
      </c>
      <c r="U348" s="247">
        <f>+'Ark1'!AD1717</f>
        <v>38.145669094277714</v>
      </c>
      <c r="V348" s="245">
        <f t="shared" si="39"/>
        <v>0.8571428571428571</v>
      </c>
      <c r="W348" s="245">
        <f t="shared" si="40"/>
        <v>1.5</v>
      </c>
      <c r="X348" s="404"/>
      <c r="Y348" s="30"/>
      <c r="Z348" s="30"/>
      <c r="AA348" s="30"/>
      <c r="AB348" s="28"/>
      <c r="AC348" s="30"/>
      <c r="AD348" s="30"/>
      <c r="AE348" s="29"/>
      <c r="AF348" s="29"/>
      <c r="AG348" s="29"/>
      <c r="AH348" s="30"/>
      <c r="AI348" s="29"/>
      <c r="AJ348" s="29"/>
    </row>
    <row r="349" spans="1:36" s="252" customFormat="1" ht="15.6">
      <c r="A349" s="404"/>
      <c r="B349" s="244">
        <f>+'Ark1'!C1718</f>
        <v>2023</v>
      </c>
      <c r="C349" s="404"/>
      <c r="D349" s="244">
        <f>+'Ark1'!M1718</f>
        <v>7</v>
      </c>
      <c r="E349" s="244" t="str">
        <f>VLOOKUP(D349,RNR!$D$8:$E$22,2)</f>
        <v>3-</v>
      </c>
      <c r="F349" s="244">
        <f>+'Ark1'!D1718</f>
        <v>8</v>
      </c>
      <c r="G349" s="244" t="str">
        <f>VLOOKUP(F349,RNR!$G$8:$H$19,2)</f>
        <v>Aug</v>
      </c>
      <c r="H349" s="244">
        <f>+'Ark1'!Q1718</f>
        <v>0</v>
      </c>
      <c r="I349" s="244">
        <f>+'Ark1'!R1718</f>
        <v>0</v>
      </c>
      <c r="J349" s="245" t="str">
        <f>+IF(I349=0,"",'Ark1'!AG1718)</f>
        <v/>
      </c>
      <c r="K349" s="245" t="str">
        <f>+IF(I349=0,"",'Ark1'!AH1718)</f>
        <v/>
      </c>
      <c r="L349" s="246" t="str">
        <f>+IF(I349=0,"",'Ark1'!S1718)</f>
        <v/>
      </c>
      <c r="M349" s="310" t="str">
        <f>+IF(I349=0,"",'Ark1'!U1718)</f>
        <v/>
      </c>
      <c r="N349" s="245" t="str">
        <f>+IF(I349=0,"",'Ark1'!V1718)</f>
        <v/>
      </c>
      <c r="O349" s="245" t="str">
        <f>+IF(I349=0,"",'Ark1'!W1718)</f>
        <v/>
      </c>
      <c r="P349" s="247" t="str">
        <f>+IF(I349=0,"",'Ark1'!X1718)</f>
        <v/>
      </c>
      <c r="Q349" s="247" t="str">
        <f>+IF(I349=0,"",'Ark1'!Y1718)</f>
        <v/>
      </c>
      <c r="R349" s="247" t="str">
        <f>+IF(I349=0,"",'Ark1'!Z1718)</f>
        <v/>
      </c>
      <c r="S349" s="245" t="str">
        <f>+IF(I349=0,"",'Ark1'!AA1718)</f>
        <v/>
      </c>
      <c r="T349" s="245" t="str">
        <f>+IF(I349=0,"",'Ark1'!AB1718)</f>
        <v/>
      </c>
      <c r="U349" s="247">
        <f>+'Ark1'!AD1718</f>
        <v>0</v>
      </c>
      <c r="V349" s="245" t="str">
        <f t="shared" si="39"/>
        <v/>
      </c>
      <c r="W349" s="245" t="str">
        <f t="shared" si="40"/>
        <v/>
      </c>
      <c r="X349" s="404"/>
      <c r="Y349" s="30"/>
      <c r="Z349" s="30"/>
      <c r="AA349" s="30"/>
      <c r="AB349" s="28"/>
      <c r="AC349" s="30"/>
      <c r="AD349" s="30"/>
      <c r="AE349" s="29"/>
      <c r="AF349" s="29"/>
      <c r="AG349" s="29"/>
      <c r="AH349" s="30"/>
      <c r="AI349" s="29"/>
      <c r="AJ349" s="29"/>
    </row>
    <row r="350" spans="1:36" s="252" customFormat="1" ht="15.6">
      <c r="A350" s="404"/>
      <c r="B350" s="244">
        <f>+'Ark1'!C1719</f>
        <v>2023</v>
      </c>
      <c r="C350" s="404"/>
      <c r="D350" s="244">
        <f>+'Ark1'!M1719</f>
        <v>7</v>
      </c>
      <c r="E350" s="244" t="str">
        <f>VLOOKUP(D350,RNR!$D$8:$E$22,2)</f>
        <v>3-</v>
      </c>
      <c r="F350" s="244">
        <f>+'Ark1'!D1719</f>
        <v>9</v>
      </c>
      <c r="G350" s="244" t="str">
        <f>VLOOKUP(F350,RNR!$G$8:$H$19,2)</f>
        <v>Sep</v>
      </c>
      <c r="H350" s="244">
        <f>+'Ark1'!Q1719</f>
        <v>1</v>
      </c>
      <c r="I350" s="244">
        <f>+'Ark1'!R1719</f>
        <v>1</v>
      </c>
      <c r="J350" s="245">
        <f>+IF(I350=0,"",'Ark1'!AG1719)</f>
        <v>50</v>
      </c>
      <c r="K350" s="245">
        <f>+IF(I350=0,"",'Ark1'!AH1719)</f>
        <v>56.249999999999993</v>
      </c>
      <c r="L350" s="246">
        <f>+IF(I350=0,"",'Ark1'!S1719)</f>
        <v>9</v>
      </c>
      <c r="M350" s="310">
        <f>+IF(I350=0,"",'Ark1'!U1719)</f>
        <v>21.6</v>
      </c>
      <c r="N350" s="245">
        <f>+IF(I350=0,"",'Ark1'!V1719)</f>
        <v>0</v>
      </c>
      <c r="O350" s="245">
        <f>+IF(I350=0,"",'Ark1'!W1719)</f>
        <v>0</v>
      </c>
      <c r="P350" s="247">
        <f>+IF(I350=0,"",'Ark1'!X1719)</f>
        <v>100</v>
      </c>
      <c r="Q350" s="247">
        <f>+IF(I350=0,"",'Ark1'!Y1719)</f>
        <v>0</v>
      </c>
      <c r="R350" s="247">
        <f>+IF(I350=0,"",'Ark1'!Z1719)</f>
        <v>0</v>
      </c>
      <c r="S350" s="245">
        <f>+IF(I350=0,"",'Ark1'!AA1719)</f>
        <v>0</v>
      </c>
      <c r="T350" s="245">
        <f>+IF(I350=0,"",'Ark1'!AB1719)</f>
        <v>0</v>
      </c>
      <c r="U350" s="247">
        <f>+'Ark1'!AD1719</f>
        <v>0</v>
      </c>
      <c r="V350" s="245">
        <f t="shared" si="39"/>
        <v>0.14285714285714285</v>
      </c>
      <c r="W350" s="245">
        <f t="shared" si="40"/>
        <v>1</v>
      </c>
      <c r="X350" s="404"/>
      <c r="Y350" s="30"/>
      <c r="Z350" s="30"/>
      <c r="AA350" s="30"/>
      <c r="AB350" s="28"/>
      <c r="AC350" s="30"/>
      <c r="AD350" s="30"/>
      <c r="AE350" s="29"/>
      <c r="AF350" s="29"/>
      <c r="AG350" s="29"/>
      <c r="AH350" s="30"/>
      <c r="AI350" s="29"/>
      <c r="AJ350" s="29"/>
    </row>
    <row r="351" spans="1:36" s="252" customFormat="1" ht="15.6">
      <c r="A351" s="404"/>
      <c r="B351" s="244">
        <f>+'Ark1'!C1720</f>
        <v>2023</v>
      </c>
      <c r="C351" s="404"/>
      <c r="D351" s="244">
        <f>+'Ark1'!M1720</f>
        <v>7</v>
      </c>
      <c r="E351" s="244" t="str">
        <f>VLOOKUP(D351,RNR!$D$8:$E$22,2)</f>
        <v>3-</v>
      </c>
      <c r="F351" s="244">
        <f>+'Ark1'!D1720</f>
        <v>10</v>
      </c>
      <c r="G351" s="244" t="str">
        <f>VLOOKUP(F351,RNR!$G$8:$H$19,2)</f>
        <v>Okt</v>
      </c>
      <c r="H351" s="244">
        <f>+'Ark1'!Q1720</f>
        <v>1</v>
      </c>
      <c r="I351" s="244">
        <f>+'Ark1'!R1720</f>
        <v>1</v>
      </c>
      <c r="J351" s="245">
        <f>+IF(I351=0,"",'Ark1'!AG1720)</f>
        <v>50</v>
      </c>
      <c r="K351" s="245">
        <f>+IF(I351=0,"",'Ark1'!AH1720)</f>
        <v>53.387533875338733</v>
      </c>
      <c r="L351" s="246">
        <f>+IF(I351=0,"",'Ark1'!S1720)</f>
        <v>8</v>
      </c>
      <c r="M351" s="310">
        <f>+IF(I351=0,"",'Ark1'!U1720)</f>
        <v>19.7</v>
      </c>
      <c r="N351" s="245">
        <f>+IF(I351=0,"",'Ark1'!V1720)</f>
        <v>0</v>
      </c>
      <c r="O351" s="245">
        <f>+IF(I351=0,"",'Ark1'!W1720)</f>
        <v>0</v>
      </c>
      <c r="P351" s="247">
        <f>+IF(I351=0,"",'Ark1'!X1720)</f>
        <v>100</v>
      </c>
      <c r="Q351" s="247">
        <f>+IF(I351=0,"",'Ark1'!Y1720)</f>
        <v>0</v>
      </c>
      <c r="R351" s="247">
        <f>+IF(I351=0,"",'Ark1'!Z1720)</f>
        <v>0</v>
      </c>
      <c r="S351" s="245">
        <f>+IF(I351=0,"",'Ark1'!AA1720)</f>
        <v>0</v>
      </c>
      <c r="T351" s="245">
        <f>+IF(I351=0,"",'Ark1'!AB1720)</f>
        <v>0</v>
      </c>
      <c r="U351" s="247">
        <f>+'Ark1'!AD1720</f>
        <v>0</v>
      </c>
      <c r="V351" s="245">
        <f t="shared" si="39"/>
        <v>0.14285714285714285</v>
      </c>
      <c r="W351" s="245">
        <f t="shared" si="40"/>
        <v>1</v>
      </c>
      <c r="X351" s="404"/>
      <c r="Y351" s="30"/>
      <c r="Z351" s="30"/>
      <c r="AA351" s="30"/>
      <c r="AB351" s="28"/>
      <c r="AC351" s="30"/>
      <c r="AD351" s="30"/>
      <c r="AE351" s="29"/>
      <c r="AF351" s="29"/>
      <c r="AG351" s="29"/>
      <c r="AH351" s="30"/>
      <c r="AI351" s="29"/>
      <c r="AJ351" s="29"/>
    </row>
    <row r="352" spans="1:36" s="252" customFormat="1" ht="15.6">
      <c r="A352" s="404"/>
      <c r="B352" s="244">
        <f>+'Ark1'!C1721</f>
        <v>2023</v>
      </c>
      <c r="C352" s="404"/>
      <c r="D352" s="244">
        <f>+'Ark1'!M1721</f>
        <v>7</v>
      </c>
      <c r="E352" s="244" t="str">
        <f>VLOOKUP(D352,RNR!$D$8:$E$22,2)</f>
        <v>3-</v>
      </c>
      <c r="F352" s="244">
        <f>+'Ark1'!D1721</f>
        <v>11</v>
      </c>
      <c r="G352" s="244" t="str">
        <f>VLOOKUP(F352,RNR!$G$8:$H$19,2)</f>
        <v>Nov</v>
      </c>
      <c r="H352" s="244">
        <f>+'Ark1'!Q1721</f>
        <v>0</v>
      </c>
      <c r="I352" s="244">
        <f>+'Ark1'!R1721</f>
        <v>0</v>
      </c>
      <c r="J352" s="245" t="str">
        <f>+IF(I352=0,"",'Ark1'!AG1721)</f>
        <v/>
      </c>
      <c r="K352" s="245" t="str">
        <f>+IF(I352=0,"",'Ark1'!AH1721)</f>
        <v/>
      </c>
      <c r="L352" s="246" t="str">
        <f>+IF(I352=0,"",'Ark1'!S1721)</f>
        <v/>
      </c>
      <c r="M352" s="310" t="str">
        <f>+IF(I352=0,"",'Ark1'!U1721)</f>
        <v/>
      </c>
      <c r="N352" s="245" t="str">
        <f>+IF(I352=0,"",'Ark1'!V1721)</f>
        <v/>
      </c>
      <c r="O352" s="245" t="str">
        <f>+IF(I352=0,"",'Ark1'!W1721)</f>
        <v/>
      </c>
      <c r="P352" s="247" t="str">
        <f>+IF(I352=0,"",'Ark1'!X1721)</f>
        <v/>
      </c>
      <c r="Q352" s="247" t="str">
        <f>+IF(I352=0,"",'Ark1'!Y1721)</f>
        <v/>
      </c>
      <c r="R352" s="247" t="str">
        <f>+IF(I352=0,"",'Ark1'!Z1721)</f>
        <v/>
      </c>
      <c r="S352" s="245" t="str">
        <f>+IF(I352=0,"",'Ark1'!AA1721)</f>
        <v/>
      </c>
      <c r="T352" s="245" t="str">
        <f>+IF(I352=0,"",'Ark1'!AB1721)</f>
        <v/>
      </c>
      <c r="U352" s="247">
        <f>+'Ark1'!AD1721</f>
        <v>0</v>
      </c>
      <c r="V352" s="245" t="str">
        <f t="shared" si="39"/>
        <v/>
      </c>
      <c r="W352" s="245" t="str">
        <f t="shared" si="40"/>
        <v/>
      </c>
      <c r="X352" s="404"/>
      <c r="Y352" s="30"/>
      <c r="Z352" s="30"/>
      <c r="AA352" s="30"/>
      <c r="AB352" s="28"/>
      <c r="AC352" s="30"/>
      <c r="AD352" s="30"/>
      <c r="AE352" s="29"/>
      <c r="AF352" s="29"/>
      <c r="AG352" s="29"/>
      <c r="AH352" s="30"/>
      <c r="AI352" s="29"/>
      <c r="AJ352" s="29"/>
    </row>
    <row r="353" spans="1:28" ht="15.6">
      <c r="A353" s="404"/>
      <c r="B353" s="244">
        <f>+'Ark1'!C1722</f>
        <v>2023</v>
      </c>
      <c r="C353" s="404"/>
      <c r="D353" s="244">
        <f>+'Ark1'!M1722</f>
        <v>7</v>
      </c>
      <c r="E353" s="244" t="str">
        <f>VLOOKUP(D353,RNR!$D$8:$E$22,2)</f>
        <v>3-</v>
      </c>
      <c r="F353" s="244">
        <f>+'Ark1'!D1722</f>
        <v>12</v>
      </c>
      <c r="G353" s="244" t="str">
        <f>VLOOKUP(F353,RNR!$G$8:$H$19,2)</f>
        <v>Des</v>
      </c>
      <c r="H353" s="244">
        <f>+'Ark1'!Q1722</f>
        <v>0</v>
      </c>
      <c r="I353" s="244">
        <f>+'Ark1'!R1722</f>
        <v>0</v>
      </c>
      <c r="J353" s="245" t="str">
        <f>+IF(I353=0,"",'Ark1'!AG1722)</f>
        <v/>
      </c>
      <c r="K353" s="245" t="str">
        <f>+IF(I353=0,"",'Ark1'!AH1722)</f>
        <v/>
      </c>
      <c r="L353" s="246" t="str">
        <f>+IF(I353=0,"",'Ark1'!S1722)</f>
        <v/>
      </c>
      <c r="M353" s="310" t="str">
        <f>+IF(I353=0,"",'Ark1'!U1722)</f>
        <v/>
      </c>
      <c r="N353" s="245" t="str">
        <f>+IF(I353=0,"",'Ark1'!V1722)</f>
        <v/>
      </c>
      <c r="O353" s="245" t="str">
        <f>+IF(I353=0,"",'Ark1'!W1722)</f>
        <v/>
      </c>
      <c r="P353" s="247" t="str">
        <f>+IF(I353=0,"",'Ark1'!X1722)</f>
        <v/>
      </c>
      <c r="Q353" s="247" t="str">
        <f>+IF(I353=0,"",'Ark1'!Y1722)</f>
        <v/>
      </c>
      <c r="R353" s="247" t="str">
        <f>+IF(I353=0,"",'Ark1'!Z1722)</f>
        <v/>
      </c>
      <c r="S353" s="245" t="str">
        <f>+IF(I353=0,"",'Ark1'!AA1722)</f>
        <v/>
      </c>
      <c r="T353" s="245" t="str">
        <f>+IF(I353=0,"",'Ark1'!AB1722)</f>
        <v/>
      </c>
      <c r="U353" s="247">
        <f>+'Ark1'!AD1722</f>
        <v>0</v>
      </c>
      <c r="V353" s="245" t="str">
        <f t="shared" si="39"/>
        <v/>
      </c>
      <c r="W353" s="245" t="str">
        <f t="shared" si="40"/>
        <v/>
      </c>
      <c r="X353" s="404"/>
      <c r="AA353" s="30"/>
      <c r="AB353" s="28"/>
    </row>
    <row r="354" spans="1:28" ht="15.6">
      <c r="A354" s="404"/>
      <c r="B354" s="244">
        <f>+'Ark1'!C1723</f>
        <v>2023</v>
      </c>
      <c r="C354" s="404"/>
      <c r="D354" s="244">
        <f>+'Ark1'!M1723</f>
        <v>8</v>
      </c>
      <c r="E354" s="244" t="str">
        <f>VLOOKUP(D354,RNR!$D$8:$E$22,2)</f>
        <v>3</v>
      </c>
      <c r="F354" s="244">
        <f>+'Ark1'!D1723</f>
        <v>1</v>
      </c>
      <c r="G354" s="244" t="str">
        <f>VLOOKUP(F354,RNR!$G$8:$H$19,2)</f>
        <v>Jan</v>
      </c>
      <c r="H354" s="244">
        <f>+'Ark1'!Q1723</f>
        <v>0</v>
      </c>
      <c r="I354" s="244">
        <f>+'Ark1'!R1723</f>
        <v>0</v>
      </c>
      <c r="J354" s="245" t="str">
        <f>+IF(I354=0,"",'Ark1'!AG1723)</f>
        <v/>
      </c>
      <c r="K354" s="245" t="str">
        <f>+IF(I354=0,"",'Ark1'!AH1723)</f>
        <v/>
      </c>
      <c r="L354" s="246" t="str">
        <f>+IF(I354=0,"",'Ark1'!S1723)</f>
        <v/>
      </c>
      <c r="M354" s="310" t="str">
        <f>+IF(I354=0,"",'Ark1'!U1723)</f>
        <v/>
      </c>
      <c r="N354" s="245" t="str">
        <f>+IF(I354=0,"",'Ark1'!V1723)</f>
        <v/>
      </c>
      <c r="O354" s="245" t="str">
        <f>+IF(I354=0,"",'Ark1'!W1723)</f>
        <v/>
      </c>
      <c r="P354" s="247" t="str">
        <f>+IF(I354=0,"",'Ark1'!X1723)</f>
        <v/>
      </c>
      <c r="Q354" s="247" t="str">
        <f>+IF(I354=0,"",'Ark1'!Y1723)</f>
        <v/>
      </c>
      <c r="R354" s="247" t="str">
        <f>+IF(I354=0,"",'Ark1'!Z1723)</f>
        <v/>
      </c>
      <c r="S354" s="245" t="str">
        <f>+IF(I354=0,"",'Ark1'!AA1723)</f>
        <v/>
      </c>
      <c r="T354" s="245" t="str">
        <f>+IF(I354=0,"",'Ark1'!AB1723)</f>
        <v/>
      </c>
      <c r="U354" s="247">
        <f>+'Ark1'!AD1723</f>
        <v>0</v>
      </c>
      <c r="V354" s="245" t="str">
        <f t="shared" si="39"/>
        <v/>
      </c>
      <c r="W354" s="245" t="str">
        <f t="shared" si="40"/>
        <v/>
      </c>
      <c r="X354" s="404"/>
      <c r="AA354" s="30"/>
      <c r="AB354" s="28"/>
    </row>
    <row r="355" spans="1:28" ht="15.6">
      <c r="A355" s="404"/>
      <c r="B355" s="244">
        <f>+'Ark1'!C1724</f>
        <v>2023</v>
      </c>
      <c r="C355" s="404"/>
      <c r="D355" s="244">
        <f>+'Ark1'!M1724</f>
        <v>8</v>
      </c>
      <c r="E355" s="244" t="str">
        <f>VLOOKUP(D355,RNR!$D$8:$E$22,2)</f>
        <v>3</v>
      </c>
      <c r="F355" s="244">
        <f>+'Ark1'!D1724</f>
        <v>2</v>
      </c>
      <c r="G355" s="244" t="str">
        <f>VLOOKUP(F355,RNR!$G$8:$H$19,2)</f>
        <v>Feb</v>
      </c>
      <c r="H355" s="244">
        <f>+'Ark1'!Q1724</f>
        <v>1</v>
      </c>
      <c r="I355" s="244">
        <f>+'Ark1'!R1724</f>
        <v>1</v>
      </c>
      <c r="J355" s="245">
        <f>+IF(I355=0,"",'Ark1'!AG1724)</f>
        <v>100</v>
      </c>
      <c r="K355" s="245">
        <f>+IF(I355=0,"",'Ark1'!AH1724)</f>
        <v>100</v>
      </c>
      <c r="L355" s="246">
        <f>+IF(I355=0,"",'Ark1'!S1724)</f>
        <v>8</v>
      </c>
      <c r="M355" s="310">
        <f>+IF(I355=0,"",'Ark1'!U1724)</f>
        <v>18.600000000000001</v>
      </c>
      <c r="N355" s="245">
        <f>+IF(I355=0,"",'Ark1'!V1724)</f>
        <v>0</v>
      </c>
      <c r="O355" s="245">
        <f>+IF(I355=0,"",'Ark1'!W1724)</f>
        <v>0</v>
      </c>
      <c r="P355" s="247">
        <f>+IF(I355=0,"",'Ark1'!X1724)</f>
        <v>100</v>
      </c>
      <c r="Q355" s="247">
        <f>+IF(I355=0,"",'Ark1'!Y1724)</f>
        <v>0</v>
      </c>
      <c r="R355" s="247">
        <f>+IF(I355=0,"",'Ark1'!Z1724)</f>
        <v>0</v>
      </c>
      <c r="S355" s="245">
        <f>+IF(I355=0,"",'Ark1'!AA1724)</f>
        <v>0</v>
      </c>
      <c r="T355" s="245">
        <f>+IF(I355=0,"",'Ark1'!AB1724)</f>
        <v>0</v>
      </c>
      <c r="U355" s="247">
        <f>+'Ark1'!AD1724</f>
        <v>0</v>
      </c>
      <c r="V355" s="245">
        <f t="shared" si="39"/>
        <v>0.125</v>
      </c>
      <c r="W355" s="245">
        <f t="shared" si="40"/>
        <v>1</v>
      </c>
      <c r="X355" s="404"/>
      <c r="AA355" s="30"/>
      <c r="AB355" s="28"/>
    </row>
    <row r="356" spans="1:28" ht="15.6">
      <c r="A356" s="404"/>
      <c r="B356" s="244">
        <f>+'Ark1'!C1725</f>
        <v>2023</v>
      </c>
      <c r="C356" s="404"/>
      <c r="D356" s="244">
        <f>+'Ark1'!M1725</f>
        <v>8</v>
      </c>
      <c r="E356" s="244" t="str">
        <f>VLOOKUP(D356,RNR!$D$8:$E$22,2)</f>
        <v>3</v>
      </c>
      <c r="F356" s="244">
        <f>+'Ark1'!D1725</f>
        <v>3</v>
      </c>
      <c r="G356" s="244" t="str">
        <f>VLOOKUP(F356,RNR!$G$8:$H$19,2)</f>
        <v>Mar</v>
      </c>
      <c r="H356" s="244">
        <f>+'Ark1'!Q1725</f>
        <v>1</v>
      </c>
      <c r="I356" s="244">
        <f>+'Ark1'!R1725</f>
        <v>1</v>
      </c>
      <c r="J356" s="245">
        <f>+IF(I356=0,"",'Ark1'!AG1725)</f>
        <v>10</v>
      </c>
      <c r="K356" s="245">
        <f>+IF(I356=0,"",'Ark1'!AH1725)</f>
        <v>15.89473684210526</v>
      </c>
      <c r="L356" s="246">
        <f>+IF(I356=0,"",'Ark1'!S1725)</f>
        <v>9</v>
      </c>
      <c r="M356" s="310">
        <f>+IF(I356=0,"",'Ark1'!U1725)</f>
        <v>15.1</v>
      </c>
      <c r="N356" s="245">
        <f>+IF(I356=0,"",'Ark1'!V1725)</f>
        <v>0</v>
      </c>
      <c r="O356" s="245">
        <f>+IF(I356=0,"",'Ark1'!W1725)</f>
        <v>0</v>
      </c>
      <c r="P356" s="247">
        <f>+IF(I356=0,"",'Ark1'!X1725)</f>
        <v>0</v>
      </c>
      <c r="Q356" s="247">
        <f>+IF(I356=0,"",'Ark1'!Y1725)</f>
        <v>0</v>
      </c>
      <c r="R356" s="247">
        <f>+IF(I356=0,"",'Ark1'!Z1725)</f>
        <v>0</v>
      </c>
      <c r="S356" s="245">
        <f>+IF(I356=0,"",'Ark1'!AA1725)</f>
        <v>0</v>
      </c>
      <c r="T356" s="245">
        <f>+IF(I356=0,"",'Ark1'!AB1725)</f>
        <v>0</v>
      </c>
      <c r="U356" s="247">
        <f>+'Ark1'!AD1725</f>
        <v>0</v>
      </c>
      <c r="V356" s="245">
        <f t="shared" si="39"/>
        <v>0.125</v>
      </c>
      <c r="W356" s="245">
        <f t="shared" si="40"/>
        <v>1</v>
      </c>
      <c r="X356" s="404"/>
      <c r="AA356" s="30"/>
      <c r="AB356" s="28"/>
    </row>
    <row r="357" spans="1:28" ht="15.6">
      <c r="A357" s="404"/>
      <c r="B357" s="244">
        <f>+'Ark1'!C1726</f>
        <v>2023</v>
      </c>
      <c r="C357" s="404"/>
      <c r="D357" s="244">
        <f>+'Ark1'!M1726</f>
        <v>8</v>
      </c>
      <c r="E357" s="244" t="str">
        <f>VLOOKUP(D357,RNR!$D$8:$E$22,2)</f>
        <v>3</v>
      </c>
      <c r="F357" s="244">
        <f>+'Ark1'!D1726</f>
        <v>4</v>
      </c>
      <c r="G357" s="244" t="str">
        <f>VLOOKUP(F357,RNR!$G$8:$H$19,2)</f>
        <v>Apr</v>
      </c>
      <c r="H357" s="244">
        <f>+'Ark1'!Q1726</f>
        <v>0</v>
      </c>
      <c r="I357" s="244">
        <f>+'Ark1'!R1726</f>
        <v>0</v>
      </c>
      <c r="J357" s="245" t="str">
        <f>+IF(I357=0,"",'Ark1'!AG1726)</f>
        <v/>
      </c>
      <c r="K357" s="245" t="str">
        <f>+IF(I357=0,"",'Ark1'!AH1726)</f>
        <v/>
      </c>
      <c r="L357" s="246" t="str">
        <f>+IF(I357=0,"",'Ark1'!S1726)</f>
        <v/>
      </c>
      <c r="M357" s="310" t="str">
        <f>+IF(I357=0,"",'Ark1'!U1726)</f>
        <v/>
      </c>
      <c r="N357" s="245" t="str">
        <f>+IF(I357=0,"",'Ark1'!V1726)</f>
        <v/>
      </c>
      <c r="O357" s="245" t="str">
        <f>+IF(I357=0,"",'Ark1'!W1726)</f>
        <v/>
      </c>
      <c r="P357" s="247" t="str">
        <f>+IF(I357=0,"",'Ark1'!X1726)</f>
        <v/>
      </c>
      <c r="Q357" s="247" t="str">
        <f>+IF(I357=0,"",'Ark1'!Y1726)</f>
        <v/>
      </c>
      <c r="R357" s="247" t="str">
        <f>+IF(I357=0,"",'Ark1'!Z1726)</f>
        <v/>
      </c>
      <c r="S357" s="245" t="str">
        <f>+IF(I357=0,"",'Ark1'!AA1726)</f>
        <v/>
      </c>
      <c r="T357" s="245" t="str">
        <f>+IF(I357=0,"",'Ark1'!AB1726)</f>
        <v/>
      </c>
      <c r="U357" s="247">
        <f>+'Ark1'!AD1726</f>
        <v>0</v>
      </c>
      <c r="V357" s="245" t="str">
        <f t="shared" si="39"/>
        <v/>
      </c>
      <c r="W357" s="245" t="str">
        <f t="shared" si="40"/>
        <v/>
      </c>
      <c r="X357" s="404"/>
      <c r="AA357" s="30"/>
      <c r="AB357" s="28"/>
    </row>
    <row r="358" spans="1:28" ht="15.6">
      <c r="A358" s="404"/>
      <c r="B358" s="244">
        <f>+'Ark1'!C1727</f>
        <v>2023</v>
      </c>
      <c r="C358" s="404"/>
      <c r="D358" s="244">
        <f>+'Ark1'!M1727</f>
        <v>8</v>
      </c>
      <c r="E358" s="244" t="str">
        <f>VLOOKUP(D358,RNR!$D$8:$E$22,2)</f>
        <v>3</v>
      </c>
      <c r="F358" s="244">
        <f>+'Ark1'!D1727</f>
        <v>5</v>
      </c>
      <c r="G358" s="244" t="str">
        <f>VLOOKUP(F358,RNR!$G$8:$H$19,2)</f>
        <v>Mai</v>
      </c>
      <c r="H358" s="244">
        <f>+'Ark1'!Q1727</f>
        <v>48</v>
      </c>
      <c r="I358" s="244">
        <f>+'Ark1'!R1727</f>
        <v>190</v>
      </c>
      <c r="J358" s="245">
        <f>+IF(I358=0,"",'Ark1'!AG1727)</f>
        <v>22.836538461538456</v>
      </c>
      <c r="K358" s="245">
        <f>+IF(I358=0,"",'Ark1'!AH1727)</f>
        <v>24.629996634633361</v>
      </c>
      <c r="L358" s="246">
        <f>+IF(I358=0,"",'Ark1'!S1727)</f>
        <v>9.4947368421052616</v>
      </c>
      <c r="M358" s="310">
        <f>+IF(I358=0,"",'Ark1'!U1727)</f>
        <v>17.333684210526322</v>
      </c>
      <c r="N358" s="245">
        <f>+IF(I358=0,"",'Ark1'!V1727)</f>
        <v>0</v>
      </c>
      <c r="O358" s="245">
        <f>+IF(I358=0,"",'Ark1'!W1727)</f>
        <v>0</v>
      </c>
      <c r="P358" s="247">
        <f>+IF(I358=0,"",'Ark1'!X1727)</f>
        <v>53.684210526315802</v>
      </c>
      <c r="Q358" s="247">
        <f>+IF(I358=0,"",'Ark1'!Y1727)</f>
        <v>8.4210526315789451</v>
      </c>
      <c r="R358" s="247">
        <f>+IF(I358=0,"",'Ark1'!Z1727)</f>
        <v>0</v>
      </c>
      <c r="S358" s="245">
        <f>+IF(I358=0,"",'Ark1'!AA1727)</f>
        <v>3.3776388678083276</v>
      </c>
      <c r="T358" s="245">
        <f>+IF(I358=0,"",'Ark1'!AB1727)</f>
        <v>1.0500494646045699</v>
      </c>
      <c r="U358" s="247">
        <f>+'Ark1'!AD1727</f>
        <v>3.5219938004747342</v>
      </c>
      <c r="V358" s="245">
        <f t="shared" si="39"/>
        <v>23.75</v>
      </c>
      <c r="W358" s="245">
        <f t="shared" si="40"/>
        <v>3.9583333333333335</v>
      </c>
      <c r="X358" s="404"/>
      <c r="AA358" s="30"/>
      <c r="AB358" s="28"/>
    </row>
    <row r="359" spans="1:28" ht="15.6">
      <c r="A359" s="404"/>
      <c r="B359" s="244">
        <f>+'Ark1'!C1728</f>
        <v>2023</v>
      </c>
      <c r="C359" s="404"/>
      <c r="D359" s="244">
        <f>+'Ark1'!M1728</f>
        <v>8</v>
      </c>
      <c r="E359" s="244" t="str">
        <f>VLOOKUP(D359,RNR!$D$8:$E$22,2)</f>
        <v>3</v>
      </c>
      <c r="F359" s="244">
        <f>+'Ark1'!D1728</f>
        <v>6</v>
      </c>
      <c r="G359" s="244" t="str">
        <f>VLOOKUP(F359,RNR!$G$8:$H$19,2)</f>
        <v>Jun</v>
      </c>
      <c r="H359" s="244">
        <f>+'Ark1'!Q1728</f>
        <v>98</v>
      </c>
      <c r="I359" s="244">
        <f>+'Ark1'!R1728</f>
        <v>335</v>
      </c>
      <c r="J359" s="245">
        <f>+IF(I359=0,"",'Ark1'!AG1728)</f>
        <v>17.991407089151441</v>
      </c>
      <c r="K359" s="245">
        <f>+IF(I359=0,"",'Ark1'!AH1728)</f>
        <v>19.049216034156967</v>
      </c>
      <c r="L359" s="246">
        <f>+IF(I359=0,"",'Ark1'!S1728)</f>
        <v>9.2179104477611933</v>
      </c>
      <c r="M359" s="310">
        <f>+IF(I359=0,"",'Ark1'!U1728)</f>
        <v>15.76865671641791</v>
      </c>
      <c r="N359" s="245">
        <f>+IF(I359=0,"",'Ark1'!V1728)</f>
        <v>0</v>
      </c>
      <c r="O359" s="245">
        <f>+IF(I359=0,"",'Ark1'!W1728)</f>
        <v>0</v>
      </c>
      <c r="P359" s="247">
        <f>+IF(I359=0,"",'Ark1'!X1728)</f>
        <v>43.28358208955224</v>
      </c>
      <c r="Q359" s="247">
        <f>+IF(I359=0,"",'Ark1'!Y1728)</f>
        <v>0.59701492537313428</v>
      </c>
      <c r="R359" s="247">
        <f>+IF(I359=0,"",'Ark1'!Z1728)</f>
        <v>0</v>
      </c>
      <c r="S359" s="245">
        <f>+IF(I359=0,"",'Ark1'!AA1728)</f>
        <v>2.1057709585607003</v>
      </c>
      <c r="T359" s="245">
        <f>+IF(I359=0,"",'Ark1'!AB1728)</f>
        <v>1.1731988892644998</v>
      </c>
      <c r="U359" s="247">
        <f>+'Ark1'!AD1728</f>
        <v>30.435469036285738</v>
      </c>
      <c r="V359" s="245">
        <f t="shared" si="39"/>
        <v>41.875</v>
      </c>
      <c r="W359" s="245">
        <f t="shared" si="40"/>
        <v>3.4183673469387754</v>
      </c>
      <c r="X359" s="404"/>
      <c r="AA359" s="30"/>
      <c r="AB359" s="28"/>
    </row>
    <row r="360" spans="1:28" ht="15.6">
      <c r="A360" s="404"/>
      <c r="B360" s="244">
        <f>+'Ark1'!C1729</f>
        <v>2023</v>
      </c>
      <c r="C360" s="404"/>
      <c r="D360" s="244">
        <f>+'Ark1'!M1729</f>
        <v>8</v>
      </c>
      <c r="E360" s="244" t="str">
        <f>VLOOKUP(D360,RNR!$D$8:$E$22,2)</f>
        <v>3</v>
      </c>
      <c r="F360" s="244">
        <f>+'Ark1'!D1729</f>
        <v>7</v>
      </c>
      <c r="G360" s="244" t="str">
        <f>VLOOKUP(F360,RNR!$G$8:$H$19,2)</f>
        <v>Jul</v>
      </c>
      <c r="H360" s="244">
        <f>+'Ark1'!Q1729</f>
        <v>3</v>
      </c>
      <c r="I360" s="244">
        <f>+'Ark1'!R1729</f>
        <v>8</v>
      </c>
      <c r="J360" s="245">
        <f>+IF(I360=0,"",'Ark1'!AG1729)</f>
        <v>14.545454545454543</v>
      </c>
      <c r="K360" s="245">
        <f>+IF(I360=0,"",'Ark1'!AH1729)</f>
        <v>18.470040721349623</v>
      </c>
      <c r="L360" s="246">
        <f>+IF(I360=0,"",'Ark1'!S1729)</f>
        <v>8.375</v>
      </c>
      <c r="M360" s="310">
        <f>+IF(I360=0,"",'Ark1'!U1729)</f>
        <v>15.875</v>
      </c>
      <c r="N360" s="245">
        <f>+IF(I360=0,"",'Ark1'!V1729)</f>
        <v>0</v>
      </c>
      <c r="O360" s="245">
        <f>+IF(I360=0,"",'Ark1'!W1729)</f>
        <v>0</v>
      </c>
      <c r="P360" s="247">
        <f>+IF(I360=0,"",'Ark1'!X1729)</f>
        <v>50</v>
      </c>
      <c r="Q360" s="247">
        <f>+IF(I360=0,"",'Ark1'!Y1729)</f>
        <v>0</v>
      </c>
      <c r="R360" s="247">
        <f>+IF(I360=0,"",'Ark1'!Z1729)</f>
        <v>0</v>
      </c>
      <c r="S360" s="245">
        <f>+IF(I360=0,"",'Ark1'!AA1729)</f>
        <v>2.1134982848348876</v>
      </c>
      <c r="T360" s="245">
        <f>+IF(I360=0,"",'Ark1'!AB1729)</f>
        <v>0.99215674164922163</v>
      </c>
      <c r="U360" s="247">
        <f>+'Ark1'!AD1729</f>
        <v>54.693271100060798</v>
      </c>
      <c r="V360" s="245">
        <f t="shared" si="39"/>
        <v>1</v>
      </c>
      <c r="W360" s="245">
        <f t="shared" si="40"/>
        <v>2.6666666666666665</v>
      </c>
      <c r="X360" s="404"/>
      <c r="AA360" s="30"/>
      <c r="AB360" s="28"/>
    </row>
    <row r="361" spans="1:28" ht="15.6">
      <c r="A361" s="404"/>
      <c r="B361" s="244">
        <f>+'Ark1'!C1730</f>
        <v>2023</v>
      </c>
      <c r="C361" s="404"/>
      <c r="D361" s="244">
        <f>+'Ark1'!M1730</f>
        <v>8</v>
      </c>
      <c r="E361" s="244" t="str">
        <f>VLOOKUP(D361,RNR!$D$8:$E$22,2)</f>
        <v>3</v>
      </c>
      <c r="F361" s="244">
        <f>+'Ark1'!D1730</f>
        <v>8</v>
      </c>
      <c r="G361" s="244" t="str">
        <f>VLOOKUP(F361,RNR!$G$8:$H$19,2)</f>
        <v>Aug</v>
      </c>
      <c r="H361" s="244">
        <f>+'Ark1'!Q1730</f>
        <v>1</v>
      </c>
      <c r="I361" s="244">
        <f>+'Ark1'!R1730</f>
        <v>1</v>
      </c>
      <c r="J361" s="245">
        <f>+IF(I361=0,"",'Ark1'!AG1730)</f>
        <v>100</v>
      </c>
      <c r="K361" s="245">
        <f>+IF(I361=0,"",'Ark1'!AH1730)</f>
        <v>100</v>
      </c>
      <c r="L361" s="246">
        <f>+IF(I361=0,"",'Ark1'!S1730)</f>
        <v>8</v>
      </c>
      <c r="M361" s="310">
        <f>+IF(I361=0,"",'Ark1'!U1730)</f>
        <v>21.5</v>
      </c>
      <c r="N361" s="245">
        <f>+IF(I361=0,"",'Ark1'!V1730)</f>
        <v>0</v>
      </c>
      <c r="O361" s="245">
        <f>+IF(I361=0,"",'Ark1'!W1730)</f>
        <v>0</v>
      </c>
      <c r="P361" s="247">
        <f>+IF(I361=0,"",'Ark1'!X1730)</f>
        <v>100</v>
      </c>
      <c r="Q361" s="247">
        <f>+IF(I361=0,"",'Ark1'!Y1730)</f>
        <v>0</v>
      </c>
      <c r="R361" s="247">
        <f>+IF(I361=0,"",'Ark1'!Z1730)</f>
        <v>0</v>
      </c>
      <c r="S361" s="245">
        <f>+IF(I361=0,"",'Ark1'!AA1730)</f>
        <v>0</v>
      </c>
      <c r="T361" s="245">
        <f>+IF(I361=0,"",'Ark1'!AB1730)</f>
        <v>0</v>
      </c>
      <c r="U361" s="247">
        <f>+'Ark1'!AD1730</f>
        <v>0</v>
      </c>
      <c r="V361" s="245">
        <f t="shared" si="39"/>
        <v>0.125</v>
      </c>
      <c r="W361" s="245">
        <f t="shared" si="40"/>
        <v>1</v>
      </c>
      <c r="X361" s="404"/>
      <c r="AA361" s="30"/>
      <c r="AB361" s="28"/>
    </row>
    <row r="362" spans="1:28" ht="15.6">
      <c r="A362" s="404"/>
      <c r="B362" s="244">
        <f>+'Ark1'!C1731</f>
        <v>2023</v>
      </c>
      <c r="C362" s="404"/>
      <c r="D362" s="244">
        <f>+'Ark1'!M1731</f>
        <v>8</v>
      </c>
      <c r="E362" s="244" t="str">
        <f>VLOOKUP(D362,RNR!$D$8:$E$22,2)</f>
        <v>3</v>
      </c>
      <c r="F362" s="244">
        <f>+'Ark1'!D1731</f>
        <v>9</v>
      </c>
      <c r="G362" s="244" t="str">
        <f>VLOOKUP(F362,RNR!$G$8:$H$19,2)</f>
        <v>Sep</v>
      </c>
      <c r="H362" s="244">
        <f>+'Ark1'!Q1731</f>
        <v>0</v>
      </c>
      <c r="I362" s="244">
        <f>+'Ark1'!R1731</f>
        <v>0</v>
      </c>
      <c r="J362" s="245" t="str">
        <f>+IF(I362=0,"",'Ark1'!AG1731)</f>
        <v/>
      </c>
      <c r="K362" s="245" t="str">
        <f>+IF(I362=0,"",'Ark1'!AH1731)</f>
        <v/>
      </c>
      <c r="L362" s="246" t="str">
        <f>+IF(I362=0,"",'Ark1'!S1731)</f>
        <v/>
      </c>
      <c r="M362" s="310" t="str">
        <f>+IF(I362=0,"",'Ark1'!U1731)</f>
        <v/>
      </c>
      <c r="N362" s="245" t="str">
        <f>+IF(I362=0,"",'Ark1'!V1731)</f>
        <v/>
      </c>
      <c r="O362" s="245" t="str">
        <f>+IF(I362=0,"",'Ark1'!W1731)</f>
        <v/>
      </c>
      <c r="P362" s="247" t="str">
        <f>+IF(I362=0,"",'Ark1'!X1731)</f>
        <v/>
      </c>
      <c r="Q362" s="247" t="str">
        <f>+IF(I362=0,"",'Ark1'!Y1731)</f>
        <v/>
      </c>
      <c r="R362" s="247" t="str">
        <f>+IF(I362=0,"",'Ark1'!Z1731)</f>
        <v/>
      </c>
      <c r="S362" s="245" t="str">
        <f>+IF(I362=0,"",'Ark1'!AA1731)</f>
        <v/>
      </c>
      <c r="T362" s="245" t="str">
        <f>+IF(I362=0,"",'Ark1'!AB1731)</f>
        <v/>
      </c>
      <c r="U362" s="247">
        <f>+'Ark1'!AD1731</f>
        <v>0</v>
      </c>
      <c r="V362" s="245" t="str">
        <f t="shared" si="39"/>
        <v/>
      </c>
      <c r="W362" s="245" t="str">
        <f t="shared" si="40"/>
        <v/>
      </c>
      <c r="X362" s="404"/>
      <c r="AA362" s="30"/>
      <c r="AB362" s="28"/>
    </row>
    <row r="363" spans="1:28" ht="15.6">
      <c r="A363" s="404"/>
      <c r="B363" s="244">
        <f>+'Ark1'!C1732</f>
        <v>2023</v>
      </c>
      <c r="C363" s="404"/>
      <c r="D363" s="244">
        <f>+'Ark1'!M1732</f>
        <v>8</v>
      </c>
      <c r="E363" s="244" t="str">
        <f>VLOOKUP(D363,RNR!$D$8:$E$22,2)</f>
        <v>3</v>
      </c>
      <c r="F363" s="244">
        <f>+'Ark1'!D1732</f>
        <v>10</v>
      </c>
      <c r="G363" s="244" t="str">
        <f>VLOOKUP(F363,RNR!$G$8:$H$19,2)</f>
        <v>Okt</v>
      </c>
      <c r="H363" s="244">
        <f>+'Ark1'!Q1732</f>
        <v>0</v>
      </c>
      <c r="I363" s="244">
        <f>+'Ark1'!R1732</f>
        <v>0</v>
      </c>
      <c r="J363" s="245" t="str">
        <f>+IF(I363=0,"",'Ark1'!AG1732)</f>
        <v/>
      </c>
      <c r="K363" s="245" t="str">
        <f>+IF(I363=0,"",'Ark1'!AH1732)</f>
        <v/>
      </c>
      <c r="L363" s="246" t="str">
        <f>+IF(I363=0,"",'Ark1'!S1732)</f>
        <v/>
      </c>
      <c r="M363" s="310" t="str">
        <f>+IF(I363=0,"",'Ark1'!U1732)</f>
        <v/>
      </c>
      <c r="N363" s="245" t="str">
        <f>+IF(I363=0,"",'Ark1'!V1732)</f>
        <v/>
      </c>
      <c r="O363" s="245" t="str">
        <f>+IF(I363=0,"",'Ark1'!W1732)</f>
        <v/>
      </c>
      <c r="P363" s="247" t="str">
        <f>+IF(I363=0,"",'Ark1'!X1732)</f>
        <v/>
      </c>
      <c r="Q363" s="247" t="str">
        <f>+IF(I363=0,"",'Ark1'!Y1732)</f>
        <v/>
      </c>
      <c r="R363" s="247" t="str">
        <f>+IF(I363=0,"",'Ark1'!Z1732)</f>
        <v/>
      </c>
      <c r="S363" s="245" t="str">
        <f>+IF(I363=0,"",'Ark1'!AA1732)</f>
        <v/>
      </c>
      <c r="T363" s="245" t="str">
        <f>+IF(I363=0,"",'Ark1'!AB1732)</f>
        <v/>
      </c>
      <c r="U363" s="247">
        <f>+'Ark1'!AD1732</f>
        <v>0</v>
      </c>
      <c r="V363" s="245" t="str">
        <f t="shared" si="39"/>
        <v/>
      </c>
      <c r="W363" s="245" t="str">
        <f t="shared" si="40"/>
        <v/>
      </c>
      <c r="X363" s="404"/>
      <c r="AA363" s="30"/>
      <c r="AB363" s="28"/>
    </row>
    <row r="364" spans="1:28" ht="15.6">
      <c r="A364" s="404"/>
      <c r="B364" s="244">
        <f>+'Ark1'!C1733</f>
        <v>2023</v>
      </c>
      <c r="C364" s="404"/>
      <c r="D364" s="244">
        <f>+'Ark1'!M1733</f>
        <v>8</v>
      </c>
      <c r="E364" s="244" t="str">
        <f>VLOOKUP(D364,RNR!$D$8:$E$22,2)</f>
        <v>3</v>
      </c>
      <c r="F364" s="244">
        <f>+'Ark1'!D1733</f>
        <v>11</v>
      </c>
      <c r="G364" s="244" t="str">
        <f>VLOOKUP(F364,RNR!$G$8:$H$19,2)</f>
        <v>Nov</v>
      </c>
      <c r="H364" s="244">
        <f>+'Ark1'!Q1733</f>
        <v>0</v>
      </c>
      <c r="I364" s="244">
        <f>+'Ark1'!R1733</f>
        <v>0</v>
      </c>
      <c r="J364" s="245" t="str">
        <f>+IF(I364=0,"",'Ark1'!AG1733)</f>
        <v/>
      </c>
      <c r="K364" s="245" t="str">
        <f>+IF(I364=0,"",'Ark1'!AH1733)</f>
        <v/>
      </c>
      <c r="L364" s="246" t="str">
        <f>+IF(I364=0,"",'Ark1'!S1733)</f>
        <v/>
      </c>
      <c r="M364" s="310" t="str">
        <f>+IF(I364=0,"",'Ark1'!U1733)</f>
        <v/>
      </c>
      <c r="N364" s="245" t="str">
        <f>+IF(I364=0,"",'Ark1'!V1733)</f>
        <v/>
      </c>
      <c r="O364" s="245" t="str">
        <f>+IF(I364=0,"",'Ark1'!W1733)</f>
        <v/>
      </c>
      <c r="P364" s="247" t="str">
        <f>+IF(I364=0,"",'Ark1'!X1733)</f>
        <v/>
      </c>
      <c r="Q364" s="247" t="str">
        <f>+IF(I364=0,"",'Ark1'!Y1733)</f>
        <v/>
      </c>
      <c r="R364" s="247" t="str">
        <f>+IF(I364=0,"",'Ark1'!Z1733)</f>
        <v/>
      </c>
      <c r="S364" s="245" t="str">
        <f>+IF(I364=0,"",'Ark1'!AA1733)</f>
        <v/>
      </c>
      <c r="T364" s="245" t="str">
        <f>+IF(I364=0,"",'Ark1'!AB1733)</f>
        <v/>
      </c>
      <c r="U364" s="247">
        <f>+'Ark1'!AD1733</f>
        <v>0</v>
      </c>
      <c r="V364" s="245" t="str">
        <f t="shared" si="39"/>
        <v/>
      </c>
      <c r="W364" s="245" t="str">
        <f t="shared" si="40"/>
        <v/>
      </c>
      <c r="X364" s="404"/>
      <c r="AA364" s="30"/>
      <c r="AB364" s="28"/>
    </row>
    <row r="365" spans="1:28" ht="15.6">
      <c r="A365" s="404"/>
      <c r="B365" s="244">
        <f>+'Ark1'!C1734</f>
        <v>2023</v>
      </c>
      <c r="C365" s="404"/>
      <c r="D365" s="244">
        <f>+'Ark1'!M1734</f>
        <v>8</v>
      </c>
      <c r="E365" s="244" t="str">
        <f>VLOOKUP(D365,RNR!$D$8:$E$22,2)</f>
        <v>3</v>
      </c>
      <c r="F365" s="244">
        <f>+'Ark1'!D1734</f>
        <v>12</v>
      </c>
      <c r="G365" s="244" t="str">
        <f>VLOOKUP(F365,RNR!$G$8:$H$19,2)</f>
        <v>Des</v>
      </c>
      <c r="H365" s="244">
        <f>+'Ark1'!Q1734</f>
        <v>0</v>
      </c>
      <c r="I365" s="244">
        <f>+'Ark1'!R1734</f>
        <v>0</v>
      </c>
      <c r="J365" s="245" t="str">
        <f>+IF(I365=0,"",'Ark1'!AG1734)</f>
        <v/>
      </c>
      <c r="K365" s="245" t="str">
        <f>+IF(I365=0,"",'Ark1'!AH1734)</f>
        <v/>
      </c>
      <c r="L365" s="246" t="str">
        <f>+IF(I365=0,"",'Ark1'!S1734)</f>
        <v/>
      </c>
      <c r="M365" s="310" t="str">
        <f>+IF(I365=0,"",'Ark1'!U1734)</f>
        <v/>
      </c>
      <c r="N365" s="245" t="str">
        <f>+IF(I365=0,"",'Ark1'!V1734)</f>
        <v/>
      </c>
      <c r="O365" s="245" t="str">
        <f>+IF(I365=0,"",'Ark1'!W1734)</f>
        <v/>
      </c>
      <c r="P365" s="247" t="str">
        <f>+IF(I365=0,"",'Ark1'!X1734)</f>
        <v/>
      </c>
      <c r="Q365" s="247" t="str">
        <f>+IF(I365=0,"",'Ark1'!Y1734)</f>
        <v/>
      </c>
      <c r="R365" s="247" t="str">
        <f>+IF(I365=0,"",'Ark1'!Z1734)</f>
        <v/>
      </c>
      <c r="S365" s="245" t="str">
        <f>+IF(I365=0,"",'Ark1'!AA1734)</f>
        <v/>
      </c>
      <c r="T365" s="245" t="str">
        <f>+IF(I365=0,"",'Ark1'!AB1734)</f>
        <v/>
      </c>
      <c r="U365" s="247">
        <f>+'Ark1'!AD1734</f>
        <v>0</v>
      </c>
      <c r="V365" s="245" t="str">
        <f t="shared" si="39"/>
        <v/>
      </c>
      <c r="W365" s="245" t="str">
        <f t="shared" si="40"/>
        <v/>
      </c>
      <c r="X365" s="404"/>
      <c r="AA365" s="30"/>
      <c r="AB365" s="28"/>
    </row>
    <row r="366" spans="1:28" ht="15.6">
      <c r="A366" s="404"/>
      <c r="B366" s="244">
        <f>+'Ark1'!C1735</f>
        <v>2023</v>
      </c>
      <c r="C366" s="404"/>
      <c r="D366" s="244">
        <f>+'Ark1'!M1735</f>
        <v>9</v>
      </c>
      <c r="E366" s="244" t="str">
        <f>VLOOKUP(D366,RNR!$D$8:$E$22,2)</f>
        <v>3+</v>
      </c>
      <c r="F366" s="244">
        <f>+'Ark1'!D1735</f>
        <v>1</v>
      </c>
      <c r="G366" s="244" t="str">
        <f>VLOOKUP(F366,RNR!$G$8:$H$19,2)</f>
        <v>Jan</v>
      </c>
      <c r="H366" s="244">
        <f>+'Ark1'!Q1735</f>
        <v>0</v>
      </c>
      <c r="I366" s="244">
        <f>+'Ark1'!R1735</f>
        <v>0</v>
      </c>
      <c r="J366" s="245" t="str">
        <f>+IF(I366=0,"",'Ark1'!AG1735)</f>
        <v/>
      </c>
      <c r="K366" s="245" t="str">
        <f>+IF(I366=0,"",'Ark1'!AH1735)</f>
        <v/>
      </c>
      <c r="L366" s="246" t="str">
        <f>+IF(I366=0,"",'Ark1'!S1735)</f>
        <v/>
      </c>
      <c r="M366" s="310" t="str">
        <f>+IF(I366=0,"",'Ark1'!U1735)</f>
        <v/>
      </c>
      <c r="N366" s="245" t="str">
        <f>+IF(I366=0,"",'Ark1'!V1735)</f>
        <v/>
      </c>
      <c r="O366" s="245" t="str">
        <f>+IF(I366=0,"",'Ark1'!W1735)</f>
        <v/>
      </c>
      <c r="P366" s="247" t="str">
        <f>+IF(I366=0,"",'Ark1'!X1735)</f>
        <v/>
      </c>
      <c r="Q366" s="247" t="str">
        <f>+IF(I366=0,"",'Ark1'!Y1735)</f>
        <v/>
      </c>
      <c r="R366" s="247" t="str">
        <f>+IF(I366=0,"",'Ark1'!Z1735)</f>
        <v/>
      </c>
      <c r="S366" s="245" t="str">
        <f>+IF(I366=0,"",'Ark1'!AA1735)</f>
        <v/>
      </c>
      <c r="T366" s="245" t="str">
        <f>+IF(I366=0,"",'Ark1'!AB1735)</f>
        <v/>
      </c>
      <c r="U366" s="247">
        <f>+'Ark1'!AD1735</f>
        <v>0</v>
      </c>
      <c r="V366" s="245" t="str">
        <f t="shared" si="39"/>
        <v/>
      </c>
      <c r="W366" s="245" t="str">
        <f t="shared" si="40"/>
        <v/>
      </c>
      <c r="X366" s="404"/>
      <c r="AA366" s="30"/>
      <c r="AB366" s="28"/>
    </row>
    <row r="367" spans="1:28" ht="15.6">
      <c r="A367" s="404"/>
      <c r="B367" s="244">
        <f>+'Ark1'!C1736</f>
        <v>2023</v>
      </c>
      <c r="C367" s="404"/>
      <c r="D367" s="244">
        <f>+'Ark1'!M1736</f>
        <v>9</v>
      </c>
      <c r="E367" s="244" t="str">
        <f>VLOOKUP(D367,RNR!$D$8:$E$22,2)</f>
        <v>3+</v>
      </c>
      <c r="F367" s="244">
        <f>+'Ark1'!D1736</f>
        <v>2</v>
      </c>
      <c r="G367" s="244" t="str">
        <f>VLOOKUP(F367,RNR!$G$8:$H$19,2)</f>
        <v>Feb</v>
      </c>
      <c r="H367" s="244">
        <f>+'Ark1'!Q1736</f>
        <v>0</v>
      </c>
      <c r="I367" s="244">
        <f>+'Ark1'!R1736</f>
        <v>0</v>
      </c>
      <c r="J367" s="245" t="str">
        <f>+IF(I367=0,"",'Ark1'!AG1736)</f>
        <v/>
      </c>
      <c r="K367" s="245" t="str">
        <f>+IF(I367=0,"",'Ark1'!AH1736)</f>
        <v/>
      </c>
      <c r="L367" s="246" t="str">
        <f>+IF(I367=0,"",'Ark1'!S1736)</f>
        <v/>
      </c>
      <c r="M367" s="310" t="str">
        <f>+IF(I367=0,"",'Ark1'!U1736)</f>
        <v/>
      </c>
      <c r="N367" s="245" t="str">
        <f>+IF(I367=0,"",'Ark1'!V1736)</f>
        <v/>
      </c>
      <c r="O367" s="245" t="str">
        <f>+IF(I367=0,"",'Ark1'!W1736)</f>
        <v/>
      </c>
      <c r="P367" s="247" t="str">
        <f>+IF(I367=0,"",'Ark1'!X1736)</f>
        <v/>
      </c>
      <c r="Q367" s="247" t="str">
        <f>+IF(I367=0,"",'Ark1'!Y1736)</f>
        <v/>
      </c>
      <c r="R367" s="247" t="str">
        <f>+IF(I367=0,"",'Ark1'!Z1736)</f>
        <v/>
      </c>
      <c r="S367" s="245" t="str">
        <f>+IF(I367=0,"",'Ark1'!AA1736)</f>
        <v/>
      </c>
      <c r="T367" s="245" t="str">
        <f>+IF(I367=0,"",'Ark1'!AB1736)</f>
        <v/>
      </c>
      <c r="U367" s="247">
        <f>+'Ark1'!AD1736</f>
        <v>0</v>
      </c>
      <c r="V367" s="245" t="str">
        <f t="shared" si="39"/>
        <v/>
      </c>
      <c r="W367" s="245" t="str">
        <f t="shared" si="40"/>
        <v/>
      </c>
      <c r="X367" s="404"/>
      <c r="AA367" s="30"/>
      <c r="AB367" s="28"/>
    </row>
    <row r="368" spans="1:28" ht="15.6">
      <c r="A368" s="404"/>
      <c r="B368" s="244">
        <f>+'Ark1'!C1737</f>
        <v>2023</v>
      </c>
      <c r="C368" s="404"/>
      <c r="D368" s="244">
        <f>+'Ark1'!M1737</f>
        <v>9</v>
      </c>
      <c r="E368" s="244" t="str">
        <f>VLOOKUP(D368,RNR!$D$8:$E$22,2)</f>
        <v>3+</v>
      </c>
      <c r="F368" s="244">
        <f>+'Ark1'!D1737</f>
        <v>3</v>
      </c>
      <c r="G368" s="244" t="str">
        <f>VLOOKUP(F368,RNR!$G$8:$H$19,2)</f>
        <v>Mar</v>
      </c>
      <c r="H368" s="244">
        <f>+'Ark1'!Q1737</f>
        <v>0</v>
      </c>
      <c r="I368" s="244">
        <f>+'Ark1'!R1737</f>
        <v>0</v>
      </c>
      <c r="J368" s="245" t="str">
        <f>+IF(I368=0,"",'Ark1'!AG1737)</f>
        <v/>
      </c>
      <c r="K368" s="245" t="str">
        <f>+IF(I368=0,"",'Ark1'!AH1737)</f>
        <v/>
      </c>
      <c r="L368" s="246" t="str">
        <f>+IF(I368=0,"",'Ark1'!S1737)</f>
        <v/>
      </c>
      <c r="M368" s="310" t="str">
        <f>+IF(I368=0,"",'Ark1'!U1737)</f>
        <v/>
      </c>
      <c r="N368" s="245" t="str">
        <f>+IF(I368=0,"",'Ark1'!V1737)</f>
        <v/>
      </c>
      <c r="O368" s="245" t="str">
        <f>+IF(I368=0,"",'Ark1'!W1737)</f>
        <v/>
      </c>
      <c r="P368" s="247" t="str">
        <f>+IF(I368=0,"",'Ark1'!X1737)</f>
        <v/>
      </c>
      <c r="Q368" s="247" t="str">
        <f>+IF(I368=0,"",'Ark1'!Y1737)</f>
        <v/>
      </c>
      <c r="R368" s="247" t="str">
        <f>+IF(I368=0,"",'Ark1'!Z1737)</f>
        <v/>
      </c>
      <c r="S368" s="245" t="str">
        <f>+IF(I368=0,"",'Ark1'!AA1737)</f>
        <v/>
      </c>
      <c r="T368" s="245" t="str">
        <f>+IF(I368=0,"",'Ark1'!AB1737)</f>
        <v/>
      </c>
      <c r="U368" s="247">
        <f>+'Ark1'!AD1737</f>
        <v>0</v>
      </c>
      <c r="V368" s="245" t="str">
        <f t="shared" si="39"/>
        <v/>
      </c>
      <c r="W368" s="245" t="str">
        <f t="shared" si="40"/>
        <v/>
      </c>
      <c r="X368" s="404"/>
      <c r="AA368" s="30"/>
      <c r="AB368" s="28"/>
    </row>
    <row r="369" spans="1:28" ht="15.6">
      <c r="A369" s="404"/>
      <c r="B369" s="244">
        <f>+'Ark1'!C1738</f>
        <v>2023</v>
      </c>
      <c r="C369" s="404"/>
      <c r="D369" s="244">
        <f>+'Ark1'!M1738</f>
        <v>9</v>
      </c>
      <c r="E369" s="244" t="str">
        <f>VLOOKUP(D369,RNR!$D$8:$E$22,2)</f>
        <v>3+</v>
      </c>
      <c r="F369" s="244">
        <f>+'Ark1'!D1738</f>
        <v>4</v>
      </c>
      <c r="G369" s="244" t="str">
        <f>VLOOKUP(F369,RNR!$G$8:$H$19,2)</f>
        <v>Apr</v>
      </c>
      <c r="H369" s="244">
        <f>+'Ark1'!Q1738</f>
        <v>0</v>
      </c>
      <c r="I369" s="244">
        <f>+'Ark1'!R1738</f>
        <v>0</v>
      </c>
      <c r="J369" s="245" t="str">
        <f>+IF(I369=0,"",'Ark1'!AG1738)</f>
        <v/>
      </c>
      <c r="K369" s="245" t="str">
        <f>+IF(I369=0,"",'Ark1'!AH1738)</f>
        <v/>
      </c>
      <c r="L369" s="246" t="str">
        <f>+IF(I369=0,"",'Ark1'!S1738)</f>
        <v/>
      </c>
      <c r="M369" s="310" t="str">
        <f>+IF(I369=0,"",'Ark1'!U1738)</f>
        <v/>
      </c>
      <c r="N369" s="245" t="str">
        <f>+IF(I369=0,"",'Ark1'!V1738)</f>
        <v/>
      </c>
      <c r="O369" s="245" t="str">
        <f>+IF(I369=0,"",'Ark1'!W1738)</f>
        <v/>
      </c>
      <c r="P369" s="247" t="str">
        <f>+IF(I369=0,"",'Ark1'!X1738)</f>
        <v/>
      </c>
      <c r="Q369" s="247" t="str">
        <f>+IF(I369=0,"",'Ark1'!Y1738)</f>
        <v/>
      </c>
      <c r="R369" s="247" t="str">
        <f>+IF(I369=0,"",'Ark1'!Z1738)</f>
        <v/>
      </c>
      <c r="S369" s="245" t="str">
        <f>+IF(I369=0,"",'Ark1'!AA1738)</f>
        <v/>
      </c>
      <c r="T369" s="245" t="str">
        <f>+IF(I369=0,"",'Ark1'!AB1738)</f>
        <v/>
      </c>
      <c r="U369" s="247">
        <f>+'Ark1'!AD1738</f>
        <v>0</v>
      </c>
      <c r="V369" s="245" t="str">
        <f t="shared" si="39"/>
        <v/>
      </c>
      <c r="W369" s="245" t="str">
        <f t="shared" si="40"/>
        <v/>
      </c>
      <c r="X369" s="404"/>
      <c r="AA369" s="30"/>
      <c r="AB369" s="28"/>
    </row>
    <row r="370" spans="1:28" ht="15.6">
      <c r="A370" s="404"/>
      <c r="B370" s="244">
        <f>+'Ark1'!C1739</f>
        <v>2023</v>
      </c>
      <c r="C370" s="404"/>
      <c r="D370" s="244">
        <f>+'Ark1'!M1739</f>
        <v>9</v>
      </c>
      <c r="E370" s="244" t="str">
        <f>VLOOKUP(D370,RNR!$D$8:$E$22,2)</f>
        <v>3+</v>
      </c>
      <c r="F370" s="244">
        <f>+'Ark1'!D1739</f>
        <v>5</v>
      </c>
      <c r="G370" s="244" t="str">
        <f>VLOOKUP(F370,RNR!$G$8:$H$19,2)</f>
        <v>Mai</v>
      </c>
      <c r="H370" s="244">
        <f>+'Ark1'!Q1739</f>
        <v>28</v>
      </c>
      <c r="I370" s="244">
        <f>+'Ark1'!R1739</f>
        <v>74</v>
      </c>
      <c r="J370" s="245">
        <f>+IF(I370=0,"",'Ark1'!AG1739)</f>
        <v>8.8942307692307718</v>
      </c>
      <c r="K370" s="245">
        <f>+IF(I370=0,"",'Ark1'!AH1739)</f>
        <v>10.220244549975691</v>
      </c>
      <c r="L370" s="246">
        <f>+IF(I370=0,"",'Ark1'!S1739)</f>
        <v>9.2432432432432456</v>
      </c>
      <c r="M370" s="310">
        <f>+IF(I370=0,"",'Ark1'!U1739)</f>
        <v>18.467567567567563</v>
      </c>
      <c r="N370" s="245">
        <f>+IF(I370=0,"",'Ark1'!V1739)</f>
        <v>0</v>
      </c>
      <c r="O370" s="245">
        <f>+IF(I370=0,"",'Ark1'!W1739)</f>
        <v>100</v>
      </c>
      <c r="P370" s="247">
        <f>+IF(I370=0,"",'Ark1'!X1739)</f>
        <v>72.97297297297294</v>
      </c>
      <c r="Q370" s="247">
        <f>+IF(I370=0,"",'Ark1'!Y1739)</f>
        <v>12.162162162162163</v>
      </c>
      <c r="R370" s="247">
        <f>+IF(I370=0,"",'Ark1'!Z1739)</f>
        <v>0</v>
      </c>
      <c r="S370" s="245">
        <f>+IF(I370=0,"",'Ark1'!AA1739)</f>
        <v>3.7503552303138754</v>
      </c>
      <c r="T370" s="245">
        <f>+IF(I370=0,"",'Ark1'!AB1739)</f>
        <v>0.89760658948191852</v>
      </c>
      <c r="U370" s="247">
        <f>+'Ark1'!AD1739</f>
        <v>17.174694997895877</v>
      </c>
      <c r="V370" s="245">
        <f t="shared" ref="V370:V433" si="41">+IF(I370=0,"",I370/D370)</f>
        <v>8.2222222222222214</v>
      </c>
      <c r="W370" s="245">
        <f t="shared" ref="W370:W433" si="42">+IF(I370=0,"",I370/H370)</f>
        <v>2.6428571428571428</v>
      </c>
      <c r="X370" s="404"/>
      <c r="AA370" s="30"/>
      <c r="AB370" s="28"/>
    </row>
    <row r="371" spans="1:28" ht="15.6">
      <c r="A371" s="404"/>
      <c r="B371" s="244">
        <f>+'Ark1'!C1740</f>
        <v>2023</v>
      </c>
      <c r="C371" s="404"/>
      <c r="D371" s="244">
        <f>+'Ark1'!M1740</f>
        <v>9</v>
      </c>
      <c r="E371" s="244" t="str">
        <f>VLOOKUP(D371,RNR!$D$8:$E$22,2)</f>
        <v>3+</v>
      </c>
      <c r="F371" s="244">
        <f>+'Ark1'!D1740</f>
        <v>6</v>
      </c>
      <c r="G371" s="244" t="str">
        <f>VLOOKUP(F371,RNR!$G$8:$H$19,2)</f>
        <v>Jun</v>
      </c>
      <c r="H371" s="244">
        <f>+'Ark1'!Q1740</f>
        <v>67</v>
      </c>
      <c r="I371" s="244">
        <f>+'Ark1'!R1740</f>
        <v>145</v>
      </c>
      <c r="J371" s="245">
        <f>+IF(I371=0,"",'Ark1'!AG1740)</f>
        <v>7.7873254564983876</v>
      </c>
      <c r="K371" s="245">
        <f>+IF(I371=0,"",'Ark1'!AH1740)</f>
        <v>8.7018766137291443</v>
      </c>
      <c r="L371" s="246">
        <f>+IF(I371=0,"",'Ark1'!S1740)</f>
        <v>9.2344827586206879</v>
      </c>
      <c r="M371" s="310">
        <f>+IF(I371=0,"",'Ark1'!U1740)</f>
        <v>16.642068965517247</v>
      </c>
      <c r="N371" s="245">
        <f>+IF(I371=0,"",'Ark1'!V1740)</f>
        <v>0</v>
      </c>
      <c r="O371" s="245">
        <f>+IF(I371=0,"",'Ark1'!W1740)</f>
        <v>100</v>
      </c>
      <c r="P371" s="247">
        <f>+IF(I371=0,"",'Ark1'!X1740)</f>
        <v>53.103448275862064</v>
      </c>
      <c r="Q371" s="247">
        <f>+IF(I371=0,"",'Ark1'!Y1740)</f>
        <v>1.3793103448275861</v>
      </c>
      <c r="R371" s="247">
        <f>+IF(I371=0,"",'Ark1'!Z1740)</f>
        <v>0</v>
      </c>
      <c r="S371" s="245">
        <f>+IF(I371=0,"",'Ark1'!AA1740)</f>
        <v>2.2725549639577922</v>
      </c>
      <c r="T371" s="245">
        <f>+IF(I371=0,"",'Ark1'!AB1740)</f>
        <v>1.0700550620924263</v>
      </c>
      <c r="U371" s="247">
        <f>+'Ark1'!AD1740</f>
        <v>36.746398376496245</v>
      </c>
      <c r="V371" s="245">
        <f t="shared" si="41"/>
        <v>16.111111111111111</v>
      </c>
      <c r="W371" s="245">
        <f t="shared" si="42"/>
        <v>2.1641791044776117</v>
      </c>
      <c r="X371" s="404"/>
      <c r="AA371" s="30"/>
      <c r="AB371" s="28"/>
    </row>
    <row r="372" spans="1:28" ht="15.6">
      <c r="A372" s="404"/>
      <c r="B372" s="244">
        <f>+'Ark1'!C1741</f>
        <v>2023</v>
      </c>
      <c r="C372" s="404"/>
      <c r="D372" s="244">
        <f>+'Ark1'!M1741</f>
        <v>9</v>
      </c>
      <c r="E372" s="244" t="str">
        <f>VLOOKUP(D372,RNR!$D$8:$E$22,2)</f>
        <v>3+</v>
      </c>
      <c r="F372" s="244">
        <f>+'Ark1'!D1741</f>
        <v>7</v>
      </c>
      <c r="G372" s="244" t="str">
        <f>VLOOKUP(F372,RNR!$G$8:$H$19,2)</f>
        <v>Jul</v>
      </c>
      <c r="H372" s="244">
        <f>+'Ark1'!Q1741</f>
        <v>2</v>
      </c>
      <c r="I372" s="244">
        <f>+'Ark1'!R1741</f>
        <v>2</v>
      </c>
      <c r="J372" s="245">
        <f>+IF(I372=0,"",'Ark1'!AG1741)</f>
        <v>3.6363636363636358</v>
      </c>
      <c r="K372" s="245">
        <f>+IF(I372=0,"",'Ark1'!AH1741)</f>
        <v>4.2466550319953447</v>
      </c>
      <c r="L372" s="246">
        <f>+IF(I372=0,"",'Ark1'!S1741)</f>
        <v>7.5</v>
      </c>
      <c r="M372" s="310">
        <f>+IF(I372=0,"",'Ark1'!U1741)</f>
        <v>14.6</v>
      </c>
      <c r="N372" s="245">
        <f>+IF(I372=0,"",'Ark1'!V1741)</f>
        <v>0</v>
      </c>
      <c r="O372" s="245">
        <f>+IF(I372=0,"",'Ark1'!W1741)</f>
        <v>100</v>
      </c>
      <c r="P372" s="247">
        <f>+IF(I372=0,"",'Ark1'!X1741)</f>
        <v>50</v>
      </c>
      <c r="Q372" s="247">
        <f>+IF(I372=0,"",'Ark1'!Y1741)</f>
        <v>0</v>
      </c>
      <c r="R372" s="247">
        <f>+IF(I372=0,"",'Ark1'!Z1741)</f>
        <v>0</v>
      </c>
      <c r="S372" s="245">
        <f>+IF(I372=0,"",'Ark1'!AA1741)</f>
        <v>1.8000000000000027</v>
      </c>
      <c r="T372" s="245">
        <f>+IF(I372=0,"",'Ark1'!AB1741)</f>
        <v>1.5</v>
      </c>
      <c r="U372" s="247">
        <f>+'Ark1'!AD1741</f>
        <v>99.999999999999986</v>
      </c>
      <c r="V372" s="245">
        <f t="shared" si="41"/>
        <v>0.22222222222222221</v>
      </c>
      <c r="W372" s="245">
        <f t="shared" si="42"/>
        <v>1</v>
      </c>
      <c r="X372" s="404"/>
      <c r="AA372" s="30"/>
      <c r="AB372" s="28"/>
    </row>
    <row r="373" spans="1:28" ht="15.6">
      <c r="A373" s="404"/>
      <c r="B373" s="244">
        <f>+'Ark1'!C1742</f>
        <v>2023</v>
      </c>
      <c r="C373" s="404"/>
      <c r="D373" s="244">
        <f>+'Ark1'!M1742</f>
        <v>9</v>
      </c>
      <c r="E373" s="244" t="str">
        <f>VLOOKUP(D373,RNR!$D$8:$E$22,2)</f>
        <v>3+</v>
      </c>
      <c r="F373" s="244">
        <f>+'Ark1'!D1742</f>
        <v>8</v>
      </c>
      <c r="G373" s="244" t="str">
        <f>VLOOKUP(F373,RNR!$G$8:$H$19,2)</f>
        <v>Aug</v>
      </c>
      <c r="H373" s="244">
        <f>+'Ark1'!Q1742</f>
        <v>0</v>
      </c>
      <c r="I373" s="244">
        <f>+'Ark1'!R1742</f>
        <v>0</v>
      </c>
      <c r="J373" s="245" t="str">
        <f>+IF(I373=0,"",'Ark1'!AG1742)</f>
        <v/>
      </c>
      <c r="K373" s="245" t="str">
        <f>+IF(I373=0,"",'Ark1'!AH1742)</f>
        <v/>
      </c>
      <c r="L373" s="246" t="str">
        <f>+IF(I373=0,"",'Ark1'!S1742)</f>
        <v/>
      </c>
      <c r="M373" s="310" t="str">
        <f>+IF(I373=0,"",'Ark1'!U1742)</f>
        <v/>
      </c>
      <c r="N373" s="245" t="str">
        <f>+IF(I373=0,"",'Ark1'!V1742)</f>
        <v/>
      </c>
      <c r="O373" s="245" t="str">
        <f>+IF(I373=0,"",'Ark1'!W1742)</f>
        <v/>
      </c>
      <c r="P373" s="247" t="str">
        <f>+IF(I373=0,"",'Ark1'!X1742)</f>
        <v/>
      </c>
      <c r="Q373" s="247" t="str">
        <f>+IF(I373=0,"",'Ark1'!Y1742)</f>
        <v/>
      </c>
      <c r="R373" s="247" t="str">
        <f>+IF(I373=0,"",'Ark1'!Z1742)</f>
        <v/>
      </c>
      <c r="S373" s="245" t="str">
        <f>+IF(I373=0,"",'Ark1'!AA1742)</f>
        <v/>
      </c>
      <c r="T373" s="245" t="str">
        <f>+IF(I373=0,"",'Ark1'!AB1742)</f>
        <v/>
      </c>
      <c r="U373" s="247">
        <f>+'Ark1'!AD1742</f>
        <v>0</v>
      </c>
      <c r="V373" s="245" t="str">
        <f t="shared" si="41"/>
        <v/>
      </c>
      <c r="W373" s="245" t="str">
        <f t="shared" si="42"/>
        <v/>
      </c>
      <c r="X373" s="404"/>
      <c r="AA373" s="30"/>
      <c r="AB373" s="28"/>
    </row>
    <row r="374" spans="1:28" ht="15.6">
      <c r="A374" s="404"/>
      <c r="B374" s="244">
        <f>+'Ark1'!C1743</f>
        <v>2023</v>
      </c>
      <c r="C374" s="404"/>
      <c r="D374" s="244">
        <f>+'Ark1'!M1743</f>
        <v>9</v>
      </c>
      <c r="E374" s="244" t="str">
        <f>VLOOKUP(D374,RNR!$D$8:$E$22,2)</f>
        <v>3+</v>
      </c>
      <c r="F374" s="244">
        <f>+'Ark1'!D1743</f>
        <v>9</v>
      </c>
      <c r="G374" s="244" t="str">
        <f>VLOOKUP(F374,RNR!$G$8:$H$19,2)</f>
        <v>Sep</v>
      </c>
      <c r="H374" s="244">
        <f>+'Ark1'!Q1743</f>
        <v>0</v>
      </c>
      <c r="I374" s="244">
        <f>+'Ark1'!R1743</f>
        <v>0</v>
      </c>
      <c r="J374" s="245" t="str">
        <f>+IF(I374=0,"",'Ark1'!AG1743)</f>
        <v/>
      </c>
      <c r="K374" s="245" t="str">
        <f>+IF(I374=0,"",'Ark1'!AH1743)</f>
        <v/>
      </c>
      <c r="L374" s="246" t="str">
        <f>+IF(I374=0,"",'Ark1'!S1743)</f>
        <v/>
      </c>
      <c r="M374" s="310" t="str">
        <f>+IF(I374=0,"",'Ark1'!U1743)</f>
        <v/>
      </c>
      <c r="N374" s="245" t="str">
        <f>+IF(I374=0,"",'Ark1'!V1743)</f>
        <v/>
      </c>
      <c r="O374" s="245" t="str">
        <f>+IF(I374=0,"",'Ark1'!W1743)</f>
        <v/>
      </c>
      <c r="P374" s="247" t="str">
        <f>+IF(I374=0,"",'Ark1'!X1743)</f>
        <v/>
      </c>
      <c r="Q374" s="247" t="str">
        <f>+IF(I374=0,"",'Ark1'!Y1743)</f>
        <v/>
      </c>
      <c r="R374" s="247" t="str">
        <f>+IF(I374=0,"",'Ark1'!Z1743)</f>
        <v/>
      </c>
      <c r="S374" s="245" t="str">
        <f>+IF(I374=0,"",'Ark1'!AA1743)</f>
        <v/>
      </c>
      <c r="T374" s="245" t="str">
        <f>+IF(I374=0,"",'Ark1'!AB1743)</f>
        <v/>
      </c>
      <c r="U374" s="247">
        <f>+'Ark1'!AD1743</f>
        <v>0</v>
      </c>
      <c r="V374" s="245" t="str">
        <f t="shared" si="41"/>
        <v/>
      </c>
      <c r="W374" s="245" t="str">
        <f t="shared" si="42"/>
        <v/>
      </c>
      <c r="X374" s="404"/>
      <c r="AA374" s="30"/>
      <c r="AB374" s="28"/>
    </row>
    <row r="375" spans="1:28" ht="15.6">
      <c r="A375" s="404"/>
      <c r="B375" s="244">
        <f>+'Ark1'!C1744</f>
        <v>2023</v>
      </c>
      <c r="C375" s="404"/>
      <c r="D375" s="244">
        <f>+'Ark1'!M1744</f>
        <v>9</v>
      </c>
      <c r="E375" s="244" t="str">
        <f>VLOOKUP(D375,RNR!$D$8:$E$22,2)</f>
        <v>3+</v>
      </c>
      <c r="F375" s="244">
        <f>+'Ark1'!D1744</f>
        <v>10</v>
      </c>
      <c r="G375" s="244" t="str">
        <f>VLOOKUP(F375,RNR!$G$8:$H$19,2)</f>
        <v>Okt</v>
      </c>
      <c r="H375" s="244">
        <f>+'Ark1'!Q1744</f>
        <v>0</v>
      </c>
      <c r="I375" s="244">
        <f>+'Ark1'!R1744</f>
        <v>0</v>
      </c>
      <c r="J375" s="245" t="str">
        <f>+IF(I375=0,"",'Ark1'!AG1744)</f>
        <v/>
      </c>
      <c r="K375" s="245" t="str">
        <f>+IF(I375=0,"",'Ark1'!AH1744)</f>
        <v/>
      </c>
      <c r="L375" s="246" t="str">
        <f>+IF(I375=0,"",'Ark1'!S1744)</f>
        <v/>
      </c>
      <c r="M375" s="310" t="str">
        <f>+IF(I375=0,"",'Ark1'!U1744)</f>
        <v/>
      </c>
      <c r="N375" s="245" t="str">
        <f>+IF(I375=0,"",'Ark1'!V1744)</f>
        <v/>
      </c>
      <c r="O375" s="245" t="str">
        <f>+IF(I375=0,"",'Ark1'!W1744)</f>
        <v/>
      </c>
      <c r="P375" s="247" t="str">
        <f>+IF(I375=0,"",'Ark1'!X1744)</f>
        <v/>
      </c>
      <c r="Q375" s="247" t="str">
        <f>+IF(I375=0,"",'Ark1'!Y1744)</f>
        <v/>
      </c>
      <c r="R375" s="247" t="str">
        <f>+IF(I375=0,"",'Ark1'!Z1744)</f>
        <v/>
      </c>
      <c r="S375" s="245" t="str">
        <f>+IF(I375=0,"",'Ark1'!AA1744)</f>
        <v/>
      </c>
      <c r="T375" s="245" t="str">
        <f>+IF(I375=0,"",'Ark1'!AB1744)</f>
        <v/>
      </c>
      <c r="U375" s="247">
        <f>+'Ark1'!AD1744</f>
        <v>0</v>
      </c>
      <c r="V375" s="245" t="str">
        <f t="shared" si="41"/>
        <v/>
      </c>
      <c r="W375" s="245" t="str">
        <f t="shared" si="42"/>
        <v/>
      </c>
      <c r="X375" s="404"/>
      <c r="AA375" s="30"/>
      <c r="AB375" s="28"/>
    </row>
    <row r="376" spans="1:28" ht="15.6">
      <c r="A376" s="404"/>
      <c r="B376" s="244">
        <f>+'Ark1'!C1745</f>
        <v>2023</v>
      </c>
      <c r="C376" s="404"/>
      <c r="D376" s="244">
        <f>+'Ark1'!M1745</f>
        <v>9</v>
      </c>
      <c r="E376" s="244" t="str">
        <f>VLOOKUP(D376,RNR!$D$8:$E$22,2)</f>
        <v>3+</v>
      </c>
      <c r="F376" s="244">
        <f>+'Ark1'!D1745</f>
        <v>11</v>
      </c>
      <c r="G376" s="244" t="str">
        <f>VLOOKUP(F376,RNR!$G$8:$H$19,2)</f>
        <v>Nov</v>
      </c>
      <c r="H376" s="244">
        <f>+'Ark1'!Q1745</f>
        <v>0</v>
      </c>
      <c r="I376" s="244">
        <f>+'Ark1'!R1745</f>
        <v>0</v>
      </c>
      <c r="J376" s="245" t="str">
        <f>+IF(I376=0,"",'Ark1'!AG1745)</f>
        <v/>
      </c>
      <c r="K376" s="245" t="str">
        <f>+IF(I376=0,"",'Ark1'!AH1745)</f>
        <v/>
      </c>
      <c r="L376" s="246" t="str">
        <f>+IF(I376=0,"",'Ark1'!S1745)</f>
        <v/>
      </c>
      <c r="M376" s="310" t="str">
        <f>+IF(I376=0,"",'Ark1'!U1745)</f>
        <v/>
      </c>
      <c r="N376" s="245" t="str">
        <f>+IF(I376=0,"",'Ark1'!V1745)</f>
        <v/>
      </c>
      <c r="O376" s="245" t="str">
        <f>+IF(I376=0,"",'Ark1'!W1745)</f>
        <v/>
      </c>
      <c r="P376" s="247" t="str">
        <f>+IF(I376=0,"",'Ark1'!X1745)</f>
        <v/>
      </c>
      <c r="Q376" s="247" t="str">
        <f>+IF(I376=0,"",'Ark1'!Y1745)</f>
        <v/>
      </c>
      <c r="R376" s="247" t="str">
        <f>+IF(I376=0,"",'Ark1'!Z1745)</f>
        <v/>
      </c>
      <c r="S376" s="245" t="str">
        <f>+IF(I376=0,"",'Ark1'!AA1745)</f>
        <v/>
      </c>
      <c r="T376" s="245" t="str">
        <f>+IF(I376=0,"",'Ark1'!AB1745)</f>
        <v/>
      </c>
      <c r="U376" s="247">
        <f>+'Ark1'!AD1745</f>
        <v>0</v>
      </c>
      <c r="V376" s="245" t="str">
        <f t="shared" si="41"/>
        <v/>
      </c>
      <c r="W376" s="245" t="str">
        <f t="shared" si="42"/>
        <v/>
      </c>
      <c r="X376" s="404"/>
      <c r="AA376" s="30"/>
      <c r="AB376" s="28"/>
    </row>
    <row r="377" spans="1:28" ht="15.6">
      <c r="A377" s="404"/>
      <c r="B377" s="244">
        <f>+'Ark1'!C1746</f>
        <v>2023</v>
      </c>
      <c r="C377" s="404"/>
      <c r="D377" s="244">
        <f>+'Ark1'!M1746</f>
        <v>9</v>
      </c>
      <c r="E377" s="244" t="str">
        <f>VLOOKUP(D377,RNR!$D$8:$E$22,2)</f>
        <v>3+</v>
      </c>
      <c r="F377" s="244">
        <f>+'Ark1'!D1746</f>
        <v>12</v>
      </c>
      <c r="G377" s="244" t="str">
        <f>VLOOKUP(F377,RNR!$G$8:$H$19,2)</f>
        <v>Des</v>
      </c>
      <c r="H377" s="244">
        <f>+'Ark1'!Q1746</f>
        <v>0</v>
      </c>
      <c r="I377" s="244">
        <f>+'Ark1'!R1746</f>
        <v>0</v>
      </c>
      <c r="J377" s="245" t="str">
        <f>+IF(I377=0,"",'Ark1'!AG1746)</f>
        <v/>
      </c>
      <c r="K377" s="245" t="str">
        <f>+IF(I377=0,"",'Ark1'!AH1746)</f>
        <v/>
      </c>
      <c r="L377" s="246" t="str">
        <f>+IF(I377=0,"",'Ark1'!S1746)</f>
        <v/>
      </c>
      <c r="M377" s="310" t="str">
        <f>+IF(I377=0,"",'Ark1'!U1746)</f>
        <v/>
      </c>
      <c r="N377" s="245" t="str">
        <f>+IF(I377=0,"",'Ark1'!V1746)</f>
        <v/>
      </c>
      <c r="O377" s="245" t="str">
        <f>+IF(I377=0,"",'Ark1'!W1746)</f>
        <v/>
      </c>
      <c r="P377" s="247" t="str">
        <f>+IF(I377=0,"",'Ark1'!X1746)</f>
        <v/>
      </c>
      <c r="Q377" s="247" t="str">
        <f>+IF(I377=0,"",'Ark1'!Y1746)</f>
        <v/>
      </c>
      <c r="R377" s="247" t="str">
        <f>+IF(I377=0,"",'Ark1'!Z1746)</f>
        <v/>
      </c>
      <c r="S377" s="245" t="str">
        <f>+IF(I377=0,"",'Ark1'!AA1746)</f>
        <v/>
      </c>
      <c r="T377" s="245" t="str">
        <f>+IF(I377=0,"",'Ark1'!AB1746)</f>
        <v/>
      </c>
      <c r="U377" s="247">
        <f>+'Ark1'!AD1746</f>
        <v>0</v>
      </c>
      <c r="V377" s="245" t="str">
        <f t="shared" si="41"/>
        <v/>
      </c>
      <c r="W377" s="245" t="str">
        <f t="shared" si="42"/>
        <v/>
      </c>
      <c r="X377" s="404"/>
      <c r="AA377" s="30"/>
      <c r="AB377" s="28"/>
    </row>
    <row r="378" spans="1:28" ht="15.6">
      <c r="A378" s="404"/>
      <c r="B378" s="244">
        <f>+'Ark1'!C1747</f>
        <v>2023</v>
      </c>
      <c r="C378" s="404"/>
      <c r="D378" s="244">
        <f>+'Ark1'!M1747</f>
        <v>10</v>
      </c>
      <c r="E378" s="244" t="str">
        <f>VLOOKUP(D378,RNR!$D$8:$E$22,2)</f>
        <v>4-</v>
      </c>
      <c r="F378" s="244">
        <f>+'Ark1'!D1747</f>
        <v>1</v>
      </c>
      <c r="G378" s="244" t="str">
        <f>VLOOKUP(F378,RNR!$G$8:$H$19,2)</f>
        <v>Jan</v>
      </c>
      <c r="H378" s="244">
        <f>+'Ark1'!Q1747</f>
        <v>0</v>
      </c>
      <c r="I378" s="244">
        <f>+'Ark1'!R1747</f>
        <v>0</v>
      </c>
      <c r="J378" s="245" t="str">
        <f>+IF(I378=0,"",'Ark1'!AG1747)</f>
        <v/>
      </c>
      <c r="K378" s="245" t="str">
        <f>+IF(I378=0,"",'Ark1'!AH1747)</f>
        <v/>
      </c>
      <c r="L378" s="246" t="str">
        <f>+IF(I378=0,"",'Ark1'!S1747)</f>
        <v/>
      </c>
      <c r="M378" s="310" t="str">
        <f>+IF(I378=0,"",'Ark1'!U1747)</f>
        <v/>
      </c>
      <c r="N378" s="245" t="str">
        <f>+IF(I378=0,"",'Ark1'!V1747)</f>
        <v/>
      </c>
      <c r="O378" s="245" t="str">
        <f>+IF(I378=0,"",'Ark1'!W1747)</f>
        <v/>
      </c>
      <c r="P378" s="247" t="str">
        <f>+IF(I378=0,"",'Ark1'!X1747)</f>
        <v/>
      </c>
      <c r="Q378" s="247" t="str">
        <f>+IF(I378=0,"",'Ark1'!Y1747)</f>
        <v/>
      </c>
      <c r="R378" s="247" t="str">
        <f>+IF(I378=0,"",'Ark1'!Z1747)</f>
        <v/>
      </c>
      <c r="S378" s="245" t="str">
        <f>+IF(I378=0,"",'Ark1'!AA1747)</f>
        <v/>
      </c>
      <c r="T378" s="245" t="str">
        <f>+IF(I378=0,"",'Ark1'!AB1747)</f>
        <v/>
      </c>
      <c r="U378" s="247">
        <f>+'Ark1'!AD1747</f>
        <v>0</v>
      </c>
      <c r="V378" s="245" t="str">
        <f t="shared" si="41"/>
        <v/>
      </c>
      <c r="W378" s="245" t="str">
        <f t="shared" si="42"/>
        <v/>
      </c>
      <c r="X378" s="404"/>
      <c r="AA378" s="30"/>
      <c r="AB378" s="28"/>
    </row>
    <row r="379" spans="1:28" ht="15.6">
      <c r="A379" s="404"/>
      <c r="B379" s="244">
        <f>+'Ark1'!C1748</f>
        <v>2023</v>
      </c>
      <c r="C379" s="404"/>
      <c r="D379" s="244">
        <f>+'Ark1'!M1748</f>
        <v>10</v>
      </c>
      <c r="E379" s="244" t="str">
        <f>VLOOKUP(D379,RNR!$D$8:$E$22,2)</f>
        <v>4-</v>
      </c>
      <c r="F379" s="244">
        <f>+'Ark1'!D1748</f>
        <v>2</v>
      </c>
      <c r="G379" s="244" t="str">
        <f>VLOOKUP(F379,RNR!$G$8:$H$19,2)</f>
        <v>Feb</v>
      </c>
      <c r="H379" s="244">
        <f>+'Ark1'!Q1748</f>
        <v>0</v>
      </c>
      <c r="I379" s="244">
        <f>+'Ark1'!R1748</f>
        <v>0</v>
      </c>
      <c r="J379" s="245" t="str">
        <f>+IF(I379=0,"",'Ark1'!AG1748)</f>
        <v/>
      </c>
      <c r="K379" s="245" t="str">
        <f>+IF(I379=0,"",'Ark1'!AH1748)</f>
        <v/>
      </c>
      <c r="L379" s="246" t="str">
        <f>+IF(I379=0,"",'Ark1'!S1748)</f>
        <v/>
      </c>
      <c r="M379" s="310" t="str">
        <f>+IF(I379=0,"",'Ark1'!U1748)</f>
        <v/>
      </c>
      <c r="N379" s="245" t="str">
        <f>+IF(I379=0,"",'Ark1'!V1748)</f>
        <v/>
      </c>
      <c r="O379" s="245" t="str">
        <f>+IF(I379=0,"",'Ark1'!W1748)</f>
        <v/>
      </c>
      <c r="P379" s="247" t="str">
        <f>+IF(I379=0,"",'Ark1'!X1748)</f>
        <v/>
      </c>
      <c r="Q379" s="247" t="str">
        <f>+IF(I379=0,"",'Ark1'!Y1748)</f>
        <v/>
      </c>
      <c r="R379" s="247" t="str">
        <f>+IF(I379=0,"",'Ark1'!Z1748)</f>
        <v/>
      </c>
      <c r="S379" s="245" t="str">
        <f>+IF(I379=0,"",'Ark1'!AA1748)</f>
        <v/>
      </c>
      <c r="T379" s="245" t="str">
        <f>+IF(I379=0,"",'Ark1'!AB1748)</f>
        <v/>
      </c>
      <c r="U379" s="247">
        <f>+'Ark1'!AD1748</f>
        <v>0</v>
      </c>
      <c r="V379" s="245" t="str">
        <f t="shared" si="41"/>
        <v/>
      </c>
      <c r="W379" s="245" t="str">
        <f t="shared" si="42"/>
        <v/>
      </c>
      <c r="X379" s="404"/>
      <c r="AA379" s="30"/>
      <c r="AB379" s="28"/>
    </row>
    <row r="380" spans="1:28" ht="15.6">
      <c r="A380" s="404"/>
      <c r="B380" s="244">
        <f>+'Ark1'!C1749</f>
        <v>2023</v>
      </c>
      <c r="C380" s="404"/>
      <c r="D380" s="244">
        <f>+'Ark1'!M1749</f>
        <v>10</v>
      </c>
      <c r="E380" s="244" t="str">
        <f>VLOOKUP(D380,RNR!$D$8:$E$22,2)</f>
        <v>4-</v>
      </c>
      <c r="F380" s="244">
        <f>+'Ark1'!D1749</f>
        <v>3</v>
      </c>
      <c r="G380" s="244" t="str">
        <f>VLOOKUP(F380,RNR!$G$8:$H$19,2)</f>
        <v>Mar</v>
      </c>
      <c r="H380" s="244">
        <f>+'Ark1'!Q1749</f>
        <v>0</v>
      </c>
      <c r="I380" s="244">
        <f>+'Ark1'!R1749</f>
        <v>0</v>
      </c>
      <c r="J380" s="245" t="str">
        <f>+IF(I380=0,"",'Ark1'!AG1749)</f>
        <v/>
      </c>
      <c r="K380" s="245" t="str">
        <f>+IF(I380=0,"",'Ark1'!AH1749)</f>
        <v/>
      </c>
      <c r="L380" s="246" t="str">
        <f>+IF(I380=0,"",'Ark1'!S1749)</f>
        <v/>
      </c>
      <c r="M380" s="310" t="str">
        <f>+IF(I380=0,"",'Ark1'!U1749)</f>
        <v/>
      </c>
      <c r="N380" s="245" t="str">
        <f>+IF(I380=0,"",'Ark1'!V1749)</f>
        <v/>
      </c>
      <c r="O380" s="245" t="str">
        <f>+IF(I380=0,"",'Ark1'!W1749)</f>
        <v/>
      </c>
      <c r="P380" s="247" t="str">
        <f>+IF(I380=0,"",'Ark1'!X1749)</f>
        <v/>
      </c>
      <c r="Q380" s="247" t="str">
        <f>+IF(I380=0,"",'Ark1'!Y1749)</f>
        <v/>
      </c>
      <c r="R380" s="247" t="str">
        <f>+IF(I380=0,"",'Ark1'!Z1749)</f>
        <v/>
      </c>
      <c r="S380" s="245" t="str">
        <f>+IF(I380=0,"",'Ark1'!AA1749)</f>
        <v/>
      </c>
      <c r="T380" s="245" t="str">
        <f>+IF(I380=0,"",'Ark1'!AB1749)</f>
        <v/>
      </c>
      <c r="U380" s="247">
        <f>+'Ark1'!AD1749</f>
        <v>0</v>
      </c>
      <c r="V380" s="245" t="str">
        <f t="shared" si="41"/>
        <v/>
      </c>
      <c r="W380" s="245" t="str">
        <f t="shared" si="42"/>
        <v/>
      </c>
      <c r="X380" s="404"/>
      <c r="AA380" s="30"/>
      <c r="AB380" s="28"/>
    </row>
    <row r="381" spans="1:28" ht="15.6">
      <c r="A381" s="404"/>
      <c r="B381" s="244">
        <f>+'Ark1'!C1750</f>
        <v>2023</v>
      </c>
      <c r="C381" s="404"/>
      <c r="D381" s="244">
        <f>+'Ark1'!M1750</f>
        <v>10</v>
      </c>
      <c r="E381" s="244" t="str">
        <f>VLOOKUP(D381,RNR!$D$8:$E$22,2)</f>
        <v>4-</v>
      </c>
      <c r="F381" s="244">
        <f>+'Ark1'!D1750</f>
        <v>4</v>
      </c>
      <c r="G381" s="244" t="str">
        <f>VLOOKUP(F381,RNR!$G$8:$H$19,2)</f>
        <v>Apr</v>
      </c>
      <c r="H381" s="244">
        <f>+'Ark1'!Q1750</f>
        <v>0</v>
      </c>
      <c r="I381" s="244">
        <f>+'Ark1'!R1750</f>
        <v>0</v>
      </c>
      <c r="J381" s="245" t="str">
        <f>+IF(I381=0,"",'Ark1'!AG1750)</f>
        <v/>
      </c>
      <c r="K381" s="245" t="str">
        <f>+IF(I381=0,"",'Ark1'!AH1750)</f>
        <v/>
      </c>
      <c r="L381" s="246" t="str">
        <f>+IF(I381=0,"",'Ark1'!S1750)</f>
        <v/>
      </c>
      <c r="M381" s="310" t="str">
        <f>+IF(I381=0,"",'Ark1'!U1750)</f>
        <v/>
      </c>
      <c r="N381" s="245" t="str">
        <f>+IF(I381=0,"",'Ark1'!V1750)</f>
        <v/>
      </c>
      <c r="O381" s="245" t="str">
        <f>+IF(I381=0,"",'Ark1'!W1750)</f>
        <v/>
      </c>
      <c r="P381" s="247" t="str">
        <f>+IF(I381=0,"",'Ark1'!X1750)</f>
        <v/>
      </c>
      <c r="Q381" s="247" t="str">
        <f>+IF(I381=0,"",'Ark1'!Y1750)</f>
        <v/>
      </c>
      <c r="R381" s="247" t="str">
        <f>+IF(I381=0,"",'Ark1'!Z1750)</f>
        <v/>
      </c>
      <c r="S381" s="245" t="str">
        <f>+IF(I381=0,"",'Ark1'!AA1750)</f>
        <v/>
      </c>
      <c r="T381" s="245" t="str">
        <f>+IF(I381=0,"",'Ark1'!AB1750)</f>
        <v/>
      </c>
      <c r="U381" s="247">
        <f>+'Ark1'!AD1750</f>
        <v>0</v>
      </c>
      <c r="V381" s="245" t="str">
        <f t="shared" si="41"/>
        <v/>
      </c>
      <c r="W381" s="245" t="str">
        <f t="shared" si="42"/>
        <v/>
      </c>
      <c r="X381" s="404"/>
      <c r="AA381" s="30"/>
      <c r="AB381" s="28"/>
    </row>
    <row r="382" spans="1:28" ht="15.6">
      <c r="A382" s="404"/>
      <c r="B382" s="244">
        <f>+'Ark1'!C1751</f>
        <v>2023</v>
      </c>
      <c r="C382" s="404"/>
      <c r="D382" s="244">
        <f>+'Ark1'!M1751</f>
        <v>10</v>
      </c>
      <c r="E382" s="244" t="str">
        <f>VLOOKUP(D382,RNR!$D$8:$E$22,2)</f>
        <v>4-</v>
      </c>
      <c r="F382" s="244">
        <f>+'Ark1'!D1751</f>
        <v>5</v>
      </c>
      <c r="G382" s="244" t="str">
        <f>VLOOKUP(F382,RNR!$G$8:$H$19,2)</f>
        <v>Mai</v>
      </c>
      <c r="H382" s="244">
        <f>+'Ark1'!Q1751</f>
        <v>5</v>
      </c>
      <c r="I382" s="244">
        <f>+'Ark1'!R1751</f>
        <v>9</v>
      </c>
      <c r="J382" s="245">
        <f>+IF(I382=0,"",'Ark1'!AG1751)</f>
        <v>1.0817307692307698</v>
      </c>
      <c r="K382" s="245">
        <f>+IF(I382=0,"",'Ark1'!AH1751)</f>
        <v>1.4022360991661369</v>
      </c>
      <c r="L382" s="246">
        <f>+IF(I382=0,"",'Ark1'!S1751)</f>
        <v>9.1111111111111125</v>
      </c>
      <c r="M382" s="310">
        <f>+IF(I382=0,"",'Ark1'!U1751)</f>
        <v>20.833333333333329</v>
      </c>
      <c r="N382" s="245">
        <f>+IF(I382=0,"",'Ark1'!V1751)</f>
        <v>0</v>
      </c>
      <c r="O382" s="245">
        <f>+IF(I382=0,"",'Ark1'!W1751)</f>
        <v>100</v>
      </c>
      <c r="P382" s="247">
        <f>+IF(I382=0,"",'Ark1'!X1751)</f>
        <v>66.666666666666686</v>
      </c>
      <c r="Q382" s="247">
        <f>+IF(I382=0,"",'Ark1'!Y1751)</f>
        <v>55.555555555555557</v>
      </c>
      <c r="R382" s="247">
        <f>+IF(I382=0,"",'Ark1'!Z1751)</f>
        <v>0</v>
      </c>
      <c r="S382" s="245">
        <f>+IF(I382=0,"",'Ark1'!AA1751)</f>
        <v>4.2902991348700512</v>
      </c>
      <c r="T382" s="245">
        <f>+IF(I382=0,"",'Ark1'!AB1751)</f>
        <v>0.31426968052735899</v>
      </c>
      <c r="U382" s="247">
        <f>+'Ark1'!AD1751</f>
        <v>-49.719271069987698</v>
      </c>
      <c r="V382" s="245">
        <f t="shared" si="41"/>
        <v>0.9</v>
      </c>
      <c r="W382" s="245">
        <f t="shared" si="42"/>
        <v>1.8</v>
      </c>
      <c r="X382" s="404"/>
      <c r="AA382" s="30"/>
      <c r="AB382" s="28"/>
    </row>
    <row r="383" spans="1:28" ht="15.6">
      <c r="A383" s="404"/>
      <c r="B383" s="244">
        <f>+'Ark1'!C1752</f>
        <v>2023</v>
      </c>
      <c r="C383" s="404"/>
      <c r="D383" s="244">
        <f>+'Ark1'!M1752</f>
        <v>10</v>
      </c>
      <c r="E383" s="244" t="str">
        <f>VLOOKUP(D383,RNR!$D$8:$E$22,2)</f>
        <v>4-</v>
      </c>
      <c r="F383" s="244">
        <f>+'Ark1'!D1752</f>
        <v>6</v>
      </c>
      <c r="G383" s="244" t="str">
        <f>VLOOKUP(F383,RNR!$G$8:$H$19,2)</f>
        <v>Jun</v>
      </c>
      <c r="H383" s="244">
        <f>+'Ark1'!Q1752</f>
        <v>11</v>
      </c>
      <c r="I383" s="244">
        <f>+'Ark1'!R1752</f>
        <v>17</v>
      </c>
      <c r="J383" s="245">
        <f>+IF(I383=0,"",'Ark1'!AG1752)</f>
        <v>0.91299677765843168</v>
      </c>
      <c r="K383" s="245">
        <f>+IF(I383=0,"",'Ark1'!AH1752)</f>
        <v>1.2156158495247169</v>
      </c>
      <c r="L383" s="246">
        <f>+IF(I383=0,"",'Ark1'!S1752)</f>
        <v>9.117647058823529</v>
      </c>
      <c r="M383" s="310">
        <f>+IF(I383=0,"",'Ark1'!U1752)</f>
        <v>19.829411764705881</v>
      </c>
      <c r="N383" s="245">
        <f>+IF(I383=0,"",'Ark1'!V1752)</f>
        <v>0</v>
      </c>
      <c r="O383" s="245">
        <f>+IF(I383=0,"",'Ark1'!W1752)</f>
        <v>100</v>
      </c>
      <c r="P383" s="247">
        <f>+IF(I383=0,"",'Ark1'!X1752)</f>
        <v>82.352941176470608</v>
      </c>
      <c r="Q383" s="247">
        <f>+IF(I383=0,"",'Ark1'!Y1752)</f>
        <v>17.647058823529413</v>
      </c>
      <c r="R383" s="247">
        <f>+IF(I383=0,"",'Ark1'!Z1752)</f>
        <v>0</v>
      </c>
      <c r="S383" s="245">
        <f>+IF(I383=0,"",'Ark1'!AA1752)</f>
        <v>4.4877302930758782</v>
      </c>
      <c r="T383" s="245">
        <f>+IF(I383=0,"",'Ark1'!AB1752)</f>
        <v>0.7578881603956038</v>
      </c>
      <c r="U383" s="247">
        <f>+'Ark1'!AD1752</f>
        <v>33.623409502300376</v>
      </c>
      <c r="V383" s="245">
        <f t="shared" si="41"/>
        <v>1.7</v>
      </c>
      <c r="W383" s="245">
        <f t="shared" si="42"/>
        <v>1.5454545454545454</v>
      </c>
      <c r="X383" s="404"/>
      <c r="AA383" s="30"/>
      <c r="AB383" s="28"/>
    </row>
    <row r="384" spans="1:28" ht="15.6">
      <c r="A384" s="404"/>
      <c r="B384" s="244">
        <f>+'Ark1'!C1753</f>
        <v>2023</v>
      </c>
      <c r="C384" s="404"/>
      <c r="D384" s="244">
        <f>+'Ark1'!M1753</f>
        <v>10</v>
      </c>
      <c r="E384" s="244" t="str">
        <f>VLOOKUP(D384,RNR!$D$8:$E$22,2)</f>
        <v>4-</v>
      </c>
      <c r="F384" s="244">
        <f>+'Ark1'!D1753</f>
        <v>7</v>
      </c>
      <c r="G384" s="244" t="str">
        <f>VLOOKUP(F384,RNR!$G$8:$H$19,2)</f>
        <v>Jul</v>
      </c>
      <c r="H384" s="244">
        <f>+'Ark1'!Q1753</f>
        <v>0</v>
      </c>
      <c r="I384" s="244">
        <f>+'Ark1'!R1753</f>
        <v>0</v>
      </c>
      <c r="J384" s="245" t="str">
        <f>+IF(I384=0,"",'Ark1'!AG1753)</f>
        <v/>
      </c>
      <c r="K384" s="245" t="str">
        <f>+IF(I384=0,"",'Ark1'!AH1753)</f>
        <v/>
      </c>
      <c r="L384" s="246" t="str">
        <f>+IF(I384=0,"",'Ark1'!S1753)</f>
        <v/>
      </c>
      <c r="M384" s="310" t="str">
        <f>+IF(I384=0,"",'Ark1'!U1753)</f>
        <v/>
      </c>
      <c r="N384" s="245" t="str">
        <f>+IF(I384=0,"",'Ark1'!V1753)</f>
        <v/>
      </c>
      <c r="O384" s="245" t="str">
        <f>+IF(I384=0,"",'Ark1'!W1753)</f>
        <v/>
      </c>
      <c r="P384" s="247" t="str">
        <f>+IF(I384=0,"",'Ark1'!X1753)</f>
        <v/>
      </c>
      <c r="Q384" s="247" t="str">
        <f>+IF(I384=0,"",'Ark1'!Y1753)</f>
        <v/>
      </c>
      <c r="R384" s="247" t="str">
        <f>+IF(I384=0,"",'Ark1'!Z1753)</f>
        <v/>
      </c>
      <c r="S384" s="245" t="str">
        <f>+IF(I384=0,"",'Ark1'!AA1753)</f>
        <v/>
      </c>
      <c r="T384" s="245" t="str">
        <f>+IF(I384=0,"",'Ark1'!AB1753)</f>
        <v/>
      </c>
      <c r="U384" s="247">
        <f>+'Ark1'!AD1753</f>
        <v>0</v>
      </c>
      <c r="V384" s="245" t="str">
        <f t="shared" si="41"/>
        <v/>
      </c>
      <c r="W384" s="245" t="str">
        <f t="shared" si="42"/>
        <v/>
      </c>
      <c r="X384" s="404"/>
      <c r="AA384" s="30"/>
      <c r="AB384" s="28"/>
    </row>
    <row r="385" spans="1:28" ht="15.6">
      <c r="A385" s="404"/>
      <c r="B385" s="244">
        <f>+'Ark1'!C1754</f>
        <v>2023</v>
      </c>
      <c r="C385" s="404"/>
      <c r="D385" s="244">
        <f>+'Ark1'!M1754</f>
        <v>10</v>
      </c>
      <c r="E385" s="244" t="str">
        <f>VLOOKUP(D385,RNR!$D$8:$E$22,2)</f>
        <v>4-</v>
      </c>
      <c r="F385" s="244">
        <f>+'Ark1'!D1754</f>
        <v>8</v>
      </c>
      <c r="G385" s="244" t="str">
        <f>VLOOKUP(F385,RNR!$G$8:$H$19,2)</f>
        <v>Aug</v>
      </c>
      <c r="H385" s="244">
        <f>+'Ark1'!Q1754</f>
        <v>0</v>
      </c>
      <c r="I385" s="244">
        <f>+'Ark1'!R1754</f>
        <v>0</v>
      </c>
      <c r="J385" s="245" t="str">
        <f>+IF(I385=0,"",'Ark1'!AG1754)</f>
        <v/>
      </c>
      <c r="K385" s="245" t="str">
        <f>+IF(I385=0,"",'Ark1'!AH1754)</f>
        <v/>
      </c>
      <c r="L385" s="246" t="str">
        <f>+IF(I385=0,"",'Ark1'!S1754)</f>
        <v/>
      </c>
      <c r="M385" s="310" t="str">
        <f>+IF(I385=0,"",'Ark1'!U1754)</f>
        <v/>
      </c>
      <c r="N385" s="245" t="str">
        <f>+IF(I385=0,"",'Ark1'!V1754)</f>
        <v/>
      </c>
      <c r="O385" s="245" t="str">
        <f>+IF(I385=0,"",'Ark1'!W1754)</f>
        <v/>
      </c>
      <c r="P385" s="247" t="str">
        <f>+IF(I385=0,"",'Ark1'!X1754)</f>
        <v/>
      </c>
      <c r="Q385" s="247" t="str">
        <f>+IF(I385=0,"",'Ark1'!Y1754)</f>
        <v/>
      </c>
      <c r="R385" s="247" t="str">
        <f>+IF(I385=0,"",'Ark1'!Z1754)</f>
        <v/>
      </c>
      <c r="S385" s="245" t="str">
        <f>+IF(I385=0,"",'Ark1'!AA1754)</f>
        <v/>
      </c>
      <c r="T385" s="245" t="str">
        <f>+IF(I385=0,"",'Ark1'!AB1754)</f>
        <v/>
      </c>
      <c r="U385" s="247">
        <f>+'Ark1'!AD1754</f>
        <v>0</v>
      </c>
      <c r="V385" s="245" t="str">
        <f t="shared" si="41"/>
        <v/>
      </c>
      <c r="W385" s="245" t="str">
        <f t="shared" si="42"/>
        <v/>
      </c>
      <c r="X385" s="404"/>
      <c r="AA385" s="30"/>
      <c r="AB385" s="28"/>
    </row>
    <row r="386" spans="1:28" ht="15.6">
      <c r="A386" s="404"/>
      <c r="B386" s="244">
        <f>+'Ark1'!C1755</f>
        <v>2023</v>
      </c>
      <c r="C386" s="404"/>
      <c r="D386" s="244">
        <f>+'Ark1'!M1755</f>
        <v>10</v>
      </c>
      <c r="E386" s="244" t="str">
        <f>VLOOKUP(D386,RNR!$D$8:$E$22,2)</f>
        <v>4-</v>
      </c>
      <c r="F386" s="244">
        <f>+'Ark1'!D1755</f>
        <v>9</v>
      </c>
      <c r="G386" s="244" t="str">
        <f>VLOOKUP(F386,RNR!$G$8:$H$19,2)</f>
        <v>Sep</v>
      </c>
      <c r="H386" s="244">
        <f>+'Ark1'!Q1755</f>
        <v>0</v>
      </c>
      <c r="I386" s="244">
        <f>+'Ark1'!R1755</f>
        <v>0</v>
      </c>
      <c r="J386" s="245" t="str">
        <f>+IF(I386=0,"",'Ark1'!AG1755)</f>
        <v/>
      </c>
      <c r="K386" s="245" t="str">
        <f>+IF(I386=0,"",'Ark1'!AH1755)</f>
        <v/>
      </c>
      <c r="L386" s="246" t="str">
        <f>+IF(I386=0,"",'Ark1'!S1755)</f>
        <v/>
      </c>
      <c r="M386" s="310" t="str">
        <f>+IF(I386=0,"",'Ark1'!U1755)</f>
        <v/>
      </c>
      <c r="N386" s="245" t="str">
        <f>+IF(I386=0,"",'Ark1'!V1755)</f>
        <v/>
      </c>
      <c r="O386" s="245" t="str">
        <f>+IF(I386=0,"",'Ark1'!W1755)</f>
        <v/>
      </c>
      <c r="P386" s="247" t="str">
        <f>+IF(I386=0,"",'Ark1'!X1755)</f>
        <v/>
      </c>
      <c r="Q386" s="247" t="str">
        <f>+IF(I386=0,"",'Ark1'!Y1755)</f>
        <v/>
      </c>
      <c r="R386" s="247" t="str">
        <f>+IF(I386=0,"",'Ark1'!Z1755)</f>
        <v/>
      </c>
      <c r="S386" s="245" t="str">
        <f>+IF(I386=0,"",'Ark1'!AA1755)</f>
        <v/>
      </c>
      <c r="T386" s="245" t="str">
        <f>+IF(I386=0,"",'Ark1'!AB1755)</f>
        <v/>
      </c>
      <c r="U386" s="247">
        <f>+'Ark1'!AD1755</f>
        <v>0</v>
      </c>
      <c r="V386" s="245" t="str">
        <f t="shared" si="41"/>
        <v/>
      </c>
      <c r="W386" s="245" t="str">
        <f t="shared" si="42"/>
        <v/>
      </c>
      <c r="X386" s="404"/>
      <c r="AA386" s="30"/>
      <c r="AB386" s="28"/>
    </row>
    <row r="387" spans="1:28" ht="15.6">
      <c r="A387" s="404"/>
      <c r="B387" s="244">
        <f>+'Ark1'!C1756</f>
        <v>2023</v>
      </c>
      <c r="C387" s="404"/>
      <c r="D387" s="244">
        <f>+'Ark1'!M1756</f>
        <v>10</v>
      </c>
      <c r="E387" s="244" t="str">
        <f>VLOOKUP(D387,RNR!$D$8:$E$22,2)</f>
        <v>4-</v>
      </c>
      <c r="F387" s="244">
        <f>+'Ark1'!D1756</f>
        <v>10</v>
      </c>
      <c r="G387" s="244" t="str">
        <f>VLOOKUP(F387,RNR!$G$8:$H$19,2)</f>
        <v>Okt</v>
      </c>
      <c r="H387" s="244">
        <f>+'Ark1'!Q1756</f>
        <v>0</v>
      </c>
      <c r="I387" s="244">
        <f>+'Ark1'!R1756</f>
        <v>0</v>
      </c>
      <c r="J387" s="245" t="str">
        <f>+IF(I387=0,"",'Ark1'!AG1756)</f>
        <v/>
      </c>
      <c r="K387" s="245" t="str">
        <f>+IF(I387=0,"",'Ark1'!AH1756)</f>
        <v/>
      </c>
      <c r="L387" s="246" t="str">
        <f>+IF(I387=0,"",'Ark1'!S1756)</f>
        <v/>
      </c>
      <c r="M387" s="310" t="str">
        <f>+IF(I387=0,"",'Ark1'!U1756)</f>
        <v/>
      </c>
      <c r="N387" s="245" t="str">
        <f>+IF(I387=0,"",'Ark1'!V1756)</f>
        <v/>
      </c>
      <c r="O387" s="245" t="str">
        <f>+IF(I387=0,"",'Ark1'!W1756)</f>
        <v/>
      </c>
      <c r="P387" s="247" t="str">
        <f>+IF(I387=0,"",'Ark1'!X1756)</f>
        <v/>
      </c>
      <c r="Q387" s="247" t="str">
        <f>+IF(I387=0,"",'Ark1'!Y1756)</f>
        <v/>
      </c>
      <c r="R387" s="247" t="str">
        <f>+IF(I387=0,"",'Ark1'!Z1756)</f>
        <v/>
      </c>
      <c r="S387" s="245" t="str">
        <f>+IF(I387=0,"",'Ark1'!AA1756)</f>
        <v/>
      </c>
      <c r="T387" s="245" t="str">
        <f>+IF(I387=0,"",'Ark1'!AB1756)</f>
        <v/>
      </c>
      <c r="U387" s="247">
        <f>+'Ark1'!AD1756</f>
        <v>0</v>
      </c>
      <c r="V387" s="245" t="str">
        <f t="shared" si="41"/>
        <v/>
      </c>
      <c r="W387" s="245" t="str">
        <f t="shared" si="42"/>
        <v/>
      </c>
      <c r="X387" s="404"/>
      <c r="AA387" s="30"/>
      <c r="AB387" s="28"/>
    </row>
    <row r="388" spans="1:28" ht="15.6">
      <c r="A388" s="404"/>
      <c r="B388" s="244">
        <f>+'Ark1'!C1757</f>
        <v>2023</v>
      </c>
      <c r="C388" s="404"/>
      <c r="D388" s="244">
        <f>+'Ark1'!M1757</f>
        <v>10</v>
      </c>
      <c r="E388" s="244" t="str">
        <f>VLOOKUP(D388,RNR!$D$8:$E$22,2)</f>
        <v>4-</v>
      </c>
      <c r="F388" s="244">
        <f>+'Ark1'!D1757</f>
        <v>11</v>
      </c>
      <c r="G388" s="244" t="str">
        <f>VLOOKUP(F388,RNR!$G$8:$H$19,2)</f>
        <v>Nov</v>
      </c>
      <c r="H388" s="244">
        <f>+'Ark1'!Q1757</f>
        <v>0</v>
      </c>
      <c r="I388" s="244">
        <f>+'Ark1'!R1757</f>
        <v>0</v>
      </c>
      <c r="J388" s="245" t="str">
        <f>+IF(I388=0,"",'Ark1'!AG1757)</f>
        <v/>
      </c>
      <c r="K388" s="245" t="str">
        <f>+IF(I388=0,"",'Ark1'!AH1757)</f>
        <v/>
      </c>
      <c r="L388" s="246" t="str">
        <f>+IF(I388=0,"",'Ark1'!S1757)</f>
        <v/>
      </c>
      <c r="M388" s="310" t="str">
        <f>+IF(I388=0,"",'Ark1'!U1757)</f>
        <v/>
      </c>
      <c r="N388" s="245" t="str">
        <f>+IF(I388=0,"",'Ark1'!V1757)</f>
        <v/>
      </c>
      <c r="O388" s="245" t="str">
        <f>+IF(I388=0,"",'Ark1'!W1757)</f>
        <v/>
      </c>
      <c r="P388" s="247" t="str">
        <f>+IF(I388=0,"",'Ark1'!X1757)</f>
        <v/>
      </c>
      <c r="Q388" s="247" t="str">
        <f>+IF(I388=0,"",'Ark1'!Y1757)</f>
        <v/>
      </c>
      <c r="R388" s="247" t="str">
        <f>+IF(I388=0,"",'Ark1'!Z1757)</f>
        <v/>
      </c>
      <c r="S388" s="245" t="str">
        <f>+IF(I388=0,"",'Ark1'!AA1757)</f>
        <v/>
      </c>
      <c r="T388" s="245" t="str">
        <f>+IF(I388=0,"",'Ark1'!AB1757)</f>
        <v/>
      </c>
      <c r="U388" s="247">
        <f>+'Ark1'!AD1757</f>
        <v>0</v>
      </c>
      <c r="V388" s="245" t="str">
        <f t="shared" si="41"/>
        <v/>
      </c>
      <c r="W388" s="245" t="str">
        <f t="shared" si="42"/>
        <v/>
      </c>
      <c r="X388" s="404"/>
      <c r="AA388" s="30"/>
      <c r="AB388" s="28"/>
    </row>
    <row r="389" spans="1:28" ht="15.6">
      <c r="A389" s="404"/>
      <c r="B389" s="244">
        <f>+'Ark1'!C1758</f>
        <v>2023</v>
      </c>
      <c r="C389" s="404"/>
      <c r="D389" s="244">
        <f>+'Ark1'!M1758</f>
        <v>10</v>
      </c>
      <c r="E389" s="244" t="str">
        <f>VLOOKUP(D389,RNR!$D$8:$E$22,2)</f>
        <v>4-</v>
      </c>
      <c r="F389" s="244">
        <f>+'Ark1'!D1758</f>
        <v>12</v>
      </c>
      <c r="G389" s="244" t="str">
        <f>VLOOKUP(F389,RNR!$G$8:$H$19,2)</f>
        <v>Des</v>
      </c>
      <c r="H389" s="244">
        <f>+'Ark1'!Q1758</f>
        <v>0</v>
      </c>
      <c r="I389" s="244">
        <f>+'Ark1'!R1758</f>
        <v>0</v>
      </c>
      <c r="J389" s="245" t="str">
        <f>+IF(I389=0,"",'Ark1'!AG1758)</f>
        <v/>
      </c>
      <c r="K389" s="245" t="str">
        <f>+IF(I389=0,"",'Ark1'!AH1758)</f>
        <v/>
      </c>
      <c r="L389" s="246" t="str">
        <f>+IF(I389=0,"",'Ark1'!S1758)</f>
        <v/>
      </c>
      <c r="M389" s="310" t="str">
        <f>+IF(I389=0,"",'Ark1'!U1758)</f>
        <v/>
      </c>
      <c r="N389" s="245" t="str">
        <f>+IF(I389=0,"",'Ark1'!V1758)</f>
        <v/>
      </c>
      <c r="O389" s="245" t="str">
        <f>+IF(I389=0,"",'Ark1'!W1758)</f>
        <v/>
      </c>
      <c r="P389" s="247" t="str">
        <f>+IF(I389=0,"",'Ark1'!X1758)</f>
        <v/>
      </c>
      <c r="Q389" s="247" t="str">
        <f>+IF(I389=0,"",'Ark1'!Y1758)</f>
        <v/>
      </c>
      <c r="R389" s="247" t="str">
        <f>+IF(I389=0,"",'Ark1'!Z1758)</f>
        <v/>
      </c>
      <c r="S389" s="245" t="str">
        <f>+IF(I389=0,"",'Ark1'!AA1758)</f>
        <v/>
      </c>
      <c r="T389" s="245" t="str">
        <f>+IF(I389=0,"",'Ark1'!AB1758)</f>
        <v/>
      </c>
      <c r="U389" s="247">
        <f>+'Ark1'!AD1758</f>
        <v>0</v>
      </c>
      <c r="V389" s="245" t="str">
        <f t="shared" si="41"/>
        <v/>
      </c>
      <c r="W389" s="245" t="str">
        <f t="shared" si="42"/>
        <v/>
      </c>
      <c r="X389" s="404"/>
      <c r="AA389" s="30"/>
      <c r="AB389" s="28"/>
    </row>
    <row r="390" spans="1:28" ht="15.6">
      <c r="A390" s="404"/>
      <c r="B390" s="244">
        <f>+'Ark1'!C1759</f>
        <v>2023</v>
      </c>
      <c r="C390" s="404"/>
      <c r="D390" s="244">
        <f>+'Ark1'!M1759</f>
        <v>11</v>
      </c>
      <c r="E390" s="244" t="str">
        <f>VLOOKUP(D390,RNR!$D$8:$E$22,2)</f>
        <v>4</v>
      </c>
      <c r="F390" s="244">
        <f>+'Ark1'!D1759</f>
        <v>1</v>
      </c>
      <c r="G390" s="244" t="str">
        <f>VLOOKUP(F390,RNR!$G$8:$H$19,2)</f>
        <v>Jan</v>
      </c>
      <c r="H390" s="244">
        <f>+'Ark1'!Q1759</f>
        <v>0</v>
      </c>
      <c r="I390" s="244">
        <f>+'Ark1'!R1759</f>
        <v>0</v>
      </c>
      <c r="J390" s="245" t="str">
        <f>+IF(I390=0,"",'Ark1'!AG1759)</f>
        <v/>
      </c>
      <c r="K390" s="245" t="str">
        <f>+IF(I390=0,"",'Ark1'!AH1759)</f>
        <v/>
      </c>
      <c r="L390" s="246" t="str">
        <f>+IF(I390=0,"",'Ark1'!S1759)</f>
        <v/>
      </c>
      <c r="M390" s="310" t="str">
        <f>+IF(I390=0,"",'Ark1'!U1759)</f>
        <v/>
      </c>
      <c r="N390" s="245" t="str">
        <f>+IF(I390=0,"",'Ark1'!V1759)</f>
        <v/>
      </c>
      <c r="O390" s="245" t="str">
        <f>+IF(I390=0,"",'Ark1'!W1759)</f>
        <v/>
      </c>
      <c r="P390" s="247" t="str">
        <f>+IF(I390=0,"",'Ark1'!X1759)</f>
        <v/>
      </c>
      <c r="Q390" s="247" t="str">
        <f>+IF(I390=0,"",'Ark1'!Y1759)</f>
        <v/>
      </c>
      <c r="R390" s="247" t="str">
        <f>+IF(I390=0,"",'Ark1'!Z1759)</f>
        <v/>
      </c>
      <c r="S390" s="245" t="str">
        <f>+IF(I390=0,"",'Ark1'!AA1759)</f>
        <v/>
      </c>
      <c r="T390" s="245" t="str">
        <f>+IF(I390=0,"",'Ark1'!AB1759)</f>
        <v/>
      </c>
      <c r="U390" s="247">
        <f>+'Ark1'!AD1759</f>
        <v>0</v>
      </c>
      <c r="V390" s="245" t="str">
        <f t="shared" si="41"/>
        <v/>
      </c>
      <c r="W390" s="245" t="str">
        <f t="shared" si="42"/>
        <v/>
      </c>
      <c r="X390" s="404"/>
      <c r="AA390" s="30"/>
      <c r="AB390" s="28"/>
    </row>
    <row r="391" spans="1:28" ht="15.6">
      <c r="A391" s="404"/>
      <c r="B391" s="244">
        <f>+'Ark1'!C1760</f>
        <v>2023</v>
      </c>
      <c r="C391" s="404"/>
      <c r="D391" s="244">
        <f>+'Ark1'!M1760</f>
        <v>11</v>
      </c>
      <c r="E391" s="244" t="str">
        <f>VLOOKUP(D391,RNR!$D$8:$E$22,2)</f>
        <v>4</v>
      </c>
      <c r="F391" s="244">
        <f>+'Ark1'!D1760</f>
        <v>2</v>
      </c>
      <c r="G391" s="244" t="str">
        <f>VLOOKUP(F391,RNR!$G$8:$H$19,2)</f>
        <v>Feb</v>
      </c>
      <c r="H391" s="244">
        <f>+'Ark1'!Q1760</f>
        <v>0</v>
      </c>
      <c r="I391" s="244">
        <f>+'Ark1'!R1760</f>
        <v>0</v>
      </c>
      <c r="J391" s="245" t="str">
        <f>+IF(I391=0,"",'Ark1'!AG1760)</f>
        <v/>
      </c>
      <c r="K391" s="245" t="str">
        <f>+IF(I391=0,"",'Ark1'!AH1760)</f>
        <v/>
      </c>
      <c r="L391" s="246" t="str">
        <f>+IF(I391=0,"",'Ark1'!S1760)</f>
        <v/>
      </c>
      <c r="M391" s="310" t="str">
        <f>+IF(I391=0,"",'Ark1'!U1760)</f>
        <v/>
      </c>
      <c r="N391" s="245" t="str">
        <f>+IF(I391=0,"",'Ark1'!V1760)</f>
        <v/>
      </c>
      <c r="O391" s="245" t="str">
        <f>+IF(I391=0,"",'Ark1'!W1760)</f>
        <v/>
      </c>
      <c r="P391" s="247" t="str">
        <f>+IF(I391=0,"",'Ark1'!X1760)</f>
        <v/>
      </c>
      <c r="Q391" s="247" t="str">
        <f>+IF(I391=0,"",'Ark1'!Y1760)</f>
        <v/>
      </c>
      <c r="R391" s="247" t="str">
        <f>+IF(I391=0,"",'Ark1'!Z1760)</f>
        <v/>
      </c>
      <c r="S391" s="245" t="str">
        <f>+IF(I391=0,"",'Ark1'!AA1760)</f>
        <v/>
      </c>
      <c r="T391" s="245" t="str">
        <f>+IF(I391=0,"",'Ark1'!AB1760)</f>
        <v/>
      </c>
      <c r="U391" s="247">
        <f>+'Ark1'!AD1760</f>
        <v>0</v>
      </c>
      <c r="V391" s="245" t="str">
        <f t="shared" si="41"/>
        <v/>
      </c>
      <c r="W391" s="245" t="str">
        <f t="shared" si="42"/>
        <v/>
      </c>
      <c r="X391" s="404"/>
      <c r="AA391" s="30"/>
      <c r="AB391" s="28"/>
    </row>
    <row r="392" spans="1:28" ht="15.6">
      <c r="A392" s="404"/>
      <c r="B392" s="244">
        <f>+'Ark1'!C1761</f>
        <v>2023</v>
      </c>
      <c r="C392" s="404"/>
      <c r="D392" s="244">
        <f>+'Ark1'!M1761</f>
        <v>11</v>
      </c>
      <c r="E392" s="244" t="str">
        <f>VLOOKUP(D392,RNR!$D$8:$E$22,2)</f>
        <v>4</v>
      </c>
      <c r="F392" s="244">
        <f>+'Ark1'!D1761</f>
        <v>3</v>
      </c>
      <c r="G392" s="244" t="str">
        <f>VLOOKUP(F392,RNR!$G$8:$H$19,2)</f>
        <v>Mar</v>
      </c>
      <c r="H392" s="244">
        <f>+'Ark1'!Q1761</f>
        <v>0</v>
      </c>
      <c r="I392" s="244">
        <f>+'Ark1'!R1761</f>
        <v>0</v>
      </c>
      <c r="J392" s="245" t="str">
        <f>+IF(I392=0,"",'Ark1'!AG1761)</f>
        <v/>
      </c>
      <c r="K392" s="245" t="str">
        <f>+IF(I392=0,"",'Ark1'!AH1761)</f>
        <v/>
      </c>
      <c r="L392" s="246" t="str">
        <f>+IF(I392=0,"",'Ark1'!S1761)</f>
        <v/>
      </c>
      <c r="M392" s="310" t="str">
        <f>+IF(I392=0,"",'Ark1'!U1761)</f>
        <v/>
      </c>
      <c r="N392" s="245" t="str">
        <f>+IF(I392=0,"",'Ark1'!V1761)</f>
        <v/>
      </c>
      <c r="O392" s="245" t="str">
        <f>+IF(I392=0,"",'Ark1'!W1761)</f>
        <v/>
      </c>
      <c r="P392" s="247" t="str">
        <f>+IF(I392=0,"",'Ark1'!X1761)</f>
        <v/>
      </c>
      <c r="Q392" s="247" t="str">
        <f>+IF(I392=0,"",'Ark1'!Y1761)</f>
        <v/>
      </c>
      <c r="R392" s="247" t="str">
        <f>+IF(I392=0,"",'Ark1'!Z1761)</f>
        <v/>
      </c>
      <c r="S392" s="245" t="str">
        <f>+IF(I392=0,"",'Ark1'!AA1761)</f>
        <v/>
      </c>
      <c r="T392" s="245" t="str">
        <f>+IF(I392=0,"",'Ark1'!AB1761)</f>
        <v/>
      </c>
      <c r="U392" s="247">
        <f>+'Ark1'!AD1761</f>
        <v>0</v>
      </c>
      <c r="V392" s="245" t="str">
        <f t="shared" si="41"/>
        <v/>
      </c>
      <c r="W392" s="245" t="str">
        <f t="shared" si="42"/>
        <v/>
      </c>
      <c r="X392" s="404"/>
      <c r="AA392" s="30"/>
      <c r="AB392" s="28"/>
    </row>
    <row r="393" spans="1:28" ht="15.6">
      <c r="A393" s="404"/>
      <c r="B393" s="244">
        <f>+'Ark1'!C1762</f>
        <v>2023</v>
      </c>
      <c r="C393" s="404"/>
      <c r="D393" s="244">
        <f>+'Ark1'!M1762</f>
        <v>11</v>
      </c>
      <c r="E393" s="244" t="str">
        <f>VLOOKUP(D393,RNR!$D$8:$E$22,2)</f>
        <v>4</v>
      </c>
      <c r="F393" s="244">
        <f>+'Ark1'!D1762</f>
        <v>4</v>
      </c>
      <c r="G393" s="244" t="str">
        <f>VLOOKUP(F393,RNR!$G$8:$H$19,2)</f>
        <v>Apr</v>
      </c>
      <c r="H393" s="244">
        <f>+'Ark1'!Q1762</f>
        <v>0</v>
      </c>
      <c r="I393" s="244">
        <f>+'Ark1'!R1762</f>
        <v>0</v>
      </c>
      <c r="J393" s="245" t="str">
        <f>+IF(I393=0,"",'Ark1'!AG1762)</f>
        <v/>
      </c>
      <c r="K393" s="245" t="str">
        <f>+IF(I393=0,"",'Ark1'!AH1762)</f>
        <v/>
      </c>
      <c r="L393" s="246" t="str">
        <f>+IF(I393=0,"",'Ark1'!S1762)</f>
        <v/>
      </c>
      <c r="M393" s="310" t="str">
        <f>+IF(I393=0,"",'Ark1'!U1762)</f>
        <v/>
      </c>
      <c r="N393" s="245" t="str">
        <f>+IF(I393=0,"",'Ark1'!V1762)</f>
        <v/>
      </c>
      <c r="O393" s="245" t="str">
        <f>+IF(I393=0,"",'Ark1'!W1762)</f>
        <v/>
      </c>
      <c r="P393" s="247" t="str">
        <f>+IF(I393=0,"",'Ark1'!X1762)</f>
        <v/>
      </c>
      <c r="Q393" s="247" t="str">
        <f>+IF(I393=0,"",'Ark1'!Y1762)</f>
        <v/>
      </c>
      <c r="R393" s="247" t="str">
        <f>+IF(I393=0,"",'Ark1'!Z1762)</f>
        <v/>
      </c>
      <c r="S393" s="245" t="str">
        <f>+IF(I393=0,"",'Ark1'!AA1762)</f>
        <v/>
      </c>
      <c r="T393" s="245" t="str">
        <f>+IF(I393=0,"",'Ark1'!AB1762)</f>
        <v/>
      </c>
      <c r="U393" s="247">
        <f>+'Ark1'!AD1762</f>
        <v>0</v>
      </c>
      <c r="V393" s="245" t="str">
        <f t="shared" si="41"/>
        <v/>
      </c>
      <c r="W393" s="245" t="str">
        <f t="shared" si="42"/>
        <v/>
      </c>
      <c r="X393" s="404"/>
      <c r="AA393" s="30"/>
      <c r="AB393" s="28"/>
    </row>
    <row r="394" spans="1:28" ht="15.6">
      <c r="A394" s="404"/>
      <c r="B394" s="244">
        <f>+'Ark1'!C1763</f>
        <v>2023</v>
      </c>
      <c r="C394" s="404"/>
      <c r="D394" s="244">
        <f>+'Ark1'!M1763</f>
        <v>11</v>
      </c>
      <c r="E394" s="244" t="str">
        <f>VLOOKUP(D394,RNR!$D$8:$E$22,2)</f>
        <v>4</v>
      </c>
      <c r="F394" s="244">
        <f>+'Ark1'!D1763</f>
        <v>5</v>
      </c>
      <c r="G394" s="244" t="str">
        <f>VLOOKUP(F394,RNR!$G$8:$H$19,2)</f>
        <v>Mai</v>
      </c>
      <c r="H394" s="244">
        <f>+'Ark1'!Q1763</f>
        <v>3</v>
      </c>
      <c r="I394" s="244">
        <f>+'Ark1'!R1763</f>
        <v>4</v>
      </c>
      <c r="J394" s="245">
        <f>+IF(I394=0,"",'Ark1'!AG1763)</f>
        <v>0.48076923076923056</v>
      </c>
      <c r="K394" s="245">
        <f>+IF(I394=0,"",'Ark1'!AH1763)</f>
        <v>0.63044535018509484</v>
      </c>
      <c r="L394" s="246">
        <f>+IF(I394=0,"",'Ark1'!S1763)</f>
        <v>9.5</v>
      </c>
      <c r="M394" s="310">
        <f>+IF(I394=0,"",'Ark1'!U1763)</f>
        <v>21.075000000000003</v>
      </c>
      <c r="N394" s="245">
        <f>+IF(I394=0,"",'Ark1'!V1763)</f>
        <v>0</v>
      </c>
      <c r="O394" s="245">
        <f>+IF(I394=0,"",'Ark1'!W1763)</f>
        <v>100</v>
      </c>
      <c r="P394" s="247">
        <f>+IF(I394=0,"",'Ark1'!X1763)</f>
        <v>100</v>
      </c>
      <c r="Q394" s="247">
        <f>+IF(I394=0,"",'Ark1'!Y1763)</f>
        <v>25</v>
      </c>
      <c r="R394" s="247">
        <f>+IF(I394=0,"",'Ark1'!Z1763)</f>
        <v>0</v>
      </c>
      <c r="S394" s="245">
        <f>+IF(I394=0,"",'Ark1'!AA1763)</f>
        <v>2.3815698604072062</v>
      </c>
      <c r="T394" s="245">
        <f>+IF(I394=0,"",'Ark1'!AB1763)</f>
        <v>0.8660254037844386</v>
      </c>
      <c r="U394" s="247">
        <f>+'Ark1'!AD1763</f>
        <v>-62.424242424243523</v>
      </c>
      <c r="V394" s="245">
        <f t="shared" si="41"/>
        <v>0.36363636363636365</v>
      </c>
      <c r="W394" s="245">
        <f t="shared" si="42"/>
        <v>1.3333333333333333</v>
      </c>
      <c r="X394" s="404"/>
      <c r="AA394" s="30"/>
      <c r="AB394" s="28"/>
    </row>
    <row r="395" spans="1:28" ht="15.6">
      <c r="A395" s="404"/>
      <c r="B395" s="244">
        <f>+'Ark1'!C1764</f>
        <v>2023</v>
      </c>
      <c r="C395" s="404"/>
      <c r="D395" s="244">
        <f>+'Ark1'!M1764</f>
        <v>11</v>
      </c>
      <c r="E395" s="244" t="str">
        <f>VLOOKUP(D395,RNR!$D$8:$E$22,2)</f>
        <v>4</v>
      </c>
      <c r="F395" s="244">
        <f>+'Ark1'!D1764</f>
        <v>6</v>
      </c>
      <c r="G395" s="244" t="str">
        <f>VLOOKUP(F395,RNR!$G$8:$H$19,2)</f>
        <v>Jun</v>
      </c>
      <c r="H395" s="244">
        <f>+'Ark1'!Q1764</f>
        <v>2</v>
      </c>
      <c r="I395" s="244">
        <f>+'Ark1'!R1764</f>
        <v>2</v>
      </c>
      <c r="J395" s="245">
        <f>+IF(I395=0,"",'Ark1'!AG1764)</f>
        <v>0.10741138560687438</v>
      </c>
      <c r="K395" s="245">
        <f>+IF(I395=0,"",'Ark1'!AH1764)</f>
        <v>0.16876541607166043</v>
      </c>
      <c r="L395" s="246">
        <f>+IF(I395=0,"",'Ark1'!S1764)</f>
        <v>9</v>
      </c>
      <c r="M395" s="310">
        <f>+IF(I395=0,"",'Ark1'!U1764)</f>
        <v>23.4</v>
      </c>
      <c r="N395" s="245">
        <f>+IF(I395=0,"",'Ark1'!V1764)</f>
        <v>0</v>
      </c>
      <c r="O395" s="245">
        <f>+IF(I395=0,"",'Ark1'!W1764)</f>
        <v>100</v>
      </c>
      <c r="P395" s="247">
        <f>+IF(I395=0,"",'Ark1'!X1764)</f>
        <v>100</v>
      </c>
      <c r="Q395" s="247">
        <f>+IF(I395=0,"",'Ark1'!Y1764)</f>
        <v>50</v>
      </c>
      <c r="R395" s="247">
        <f>+IF(I395=0,"",'Ark1'!Z1764)</f>
        <v>0</v>
      </c>
      <c r="S395" s="245">
        <f>+IF(I395=0,"",'Ark1'!AA1764)</f>
        <v>6.2000000000000046</v>
      </c>
      <c r="T395" s="245">
        <f>+IF(I395=0,"",'Ark1'!AB1764)</f>
        <v>1</v>
      </c>
      <c r="U395" s="247">
        <f>+'Ark1'!AD1764</f>
        <v>100.00000000000021</v>
      </c>
      <c r="V395" s="245">
        <f t="shared" si="41"/>
        <v>0.18181818181818182</v>
      </c>
      <c r="W395" s="245">
        <f t="shared" si="42"/>
        <v>1</v>
      </c>
      <c r="X395" s="404"/>
      <c r="AA395" s="30"/>
      <c r="AB395" s="28"/>
    </row>
    <row r="396" spans="1:28" ht="15.6">
      <c r="A396" s="404"/>
      <c r="B396" s="244">
        <f>+'Ark1'!C1765</f>
        <v>2023</v>
      </c>
      <c r="C396" s="404"/>
      <c r="D396" s="244">
        <f>+'Ark1'!M1765</f>
        <v>11</v>
      </c>
      <c r="E396" s="244" t="str">
        <f>VLOOKUP(D396,RNR!$D$8:$E$22,2)</f>
        <v>4</v>
      </c>
      <c r="F396" s="244">
        <f>+'Ark1'!D1765</f>
        <v>7</v>
      </c>
      <c r="G396" s="244" t="str">
        <f>VLOOKUP(F396,RNR!$G$8:$H$19,2)</f>
        <v>Jul</v>
      </c>
      <c r="H396" s="244">
        <f>+'Ark1'!Q1765</f>
        <v>0</v>
      </c>
      <c r="I396" s="244">
        <f>+'Ark1'!R1765</f>
        <v>0</v>
      </c>
      <c r="J396" s="245" t="str">
        <f>+IF(I396=0,"",'Ark1'!AG1765)</f>
        <v/>
      </c>
      <c r="K396" s="245" t="str">
        <f>+IF(I396=0,"",'Ark1'!AH1765)</f>
        <v/>
      </c>
      <c r="L396" s="246" t="str">
        <f>+IF(I396=0,"",'Ark1'!S1765)</f>
        <v/>
      </c>
      <c r="M396" s="310" t="str">
        <f>+IF(I396=0,"",'Ark1'!U1765)</f>
        <v/>
      </c>
      <c r="N396" s="245" t="str">
        <f>+IF(I396=0,"",'Ark1'!V1765)</f>
        <v/>
      </c>
      <c r="O396" s="245" t="str">
        <f>+IF(I396=0,"",'Ark1'!W1765)</f>
        <v/>
      </c>
      <c r="P396" s="247" t="str">
        <f>+IF(I396=0,"",'Ark1'!X1765)</f>
        <v/>
      </c>
      <c r="Q396" s="247" t="str">
        <f>+IF(I396=0,"",'Ark1'!Y1765)</f>
        <v/>
      </c>
      <c r="R396" s="247" t="str">
        <f>+IF(I396=0,"",'Ark1'!Z1765)</f>
        <v/>
      </c>
      <c r="S396" s="245" t="str">
        <f>+IF(I396=0,"",'Ark1'!AA1765)</f>
        <v/>
      </c>
      <c r="T396" s="245" t="str">
        <f>+IF(I396=0,"",'Ark1'!AB1765)</f>
        <v/>
      </c>
      <c r="U396" s="247">
        <f>+'Ark1'!AD1765</f>
        <v>0</v>
      </c>
      <c r="V396" s="245" t="str">
        <f t="shared" si="41"/>
        <v/>
      </c>
      <c r="W396" s="245" t="str">
        <f t="shared" si="42"/>
        <v/>
      </c>
      <c r="X396" s="404"/>
      <c r="AA396" s="30"/>
      <c r="AB396" s="28"/>
    </row>
    <row r="397" spans="1:28" ht="15.6">
      <c r="A397" s="404"/>
      <c r="B397" s="244">
        <f>+'Ark1'!C1766</f>
        <v>2023</v>
      </c>
      <c r="C397" s="404"/>
      <c r="D397" s="244">
        <f>+'Ark1'!M1766</f>
        <v>11</v>
      </c>
      <c r="E397" s="244" t="str">
        <f>VLOOKUP(D397,RNR!$D$8:$E$22,2)</f>
        <v>4</v>
      </c>
      <c r="F397" s="244">
        <f>+'Ark1'!D1766</f>
        <v>8</v>
      </c>
      <c r="G397" s="244" t="str">
        <f>VLOOKUP(F397,RNR!$G$8:$H$19,2)</f>
        <v>Aug</v>
      </c>
      <c r="H397" s="244">
        <f>+'Ark1'!Q1766</f>
        <v>0</v>
      </c>
      <c r="I397" s="244">
        <f>+'Ark1'!R1766</f>
        <v>0</v>
      </c>
      <c r="J397" s="245" t="str">
        <f>+IF(I397=0,"",'Ark1'!AG1766)</f>
        <v/>
      </c>
      <c r="K397" s="245" t="str">
        <f>+IF(I397=0,"",'Ark1'!AH1766)</f>
        <v/>
      </c>
      <c r="L397" s="246" t="str">
        <f>+IF(I397=0,"",'Ark1'!S1766)</f>
        <v/>
      </c>
      <c r="M397" s="310" t="str">
        <f>+IF(I397=0,"",'Ark1'!U1766)</f>
        <v/>
      </c>
      <c r="N397" s="245" t="str">
        <f>+IF(I397=0,"",'Ark1'!V1766)</f>
        <v/>
      </c>
      <c r="O397" s="245" t="str">
        <f>+IF(I397=0,"",'Ark1'!W1766)</f>
        <v/>
      </c>
      <c r="P397" s="247" t="str">
        <f>+IF(I397=0,"",'Ark1'!X1766)</f>
        <v/>
      </c>
      <c r="Q397" s="247" t="str">
        <f>+IF(I397=0,"",'Ark1'!Y1766)</f>
        <v/>
      </c>
      <c r="R397" s="247" t="str">
        <f>+IF(I397=0,"",'Ark1'!Z1766)</f>
        <v/>
      </c>
      <c r="S397" s="245" t="str">
        <f>+IF(I397=0,"",'Ark1'!AA1766)</f>
        <v/>
      </c>
      <c r="T397" s="245" t="str">
        <f>+IF(I397=0,"",'Ark1'!AB1766)</f>
        <v/>
      </c>
      <c r="U397" s="247">
        <f>+'Ark1'!AD1766</f>
        <v>0</v>
      </c>
      <c r="V397" s="245" t="str">
        <f t="shared" si="41"/>
        <v/>
      </c>
      <c r="W397" s="245" t="str">
        <f t="shared" si="42"/>
        <v/>
      </c>
      <c r="X397" s="404"/>
      <c r="AA397" s="30"/>
      <c r="AB397" s="28"/>
    </row>
    <row r="398" spans="1:28" ht="15.6">
      <c r="A398" s="404"/>
      <c r="B398" s="244">
        <f>+'Ark1'!C1767</f>
        <v>2023</v>
      </c>
      <c r="C398" s="404"/>
      <c r="D398" s="244">
        <f>+'Ark1'!M1767</f>
        <v>11</v>
      </c>
      <c r="E398" s="244" t="str">
        <f>VLOOKUP(D398,RNR!$D$8:$E$22,2)</f>
        <v>4</v>
      </c>
      <c r="F398" s="244">
        <f>+'Ark1'!D1767</f>
        <v>9</v>
      </c>
      <c r="G398" s="244" t="str">
        <f>VLOOKUP(F398,RNR!$G$8:$H$19,2)</f>
        <v>Sep</v>
      </c>
      <c r="H398" s="244">
        <f>+'Ark1'!Q1767</f>
        <v>0</v>
      </c>
      <c r="I398" s="244">
        <f>+'Ark1'!R1767</f>
        <v>0</v>
      </c>
      <c r="J398" s="245" t="str">
        <f>+IF(I398=0,"",'Ark1'!AG1767)</f>
        <v/>
      </c>
      <c r="K398" s="245" t="str">
        <f>+IF(I398=0,"",'Ark1'!AH1767)</f>
        <v/>
      </c>
      <c r="L398" s="246" t="str">
        <f>+IF(I398=0,"",'Ark1'!S1767)</f>
        <v/>
      </c>
      <c r="M398" s="310" t="str">
        <f>+IF(I398=0,"",'Ark1'!U1767)</f>
        <v/>
      </c>
      <c r="N398" s="245" t="str">
        <f>+IF(I398=0,"",'Ark1'!V1767)</f>
        <v/>
      </c>
      <c r="O398" s="245" t="str">
        <f>+IF(I398=0,"",'Ark1'!W1767)</f>
        <v/>
      </c>
      <c r="P398" s="247" t="str">
        <f>+IF(I398=0,"",'Ark1'!X1767)</f>
        <v/>
      </c>
      <c r="Q398" s="247" t="str">
        <f>+IF(I398=0,"",'Ark1'!Y1767)</f>
        <v/>
      </c>
      <c r="R398" s="247" t="str">
        <f>+IF(I398=0,"",'Ark1'!Z1767)</f>
        <v/>
      </c>
      <c r="S398" s="245" t="str">
        <f>+IF(I398=0,"",'Ark1'!AA1767)</f>
        <v/>
      </c>
      <c r="T398" s="245" t="str">
        <f>+IF(I398=0,"",'Ark1'!AB1767)</f>
        <v/>
      </c>
      <c r="U398" s="247">
        <f>+'Ark1'!AD1767</f>
        <v>0</v>
      </c>
      <c r="V398" s="245" t="str">
        <f t="shared" si="41"/>
        <v/>
      </c>
      <c r="W398" s="245" t="str">
        <f t="shared" si="42"/>
        <v/>
      </c>
      <c r="X398" s="404"/>
      <c r="AA398" s="30"/>
      <c r="AB398" s="28"/>
    </row>
    <row r="399" spans="1:28" ht="15.6">
      <c r="A399" s="404"/>
      <c r="B399" s="244">
        <f>+'Ark1'!C1768</f>
        <v>2023</v>
      </c>
      <c r="C399" s="404"/>
      <c r="D399" s="244">
        <f>+'Ark1'!M1768</f>
        <v>11</v>
      </c>
      <c r="E399" s="244" t="str">
        <f>VLOOKUP(D399,RNR!$D$8:$E$22,2)</f>
        <v>4</v>
      </c>
      <c r="F399" s="244">
        <f>+'Ark1'!D1768</f>
        <v>10</v>
      </c>
      <c r="G399" s="244" t="str">
        <f>VLOOKUP(F399,RNR!$G$8:$H$19,2)</f>
        <v>Okt</v>
      </c>
      <c r="H399" s="244">
        <f>+'Ark1'!Q1768</f>
        <v>0</v>
      </c>
      <c r="I399" s="244">
        <f>+'Ark1'!R1768</f>
        <v>0</v>
      </c>
      <c r="J399" s="245" t="str">
        <f>+IF(I399=0,"",'Ark1'!AG1768)</f>
        <v/>
      </c>
      <c r="K399" s="245" t="str">
        <f>+IF(I399=0,"",'Ark1'!AH1768)</f>
        <v/>
      </c>
      <c r="L399" s="246" t="str">
        <f>+IF(I399=0,"",'Ark1'!S1768)</f>
        <v/>
      </c>
      <c r="M399" s="310" t="str">
        <f>+IF(I399=0,"",'Ark1'!U1768)</f>
        <v/>
      </c>
      <c r="N399" s="245" t="str">
        <f>+IF(I399=0,"",'Ark1'!V1768)</f>
        <v/>
      </c>
      <c r="O399" s="245" t="str">
        <f>+IF(I399=0,"",'Ark1'!W1768)</f>
        <v/>
      </c>
      <c r="P399" s="247" t="str">
        <f>+IF(I399=0,"",'Ark1'!X1768)</f>
        <v/>
      </c>
      <c r="Q399" s="247" t="str">
        <f>+IF(I399=0,"",'Ark1'!Y1768)</f>
        <v/>
      </c>
      <c r="R399" s="247" t="str">
        <f>+IF(I399=0,"",'Ark1'!Z1768)</f>
        <v/>
      </c>
      <c r="S399" s="245" t="str">
        <f>+IF(I399=0,"",'Ark1'!AA1768)</f>
        <v/>
      </c>
      <c r="T399" s="245" t="str">
        <f>+IF(I399=0,"",'Ark1'!AB1768)</f>
        <v/>
      </c>
      <c r="U399" s="247">
        <f>+'Ark1'!AD1768</f>
        <v>0</v>
      </c>
      <c r="V399" s="245" t="str">
        <f t="shared" si="41"/>
        <v/>
      </c>
      <c r="W399" s="245" t="str">
        <f t="shared" si="42"/>
        <v/>
      </c>
      <c r="X399" s="404"/>
      <c r="AA399" s="30"/>
      <c r="AB399" s="28"/>
    </row>
    <row r="400" spans="1:28" ht="15.6">
      <c r="A400" s="404"/>
      <c r="B400" s="244">
        <f>+'Ark1'!C1769</f>
        <v>2023</v>
      </c>
      <c r="C400" s="404"/>
      <c r="D400" s="244">
        <f>+'Ark1'!M1769</f>
        <v>11</v>
      </c>
      <c r="E400" s="244" t="str">
        <f>VLOOKUP(D400,RNR!$D$8:$E$22,2)</f>
        <v>4</v>
      </c>
      <c r="F400" s="244">
        <f>+'Ark1'!D1769</f>
        <v>11</v>
      </c>
      <c r="G400" s="244" t="str">
        <f>VLOOKUP(F400,RNR!$G$8:$H$19,2)</f>
        <v>Nov</v>
      </c>
      <c r="H400" s="244">
        <f>+'Ark1'!Q1769</f>
        <v>0</v>
      </c>
      <c r="I400" s="244">
        <f>+'Ark1'!R1769</f>
        <v>0</v>
      </c>
      <c r="J400" s="245" t="str">
        <f>+IF(I400=0,"",'Ark1'!AG1769)</f>
        <v/>
      </c>
      <c r="K400" s="245" t="str">
        <f>+IF(I400=0,"",'Ark1'!AH1769)</f>
        <v/>
      </c>
      <c r="L400" s="246" t="str">
        <f>+IF(I400=0,"",'Ark1'!S1769)</f>
        <v/>
      </c>
      <c r="M400" s="310" t="str">
        <f>+IF(I400=0,"",'Ark1'!U1769)</f>
        <v/>
      </c>
      <c r="N400" s="245" t="str">
        <f>+IF(I400=0,"",'Ark1'!V1769)</f>
        <v/>
      </c>
      <c r="O400" s="245" t="str">
        <f>+IF(I400=0,"",'Ark1'!W1769)</f>
        <v/>
      </c>
      <c r="P400" s="247" t="str">
        <f>+IF(I400=0,"",'Ark1'!X1769)</f>
        <v/>
      </c>
      <c r="Q400" s="247" t="str">
        <f>+IF(I400=0,"",'Ark1'!Y1769)</f>
        <v/>
      </c>
      <c r="R400" s="247" t="str">
        <f>+IF(I400=0,"",'Ark1'!Z1769)</f>
        <v/>
      </c>
      <c r="S400" s="245" t="str">
        <f>+IF(I400=0,"",'Ark1'!AA1769)</f>
        <v/>
      </c>
      <c r="T400" s="245" t="str">
        <f>+IF(I400=0,"",'Ark1'!AB1769)</f>
        <v/>
      </c>
      <c r="U400" s="247">
        <f>+'Ark1'!AD1769</f>
        <v>0</v>
      </c>
      <c r="V400" s="245" t="str">
        <f t="shared" si="41"/>
        <v/>
      </c>
      <c r="W400" s="245" t="str">
        <f t="shared" si="42"/>
        <v/>
      </c>
      <c r="X400" s="404"/>
      <c r="AA400" s="30"/>
      <c r="AB400" s="28"/>
    </row>
    <row r="401" spans="1:28" ht="15.6">
      <c r="A401" s="404"/>
      <c r="B401" s="244">
        <f>+'Ark1'!C1770</f>
        <v>2023</v>
      </c>
      <c r="C401" s="404"/>
      <c r="D401" s="244">
        <f>+'Ark1'!M1770</f>
        <v>11</v>
      </c>
      <c r="E401" s="244" t="str">
        <f>VLOOKUP(D401,RNR!$D$8:$E$22,2)</f>
        <v>4</v>
      </c>
      <c r="F401" s="244">
        <f>+'Ark1'!D1770</f>
        <v>12</v>
      </c>
      <c r="G401" s="244" t="str">
        <f>VLOOKUP(F401,RNR!$G$8:$H$19,2)</f>
        <v>Des</v>
      </c>
      <c r="H401" s="244">
        <f>+'Ark1'!Q1770</f>
        <v>0</v>
      </c>
      <c r="I401" s="244">
        <f>+'Ark1'!R1770</f>
        <v>0</v>
      </c>
      <c r="J401" s="245" t="str">
        <f>+IF(I401=0,"",'Ark1'!AG1770)</f>
        <v/>
      </c>
      <c r="K401" s="245" t="str">
        <f>+IF(I401=0,"",'Ark1'!AH1770)</f>
        <v/>
      </c>
      <c r="L401" s="246" t="str">
        <f>+IF(I401=0,"",'Ark1'!S1770)</f>
        <v/>
      </c>
      <c r="M401" s="310" t="str">
        <f>+IF(I401=0,"",'Ark1'!U1770)</f>
        <v/>
      </c>
      <c r="N401" s="245" t="str">
        <f>+IF(I401=0,"",'Ark1'!V1770)</f>
        <v/>
      </c>
      <c r="O401" s="245" t="str">
        <f>+IF(I401=0,"",'Ark1'!W1770)</f>
        <v/>
      </c>
      <c r="P401" s="247" t="str">
        <f>+IF(I401=0,"",'Ark1'!X1770)</f>
        <v/>
      </c>
      <c r="Q401" s="247" t="str">
        <f>+IF(I401=0,"",'Ark1'!Y1770)</f>
        <v/>
      </c>
      <c r="R401" s="247" t="str">
        <f>+IF(I401=0,"",'Ark1'!Z1770)</f>
        <v/>
      </c>
      <c r="S401" s="245" t="str">
        <f>+IF(I401=0,"",'Ark1'!AA1770)</f>
        <v/>
      </c>
      <c r="T401" s="245" t="str">
        <f>+IF(I401=0,"",'Ark1'!AB1770)</f>
        <v/>
      </c>
      <c r="U401" s="247">
        <f>+'Ark1'!AD1770</f>
        <v>0</v>
      </c>
      <c r="V401" s="245" t="str">
        <f t="shared" si="41"/>
        <v/>
      </c>
      <c r="W401" s="245" t="str">
        <f t="shared" si="42"/>
        <v/>
      </c>
      <c r="X401" s="404"/>
      <c r="AA401" s="30"/>
      <c r="AB401" s="28"/>
    </row>
    <row r="402" spans="1:28" ht="15.6">
      <c r="A402" s="404"/>
      <c r="B402" s="244">
        <f>+'Ark1'!C1771</f>
        <v>2023</v>
      </c>
      <c r="C402" s="404"/>
      <c r="D402" s="244">
        <f>+'Ark1'!M1771</f>
        <v>12</v>
      </c>
      <c r="E402" s="244" t="str">
        <f>VLOOKUP(D402,RNR!$D$8:$E$22,2)</f>
        <v>4+</v>
      </c>
      <c r="F402" s="244">
        <f>+'Ark1'!D1771</f>
        <v>1</v>
      </c>
      <c r="G402" s="244" t="str">
        <f>VLOOKUP(F402,RNR!$G$8:$H$19,2)</f>
        <v>Jan</v>
      </c>
      <c r="H402" s="244">
        <f>+'Ark1'!Q1771</f>
        <v>0</v>
      </c>
      <c r="I402" s="244">
        <f>+'Ark1'!R1771</f>
        <v>0</v>
      </c>
      <c r="J402" s="245" t="str">
        <f>+IF(I402=0,"",'Ark1'!AG1771)</f>
        <v/>
      </c>
      <c r="K402" s="245" t="str">
        <f>+IF(I402=0,"",'Ark1'!AH1771)</f>
        <v/>
      </c>
      <c r="L402" s="246" t="str">
        <f>+IF(I402=0,"",'Ark1'!S1771)</f>
        <v/>
      </c>
      <c r="M402" s="310" t="str">
        <f>+IF(I402=0,"",'Ark1'!U1771)</f>
        <v/>
      </c>
      <c r="N402" s="245" t="str">
        <f>+IF(I402=0,"",'Ark1'!V1771)</f>
        <v/>
      </c>
      <c r="O402" s="245" t="str">
        <f>+IF(I402=0,"",'Ark1'!W1771)</f>
        <v/>
      </c>
      <c r="P402" s="247" t="str">
        <f>+IF(I402=0,"",'Ark1'!X1771)</f>
        <v/>
      </c>
      <c r="Q402" s="247" t="str">
        <f>+IF(I402=0,"",'Ark1'!Y1771)</f>
        <v/>
      </c>
      <c r="R402" s="247" t="str">
        <f>+IF(I402=0,"",'Ark1'!Z1771)</f>
        <v/>
      </c>
      <c r="S402" s="245" t="str">
        <f>+IF(I402=0,"",'Ark1'!AA1771)</f>
        <v/>
      </c>
      <c r="T402" s="245" t="str">
        <f>+IF(I402=0,"",'Ark1'!AB1771)</f>
        <v/>
      </c>
      <c r="U402" s="247">
        <f>+'Ark1'!AD1771</f>
        <v>0</v>
      </c>
      <c r="V402" s="245" t="str">
        <f t="shared" si="41"/>
        <v/>
      </c>
      <c r="W402" s="245" t="str">
        <f t="shared" si="42"/>
        <v/>
      </c>
      <c r="X402" s="404"/>
      <c r="AA402" s="30"/>
      <c r="AB402" s="28"/>
    </row>
    <row r="403" spans="1:28" ht="15.6">
      <c r="A403" s="404"/>
      <c r="B403" s="244">
        <f>+'Ark1'!C1772</f>
        <v>2023</v>
      </c>
      <c r="C403" s="404"/>
      <c r="D403" s="244">
        <f>+'Ark1'!M1772</f>
        <v>12</v>
      </c>
      <c r="E403" s="244" t="str">
        <f>VLOOKUP(D403,RNR!$D$8:$E$22,2)</f>
        <v>4+</v>
      </c>
      <c r="F403" s="244">
        <f>+'Ark1'!D1772</f>
        <v>2</v>
      </c>
      <c r="G403" s="244" t="str">
        <f>VLOOKUP(F403,RNR!$G$8:$H$19,2)</f>
        <v>Feb</v>
      </c>
      <c r="H403" s="244">
        <f>+'Ark1'!Q1772</f>
        <v>0</v>
      </c>
      <c r="I403" s="244">
        <f>+'Ark1'!R1772</f>
        <v>0</v>
      </c>
      <c r="J403" s="245" t="str">
        <f>+IF(I403=0,"",'Ark1'!AG1772)</f>
        <v/>
      </c>
      <c r="K403" s="245" t="str">
        <f>+IF(I403=0,"",'Ark1'!AH1772)</f>
        <v/>
      </c>
      <c r="L403" s="246" t="str">
        <f>+IF(I403=0,"",'Ark1'!S1772)</f>
        <v/>
      </c>
      <c r="M403" s="310" t="str">
        <f>+IF(I403=0,"",'Ark1'!U1772)</f>
        <v/>
      </c>
      <c r="N403" s="245" t="str">
        <f>+IF(I403=0,"",'Ark1'!V1772)</f>
        <v/>
      </c>
      <c r="O403" s="245" t="str">
        <f>+IF(I403=0,"",'Ark1'!W1772)</f>
        <v/>
      </c>
      <c r="P403" s="247" t="str">
        <f>+IF(I403=0,"",'Ark1'!X1772)</f>
        <v/>
      </c>
      <c r="Q403" s="247" t="str">
        <f>+IF(I403=0,"",'Ark1'!Y1772)</f>
        <v/>
      </c>
      <c r="R403" s="247" t="str">
        <f>+IF(I403=0,"",'Ark1'!Z1772)</f>
        <v/>
      </c>
      <c r="S403" s="245" t="str">
        <f>+IF(I403=0,"",'Ark1'!AA1772)</f>
        <v/>
      </c>
      <c r="T403" s="245" t="str">
        <f>+IF(I403=0,"",'Ark1'!AB1772)</f>
        <v/>
      </c>
      <c r="U403" s="247">
        <f>+'Ark1'!AD1772</f>
        <v>0</v>
      </c>
      <c r="V403" s="245" t="str">
        <f t="shared" si="41"/>
        <v/>
      </c>
      <c r="W403" s="245" t="str">
        <f t="shared" si="42"/>
        <v/>
      </c>
      <c r="X403" s="404"/>
      <c r="AA403" s="30"/>
      <c r="AB403" s="28"/>
    </row>
    <row r="404" spans="1:28" ht="15.6">
      <c r="A404" s="404"/>
      <c r="B404" s="244">
        <f>+'Ark1'!C1773</f>
        <v>2023</v>
      </c>
      <c r="C404" s="404"/>
      <c r="D404" s="244">
        <f>+'Ark1'!M1773</f>
        <v>12</v>
      </c>
      <c r="E404" s="244" t="str">
        <f>VLOOKUP(D404,RNR!$D$8:$E$22,2)</f>
        <v>4+</v>
      </c>
      <c r="F404" s="244">
        <f>+'Ark1'!D1773</f>
        <v>3</v>
      </c>
      <c r="G404" s="244" t="str">
        <f>VLOOKUP(F404,RNR!$G$8:$H$19,2)</f>
        <v>Mar</v>
      </c>
      <c r="H404" s="244">
        <f>+'Ark1'!Q1773</f>
        <v>0</v>
      </c>
      <c r="I404" s="244">
        <f>+'Ark1'!R1773</f>
        <v>0</v>
      </c>
      <c r="J404" s="245" t="str">
        <f>+IF(I404=0,"",'Ark1'!AG1773)</f>
        <v/>
      </c>
      <c r="K404" s="245" t="str">
        <f>+IF(I404=0,"",'Ark1'!AH1773)</f>
        <v/>
      </c>
      <c r="L404" s="246" t="str">
        <f>+IF(I404=0,"",'Ark1'!S1773)</f>
        <v/>
      </c>
      <c r="M404" s="310" t="str">
        <f>+IF(I404=0,"",'Ark1'!U1773)</f>
        <v/>
      </c>
      <c r="N404" s="245" t="str">
        <f>+IF(I404=0,"",'Ark1'!V1773)</f>
        <v/>
      </c>
      <c r="O404" s="245" t="str">
        <f>+IF(I404=0,"",'Ark1'!W1773)</f>
        <v/>
      </c>
      <c r="P404" s="247" t="str">
        <f>+IF(I404=0,"",'Ark1'!X1773)</f>
        <v/>
      </c>
      <c r="Q404" s="247" t="str">
        <f>+IF(I404=0,"",'Ark1'!Y1773)</f>
        <v/>
      </c>
      <c r="R404" s="247" t="str">
        <f>+IF(I404=0,"",'Ark1'!Z1773)</f>
        <v/>
      </c>
      <c r="S404" s="245" t="str">
        <f>+IF(I404=0,"",'Ark1'!AA1773)</f>
        <v/>
      </c>
      <c r="T404" s="245" t="str">
        <f>+IF(I404=0,"",'Ark1'!AB1773)</f>
        <v/>
      </c>
      <c r="U404" s="247">
        <f>+'Ark1'!AD1773</f>
        <v>0</v>
      </c>
      <c r="V404" s="245" t="str">
        <f t="shared" si="41"/>
        <v/>
      </c>
      <c r="W404" s="245" t="str">
        <f t="shared" si="42"/>
        <v/>
      </c>
      <c r="X404" s="404"/>
      <c r="AA404" s="30"/>
      <c r="AB404" s="28"/>
    </row>
    <row r="405" spans="1:28" ht="15.6">
      <c r="A405" s="404"/>
      <c r="B405" s="244">
        <f>+'Ark1'!C1774</f>
        <v>2023</v>
      </c>
      <c r="C405" s="404"/>
      <c r="D405" s="244">
        <f>+'Ark1'!M1774</f>
        <v>12</v>
      </c>
      <c r="E405" s="244" t="str">
        <f>VLOOKUP(D405,RNR!$D$8:$E$22,2)</f>
        <v>4+</v>
      </c>
      <c r="F405" s="244">
        <f>+'Ark1'!D1774</f>
        <v>4</v>
      </c>
      <c r="G405" s="244" t="str">
        <f>VLOOKUP(F405,RNR!$G$8:$H$19,2)</f>
        <v>Apr</v>
      </c>
      <c r="H405" s="244">
        <f>+'Ark1'!Q1774</f>
        <v>0</v>
      </c>
      <c r="I405" s="244">
        <f>+'Ark1'!R1774</f>
        <v>0</v>
      </c>
      <c r="J405" s="245" t="str">
        <f>+IF(I405=0,"",'Ark1'!AG1774)</f>
        <v/>
      </c>
      <c r="K405" s="245" t="str">
        <f>+IF(I405=0,"",'Ark1'!AH1774)</f>
        <v/>
      </c>
      <c r="L405" s="246" t="str">
        <f>+IF(I405=0,"",'Ark1'!S1774)</f>
        <v/>
      </c>
      <c r="M405" s="310" t="str">
        <f>+IF(I405=0,"",'Ark1'!U1774)</f>
        <v/>
      </c>
      <c r="N405" s="245" t="str">
        <f>+IF(I405=0,"",'Ark1'!V1774)</f>
        <v/>
      </c>
      <c r="O405" s="245" t="str">
        <f>+IF(I405=0,"",'Ark1'!W1774)</f>
        <v/>
      </c>
      <c r="P405" s="247" t="str">
        <f>+IF(I405=0,"",'Ark1'!X1774)</f>
        <v/>
      </c>
      <c r="Q405" s="247" t="str">
        <f>+IF(I405=0,"",'Ark1'!Y1774)</f>
        <v/>
      </c>
      <c r="R405" s="247" t="str">
        <f>+IF(I405=0,"",'Ark1'!Z1774)</f>
        <v/>
      </c>
      <c r="S405" s="245" t="str">
        <f>+IF(I405=0,"",'Ark1'!AA1774)</f>
        <v/>
      </c>
      <c r="T405" s="245" t="str">
        <f>+IF(I405=0,"",'Ark1'!AB1774)</f>
        <v/>
      </c>
      <c r="U405" s="247">
        <f>+'Ark1'!AD1774</f>
        <v>0</v>
      </c>
      <c r="V405" s="245" t="str">
        <f t="shared" si="41"/>
        <v/>
      </c>
      <c r="W405" s="245" t="str">
        <f t="shared" si="42"/>
        <v/>
      </c>
      <c r="X405" s="404"/>
      <c r="AA405" s="30"/>
      <c r="AB405" s="28"/>
    </row>
    <row r="406" spans="1:28" ht="15.6">
      <c r="A406" s="404"/>
      <c r="B406" s="244">
        <f>+'Ark1'!C1775</f>
        <v>2023</v>
      </c>
      <c r="C406" s="404"/>
      <c r="D406" s="244">
        <f>+'Ark1'!M1775</f>
        <v>12</v>
      </c>
      <c r="E406" s="244" t="str">
        <f>VLOOKUP(D406,RNR!$D$8:$E$22,2)</f>
        <v>4+</v>
      </c>
      <c r="F406" s="244">
        <f>+'Ark1'!D1775</f>
        <v>5</v>
      </c>
      <c r="G406" s="244" t="str">
        <f>VLOOKUP(F406,RNR!$G$8:$H$19,2)</f>
        <v>Mai</v>
      </c>
      <c r="H406" s="244">
        <f>+'Ark1'!Q1775</f>
        <v>0</v>
      </c>
      <c r="I406" s="244">
        <f>+'Ark1'!R1775</f>
        <v>0</v>
      </c>
      <c r="J406" s="245" t="str">
        <f>+IF(I406=0,"",'Ark1'!AG1775)</f>
        <v/>
      </c>
      <c r="K406" s="245" t="str">
        <f>+IF(I406=0,"",'Ark1'!AH1775)</f>
        <v/>
      </c>
      <c r="L406" s="246" t="str">
        <f>+IF(I406=0,"",'Ark1'!S1775)</f>
        <v/>
      </c>
      <c r="M406" s="310" t="str">
        <f>+IF(I406=0,"",'Ark1'!U1775)</f>
        <v/>
      </c>
      <c r="N406" s="245" t="str">
        <f>+IF(I406=0,"",'Ark1'!V1775)</f>
        <v/>
      </c>
      <c r="O406" s="245" t="str">
        <f>+IF(I406=0,"",'Ark1'!W1775)</f>
        <v/>
      </c>
      <c r="P406" s="247" t="str">
        <f>+IF(I406=0,"",'Ark1'!X1775)</f>
        <v/>
      </c>
      <c r="Q406" s="247" t="str">
        <f>+IF(I406=0,"",'Ark1'!Y1775)</f>
        <v/>
      </c>
      <c r="R406" s="247" t="str">
        <f>+IF(I406=0,"",'Ark1'!Z1775)</f>
        <v/>
      </c>
      <c r="S406" s="245" t="str">
        <f>+IF(I406=0,"",'Ark1'!AA1775)</f>
        <v/>
      </c>
      <c r="T406" s="245" t="str">
        <f>+IF(I406=0,"",'Ark1'!AB1775)</f>
        <v/>
      </c>
      <c r="U406" s="247">
        <f>+'Ark1'!AD1775</f>
        <v>0</v>
      </c>
      <c r="V406" s="245" t="str">
        <f t="shared" si="41"/>
        <v/>
      </c>
      <c r="W406" s="245" t="str">
        <f t="shared" si="42"/>
        <v/>
      </c>
      <c r="X406" s="404"/>
      <c r="AA406" s="30"/>
      <c r="AB406" s="28"/>
    </row>
    <row r="407" spans="1:28" ht="15.6">
      <c r="A407" s="404"/>
      <c r="B407" s="244">
        <f>+'Ark1'!C1776</f>
        <v>2023</v>
      </c>
      <c r="C407" s="404"/>
      <c r="D407" s="244">
        <f>+'Ark1'!M1776</f>
        <v>12</v>
      </c>
      <c r="E407" s="244" t="str">
        <f>VLOOKUP(D407,RNR!$D$8:$E$22,2)</f>
        <v>4+</v>
      </c>
      <c r="F407" s="244">
        <f>+'Ark1'!D1776</f>
        <v>6</v>
      </c>
      <c r="G407" s="244" t="str">
        <f>VLOOKUP(F407,RNR!$G$8:$H$19,2)</f>
        <v>Jun</v>
      </c>
      <c r="H407" s="244">
        <f>+'Ark1'!Q1776</f>
        <v>1</v>
      </c>
      <c r="I407" s="244">
        <f>+'Ark1'!R1776</f>
        <v>1</v>
      </c>
      <c r="J407" s="245">
        <f>+IF(I407=0,"",'Ark1'!AG1776)</f>
        <v>5.3705692803437191E-2</v>
      </c>
      <c r="K407" s="245">
        <f>+IF(I407=0,"",'Ark1'!AH1776)</f>
        <v>5.553391896375149E-2</v>
      </c>
      <c r="L407" s="246">
        <f>+IF(I407=0,"",'Ark1'!S1776)</f>
        <v>7</v>
      </c>
      <c r="M407" s="310">
        <f>+IF(I407=0,"",'Ark1'!U1776)</f>
        <v>15.4</v>
      </c>
      <c r="N407" s="245">
        <f>+IF(I407=0,"",'Ark1'!V1776)</f>
        <v>0</v>
      </c>
      <c r="O407" s="245">
        <f>+IF(I407=0,"",'Ark1'!W1776)</f>
        <v>100</v>
      </c>
      <c r="P407" s="247">
        <f>+IF(I407=0,"",'Ark1'!X1776)</f>
        <v>0</v>
      </c>
      <c r="Q407" s="247">
        <f>+IF(I407=0,"",'Ark1'!Y1776)</f>
        <v>0</v>
      </c>
      <c r="R407" s="247">
        <f>+IF(I407=0,"",'Ark1'!Z1776)</f>
        <v>0</v>
      </c>
      <c r="S407" s="245">
        <f>+IF(I407=0,"",'Ark1'!AA1776)</f>
        <v>0</v>
      </c>
      <c r="T407" s="245">
        <f>+IF(I407=0,"",'Ark1'!AB1776)</f>
        <v>0</v>
      </c>
      <c r="U407" s="247">
        <f>+'Ark1'!AD1776</f>
        <v>0</v>
      </c>
      <c r="V407" s="245">
        <f t="shared" si="41"/>
        <v>8.3333333333333329E-2</v>
      </c>
      <c r="W407" s="245">
        <f t="shared" si="42"/>
        <v>1</v>
      </c>
      <c r="X407" s="404"/>
      <c r="AA407" s="30"/>
      <c r="AB407" s="28"/>
    </row>
    <row r="408" spans="1:28" ht="15.6">
      <c r="A408" s="404"/>
      <c r="B408" s="244">
        <f>+'Ark1'!C1777</f>
        <v>2023</v>
      </c>
      <c r="C408" s="404"/>
      <c r="D408" s="244">
        <f>+'Ark1'!M1777</f>
        <v>12</v>
      </c>
      <c r="E408" s="244" t="str">
        <f>VLOOKUP(D408,RNR!$D$8:$E$22,2)</f>
        <v>4+</v>
      </c>
      <c r="F408" s="244">
        <f>+'Ark1'!D1777</f>
        <v>7</v>
      </c>
      <c r="G408" s="244" t="str">
        <f>VLOOKUP(F408,RNR!$G$8:$H$19,2)</f>
        <v>Jul</v>
      </c>
      <c r="H408" s="244">
        <f>+'Ark1'!Q1777</f>
        <v>0</v>
      </c>
      <c r="I408" s="244">
        <f>+'Ark1'!R1777</f>
        <v>0</v>
      </c>
      <c r="J408" s="245" t="str">
        <f>+IF(I408=0,"",'Ark1'!AG1777)</f>
        <v/>
      </c>
      <c r="K408" s="245" t="str">
        <f>+IF(I408=0,"",'Ark1'!AH1777)</f>
        <v/>
      </c>
      <c r="L408" s="246" t="str">
        <f>+IF(I408=0,"",'Ark1'!S1777)</f>
        <v/>
      </c>
      <c r="M408" s="310" t="str">
        <f>+IF(I408=0,"",'Ark1'!U1777)</f>
        <v/>
      </c>
      <c r="N408" s="245" t="str">
        <f>+IF(I408=0,"",'Ark1'!V1777)</f>
        <v/>
      </c>
      <c r="O408" s="245" t="str">
        <f>+IF(I408=0,"",'Ark1'!W1777)</f>
        <v/>
      </c>
      <c r="P408" s="247" t="str">
        <f>+IF(I408=0,"",'Ark1'!X1777)</f>
        <v/>
      </c>
      <c r="Q408" s="247" t="str">
        <f>+IF(I408=0,"",'Ark1'!Y1777)</f>
        <v/>
      </c>
      <c r="R408" s="247" t="str">
        <f>+IF(I408=0,"",'Ark1'!Z1777)</f>
        <v/>
      </c>
      <c r="S408" s="245" t="str">
        <f>+IF(I408=0,"",'Ark1'!AA1777)</f>
        <v/>
      </c>
      <c r="T408" s="245" t="str">
        <f>+IF(I408=0,"",'Ark1'!AB1777)</f>
        <v/>
      </c>
      <c r="U408" s="247">
        <f>+'Ark1'!AD1777</f>
        <v>0</v>
      </c>
      <c r="V408" s="245" t="str">
        <f t="shared" si="41"/>
        <v/>
      </c>
      <c r="W408" s="245" t="str">
        <f t="shared" si="42"/>
        <v/>
      </c>
      <c r="X408" s="404"/>
      <c r="AA408" s="30"/>
      <c r="AB408" s="28"/>
    </row>
    <row r="409" spans="1:28" ht="15.6">
      <c r="A409" s="404"/>
      <c r="B409" s="244">
        <f>+'Ark1'!C1778</f>
        <v>2023</v>
      </c>
      <c r="C409" s="404"/>
      <c r="D409" s="244">
        <f>+'Ark1'!M1778</f>
        <v>12</v>
      </c>
      <c r="E409" s="244" t="str">
        <f>VLOOKUP(D409,RNR!$D$8:$E$22,2)</f>
        <v>4+</v>
      </c>
      <c r="F409" s="244">
        <f>+'Ark1'!D1778</f>
        <v>8</v>
      </c>
      <c r="G409" s="244" t="str">
        <f>VLOOKUP(F409,RNR!$G$8:$H$19,2)</f>
        <v>Aug</v>
      </c>
      <c r="H409" s="244">
        <f>+'Ark1'!Q1778</f>
        <v>0</v>
      </c>
      <c r="I409" s="244">
        <f>+'Ark1'!R1778</f>
        <v>0</v>
      </c>
      <c r="J409" s="245" t="str">
        <f>+IF(I409=0,"",'Ark1'!AG1778)</f>
        <v/>
      </c>
      <c r="K409" s="245" t="str">
        <f>+IF(I409=0,"",'Ark1'!AH1778)</f>
        <v/>
      </c>
      <c r="L409" s="246" t="str">
        <f>+IF(I409=0,"",'Ark1'!S1778)</f>
        <v/>
      </c>
      <c r="M409" s="310" t="str">
        <f>+IF(I409=0,"",'Ark1'!U1778)</f>
        <v/>
      </c>
      <c r="N409" s="245" t="str">
        <f>+IF(I409=0,"",'Ark1'!V1778)</f>
        <v/>
      </c>
      <c r="O409" s="245" t="str">
        <f>+IF(I409=0,"",'Ark1'!W1778)</f>
        <v/>
      </c>
      <c r="P409" s="247" t="str">
        <f>+IF(I409=0,"",'Ark1'!X1778)</f>
        <v/>
      </c>
      <c r="Q409" s="247" t="str">
        <f>+IF(I409=0,"",'Ark1'!Y1778)</f>
        <v/>
      </c>
      <c r="R409" s="247" t="str">
        <f>+IF(I409=0,"",'Ark1'!Z1778)</f>
        <v/>
      </c>
      <c r="S409" s="245" t="str">
        <f>+IF(I409=0,"",'Ark1'!AA1778)</f>
        <v/>
      </c>
      <c r="T409" s="245" t="str">
        <f>+IF(I409=0,"",'Ark1'!AB1778)</f>
        <v/>
      </c>
      <c r="U409" s="247">
        <f>+'Ark1'!AD1778</f>
        <v>0</v>
      </c>
      <c r="V409" s="245" t="str">
        <f t="shared" si="41"/>
        <v/>
      </c>
      <c r="W409" s="245" t="str">
        <f t="shared" si="42"/>
        <v/>
      </c>
      <c r="X409" s="404"/>
      <c r="AA409" s="30"/>
      <c r="AB409" s="28"/>
    </row>
    <row r="410" spans="1:28" ht="15.6">
      <c r="A410" s="404"/>
      <c r="B410" s="244">
        <f>+'Ark1'!C1779</f>
        <v>2023</v>
      </c>
      <c r="C410" s="404"/>
      <c r="D410" s="244">
        <f>+'Ark1'!M1779</f>
        <v>12</v>
      </c>
      <c r="E410" s="244" t="str">
        <f>VLOOKUP(D410,RNR!$D$8:$E$22,2)</f>
        <v>4+</v>
      </c>
      <c r="F410" s="244">
        <f>+'Ark1'!D1779</f>
        <v>9</v>
      </c>
      <c r="G410" s="244" t="str">
        <f>VLOOKUP(F410,RNR!$G$8:$H$19,2)</f>
        <v>Sep</v>
      </c>
      <c r="H410" s="244">
        <f>+'Ark1'!Q1779</f>
        <v>0</v>
      </c>
      <c r="I410" s="244">
        <f>+'Ark1'!R1779</f>
        <v>0</v>
      </c>
      <c r="J410" s="245" t="str">
        <f>+IF(I410=0,"",'Ark1'!AG1779)</f>
        <v/>
      </c>
      <c r="K410" s="245" t="str">
        <f>+IF(I410=0,"",'Ark1'!AH1779)</f>
        <v/>
      </c>
      <c r="L410" s="246" t="str">
        <f>+IF(I410=0,"",'Ark1'!S1779)</f>
        <v/>
      </c>
      <c r="M410" s="310" t="str">
        <f>+IF(I410=0,"",'Ark1'!U1779)</f>
        <v/>
      </c>
      <c r="N410" s="245" t="str">
        <f>+IF(I410=0,"",'Ark1'!V1779)</f>
        <v/>
      </c>
      <c r="O410" s="245" t="str">
        <f>+IF(I410=0,"",'Ark1'!W1779)</f>
        <v/>
      </c>
      <c r="P410" s="247" t="str">
        <f>+IF(I410=0,"",'Ark1'!X1779)</f>
        <v/>
      </c>
      <c r="Q410" s="247" t="str">
        <f>+IF(I410=0,"",'Ark1'!Y1779)</f>
        <v/>
      </c>
      <c r="R410" s="247" t="str">
        <f>+IF(I410=0,"",'Ark1'!Z1779)</f>
        <v/>
      </c>
      <c r="S410" s="245" t="str">
        <f>+IF(I410=0,"",'Ark1'!AA1779)</f>
        <v/>
      </c>
      <c r="T410" s="245" t="str">
        <f>+IF(I410=0,"",'Ark1'!AB1779)</f>
        <v/>
      </c>
      <c r="U410" s="247">
        <f>+'Ark1'!AD1779</f>
        <v>0</v>
      </c>
      <c r="V410" s="245" t="str">
        <f t="shared" si="41"/>
        <v/>
      </c>
      <c r="W410" s="245" t="str">
        <f t="shared" si="42"/>
        <v/>
      </c>
      <c r="X410" s="404"/>
      <c r="AA410" s="30"/>
      <c r="AB410" s="28"/>
    </row>
    <row r="411" spans="1:28" ht="15.6">
      <c r="A411" s="404"/>
      <c r="B411" s="244">
        <f>+'Ark1'!C1780</f>
        <v>2023</v>
      </c>
      <c r="C411" s="404"/>
      <c r="D411" s="244">
        <f>+'Ark1'!M1780</f>
        <v>12</v>
      </c>
      <c r="E411" s="244" t="str">
        <f>VLOOKUP(D411,RNR!$D$8:$E$22,2)</f>
        <v>4+</v>
      </c>
      <c r="F411" s="244">
        <f>+'Ark1'!D1780</f>
        <v>10</v>
      </c>
      <c r="G411" s="244" t="str">
        <f>VLOOKUP(F411,RNR!$G$8:$H$19,2)</f>
        <v>Okt</v>
      </c>
      <c r="H411" s="244">
        <f>+'Ark1'!Q1780</f>
        <v>0</v>
      </c>
      <c r="I411" s="244">
        <f>+'Ark1'!R1780</f>
        <v>0</v>
      </c>
      <c r="J411" s="245" t="str">
        <f>+IF(I411=0,"",'Ark1'!AG1780)</f>
        <v/>
      </c>
      <c r="K411" s="245" t="str">
        <f>+IF(I411=0,"",'Ark1'!AH1780)</f>
        <v/>
      </c>
      <c r="L411" s="246" t="str">
        <f>+IF(I411=0,"",'Ark1'!S1780)</f>
        <v/>
      </c>
      <c r="M411" s="310" t="str">
        <f>+IF(I411=0,"",'Ark1'!U1780)</f>
        <v/>
      </c>
      <c r="N411" s="245" t="str">
        <f>+IF(I411=0,"",'Ark1'!V1780)</f>
        <v/>
      </c>
      <c r="O411" s="245" t="str">
        <f>+IF(I411=0,"",'Ark1'!W1780)</f>
        <v/>
      </c>
      <c r="P411" s="247" t="str">
        <f>+IF(I411=0,"",'Ark1'!X1780)</f>
        <v/>
      </c>
      <c r="Q411" s="247" t="str">
        <f>+IF(I411=0,"",'Ark1'!Y1780)</f>
        <v/>
      </c>
      <c r="R411" s="247" t="str">
        <f>+IF(I411=0,"",'Ark1'!Z1780)</f>
        <v/>
      </c>
      <c r="S411" s="245" t="str">
        <f>+IF(I411=0,"",'Ark1'!AA1780)</f>
        <v/>
      </c>
      <c r="T411" s="245" t="str">
        <f>+IF(I411=0,"",'Ark1'!AB1780)</f>
        <v/>
      </c>
      <c r="U411" s="247">
        <f>+'Ark1'!AD1780</f>
        <v>0</v>
      </c>
      <c r="V411" s="245" t="str">
        <f t="shared" si="41"/>
        <v/>
      </c>
      <c r="W411" s="245" t="str">
        <f t="shared" si="42"/>
        <v/>
      </c>
      <c r="X411" s="404"/>
      <c r="AA411" s="30"/>
      <c r="AB411" s="28"/>
    </row>
    <row r="412" spans="1:28" ht="15.6">
      <c r="A412" s="404"/>
      <c r="B412" s="244">
        <f>+'Ark1'!C1781</f>
        <v>2023</v>
      </c>
      <c r="C412" s="404"/>
      <c r="D412" s="244">
        <f>+'Ark1'!M1781</f>
        <v>12</v>
      </c>
      <c r="E412" s="244" t="str">
        <f>VLOOKUP(D412,RNR!$D$8:$E$22,2)</f>
        <v>4+</v>
      </c>
      <c r="F412" s="244">
        <f>+'Ark1'!D1781</f>
        <v>11</v>
      </c>
      <c r="G412" s="244" t="str">
        <f>VLOOKUP(F412,RNR!$G$8:$H$19,2)</f>
        <v>Nov</v>
      </c>
      <c r="H412" s="244">
        <f>+'Ark1'!Q1781</f>
        <v>0</v>
      </c>
      <c r="I412" s="244">
        <f>+'Ark1'!R1781</f>
        <v>0</v>
      </c>
      <c r="J412" s="245" t="str">
        <f>+IF(I412=0,"",'Ark1'!AG1781)</f>
        <v/>
      </c>
      <c r="K412" s="245" t="str">
        <f>+IF(I412=0,"",'Ark1'!AH1781)</f>
        <v/>
      </c>
      <c r="L412" s="246" t="str">
        <f>+IF(I412=0,"",'Ark1'!S1781)</f>
        <v/>
      </c>
      <c r="M412" s="310" t="str">
        <f>+IF(I412=0,"",'Ark1'!U1781)</f>
        <v/>
      </c>
      <c r="N412" s="245" t="str">
        <f>+IF(I412=0,"",'Ark1'!V1781)</f>
        <v/>
      </c>
      <c r="O412" s="245" t="str">
        <f>+IF(I412=0,"",'Ark1'!W1781)</f>
        <v/>
      </c>
      <c r="P412" s="247" t="str">
        <f>+IF(I412=0,"",'Ark1'!X1781)</f>
        <v/>
      </c>
      <c r="Q412" s="247" t="str">
        <f>+IF(I412=0,"",'Ark1'!Y1781)</f>
        <v/>
      </c>
      <c r="R412" s="247" t="str">
        <f>+IF(I412=0,"",'Ark1'!Z1781)</f>
        <v/>
      </c>
      <c r="S412" s="245" t="str">
        <f>+IF(I412=0,"",'Ark1'!AA1781)</f>
        <v/>
      </c>
      <c r="T412" s="245" t="str">
        <f>+IF(I412=0,"",'Ark1'!AB1781)</f>
        <v/>
      </c>
      <c r="U412" s="247">
        <f>+'Ark1'!AD1781</f>
        <v>0</v>
      </c>
      <c r="V412" s="245" t="str">
        <f t="shared" si="41"/>
        <v/>
      </c>
      <c r="W412" s="245" t="str">
        <f t="shared" si="42"/>
        <v/>
      </c>
      <c r="X412" s="404"/>
      <c r="AA412" s="30"/>
      <c r="AB412" s="28"/>
    </row>
    <row r="413" spans="1:28" ht="15.6">
      <c r="A413" s="404"/>
      <c r="B413" s="244">
        <f>+'Ark1'!C1782</f>
        <v>2023</v>
      </c>
      <c r="C413" s="404"/>
      <c r="D413" s="244">
        <f>+'Ark1'!M1782</f>
        <v>12</v>
      </c>
      <c r="E413" s="244" t="str">
        <f>VLOOKUP(D413,RNR!$D$8:$E$22,2)</f>
        <v>4+</v>
      </c>
      <c r="F413" s="244">
        <f>+'Ark1'!D1782</f>
        <v>12</v>
      </c>
      <c r="G413" s="244" t="str">
        <f>VLOOKUP(F413,RNR!$G$8:$H$19,2)</f>
        <v>Des</v>
      </c>
      <c r="H413" s="244">
        <f>+'Ark1'!Q1782</f>
        <v>0</v>
      </c>
      <c r="I413" s="244">
        <f>+'Ark1'!R1782</f>
        <v>0</v>
      </c>
      <c r="J413" s="245" t="str">
        <f>+IF(I413=0,"",'Ark1'!AG1782)</f>
        <v/>
      </c>
      <c r="K413" s="245" t="str">
        <f>+IF(I413=0,"",'Ark1'!AH1782)</f>
        <v/>
      </c>
      <c r="L413" s="246" t="str">
        <f>+IF(I413=0,"",'Ark1'!S1782)</f>
        <v/>
      </c>
      <c r="M413" s="310" t="str">
        <f>+IF(I413=0,"",'Ark1'!U1782)</f>
        <v/>
      </c>
      <c r="N413" s="245" t="str">
        <f>+IF(I413=0,"",'Ark1'!V1782)</f>
        <v/>
      </c>
      <c r="O413" s="245" t="str">
        <f>+IF(I413=0,"",'Ark1'!W1782)</f>
        <v/>
      </c>
      <c r="P413" s="247" t="str">
        <f>+IF(I413=0,"",'Ark1'!X1782)</f>
        <v/>
      </c>
      <c r="Q413" s="247" t="str">
        <f>+IF(I413=0,"",'Ark1'!Y1782)</f>
        <v/>
      </c>
      <c r="R413" s="247" t="str">
        <f>+IF(I413=0,"",'Ark1'!Z1782)</f>
        <v/>
      </c>
      <c r="S413" s="245" t="str">
        <f>+IF(I413=0,"",'Ark1'!AA1782)</f>
        <v/>
      </c>
      <c r="T413" s="245" t="str">
        <f>+IF(I413=0,"",'Ark1'!AB1782)</f>
        <v/>
      </c>
      <c r="U413" s="247">
        <f>+'Ark1'!AD1782</f>
        <v>0</v>
      </c>
      <c r="V413" s="245" t="str">
        <f t="shared" si="41"/>
        <v/>
      </c>
      <c r="W413" s="245" t="str">
        <f t="shared" si="42"/>
        <v/>
      </c>
      <c r="X413" s="404"/>
      <c r="AA413" s="30"/>
      <c r="AB413" s="28"/>
    </row>
    <row r="414" spans="1:28" ht="15.6">
      <c r="A414" s="404"/>
      <c r="B414" s="244">
        <f>+'Ark1'!C1783</f>
        <v>2023</v>
      </c>
      <c r="C414" s="404"/>
      <c r="D414" s="244">
        <f>+'Ark1'!M1783</f>
        <v>13</v>
      </c>
      <c r="E414" s="244" t="str">
        <f>VLOOKUP(D414,RNR!$D$8:$E$22,2)</f>
        <v>5-</v>
      </c>
      <c r="F414" s="244">
        <f>+'Ark1'!D1783</f>
        <v>1</v>
      </c>
      <c r="G414" s="244" t="str">
        <f>VLOOKUP(F414,RNR!$G$8:$H$19,2)</f>
        <v>Jan</v>
      </c>
      <c r="H414" s="244">
        <f>+'Ark1'!Q1783</f>
        <v>0</v>
      </c>
      <c r="I414" s="244">
        <f>+'Ark1'!R1783</f>
        <v>0</v>
      </c>
      <c r="J414" s="245" t="str">
        <f>+IF(I414=0,"",'Ark1'!AG1783)</f>
        <v/>
      </c>
      <c r="K414" s="245" t="str">
        <f>+IF(I414=0,"",'Ark1'!AH1783)</f>
        <v/>
      </c>
      <c r="L414" s="246" t="str">
        <f>+IF(I414=0,"",'Ark1'!S1783)</f>
        <v/>
      </c>
      <c r="M414" s="310" t="str">
        <f>+IF(I414=0,"",'Ark1'!U1783)</f>
        <v/>
      </c>
      <c r="N414" s="245" t="str">
        <f>+IF(I414=0,"",'Ark1'!V1783)</f>
        <v/>
      </c>
      <c r="O414" s="245" t="str">
        <f>+IF(I414=0,"",'Ark1'!W1783)</f>
        <v/>
      </c>
      <c r="P414" s="247" t="str">
        <f>+IF(I414=0,"",'Ark1'!X1783)</f>
        <v/>
      </c>
      <c r="Q414" s="247" t="str">
        <f>+IF(I414=0,"",'Ark1'!Y1783)</f>
        <v/>
      </c>
      <c r="R414" s="247" t="str">
        <f>+IF(I414=0,"",'Ark1'!Z1783)</f>
        <v/>
      </c>
      <c r="S414" s="245" t="str">
        <f>+IF(I414=0,"",'Ark1'!AA1783)</f>
        <v/>
      </c>
      <c r="T414" s="245" t="str">
        <f>+IF(I414=0,"",'Ark1'!AB1783)</f>
        <v/>
      </c>
      <c r="U414" s="247">
        <f>+'Ark1'!AD1783</f>
        <v>0</v>
      </c>
      <c r="V414" s="245" t="str">
        <f t="shared" si="41"/>
        <v/>
      </c>
      <c r="W414" s="245" t="str">
        <f t="shared" si="42"/>
        <v/>
      </c>
      <c r="X414" s="404"/>
      <c r="AA414" s="30"/>
      <c r="AB414" s="28"/>
    </row>
    <row r="415" spans="1:28" ht="15.6">
      <c r="A415" s="404"/>
      <c r="B415" s="244">
        <f>+'Ark1'!C1784</f>
        <v>2023</v>
      </c>
      <c r="C415" s="404"/>
      <c r="D415" s="244">
        <f>+'Ark1'!M1784</f>
        <v>13</v>
      </c>
      <c r="E415" s="244" t="str">
        <f>VLOOKUP(D415,RNR!$D$8:$E$22,2)</f>
        <v>5-</v>
      </c>
      <c r="F415" s="244">
        <f>+'Ark1'!D1784</f>
        <v>2</v>
      </c>
      <c r="G415" s="244" t="str">
        <f>VLOOKUP(F415,RNR!$G$8:$H$19,2)</f>
        <v>Feb</v>
      </c>
      <c r="H415" s="244">
        <f>+'Ark1'!Q1784</f>
        <v>0</v>
      </c>
      <c r="I415" s="244">
        <f>+'Ark1'!R1784</f>
        <v>0</v>
      </c>
      <c r="J415" s="245" t="str">
        <f>+IF(I415=0,"",'Ark1'!AG1784)</f>
        <v/>
      </c>
      <c r="K415" s="245" t="str">
        <f>+IF(I415=0,"",'Ark1'!AH1784)</f>
        <v/>
      </c>
      <c r="L415" s="246" t="str">
        <f>+IF(I415=0,"",'Ark1'!S1784)</f>
        <v/>
      </c>
      <c r="M415" s="310" t="str">
        <f>+IF(I415=0,"",'Ark1'!U1784)</f>
        <v/>
      </c>
      <c r="N415" s="245" t="str">
        <f>+IF(I415=0,"",'Ark1'!V1784)</f>
        <v/>
      </c>
      <c r="O415" s="245" t="str">
        <f>+IF(I415=0,"",'Ark1'!W1784)</f>
        <v/>
      </c>
      <c r="P415" s="247" t="str">
        <f>+IF(I415=0,"",'Ark1'!X1784)</f>
        <v/>
      </c>
      <c r="Q415" s="247" t="str">
        <f>+IF(I415=0,"",'Ark1'!Y1784)</f>
        <v/>
      </c>
      <c r="R415" s="247" t="str">
        <f>+IF(I415=0,"",'Ark1'!Z1784)</f>
        <v/>
      </c>
      <c r="S415" s="245" t="str">
        <f>+IF(I415=0,"",'Ark1'!AA1784)</f>
        <v/>
      </c>
      <c r="T415" s="245" t="str">
        <f>+IF(I415=0,"",'Ark1'!AB1784)</f>
        <v/>
      </c>
      <c r="U415" s="247">
        <f>+'Ark1'!AD1784</f>
        <v>0</v>
      </c>
      <c r="V415" s="245" t="str">
        <f t="shared" si="41"/>
        <v/>
      </c>
      <c r="W415" s="245" t="str">
        <f t="shared" si="42"/>
        <v/>
      </c>
      <c r="X415" s="404"/>
      <c r="AA415" s="30"/>
      <c r="AB415" s="28"/>
    </row>
    <row r="416" spans="1:28" ht="15.6">
      <c r="A416" s="404"/>
      <c r="B416" s="244">
        <f>+'Ark1'!C1785</f>
        <v>2023</v>
      </c>
      <c r="C416" s="404"/>
      <c r="D416" s="244">
        <f>+'Ark1'!M1785</f>
        <v>13</v>
      </c>
      <c r="E416" s="244" t="str">
        <f>VLOOKUP(D416,RNR!$D$8:$E$22,2)</f>
        <v>5-</v>
      </c>
      <c r="F416" s="244">
        <f>+'Ark1'!D1785</f>
        <v>3</v>
      </c>
      <c r="G416" s="244" t="str">
        <f>VLOOKUP(F416,RNR!$G$8:$H$19,2)</f>
        <v>Mar</v>
      </c>
      <c r="H416" s="244">
        <f>+'Ark1'!Q1785</f>
        <v>0</v>
      </c>
      <c r="I416" s="244">
        <f>+'Ark1'!R1785</f>
        <v>0</v>
      </c>
      <c r="J416" s="245" t="str">
        <f>+IF(I416=0,"",'Ark1'!AG1785)</f>
        <v/>
      </c>
      <c r="K416" s="245" t="str">
        <f>+IF(I416=0,"",'Ark1'!AH1785)</f>
        <v/>
      </c>
      <c r="L416" s="246" t="str">
        <f>+IF(I416=0,"",'Ark1'!S1785)</f>
        <v/>
      </c>
      <c r="M416" s="310" t="str">
        <f>+IF(I416=0,"",'Ark1'!U1785)</f>
        <v/>
      </c>
      <c r="N416" s="245" t="str">
        <f>+IF(I416=0,"",'Ark1'!V1785)</f>
        <v/>
      </c>
      <c r="O416" s="245" t="str">
        <f>+IF(I416=0,"",'Ark1'!W1785)</f>
        <v/>
      </c>
      <c r="P416" s="247" t="str">
        <f>+IF(I416=0,"",'Ark1'!X1785)</f>
        <v/>
      </c>
      <c r="Q416" s="247" t="str">
        <f>+IF(I416=0,"",'Ark1'!Y1785)</f>
        <v/>
      </c>
      <c r="R416" s="247" t="str">
        <f>+IF(I416=0,"",'Ark1'!Z1785)</f>
        <v/>
      </c>
      <c r="S416" s="245" t="str">
        <f>+IF(I416=0,"",'Ark1'!AA1785)</f>
        <v/>
      </c>
      <c r="T416" s="245" t="str">
        <f>+IF(I416=0,"",'Ark1'!AB1785)</f>
        <v/>
      </c>
      <c r="U416" s="247">
        <f>+'Ark1'!AD1785</f>
        <v>0</v>
      </c>
      <c r="V416" s="245" t="str">
        <f t="shared" si="41"/>
        <v/>
      </c>
      <c r="W416" s="245" t="str">
        <f t="shared" si="42"/>
        <v/>
      </c>
      <c r="X416" s="404"/>
      <c r="AA416" s="30"/>
      <c r="AB416" s="28"/>
    </row>
    <row r="417" spans="1:28" ht="15.6">
      <c r="A417" s="404"/>
      <c r="B417" s="244">
        <f>+'Ark1'!C1786</f>
        <v>2023</v>
      </c>
      <c r="C417" s="404"/>
      <c r="D417" s="244">
        <f>+'Ark1'!M1786</f>
        <v>13</v>
      </c>
      <c r="E417" s="244" t="str">
        <f>VLOOKUP(D417,RNR!$D$8:$E$22,2)</f>
        <v>5-</v>
      </c>
      <c r="F417" s="244">
        <f>+'Ark1'!D1786</f>
        <v>4</v>
      </c>
      <c r="G417" s="244" t="str">
        <f>VLOOKUP(F417,RNR!$G$8:$H$19,2)</f>
        <v>Apr</v>
      </c>
      <c r="H417" s="244">
        <f>+'Ark1'!Q1786</f>
        <v>0</v>
      </c>
      <c r="I417" s="244">
        <f>+'Ark1'!R1786</f>
        <v>0</v>
      </c>
      <c r="J417" s="245" t="str">
        <f>+IF(I417=0,"",'Ark1'!AG1786)</f>
        <v/>
      </c>
      <c r="K417" s="245" t="str">
        <f>+IF(I417=0,"",'Ark1'!AH1786)</f>
        <v/>
      </c>
      <c r="L417" s="246" t="str">
        <f>+IF(I417=0,"",'Ark1'!S1786)</f>
        <v/>
      </c>
      <c r="M417" s="310" t="str">
        <f>+IF(I417=0,"",'Ark1'!U1786)</f>
        <v/>
      </c>
      <c r="N417" s="245" t="str">
        <f>+IF(I417=0,"",'Ark1'!V1786)</f>
        <v/>
      </c>
      <c r="O417" s="245" t="str">
        <f>+IF(I417=0,"",'Ark1'!W1786)</f>
        <v/>
      </c>
      <c r="P417" s="247" t="str">
        <f>+IF(I417=0,"",'Ark1'!X1786)</f>
        <v/>
      </c>
      <c r="Q417" s="247" t="str">
        <f>+IF(I417=0,"",'Ark1'!Y1786)</f>
        <v/>
      </c>
      <c r="R417" s="247" t="str">
        <f>+IF(I417=0,"",'Ark1'!Z1786)</f>
        <v/>
      </c>
      <c r="S417" s="245" t="str">
        <f>+IF(I417=0,"",'Ark1'!AA1786)</f>
        <v/>
      </c>
      <c r="T417" s="245" t="str">
        <f>+IF(I417=0,"",'Ark1'!AB1786)</f>
        <v/>
      </c>
      <c r="U417" s="247">
        <f>+'Ark1'!AD1786</f>
        <v>0</v>
      </c>
      <c r="V417" s="245" t="str">
        <f t="shared" si="41"/>
        <v/>
      </c>
      <c r="W417" s="245" t="str">
        <f t="shared" si="42"/>
        <v/>
      </c>
      <c r="X417" s="404"/>
      <c r="AA417" s="30"/>
      <c r="AB417" s="28"/>
    </row>
    <row r="418" spans="1:28" ht="15.6">
      <c r="A418" s="404"/>
      <c r="B418" s="244">
        <f>+'Ark1'!C1787</f>
        <v>2023</v>
      </c>
      <c r="C418" s="404"/>
      <c r="D418" s="244">
        <f>+'Ark1'!M1787</f>
        <v>13</v>
      </c>
      <c r="E418" s="244" t="str">
        <f>VLOOKUP(D418,RNR!$D$8:$E$22,2)</f>
        <v>5-</v>
      </c>
      <c r="F418" s="244">
        <f>+'Ark1'!D1787</f>
        <v>5</v>
      </c>
      <c r="G418" s="244" t="str">
        <f>VLOOKUP(F418,RNR!$G$8:$H$19,2)</f>
        <v>Mai</v>
      </c>
      <c r="H418" s="244">
        <f>+'Ark1'!Q1787</f>
        <v>0</v>
      </c>
      <c r="I418" s="244">
        <f>+'Ark1'!R1787</f>
        <v>0</v>
      </c>
      <c r="J418" s="245" t="str">
        <f>+IF(I418=0,"",'Ark1'!AG1787)</f>
        <v/>
      </c>
      <c r="K418" s="245" t="str">
        <f>+IF(I418=0,"",'Ark1'!AH1787)</f>
        <v/>
      </c>
      <c r="L418" s="246" t="str">
        <f>+IF(I418=0,"",'Ark1'!S1787)</f>
        <v/>
      </c>
      <c r="M418" s="310" t="str">
        <f>+IF(I418=0,"",'Ark1'!U1787)</f>
        <v/>
      </c>
      <c r="N418" s="245" t="str">
        <f>+IF(I418=0,"",'Ark1'!V1787)</f>
        <v/>
      </c>
      <c r="O418" s="245" t="str">
        <f>+IF(I418=0,"",'Ark1'!W1787)</f>
        <v/>
      </c>
      <c r="P418" s="247" t="str">
        <f>+IF(I418=0,"",'Ark1'!X1787)</f>
        <v/>
      </c>
      <c r="Q418" s="247" t="str">
        <f>+IF(I418=0,"",'Ark1'!Y1787)</f>
        <v/>
      </c>
      <c r="R418" s="247" t="str">
        <f>+IF(I418=0,"",'Ark1'!Z1787)</f>
        <v/>
      </c>
      <c r="S418" s="245" t="str">
        <f>+IF(I418=0,"",'Ark1'!AA1787)</f>
        <v/>
      </c>
      <c r="T418" s="245" t="str">
        <f>+IF(I418=0,"",'Ark1'!AB1787)</f>
        <v/>
      </c>
      <c r="U418" s="247">
        <f>+'Ark1'!AD1787</f>
        <v>0</v>
      </c>
      <c r="V418" s="245" t="str">
        <f t="shared" si="41"/>
        <v/>
      </c>
      <c r="W418" s="245" t="str">
        <f t="shared" si="42"/>
        <v/>
      </c>
      <c r="X418" s="404"/>
      <c r="AA418" s="30"/>
      <c r="AB418" s="28"/>
    </row>
    <row r="419" spans="1:28" ht="15.6">
      <c r="A419" s="404"/>
      <c r="B419" s="244">
        <f>+'Ark1'!C1788</f>
        <v>2023</v>
      </c>
      <c r="C419" s="404"/>
      <c r="D419" s="244">
        <f>+'Ark1'!M1788</f>
        <v>13</v>
      </c>
      <c r="E419" s="244" t="str">
        <f>VLOOKUP(D419,RNR!$D$8:$E$22,2)</f>
        <v>5-</v>
      </c>
      <c r="F419" s="244">
        <f>+'Ark1'!D1788</f>
        <v>6</v>
      </c>
      <c r="G419" s="244" t="str">
        <f>VLOOKUP(F419,RNR!$G$8:$H$19,2)</f>
        <v>Jun</v>
      </c>
      <c r="H419" s="244">
        <f>+'Ark1'!Q1788</f>
        <v>0</v>
      </c>
      <c r="I419" s="244">
        <f>+'Ark1'!R1788</f>
        <v>0</v>
      </c>
      <c r="J419" s="245" t="str">
        <f>+IF(I419=0,"",'Ark1'!AG1788)</f>
        <v/>
      </c>
      <c r="K419" s="245" t="str">
        <f>+IF(I419=0,"",'Ark1'!AH1788)</f>
        <v/>
      </c>
      <c r="L419" s="246" t="str">
        <f>+IF(I419=0,"",'Ark1'!S1788)</f>
        <v/>
      </c>
      <c r="M419" s="310" t="str">
        <f>+IF(I419=0,"",'Ark1'!U1788)</f>
        <v/>
      </c>
      <c r="N419" s="245" t="str">
        <f>+IF(I419=0,"",'Ark1'!V1788)</f>
        <v/>
      </c>
      <c r="O419" s="245" t="str">
        <f>+IF(I419=0,"",'Ark1'!W1788)</f>
        <v/>
      </c>
      <c r="P419" s="247" t="str">
        <f>+IF(I419=0,"",'Ark1'!X1788)</f>
        <v/>
      </c>
      <c r="Q419" s="247" t="str">
        <f>+IF(I419=0,"",'Ark1'!Y1788)</f>
        <v/>
      </c>
      <c r="R419" s="247" t="str">
        <f>+IF(I419=0,"",'Ark1'!Z1788)</f>
        <v/>
      </c>
      <c r="S419" s="245" t="str">
        <f>+IF(I419=0,"",'Ark1'!AA1788)</f>
        <v/>
      </c>
      <c r="T419" s="245" t="str">
        <f>+IF(I419=0,"",'Ark1'!AB1788)</f>
        <v/>
      </c>
      <c r="U419" s="247">
        <f>+'Ark1'!AD1788</f>
        <v>0</v>
      </c>
      <c r="V419" s="245" t="str">
        <f t="shared" si="41"/>
        <v/>
      </c>
      <c r="W419" s="245" t="str">
        <f t="shared" si="42"/>
        <v/>
      </c>
      <c r="X419" s="404"/>
      <c r="AA419" s="30"/>
      <c r="AB419" s="28"/>
    </row>
    <row r="420" spans="1:28" ht="15.6">
      <c r="A420" s="404"/>
      <c r="B420" s="244">
        <f>+'Ark1'!C1789</f>
        <v>2023</v>
      </c>
      <c r="C420" s="404"/>
      <c r="D420" s="244">
        <f>+'Ark1'!M1789</f>
        <v>13</v>
      </c>
      <c r="E420" s="244" t="str">
        <f>VLOOKUP(D420,RNR!$D$8:$E$22,2)</f>
        <v>5-</v>
      </c>
      <c r="F420" s="244">
        <f>+'Ark1'!D1789</f>
        <v>7</v>
      </c>
      <c r="G420" s="244" t="str">
        <f>VLOOKUP(F420,RNR!$G$8:$H$19,2)</f>
        <v>Jul</v>
      </c>
      <c r="H420" s="244">
        <f>+'Ark1'!Q1789</f>
        <v>0</v>
      </c>
      <c r="I420" s="244">
        <f>+'Ark1'!R1789</f>
        <v>0</v>
      </c>
      <c r="J420" s="245" t="str">
        <f>+IF(I420=0,"",'Ark1'!AG1789)</f>
        <v/>
      </c>
      <c r="K420" s="245" t="str">
        <f>+IF(I420=0,"",'Ark1'!AH1789)</f>
        <v/>
      </c>
      <c r="L420" s="246" t="str">
        <f>+IF(I420=0,"",'Ark1'!S1789)</f>
        <v/>
      </c>
      <c r="M420" s="310" t="str">
        <f>+IF(I420=0,"",'Ark1'!U1789)</f>
        <v/>
      </c>
      <c r="N420" s="245" t="str">
        <f>+IF(I420=0,"",'Ark1'!V1789)</f>
        <v/>
      </c>
      <c r="O420" s="245" t="str">
        <f>+IF(I420=0,"",'Ark1'!W1789)</f>
        <v/>
      </c>
      <c r="P420" s="247" t="str">
        <f>+IF(I420=0,"",'Ark1'!X1789)</f>
        <v/>
      </c>
      <c r="Q420" s="247" t="str">
        <f>+IF(I420=0,"",'Ark1'!Y1789)</f>
        <v/>
      </c>
      <c r="R420" s="247" t="str">
        <f>+IF(I420=0,"",'Ark1'!Z1789)</f>
        <v/>
      </c>
      <c r="S420" s="245" t="str">
        <f>+IF(I420=0,"",'Ark1'!AA1789)</f>
        <v/>
      </c>
      <c r="T420" s="245" t="str">
        <f>+IF(I420=0,"",'Ark1'!AB1789)</f>
        <v/>
      </c>
      <c r="U420" s="247">
        <f>+'Ark1'!AD1789</f>
        <v>0</v>
      </c>
      <c r="V420" s="245" t="str">
        <f t="shared" si="41"/>
        <v/>
      </c>
      <c r="W420" s="245" t="str">
        <f t="shared" si="42"/>
        <v/>
      </c>
      <c r="X420" s="404"/>
      <c r="AA420" s="30"/>
      <c r="AB420" s="28"/>
    </row>
    <row r="421" spans="1:28" ht="15.6">
      <c r="A421" s="404"/>
      <c r="B421" s="244">
        <f>+'Ark1'!C1790</f>
        <v>2023</v>
      </c>
      <c r="C421" s="404"/>
      <c r="D421" s="244">
        <f>+'Ark1'!M1790</f>
        <v>13</v>
      </c>
      <c r="E421" s="244" t="str">
        <f>VLOOKUP(D421,RNR!$D$8:$E$22,2)</f>
        <v>5-</v>
      </c>
      <c r="F421" s="244">
        <f>+'Ark1'!D1790</f>
        <v>8</v>
      </c>
      <c r="G421" s="244" t="str">
        <f>VLOOKUP(F421,RNR!$G$8:$H$19,2)</f>
        <v>Aug</v>
      </c>
      <c r="H421" s="244">
        <f>+'Ark1'!Q1790</f>
        <v>0</v>
      </c>
      <c r="I421" s="244">
        <f>+'Ark1'!R1790</f>
        <v>0</v>
      </c>
      <c r="J421" s="245" t="str">
        <f>+IF(I421=0,"",'Ark1'!AG1790)</f>
        <v/>
      </c>
      <c r="K421" s="245" t="str">
        <f>+IF(I421=0,"",'Ark1'!AH1790)</f>
        <v/>
      </c>
      <c r="L421" s="246" t="str">
        <f>+IF(I421=0,"",'Ark1'!S1790)</f>
        <v/>
      </c>
      <c r="M421" s="310" t="str">
        <f>+IF(I421=0,"",'Ark1'!U1790)</f>
        <v/>
      </c>
      <c r="N421" s="245" t="str">
        <f>+IF(I421=0,"",'Ark1'!V1790)</f>
        <v/>
      </c>
      <c r="O421" s="245" t="str">
        <f>+IF(I421=0,"",'Ark1'!W1790)</f>
        <v/>
      </c>
      <c r="P421" s="247" t="str">
        <f>+IF(I421=0,"",'Ark1'!X1790)</f>
        <v/>
      </c>
      <c r="Q421" s="247" t="str">
        <f>+IF(I421=0,"",'Ark1'!Y1790)</f>
        <v/>
      </c>
      <c r="R421" s="247" t="str">
        <f>+IF(I421=0,"",'Ark1'!Z1790)</f>
        <v/>
      </c>
      <c r="S421" s="245" t="str">
        <f>+IF(I421=0,"",'Ark1'!AA1790)</f>
        <v/>
      </c>
      <c r="T421" s="245" t="str">
        <f>+IF(I421=0,"",'Ark1'!AB1790)</f>
        <v/>
      </c>
      <c r="U421" s="247">
        <f>+'Ark1'!AD1790</f>
        <v>0</v>
      </c>
      <c r="V421" s="245" t="str">
        <f t="shared" si="41"/>
        <v/>
      </c>
      <c r="W421" s="245" t="str">
        <f t="shared" si="42"/>
        <v/>
      </c>
      <c r="X421" s="404"/>
      <c r="AA421" s="30"/>
      <c r="AB421" s="28"/>
    </row>
    <row r="422" spans="1:28" ht="15.6">
      <c r="A422" s="404"/>
      <c r="B422" s="244">
        <f>+'Ark1'!C1791</f>
        <v>2023</v>
      </c>
      <c r="C422" s="404"/>
      <c r="D422" s="244">
        <f>+'Ark1'!M1791</f>
        <v>13</v>
      </c>
      <c r="E422" s="244" t="str">
        <f>VLOOKUP(D422,RNR!$D$8:$E$22,2)</f>
        <v>5-</v>
      </c>
      <c r="F422" s="244">
        <f>+'Ark1'!D1791</f>
        <v>9</v>
      </c>
      <c r="G422" s="244" t="str">
        <f>VLOOKUP(F422,RNR!$G$8:$H$19,2)</f>
        <v>Sep</v>
      </c>
      <c r="H422" s="244">
        <f>+'Ark1'!Q1791</f>
        <v>0</v>
      </c>
      <c r="I422" s="244">
        <f>+'Ark1'!R1791</f>
        <v>0</v>
      </c>
      <c r="J422" s="245" t="str">
        <f>+IF(I422=0,"",'Ark1'!AG1791)</f>
        <v/>
      </c>
      <c r="K422" s="245" t="str">
        <f>+IF(I422=0,"",'Ark1'!AH1791)</f>
        <v/>
      </c>
      <c r="L422" s="246" t="str">
        <f>+IF(I422=0,"",'Ark1'!S1791)</f>
        <v/>
      </c>
      <c r="M422" s="310" t="str">
        <f>+IF(I422=0,"",'Ark1'!U1791)</f>
        <v/>
      </c>
      <c r="N422" s="245" t="str">
        <f>+IF(I422=0,"",'Ark1'!V1791)</f>
        <v/>
      </c>
      <c r="O422" s="245" t="str">
        <f>+IF(I422=0,"",'Ark1'!W1791)</f>
        <v/>
      </c>
      <c r="P422" s="247" t="str">
        <f>+IF(I422=0,"",'Ark1'!X1791)</f>
        <v/>
      </c>
      <c r="Q422" s="247" t="str">
        <f>+IF(I422=0,"",'Ark1'!Y1791)</f>
        <v/>
      </c>
      <c r="R422" s="247" t="str">
        <f>+IF(I422=0,"",'Ark1'!Z1791)</f>
        <v/>
      </c>
      <c r="S422" s="245" t="str">
        <f>+IF(I422=0,"",'Ark1'!AA1791)</f>
        <v/>
      </c>
      <c r="T422" s="245" t="str">
        <f>+IF(I422=0,"",'Ark1'!AB1791)</f>
        <v/>
      </c>
      <c r="U422" s="247">
        <f>+'Ark1'!AD1791</f>
        <v>0</v>
      </c>
      <c r="V422" s="245" t="str">
        <f t="shared" si="41"/>
        <v/>
      </c>
      <c r="W422" s="245" t="str">
        <f t="shared" si="42"/>
        <v/>
      </c>
      <c r="X422" s="404"/>
      <c r="AA422" s="30"/>
      <c r="AB422" s="28"/>
    </row>
    <row r="423" spans="1:28" ht="15.6">
      <c r="A423" s="404"/>
      <c r="B423" s="244">
        <f>+'Ark1'!C1792</f>
        <v>2023</v>
      </c>
      <c r="C423" s="404"/>
      <c r="D423" s="244">
        <f>+'Ark1'!M1792</f>
        <v>13</v>
      </c>
      <c r="E423" s="244" t="str">
        <f>VLOOKUP(D423,RNR!$D$8:$E$22,2)</f>
        <v>5-</v>
      </c>
      <c r="F423" s="244">
        <f>+'Ark1'!D1792</f>
        <v>10</v>
      </c>
      <c r="G423" s="244" t="str">
        <f>VLOOKUP(F423,RNR!$G$8:$H$19,2)</f>
        <v>Okt</v>
      </c>
      <c r="H423" s="244">
        <f>+'Ark1'!Q1792</f>
        <v>0</v>
      </c>
      <c r="I423" s="244">
        <f>+'Ark1'!R1792</f>
        <v>0</v>
      </c>
      <c r="J423" s="245" t="str">
        <f>+IF(I423=0,"",'Ark1'!AG1792)</f>
        <v/>
      </c>
      <c r="K423" s="245" t="str">
        <f>+IF(I423=0,"",'Ark1'!AH1792)</f>
        <v/>
      </c>
      <c r="L423" s="246" t="str">
        <f>+IF(I423=0,"",'Ark1'!S1792)</f>
        <v/>
      </c>
      <c r="M423" s="310" t="str">
        <f>+IF(I423=0,"",'Ark1'!U1792)</f>
        <v/>
      </c>
      <c r="N423" s="245" t="str">
        <f>+IF(I423=0,"",'Ark1'!V1792)</f>
        <v/>
      </c>
      <c r="O423" s="245" t="str">
        <f>+IF(I423=0,"",'Ark1'!W1792)</f>
        <v/>
      </c>
      <c r="P423" s="247" t="str">
        <f>+IF(I423=0,"",'Ark1'!X1792)</f>
        <v/>
      </c>
      <c r="Q423" s="247" t="str">
        <f>+IF(I423=0,"",'Ark1'!Y1792)</f>
        <v/>
      </c>
      <c r="R423" s="247" t="str">
        <f>+IF(I423=0,"",'Ark1'!Z1792)</f>
        <v/>
      </c>
      <c r="S423" s="245" t="str">
        <f>+IF(I423=0,"",'Ark1'!AA1792)</f>
        <v/>
      </c>
      <c r="T423" s="245" t="str">
        <f>+IF(I423=0,"",'Ark1'!AB1792)</f>
        <v/>
      </c>
      <c r="U423" s="247">
        <f>+'Ark1'!AD1792</f>
        <v>0</v>
      </c>
      <c r="V423" s="245" t="str">
        <f t="shared" si="41"/>
        <v/>
      </c>
      <c r="W423" s="245" t="str">
        <f t="shared" si="42"/>
        <v/>
      </c>
      <c r="X423" s="404"/>
      <c r="AA423" s="30"/>
      <c r="AB423" s="28"/>
    </row>
    <row r="424" spans="1:28" ht="15.6">
      <c r="A424" s="404"/>
      <c r="B424" s="244">
        <f>+'Ark1'!C1793</f>
        <v>2023</v>
      </c>
      <c r="C424" s="404"/>
      <c r="D424" s="244">
        <f>+'Ark1'!M1793</f>
        <v>13</v>
      </c>
      <c r="E424" s="244" t="str">
        <f>VLOOKUP(D424,RNR!$D$8:$E$22,2)</f>
        <v>5-</v>
      </c>
      <c r="F424" s="244">
        <f>+'Ark1'!D1793</f>
        <v>11</v>
      </c>
      <c r="G424" s="244" t="str">
        <f>VLOOKUP(F424,RNR!$G$8:$H$19,2)</f>
        <v>Nov</v>
      </c>
      <c r="H424" s="244">
        <f>+'Ark1'!Q1793</f>
        <v>0</v>
      </c>
      <c r="I424" s="244">
        <f>+'Ark1'!R1793</f>
        <v>0</v>
      </c>
      <c r="J424" s="245" t="str">
        <f>+IF(I424=0,"",'Ark1'!AG1793)</f>
        <v/>
      </c>
      <c r="K424" s="245" t="str">
        <f>+IF(I424=0,"",'Ark1'!AH1793)</f>
        <v/>
      </c>
      <c r="L424" s="246" t="str">
        <f>+IF(I424=0,"",'Ark1'!S1793)</f>
        <v/>
      </c>
      <c r="M424" s="310" t="str">
        <f>+IF(I424=0,"",'Ark1'!U1793)</f>
        <v/>
      </c>
      <c r="N424" s="245" t="str">
        <f>+IF(I424=0,"",'Ark1'!V1793)</f>
        <v/>
      </c>
      <c r="O424" s="245" t="str">
        <f>+IF(I424=0,"",'Ark1'!W1793)</f>
        <v/>
      </c>
      <c r="P424" s="247" t="str">
        <f>+IF(I424=0,"",'Ark1'!X1793)</f>
        <v/>
      </c>
      <c r="Q424" s="247" t="str">
        <f>+IF(I424=0,"",'Ark1'!Y1793)</f>
        <v/>
      </c>
      <c r="R424" s="247" t="str">
        <f>+IF(I424=0,"",'Ark1'!Z1793)</f>
        <v/>
      </c>
      <c r="S424" s="245" t="str">
        <f>+IF(I424=0,"",'Ark1'!AA1793)</f>
        <v/>
      </c>
      <c r="T424" s="245" t="str">
        <f>+IF(I424=0,"",'Ark1'!AB1793)</f>
        <v/>
      </c>
      <c r="U424" s="247">
        <f>+'Ark1'!AD1793</f>
        <v>0</v>
      </c>
      <c r="V424" s="245" t="str">
        <f t="shared" si="41"/>
        <v/>
      </c>
      <c r="W424" s="245" t="str">
        <f t="shared" si="42"/>
        <v/>
      </c>
      <c r="X424" s="404"/>
      <c r="AA424" s="30"/>
      <c r="AB424" s="28"/>
    </row>
    <row r="425" spans="1:28" ht="15.6">
      <c r="A425" s="404"/>
      <c r="B425" s="244">
        <f>+'Ark1'!C1794</f>
        <v>2023</v>
      </c>
      <c r="C425" s="404"/>
      <c r="D425" s="244">
        <f>+'Ark1'!M1794</f>
        <v>13</v>
      </c>
      <c r="E425" s="244" t="str">
        <f>VLOOKUP(D425,RNR!$D$8:$E$22,2)</f>
        <v>5-</v>
      </c>
      <c r="F425" s="244">
        <f>+'Ark1'!D1794</f>
        <v>12</v>
      </c>
      <c r="G425" s="244" t="str">
        <f>VLOOKUP(F425,RNR!$G$8:$H$19,2)</f>
        <v>Des</v>
      </c>
      <c r="H425" s="244">
        <f>+'Ark1'!Q1794</f>
        <v>0</v>
      </c>
      <c r="I425" s="244">
        <f>+'Ark1'!R1794</f>
        <v>0</v>
      </c>
      <c r="J425" s="245" t="str">
        <f>+IF(I425=0,"",'Ark1'!AG1794)</f>
        <v/>
      </c>
      <c r="K425" s="245" t="str">
        <f>+IF(I425=0,"",'Ark1'!AH1794)</f>
        <v/>
      </c>
      <c r="L425" s="246" t="str">
        <f>+IF(I425=0,"",'Ark1'!S1794)</f>
        <v/>
      </c>
      <c r="M425" s="310" t="str">
        <f>+IF(I425=0,"",'Ark1'!U1794)</f>
        <v/>
      </c>
      <c r="N425" s="245" t="str">
        <f>+IF(I425=0,"",'Ark1'!V1794)</f>
        <v/>
      </c>
      <c r="O425" s="245" t="str">
        <f>+IF(I425=0,"",'Ark1'!W1794)</f>
        <v/>
      </c>
      <c r="P425" s="247" t="str">
        <f>+IF(I425=0,"",'Ark1'!X1794)</f>
        <v/>
      </c>
      <c r="Q425" s="247" t="str">
        <f>+IF(I425=0,"",'Ark1'!Y1794)</f>
        <v/>
      </c>
      <c r="R425" s="247" t="str">
        <f>+IF(I425=0,"",'Ark1'!Z1794)</f>
        <v/>
      </c>
      <c r="S425" s="245" t="str">
        <f>+IF(I425=0,"",'Ark1'!AA1794)</f>
        <v/>
      </c>
      <c r="T425" s="245" t="str">
        <f>+IF(I425=0,"",'Ark1'!AB1794)</f>
        <v/>
      </c>
      <c r="U425" s="247">
        <f>+'Ark1'!AD1794</f>
        <v>0</v>
      </c>
      <c r="V425" s="245" t="str">
        <f t="shared" si="41"/>
        <v/>
      </c>
      <c r="W425" s="245" t="str">
        <f t="shared" si="42"/>
        <v/>
      </c>
      <c r="X425" s="404"/>
      <c r="AA425" s="30"/>
      <c r="AB425" s="28"/>
    </row>
    <row r="426" spans="1:28" ht="15.6">
      <c r="A426" s="404"/>
      <c r="B426" s="244">
        <f>+'Ark1'!C1795</f>
        <v>2023</v>
      </c>
      <c r="C426" s="404"/>
      <c r="D426" s="244">
        <f>+'Ark1'!M1795</f>
        <v>14</v>
      </c>
      <c r="E426" s="244" t="str">
        <f>VLOOKUP(D426,RNR!$D$8:$E$22,2)</f>
        <v>5</v>
      </c>
      <c r="F426" s="244">
        <f>+'Ark1'!D1795</f>
        <v>1</v>
      </c>
      <c r="G426" s="244" t="str">
        <f>VLOOKUP(F426,RNR!$G$8:$H$19,2)</f>
        <v>Jan</v>
      </c>
      <c r="H426" s="244">
        <f>+'Ark1'!Q1795</f>
        <v>0</v>
      </c>
      <c r="I426" s="244">
        <f>+'Ark1'!R1795</f>
        <v>0</v>
      </c>
      <c r="J426" s="245" t="str">
        <f>+IF(I426=0,"",'Ark1'!AG1795)</f>
        <v/>
      </c>
      <c r="K426" s="245" t="str">
        <f>+IF(I426=0,"",'Ark1'!AH1795)</f>
        <v/>
      </c>
      <c r="L426" s="246" t="str">
        <f>+IF(I426=0,"",'Ark1'!S1795)</f>
        <v/>
      </c>
      <c r="M426" s="310" t="str">
        <f>+IF(I426=0,"",'Ark1'!U1795)</f>
        <v/>
      </c>
      <c r="N426" s="245" t="str">
        <f>+IF(I426=0,"",'Ark1'!V1795)</f>
        <v/>
      </c>
      <c r="O426" s="245" t="str">
        <f>+IF(I426=0,"",'Ark1'!W1795)</f>
        <v/>
      </c>
      <c r="P426" s="247" t="str">
        <f>+IF(I426=0,"",'Ark1'!X1795)</f>
        <v/>
      </c>
      <c r="Q426" s="247" t="str">
        <f>+IF(I426=0,"",'Ark1'!Y1795)</f>
        <v/>
      </c>
      <c r="R426" s="247" t="str">
        <f>+IF(I426=0,"",'Ark1'!Z1795)</f>
        <v/>
      </c>
      <c r="S426" s="245" t="str">
        <f>+IF(I426=0,"",'Ark1'!AA1795)</f>
        <v/>
      </c>
      <c r="T426" s="245" t="str">
        <f>+IF(I426=0,"",'Ark1'!AB1795)</f>
        <v/>
      </c>
      <c r="U426" s="247">
        <f>+'Ark1'!AD1795</f>
        <v>0</v>
      </c>
      <c r="V426" s="245" t="str">
        <f t="shared" si="41"/>
        <v/>
      </c>
      <c r="W426" s="245" t="str">
        <f t="shared" si="42"/>
        <v/>
      </c>
      <c r="X426" s="404"/>
      <c r="AA426" s="30"/>
      <c r="AB426" s="28"/>
    </row>
    <row r="427" spans="1:28" ht="15.6">
      <c r="A427" s="404"/>
      <c r="B427" s="244">
        <f>+'Ark1'!C1796</f>
        <v>2023</v>
      </c>
      <c r="C427" s="404"/>
      <c r="D427" s="244">
        <f>+'Ark1'!M1796</f>
        <v>14</v>
      </c>
      <c r="E427" s="244" t="str">
        <f>VLOOKUP(D427,RNR!$D$8:$E$22,2)</f>
        <v>5</v>
      </c>
      <c r="F427" s="244">
        <f>+'Ark1'!D1796</f>
        <v>2</v>
      </c>
      <c r="G427" s="244" t="str">
        <f>VLOOKUP(F427,RNR!$G$8:$H$19,2)</f>
        <v>Feb</v>
      </c>
      <c r="H427" s="244">
        <f>+'Ark1'!Q1796</f>
        <v>0</v>
      </c>
      <c r="I427" s="244">
        <f>+'Ark1'!R1796</f>
        <v>0</v>
      </c>
      <c r="J427" s="245" t="str">
        <f>+IF(I427=0,"",'Ark1'!AG1796)</f>
        <v/>
      </c>
      <c r="K427" s="245" t="str">
        <f>+IF(I427=0,"",'Ark1'!AH1796)</f>
        <v/>
      </c>
      <c r="L427" s="246" t="str">
        <f>+IF(I427=0,"",'Ark1'!S1796)</f>
        <v/>
      </c>
      <c r="M427" s="310" t="str">
        <f>+IF(I427=0,"",'Ark1'!U1796)</f>
        <v/>
      </c>
      <c r="N427" s="245" t="str">
        <f>+IF(I427=0,"",'Ark1'!V1796)</f>
        <v/>
      </c>
      <c r="O427" s="245" t="str">
        <f>+IF(I427=0,"",'Ark1'!W1796)</f>
        <v/>
      </c>
      <c r="P427" s="247" t="str">
        <f>+IF(I427=0,"",'Ark1'!X1796)</f>
        <v/>
      </c>
      <c r="Q427" s="247" t="str">
        <f>+IF(I427=0,"",'Ark1'!Y1796)</f>
        <v/>
      </c>
      <c r="R427" s="247" t="str">
        <f>+IF(I427=0,"",'Ark1'!Z1796)</f>
        <v/>
      </c>
      <c r="S427" s="245" t="str">
        <f>+IF(I427=0,"",'Ark1'!AA1796)</f>
        <v/>
      </c>
      <c r="T427" s="245" t="str">
        <f>+IF(I427=0,"",'Ark1'!AB1796)</f>
        <v/>
      </c>
      <c r="U427" s="247">
        <f>+'Ark1'!AD1796</f>
        <v>0</v>
      </c>
      <c r="V427" s="245" t="str">
        <f t="shared" si="41"/>
        <v/>
      </c>
      <c r="W427" s="245" t="str">
        <f t="shared" si="42"/>
        <v/>
      </c>
      <c r="X427" s="404"/>
      <c r="AA427" s="30"/>
      <c r="AB427" s="28"/>
    </row>
    <row r="428" spans="1:28" ht="15.6">
      <c r="A428" s="404"/>
      <c r="B428" s="244">
        <f>+'Ark1'!C1797</f>
        <v>2023</v>
      </c>
      <c r="C428" s="404"/>
      <c r="D428" s="244">
        <f>+'Ark1'!M1797</f>
        <v>14</v>
      </c>
      <c r="E428" s="244" t="str">
        <f>VLOOKUP(D428,RNR!$D$8:$E$22,2)</f>
        <v>5</v>
      </c>
      <c r="F428" s="244">
        <f>+'Ark1'!D1797</f>
        <v>3</v>
      </c>
      <c r="G428" s="244" t="str">
        <f>VLOOKUP(F428,RNR!$G$8:$H$19,2)</f>
        <v>Mar</v>
      </c>
      <c r="H428" s="244">
        <f>+'Ark1'!Q1797</f>
        <v>0</v>
      </c>
      <c r="I428" s="244">
        <f>+'Ark1'!R1797</f>
        <v>0</v>
      </c>
      <c r="J428" s="245" t="str">
        <f>+IF(I428=0,"",'Ark1'!AG1797)</f>
        <v/>
      </c>
      <c r="K428" s="245" t="str">
        <f>+IF(I428=0,"",'Ark1'!AH1797)</f>
        <v/>
      </c>
      <c r="L428" s="246" t="str">
        <f>+IF(I428=0,"",'Ark1'!S1797)</f>
        <v/>
      </c>
      <c r="M428" s="310" t="str">
        <f>+IF(I428=0,"",'Ark1'!U1797)</f>
        <v/>
      </c>
      <c r="N428" s="245" t="str">
        <f>+IF(I428=0,"",'Ark1'!V1797)</f>
        <v/>
      </c>
      <c r="O428" s="245" t="str">
        <f>+IF(I428=0,"",'Ark1'!W1797)</f>
        <v/>
      </c>
      <c r="P428" s="247" t="str">
        <f>+IF(I428=0,"",'Ark1'!X1797)</f>
        <v/>
      </c>
      <c r="Q428" s="247" t="str">
        <f>+IF(I428=0,"",'Ark1'!Y1797)</f>
        <v/>
      </c>
      <c r="R428" s="247" t="str">
        <f>+IF(I428=0,"",'Ark1'!Z1797)</f>
        <v/>
      </c>
      <c r="S428" s="245" t="str">
        <f>+IF(I428=0,"",'Ark1'!AA1797)</f>
        <v/>
      </c>
      <c r="T428" s="245" t="str">
        <f>+IF(I428=0,"",'Ark1'!AB1797)</f>
        <v/>
      </c>
      <c r="U428" s="247">
        <f>+'Ark1'!AD1797</f>
        <v>0</v>
      </c>
      <c r="V428" s="245" t="str">
        <f t="shared" si="41"/>
        <v/>
      </c>
      <c r="W428" s="245" t="str">
        <f t="shared" si="42"/>
        <v/>
      </c>
      <c r="X428" s="404"/>
      <c r="AA428" s="30"/>
      <c r="AB428" s="28"/>
    </row>
    <row r="429" spans="1:28" ht="15.6">
      <c r="A429" s="404"/>
      <c r="B429" s="244">
        <f>+'Ark1'!C1798</f>
        <v>2023</v>
      </c>
      <c r="C429" s="404"/>
      <c r="D429" s="244">
        <f>+'Ark1'!M1798</f>
        <v>14</v>
      </c>
      <c r="E429" s="244" t="str">
        <f>VLOOKUP(D429,RNR!$D$8:$E$22,2)</f>
        <v>5</v>
      </c>
      <c r="F429" s="244">
        <f>+'Ark1'!D1798</f>
        <v>4</v>
      </c>
      <c r="G429" s="244" t="str">
        <f>VLOOKUP(F429,RNR!$G$8:$H$19,2)</f>
        <v>Apr</v>
      </c>
      <c r="H429" s="244">
        <f>+'Ark1'!Q1798</f>
        <v>0</v>
      </c>
      <c r="I429" s="244">
        <f>+'Ark1'!R1798</f>
        <v>0</v>
      </c>
      <c r="J429" s="245" t="str">
        <f>+IF(I429=0,"",'Ark1'!AG1798)</f>
        <v/>
      </c>
      <c r="K429" s="245" t="str">
        <f>+IF(I429=0,"",'Ark1'!AH1798)</f>
        <v/>
      </c>
      <c r="L429" s="246" t="str">
        <f>+IF(I429=0,"",'Ark1'!S1798)</f>
        <v/>
      </c>
      <c r="M429" s="310" t="str">
        <f>+IF(I429=0,"",'Ark1'!U1798)</f>
        <v/>
      </c>
      <c r="N429" s="245" t="str">
        <f>+IF(I429=0,"",'Ark1'!V1798)</f>
        <v/>
      </c>
      <c r="O429" s="245" t="str">
        <f>+IF(I429=0,"",'Ark1'!W1798)</f>
        <v/>
      </c>
      <c r="P429" s="247" t="str">
        <f>+IF(I429=0,"",'Ark1'!X1798)</f>
        <v/>
      </c>
      <c r="Q429" s="247" t="str">
        <f>+IF(I429=0,"",'Ark1'!Y1798)</f>
        <v/>
      </c>
      <c r="R429" s="247" t="str">
        <f>+IF(I429=0,"",'Ark1'!Z1798)</f>
        <v/>
      </c>
      <c r="S429" s="245" t="str">
        <f>+IF(I429=0,"",'Ark1'!AA1798)</f>
        <v/>
      </c>
      <c r="T429" s="245" t="str">
        <f>+IF(I429=0,"",'Ark1'!AB1798)</f>
        <v/>
      </c>
      <c r="U429" s="247">
        <f>+'Ark1'!AD1798</f>
        <v>0</v>
      </c>
      <c r="V429" s="245" t="str">
        <f t="shared" si="41"/>
        <v/>
      </c>
      <c r="W429" s="245" t="str">
        <f t="shared" si="42"/>
        <v/>
      </c>
      <c r="X429" s="404"/>
      <c r="AA429" s="30"/>
      <c r="AB429" s="28"/>
    </row>
    <row r="430" spans="1:28" ht="15.6">
      <c r="A430" s="404"/>
      <c r="B430" s="244">
        <f>+'Ark1'!C1799</f>
        <v>2023</v>
      </c>
      <c r="C430" s="404"/>
      <c r="D430" s="244">
        <f>+'Ark1'!M1799</f>
        <v>14</v>
      </c>
      <c r="E430" s="244" t="str">
        <f>VLOOKUP(D430,RNR!$D$8:$E$22,2)</f>
        <v>5</v>
      </c>
      <c r="F430" s="244">
        <f>+'Ark1'!D1799</f>
        <v>5</v>
      </c>
      <c r="G430" s="244" t="str">
        <f>VLOOKUP(F430,RNR!$G$8:$H$19,2)</f>
        <v>Mai</v>
      </c>
      <c r="H430" s="244">
        <f>+'Ark1'!Q1799</f>
        <v>0</v>
      </c>
      <c r="I430" s="244">
        <f>+'Ark1'!R1799</f>
        <v>0</v>
      </c>
      <c r="J430" s="245" t="str">
        <f>+IF(I430=0,"",'Ark1'!AG1799)</f>
        <v/>
      </c>
      <c r="K430" s="245" t="str">
        <f>+IF(I430=0,"",'Ark1'!AH1799)</f>
        <v/>
      </c>
      <c r="L430" s="246" t="str">
        <f>+IF(I430=0,"",'Ark1'!S1799)</f>
        <v/>
      </c>
      <c r="M430" s="310" t="str">
        <f>+IF(I430=0,"",'Ark1'!U1799)</f>
        <v/>
      </c>
      <c r="N430" s="245" t="str">
        <f>+IF(I430=0,"",'Ark1'!V1799)</f>
        <v/>
      </c>
      <c r="O430" s="245" t="str">
        <f>+IF(I430=0,"",'Ark1'!W1799)</f>
        <v/>
      </c>
      <c r="P430" s="247" t="str">
        <f>+IF(I430=0,"",'Ark1'!X1799)</f>
        <v/>
      </c>
      <c r="Q430" s="247" t="str">
        <f>+IF(I430=0,"",'Ark1'!Y1799)</f>
        <v/>
      </c>
      <c r="R430" s="247" t="str">
        <f>+IF(I430=0,"",'Ark1'!Z1799)</f>
        <v/>
      </c>
      <c r="S430" s="245" t="str">
        <f>+IF(I430=0,"",'Ark1'!AA1799)</f>
        <v/>
      </c>
      <c r="T430" s="245" t="str">
        <f>+IF(I430=0,"",'Ark1'!AB1799)</f>
        <v/>
      </c>
      <c r="U430" s="247">
        <f>+'Ark1'!AD1799</f>
        <v>0</v>
      </c>
      <c r="V430" s="245" t="str">
        <f t="shared" si="41"/>
        <v/>
      </c>
      <c r="W430" s="245" t="str">
        <f t="shared" si="42"/>
        <v/>
      </c>
      <c r="X430" s="404"/>
      <c r="AA430" s="30"/>
      <c r="AB430" s="28"/>
    </row>
    <row r="431" spans="1:28" ht="15.6">
      <c r="A431" s="404"/>
      <c r="B431" s="244">
        <f>+'Ark1'!C1800</f>
        <v>2023</v>
      </c>
      <c r="C431" s="404"/>
      <c r="D431" s="244">
        <f>+'Ark1'!M1800</f>
        <v>14</v>
      </c>
      <c r="E431" s="244" t="str">
        <f>VLOOKUP(D431,RNR!$D$8:$E$22,2)</f>
        <v>5</v>
      </c>
      <c r="F431" s="244">
        <f>+'Ark1'!D1800</f>
        <v>6</v>
      </c>
      <c r="G431" s="244" t="str">
        <f>VLOOKUP(F431,RNR!$G$8:$H$19,2)</f>
        <v>Jun</v>
      </c>
      <c r="H431" s="244">
        <f>+'Ark1'!Q1800</f>
        <v>0</v>
      </c>
      <c r="I431" s="244">
        <f>+'Ark1'!R1800</f>
        <v>0</v>
      </c>
      <c r="J431" s="245" t="str">
        <f>+IF(I431=0,"",'Ark1'!AG1800)</f>
        <v/>
      </c>
      <c r="K431" s="245" t="str">
        <f>+IF(I431=0,"",'Ark1'!AH1800)</f>
        <v/>
      </c>
      <c r="L431" s="246" t="str">
        <f>+IF(I431=0,"",'Ark1'!S1800)</f>
        <v/>
      </c>
      <c r="M431" s="310" t="str">
        <f>+IF(I431=0,"",'Ark1'!U1800)</f>
        <v/>
      </c>
      <c r="N431" s="245" t="str">
        <f>+IF(I431=0,"",'Ark1'!V1800)</f>
        <v/>
      </c>
      <c r="O431" s="245" t="str">
        <f>+IF(I431=0,"",'Ark1'!W1800)</f>
        <v/>
      </c>
      <c r="P431" s="247" t="str">
        <f>+IF(I431=0,"",'Ark1'!X1800)</f>
        <v/>
      </c>
      <c r="Q431" s="247" t="str">
        <f>+IF(I431=0,"",'Ark1'!Y1800)</f>
        <v/>
      </c>
      <c r="R431" s="247" t="str">
        <f>+IF(I431=0,"",'Ark1'!Z1800)</f>
        <v/>
      </c>
      <c r="S431" s="245" t="str">
        <f>+IF(I431=0,"",'Ark1'!AA1800)</f>
        <v/>
      </c>
      <c r="T431" s="245" t="str">
        <f>+IF(I431=0,"",'Ark1'!AB1800)</f>
        <v/>
      </c>
      <c r="U431" s="247">
        <f>+'Ark1'!AD1800</f>
        <v>0</v>
      </c>
      <c r="V431" s="245" t="str">
        <f t="shared" si="41"/>
        <v/>
      </c>
      <c r="W431" s="245" t="str">
        <f t="shared" si="42"/>
        <v/>
      </c>
      <c r="X431" s="404"/>
      <c r="AA431" s="30"/>
      <c r="AB431" s="28"/>
    </row>
    <row r="432" spans="1:28" ht="15.6">
      <c r="A432" s="404"/>
      <c r="B432" s="244">
        <f>+'Ark1'!C1801</f>
        <v>2023</v>
      </c>
      <c r="C432" s="404"/>
      <c r="D432" s="244">
        <f>+'Ark1'!M1801</f>
        <v>14</v>
      </c>
      <c r="E432" s="244" t="str">
        <f>VLOOKUP(D432,RNR!$D$8:$E$22,2)</f>
        <v>5</v>
      </c>
      <c r="F432" s="244">
        <f>+'Ark1'!D1801</f>
        <v>7</v>
      </c>
      <c r="G432" s="244" t="str">
        <f>VLOOKUP(F432,RNR!$G$8:$H$19,2)</f>
        <v>Jul</v>
      </c>
      <c r="H432" s="244">
        <f>+'Ark1'!Q1801</f>
        <v>0</v>
      </c>
      <c r="I432" s="244">
        <f>+'Ark1'!R1801</f>
        <v>0</v>
      </c>
      <c r="J432" s="245" t="str">
        <f>+IF(I432=0,"",'Ark1'!AG1801)</f>
        <v/>
      </c>
      <c r="K432" s="245" t="str">
        <f>+IF(I432=0,"",'Ark1'!AH1801)</f>
        <v/>
      </c>
      <c r="L432" s="246" t="str">
        <f>+IF(I432=0,"",'Ark1'!S1801)</f>
        <v/>
      </c>
      <c r="M432" s="310" t="str">
        <f>+IF(I432=0,"",'Ark1'!U1801)</f>
        <v/>
      </c>
      <c r="N432" s="245" t="str">
        <f>+IF(I432=0,"",'Ark1'!V1801)</f>
        <v/>
      </c>
      <c r="O432" s="245" t="str">
        <f>+IF(I432=0,"",'Ark1'!W1801)</f>
        <v/>
      </c>
      <c r="P432" s="247" t="str">
        <f>+IF(I432=0,"",'Ark1'!X1801)</f>
        <v/>
      </c>
      <c r="Q432" s="247" t="str">
        <f>+IF(I432=0,"",'Ark1'!Y1801)</f>
        <v/>
      </c>
      <c r="R432" s="247" t="str">
        <f>+IF(I432=0,"",'Ark1'!Z1801)</f>
        <v/>
      </c>
      <c r="S432" s="245" t="str">
        <f>+IF(I432=0,"",'Ark1'!AA1801)</f>
        <v/>
      </c>
      <c r="T432" s="245" t="str">
        <f>+IF(I432=0,"",'Ark1'!AB1801)</f>
        <v/>
      </c>
      <c r="U432" s="247">
        <f>+'Ark1'!AD1801</f>
        <v>0</v>
      </c>
      <c r="V432" s="245" t="str">
        <f t="shared" si="41"/>
        <v/>
      </c>
      <c r="W432" s="245" t="str">
        <f t="shared" si="42"/>
        <v/>
      </c>
      <c r="X432" s="404"/>
      <c r="AA432" s="30"/>
      <c r="AB432" s="28"/>
    </row>
    <row r="433" spans="1:28" ht="15.6">
      <c r="A433" s="404"/>
      <c r="B433" s="244">
        <f>+'Ark1'!C1802</f>
        <v>2023</v>
      </c>
      <c r="C433" s="404"/>
      <c r="D433" s="244">
        <f>+'Ark1'!M1802</f>
        <v>14</v>
      </c>
      <c r="E433" s="244" t="str">
        <f>VLOOKUP(D433,RNR!$D$8:$E$22,2)</f>
        <v>5</v>
      </c>
      <c r="F433" s="244">
        <f>+'Ark1'!D1802</f>
        <v>8</v>
      </c>
      <c r="G433" s="244" t="str">
        <f>VLOOKUP(F433,RNR!$G$8:$H$19,2)</f>
        <v>Aug</v>
      </c>
      <c r="H433" s="244">
        <f>+'Ark1'!Q1802</f>
        <v>0</v>
      </c>
      <c r="I433" s="244">
        <f>+'Ark1'!R1802</f>
        <v>0</v>
      </c>
      <c r="J433" s="245" t="str">
        <f>+IF(I433=0,"",'Ark1'!AG1802)</f>
        <v/>
      </c>
      <c r="K433" s="245" t="str">
        <f>+IF(I433=0,"",'Ark1'!AH1802)</f>
        <v/>
      </c>
      <c r="L433" s="246" t="str">
        <f>+IF(I433=0,"",'Ark1'!S1802)</f>
        <v/>
      </c>
      <c r="M433" s="310" t="str">
        <f>+IF(I433=0,"",'Ark1'!U1802)</f>
        <v/>
      </c>
      <c r="N433" s="245" t="str">
        <f>+IF(I433=0,"",'Ark1'!V1802)</f>
        <v/>
      </c>
      <c r="O433" s="245" t="str">
        <f>+IF(I433=0,"",'Ark1'!W1802)</f>
        <v/>
      </c>
      <c r="P433" s="247" t="str">
        <f>+IF(I433=0,"",'Ark1'!X1802)</f>
        <v/>
      </c>
      <c r="Q433" s="247" t="str">
        <f>+IF(I433=0,"",'Ark1'!Y1802)</f>
        <v/>
      </c>
      <c r="R433" s="247" t="str">
        <f>+IF(I433=0,"",'Ark1'!Z1802)</f>
        <v/>
      </c>
      <c r="S433" s="245" t="str">
        <f>+IF(I433=0,"",'Ark1'!AA1802)</f>
        <v/>
      </c>
      <c r="T433" s="245" t="str">
        <f>+IF(I433=0,"",'Ark1'!AB1802)</f>
        <v/>
      </c>
      <c r="U433" s="247">
        <f>+'Ark1'!AD1802</f>
        <v>0</v>
      </c>
      <c r="V433" s="245" t="str">
        <f t="shared" si="41"/>
        <v/>
      </c>
      <c r="W433" s="245" t="str">
        <f t="shared" si="42"/>
        <v/>
      </c>
      <c r="X433" s="404"/>
      <c r="AA433" s="30"/>
      <c r="AB433" s="28"/>
    </row>
    <row r="434" spans="1:28" ht="15.6">
      <c r="A434" s="404"/>
      <c r="B434" s="244">
        <f>+'Ark1'!C1803</f>
        <v>2023</v>
      </c>
      <c r="C434" s="404"/>
      <c r="D434" s="244">
        <f>+'Ark1'!M1803</f>
        <v>14</v>
      </c>
      <c r="E434" s="244" t="str">
        <f>VLOOKUP(D434,RNR!$D$8:$E$22,2)</f>
        <v>5</v>
      </c>
      <c r="F434" s="244">
        <f>+'Ark1'!D1803</f>
        <v>9</v>
      </c>
      <c r="G434" s="244" t="str">
        <f>VLOOKUP(F434,RNR!$G$8:$H$19,2)</f>
        <v>Sep</v>
      </c>
      <c r="H434" s="244">
        <f>+'Ark1'!Q1803</f>
        <v>0</v>
      </c>
      <c r="I434" s="244">
        <f>+'Ark1'!R1803</f>
        <v>0</v>
      </c>
      <c r="J434" s="245" t="str">
        <f>+IF(I434=0,"",'Ark1'!AG1803)</f>
        <v/>
      </c>
      <c r="K434" s="245" t="str">
        <f>+IF(I434=0,"",'Ark1'!AH1803)</f>
        <v/>
      </c>
      <c r="L434" s="246" t="str">
        <f>+IF(I434=0,"",'Ark1'!S1803)</f>
        <v/>
      </c>
      <c r="M434" s="310" t="str">
        <f>+IF(I434=0,"",'Ark1'!U1803)</f>
        <v/>
      </c>
      <c r="N434" s="245" t="str">
        <f>+IF(I434=0,"",'Ark1'!V1803)</f>
        <v/>
      </c>
      <c r="O434" s="245" t="str">
        <f>+IF(I434=0,"",'Ark1'!W1803)</f>
        <v/>
      </c>
      <c r="P434" s="247" t="str">
        <f>+IF(I434=0,"",'Ark1'!X1803)</f>
        <v/>
      </c>
      <c r="Q434" s="247" t="str">
        <f>+IF(I434=0,"",'Ark1'!Y1803)</f>
        <v/>
      </c>
      <c r="R434" s="247" t="str">
        <f>+IF(I434=0,"",'Ark1'!Z1803)</f>
        <v/>
      </c>
      <c r="S434" s="245" t="str">
        <f>+IF(I434=0,"",'Ark1'!AA1803)</f>
        <v/>
      </c>
      <c r="T434" s="245" t="str">
        <f>+IF(I434=0,"",'Ark1'!AB1803)</f>
        <v/>
      </c>
      <c r="U434" s="247">
        <f>+'Ark1'!AD1803</f>
        <v>0</v>
      </c>
      <c r="V434" s="245" t="str">
        <f t="shared" ref="V434:V449" si="43">+IF(I434=0,"",I434/D434)</f>
        <v/>
      </c>
      <c r="W434" s="245" t="str">
        <f t="shared" ref="W434:W449" si="44">+IF(I434=0,"",I434/H434)</f>
        <v/>
      </c>
      <c r="X434" s="404"/>
      <c r="AA434" s="30"/>
      <c r="AB434" s="28"/>
    </row>
    <row r="435" spans="1:28" ht="15.6">
      <c r="A435" s="404"/>
      <c r="B435" s="244">
        <f>+'Ark1'!C1804</f>
        <v>2023</v>
      </c>
      <c r="C435" s="404"/>
      <c r="D435" s="244">
        <f>+'Ark1'!M1804</f>
        <v>14</v>
      </c>
      <c r="E435" s="244" t="str">
        <f>VLOOKUP(D435,RNR!$D$8:$E$22,2)</f>
        <v>5</v>
      </c>
      <c r="F435" s="244">
        <f>+'Ark1'!D1804</f>
        <v>10</v>
      </c>
      <c r="G435" s="244" t="str">
        <f>VLOOKUP(F435,RNR!$G$8:$H$19,2)</f>
        <v>Okt</v>
      </c>
      <c r="H435" s="244">
        <f>+'Ark1'!Q1804</f>
        <v>0</v>
      </c>
      <c r="I435" s="244">
        <f>+'Ark1'!R1804</f>
        <v>0</v>
      </c>
      <c r="J435" s="245" t="str">
        <f>+IF(I435=0,"",'Ark1'!AG1804)</f>
        <v/>
      </c>
      <c r="K435" s="245" t="str">
        <f>+IF(I435=0,"",'Ark1'!AH1804)</f>
        <v/>
      </c>
      <c r="L435" s="246" t="str">
        <f>+IF(I435=0,"",'Ark1'!S1804)</f>
        <v/>
      </c>
      <c r="M435" s="310" t="str">
        <f>+IF(I435=0,"",'Ark1'!U1804)</f>
        <v/>
      </c>
      <c r="N435" s="245" t="str">
        <f>+IF(I435=0,"",'Ark1'!V1804)</f>
        <v/>
      </c>
      <c r="O435" s="245" t="str">
        <f>+IF(I435=0,"",'Ark1'!W1804)</f>
        <v/>
      </c>
      <c r="P435" s="247" t="str">
        <f>+IF(I435=0,"",'Ark1'!X1804)</f>
        <v/>
      </c>
      <c r="Q435" s="247" t="str">
        <f>+IF(I435=0,"",'Ark1'!Y1804)</f>
        <v/>
      </c>
      <c r="R435" s="247" t="str">
        <f>+IF(I435=0,"",'Ark1'!Z1804)</f>
        <v/>
      </c>
      <c r="S435" s="245" t="str">
        <f>+IF(I435=0,"",'Ark1'!AA1804)</f>
        <v/>
      </c>
      <c r="T435" s="245" t="str">
        <f>+IF(I435=0,"",'Ark1'!AB1804)</f>
        <v/>
      </c>
      <c r="U435" s="247">
        <f>+'Ark1'!AD1804</f>
        <v>0</v>
      </c>
      <c r="V435" s="245" t="str">
        <f t="shared" si="43"/>
        <v/>
      </c>
      <c r="W435" s="245" t="str">
        <f t="shared" si="44"/>
        <v/>
      </c>
      <c r="X435" s="404"/>
      <c r="AA435" s="30"/>
      <c r="AB435" s="28"/>
    </row>
    <row r="436" spans="1:28" ht="15.6">
      <c r="A436" s="404"/>
      <c r="B436" s="244">
        <f>+'Ark1'!C1805</f>
        <v>2023</v>
      </c>
      <c r="C436" s="404"/>
      <c r="D436" s="244">
        <f>+'Ark1'!M1805</f>
        <v>14</v>
      </c>
      <c r="E436" s="244" t="str">
        <f>VLOOKUP(D436,RNR!$D$8:$E$22,2)</f>
        <v>5</v>
      </c>
      <c r="F436" s="244">
        <f>+'Ark1'!D1805</f>
        <v>11</v>
      </c>
      <c r="G436" s="244" t="str">
        <f>VLOOKUP(F436,RNR!$G$8:$H$19,2)</f>
        <v>Nov</v>
      </c>
      <c r="H436" s="244">
        <f>+'Ark1'!Q1805</f>
        <v>0</v>
      </c>
      <c r="I436" s="244">
        <f>+'Ark1'!R1805</f>
        <v>0</v>
      </c>
      <c r="J436" s="245" t="str">
        <f>+IF(I436=0,"",'Ark1'!AG1805)</f>
        <v/>
      </c>
      <c r="K436" s="245" t="str">
        <f>+IF(I436=0,"",'Ark1'!AH1805)</f>
        <v/>
      </c>
      <c r="L436" s="246" t="str">
        <f>+IF(I436=0,"",'Ark1'!S1805)</f>
        <v/>
      </c>
      <c r="M436" s="310" t="str">
        <f>+IF(I436=0,"",'Ark1'!U1805)</f>
        <v/>
      </c>
      <c r="N436" s="245" t="str">
        <f>+IF(I436=0,"",'Ark1'!V1805)</f>
        <v/>
      </c>
      <c r="O436" s="245" t="str">
        <f>+IF(I436=0,"",'Ark1'!W1805)</f>
        <v/>
      </c>
      <c r="P436" s="247" t="str">
        <f>+IF(I436=0,"",'Ark1'!X1805)</f>
        <v/>
      </c>
      <c r="Q436" s="247" t="str">
        <f>+IF(I436=0,"",'Ark1'!Y1805)</f>
        <v/>
      </c>
      <c r="R436" s="247" t="str">
        <f>+IF(I436=0,"",'Ark1'!Z1805)</f>
        <v/>
      </c>
      <c r="S436" s="245" t="str">
        <f>+IF(I436=0,"",'Ark1'!AA1805)</f>
        <v/>
      </c>
      <c r="T436" s="245" t="str">
        <f>+IF(I436=0,"",'Ark1'!AB1805)</f>
        <v/>
      </c>
      <c r="U436" s="247">
        <f>+'Ark1'!AD1805</f>
        <v>0</v>
      </c>
      <c r="V436" s="245" t="str">
        <f t="shared" si="43"/>
        <v/>
      </c>
      <c r="W436" s="245" t="str">
        <f t="shared" si="44"/>
        <v/>
      </c>
      <c r="X436" s="404"/>
      <c r="AA436" s="30"/>
      <c r="AB436" s="28"/>
    </row>
    <row r="437" spans="1:28" ht="15.6">
      <c r="A437" s="404"/>
      <c r="B437" s="244">
        <f>+'Ark1'!C1806</f>
        <v>2023</v>
      </c>
      <c r="C437" s="404"/>
      <c r="D437" s="244">
        <f>+'Ark1'!M1806</f>
        <v>14</v>
      </c>
      <c r="E437" s="244" t="str">
        <f>VLOOKUP(D437,RNR!$D$8:$E$22,2)</f>
        <v>5</v>
      </c>
      <c r="F437" s="244">
        <f>+'Ark1'!D1806</f>
        <v>12</v>
      </c>
      <c r="G437" s="244" t="str">
        <f>VLOOKUP(F437,RNR!$G$8:$H$19,2)</f>
        <v>Des</v>
      </c>
      <c r="H437" s="244">
        <f>+'Ark1'!Q1806</f>
        <v>0</v>
      </c>
      <c r="I437" s="244">
        <f>+'Ark1'!R1806</f>
        <v>0</v>
      </c>
      <c r="J437" s="245" t="str">
        <f>+IF(I437=0,"",'Ark1'!AG1806)</f>
        <v/>
      </c>
      <c r="K437" s="245" t="str">
        <f>+IF(I437=0,"",'Ark1'!AH1806)</f>
        <v/>
      </c>
      <c r="L437" s="246" t="str">
        <f>+IF(I437=0,"",'Ark1'!S1806)</f>
        <v/>
      </c>
      <c r="M437" s="310" t="str">
        <f>+IF(I437=0,"",'Ark1'!U1806)</f>
        <v/>
      </c>
      <c r="N437" s="245" t="str">
        <f>+IF(I437=0,"",'Ark1'!V1806)</f>
        <v/>
      </c>
      <c r="O437" s="245" t="str">
        <f>+IF(I437=0,"",'Ark1'!W1806)</f>
        <v/>
      </c>
      <c r="P437" s="247" t="str">
        <f>+IF(I437=0,"",'Ark1'!X1806)</f>
        <v/>
      </c>
      <c r="Q437" s="247" t="str">
        <f>+IF(I437=0,"",'Ark1'!Y1806)</f>
        <v/>
      </c>
      <c r="R437" s="247" t="str">
        <f>+IF(I437=0,"",'Ark1'!Z1806)</f>
        <v/>
      </c>
      <c r="S437" s="245" t="str">
        <f>+IF(I437=0,"",'Ark1'!AA1806)</f>
        <v/>
      </c>
      <c r="T437" s="245" t="str">
        <f>+IF(I437=0,"",'Ark1'!AB1806)</f>
        <v/>
      </c>
      <c r="U437" s="247">
        <f>+'Ark1'!AD1806</f>
        <v>0</v>
      </c>
      <c r="V437" s="245" t="str">
        <f t="shared" si="43"/>
        <v/>
      </c>
      <c r="W437" s="245" t="str">
        <f t="shared" si="44"/>
        <v/>
      </c>
      <c r="X437" s="404"/>
      <c r="AA437" s="30"/>
      <c r="AB437" s="28"/>
    </row>
    <row r="438" spans="1:28" ht="15.6">
      <c r="A438" s="404"/>
      <c r="B438" s="244">
        <f>+'Ark1'!C1807</f>
        <v>2023</v>
      </c>
      <c r="C438" s="404"/>
      <c r="D438" s="244">
        <f>+'Ark1'!M1807</f>
        <v>15</v>
      </c>
      <c r="E438" s="244" t="str">
        <f>VLOOKUP(D438,RNR!$D$8:$E$22,2)</f>
        <v>5+</v>
      </c>
      <c r="F438" s="244">
        <f>+'Ark1'!D1807</f>
        <v>1</v>
      </c>
      <c r="G438" s="244" t="str">
        <f>VLOOKUP(F438,RNR!$G$8:$H$19,2)</f>
        <v>Jan</v>
      </c>
      <c r="H438" s="244">
        <f>+'Ark1'!Q1807</f>
        <v>0</v>
      </c>
      <c r="I438" s="244">
        <f>+'Ark1'!R1807</f>
        <v>0</v>
      </c>
      <c r="J438" s="245" t="str">
        <f>+IF(I438=0,"",'Ark1'!AG1807)</f>
        <v/>
      </c>
      <c r="K438" s="245" t="str">
        <f>+IF(I438=0,"",'Ark1'!AH1807)</f>
        <v/>
      </c>
      <c r="L438" s="246" t="str">
        <f>+IF(I438=0,"",'Ark1'!S1807)</f>
        <v/>
      </c>
      <c r="M438" s="310" t="str">
        <f>+IF(I438=0,"",'Ark1'!U1807)</f>
        <v/>
      </c>
      <c r="N438" s="245" t="str">
        <f>+IF(I438=0,"",'Ark1'!V1807)</f>
        <v/>
      </c>
      <c r="O438" s="245" t="str">
        <f>+IF(I438=0,"",'Ark1'!W1807)</f>
        <v/>
      </c>
      <c r="P438" s="247" t="str">
        <f>+IF(I438=0,"",'Ark1'!X1807)</f>
        <v/>
      </c>
      <c r="Q438" s="247" t="str">
        <f>+IF(I438=0,"",'Ark1'!Y1807)</f>
        <v/>
      </c>
      <c r="R438" s="247" t="str">
        <f>+IF(I438=0,"",'Ark1'!Z1807)</f>
        <v/>
      </c>
      <c r="S438" s="245" t="str">
        <f>+IF(I438=0,"",'Ark1'!AA1807)</f>
        <v/>
      </c>
      <c r="T438" s="245" t="str">
        <f>+IF(I438=0,"",'Ark1'!AB1807)</f>
        <v/>
      </c>
      <c r="U438" s="247">
        <f>+'Ark1'!AD1807</f>
        <v>0</v>
      </c>
      <c r="V438" s="245" t="str">
        <f t="shared" si="43"/>
        <v/>
      </c>
      <c r="W438" s="245" t="str">
        <f t="shared" si="44"/>
        <v/>
      </c>
      <c r="X438" s="404"/>
      <c r="AA438" s="30"/>
      <c r="AB438" s="28"/>
    </row>
    <row r="439" spans="1:28" ht="15.6">
      <c r="A439" s="404"/>
      <c r="B439" s="244">
        <f>+'Ark1'!C1808</f>
        <v>2023</v>
      </c>
      <c r="C439" s="404"/>
      <c r="D439" s="244">
        <f>+'Ark1'!M1808</f>
        <v>15</v>
      </c>
      <c r="E439" s="244" t="str">
        <f>VLOOKUP(D439,RNR!$D$8:$E$22,2)</f>
        <v>5+</v>
      </c>
      <c r="F439" s="244">
        <f>+'Ark1'!D1808</f>
        <v>2</v>
      </c>
      <c r="G439" s="244" t="str">
        <f>VLOOKUP(F439,RNR!$G$8:$H$19,2)</f>
        <v>Feb</v>
      </c>
      <c r="H439" s="244">
        <f>+'Ark1'!Q1808</f>
        <v>0</v>
      </c>
      <c r="I439" s="244">
        <f>+'Ark1'!R1808</f>
        <v>0</v>
      </c>
      <c r="J439" s="245" t="str">
        <f>+IF(I439=0,"",'Ark1'!AG1808)</f>
        <v/>
      </c>
      <c r="K439" s="245" t="str">
        <f>+IF(I439=0,"",'Ark1'!AH1808)</f>
        <v/>
      </c>
      <c r="L439" s="246" t="str">
        <f>+IF(I439=0,"",'Ark1'!S1808)</f>
        <v/>
      </c>
      <c r="M439" s="310" t="str">
        <f>+IF(I439=0,"",'Ark1'!U1808)</f>
        <v/>
      </c>
      <c r="N439" s="245" t="str">
        <f>+IF(I439=0,"",'Ark1'!V1808)</f>
        <v/>
      </c>
      <c r="O439" s="245" t="str">
        <f>+IF(I439=0,"",'Ark1'!W1808)</f>
        <v/>
      </c>
      <c r="P439" s="247" t="str">
        <f>+IF(I439=0,"",'Ark1'!X1808)</f>
        <v/>
      </c>
      <c r="Q439" s="247" t="str">
        <f>+IF(I439=0,"",'Ark1'!Y1808)</f>
        <v/>
      </c>
      <c r="R439" s="247" t="str">
        <f>+IF(I439=0,"",'Ark1'!Z1808)</f>
        <v/>
      </c>
      <c r="S439" s="245" t="str">
        <f>+IF(I439=0,"",'Ark1'!AA1808)</f>
        <v/>
      </c>
      <c r="T439" s="245" t="str">
        <f>+IF(I439=0,"",'Ark1'!AB1808)</f>
        <v/>
      </c>
      <c r="U439" s="247">
        <f>+'Ark1'!AD1808</f>
        <v>0</v>
      </c>
      <c r="V439" s="245" t="str">
        <f t="shared" si="43"/>
        <v/>
      </c>
      <c r="W439" s="245" t="str">
        <f t="shared" si="44"/>
        <v/>
      </c>
      <c r="X439" s="404"/>
      <c r="AA439" s="30"/>
      <c r="AB439" s="28"/>
    </row>
    <row r="440" spans="1:28" ht="15.6">
      <c r="A440" s="404"/>
      <c r="B440" s="244">
        <f>+'Ark1'!C1809</f>
        <v>2023</v>
      </c>
      <c r="C440" s="404"/>
      <c r="D440" s="244">
        <f>+'Ark1'!M1809</f>
        <v>15</v>
      </c>
      <c r="E440" s="244" t="str">
        <f>VLOOKUP(D440,RNR!$D$8:$E$22,2)</f>
        <v>5+</v>
      </c>
      <c r="F440" s="244">
        <f>+'Ark1'!D1809</f>
        <v>3</v>
      </c>
      <c r="G440" s="244" t="str">
        <f>VLOOKUP(F440,RNR!$G$8:$H$19,2)</f>
        <v>Mar</v>
      </c>
      <c r="H440" s="244">
        <f>+'Ark1'!Q1809</f>
        <v>0</v>
      </c>
      <c r="I440" s="244">
        <f>+'Ark1'!R1809</f>
        <v>0</v>
      </c>
      <c r="J440" s="245" t="str">
        <f>+IF(I440=0,"",'Ark1'!AG1809)</f>
        <v/>
      </c>
      <c r="K440" s="245" t="str">
        <f>+IF(I440=0,"",'Ark1'!AH1809)</f>
        <v/>
      </c>
      <c r="L440" s="246" t="str">
        <f>+IF(I440=0,"",'Ark1'!S1809)</f>
        <v/>
      </c>
      <c r="M440" s="310" t="str">
        <f>+IF(I440=0,"",'Ark1'!U1809)</f>
        <v/>
      </c>
      <c r="N440" s="245" t="str">
        <f>+IF(I440=0,"",'Ark1'!V1809)</f>
        <v/>
      </c>
      <c r="O440" s="245" t="str">
        <f>+IF(I440=0,"",'Ark1'!W1809)</f>
        <v/>
      </c>
      <c r="P440" s="247" t="str">
        <f>+IF(I440=0,"",'Ark1'!X1809)</f>
        <v/>
      </c>
      <c r="Q440" s="247" t="str">
        <f>+IF(I440=0,"",'Ark1'!Y1809)</f>
        <v/>
      </c>
      <c r="R440" s="247" t="str">
        <f>+IF(I440=0,"",'Ark1'!Z1809)</f>
        <v/>
      </c>
      <c r="S440" s="245" t="str">
        <f>+IF(I440=0,"",'Ark1'!AA1809)</f>
        <v/>
      </c>
      <c r="T440" s="245" t="str">
        <f>+IF(I440=0,"",'Ark1'!AB1809)</f>
        <v/>
      </c>
      <c r="U440" s="247">
        <f>+'Ark1'!AD1809</f>
        <v>0</v>
      </c>
      <c r="V440" s="245" t="str">
        <f t="shared" si="43"/>
        <v/>
      </c>
      <c r="W440" s="245" t="str">
        <f t="shared" si="44"/>
        <v/>
      </c>
      <c r="X440" s="404"/>
      <c r="AA440" s="30"/>
      <c r="AB440" s="28"/>
    </row>
    <row r="441" spans="1:28" ht="15.6">
      <c r="A441" s="404"/>
      <c r="B441" s="244">
        <f>+'Ark1'!C1810</f>
        <v>2023</v>
      </c>
      <c r="C441" s="404"/>
      <c r="D441" s="244">
        <f>+'Ark1'!M1810</f>
        <v>15</v>
      </c>
      <c r="E441" s="244" t="str">
        <f>VLOOKUP(D441,RNR!$D$8:$E$22,2)</f>
        <v>5+</v>
      </c>
      <c r="F441" s="244">
        <f>+'Ark1'!D1810</f>
        <v>4</v>
      </c>
      <c r="G441" s="244" t="str">
        <f>VLOOKUP(F441,RNR!$G$8:$H$19,2)</f>
        <v>Apr</v>
      </c>
      <c r="H441" s="244">
        <f>+'Ark1'!Q1810</f>
        <v>0</v>
      </c>
      <c r="I441" s="244">
        <f>+'Ark1'!R1810</f>
        <v>0</v>
      </c>
      <c r="J441" s="245" t="str">
        <f>+IF(I441=0,"",'Ark1'!AG1810)</f>
        <v/>
      </c>
      <c r="K441" s="245" t="str">
        <f>+IF(I441=0,"",'Ark1'!AH1810)</f>
        <v/>
      </c>
      <c r="L441" s="246" t="str">
        <f>+IF(I441=0,"",'Ark1'!S1810)</f>
        <v/>
      </c>
      <c r="M441" s="310" t="str">
        <f>+IF(I441=0,"",'Ark1'!U1810)</f>
        <v/>
      </c>
      <c r="N441" s="245" t="str">
        <f>+IF(I441=0,"",'Ark1'!V1810)</f>
        <v/>
      </c>
      <c r="O441" s="245" t="str">
        <f>+IF(I441=0,"",'Ark1'!W1810)</f>
        <v/>
      </c>
      <c r="P441" s="247" t="str">
        <f>+IF(I441=0,"",'Ark1'!X1810)</f>
        <v/>
      </c>
      <c r="Q441" s="247" t="str">
        <f>+IF(I441=0,"",'Ark1'!Y1810)</f>
        <v/>
      </c>
      <c r="R441" s="247" t="str">
        <f>+IF(I441=0,"",'Ark1'!Z1810)</f>
        <v/>
      </c>
      <c r="S441" s="245" t="str">
        <f>+IF(I441=0,"",'Ark1'!AA1810)</f>
        <v/>
      </c>
      <c r="T441" s="245" t="str">
        <f>+IF(I441=0,"",'Ark1'!AB1810)</f>
        <v/>
      </c>
      <c r="U441" s="247">
        <f>+'Ark1'!AD1810</f>
        <v>0</v>
      </c>
      <c r="V441" s="245" t="str">
        <f t="shared" si="43"/>
        <v/>
      </c>
      <c r="W441" s="245" t="str">
        <f t="shared" si="44"/>
        <v/>
      </c>
      <c r="X441" s="404"/>
      <c r="AA441" s="30"/>
      <c r="AB441" s="28"/>
    </row>
    <row r="442" spans="1:28" ht="15.6">
      <c r="A442" s="404"/>
      <c r="B442" s="244">
        <f>+'Ark1'!C1811</f>
        <v>2023</v>
      </c>
      <c r="C442" s="404"/>
      <c r="D442" s="244">
        <f>+'Ark1'!M1811</f>
        <v>15</v>
      </c>
      <c r="E442" s="244" t="str">
        <f>VLOOKUP(D442,RNR!$D$8:$E$22,2)</f>
        <v>5+</v>
      </c>
      <c r="F442" s="244">
        <f>+'Ark1'!D1811</f>
        <v>5</v>
      </c>
      <c r="G442" s="244" t="str">
        <f>VLOOKUP(F442,RNR!$G$8:$H$19,2)</f>
        <v>Mai</v>
      </c>
      <c r="H442" s="244">
        <f>+'Ark1'!Q1811</f>
        <v>0</v>
      </c>
      <c r="I442" s="244">
        <f>+'Ark1'!R1811</f>
        <v>0</v>
      </c>
      <c r="J442" s="245" t="str">
        <f>+IF(I442=0,"",'Ark1'!AG1811)</f>
        <v/>
      </c>
      <c r="K442" s="245" t="str">
        <f>+IF(I442=0,"",'Ark1'!AH1811)</f>
        <v/>
      </c>
      <c r="L442" s="246" t="str">
        <f>+IF(I442=0,"",'Ark1'!S1811)</f>
        <v/>
      </c>
      <c r="M442" s="310" t="str">
        <f>+IF(I442=0,"",'Ark1'!U1811)</f>
        <v/>
      </c>
      <c r="N442" s="245" t="str">
        <f>+IF(I442=0,"",'Ark1'!V1811)</f>
        <v/>
      </c>
      <c r="O442" s="245" t="str">
        <f>+IF(I442=0,"",'Ark1'!W1811)</f>
        <v/>
      </c>
      <c r="P442" s="247" t="str">
        <f>+IF(I442=0,"",'Ark1'!X1811)</f>
        <v/>
      </c>
      <c r="Q442" s="247" t="str">
        <f>+IF(I442=0,"",'Ark1'!Y1811)</f>
        <v/>
      </c>
      <c r="R442" s="247" t="str">
        <f>+IF(I442=0,"",'Ark1'!Z1811)</f>
        <v/>
      </c>
      <c r="S442" s="245" t="str">
        <f>+IF(I442=0,"",'Ark1'!AA1811)</f>
        <v/>
      </c>
      <c r="T442" s="245" t="str">
        <f>+IF(I442=0,"",'Ark1'!AB1811)</f>
        <v/>
      </c>
      <c r="U442" s="247">
        <f>+'Ark1'!AD1811</f>
        <v>0</v>
      </c>
      <c r="V442" s="245" t="str">
        <f t="shared" si="43"/>
        <v/>
      </c>
      <c r="W442" s="245" t="str">
        <f t="shared" si="44"/>
        <v/>
      </c>
      <c r="X442" s="404"/>
      <c r="AA442" s="30"/>
      <c r="AB442" s="28"/>
    </row>
    <row r="443" spans="1:28" ht="15.6">
      <c r="A443" s="404"/>
      <c r="B443" s="244">
        <f>+'Ark1'!C1812</f>
        <v>2023</v>
      </c>
      <c r="C443" s="404"/>
      <c r="D443" s="244">
        <f>+'Ark1'!M1812</f>
        <v>15</v>
      </c>
      <c r="E443" s="244" t="str">
        <f>VLOOKUP(D443,RNR!$D$8:$E$22,2)</f>
        <v>5+</v>
      </c>
      <c r="F443" s="244">
        <f>+'Ark1'!D1812</f>
        <v>6</v>
      </c>
      <c r="G443" s="244" t="str">
        <f>VLOOKUP(F443,RNR!$G$8:$H$19,2)</f>
        <v>Jun</v>
      </c>
      <c r="H443" s="244">
        <f>+'Ark1'!Q1812</f>
        <v>0</v>
      </c>
      <c r="I443" s="244">
        <f>+'Ark1'!R1812</f>
        <v>0</v>
      </c>
      <c r="J443" s="245" t="str">
        <f>+IF(I443=0,"",'Ark1'!AG1812)</f>
        <v/>
      </c>
      <c r="K443" s="245" t="str">
        <f>+IF(I443=0,"",'Ark1'!AH1812)</f>
        <v/>
      </c>
      <c r="L443" s="246" t="str">
        <f>+IF(I443=0,"",'Ark1'!S1812)</f>
        <v/>
      </c>
      <c r="M443" s="310" t="str">
        <f>+IF(I443=0,"",'Ark1'!U1812)</f>
        <v/>
      </c>
      <c r="N443" s="245" t="str">
        <f>+IF(I443=0,"",'Ark1'!V1812)</f>
        <v/>
      </c>
      <c r="O443" s="245" t="str">
        <f>+IF(I443=0,"",'Ark1'!W1812)</f>
        <v/>
      </c>
      <c r="P443" s="247" t="str">
        <f>+IF(I443=0,"",'Ark1'!X1812)</f>
        <v/>
      </c>
      <c r="Q443" s="247" t="str">
        <f>+IF(I443=0,"",'Ark1'!Y1812)</f>
        <v/>
      </c>
      <c r="R443" s="247" t="str">
        <f>+IF(I443=0,"",'Ark1'!Z1812)</f>
        <v/>
      </c>
      <c r="S443" s="245" t="str">
        <f>+IF(I443=0,"",'Ark1'!AA1812)</f>
        <v/>
      </c>
      <c r="T443" s="245" t="str">
        <f>+IF(I443=0,"",'Ark1'!AB1812)</f>
        <v/>
      </c>
      <c r="U443" s="247">
        <f>+'Ark1'!AD1812</f>
        <v>0</v>
      </c>
      <c r="V443" s="245" t="str">
        <f t="shared" si="43"/>
        <v/>
      </c>
      <c r="W443" s="245" t="str">
        <f t="shared" si="44"/>
        <v/>
      </c>
      <c r="X443" s="404"/>
      <c r="AA443" s="30"/>
      <c r="AB443" s="28"/>
    </row>
    <row r="444" spans="1:28" ht="15.6">
      <c r="A444" s="404"/>
      <c r="B444" s="244">
        <f>+'Ark1'!C1813</f>
        <v>2023</v>
      </c>
      <c r="C444" s="404"/>
      <c r="D444" s="244">
        <f>+'Ark1'!M1813</f>
        <v>15</v>
      </c>
      <c r="E444" s="244" t="str">
        <f>VLOOKUP(D444,RNR!$D$8:$E$22,2)</f>
        <v>5+</v>
      </c>
      <c r="F444" s="244">
        <f>+'Ark1'!D1813</f>
        <v>7</v>
      </c>
      <c r="G444" s="244" t="str">
        <f>VLOOKUP(F444,RNR!$G$8:$H$19,2)</f>
        <v>Jul</v>
      </c>
      <c r="H444" s="244">
        <f>+'Ark1'!Q1813</f>
        <v>0</v>
      </c>
      <c r="I444" s="244">
        <f>+'Ark1'!R1813</f>
        <v>0</v>
      </c>
      <c r="J444" s="245" t="str">
        <f>+IF(I444=0,"",'Ark1'!AG1813)</f>
        <v/>
      </c>
      <c r="K444" s="245" t="str">
        <f>+IF(I444=0,"",'Ark1'!AH1813)</f>
        <v/>
      </c>
      <c r="L444" s="246" t="str">
        <f>+IF(I444=0,"",'Ark1'!S1813)</f>
        <v/>
      </c>
      <c r="M444" s="310" t="str">
        <f>+IF(I444=0,"",'Ark1'!U1813)</f>
        <v/>
      </c>
      <c r="N444" s="245" t="str">
        <f>+IF(I444=0,"",'Ark1'!V1813)</f>
        <v/>
      </c>
      <c r="O444" s="245" t="str">
        <f>+IF(I444=0,"",'Ark1'!W1813)</f>
        <v/>
      </c>
      <c r="P444" s="247" t="str">
        <f>+IF(I444=0,"",'Ark1'!X1813)</f>
        <v/>
      </c>
      <c r="Q444" s="247" t="str">
        <f>+IF(I444=0,"",'Ark1'!Y1813)</f>
        <v/>
      </c>
      <c r="R444" s="247" t="str">
        <f>+IF(I444=0,"",'Ark1'!Z1813)</f>
        <v/>
      </c>
      <c r="S444" s="245" t="str">
        <f>+IF(I444=0,"",'Ark1'!AA1813)</f>
        <v/>
      </c>
      <c r="T444" s="245" t="str">
        <f>+IF(I444=0,"",'Ark1'!AB1813)</f>
        <v/>
      </c>
      <c r="U444" s="247">
        <f>+'Ark1'!AD1813</f>
        <v>0</v>
      </c>
      <c r="V444" s="245" t="str">
        <f t="shared" si="43"/>
        <v/>
      </c>
      <c r="W444" s="245" t="str">
        <f t="shared" si="44"/>
        <v/>
      </c>
      <c r="X444" s="404"/>
      <c r="AA444" s="30"/>
      <c r="AB444" s="28"/>
    </row>
    <row r="445" spans="1:28" ht="15.6">
      <c r="A445" s="404"/>
      <c r="B445" s="244">
        <f>+'Ark1'!C1814</f>
        <v>2023</v>
      </c>
      <c r="C445" s="404"/>
      <c r="D445" s="244">
        <f>+'Ark1'!M1814</f>
        <v>15</v>
      </c>
      <c r="E445" s="244" t="str">
        <f>VLOOKUP(D445,RNR!$D$8:$E$22,2)</f>
        <v>5+</v>
      </c>
      <c r="F445" s="244">
        <f>+'Ark1'!D1814</f>
        <v>8</v>
      </c>
      <c r="G445" s="244" t="str">
        <f>VLOOKUP(F445,RNR!$G$8:$H$19,2)</f>
        <v>Aug</v>
      </c>
      <c r="H445" s="244">
        <f>+'Ark1'!Q1814</f>
        <v>0</v>
      </c>
      <c r="I445" s="244">
        <f>+'Ark1'!R1814</f>
        <v>0</v>
      </c>
      <c r="J445" s="245" t="str">
        <f>+IF(I445=0,"",'Ark1'!AG1814)</f>
        <v/>
      </c>
      <c r="K445" s="245" t="str">
        <f>+IF(I445=0,"",'Ark1'!AH1814)</f>
        <v/>
      </c>
      <c r="L445" s="246" t="str">
        <f>+IF(I445=0,"",'Ark1'!S1814)</f>
        <v/>
      </c>
      <c r="M445" s="310" t="str">
        <f>+IF(I445=0,"",'Ark1'!U1814)</f>
        <v/>
      </c>
      <c r="N445" s="245" t="str">
        <f>+IF(I445=0,"",'Ark1'!V1814)</f>
        <v/>
      </c>
      <c r="O445" s="245" t="str">
        <f>+IF(I445=0,"",'Ark1'!W1814)</f>
        <v/>
      </c>
      <c r="P445" s="247" t="str">
        <f>+IF(I445=0,"",'Ark1'!X1814)</f>
        <v/>
      </c>
      <c r="Q445" s="247" t="str">
        <f>+IF(I445=0,"",'Ark1'!Y1814)</f>
        <v/>
      </c>
      <c r="R445" s="247" t="str">
        <f>+IF(I445=0,"",'Ark1'!Z1814)</f>
        <v/>
      </c>
      <c r="S445" s="245" t="str">
        <f>+IF(I445=0,"",'Ark1'!AA1814)</f>
        <v/>
      </c>
      <c r="T445" s="245" t="str">
        <f>+IF(I445=0,"",'Ark1'!AB1814)</f>
        <v/>
      </c>
      <c r="U445" s="247">
        <f>+'Ark1'!AD1814</f>
        <v>0</v>
      </c>
      <c r="V445" s="245" t="str">
        <f t="shared" si="43"/>
        <v/>
      </c>
      <c r="W445" s="245" t="str">
        <f t="shared" si="44"/>
        <v/>
      </c>
      <c r="X445" s="404"/>
      <c r="AA445" s="30"/>
      <c r="AB445" s="28"/>
    </row>
    <row r="446" spans="1:28" ht="15.6">
      <c r="A446" s="404"/>
      <c r="B446" s="244">
        <f>+'Ark1'!C1815</f>
        <v>2023</v>
      </c>
      <c r="C446" s="404"/>
      <c r="D446" s="244">
        <f>+'Ark1'!M1815</f>
        <v>15</v>
      </c>
      <c r="E446" s="244" t="str">
        <f>VLOOKUP(D446,RNR!$D$8:$E$22,2)</f>
        <v>5+</v>
      </c>
      <c r="F446" s="244">
        <f>+'Ark1'!D1815</f>
        <v>9</v>
      </c>
      <c r="G446" s="244" t="str">
        <f>VLOOKUP(F446,RNR!$G$8:$H$19,2)</f>
        <v>Sep</v>
      </c>
      <c r="H446" s="244">
        <f>+'Ark1'!Q1815</f>
        <v>0</v>
      </c>
      <c r="I446" s="244">
        <f>+'Ark1'!R1815</f>
        <v>0</v>
      </c>
      <c r="J446" s="245" t="str">
        <f>+IF(I446=0,"",'Ark1'!AG1815)</f>
        <v/>
      </c>
      <c r="K446" s="245" t="str">
        <f>+IF(I446=0,"",'Ark1'!AH1815)</f>
        <v/>
      </c>
      <c r="L446" s="246" t="str">
        <f>+IF(I446=0,"",'Ark1'!S1815)</f>
        <v/>
      </c>
      <c r="M446" s="310" t="str">
        <f>+IF(I446=0,"",'Ark1'!U1815)</f>
        <v/>
      </c>
      <c r="N446" s="245" t="str">
        <f>+IF(I446=0,"",'Ark1'!V1815)</f>
        <v/>
      </c>
      <c r="O446" s="245" t="str">
        <f>+IF(I446=0,"",'Ark1'!W1815)</f>
        <v/>
      </c>
      <c r="P446" s="247" t="str">
        <f>+IF(I446=0,"",'Ark1'!X1815)</f>
        <v/>
      </c>
      <c r="Q446" s="247" t="str">
        <f>+IF(I446=0,"",'Ark1'!Y1815)</f>
        <v/>
      </c>
      <c r="R446" s="247" t="str">
        <f>+IF(I446=0,"",'Ark1'!Z1815)</f>
        <v/>
      </c>
      <c r="S446" s="245" t="str">
        <f>+IF(I446=0,"",'Ark1'!AA1815)</f>
        <v/>
      </c>
      <c r="T446" s="245" t="str">
        <f>+IF(I446=0,"",'Ark1'!AB1815)</f>
        <v/>
      </c>
      <c r="U446" s="247">
        <f>+'Ark1'!AD1815</f>
        <v>0</v>
      </c>
      <c r="V446" s="245" t="str">
        <f t="shared" si="43"/>
        <v/>
      </c>
      <c r="W446" s="245" t="str">
        <f t="shared" si="44"/>
        <v/>
      </c>
      <c r="X446" s="404"/>
      <c r="AA446" s="30"/>
      <c r="AB446" s="28"/>
    </row>
    <row r="447" spans="1:28" ht="15.6">
      <c r="A447" s="404"/>
      <c r="B447" s="244">
        <f>+'Ark1'!C1816</f>
        <v>2023</v>
      </c>
      <c r="C447" s="404"/>
      <c r="D447" s="244">
        <f>+'Ark1'!M1816</f>
        <v>15</v>
      </c>
      <c r="E447" s="244" t="str">
        <f>VLOOKUP(D447,RNR!$D$8:$E$22,2)</f>
        <v>5+</v>
      </c>
      <c r="F447" s="244">
        <f>+'Ark1'!D1816</f>
        <v>10</v>
      </c>
      <c r="G447" s="244" t="str">
        <f>VLOOKUP(F447,RNR!$G$8:$H$19,2)</f>
        <v>Okt</v>
      </c>
      <c r="H447" s="244">
        <f>+'Ark1'!Q1816</f>
        <v>0</v>
      </c>
      <c r="I447" s="244">
        <f>+'Ark1'!R1816</f>
        <v>0</v>
      </c>
      <c r="J447" s="245" t="str">
        <f>+IF(I447=0,"",'Ark1'!AG1816)</f>
        <v/>
      </c>
      <c r="K447" s="245" t="str">
        <f>+IF(I447=0,"",'Ark1'!AH1816)</f>
        <v/>
      </c>
      <c r="L447" s="246" t="str">
        <f>+IF(I447=0,"",'Ark1'!S1816)</f>
        <v/>
      </c>
      <c r="M447" s="310" t="str">
        <f>+IF(I447=0,"",'Ark1'!U1816)</f>
        <v/>
      </c>
      <c r="N447" s="245" t="str">
        <f>+IF(I447=0,"",'Ark1'!V1816)</f>
        <v/>
      </c>
      <c r="O447" s="245" t="str">
        <f>+IF(I447=0,"",'Ark1'!W1816)</f>
        <v/>
      </c>
      <c r="P447" s="247" t="str">
        <f>+IF(I447=0,"",'Ark1'!X1816)</f>
        <v/>
      </c>
      <c r="Q447" s="247" t="str">
        <f>+IF(I447=0,"",'Ark1'!Y1816)</f>
        <v/>
      </c>
      <c r="R447" s="247" t="str">
        <f>+IF(I447=0,"",'Ark1'!Z1816)</f>
        <v/>
      </c>
      <c r="S447" s="245" t="str">
        <f>+IF(I447=0,"",'Ark1'!AA1816)</f>
        <v/>
      </c>
      <c r="T447" s="245" t="str">
        <f>+IF(I447=0,"",'Ark1'!AB1816)</f>
        <v/>
      </c>
      <c r="U447" s="247">
        <f>+'Ark1'!AD1816</f>
        <v>0</v>
      </c>
      <c r="V447" s="245" t="str">
        <f t="shared" si="43"/>
        <v/>
      </c>
      <c r="W447" s="245" t="str">
        <f t="shared" si="44"/>
        <v/>
      </c>
      <c r="X447" s="404"/>
      <c r="AA447" s="30"/>
      <c r="AB447" s="28"/>
    </row>
    <row r="448" spans="1:28" ht="15.6">
      <c r="A448" s="404"/>
      <c r="B448" s="244">
        <f>+'Ark1'!C1817</f>
        <v>2023</v>
      </c>
      <c r="C448" s="404"/>
      <c r="D448" s="244">
        <f>+'Ark1'!M1817</f>
        <v>15</v>
      </c>
      <c r="E448" s="244" t="str">
        <f>VLOOKUP(D448,RNR!$D$8:$E$22,2)</f>
        <v>5+</v>
      </c>
      <c r="F448" s="244">
        <f>+'Ark1'!D1817</f>
        <v>11</v>
      </c>
      <c r="G448" s="244" t="str">
        <f>VLOOKUP(F448,RNR!$G$8:$H$19,2)</f>
        <v>Nov</v>
      </c>
      <c r="H448" s="244">
        <f>+'Ark1'!Q1817</f>
        <v>0</v>
      </c>
      <c r="I448" s="244">
        <f>+'Ark1'!R1817</f>
        <v>0</v>
      </c>
      <c r="J448" s="245" t="str">
        <f>+IF(I448=0,"",'Ark1'!AG1817)</f>
        <v/>
      </c>
      <c r="K448" s="245" t="str">
        <f>+IF(I448=0,"",'Ark1'!AH1817)</f>
        <v/>
      </c>
      <c r="L448" s="246" t="str">
        <f>+IF(I448=0,"",'Ark1'!S1817)</f>
        <v/>
      </c>
      <c r="M448" s="310" t="str">
        <f>+IF(I448=0,"",'Ark1'!U1817)</f>
        <v/>
      </c>
      <c r="N448" s="245" t="str">
        <f>+IF(I448=0,"",'Ark1'!V1817)</f>
        <v/>
      </c>
      <c r="O448" s="245" t="str">
        <f>+IF(I448=0,"",'Ark1'!W1817)</f>
        <v/>
      </c>
      <c r="P448" s="247" t="str">
        <f>+IF(I448=0,"",'Ark1'!X1817)</f>
        <v/>
      </c>
      <c r="Q448" s="247" t="str">
        <f>+IF(I448=0,"",'Ark1'!Y1817)</f>
        <v/>
      </c>
      <c r="R448" s="247" t="str">
        <f>+IF(I448=0,"",'Ark1'!Z1817)</f>
        <v/>
      </c>
      <c r="S448" s="245" t="str">
        <f>+IF(I448=0,"",'Ark1'!AA1817)</f>
        <v/>
      </c>
      <c r="T448" s="245" t="str">
        <f>+IF(I448=0,"",'Ark1'!AB1817)</f>
        <v/>
      </c>
      <c r="U448" s="247">
        <f>+'Ark1'!AD1817</f>
        <v>0</v>
      </c>
      <c r="V448" s="245" t="str">
        <f t="shared" si="43"/>
        <v/>
      </c>
      <c r="W448" s="245" t="str">
        <f t="shared" si="44"/>
        <v/>
      </c>
      <c r="X448" s="404"/>
      <c r="AA448" s="30"/>
      <c r="AB448" s="28"/>
    </row>
    <row r="449" spans="1:28" ht="15.6">
      <c r="A449" s="404"/>
      <c r="B449" s="244">
        <f>+'Ark1'!C1818</f>
        <v>2023</v>
      </c>
      <c r="C449" s="404"/>
      <c r="D449" s="244">
        <f>+'Ark1'!M1818</f>
        <v>15</v>
      </c>
      <c r="E449" s="244" t="str">
        <f>VLOOKUP(D449,RNR!$D$8:$E$22,2)</f>
        <v>5+</v>
      </c>
      <c r="F449" s="244">
        <f>+'Ark1'!D1818</f>
        <v>12</v>
      </c>
      <c r="G449" s="244" t="str">
        <f>VLOOKUP(F449,RNR!$G$8:$H$19,2)</f>
        <v>Des</v>
      </c>
      <c r="H449" s="244">
        <f>+'Ark1'!Q1818</f>
        <v>0</v>
      </c>
      <c r="I449" s="244">
        <f>+'Ark1'!R1818</f>
        <v>0</v>
      </c>
      <c r="J449" s="245" t="str">
        <f>+IF(I449=0,"",'Ark1'!AG1818)</f>
        <v/>
      </c>
      <c r="K449" s="245" t="str">
        <f>+IF(I449=0,"",'Ark1'!AH1818)</f>
        <v/>
      </c>
      <c r="L449" s="246" t="str">
        <f>+IF(I449=0,"",'Ark1'!S1818)</f>
        <v/>
      </c>
      <c r="M449" s="310" t="str">
        <f>+IF(I449=0,"",'Ark1'!U1818)</f>
        <v/>
      </c>
      <c r="N449" s="245" t="str">
        <f>+IF(I449=0,"",'Ark1'!V1818)</f>
        <v/>
      </c>
      <c r="O449" s="245" t="str">
        <f>+IF(I449=0,"",'Ark1'!W1818)</f>
        <v/>
      </c>
      <c r="P449" s="247" t="str">
        <f>+IF(I449=0,"",'Ark1'!X1818)</f>
        <v/>
      </c>
      <c r="Q449" s="247" t="str">
        <f>+IF(I449=0,"",'Ark1'!Y1818)</f>
        <v/>
      </c>
      <c r="R449" s="247" t="str">
        <f>+IF(I449=0,"",'Ark1'!Z1818)</f>
        <v/>
      </c>
      <c r="S449" s="245" t="str">
        <f>+IF(I449=0,"",'Ark1'!AA1818)</f>
        <v/>
      </c>
      <c r="T449" s="245" t="str">
        <f>+IF(I449=0,"",'Ark1'!AB1818)</f>
        <v/>
      </c>
      <c r="U449" s="247">
        <f>+'Ark1'!AD1818</f>
        <v>0</v>
      </c>
      <c r="V449" s="245" t="str">
        <f t="shared" si="43"/>
        <v/>
      </c>
      <c r="W449" s="245" t="str">
        <f t="shared" si="44"/>
        <v/>
      </c>
      <c r="X449" s="404"/>
      <c r="AA449" s="30"/>
      <c r="AB449" s="28"/>
    </row>
    <row r="450" spans="1:28">
      <c r="A450" s="404"/>
      <c r="B450" s="404"/>
      <c r="C450" s="404"/>
      <c r="D450" s="404"/>
      <c r="E450" s="404"/>
      <c r="F450" s="404"/>
      <c r="G450" s="404"/>
      <c r="H450" s="404"/>
      <c r="I450" s="404"/>
      <c r="J450" s="404"/>
      <c r="K450" s="404"/>
      <c r="L450" s="404"/>
      <c r="M450" s="404"/>
      <c r="N450" s="404"/>
      <c r="O450" s="404"/>
      <c r="P450" s="404"/>
      <c r="Q450" s="404"/>
      <c r="R450" s="404"/>
      <c r="S450" s="404"/>
      <c r="T450" s="404"/>
      <c r="U450" s="404"/>
      <c r="V450" s="404"/>
      <c r="W450" s="404"/>
      <c r="X450" s="404"/>
      <c r="AA450" s="30"/>
      <c r="AB450" s="28"/>
    </row>
    <row r="451" spans="1:28">
      <c r="A451" s="404"/>
      <c r="B451" s="404"/>
      <c r="C451" s="404"/>
      <c r="D451" s="404"/>
      <c r="E451" s="404"/>
      <c r="F451" s="404"/>
      <c r="G451" s="404"/>
      <c r="H451" s="404"/>
      <c r="I451" s="404"/>
      <c r="J451" s="404"/>
      <c r="K451" s="404"/>
      <c r="L451" s="404"/>
      <c r="M451" s="404"/>
      <c r="N451" s="404"/>
      <c r="O451" s="404"/>
      <c r="P451" s="404"/>
      <c r="Q451" s="404"/>
      <c r="R451" s="404"/>
      <c r="S451" s="404"/>
      <c r="T451" s="404"/>
      <c r="U451" s="404"/>
      <c r="V451" s="404"/>
      <c r="W451" s="404"/>
      <c r="X451" s="404"/>
      <c r="AA451" s="30"/>
      <c r="AB451" s="28"/>
    </row>
    <row r="452" spans="1:28">
      <c r="A452" s="30"/>
      <c r="B452" s="30"/>
      <c r="C452" s="30"/>
      <c r="D452" s="30"/>
      <c r="E452" s="30"/>
      <c r="F452" s="30"/>
      <c r="G452" s="30"/>
      <c r="H452" s="30"/>
      <c r="I452" s="30"/>
      <c r="L452" s="30"/>
      <c r="M452" s="30"/>
      <c r="N452" s="30"/>
      <c r="O452" s="30"/>
      <c r="P452" s="30"/>
      <c r="Q452" s="30"/>
      <c r="R452" s="30"/>
      <c r="T452" s="30"/>
      <c r="U452" s="30"/>
      <c r="V452" s="30"/>
      <c r="AA452" s="30"/>
      <c r="AB452" s="28"/>
    </row>
    <row r="453" spans="1:28">
      <c r="A453" s="30"/>
      <c r="B453" s="30"/>
      <c r="C453" s="30"/>
      <c r="D453" s="30"/>
      <c r="E453" s="30"/>
      <c r="F453" s="30"/>
      <c r="G453" s="30"/>
      <c r="H453" s="30"/>
      <c r="I453" s="30"/>
      <c r="L453" s="30"/>
      <c r="M453" s="30"/>
      <c r="N453" s="30"/>
      <c r="O453" s="30"/>
      <c r="P453" s="30"/>
      <c r="Q453" s="30"/>
      <c r="R453" s="30"/>
      <c r="T453" s="30"/>
      <c r="U453" s="30"/>
      <c r="V453" s="30"/>
      <c r="AA453" s="30"/>
      <c r="AB453" s="28"/>
    </row>
    <row r="454" spans="1:28">
      <c r="A454" s="30"/>
      <c r="B454" s="30"/>
      <c r="C454" s="30"/>
      <c r="D454" s="30"/>
      <c r="E454" s="30"/>
      <c r="F454" s="30"/>
      <c r="G454" s="30"/>
      <c r="H454" s="30"/>
      <c r="I454" s="30"/>
      <c r="L454" s="30"/>
      <c r="M454" s="30"/>
      <c r="N454" s="30"/>
      <c r="O454" s="30"/>
      <c r="P454" s="30"/>
      <c r="Q454" s="30"/>
      <c r="R454" s="30"/>
      <c r="T454" s="30"/>
      <c r="U454" s="30"/>
      <c r="V454" s="30"/>
      <c r="AA454" s="30"/>
      <c r="AB454" s="28"/>
    </row>
    <row r="455" spans="1:28">
      <c r="A455" s="30"/>
      <c r="B455" s="30"/>
      <c r="C455" s="30"/>
      <c r="D455" s="30"/>
      <c r="E455" s="30"/>
      <c r="F455" s="30"/>
      <c r="G455" s="30"/>
      <c r="H455" s="30"/>
      <c r="I455" s="30"/>
      <c r="L455" s="30"/>
      <c r="M455" s="30"/>
      <c r="N455" s="30"/>
      <c r="O455" s="30"/>
      <c r="P455" s="30"/>
      <c r="Q455" s="30"/>
      <c r="R455" s="30"/>
      <c r="T455" s="30"/>
      <c r="U455" s="30"/>
      <c r="V455" s="30"/>
      <c r="AA455" s="30"/>
      <c r="AB455" s="28"/>
    </row>
    <row r="456" spans="1:28">
      <c r="A456" s="30"/>
      <c r="B456" s="30"/>
      <c r="C456" s="30"/>
      <c r="D456" s="30"/>
      <c r="E456" s="30"/>
      <c r="F456" s="30"/>
      <c r="G456" s="30"/>
      <c r="H456" s="30"/>
      <c r="I456" s="30"/>
      <c r="L456" s="30"/>
      <c r="M456" s="30"/>
      <c r="N456" s="30"/>
      <c r="O456" s="30"/>
      <c r="P456" s="30"/>
      <c r="Q456" s="30"/>
      <c r="R456" s="30"/>
      <c r="T456" s="30"/>
      <c r="U456" s="30"/>
      <c r="V456" s="30"/>
      <c r="AA456" s="30"/>
      <c r="AB456" s="28"/>
    </row>
    <row r="457" spans="1:28">
      <c r="A457" s="30"/>
      <c r="B457" s="30"/>
      <c r="C457" s="30"/>
      <c r="D457" s="30"/>
      <c r="E457" s="30"/>
      <c r="F457" s="30"/>
      <c r="G457" s="30"/>
      <c r="H457" s="30"/>
      <c r="I457" s="30"/>
      <c r="L457" s="30"/>
      <c r="M457" s="30"/>
      <c r="N457" s="30"/>
      <c r="O457" s="30"/>
      <c r="P457" s="30"/>
      <c r="Q457" s="30"/>
      <c r="R457" s="30"/>
      <c r="T457" s="30"/>
      <c r="U457" s="30"/>
      <c r="V457" s="30"/>
      <c r="AA457" s="30"/>
      <c r="AB457" s="28"/>
    </row>
    <row r="458" spans="1:28">
      <c r="A458" s="30"/>
      <c r="B458" s="30"/>
      <c r="C458" s="30"/>
      <c r="D458" s="30"/>
      <c r="E458" s="30"/>
      <c r="F458" s="30"/>
      <c r="G458" s="30"/>
      <c r="H458" s="30"/>
      <c r="I458" s="30"/>
      <c r="L458" s="30"/>
      <c r="M458" s="30"/>
      <c r="N458" s="30"/>
      <c r="O458" s="30"/>
      <c r="P458" s="30"/>
      <c r="Q458" s="30"/>
      <c r="R458" s="30"/>
      <c r="T458" s="30"/>
      <c r="U458" s="30"/>
      <c r="V458" s="30"/>
      <c r="AA458" s="30"/>
      <c r="AB458" s="28"/>
    </row>
    <row r="459" spans="1:28">
      <c r="A459" s="30"/>
      <c r="B459" s="30"/>
      <c r="C459" s="30"/>
      <c r="D459" s="30"/>
      <c r="E459" s="30"/>
      <c r="F459" s="30"/>
      <c r="G459" s="30"/>
      <c r="H459" s="30"/>
      <c r="I459" s="30"/>
      <c r="L459" s="30"/>
      <c r="M459" s="30"/>
      <c r="N459" s="30"/>
      <c r="O459" s="30"/>
      <c r="P459" s="30"/>
      <c r="Q459" s="30"/>
      <c r="R459" s="30"/>
      <c r="T459" s="30"/>
      <c r="U459" s="30"/>
      <c r="V459" s="30"/>
      <c r="AA459" s="30"/>
      <c r="AB459" s="28"/>
    </row>
    <row r="460" spans="1:28">
      <c r="A460" s="30"/>
      <c r="B460" s="30"/>
      <c r="C460" s="30"/>
      <c r="D460" s="30"/>
      <c r="E460" s="30"/>
      <c r="F460" s="30"/>
      <c r="G460" s="30"/>
      <c r="H460" s="30"/>
      <c r="I460" s="30"/>
      <c r="L460" s="30"/>
      <c r="M460" s="30"/>
      <c r="N460" s="30"/>
      <c r="O460" s="30"/>
      <c r="P460" s="30"/>
      <c r="Q460" s="30"/>
      <c r="R460" s="30"/>
      <c r="T460" s="30"/>
      <c r="U460" s="30"/>
      <c r="V460" s="30"/>
      <c r="AA460" s="30"/>
      <c r="AB460" s="28"/>
    </row>
    <row r="461" spans="1:28">
      <c r="A461" s="30"/>
      <c r="B461" s="30"/>
      <c r="C461" s="30"/>
      <c r="D461" s="30"/>
      <c r="E461" s="30"/>
      <c r="F461" s="30"/>
      <c r="G461" s="30"/>
      <c r="H461" s="30"/>
      <c r="I461" s="30"/>
      <c r="L461" s="30"/>
      <c r="M461" s="30"/>
      <c r="N461" s="30"/>
      <c r="O461" s="30"/>
      <c r="P461" s="30"/>
      <c r="Q461" s="30"/>
      <c r="R461" s="30"/>
      <c r="T461" s="30"/>
      <c r="U461" s="30"/>
      <c r="V461" s="30"/>
      <c r="AA461" s="30"/>
      <c r="AB461" s="28"/>
    </row>
    <row r="462" spans="1:28">
      <c r="A462" s="30"/>
      <c r="B462" s="30"/>
      <c r="C462" s="30"/>
      <c r="D462" s="30"/>
      <c r="E462" s="30"/>
      <c r="F462" s="30"/>
      <c r="G462" s="30"/>
      <c r="H462" s="30"/>
      <c r="I462" s="30"/>
      <c r="L462" s="30"/>
      <c r="M462" s="30"/>
      <c r="N462" s="30"/>
      <c r="O462" s="30"/>
      <c r="P462" s="30"/>
      <c r="Q462" s="30"/>
      <c r="R462" s="30"/>
      <c r="T462" s="30"/>
      <c r="U462" s="30"/>
      <c r="V462" s="30"/>
      <c r="AA462" s="30"/>
      <c r="AB462" s="28"/>
    </row>
    <row r="463" spans="1:28">
      <c r="A463" s="30"/>
      <c r="B463" s="30"/>
      <c r="C463" s="30"/>
      <c r="D463" s="30"/>
      <c r="E463" s="30"/>
      <c r="F463" s="30"/>
      <c r="G463" s="30"/>
      <c r="H463" s="30"/>
      <c r="I463" s="30"/>
      <c r="L463" s="30"/>
      <c r="M463" s="30"/>
      <c r="N463" s="30"/>
      <c r="O463" s="30"/>
      <c r="P463" s="30"/>
      <c r="Q463" s="30"/>
      <c r="R463" s="30"/>
      <c r="T463" s="30"/>
      <c r="U463" s="30"/>
      <c r="V463" s="30"/>
      <c r="AA463" s="30"/>
      <c r="AB463" s="28"/>
    </row>
    <row r="464" spans="1:28">
      <c r="A464" s="30"/>
      <c r="B464" s="30"/>
      <c r="C464" s="30"/>
      <c r="D464" s="30"/>
      <c r="E464" s="30"/>
      <c r="F464" s="30"/>
      <c r="G464" s="30"/>
      <c r="H464" s="30"/>
      <c r="I464" s="30"/>
      <c r="L464" s="30"/>
      <c r="M464" s="30"/>
      <c r="N464" s="30"/>
      <c r="O464" s="30"/>
      <c r="P464" s="30"/>
      <c r="Q464" s="30"/>
      <c r="R464" s="30"/>
      <c r="T464" s="30"/>
      <c r="U464" s="30"/>
      <c r="V464" s="30"/>
      <c r="AA464" s="30"/>
      <c r="AB464" s="28"/>
    </row>
    <row r="465" spans="1:28">
      <c r="A465" s="30"/>
      <c r="B465" s="30"/>
      <c r="C465" s="30"/>
      <c r="D465" s="30"/>
      <c r="E465" s="30"/>
      <c r="F465" s="30"/>
      <c r="G465" s="30"/>
      <c r="H465" s="30"/>
      <c r="I465" s="30"/>
      <c r="L465" s="30"/>
      <c r="M465" s="30"/>
      <c r="N465" s="30"/>
      <c r="O465" s="30"/>
      <c r="P465" s="30"/>
      <c r="Q465" s="30"/>
      <c r="R465" s="30"/>
      <c r="T465" s="30"/>
      <c r="U465" s="30"/>
      <c r="V465" s="30"/>
      <c r="AA465" s="30"/>
      <c r="AB465" s="28"/>
    </row>
    <row r="466" spans="1:28">
      <c r="A466" s="30"/>
      <c r="B466" s="30"/>
      <c r="C466" s="30"/>
      <c r="D466" s="30"/>
      <c r="E466" s="30"/>
      <c r="F466" s="30"/>
      <c r="G466" s="30"/>
      <c r="H466" s="30"/>
      <c r="I466" s="30"/>
      <c r="L466" s="30"/>
      <c r="M466" s="30"/>
      <c r="N466" s="30"/>
      <c r="O466" s="30"/>
      <c r="P466" s="30"/>
      <c r="Q466" s="30"/>
      <c r="R466" s="30"/>
      <c r="T466" s="30"/>
      <c r="U466" s="30"/>
      <c r="V466" s="30"/>
      <c r="AA466" s="30"/>
      <c r="AB466" s="28"/>
    </row>
    <row r="467" spans="1:28">
      <c r="A467" s="30"/>
      <c r="B467" s="30"/>
      <c r="C467" s="30"/>
      <c r="D467" s="30"/>
      <c r="E467" s="30"/>
      <c r="F467" s="30"/>
      <c r="G467" s="30"/>
      <c r="H467" s="30"/>
      <c r="I467" s="30"/>
      <c r="L467" s="30"/>
      <c r="M467" s="30"/>
      <c r="N467" s="30"/>
      <c r="O467" s="30"/>
      <c r="P467" s="30"/>
      <c r="Q467" s="30"/>
      <c r="R467" s="30"/>
      <c r="T467" s="30"/>
      <c r="U467" s="30"/>
      <c r="V467" s="30"/>
      <c r="AA467" s="30"/>
      <c r="AB467" s="28"/>
    </row>
    <row r="468" spans="1:28">
      <c r="A468" s="30"/>
      <c r="B468" s="30"/>
      <c r="C468" s="30"/>
      <c r="D468" s="30"/>
      <c r="E468" s="30"/>
      <c r="F468" s="30"/>
      <c r="G468" s="30"/>
      <c r="H468" s="30"/>
      <c r="I468" s="30"/>
      <c r="L468" s="30"/>
      <c r="M468" s="30"/>
      <c r="N468" s="30"/>
      <c r="O468" s="30"/>
      <c r="P468" s="30"/>
      <c r="Q468" s="30"/>
      <c r="R468" s="30"/>
      <c r="T468" s="30"/>
      <c r="U468" s="30"/>
      <c r="V468" s="30"/>
    </row>
    <row r="469" spans="1:28">
      <c r="A469" s="30"/>
      <c r="B469" s="30"/>
      <c r="C469" s="30"/>
      <c r="D469" s="30"/>
      <c r="E469" s="30"/>
      <c r="F469" s="30"/>
      <c r="G469" s="30"/>
      <c r="H469" s="30"/>
      <c r="I469" s="30"/>
      <c r="L469" s="30"/>
      <c r="M469" s="30"/>
      <c r="N469" s="30"/>
      <c r="O469" s="30"/>
      <c r="P469" s="30"/>
      <c r="Q469" s="30"/>
      <c r="R469" s="30"/>
      <c r="T469" s="30"/>
      <c r="U469" s="30"/>
      <c r="V469" s="30"/>
    </row>
    <row r="470" spans="1:28">
      <c r="A470" s="30"/>
      <c r="B470" s="30"/>
      <c r="C470" s="30"/>
      <c r="D470" s="30"/>
      <c r="E470" s="30"/>
      <c r="F470" s="30"/>
      <c r="G470" s="30"/>
      <c r="H470" s="30"/>
      <c r="I470" s="30"/>
      <c r="L470" s="30"/>
      <c r="M470" s="30"/>
      <c r="N470" s="30"/>
      <c r="O470" s="30"/>
      <c r="P470" s="30"/>
      <c r="Q470" s="30"/>
      <c r="R470" s="30"/>
      <c r="T470" s="30"/>
      <c r="U470" s="30"/>
      <c r="V470" s="30"/>
    </row>
    <row r="471" spans="1:28">
      <c r="A471" s="30"/>
      <c r="B471" s="30"/>
      <c r="C471" s="30"/>
      <c r="D471" s="30"/>
      <c r="E471" s="30"/>
      <c r="F471" s="30"/>
      <c r="G471" s="30"/>
      <c r="H471" s="30"/>
      <c r="I471" s="30"/>
      <c r="L471" s="30"/>
      <c r="M471" s="30"/>
      <c r="N471" s="30"/>
      <c r="O471" s="30"/>
      <c r="P471" s="30"/>
      <c r="Q471" s="30"/>
      <c r="R471" s="30"/>
      <c r="T471" s="30"/>
      <c r="U471" s="30"/>
      <c r="V471" s="30"/>
    </row>
    <row r="472" spans="1:28">
      <c r="A472" s="30"/>
      <c r="B472" s="30"/>
      <c r="C472" s="30"/>
      <c r="D472" s="30"/>
      <c r="E472" s="30"/>
      <c r="F472" s="30"/>
      <c r="G472" s="30"/>
      <c r="H472" s="30"/>
      <c r="I472" s="30"/>
      <c r="L472" s="30"/>
      <c r="M472" s="30"/>
      <c r="N472" s="30"/>
      <c r="O472" s="30"/>
      <c r="P472" s="30"/>
      <c r="Q472" s="30"/>
      <c r="R472" s="30"/>
      <c r="T472" s="30"/>
      <c r="U472" s="30"/>
      <c r="V472" s="30"/>
    </row>
    <row r="473" spans="1:28">
      <c r="A473" s="30"/>
      <c r="B473" s="30"/>
      <c r="C473" s="30"/>
      <c r="D473" s="30"/>
      <c r="E473" s="30"/>
      <c r="F473" s="30"/>
      <c r="G473" s="30"/>
      <c r="H473" s="30"/>
      <c r="I473" s="30"/>
      <c r="L473" s="30"/>
      <c r="M473" s="30"/>
      <c r="N473" s="30"/>
      <c r="O473" s="30"/>
      <c r="P473" s="30"/>
      <c r="Q473" s="30"/>
      <c r="R473" s="30"/>
      <c r="T473" s="30"/>
      <c r="U473" s="30"/>
      <c r="V473" s="30"/>
    </row>
    <row r="474" spans="1:28">
      <c r="A474" s="30"/>
      <c r="B474" s="30"/>
      <c r="C474" s="30"/>
      <c r="D474" s="30"/>
      <c r="E474" s="30"/>
      <c r="F474" s="30"/>
      <c r="G474" s="30"/>
      <c r="H474" s="30"/>
      <c r="I474" s="30"/>
      <c r="L474" s="30"/>
      <c r="M474" s="30"/>
      <c r="N474" s="30"/>
      <c r="O474" s="30"/>
      <c r="P474" s="30"/>
      <c r="Q474" s="30"/>
      <c r="R474" s="30"/>
      <c r="T474" s="30"/>
      <c r="U474" s="30"/>
      <c r="V474" s="30"/>
    </row>
    <row r="475" spans="1:28">
      <c r="A475" s="30"/>
      <c r="B475" s="30"/>
      <c r="C475" s="30"/>
      <c r="D475" s="30"/>
      <c r="E475" s="30"/>
      <c r="F475" s="30"/>
      <c r="G475" s="30"/>
      <c r="H475" s="30"/>
      <c r="I475" s="30"/>
      <c r="L475" s="30"/>
      <c r="M475" s="30"/>
      <c r="N475" s="30"/>
      <c r="O475" s="30"/>
      <c r="P475" s="30"/>
      <c r="Q475" s="30"/>
      <c r="R475" s="30"/>
      <c r="T475" s="30"/>
      <c r="U475" s="30"/>
      <c r="V475" s="30"/>
    </row>
    <row r="476" spans="1:28">
      <c r="A476" s="30"/>
      <c r="B476" s="30"/>
      <c r="C476" s="30"/>
      <c r="D476" s="30"/>
      <c r="E476" s="30"/>
      <c r="F476" s="30"/>
      <c r="G476" s="30"/>
      <c r="H476" s="30"/>
      <c r="I476" s="30"/>
      <c r="L476" s="30"/>
      <c r="M476" s="30"/>
      <c r="N476" s="30"/>
      <c r="O476" s="30"/>
      <c r="P476" s="30"/>
      <c r="Q476" s="30"/>
      <c r="R476" s="30"/>
      <c r="T476" s="30"/>
      <c r="U476" s="30"/>
      <c r="V476" s="30"/>
    </row>
    <row r="477" spans="1:28">
      <c r="A477" s="30"/>
      <c r="B477" s="30"/>
      <c r="C477" s="30"/>
      <c r="D477" s="30"/>
      <c r="E477" s="30"/>
      <c r="F477" s="30"/>
      <c r="G477" s="30"/>
      <c r="H477" s="30"/>
      <c r="I477" s="30"/>
      <c r="L477" s="30"/>
      <c r="M477" s="30"/>
      <c r="N477" s="30"/>
      <c r="O477" s="30"/>
      <c r="P477" s="30"/>
      <c r="Q477" s="30"/>
      <c r="R477" s="30"/>
      <c r="T477" s="30"/>
      <c r="U477" s="30"/>
      <c r="V477" s="30"/>
    </row>
    <row r="478" spans="1:28">
      <c r="A478" s="30"/>
      <c r="B478" s="30"/>
      <c r="C478" s="30"/>
      <c r="D478" s="30"/>
      <c r="E478" s="30"/>
      <c r="F478" s="30"/>
      <c r="G478" s="30"/>
      <c r="H478" s="30"/>
      <c r="I478" s="30"/>
      <c r="L478" s="30"/>
      <c r="M478" s="30"/>
      <c r="N478" s="30"/>
      <c r="O478" s="30"/>
      <c r="P478" s="30"/>
      <c r="Q478" s="30"/>
      <c r="R478" s="30"/>
      <c r="T478" s="30"/>
      <c r="U478" s="30"/>
      <c r="V478" s="30"/>
    </row>
    <row r="479" spans="1:28">
      <c r="A479" s="30"/>
      <c r="B479" s="30"/>
      <c r="C479" s="30"/>
      <c r="D479" s="30"/>
      <c r="E479" s="30"/>
      <c r="F479" s="30"/>
      <c r="G479" s="30"/>
      <c r="H479" s="30"/>
      <c r="I479" s="30"/>
      <c r="L479" s="30"/>
      <c r="M479" s="30"/>
      <c r="N479" s="30"/>
      <c r="O479" s="30"/>
      <c r="P479" s="30"/>
      <c r="Q479" s="30"/>
      <c r="R479" s="30"/>
      <c r="T479" s="30"/>
      <c r="U479" s="30"/>
      <c r="V479" s="30"/>
    </row>
    <row r="480" spans="1:28">
      <c r="A480" s="30"/>
      <c r="B480" s="30"/>
      <c r="C480" s="30"/>
      <c r="D480" s="30"/>
      <c r="E480" s="30"/>
      <c r="F480" s="30"/>
      <c r="G480" s="30"/>
      <c r="H480" s="30"/>
      <c r="I480" s="30"/>
      <c r="L480" s="30"/>
      <c r="M480" s="30"/>
      <c r="N480" s="30"/>
      <c r="O480" s="30"/>
      <c r="P480" s="30"/>
      <c r="Q480" s="30"/>
      <c r="R480" s="30"/>
      <c r="T480" s="30"/>
      <c r="U480" s="30"/>
      <c r="V480" s="30"/>
    </row>
    <row r="481" spans="1:22">
      <c r="A481" s="30"/>
      <c r="B481" s="30"/>
      <c r="C481" s="30"/>
      <c r="D481" s="30"/>
      <c r="E481" s="30"/>
      <c r="F481" s="30"/>
      <c r="G481" s="30"/>
      <c r="H481" s="30"/>
      <c r="I481" s="30"/>
      <c r="L481" s="30"/>
      <c r="M481" s="30"/>
      <c r="N481" s="30"/>
      <c r="O481" s="30"/>
      <c r="P481" s="30"/>
      <c r="Q481" s="30"/>
      <c r="R481" s="30"/>
      <c r="T481" s="30"/>
      <c r="U481" s="30"/>
      <c r="V481" s="30"/>
    </row>
    <row r="482" spans="1:22">
      <c r="A482" s="30"/>
      <c r="B482" s="30"/>
      <c r="C482" s="30"/>
      <c r="D482" s="30"/>
      <c r="E482" s="30"/>
      <c r="F482" s="30"/>
      <c r="G482" s="30"/>
      <c r="H482" s="30"/>
      <c r="I482" s="30"/>
      <c r="L482" s="30"/>
      <c r="M482" s="30"/>
      <c r="N482" s="30"/>
      <c r="O482" s="30"/>
      <c r="P482" s="30"/>
      <c r="Q482" s="30"/>
      <c r="R482" s="30"/>
      <c r="T482" s="30"/>
      <c r="U482" s="30"/>
      <c r="V482" s="30"/>
    </row>
    <row r="483" spans="1:22">
      <c r="A483" s="30"/>
      <c r="B483" s="30"/>
      <c r="C483" s="30"/>
      <c r="D483" s="30"/>
      <c r="E483" s="30"/>
      <c r="F483" s="30"/>
      <c r="G483" s="30"/>
      <c r="H483" s="30"/>
      <c r="I483" s="30"/>
      <c r="L483" s="30"/>
      <c r="M483" s="30"/>
      <c r="N483" s="30"/>
      <c r="O483" s="30"/>
      <c r="P483" s="30"/>
      <c r="Q483" s="30"/>
      <c r="R483" s="30"/>
      <c r="T483" s="30"/>
      <c r="U483" s="30"/>
      <c r="V483" s="30"/>
    </row>
    <row r="484" spans="1:22">
      <c r="A484" s="30"/>
      <c r="B484" s="30"/>
      <c r="C484" s="30"/>
      <c r="D484" s="30"/>
      <c r="E484" s="30"/>
      <c r="F484" s="30"/>
      <c r="G484" s="30"/>
      <c r="H484" s="30"/>
      <c r="I484" s="30"/>
      <c r="L484" s="30"/>
      <c r="M484" s="30"/>
      <c r="N484" s="30"/>
      <c r="O484" s="30"/>
      <c r="P484" s="30"/>
      <c r="Q484" s="30"/>
      <c r="R484" s="30"/>
      <c r="T484" s="30"/>
      <c r="U484" s="30"/>
      <c r="V484" s="30"/>
    </row>
    <row r="485" spans="1:22">
      <c r="A485" s="30"/>
      <c r="B485" s="30"/>
      <c r="C485" s="30"/>
      <c r="D485" s="30"/>
      <c r="E485" s="30"/>
      <c r="F485" s="30"/>
      <c r="G485" s="30"/>
      <c r="H485" s="30"/>
      <c r="I485" s="30"/>
      <c r="L485" s="30"/>
      <c r="M485" s="30"/>
      <c r="N485" s="30"/>
      <c r="O485" s="30"/>
      <c r="P485" s="30"/>
      <c r="Q485" s="30"/>
      <c r="R485" s="30"/>
      <c r="T485" s="30"/>
      <c r="U485" s="30"/>
      <c r="V485" s="30"/>
    </row>
    <row r="486" spans="1:22">
      <c r="A486" s="30"/>
      <c r="B486" s="30"/>
      <c r="C486" s="30"/>
      <c r="D486" s="30"/>
      <c r="E486" s="30"/>
      <c r="F486" s="30"/>
      <c r="G486" s="30"/>
      <c r="H486" s="30"/>
      <c r="I486" s="30"/>
      <c r="L486" s="30"/>
      <c r="M486" s="30"/>
      <c r="N486" s="30"/>
      <c r="O486" s="30"/>
      <c r="P486" s="30"/>
      <c r="Q486" s="30"/>
      <c r="R486" s="30"/>
      <c r="T486" s="30"/>
      <c r="U486" s="30"/>
      <c r="V486" s="30"/>
    </row>
    <row r="487" spans="1:22">
      <c r="A487" s="30"/>
      <c r="B487" s="30"/>
      <c r="C487" s="30"/>
      <c r="D487" s="30"/>
      <c r="E487" s="30"/>
      <c r="F487" s="30"/>
      <c r="G487" s="30"/>
      <c r="H487" s="30"/>
      <c r="I487" s="30"/>
      <c r="L487" s="30"/>
      <c r="M487" s="30"/>
      <c r="N487" s="30"/>
      <c r="O487" s="30"/>
      <c r="P487" s="30"/>
      <c r="Q487" s="30"/>
      <c r="R487" s="30"/>
      <c r="T487" s="30"/>
      <c r="U487" s="30"/>
      <c r="V487" s="30"/>
    </row>
    <row r="488" spans="1:22">
      <c r="A488" s="30"/>
      <c r="B488" s="30"/>
      <c r="C488" s="30"/>
      <c r="D488" s="30"/>
      <c r="E488" s="30"/>
      <c r="F488" s="30"/>
      <c r="G488" s="30"/>
      <c r="H488" s="30"/>
      <c r="I488" s="30"/>
      <c r="L488" s="30"/>
      <c r="M488" s="30"/>
      <c r="N488" s="30"/>
      <c r="O488" s="30"/>
      <c r="P488" s="30"/>
      <c r="Q488" s="30"/>
      <c r="R488" s="30"/>
      <c r="T488" s="30"/>
      <c r="U488" s="30"/>
      <c r="V488" s="30"/>
    </row>
    <row r="489" spans="1:22">
      <c r="A489" s="30"/>
      <c r="B489" s="30"/>
      <c r="C489" s="30"/>
      <c r="D489" s="30"/>
      <c r="E489" s="30"/>
      <c r="F489" s="30"/>
      <c r="G489" s="30"/>
      <c r="H489" s="30"/>
      <c r="I489" s="30"/>
      <c r="L489" s="30"/>
      <c r="M489" s="30"/>
      <c r="N489" s="30"/>
      <c r="O489" s="30"/>
      <c r="P489" s="30"/>
      <c r="Q489" s="30"/>
      <c r="R489" s="30"/>
      <c r="T489" s="30"/>
      <c r="U489" s="30"/>
      <c r="V489" s="30"/>
    </row>
    <row r="490" spans="1:22">
      <c r="A490" s="30"/>
      <c r="B490" s="30"/>
      <c r="C490" s="30"/>
      <c r="D490" s="30"/>
      <c r="E490" s="30"/>
      <c r="F490" s="30"/>
      <c r="G490" s="30"/>
      <c r="H490" s="30"/>
      <c r="I490" s="30"/>
      <c r="L490" s="30"/>
      <c r="M490" s="30"/>
      <c r="N490" s="30"/>
      <c r="O490" s="30"/>
      <c r="P490" s="30"/>
      <c r="Q490" s="30"/>
      <c r="R490" s="30"/>
      <c r="T490" s="30"/>
      <c r="U490" s="30"/>
      <c r="V490" s="30"/>
    </row>
    <row r="491" spans="1:22">
      <c r="A491" s="30"/>
      <c r="B491" s="30"/>
      <c r="C491" s="30"/>
      <c r="D491" s="30"/>
      <c r="E491" s="30"/>
      <c r="F491" s="30"/>
      <c r="G491" s="30"/>
      <c r="H491" s="30"/>
      <c r="I491" s="30"/>
      <c r="L491" s="30"/>
      <c r="M491" s="30"/>
      <c r="N491" s="30"/>
      <c r="O491" s="30"/>
      <c r="P491" s="30"/>
      <c r="Q491" s="30"/>
      <c r="R491" s="30"/>
      <c r="T491" s="30"/>
      <c r="U491" s="30"/>
      <c r="V491" s="30"/>
    </row>
    <row r="492" spans="1:22">
      <c r="A492" s="30"/>
      <c r="B492" s="30"/>
      <c r="C492" s="30"/>
      <c r="D492" s="30"/>
      <c r="E492" s="30"/>
      <c r="F492" s="30"/>
      <c r="G492" s="30"/>
      <c r="H492" s="30"/>
      <c r="I492" s="30"/>
      <c r="L492" s="30"/>
      <c r="M492" s="30"/>
      <c r="N492" s="30"/>
      <c r="O492" s="30"/>
      <c r="P492" s="30"/>
      <c r="Q492" s="30"/>
      <c r="R492" s="30"/>
      <c r="T492" s="30"/>
      <c r="U492" s="30"/>
      <c r="V492" s="30"/>
    </row>
    <row r="493" spans="1:22">
      <c r="A493" s="30"/>
      <c r="B493" s="30"/>
      <c r="C493" s="30"/>
      <c r="D493" s="30"/>
      <c r="E493" s="30"/>
      <c r="F493" s="30"/>
      <c r="G493" s="30"/>
      <c r="H493" s="30"/>
      <c r="I493" s="30"/>
      <c r="L493" s="30"/>
      <c r="M493" s="30"/>
      <c r="N493" s="30"/>
      <c r="O493" s="30"/>
      <c r="P493" s="30"/>
      <c r="Q493" s="30"/>
      <c r="R493" s="30"/>
      <c r="T493" s="30"/>
      <c r="U493" s="30"/>
      <c r="V493" s="30"/>
    </row>
    <row r="494" spans="1:22">
      <c r="A494" s="30"/>
      <c r="B494" s="30"/>
      <c r="C494" s="30"/>
      <c r="D494" s="30"/>
      <c r="E494" s="30"/>
      <c r="F494" s="30"/>
      <c r="G494" s="30"/>
      <c r="H494" s="30"/>
      <c r="I494" s="30"/>
      <c r="L494" s="30"/>
      <c r="M494" s="30"/>
      <c r="N494" s="30"/>
      <c r="O494" s="30"/>
      <c r="P494" s="30"/>
      <c r="Q494" s="30"/>
      <c r="R494" s="30"/>
      <c r="T494" s="30"/>
      <c r="U494" s="30"/>
      <c r="V494" s="30"/>
    </row>
    <row r="495" spans="1:22">
      <c r="A495" s="30"/>
      <c r="B495" s="30"/>
      <c r="C495" s="30"/>
      <c r="D495" s="30"/>
      <c r="E495" s="30"/>
      <c r="F495" s="30"/>
      <c r="G495" s="30"/>
      <c r="H495" s="30"/>
      <c r="I495" s="30"/>
      <c r="L495" s="30"/>
      <c r="M495" s="30"/>
      <c r="N495" s="30"/>
      <c r="O495" s="30"/>
      <c r="P495" s="30"/>
      <c r="Q495" s="30"/>
      <c r="R495" s="30"/>
      <c r="T495" s="30"/>
      <c r="U495" s="30"/>
      <c r="V495" s="30"/>
    </row>
    <row r="496" spans="1:22">
      <c r="A496" s="30"/>
      <c r="B496" s="30"/>
      <c r="C496" s="30"/>
      <c r="D496" s="30"/>
      <c r="E496" s="30"/>
      <c r="F496" s="30"/>
      <c r="G496" s="30"/>
      <c r="H496" s="30"/>
      <c r="I496" s="30"/>
      <c r="L496" s="30"/>
      <c r="M496" s="30"/>
      <c r="N496" s="30"/>
      <c r="O496" s="30"/>
      <c r="P496" s="30"/>
      <c r="Q496" s="30"/>
      <c r="R496" s="30"/>
      <c r="T496" s="30"/>
      <c r="U496" s="30"/>
      <c r="V496" s="30"/>
    </row>
    <row r="497" spans="1:22">
      <c r="A497" s="30"/>
      <c r="B497" s="30"/>
      <c r="C497" s="30"/>
      <c r="D497" s="30"/>
      <c r="E497" s="30"/>
      <c r="F497" s="30"/>
      <c r="G497" s="30"/>
      <c r="H497" s="30"/>
      <c r="I497" s="30"/>
      <c r="L497" s="30"/>
      <c r="M497" s="30"/>
      <c r="N497" s="30"/>
      <c r="O497" s="30"/>
      <c r="P497" s="30"/>
      <c r="Q497" s="30"/>
      <c r="R497" s="30"/>
      <c r="T497" s="30"/>
      <c r="U497" s="30"/>
      <c r="V497" s="30"/>
    </row>
    <row r="498" spans="1:22">
      <c r="A498" s="30"/>
      <c r="B498" s="30"/>
      <c r="C498" s="30"/>
      <c r="D498" s="30"/>
      <c r="E498" s="30"/>
      <c r="F498" s="30"/>
      <c r="G498" s="30"/>
      <c r="H498" s="30"/>
      <c r="I498" s="30"/>
      <c r="L498" s="30"/>
      <c r="M498" s="30"/>
      <c r="N498" s="30"/>
      <c r="O498" s="30"/>
      <c r="P498" s="30"/>
      <c r="Q498" s="30"/>
      <c r="R498" s="30"/>
      <c r="T498" s="30"/>
      <c r="U498" s="30"/>
      <c r="V498" s="30"/>
    </row>
    <row r="499" spans="1:22">
      <c r="A499" s="30"/>
      <c r="B499" s="30"/>
      <c r="C499" s="30"/>
      <c r="D499" s="30"/>
      <c r="E499" s="30"/>
      <c r="F499" s="30"/>
      <c r="G499" s="30"/>
      <c r="H499" s="30"/>
      <c r="I499" s="30"/>
      <c r="L499" s="30"/>
      <c r="M499" s="30"/>
      <c r="N499" s="30"/>
      <c r="O499" s="30"/>
      <c r="P499" s="30"/>
      <c r="Q499" s="30"/>
      <c r="R499" s="30"/>
      <c r="T499" s="30"/>
      <c r="U499" s="30"/>
      <c r="V499" s="30"/>
    </row>
    <row r="500" spans="1:22">
      <c r="A500" s="30"/>
      <c r="B500" s="30"/>
      <c r="C500" s="30"/>
      <c r="D500" s="30"/>
      <c r="E500" s="30"/>
      <c r="F500" s="30"/>
      <c r="G500" s="30"/>
      <c r="H500" s="30"/>
      <c r="I500" s="30"/>
      <c r="L500" s="30"/>
      <c r="M500" s="30"/>
      <c r="N500" s="30"/>
      <c r="O500" s="30"/>
      <c r="P500" s="30"/>
      <c r="Q500" s="30"/>
      <c r="R500" s="30"/>
      <c r="T500" s="30"/>
      <c r="U500" s="30"/>
      <c r="V500" s="30"/>
    </row>
    <row r="501" spans="1:22">
      <c r="A501" s="30"/>
      <c r="B501" s="30"/>
      <c r="C501" s="30"/>
      <c r="D501" s="30"/>
      <c r="E501" s="30"/>
      <c r="F501" s="30"/>
      <c r="G501" s="30"/>
      <c r="H501" s="30"/>
      <c r="I501" s="30"/>
      <c r="L501" s="30"/>
      <c r="M501" s="30"/>
      <c r="N501" s="30"/>
      <c r="O501" s="30"/>
      <c r="P501" s="30"/>
      <c r="Q501" s="30"/>
      <c r="R501" s="30"/>
      <c r="T501" s="30"/>
      <c r="U501" s="30"/>
      <c r="V501" s="30"/>
    </row>
    <row r="502" spans="1:22">
      <c r="A502" s="30"/>
      <c r="B502" s="30"/>
      <c r="C502" s="30"/>
      <c r="D502" s="30"/>
      <c r="E502" s="30"/>
      <c r="F502" s="30"/>
      <c r="G502" s="30"/>
      <c r="H502" s="30"/>
      <c r="I502" s="30"/>
      <c r="L502" s="30"/>
      <c r="M502" s="30"/>
      <c r="N502" s="30"/>
      <c r="O502" s="30"/>
      <c r="P502" s="30"/>
      <c r="Q502" s="30"/>
      <c r="R502" s="30"/>
      <c r="T502" s="30"/>
      <c r="U502" s="30"/>
      <c r="V502" s="30"/>
    </row>
    <row r="503" spans="1:22">
      <c r="A503" s="30"/>
      <c r="B503" s="30"/>
      <c r="C503" s="30"/>
      <c r="D503" s="30"/>
      <c r="E503" s="30"/>
      <c r="F503" s="30"/>
      <c r="G503" s="30"/>
      <c r="H503" s="30"/>
      <c r="I503" s="30"/>
      <c r="L503" s="30"/>
      <c r="M503" s="30"/>
      <c r="N503" s="30"/>
      <c r="O503" s="30"/>
      <c r="P503" s="30"/>
      <c r="Q503" s="30"/>
      <c r="R503" s="30"/>
      <c r="T503" s="30"/>
      <c r="U503" s="30"/>
      <c r="V503" s="30"/>
    </row>
    <row r="504" spans="1:22">
      <c r="A504" s="30"/>
      <c r="B504" s="30"/>
      <c r="C504" s="30"/>
      <c r="D504" s="30"/>
      <c r="E504" s="30"/>
      <c r="F504" s="30"/>
      <c r="G504" s="30"/>
      <c r="H504" s="30"/>
      <c r="I504" s="30"/>
      <c r="L504" s="30"/>
      <c r="M504" s="30"/>
      <c r="N504" s="30"/>
      <c r="O504" s="30"/>
      <c r="P504" s="30"/>
      <c r="Q504" s="30"/>
      <c r="R504" s="30"/>
      <c r="T504" s="30"/>
      <c r="U504" s="30"/>
      <c r="V504" s="30"/>
    </row>
    <row r="505" spans="1:22">
      <c r="A505" s="30"/>
      <c r="B505" s="30"/>
      <c r="C505" s="30"/>
      <c r="D505" s="30"/>
      <c r="E505" s="30"/>
      <c r="F505" s="30"/>
      <c r="G505" s="30"/>
      <c r="H505" s="30"/>
      <c r="I505" s="30"/>
      <c r="L505" s="30"/>
      <c r="M505" s="30"/>
      <c r="N505" s="30"/>
      <c r="O505" s="30"/>
      <c r="P505" s="30"/>
      <c r="Q505" s="30"/>
      <c r="R505" s="30"/>
      <c r="T505" s="30"/>
      <c r="U505" s="30"/>
      <c r="V505" s="30"/>
    </row>
  </sheetData>
  <mergeCells count="1">
    <mergeCell ref="Q5:S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73"/>
  <sheetViews>
    <sheetView zoomScale="89" zoomScaleNormal="89" workbookViewId="0">
      <selection activeCell="Y17" sqref="Y17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656</v>
      </c>
    </row>
    <row r="28" spans="25:26" ht="15.6">
      <c r="Y28" s="333">
        <f>+År!B36</f>
        <v>1903</v>
      </c>
      <c r="Z28" s="3" t="s">
        <v>8</v>
      </c>
    </row>
    <row r="32" spans="25:26">
      <c r="Y32" s="3" t="s">
        <v>657</v>
      </c>
    </row>
    <row r="33" spans="25:25">
      <c r="Y33" s="3" t="s">
        <v>658</v>
      </c>
    </row>
    <row r="58" spans="16:26">
      <c r="Y58" s="3" t="s">
        <v>664</v>
      </c>
    </row>
    <row r="59" spans="16:26" ht="15.6">
      <c r="Y59" s="5">
        <f>+År!G36</f>
        <v>15.270204939569082</v>
      </c>
      <c r="Z59" s="3" t="s">
        <v>661</v>
      </c>
    </row>
    <row r="63" spans="16:26">
      <c r="P63"/>
    </row>
    <row r="64" spans="16:26">
      <c r="P64"/>
    </row>
    <row r="65" spans="16:27">
      <c r="P65"/>
    </row>
    <row r="66" spans="16:27">
      <c r="P66"/>
    </row>
    <row r="67" spans="16:27">
      <c r="P67"/>
    </row>
    <row r="68" spans="16:27">
      <c r="P68"/>
    </row>
    <row r="69" spans="16:27">
      <c r="P69"/>
    </row>
    <row r="70" spans="16:27">
      <c r="P70"/>
    </row>
    <row r="71" spans="16:27">
      <c r="P71"/>
    </row>
    <row r="72" spans="16:27">
      <c r="P72"/>
    </row>
    <row r="73" spans="16:27">
      <c r="P73"/>
    </row>
    <row r="74" spans="16:27">
      <c r="P74"/>
    </row>
    <row r="75" spans="16:27">
      <c r="P75"/>
    </row>
    <row r="76" spans="16:27">
      <c r="P76"/>
    </row>
    <row r="77" spans="16:27">
      <c r="P77"/>
    </row>
    <row r="78" spans="16:27">
      <c r="P78"/>
    </row>
    <row r="79" spans="16:27">
      <c r="P79"/>
    </row>
    <row r="80" spans="16:27">
      <c r="P80"/>
      <c r="AA80" s="3" t="s">
        <v>672</v>
      </c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 ht="15.6">
      <c r="P85"/>
      <c r="X85" s="5">
        <f>+År!I36</f>
        <v>9.4781923279033062</v>
      </c>
      <c r="Y85" s="3" t="s">
        <v>662</v>
      </c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>
      <c r="P93"/>
    </row>
    <row r="94" spans="16:25">
      <c r="P94"/>
    </row>
    <row r="95" spans="16:25">
      <c r="P95"/>
      <c r="X95" s="3" t="s">
        <v>596</v>
      </c>
      <c r="Y95" s="3" t="s">
        <v>0</v>
      </c>
    </row>
    <row r="96" spans="16:25">
      <c r="P96"/>
      <c r="X96">
        <f t="shared" ref="X96:X99" si="0">1+X97</f>
        <v>9</v>
      </c>
      <c r="Y96" s="3" t="s">
        <v>35</v>
      </c>
    </row>
    <row r="97" spans="16:25">
      <c r="P97"/>
      <c r="X97">
        <f t="shared" si="0"/>
        <v>8</v>
      </c>
      <c r="Y97" s="3" t="s">
        <v>34</v>
      </c>
    </row>
    <row r="98" spans="16:25">
      <c r="P98"/>
      <c r="X98">
        <f t="shared" si="0"/>
        <v>7</v>
      </c>
      <c r="Y98" s="3" t="s">
        <v>33</v>
      </c>
    </row>
    <row r="99" spans="16:25">
      <c r="P99"/>
      <c r="X99">
        <f t="shared" si="0"/>
        <v>6</v>
      </c>
      <c r="Y99" s="3" t="s">
        <v>32</v>
      </c>
    </row>
    <row r="100" spans="16:25">
      <c r="P100"/>
      <c r="X100">
        <f>1+X101</f>
        <v>5</v>
      </c>
      <c r="Y100" s="306" t="s">
        <v>404</v>
      </c>
    </row>
    <row r="101" spans="16:25">
      <c r="P101"/>
      <c r="X101">
        <v>4</v>
      </c>
      <c r="Y101" s="3" t="s">
        <v>31</v>
      </c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477" customFormat="1"/>
    <row r="113" s="477" customFormat="1"/>
    <row r="114" s="477" customFormat="1"/>
    <row r="115" s="477" customFormat="1"/>
    <row r="116" s="477" customFormat="1"/>
    <row r="117" s="477" customFormat="1"/>
    <row r="118" s="477" customFormat="1"/>
    <row r="119" s="477" customFormat="1"/>
    <row r="120" s="477" customFormat="1"/>
    <row r="121" s="477" customFormat="1"/>
    <row r="122" s="477" customFormat="1"/>
    <row r="123" s="477" customFormat="1"/>
    <row r="124" s="477" customFormat="1"/>
    <row r="125" s="477" customFormat="1"/>
    <row r="126" s="477" customFormat="1"/>
    <row r="127" s="477" customFormat="1"/>
    <row r="128" s="477" customFormat="1"/>
    <row r="129" s="477" customFormat="1"/>
    <row r="130" s="477" customFormat="1"/>
    <row r="131" s="477" customFormat="1"/>
    <row r="132" s="477" customFormat="1"/>
    <row r="133" s="477" customFormat="1"/>
    <row r="134" s="477" customFormat="1"/>
    <row r="135" s="477" customFormat="1"/>
    <row r="136" s="477" customFormat="1"/>
    <row r="137" s="477" customFormat="1"/>
    <row r="138" s="477" customFormat="1"/>
    <row r="139" s="477" customFormat="1"/>
    <row r="140" s="477" customFormat="1"/>
    <row r="141" s="477" customFormat="1"/>
    <row r="142" s="477" customFormat="1"/>
    <row r="143" s="477" customFormat="1"/>
    <row r="144" s="477" customFormat="1"/>
    <row r="145" s="477" customFormat="1"/>
    <row r="146" s="477" customFormat="1"/>
    <row r="147" s="477" customFormat="1"/>
    <row r="148" s="477" customFormat="1"/>
    <row r="149" s="477" customFormat="1"/>
    <row r="150" s="477" customFormat="1"/>
    <row r="151" s="477" customFormat="1"/>
    <row r="152" s="477" customFormat="1"/>
    <row r="153" s="477" customFormat="1"/>
    <row r="154" s="477" customFormat="1"/>
    <row r="155" s="477" customFormat="1"/>
    <row r="156" s="477" customFormat="1"/>
    <row r="157" s="477" customFormat="1"/>
    <row r="158" s="477" customFormat="1"/>
    <row r="159" s="477" customFormat="1"/>
    <row r="160" s="477" customFormat="1"/>
    <row r="161" s="477" customFormat="1"/>
    <row r="162" s="477" customFormat="1"/>
    <row r="163" s="477" customFormat="1"/>
    <row r="164" s="477" customFormat="1"/>
    <row r="165" s="477" customFormat="1"/>
    <row r="166" s="477" customFormat="1"/>
    <row r="167" s="477" customFormat="1"/>
    <row r="168" s="477" customFormat="1"/>
    <row r="169" s="477" customFormat="1"/>
    <row r="170" s="477" customFormat="1"/>
    <row r="171" s="477" customFormat="1"/>
    <row r="172" s="477" customFormat="1"/>
    <row r="173" s="477" customFormat="1"/>
    <row r="174" s="477" customFormat="1"/>
    <row r="175" s="477" customFormat="1"/>
    <row r="176" s="477" customFormat="1"/>
    <row r="177" spans="16:25" s="477" customFormat="1"/>
    <row r="178" spans="16:25" s="477" customFormat="1"/>
    <row r="179" spans="16:25" s="477" customFormat="1"/>
    <row r="180" spans="16:25" s="477" customFormat="1"/>
    <row r="181" spans="16:25" s="477" customFormat="1"/>
    <row r="182" spans="16:25" s="477" customFormat="1"/>
    <row r="183" spans="16:25" s="477" customFormat="1"/>
    <row r="184" spans="16:25" s="477" customFormat="1"/>
    <row r="185" spans="16:25" s="477" customFormat="1"/>
    <row r="186" spans="16:25">
      <c r="P186"/>
      <c r="X186" s="3" t="s">
        <v>596</v>
      </c>
      <c r="Y186" s="3" t="s">
        <v>579</v>
      </c>
    </row>
    <row r="187" spans="16:25">
      <c r="P187"/>
      <c r="X187">
        <v>5</v>
      </c>
      <c r="Y187" s="306" t="s">
        <v>98</v>
      </c>
    </row>
    <row r="188" spans="16:25">
      <c r="P188"/>
      <c r="X188">
        <v>6</v>
      </c>
      <c r="Y188" s="3" t="s">
        <v>99</v>
      </c>
    </row>
    <row r="189" spans="16:25">
      <c r="P189"/>
      <c r="X189">
        <v>7</v>
      </c>
      <c r="Y189" s="3" t="s">
        <v>100</v>
      </c>
    </row>
    <row r="190" spans="16:25">
      <c r="P190"/>
      <c r="X190">
        <v>8</v>
      </c>
      <c r="Y190" s="306" t="s">
        <v>101</v>
      </c>
    </row>
    <row r="191" spans="16:25">
      <c r="P191"/>
    </row>
    <row r="192" spans="16:25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>
      <c r="P197"/>
    </row>
    <row r="198" spans="16:25" ht="15.6">
      <c r="P198"/>
      <c r="X198" s="5">
        <f>+År!P36</f>
        <v>6.9842354177614316</v>
      </c>
      <c r="Y198" s="3" t="s">
        <v>663</v>
      </c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>
      <c r="P207"/>
    </row>
    <row r="208" spans="16:25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21">
      <c r="P225"/>
    </row>
    <row r="226" spans="16:21">
      <c r="P226"/>
    </row>
    <row r="227" spans="16:21">
      <c r="P227"/>
    </row>
    <row r="228" spans="16:21">
      <c r="P228"/>
      <c r="T228" s="4"/>
      <c r="U228" s="4"/>
    </row>
    <row r="229" spans="16:21">
      <c r="P229"/>
      <c r="T229" s="4"/>
      <c r="U229" s="4"/>
    </row>
    <row r="230" spans="16:21">
      <c r="P230"/>
      <c r="T230" s="4"/>
      <c r="U230" s="4"/>
    </row>
    <row r="231" spans="16:21">
      <c r="P231"/>
      <c r="T231" s="23"/>
      <c r="U231" s="23"/>
    </row>
    <row r="232" spans="16:21">
      <c r="P232"/>
      <c r="T232" s="23"/>
      <c r="U232" s="23"/>
    </row>
    <row r="233" spans="16:21">
      <c r="P233"/>
      <c r="T233" s="23"/>
      <c r="U233" s="23"/>
    </row>
    <row r="234" spans="16:21">
      <c r="P234"/>
      <c r="T234" s="23"/>
      <c r="U234" s="23"/>
    </row>
    <row r="235" spans="16:21">
      <c r="P235"/>
      <c r="T235" s="23"/>
      <c r="U235" s="23"/>
    </row>
    <row r="236" spans="16:21">
      <c r="P236"/>
      <c r="T236" s="23"/>
      <c r="U236" s="23"/>
    </row>
    <row r="237" spans="16:21">
      <c r="P237"/>
      <c r="T237" s="23"/>
      <c r="U237" s="23"/>
    </row>
    <row r="238" spans="16:21">
      <c r="P238"/>
      <c r="T238" s="23"/>
      <c r="U238" s="23"/>
    </row>
    <row r="239" spans="16:21">
      <c r="P239"/>
      <c r="T239" s="23"/>
      <c r="U239" s="23"/>
    </row>
    <row r="240" spans="16:21">
      <c r="P240"/>
      <c r="T240" s="23"/>
      <c r="U240" s="23"/>
    </row>
    <row r="241" spans="4:25">
      <c r="P241"/>
      <c r="T241" s="23"/>
      <c r="U241" s="23"/>
      <c r="Y241" s="3" t="s">
        <v>660</v>
      </c>
    </row>
    <row r="242" spans="4:25"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23"/>
      <c r="U242" s="23"/>
      <c r="V242" s="22"/>
    </row>
    <row r="243" spans="4:25"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23"/>
      <c r="U243" s="23"/>
      <c r="V243" s="4"/>
    </row>
    <row r="244" spans="4:25"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23"/>
      <c r="U244" s="23"/>
      <c r="V244" s="4"/>
    </row>
    <row r="245" spans="4:25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</row>
    <row r="246" spans="4:25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4:25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</row>
    <row r="248" spans="4:25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</row>
    <row r="249" spans="4:25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V249" s="23"/>
    </row>
    <row r="250" spans="4:25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V250" s="23"/>
    </row>
    <row r="251" spans="4:25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V251" s="23"/>
    </row>
    <row r="252" spans="4:25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V252" s="23"/>
    </row>
    <row r="253" spans="4:25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V253" s="23"/>
    </row>
    <row r="254" spans="4:25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V254" s="23"/>
    </row>
    <row r="255" spans="4:25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V255" s="23"/>
    </row>
    <row r="256" spans="4:25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V256" s="23"/>
    </row>
    <row r="257" spans="10:22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V257" s="23"/>
    </row>
    <row r="258" spans="10:22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V258" s="23"/>
    </row>
    <row r="259" spans="10:22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V259" s="23"/>
    </row>
    <row r="260" spans="10:22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V260" s="23"/>
    </row>
    <row r="261" spans="10:22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V261" s="23"/>
    </row>
    <row r="262" spans="10:22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V262" s="23"/>
    </row>
    <row r="263" spans="10:22">
      <c r="P263"/>
    </row>
    <row r="264" spans="10:22">
      <c r="P264"/>
    </row>
    <row r="265" spans="10:22">
      <c r="P265"/>
    </row>
    <row r="266" spans="10:22">
      <c r="P266"/>
    </row>
    <row r="267" spans="10:22">
      <c r="P267"/>
    </row>
    <row r="273" spans="25:25">
      <c r="Y273" s="3"/>
    </row>
    <row r="355" spans="1:18">
      <c r="A355" s="31"/>
      <c r="B355" s="31"/>
      <c r="C355" s="31"/>
      <c r="D355" s="31"/>
      <c r="E355" s="31"/>
      <c r="F355" s="31"/>
      <c r="G355" s="31"/>
      <c r="H355" s="31"/>
    </row>
    <row r="356" spans="1:18">
      <c r="A356" s="39"/>
      <c r="B356" s="39"/>
      <c r="C356" s="39"/>
      <c r="D356" s="39"/>
      <c r="E356" s="39"/>
      <c r="F356" s="39"/>
      <c r="G356" s="39"/>
      <c r="H356" s="39"/>
      <c r="I356" s="31"/>
      <c r="J356" s="31"/>
      <c r="K356" s="31"/>
      <c r="L356" s="31"/>
      <c r="M356" s="31"/>
      <c r="N356" s="31"/>
      <c r="O356" s="31"/>
      <c r="P356" s="281"/>
      <c r="Q356" s="31"/>
      <c r="R356" s="31"/>
    </row>
    <row r="357" spans="1:18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282"/>
      <c r="Q357" s="39"/>
      <c r="R357" s="39"/>
    </row>
    <row r="358" spans="1:1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282"/>
      <c r="Q358" s="39"/>
      <c r="R358" s="39"/>
    </row>
    <row r="359" spans="1:18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282"/>
      <c r="Q359" s="39"/>
      <c r="R359" s="39"/>
    </row>
    <row r="360" spans="1:18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282"/>
      <c r="Q360" s="39"/>
      <c r="R360" s="39"/>
    </row>
    <row r="361" spans="1:18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282"/>
      <c r="Q361" s="39"/>
      <c r="R361" s="39"/>
    </row>
    <row r="362" spans="1:18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282"/>
      <c r="Q362" s="39"/>
      <c r="R362" s="39"/>
    </row>
    <row r="363" spans="1:18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282"/>
      <c r="Q363" s="39"/>
      <c r="R363" s="39"/>
    </row>
    <row r="364" spans="1:18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282"/>
      <c r="Q364" s="39"/>
      <c r="R364" s="39"/>
    </row>
    <row r="365" spans="1:18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282"/>
      <c r="Q365" s="39"/>
      <c r="R365" s="39"/>
    </row>
    <row r="366" spans="1:18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282"/>
      <c r="Q366" s="39"/>
      <c r="R366" s="39"/>
    </row>
    <row r="367" spans="1:18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282"/>
      <c r="Q367" s="39"/>
      <c r="R367" s="39"/>
    </row>
    <row r="368" spans="1:1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282"/>
      <c r="Q368" s="39"/>
      <c r="R368" s="39"/>
    </row>
    <row r="369" spans="1:18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282"/>
      <c r="Q369" s="39"/>
      <c r="R369" s="39"/>
    </row>
    <row r="370" spans="1:18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282"/>
      <c r="Q370" s="39"/>
      <c r="R370" s="39"/>
    </row>
    <row r="371" spans="1:18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282"/>
      <c r="Q371" s="39"/>
      <c r="R371" s="39"/>
    </row>
    <row r="372" spans="1:18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282"/>
      <c r="Q372" s="39"/>
      <c r="R372" s="39"/>
    </row>
    <row r="373" spans="1:18">
      <c r="I373" s="39"/>
      <c r="J373" s="39"/>
      <c r="K373" s="39"/>
      <c r="L373" s="39"/>
      <c r="M373" s="39"/>
      <c r="N373" s="39"/>
      <c r="O373" s="39"/>
      <c r="P373" s="282"/>
      <c r="Q373" s="39"/>
      <c r="R373" s="39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44"/>
  <sheetViews>
    <sheetView zoomScale="91" zoomScaleNormal="91" workbookViewId="0">
      <selection activeCell="B11" sqref="B11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6328125" style="342" customWidth="1"/>
    <col min="6" max="6" width="0.90625" style="342" customWidth="1"/>
    <col min="7" max="7" width="7.08984375" style="342" customWidth="1"/>
    <col min="8" max="8" width="5.36328125" style="101" customWidth="1"/>
    <col min="9" max="9" width="5.36328125" customWidth="1"/>
    <col min="10" max="10" width="6.08984375" style="101" customWidth="1"/>
    <col min="11" max="11" width="1.453125" style="101" customWidth="1"/>
    <col min="12" max="12" width="6.08984375" style="11" customWidth="1"/>
    <col min="13" max="13" width="1.36328125" style="101" customWidth="1"/>
    <col min="14" max="14" width="6.08984375" style="101" customWidth="1"/>
    <col min="15" max="15" width="2.26953125" style="101" customWidth="1"/>
    <col min="16" max="16" width="6.08984375" style="101" customWidth="1"/>
    <col min="17" max="17" width="2.26953125" style="101" customWidth="1"/>
    <col min="18" max="18" width="7.54296875" customWidth="1"/>
    <col min="19" max="19" width="8.36328125" customWidth="1"/>
    <col min="20" max="20" width="7" style="101" customWidth="1"/>
    <col min="21" max="21" width="6.1796875" style="11" customWidth="1"/>
    <col min="22" max="22" width="7.81640625" style="11" customWidth="1"/>
    <col min="23" max="23" width="6.8164062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7"/>
      <c r="B1" s="47"/>
      <c r="C1" s="47"/>
      <c r="D1" s="47"/>
      <c r="E1" s="345"/>
      <c r="F1" s="345"/>
      <c r="G1" s="345"/>
      <c r="H1" s="96"/>
      <c r="I1" s="47"/>
      <c r="J1" s="96"/>
      <c r="K1" s="96"/>
      <c r="L1" s="75"/>
      <c r="M1" s="96"/>
      <c r="N1" s="96"/>
      <c r="O1" s="96"/>
      <c r="P1" s="96"/>
      <c r="Q1" s="96"/>
      <c r="R1" s="47"/>
      <c r="S1" s="47"/>
      <c r="T1" s="96"/>
      <c r="U1" s="75"/>
      <c r="V1" s="75"/>
      <c r="W1" s="75"/>
      <c r="X1" s="47"/>
      <c r="Y1" s="47"/>
      <c r="Z1" s="47"/>
      <c r="AA1" s="47"/>
      <c r="AB1" s="47"/>
      <c r="AC1" s="47"/>
    </row>
    <row r="2" spans="1:48" s="193" customFormat="1" ht="31.8">
      <c r="A2" s="192"/>
      <c r="B2" s="192"/>
      <c r="C2" s="146" t="s">
        <v>445</v>
      </c>
      <c r="D2" s="192"/>
      <c r="E2" s="350"/>
      <c r="F2" s="350"/>
      <c r="G2" s="350"/>
      <c r="H2" s="203"/>
      <c r="I2" s="192"/>
      <c r="J2" s="203"/>
      <c r="K2" s="203"/>
      <c r="L2" s="208"/>
      <c r="M2" s="203"/>
      <c r="N2" s="203"/>
      <c r="O2" s="203"/>
      <c r="P2" s="203"/>
      <c r="Q2" s="203"/>
      <c r="R2" s="192"/>
      <c r="S2" s="146" t="str">
        <f>+År!B2</f>
        <v>DIELAM:</v>
      </c>
      <c r="T2" s="203"/>
      <c r="U2" s="208"/>
      <c r="V2" s="208"/>
      <c r="W2" s="208"/>
      <c r="X2" s="192"/>
      <c r="Y2" s="192"/>
      <c r="Z2" s="192"/>
      <c r="AA2" s="192"/>
      <c r="AB2" s="192"/>
      <c r="AC2" s="192"/>
    </row>
    <row r="3" spans="1:48">
      <c r="A3" s="47"/>
      <c r="B3" s="47"/>
      <c r="C3" s="47"/>
      <c r="D3" s="47"/>
      <c r="E3" s="345"/>
      <c r="F3" s="345"/>
      <c r="G3" s="345"/>
      <c r="H3" s="96"/>
      <c r="I3" s="47"/>
      <c r="J3" s="96"/>
      <c r="K3" s="96"/>
      <c r="L3" s="75"/>
      <c r="M3" s="96"/>
      <c r="N3" s="96"/>
      <c r="O3" s="96"/>
      <c r="P3" s="96"/>
      <c r="Q3" s="96"/>
      <c r="R3" s="47"/>
      <c r="S3" s="47"/>
      <c r="T3" s="96"/>
      <c r="U3" s="75"/>
      <c r="V3" s="75"/>
      <c r="W3" s="75"/>
      <c r="X3" s="47"/>
      <c r="Y3" s="47"/>
      <c r="Z3" s="47"/>
      <c r="AA3" s="47"/>
      <c r="AB3" s="47"/>
      <c r="AC3" s="47"/>
    </row>
    <row r="4" spans="1:48">
      <c r="A4" s="47"/>
      <c r="B4" s="47"/>
      <c r="C4" s="47"/>
      <c r="D4" s="47"/>
      <c r="E4" s="345"/>
      <c r="F4" s="345"/>
      <c r="G4" s="345"/>
      <c r="H4" s="96"/>
      <c r="I4" s="47"/>
      <c r="J4" s="96"/>
      <c r="K4" s="96"/>
      <c r="L4" s="75"/>
      <c r="M4" s="96"/>
      <c r="N4" s="96"/>
      <c r="O4" s="96"/>
      <c r="P4" s="96"/>
      <c r="Q4" s="96"/>
      <c r="R4" s="47"/>
      <c r="S4" s="47"/>
      <c r="T4" s="96"/>
      <c r="U4" s="75"/>
      <c r="V4" s="75"/>
      <c r="W4" s="75"/>
      <c r="X4" s="47"/>
      <c r="Y4" s="47"/>
      <c r="Z4" s="47"/>
      <c r="AA4" s="47"/>
      <c r="AB4" s="47"/>
      <c r="AC4" s="47"/>
    </row>
    <row r="5" spans="1:48" s="197" customFormat="1" ht="19.8">
      <c r="A5" s="195"/>
      <c r="B5" s="195"/>
      <c r="C5" s="195"/>
      <c r="D5" s="191" t="s">
        <v>5</v>
      </c>
      <c r="E5" s="369">
        <f>+År!N2</f>
        <v>52</v>
      </c>
      <c r="F5" s="369"/>
      <c r="G5" s="367"/>
      <c r="H5" s="216"/>
      <c r="I5" s="195"/>
      <c r="J5" s="212"/>
      <c r="K5" s="212"/>
      <c r="L5" s="214"/>
      <c r="M5" s="212"/>
      <c r="N5" s="212"/>
      <c r="O5" s="212"/>
      <c r="P5" s="212"/>
      <c r="Q5" s="212"/>
      <c r="R5" s="195"/>
      <c r="S5" s="191" t="s">
        <v>431</v>
      </c>
      <c r="T5" s="212"/>
      <c r="U5" s="214"/>
      <c r="V5" s="212"/>
      <c r="W5" s="495">
        <f>SUM(G11:G17)</f>
        <v>1227</v>
      </c>
      <c r="X5" s="494"/>
      <c r="Y5" s="217"/>
      <c r="Z5" s="214"/>
      <c r="AA5" s="214"/>
      <c r="AB5" s="195"/>
      <c r="AC5" s="195"/>
      <c r="AD5"/>
      <c r="AE5"/>
      <c r="AV5" s="196"/>
    </row>
    <row r="6" spans="1:48" ht="18.75" customHeight="1">
      <c r="A6" s="47"/>
      <c r="B6" s="54"/>
      <c r="C6" s="54"/>
      <c r="D6" s="54"/>
      <c r="E6" s="351"/>
      <c r="F6" s="351"/>
      <c r="G6" s="351"/>
      <c r="H6" s="104"/>
      <c r="I6" s="54"/>
      <c r="J6" s="104"/>
      <c r="K6" s="104"/>
      <c r="L6" s="76"/>
      <c r="M6" s="104"/>
      <c r="N6" s="104"/>
      <c r="O6" s="104"/>
      <c r="P6" s="104"/>
      <c r="Q6" s="104"/>
      <c r="R6" s="54"/>
      <c r="S6" s="54"/>
      <c r="T6" s="96"/>
      <c r="U6" s="210"/>
      <c r="V6" s="75"/>
      <c r="W6" s="75"/>
      <c r="X6" s="47"/>
      <c r="Y6" s="47"/>
      <c r="Z6" s="47"/>
      <c r="AA6" s="47"/>
      <c r="AB6" s="47"/>
      <c r="AC6" s="47"/>
      <c r="AQ6" s="5"/>
    </row>
    <row r="7" spans="1:48" ht="17.399999999999999">
      <c r="A7" s="50"/>
      <c r="B7" s="50"/>
      <c r="C7" s="50"/>
      <c r="D7" s="50"/>
      <c r="E7" s="368"/>
      <c r="F7" s="368"/>
      <c r="G7" s="368"/>
      <c r="H7" s="155"/>
      <c r="I7" s="47"/>
      <c r="J7" s="96"/>
      <c r="K7" s="96"/>
      <c r="L7" s="75"/>
      <c r="M7" s="96"/>
      <c r="N7" s="96"/>
      <c r="O7" s="96"/>
      <c r="P7" s="96"/>
      <c r="Q7" s="96"/>
      <c r="R7" s="47"/>
      <c r="S7" s="50"/>
      <c r="T7" s="96"/>
      <c r="U7" s="210"/>
      <c r="V7" s="75"/>
      <c r="W7" s="75"/>
      <c r="X7" s="47"/>
      <c r="Y7" s="47"/>
      <c r="Z7" s="47"/>
      <c r="AA7" s="47"/>
      <c r="AB7" s="47"/>
      <c r="AC7" s="47"/>
      <c r="AQ7" s="4"/>
      <c r="AR7" s="4"/>
    </row>
    <row r="8" spans="1:48" s="450" customFormat="1" ht="13.8">
      <c r="A8" s="437"/>
      <c r="B8" s="437"/>
      <c r="C8" s="437"/>
      <c r="D8" s="437"/>
      <c r="E8" s="432" t="s">
        <v>2</v>
      </c>
      <c r="F8" s="432"/>
      <c r="G8" s="427"/>
      <c r="H8" s="428"/>
      <c r="I8" s="437"/>
      <c r="J8" s="428"/>
      <c r="K8" s="428"/>
      <c r="L8" s="448"/>
      <c r="M8" s="428"/>
      <c r="N8" s="428"/>
      <c r="O8" s="428"/>
      <c r="P8" s="428"/>
      <c r="Q8" s="428"/>
      <c r="R8" s="437"/>
      <c r="S8" s="446" t="s">
        <v>22</v>
      </c>
      <c r="T8" s="428"/>
      <c r="U8" s="449" t="s">
        <v>408</v>
      </c>
      <c r="V8" s="448"/>
      <c r="W8" s="448"/>
      <c r="X8" s="446" t="s">
        <v>432</v>
      </c>
      <c r="Y8" s="437"/>
      <c r="Z8" s="437"/>
      <c r="AA8" s="446" t="s">
        <v>82</v>
      </c>
      <c r="AB8" s="446" t="s">
        <v>2</v>
      </c>
      <c r="AC8" s="437"/>
      <c r="AQ8" s="451"/>
      <c r="AR8" s="451"/>
    </row>
    <row r="9" spans="1:48" s="450" customFormat="1" ht="13.8">
      <c r="A9" s="437"/>
      <c r="B9" s="437"/>
      <c r="C9" s="437"/>
      <c r="D9" s="437"/>
      <c r="E9" s="432" t="s">
        <v>495</v>
      </c>
      <c r="F9" s="432"/>
      <c r="G9" s="432" t="s">
        <v>2</v>
      </c>
      <c r="H9" s="418" t="s">
        <v>2</v>
      </c>
      <c r="I9" s="118"/>
      <c r="J9" s="418" t="s">
        <v>1</v>
      </c>
      <c r="K9" s="418"/>
      <c r="L9" s="449" t="s">
        <v>2</v>
      </c>
      <c r="M9" s="418"/>
      <c r="N9" s="418" t="s">
        <v>22</v>
      </c>
      <c r="O9" s="418"/>
      <c r="P9" s="418" t="s">
        <v>22</v>
      </c>
      <c r="Q9" s="418"/>
      <c r="R9" s="446" t="s">
        <v>22</v>
      </c>
      <c r="S9" s="446" t="s">
        <v>497</v>
      </c>
      <c r="T9" s="418" t="s">
        <v>22</v>
      </c>
      <c r="U9" s="449" t="s">
        <v>499</v>
      </c>
      <c r="V9" s="449" t="s">
        <v>518</v>
      </c>
      <c r="W9" s="449"/>
      <c r="X9" s="446" t="s">
        <v>420</v>
      </c>
      <c r="Y9" s="446" t="s">
        <v>493</v>
      </c>
      <c r="Z9" s="446" t="s">
        <v>418</v>
      </c>
      <c r="AA9" s="446" t="s">
        <v>433</v>
      </c>
      <c r="AB9" s="446" t="s">
        <v>435</v>
      </c>
      <c r="AC9" s="437"/>
    </row>
    <row r="10" spans="1:48" s="450" customFormat="1" ht="20.100000000000001" customHeight="1">
      <c r="A10" s="437"/>
      <c r="B10" s="446" t="s">
        <v>91</v>
      </c>
      <c r="C10" s="446" t="s">
        <v>446</v>
      </c>
      <c r="D10" s="437"/>
      <c r="E10" s="433" t="s">
        <v>496</v>
      </c>
      <c r="F10" s="433"/>
      <c r="G10" s="433" t="s">
        <v>8</v>
      </c>
      <c r="H10" s="434" t="s">
        <v>408</v>
      </c>
      <c r="I10" s="118" t="s">
        <v>498</v>
      </c>
      <c r="J10" s="434" t="s">
        <v>408</v>
      </c>
      <c r="K10" s="434"/>
      <c r="L10" s="452" t="s">
        <v>673</v>
      </c>
      <c r="M10" s="434"/>
      <c r="N10" s="434" t="s">
        <v>673</v>
      </c>
      <c r="O10" s="418"/>
      <c r="P10" s="434" t="s">
        <v>674</v>
      </c>
      <c r="Q10" s="434"/>
      <c r="R10" s="447" t="s">
        <v>0</v>
      </c>
      <c r="S10" s="447" t="s">
        <v>419</v>
      </c>
      <c r="T10" s="434" t="s">
        <v>44</v>
      </c>
      <c r="U10" s="452" t="s">
        <v>500</v>
      </c>
      <c r="V10" s="452" t="s">
        <v>546</v>
      </c>
      <c r="W10" s="452" t="s">
        <v>553</v>
      </c>
      <c r="X10" s="447" t="s">
        <v>44</v>
      </c>
      <c r="Y10" s="447" t="s">
        <v>494</v>
      </c>
      <c r="Z10" s="447" t="s">
        <v>419</v>
      </c>
      <c r="AA10" s="447" t="s">
        <v>434</v>
      </c>
      <c r="AB10" s="447" t="s">
        <v>70</v>
      </c>
      <c r="AC10" s="437"/>
      <c r="AD10" s="451"/>
      <c r="AE10" s="441"/>
      <c r="AF10" s="453"/>
      <c r="AG10" s="454"/>
    </row>
    <row r="11" spans="1:48" ht="15.6">
      <c r="A11" s="47"/>
      <c r="B11" s="69">
        <f>+'Ark1'!C1009</f>
        <v>2024</v>
      </c>
      <c r="C11" s="69">
        <f>+'Ark1'!N1009</f>
        <v>409</v>
      </c>
      <c r="D11" s="69" t="s">
        <v>463</v>
      </c>
      <c r="E11" s="353">
        <f>+'Ark1'!Q1009</f>
        <v>0</v>
      </c>
      <c r="F11" s="352"/>
      <c r="G11" s="353">
        <f>+'Ark1'!R1009</f>
        <v>0</v>
      </c>
      <c r="H11" s="206">
        <f>+'Ark1'!AG1009</f>
        <v>0</v>
      </c>
      <c r="I11" s="119">
        <f t="shared" ref="I11:I17" si="0">+H11-H19</f>
        <v>-3.8528221922558253E-2</v>
      </c>
      <c r="J11" s="206">
        <f>+'Ark1'!AH1009</f>
        <v>0</v>
      </c>
      <c r="K11" s="105"/>
      <c r="L11" s="415">
        <f>+'Ark1'!AJ1009</f>
        <v>0</v>
      </c>
      <c r="M11" s="434"/>
      <c r="N11" s="419">
        <f>+'Ark1'!AK1009</f>
        <v>0</v>
      </c>
      <c r="O11" s="418"/>
      <c r="P11" s="419">
        <f>+'Ark1'!AL1009</f>
        <v>0</v>
      </c>
      <c r="Q11" s="105"/>
      <c r="R11" s="70">
        <f>+'Ark1'!S1009</f>
        <v>0</v>
      </c>
      <c r="S11" s="70">
        <f>+'Ark1'!T1009</f>
        <v>0</v>
      </c>
      <c r="T11" s="261">
        <f>+'Ark1'!U1009</f>
        <v>0</v>
      </c>
      <c r="U11" s="145">
        <f>+'Ark1'!W1009</f>
        <v>0</v>
      </c>
      <c r="V11" s="145">
        <f>+'Ark1'!X1009</f>
        <v>0</v>
      </c>
      <c r="W11" s="145">
        <f>+'Ark1'!Y1009</f>
        <v>0</v>
      </c>
      <c r="X11" s="70">
        <f>+'Ark1'!AA1009</f>
        <v>0</v>
      </c>
      <c r="Y11" s="70">
        <f>+'Ark1'!AB1009</f>
        <v>0</v>
      </c>
      <c r="Z11" s="70">
        <f>+'Ark1'!AC1009</f>
        <v>0</v>
      </c>
      <c r="AA11" s="70" t="e">
        <f t="shared" ref="AA11:AA17" si="1">+T11/R11</f>
        <v>#DIV/0!</v>
      </c>
      <c r="AB11" s="70" t="e">
        <f t="shared" ref="AB11:AB17" si="2">+G11/E11</f>
        <v>#DIV/0!</v>
      </c>
      <c r="AC11" s="47"/>
      <c r="AD11" s="4"/>
      <c r="AE11" s="61"/>
      <c r="AF11" s="1"/>
      <c r="AG11" s="5"/>
    </row>
    <row r="12" spans="1:48" ht="15.6">
      <c r="A12" s="47"/>
      <c r="B12" s="69">
        <f>+'Ark1'!C1010</f>
        <v>2024</v>
      </c>
      <c r="C12" s="69">
        <f>+'Ark1'!N1010</f>
        <v>410</v>
      </c>
      <c r="D12" s="69" t="s">
        <v>464</v>
      </c>
      <c r="E12" s="353">
        <f>+'Ark1'!Q1010</f>
        <v>19</v>
      </c>
      <c r="F12" s="352"/>
      <c r="G12" s="353">
        <f>+'Ark1'!R1010</f>
        <v>32</v>
      </c>
      <c r="H12" s="206">
        <f>+'Ark1'!AG1010</f>
        <v>0.67241017020382421</v>
      </c>
      <c r="I12" s="119">
        <f t="shared" si="0"/>
        <v>0.11375095232672905</v>
      </c>
      <c r="J12" s="206">
        <f>+'Ark1'!AH1010</f>
        <v>0.21385733700734377</v>
      </c>
      <c r="K12" s="105"/>
      <c r="L12" s="415">
        <f>+'Ark1'!AJ1010</f>
        <v>26</v>
      </c>
      <c r="M12" s="434"/>
      <c r="N12" s="419">
        <f>+'Ark1'!AK1010</f>
        <v>96.33461538461539</v>
      </c>
      <c r="O12" s="418"/>
      <c r="P12" s="419">
        <f>+'Ark1'!AL1010</f>
        <v>15.08274141752258</v>
      </c>
      <c r="Q12" s="105"/>
      <c r="R12" s="70">
        <f>+'Ark1'!S1010</f>
        <v>4.53125</v>
      </c>
      <c r="S12" s="70">
        <f>+'Ark1'!T1010</f>
        <v>4.34375</v>
      </c>
      <c r="T12" s="261">
        <f>+'Ark1'!U1010</f>
        <v>13.4</v>
      </c>
      <c r="U12" s="145">
        <f>+'Ark1'!W1010</f>
        <v>0</v>
      </c>
      <c r="V12" s="145">
        <f>+'Ark1'!X1010</f>
        <v>0</v>
      </c>
      <c r="W12" s="145">
        <f>+'Ark1'!Y1010</f>
        <v>0</v>
      </c>
      <c r="X12" s="70">
        <f>+'Ark1'!AA1010</f>
        <v>1.093160555453782</v>
      </c>
      <c r="Y12" s="70">
        <f>+'Ark1'!AB1010</f>
        <v>0.99951159948246715</v>
      </c>
      <c r="Z12" s="70">
        <f>+'Ark1'!AC1010</f>
        <v>1.2651426549998228</v>
      </c>
      <c r="AA12" s="70">
        <f t="shared" si="1"/>
        <v>2.9572413793103447</v>
      </c>
      <c r="AB12" s="70">
        <f t="shared" si="2"/>
        <v>1.6842105263157894</v>
      </c>
      <c r="AC12" s="47"/>
      <c r="AD12" s="4"/>
      <c r="AE12" s="61"/>
      <c r="AF12" s="1"/>
      <c r="AG12" s="5"/>
    </row>
    <row r="13" spans="1:48" ht="15.6">
      <c r="A13" s="47"/>
      <c r="B13" s="69">
        <f>+'Ark1'!C1011</f>
        <v>2024</v>
      </c>
      <c r="C13" s="69">
        <f>+'Ark1'!N1011</f>
        <v>415</v>
      </c>
      <c r="D13" s="69" t="s">
        <v>465</v>
      </c>
      <c r="E13" s="353">
        <f>+'Ark1'!Q1011</f>
        <v>118</v>
      </c>
      <c r="F13" s="352"/>
      <c r="G13" s="353">
        <f>+'Ark1'!R1011</f>
        <v>162</v>
      </c>
      <c r="H13" s="206">
        <f>+'Ark1'!AG1011</f>
        <v>3.4040764866568609</v>
      </c>
      <c r="I13" s="119">
        <f t="shared" si="0"/>
        <v>0.49519573150371121</v>
      </c>
      <c r="J13" s="206">
        <f>+'Ark1'!AH1011</f>
        <v>1.4300711943443511</v>
      </c>
      <c r="K13" s="105"/>
      <c r="L13" s="415">
        <f>+'Ark1'!AJ1011</f>
        <v>134</v>
      </c>
      <c r="M13" s="434"/>
      <c r="N13" s="419">
        <f>+'Ark1'!AK1011</f>
        <v>100.85970149253733</v>
      </c>
      <c r="O13" s="418"/>
      <c r="P13" s="419">
        <f>+'Ark1'!AL1011</f>
        <v>17.35535896100631</v>
      </c>
      <c r="Q13" s="105"/>
      <c r="R13" s="70">
        <f>+'Ark1'!S1011</f>
        <v>5.2283950617283939</v>
      </c>
      <c r="S13" s="70">
        <f>+'Ark1'!T1011</f>
        <v>5.5555555555555562</v>
      </c>
      <c r="T13" s="261">
        <f>+'Ark1'!U1011</f>
        <v>17.7</v>
      </c>
      <c r="U13" s="145">
        <f>+'Ark1'!W1011</f>
        <v>3.7037037037037042</v>
      </c>
      <c r="V13" s="145">
        <f>+'Ark1'!X1011</f>
        <v>83.950617283950621</v>
      </c>
      <c r="W13" s="145">
        <f>+'Ark1'!Y1011</f>
        <v>0</v>
      </c>
      <c r="X13" s="70">
        <f>+'Ark1'!AA1011</f>
        <v>1.435786015213103</v>
      </c>
      <c r="Y13" s="70">
        <f>+'Ark1'!AB1011</f>
        <v>1.0615309894002618</v>
      </c>
      <c r="Z13" s="70">
        <f>+'Ark1'!AC1011</f>
        <v>1.5713484026367723</v>
      </c>
      <c r="AA13" s="70">
        <f t="shared" si="1"/>
        <v>3.3853600944510043</v>
      </c>
      <c r="AB13" s="70">
        <f t="shared" si="2"/>
        <v>1.3728813559322033</v>
      </c>
      <c r="AC13" s="47"/>
      <c r="AD13" s="4"/>
      <c r="AE13" s="61"/>
      <c r="AF13" s="1"/>
      <c r="AG13" s="5"/>
    </row>
    <row r="14" spans="1:48" ht="15.6">
      <c r="A14" s="47"/>
      <c r="B14" s="69">
        <f>+'Ark1'!C1012</f>
        <v>2024</v>
      </c>
      <c r="C14" s="69">
        <f>+'Ark1'!N1012</f>
        <v>420</v>
      </c>
      <c r="D14" s="69" t="s">
        <v>466</v>
      </c>
      <c r="E14" s="353">
        <f>+'Ark1'!Q1012</f>
        <v>248</v>
      </c>
      <c r="F14" s="352"/>
      <c r="G14" s="353">
        <f>+'Ark1'!R1012</f>
        <v>305</v>
      </c>
      <c r="H14" s="206">
        <f>+'Ark1'!AG1012</f>
        <v>6.408909434755202</v>
      </c>
      <c r="I14" s="119">
        <f t="shared" si="0"/>
        <v>0.45629914771994695</v>
      </c>
      <c r="J14" s="206">
        <f>+'Ark1'!AH1012</f>
        <v>3.4676508360036404</v>
      </c>
      <c r="K14" s="105"/>
      <c r="L14" s="415">
        <f>+'Ark1'!AJ1012</f>
        <v>242</v>
      </c>
      <c r="M14" s="434"/>
      <c r="N14" s="419">
        <f>+'Ark1'!AK1012</f>
        <v>105.91322314049594</v>
      </c>
      <c r="O14" s="418"/>
      <c r="P14" s="419">
        <f>+'Ark1'!AL1012</f>
        <v>19.470148750625096</v>
      </c>
      <c r="Q14" s="105"/>
      <c r="R14" s="70">
        <f>+'Ark1'!S1012</f>
        <v>6.1049180327868848</v>
      </c>
      <c r="S14" s="70">
        <f>+'Ark1'!T1012</f>
        <v>6.1508196721311474</v>
      </c>
      <c r="T14" s="261">
        <f>+'Ark1'!U1012</f>
        <v>22.796393442622943</v>
      </c>
      <c r="U14" s="145">
        <f>+'Ark1'!W1012</f>
        <v>5.9016393442622954</v>
      </c>
      <c r="V14" s="145">
        <f>+'Ark1'!X1012</f>
        <v>100</v>
      </c>
      <c r="W14" s="145">
        <f>+'Ark1'!Y1012</f>
        <v>45.901639344262307</v>
      </c>
      <c r="X14" s="70">
        <f>+'Ark1'!AA1012</f>
        <v>1.4498230901543361</v>
      </c>
      <c r="Y14" s="70">
        <f>+'Ark1'!AB1012</f>
        <v>1.2289441329067703</v>
      </c>
      <c r="Z14" s="70">
        <f>+'Ark1'!AC1012</f>
        <v>1.5754908629646625</v>
      </c>
      <c r="AA14" s="70">
        <f t="shared" si="1"/>
        <v>3.7341031149301815</v>
      </c>
      <c r="AB14" s="70">
        <f t="shared" si="2"/>
        <v>1.2298387096774193</v>
      </c>
      <c r="AC14" s="47"/>
      <c r="AD14" s="4"/>
      <c r="AE14" s="61"/>
      <c r="AF14" s="1"/>
      <c r="AG14" s="5"/>
      <c r="AI14" s="2"/>
      <c r="AJ14" s="2"/>
      <c r="AK14" s="2"/>
    </row>
    <row r="15" spans="1:48" ht="15.6">
      <c r="A15" s="47"/>
      <c r="B15" s="69">
        <f>+'Ark1'!C1013</f>
        <v>2024</v>
      </c>
      <c r="C15" s="69">
        <f>+'Ark1'!N1013</f>
        <v>425</v>
      </c>
      <c r="D15" s="69" t="s">
        <v>467</v>
      </c>
      <c r="E15" s="353">
        <f>+'Ark1'!Q1013</f>
        <v>206</v>
      </c>
      <c r="F15" s="352"/>
      <c r="G15" s="353">
        <f>+'Ark1'!R1013</f>
        <v>228</v>
      </c>
      <c r="H15" s="206">
        <f>+'Ark1'!AG1013</f>
        <v>4.7909224627022473</v>
      </c>
      <c r="I15" s="119">
        <f t="shared" si="0"/>
        <v>-0.81493382702998041</v>
      </c>
      <c r="J15" s="206">
        <f>+'Ark1'!AH1013</f>
        <v>3.0256224829495157</v>
      </c>
      <c r="K15" s="105"/>
      <c r="L15" s="415">
        <f>+'Ark1'!AJ1013</f>
        <v>196</v>
      </c>
      <c r="M15" s="434"/>
      <c r="N15" s="419">
        <f>+'Ark1'!AK1013</f>
        <v>109.13214285714275</v>
      </c>
      <c r="O15" s="418"/>
      <c r="P15" s="419">
        <f>+'Ark1'!AL1013</f>
        <v>20.780189851925631</v>
      </c>
      <c r="Q15" s="105"/>
      <c r="R15" s="70">
        <f>+'Ark1'!S1013</f>
        <v>6.5438596491228047</v>
      </c>
      <c r="S15" s="70">
        <f>+'Ark1'!T1013</f>
        <v>6.3421052631578956</v>
      </c>
      <c r="T15" s="261">
        <f>+'Ark1'!U1013</f>
        <v>26.607894736842098</v>
      </c>
      <c r="U15" s="145">
        <f>+'Ark1'!W1013</f>
        <v>14.035087719298245</v>
      </c>
      <c r="V15" s="145">
        <f>+'Ark1'!X1013</f>
        <v>100</v>
      </c>
      <c r="W15" s="145">
        <f>+'Ark1'!Y1013</f>
        <v>100</v>
      </c>
      <c r="X15" s="70">
        <f>+'Ark1'!AA1013</f>
        <v>0.84075412439769248</v>
      </c>
      <c r="Y15" s="70">
        <f>+'Ark1'!AB1013</f>
        <v>1.4638350908774125</v>
      </c>
      <c r="Z15" s="70">
        <f>+'Ark1'!AC1013</f>
        <v>1.8910173042730236</v>
      </c>
      <c r="AA15" s="70">
        <f t="shared" si="1"/>
        <v>4.0660857908847188</v>
      </c>
      <c r="AB15" s="70">
        <f t="shared" si="2"/>
        <v>1.1067961165048543</v>
      </c>
      <c r="AC15" s="47"/>
      <c r="AD15" s="4"/>
      <c r="AE15" s="61"/>
      <c r="AF15" s="13"/>
      <c r="AG15" s="5"/>
      <c r="AI15" s="2"/>
      <c r="AJ15" s="2"/>
      <c r="AK15" s="4"/>
      <c r="AL15" s="4"/>
      <c r="AM15" s="4"/>
    </row>
    <row r="16" spans="1:48" ht="15.6">
      <c r="A16" s="47"/>
      <c r="B16" s="69">
        <f>+'Ark1'!C1014</f>
        <v>2024</v>
      </c>
      <c r="C16" s="69">
        <f>+'Ark1'!N1014</f>
        <v>428</v>
      </c>
      <c r="D16" s="69" t="s">
        <v>468</v>
      </c>
      <c r="E16" s="353">
        <f>+'Ark1'!Q1014</f>
        <v>176</v>
      </c>
      <c r="F16" s="352"/>
      <c r="G16" s="353">
        <f>+'Ark1'!R1014</f>
        <v>191</v>
      </c>
      <c r="H16" s="206">
        <f>+'Ark1'!AG1014</f>
        <v>4.0134482034040762</v>
      </c>
      <c r="I16" s="119">
        <f t="shared" si="0"/>
        <v>0.3725312317223195</v>
      </c>
      <c r="J16" s="206">
        <f>+'Ark1'!AH1014</f>
        <v>2.7699213246387298</v>
      </c>
      <c r="K16" s="105"/>
      <c r="L16" s="415">
        <f>+'Ark1'!AJ1014</f>
        <v>172</v>
      </c>
      <c r="M16" s="434"/>
      <c r="N16" s="419">
        <f>+'Ark1'!AK1014</f>
        <v>110.96686046511624</v>
      </c>
      <c r="O16" s="418"/>
      <c r="P16" s="419">
        <f>+'Ark1'!AL1014</f>
        <v>21.479670336473504</v>
      </c>
      <c r="Q16" s="105"/>
      <c r="R16" s="70">
        <f>+'Ark1'!S1014</f>
        <v>6.8272251308900547</v>
      </c>
      <c r="S16" s="70">
        <f>+'Ark1'!T1014</f>
        <v>6.4973821989528817</v>
      </c>
      <c r="T16" s="261">
        <f>+'Ark1'!U1014</f>
        <v>29.078010471204198</v>
      </c>
      <c r="U16" s="145">
        <f>+'Ark1'!W1014</f>
        <v>15.706806282722509</v>
      </c>
      <c r="V16" s="145">
        <f>+'Ark1'!X1014</f>
        <v>100</v>
      </c>
      <c r="W16" s="145">
        <f>+'Ark1'!Y1014</f>
        <v>100</v>
      </c>
      <c r="X16" s="70">
        <f>+'Ark1'!AA1014</f>
        <v>0.57681034829524813</v>
      </c>
      <c r="Y16" s="70">
        <f>+'Ark1'!AB1014</f>
        <v>1.3867330044950543</v>
      </c>
      <c r="Z16" s="70">
        <f>+'Ark1'!AC1014</f>
        <v>1.8781586882136556</v>
      </c>
      <c r="AA16" s="70">
        <f t="shared" si="1"/>
        <v>4.2591257668711657</v>
      </c>
      <c r="AB16" s="70">
        <f t="shared" si="2"/>
        <v>1.0852272727272727</v>
      </c>
      <c r="AC16" s="47"/>
      <c r="AD16" s="4"/>
      <c r="AE16" s="61"/>
      <c r="AF16" s="1"/>
      <c r="AG16" s="5"/>
    </row>
    <row r="17" spans="1:39" ht="15.6">
      <c r="A17" s="47"/>
      <c r="B17" s="69">
        <f>+'Ark1'!C1015</f>
        <v>2024</v>
      </c>
      <c r="C17" s="69">
        <f>+'Ark1'!N1015</f>
        <v>430</v>
      </c>
      <c r="D17" s="69" t="s">
        <v>469</v>
      </c>
      <c r="E17" s="353">
        <f>+'Ark1'!Q1015</f>
        <v>287</v>
      </c>
      <c r="F17" s="352"/>
      <c r="G17" s="353">
        <f>+'Ark1'!R1015</f>
        <v>309</v>
      </c>
      <c r="H17" s="206">
        <f>+'Ark1'!AG1015</f>
        <v>6.4929607060306793</v>
      </c>
      <c r="I17" s="119">
        <f t="shared" si="0"/>
        <v>-5.6837020804228366E-2</v>
      </c>
      <c r="J17" s="206">
        <f>+'Ark1'!AH1015</f>
        <v>4.8686458112539439</v>
      </c>
      <c r="K17" s="105"/>
      <c r="L17" s="415">
        <f>+'Ark1'!AJ1015</f>
        <v>265</v>
      </c>
      <c r="M17" s="434"/>
      <c r="N17" s="419">
        <f>+'Ark1'!AK1015</f>
        <v>112.83056603773584</v>
      </c>
      <c r="O17" s="418"/>
      <c r="P17" s="419">
        <f>+'Ark1'!AL1015</f>
        <v>22.215841037867737</v>
      </c>
      <c r="Q17" s="105"/>
      <c r="R17" s="70">
        <f>+'Ark1'!S1015</f>
        <v>6.9838187702265371</v>
      </c>
      <c r="S17" s="70">
        <f>+'Ark1'!T1015</f>
        <v>6.5598705501618113</v>
      </c>
      <c r="T17" s="261">
        <f>+'Ark1'!U1015</f>
        <v>31.592233009708742</v>
      </c>
      <c r="U17" s="145">
        <f>+'Ark1'!W1015</f>
        <v>14.239482200647251</v>
      </c>
      <c r="V17" s="145">
        <f>+'Ark1'!X1015</f>
        <v>100</v>
      </c>
      <c r="W17" s="145">
        <f>+'Ark1'!Y1015</f>
        <v>100</v>
      </c>
      <c r="X17" s="70">
        <f>+'Ark1'!AA1015</f>
        <v>0.88978627160506718</v>
      </c>
      <c r="Y17" s="70">
        <f>+'Ark1'!AB1015</f>
        <v>1.3734880994711163</v>
      </c>
      <c r="Z17" s="70">
        <f>+'Ark1'!AC1015</f>
        <v>1.8661890236296752</v>
      </c>
      <c r="AA17" s="70">
        <f t="shared" si="1"/>
        <v>4.5236329935125124</v>
      </c>
      <c r="AB17" s="70">
        <f t="shared" si="2"/>
        <v>1.0766550522648084</v>
      </c>
      <c r="AC17" s="47"/>
      <c r="AD17" s="4"/>
      <c r="AE17" s="61"/>
      <c r="AF17" s="1"/>
      <c r="AG17" s="5"/>
    </row>
    <row r="18" spans="1:39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18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"/>
      <c r="AE18" s="61"/>
      <c r="AF18" s="1"/>
      <c r="AG18" s="5"/>
    </row>
    <row r="19" spans="1:39" ht="15.6">
      <c r="A19" s="47"/>
      <c r="B19">
        <f>+'Ark1'!C1025</f>
        <v>2023</v>
      </c>
      <c r="C19">
        <f>+'Ark1'!N1025</f>
        <v>409</v>
      </c>
      <c r="D19" s="3" t="s">
        <v>463</v>
      </c>
      <c r="E19" s="342">
        <f>+'Ark1'!Q1025</f>
        <v>2</v>
      </c>
      <c r="F19" s="352"/>
      <c r="G19" s="342">
        <f>+'Ark1'!R1025</f>
        <v>2</v>
      </c>
      <c r="H19" s="207">
        <f>+'Ark1'!AG1025</f>
        <v>3.8528221922558253E-2</v>
      </c>
      <c r="I19" s="63">
        <f t="shared" ref="I19:I25" si="3">+H19-H27</f>
        <v>3.8528221922558253E-2</v>
      </c>
      <c r="J19" s="207">
        <f>+'Ark1'!AH1025</f>
        <v>7.413191187985395E-3</v>
      </c>
      <c r="K19" s="105"/>
      <c r="L19" s="415">
        <f>+'Ark1'!AJ1025</f>
        <v>0</v>
      </c>
      <c r="M19" s="434"/>
      <c r="N19" s="419">
        <f>+'Ark1'!AK1025</f>
        <v>0</v>
      </c>
      <c r="O19" s="418"/>
      <c r="P19" s="419">
        <f>+'Ark1'!AL1025</f>
        <v>0</v>
      </c>
      <c r="Q19" s="105"/>
      <c r="R19" s="1">
        <f>+'Ark1'!S1025</f>
        <v>2.5</v>
      </c>
      <c r="S19" s="1">
        <f>+'Ark1'!T1025</f>
        <v>2.5</v>
      </c>
      <c r="T19" s="101">
        <f>+'Ark1'!U1025</f>
        <v>8.1</v>
      </c>
      <c r="U19" s="11">
        <f>+'Ark1'!W1025</f>
        <v>0</v>
      </c>
      <c r="V19" s="11">
        <f>+'Ark1'!X1025</f>
        <v>0</v>
      </c>
      <c r="W19" s="11">
        <f>+'Ark1'!Y1025</f>
        <v>0</v>
      </c>
      <c r="X19" s="1">
        <f>+'Ark1'!AA1025</f>
        <v>1.7999999999999985</v>
      </c>
      <c r="Y19" s="1">
        <f>+'Ark1'!AB1025</f>
        <v>0.5</v>
      </c>
      <c r="Z19" s="1">
        <f>+'Ark1'!AC1025</f>
        <v>0.5</v>
      </c>
      <c r="AA19" s="1">
        <f t="shared" ref="AA19:AA25" si="4">+T19/R19</f>
        <v>3.2399999999999998</v>
      </c>
      <c r="AB19" s="1">
        <f t="shared" ref="AB19:AB25" si="5">+G19/E19</f>
        <v>1</v>
      </c>
      <c r="AC19" s="47"/>
      <c r="AD19" s="4"/>
      <c r="AE19" s="61"/>
      <c r="AF19" s="5"/>
      <c r="AG19" s="5"/>
      <c r="AI19" s="1"/>
      <c r="AJ19" s="1"/>
      <c r="AK19" s="11"/>
      <c r="AL19" s="11"/>
      <c r="AM19" s="11"/>
    </row>
    <row r="20" spans="1:39" ht="15.6">
      <c r="A20" s="47"/>
      <c r="B20">
        <f>+'Ark1'!C1026</f>
        <v>2023</v>
      </c>
      <c r="C20">
        <f>+'Ark1'!N1026</f>
        <v>410</v>
      </c>
      <c r="D20" s="3" t="s">
        <v>464</v>
      </c>
      <c r="E20" s="342">
        <f>+'Ark1'!Q1026</f>
        <v>21</v>
      </c>
      <c r="F20" s="352"/>
      <c r="G20" s="342">
        <f>+'Ark1'!R1026</f>
        <v>29</v>
      </c>
      <c r="H20" s="207">
        <f>+'Ark1'!AG1026</f>
        <v>0.55865921787709516</v>
      </c>
      <c r="I20" s="63">
        <f t="shared" si="3"/>
        <v>7.1311514034545942E-2</v>
      </c>
      <c r="J20" s="207">
        <f>+'Ark1'!AH1026</f>
        <v>0.17723018192016937</v>
      </c>
      <c r="K20" s="105"/>
      <c r="L20" s="415">
        <f>+'Ark1'!AJ1026</f>
        <v>10</v>
      </c>
      <c r="M20" s="434"/>
      <c r="N20" s="419">
        <f>+'Ark1'!AK1026</f>
        <v>95.289999999999978</v>
      </c>
      <c r="O20" s="418"/>
      <c r="P20" s="419">
        <f>+'Ark1'!AL1026</f>
        <v>15.781399512586356</v>
      </c>
      <c r="Q20" s="105"/>
      <c r="R20" s="1">
        <f>+'Ark1'!S1026</f>
        <v>4.5517241379310338</v>
      </c>
      <c r="S20" s="1">
        <f>+'Ark1'!T1026</f>
        <v>4.7586206896551744</v>
      </c>
      <c r="T20" s="101">
        <f>+'Ark1'!U1026</f>
        <v>13.355172413793104</v>
      </c>
      <c r="U20" s="11">
        <f>+'Ark1'!W1026</f>
        <v>0</v>
      </c>
      <c r="V20" s="11">
        <f>+'Ark1'!X1026</f>
        <v>0</v>
      </c>
      <c r="W20" s="11">
        <f>+'Ark1'!Y1026</f>
        <v>0</v>
      </c>
      <c r="X20" s="1">
        <f>+'Ark1'!AA1026</f>
        <v>0.94123404209449602</v>
      </c>
      <c r="Y20" s="1">
        <f>+'Ark1'!AB1026</f>
        <v>1.7924401956368314</v>
      </c>
      <c r="Z20" s="1">
        <f>+'Ark1'!AC1026</f>
        <v>1.8128881969786088</v>
      </c>
      <c r="AA20" s="1">
        <f t="shared" si="4"/>
        <v>2.9340909090909095</v>
      </c>
      <c r="AB20" s="1">
        <f t="shared" si="5"/>
        <v>1.3809523809523809</v>
      </c>
      <c r="AC20" s="47"/>
      <c r="AD20" s="4"/>
      <c r="AE20" s="61"/>
      <c r="AF20" s="5"/>
      <c r="AG20" s="5"/>
      <c r="AI20" s="1"/>
      <c r="AJ20" s="1"/>
      <c r="AK20" s="11"/>
      <c r="AL20" s="11"/>
      <c r="AM20" s="11"/>
    </row>
    <row r="21" spans="1:39" ht="15.6">
      <c r="A21" s="47"/>
      <c r="B21">
        <f>+'Ark1'!C1027</f>
        <v>2023</v>
      </c>
      <c r="C21">
        <f>+'Ark1'!N1027</f>
        <v>415</v>
      </c>
      <c r="D21" s="3" t="s">
        <v>465</v>
      </c>
      <c r="E21" s="342">
        <f>+'Ark1'!Q1027</f>
        <v>114</v>
      </c>
      <c r="F21" s="352"/>
      <c r="G21" s="342">
        <f>+'Ark1'!R1027</f>
        <v>151</v>
      </c>
      <c r="H21" s="207">
        <f>+'Ark1'!AG1027</f>
        <v>2.9088807551531497</v>
      </c>
      <c r="I21" s="63">
        <f t="shared" si="3"/>
        <v>0.94074579732746977</v>
      </c>
      <c r="J21" s="207">
        <f>+'Ark1'!AH1027</f>
        <v>1.2358979481796881</v>
      </c>
      <c r="K21" s="105"/>
      <c r="L21" s="415">
        <f>+'Ark1'!AJ1027</f>
        <v>46</v>
      </c>
      <c r="M21" s="434"/>
      <c r="N21" s="419">
        <f>+'Ark1'!AK1027</f>
        <v>102.72391304347823</v>
      </c>
      <c r="O21" s="418"/>
      <c r="P21" s="419">
        <f>+'Ark1'!AL1027</f>
        <v>16.633565155301866</v>
      </c>
      <c r="Q21" s="105"/>
      <c r="R21" s="1">
        <f>+'Ark1'!S1027</f>
        <v>5.5231788079470201</v>
      </c>
      <c r="S21" s="1">
        <f>+'Ark1'!T1027</f>
        <v>5.483443708609272</v>
      </c>
      <c r="T21" s="101">
        <f>+'Ark1'!U1027</f>
        <v>17.886092715231779</v>
      </c>
      <c r="U21" s="11">
        <f>+'Ark1'!W1027</f>
        <v>3.9735099337748343</v>
      </c>
      <c r="V21" s="11">
        <f>+'Ark1'!X1027</f>
        <v>88.741721854304672</v>
      </c>
      <c r="W21" s="11">
        <f>+'Ark1'!Y1027</f>
        <v>0</v>
      </c>
      <c r="X21" s="1">
        <f>+'Ark1'!AA1027</f>
        <v>1.2815057231851532</v>
      </c>
      <c r="Y21" s="1">
        <f>+'Ark1'!AB1027</f>
        <v>1.6269031121242714</v>
      </c>
      <c r="Z21" s="1">
        <f>+'Ark1'!AC1027</f>
        <v>1.7524034758569498</v>
      </c>
      <c r="AA21" s="1">
        <f t="shared" si="4"/>
        <v>3.2383693045563531</v>
      </c>
      <c r="AB21" s="1">
        <f t="shared" si="5"/>
        <v>1.3245614035087718</v>
      </c>
      <c r="AC21" s="47"/>
      <c r="AD21" s="4"/>
      <c r="AE21" s="61"/>
      <c r="AF21" s="5"/>
      <c r="AG21" s="5"/>
      <c r="AI21" s="1"/>
      <c r="AJ21" s="1"/>
      <c r="AK21" s="11"/>
      <c r="AL21" s="11"/>
      <c r="AM21" s="11"/>
    </row>
    <row r="22" spans="1:39" ht="15.6">
      <c r="A22" s="47"/>
      <c r="B22">
        <f>+'Ark1'!C1028</f>
        <v>2023</v>
      </c>
      <c r="C22">
        <f>+'Ark1'!N1028</f>
        <v>420</v>
      </c>
      <c r="D22" s="3" t="s">
        <v>466</v>
      </c>
      <c r="E22" s="342">
        <f>+'Ark1'!Q1028</f>
        <v>258</v>
      </c>
      <c r="F22" s="352"/>
      <c r="G22" s="342">
        <f>+'Ark1'!R1028</f>
        <v>309</v>
      </c>
      <c r="H22" s="207">
        <f>+'Ark1'!AG1028</f>
        <v>5.9526102870352551</v>
      </c>
      <c r="I22" s="63">
        <f t="shared" si="3"/>
        <v>0.76048282686655888</v>
      </c>
      <c r="J22" s="207">
        <f>+'Ark1'!AH1028</f>
        <v>3.2197502788755625</v>
      </c>
      <c r="K22" s="105"/>
      <c r="L22" s="415">
        <f>+'Ark1'!AJ1028</f>
        <v>64</v>
      </c>
      <c r="M22" s="434"/>
      <c r="N22" s="419">
        <f>+'Ark1'!AK1028</f>
        <v>106.33437499999999</v>
      </c>
      <c r="O22" s="418"/>
      <c r="P22" s="419">
        <f>+'Ark1'!AL1028</f>
        <v>18.910201934438188</v>
      </c>
      <c r="Q22" s="105"/>
      <c r="R22" s="1">
        <f>+'Ark1'!S1028</f>
        <v>6.074433656957928</v>
      </c>
      <c r="S22" s="1">
        <f>+'Ark1'!T1028</f>
        <v>5.9061488673139149</v>
      </c>
      <c r="T22" s="101">
        <f>+'Ark1'!U1028</f>
        <v>22.770550161812341</v>
      </c>
      <c r="U22" s="11">
        <f>+'Ark1'!W1028</f>
        <v>7.1197411003236244</v>
      </c>
      <c r="V22" s="11">
        <f>+'Ark1'!X1028</f>
        <v>100</v>
      </c>
      <c r="W22" s="11">
        <f>+'Ark1'!Y1028</f>
        <v>43.689320388349529</v>
      </c>
      <c r="X22" s="1">
        <f>+'Ark1'!AA1028</f>
        <v>1.3868102751968923</v>
      </c>
      <c r="Y22" s="1">
        <f>+'Ark1'!AB1028</f>
        <v>1.3856500184945459</v>
      </c>
      <c r="Z22" s="1">
        <f>+'Ark1'!AC1028</f>
        <v>1.6878380084851357</v>
      </c>
      <c r="AA22" s="1">
        <f t="shared" si="4"/>
        <v>3.7485881726158841</v>
      </c>
      <c r="AB22" s="1">
        <f t="shared" si="5"/>
        <v>1.1976744186046511</v>
      </c>
      <c r="AC22" s="47"/>
      <c r="AD22" s="4"/>
      <c r="AE22" s="61"/>
      <c r="AF22" s="5"/>
      <c r="AG22" s="5"/>
      <c r="AI22" s="1"/>
      <c r="AJ22" s="1"/>
      <c r="AK22" s="11"/>
      <c r="AL22" s="11"/>
      <c r="AM22" s="11"/>
    </row>
    <row r="23" spans="1:39" ht="15.6">
      <c r="A23" s="47"/>
      <c r="B23">
        <f>+'Ark1'!C1029</f>
        <v>2023</v>
      </c>
      <c r="C23">
        <f>+'Ark1'!N1029</f>
        <v>425</v>
      </c>
      <c r="D23" s="3" t="s">
        <v>467</v>
      </c>
      <c r="E23" s="342">
        <f>+'Ark1'!Q1029</f>
        <v>254</v>
      </c>
      <c r="F23" s="352"/>
      <c r="G23" s="342">
        <f>+'Ark1'!R1029</f>
        <v>291</v>
      </c>
      <c r="H23" s="207">
        <f>+'Ark1'!AG1029</f>
        <v>5.6058562897322277</v>
      </c>
      <c r="I23" s="63">
        <f t="shared" si="3"/>
        <v>0.7698675362177001</v>
      </c>
      <c r="J23" s="207">
        <f>+'Ark1'!AH1029</f>
        <v>3.533575372500275</v>
      </c>
      <c r="K23" s="105"/>
      <c r="L23" s="415">
        <f>+'Ark1'!AJ1029</f>
        <v>72</v>
      </c>
      <c r="M23" s="434"/>
      <c r="N23" s="419">
        <f>+'Ark1'!AK1029</f>
        <v>109.08055555555556</v>
      </c>
      <c r="O23" s="418"/>
      <c r="P23" s="419">
        <f>+'Ark1'!AL1029</f>
        <v>20.710426438821504</v>
      </c>
      <c r="Q23" s="105"/>
      <c r="R23" s="1">
        <f>+'Ark1'!S1029</f>
        <v>6.6151202749140889</v>
      </c>
      <c r="S23" s="1">
        <f>+'Ark1'!T1029</f>
        <v>6.4914089347079056</v>
      </c>
      <c r="T23" s="101">
        <f>+'Ark1'!U1029</f>
        <v>26.535738831615124</v>
      </c>
      <c r="U23" s="11">
        <f>+'Ark1'!W1029</f>
        <v>11.68384879725086</v>
      </c>
      <c r="V23" s="11">
        <f>+'Ark1'!X1029</f>
        <v>100</v>
      </c>
      <c r="W23" s="11">
        <f>+'Ark1'!Y1029</f>
        <v>100</v>
      </c>
      <c r="X23" s="1">
        <f>+'Ark1'!AA1029</f>
        <v>0.89846818123068228</v>
      </c>
      <c r="Y23" s="1">
        <f>+'Ark1'!AB1029</f>
        <v>1.2585016329367218</v>
      </c>
      <c r="Z23" s="1">
        <f>+'Ark1'!AC1029</f>
        <v>1.8432830809783936</v>
      </c>
      <c r="AA23" s="1">
        <f t="shared" si="4"/>
        <v>4.0113766233766244</v>
      </c>
      <c r="AB23" s="1">
        <f t="shared" si="5"/>
        <v>1.1456692913385826</v>
      </c>
      <c r="AC23" s="47"/>
      <c r="AD23" s="4"/>
      <c r="AE23" s="61"/>
      <c r="AF23" s="5"/>
      <c r="AG23" s="5"/>
      <c r="AI23" s="1"/>
      <c r="AJ23" s="1"/>
      <c r="AK23" s="11"/>
      <c r="AL23" s="11"/>
      <c r="AM23" s="11"/>
    </row>
    <row r="24" spans="1:39" ht="15.6">
      <c r="A24" s="47"/>
      <c r="B24">
        <f>+'Ark1'!C1030</f>
        <v>2023</v>
      </c>
      <c r="C24">
        <f>+'Ark1'!N1030</f>
        <v>428</v>
      </c>
      <c r="D24" s="3" t="s">
        <v>468</v>
      </c>
      <c r="E24" s="342">
        <f>+'Ark1'!Q1030</f>
        <v>177</v>
      </c>
      <c r="F24" s="352"/>
      <c r="G24" s="342">
        <f>+'Ark1'!R1030</f>
        <v>189</v>
      </c>
      <c r="H24" s="207">
        <f>+'Ark1'!AG1030</f>
        <v>3.6409169716817567</v>
      </c>
      <c r="I24" s="63">
        <f t="shared" si="3"/>
        <v>-0.10791151941477617</v>
      </c>
      <c r="J24" s="207">
        <f>+'Ark1'!AH1030</f>
        <v>2.5099601028456724</v>
      </c>
      <c r="K24" s="105"/>
      <c r="L24" s="415">
        <f>+'Ark1'!AJ1030</f>
        <v>41</v>
      </c>
      <c r="M24" s="434"/>
      <c r="N24" s="419">
        <f>+'Ark1'!AK1030</f>
        <v>113.35609756097564</v>
      </c>
      <c r="O24" s="418"/>
      <c r="P24" s="419">
        <f>+'Ark1'!AL1030</f>
        <v>20.141805230554844</v>
      </c>
      <c r="Q24" s="105"/>
      <c r="R24" s="1">
        <f>+'Ark1'!S1030</f>
        <v>6.3280423280423284</v>
      </c>
      <c r="S24" s="1">
        <f>+'Ark1'!T1030</f>
        <v>6.1481481481481488</v>
      </c>
      <c r="T24" s="101">
        <f>+'Ark1'!U1030</f>
        <v>29.021164021164022</v>
      </c>
      <c r="U24" s="11">
        <f>+'Ark1'!W1030</f>
        <v>10.582010582010582</v>
      </c>
      <c r="V24" s="11">
        <f>+'Ark1'!X1030</f>
        <v>100</v>
      </c>
      <c r="W24" s="11">
        <f>+'Ark1'!Y1030</f>
        <v>100</v>
      </c>
      <c r="X24" s="1">
        <f>+'Ark1'!AA1030</f>
        <v>0.57337460129877638</v>
      </c>
      <c r="Y24" s="1">
        <f>+'Ark1'!AB1030</f>
        <v>1.5696549947173539</v>
      </c>
      <c r="Z24" s="1">
        <f>+'Ark1'!AC1030</f>
        <v>1.8284232254266624</v>
      </c>
      <c r="AA24" s="1">
        <f t="shared" si="4"/>
        <v>4.5861204013377925</v>
      </c>
      <c r="AB24" s="1">
        <f t="shared" si="5"/>
        <v>1.0677966101694916</v>
      </c>
      <c r="AC24" s="47"/>
      <c r="AD24" s="4"/>
      <c r="AE24" s="61"/>
      <c r="AF24" s="5"/>
      <c r="AG24" s="5"/>
      <c r="AI24" s="1"/>
      <c r="AJ24" s="1"/>
      <c r="AK24" s="11"/>
      <c r="AL24" s="11"/>
      <c r="AM24" s="11"/>
    </row>
    <row r="25" spans="1:39" ht="15.6">
      <c r="A25" s="47"/>
      <c r="B25">
        <f>+'Ark1'!C1031</f>
        <v>2023</v>
      </c>
      <c r="C25">
        <f>+'Ark1'!N1031</f>
        <v>430</v>
      </c>
      <c r="D25" s="3" t="s">
        <v>469</v>
      </c>
      <c r="E25" s="342">
        <f>+'Ark1'!Q1031</f>
        <v>316</v>
      </c>
      <c r="F25" s="352"/>
      <c r="G25" s="342">
        <f>+'Ark1'!R1031</f>
        <v>340</v>
      </c>
      <c r="H25" s="207">
        <f>+'Ark1'!AG1031</f>
        <v>6.5497977268349077</v>
      </c>
      <c r="I25" s="63">
        <f t="shared" si="3"/>
        <v>0.87032256282365861</v>
      </c>
      <c r="J25" s="207">
        <f>+'Ark1'!AH1031</f>
        <v>4.919979405971838</v>
      </c>
      <c r="K25" s="105"/>
      <c r="L25" s="415">
        <f>+'Ark1'!AJ1031</f>
        <v>67</v>
      </c>
      <c r="M25" s="434"/>
      <c r="N25" s="419">
        <f>+'Ark1'!AK1031</f>
        <v>115.07164179104478</v>
      </c>
      <c r="O25" s="418"/>
      <c r="P25" s="419">
        <f>+'Ark1'!AL1031</f>
        <v>21.140049105914237</v>
      </c>
      <c r="Q25" s="105"/>
      <c r="R25" s="1">
        <f>+'Ark1'!S1031</f>
        <v>6.723529411764706</v>
      </c>
      <c r="S25" s="1">
        <f>+'Ark1'!T1031</f>
        <v>6.2941176470588243</v>
      </c>
      <c r="T25" s="101">
        <f>+'Ark1'!U1031</f>
        <v>31.622352941176473</v>
      </c>
      <c r="U25" s="11">
        <f>+'Ark1'!W1031</f>
        <v>12.647058823529411</v>
      </c>
      <c r="V25" s="11">
        <f>+'Ark1'!X1031</f>
        <v>100</v>
      </c>
      <c r="W25" s="11">
        <f>+'Ark1'!Y1031</f>
        <v>100</v>
      </c>
      <c r="X25" s="1">
        <f>+'Ark1'!AA1031</f>
        <v>0.82588654263984196</v>
      </c>
      <c r="Y25" s="1">
        <f>+'Ark1'!AB1031</f>
        <v>1.4970674910184765</v>
      </c>
      <c r="Z25" s="1">
        <f>+'Ark1'!AC1031</f>
        <v>1.9361789502356557</v>
      </c>
      <c r="AA25" s="1">
        <f t="shared" si="4"/>
        <v>4.7032370953630798</v>
      </c>
      <c r="AB25" s="1">
        <f t="shared" si="5"/>
        <v>1.0759493670886076</v>
      </c>
      <c r="AC25" s="47"/>
      <c r="AD25" s="4"/>
      <c r="AE25" s="61"/>
      <c r="AF25" s="5"/>
      <c r="AG25" s="5"/>
      <c r="AI25" s="1"/>
      <c r="AJ25" s="1"/>
      <c r="AK25" s="11"/>
      <c r="AL25" s="11"/>
      <c r="AM25" s="11"/>
    </row>
    <row r="26" spans="1:39" ht="15.6">
      <c r="A26" s="47"/>
      <c r="B26" s="47"/>
      <c r="C26" s="47"/>
      <c r="D26" s="47"/>
      <c r="E26" s="345"/>
      <c r="F26" s="352"/>
      <c r="G26" s="345"/>
      <c r="H26" s="47"/>
      <c r="I26" s="47"/>
      <c r="J26" s="47"/>
      <c r="K26" s="105"/>
      <c r="L26" s="75"/>
      <c r="M26" s="47"/>
      <c r="N26" s="47"/>
      <c r="O26" s="418"/>
      <c r="P26" s="47"/>
      <c r="Q26" s="10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"/>
      <c r="AE26" s="4"/>
      <c r="AF26" s="4"/>
      <c r="AG26" s="4"/>
    </row>
    <row r="27" spans="1:39" ht="15.6">
      <c r="A27" s="47"/>
      <c r="B27" s="56">
        <f>+'Ark1'!C1041</f>
        <v>2022</v>
      </c>
      <c r="C27" s="56">
        <f>+'Ark1'!N1041</f>
        <v>409</v>
      </c>
      <c r="D27" s="57" t="s">
        <v>463</v>
      </c>
      <c r="E27" s="354">
        <f>+'Ark1'!Q1041</f>
        <v>0</v>
      </c>
      <c r="F27" s="352"/>
      <c r="G27" s="354">
        <f>+'Ark1'!R1041</f>
        <v>0</v>
      </c>
      <c r="H27" s="189">
        <f>+'Ark1'!AG1041</f>
        <v>0</v>
      </c>
      <c r="I27" s="47"/>
      <c r="J27" s="189">
        <f>+'Ark1'!AH1041</f>
        <v>0</v>
      </c>
      <c r="K27" s="189"/>
      <c r="L27" s="284"/>
      <c r="M27" s="189"/>
      <c r="N27" s="189"/>
      <c r="O27" s="189"/>
      <c r="P27" s="189"/>
      <c r="Q27" s="189"/>
      <c r="R27" s="58">
        <f>+'Ark1'!S1041</f>
        <v>0</v>
      </c>
      <c r="S27" s="58">
        <f>+'Ark1'!T1041</f>
        <v>0</v>
      </c>
      <c r="T27" s="166">
        <f>+'Ark1'!U1041</f>
        <v>0</v>
      </c>
      <c r="U27" s="78">
        <f>+'Ark1'!W1041</f>
        <v>0</v>
      </c>
      <c r="V27" s="78">
        <f>+'Ark1'!X1041</f>
        <v>0</v>
      </c>
      <c r="W27" s="78">
        <f>+'Ark1'!Y1041</f>
        <v>0</v>
      </c>
      <c r="X27" s="58">
        <f>+'Ark1'!AA1041</f>
        <v>0</v>
      </c>
      <c r="Y27" s="58">
        <f>+'Ark1'!AB1041</f>
        <v>0</v>
      </c>
      <c r="Z27" s="58">
        <f>+'Ark1'!AC1041</f>
        <v>0</v>
      </c>
      <c r="AA27" s="58" t="e">
        <f t="shared" ref="AA27:AA42" si="6">+T27/R27</f>
        <v>#DIV/0!</v>
      </c>
      <c r="AB27" s="58" t="e">
        <f t="shared" ref="AB27:AB42" si="7">+G27/E27</f>
        <v>#DIV/0!</v>
      </c>
      <c r="AC27" s="47"/>
      <c r="AD27" s="4"/>
      <c r="AE27" s="16"/>
      <c r="AF27" s="1"/>
      <c r="AG27" s="18"/>
      <c r="AI27" s="1"/>
      <c r="AJ27" s="5"/>
    </row>
    <row r="28" spans="1:39" ht="15.6">
      <c r="A28" s="47"/>
      <c r="B28" s="56">
        <f>+'Ark1'!C1042</f>
        <v>2022</v>
      </c>
      <c r="C28" s="56">
        <f>+'Ark1'!N1042</f>
        <v>410</v>
      </c>
      <c r="D28" s="57" t="s">
        <v>464</v>
      </c>
      <c r="E28" s="354">
        <f>+'Ark1'!Q1042</f>
        <v>19</v>
      </c>
      <c r="F28" s="352"/>
      <c r="G28" s="354">
        <f>+'Ark1'!R1042</f>
        <v>26</v>
      </c>
      <c r="H28" s="189">
        <f>+'Ark1'!AG1042</f>
        <v>0.48734770384254922</v>
      </c>
      <c r="I28" s="47"/>
      <c r="J28" s="189">
        <f>+'Ark1'!AH1042</f>
        <v>0.15017246714279148</v>
      </c>
      <c r="K28" s="189"/>
      <c r="L28" s="284"/>
      <c r="M28" s="189"/>
      <c r="N28" s="189"/>
      <c r="O28" s="189"/>
      <c r="P28" s="189"/>
      <c r="Q28" s="189"/>
      <c r="R28" s="58">
        <f>+'Ark1'!S1042</f>
        <v>3.6538461538461551</v>
      </c>
      <c r="S28" s="58">
        <f>+'Ark1'!T1042</f>
        <v>3.8846153846153855</v>
      </c>
      <c r="T28" s="166">
        <f>+'Ark1'!U1042</f>
        <v>13.340769230769228</v>
      </c>
      <c r="U28" s="78">
        <f>+'Ark1'!W1042</f>
        <v>0</v>
      </c>
      <c r="V28" s="78">
        <f>+'Ark1'!X1042</f>
        <v>0</v>
      </c>
      <c r="W28" s="78">
        <f>+'Ark1'!Y1042</f>
        <v>0</v>
      </c>
      <c r="X28" s="58">
        <f>+'Ark1'!AA1042</f>
        <v>1.2903247148770545</v>
      </c>
      <c r="Y28" s="58">
        <f>+'Ark1'!AB1042</f>
        <v>2.1293246977948321</v>
      </c>
      <c r="Z28" s="58">
        <f>+'Ark1'!AC1042</f>
        <v>1.5523412362008122</v>
      </c>
      <c r="AA28" s="58">
        <f t="shared" si="6"/>
        <v>3.6511578947368402</v>
      </c>
      <c r="AB28" s="58">
        <f t="shared" si="7"/>
        <v>1.368421052631579</v>
      </c>
      <c r="AC28" s="47"/>
      <c r="AD28" s="4"/>
      <c r="AE28" s="16"/>
      <c r="AF28" s="1"/>
      <c r="AG28" s="18"/>
    </row>
    <row r="29" spans="1:39" ht="15.6">
      <c r="A29" s="47"/>
      <c r="B29" s="56">
        <f>+'Ark1'!C1043</f>
        <v>2022</v>
      </c>
      <c r="C29" s="56">
        <f>+'Ark1'!N1043</f>
        <v>415</v>
      </c>
      <c r="D29" s="57" t="s">
        <v>465</v>
      </c>
      <c r="E29" s="354">
        <f>+'Ark1'!Q1043</f>
        <v>87</v>
      </c>
      <c r="F29" s="352"/>
      <c r="G29" s="354">
        <f>+'Ark1'!R1043</f>
        <v>105</v>
      </c>
      <c r="H29" s="189">
        <f>+'Ark1'!AG1043</f>
        <v>1.9681349578256799</v>
      </c>
      <c r="I29" s="47"/>
      <c r="J29" s="189">
        <f>+'Ark1'!AH1043</f>
        <v>0.8132545234552585</v>
      </c>
      <c r="K29" s="189"/>
      <c r="L29" s="284"/>
      <c r="M29" s="189"/>
      <c r="N29" s="189"/>
      <c r="O29" s="189"/>
      <c r="P29" s="189"/>
      <c r="Q29" s="189"/>
      <c r="R29" s="58">
        <f>+'Ark1'!S1043</f>
        <v>5.5714285714285694</v>
      </c>
      <c r="S29" s="58">
        <f>+'Ark1'!T1043</f>
        <v>4.9142857142857155</v>
      </c>
      <c r="T29" s="166">
        <f>+'Ark1'!U1043</f>
        <v>17.889619047619046</v>
      </c>
      <c r="U29" s="78">
        <f>+'Ark1'!W1043</f>
        <v>1.9047619047619055</v>
      </c>
      <c r="V29" s="78">
        <f>+'Ark1'!X1043</f>
        <v>85.714285714285694</v>
      </c>
      <c r="W29" s="78">
        <f>+'Ark1'!Y1043</f>
        <v>0</v>
      </c>
      <c r="X29" s="58">
        <f>+'Ark1'!AA1043</f>
        <v>1.4197215849189435</v>
      </c>
      <c r="Y29" s="58">
        <f>+'Ark1'!AB1043</f>
        <v>1.5967654379856735</v>
      </c>
      <c r="Z29" s="58">
        <f>+'Ark1'!AC1043</f>
        <v>1.8000755842029343</v>
      </c>
      <c r="AA29" s="58">
        <f t="shared" si="6"/>
        <v>3.210957264957266</v>
      </c>
      <c r="AB29" s="58">
        <f t="shared" si="7"/>
        <v>1.2068965517241379</v>
      </c>
      <c r="AC29" s="47"/>
      <c r="AD29" s="4"/>
      <c r="AE29" s="16"/>
      <c r="AF29" s="1"/>
      <c r="AG29" s="18"/>
    </row>
    <row r="30" spans="1:39" ht="15.6">
      <c r="A30" s="47"/>
      <c r="B30" s="56">
        <f>+'Ark1'!C1044</f>
        <v>2022</v>
      </c>
      <c r="C30" s="56">
        <f>+'Ark1'!N1044</f>
        <v>420</v>
      </c>
      <c r="D30" s="57" t="s">
        <v>466</v>
      </c>
      <c r="E30" s="354">
        <f>+'Ark1'!Q1044</f>
        <v>233</v>
      </c>
      <c r="F30" s="352"/>
      <c r="G30" s="354">
        <f>+'Ark1'!R1044</f>
        <v>277</v>
      </c>
      <c r="H30" s="189">
        <f>+'Ark1'!AG1044</f>
        <v>5.1921274601686962</v>
      </c>
      <c r="I30" s="47"/>
      <c r="J30" s="189">
        <f>+'Ark1'!AH1044</f>
        <v>2.7424031309439765</v>
      </c>
      <c r="K30" s="189"/>
      <c r="L30" s="284"/>
      <c r="M30" s="189"/>
      <c r="N30" s="189"/>
      <c r="O30" s="189"/>
      <c r="P30" s="189"/>
      <c r="Q30" s="189"/>
      <c r="R30" s="58">
        <f>+'Ark1'!S1044</f>
        <v>6.046931407942238</v>
      </c>
      <c r="S30" s="58">
        <f>+'Ark1'!T1044</f>
        <v>5.9638989169675112</v>
      </c>
      <c r="T30" s="166">
        <f>+'Ark1'!U1044</f>
        <v>22.867328519855597</v>
      </c>
      <c r="U30" s="78">
        <f>+'Ark1'!W1044</f>
        <v>6.859205776173285</v>
      </c>
      <c r="V30" s="78">
        <f>+'Ark1'!X1044</f>
        <v>100</v>
      </c>
      <c r="W30" s="78">
        <f>+'Ark1'!Y1044</f>
        <v>52.707581227436819</v>
      </c>
      <c r="X30" s="58">
        <f>+'Ark1'!AA1044</f>
        <v>1.4705052339169957</v>
      </c>
      <c r="Y30" s="58">
        <f>+'Ark1'!AB1044</f>
        <v>1.5299535064037797</v>
      </c>
      <c r="Z30" s="58">
        <f>+'Ark1'!AC1044</f>
        <v>1.8535155290682128</v>
      </c>
      <c r="AA30" s="58">
        <f t="shared" si="6"/>
        <v>3.7816417910447764</v>
      </c>
      <c r="AB30" s="58">
        <f t="shared" si="7"/>
        <v>1.1888412017167382</v>
      </c>
      <c r="AC30" s="47"/>
      <c r="AD30" s="4"/>
      <c r="AE30" s="16"/>
      <c r="AF30" s="1"/>
      <c r="AG30" s="18"/>
    </row>
    <row r="31" spans="1:39" ht="15.6">
      <c r="A31" s="47"/>
      <c r="B31" s="56">
        <f>+'Ark1'!C1045</f>
        <v>2022</v>
      </c>
      <c r="C31" s="56">
        <f>+'Ark1'!N1045</f>
        <v>425</v>
      </c>
      <c r="D31" s="57" t="s">
        <v>467</v>
      </c>
      <c r="E31" s="354">
        <f>+'Ark1'!Q1045</f>
        <v>228</v>
      </c>
      <c r="F31" s="352"/>
      <c r="G31" s="354">
        <f>+'Ark1'!R1045</f>
        <v>258</v>
      </c>
      <c r="H31" s="189">
        <f>+'Ark1'!AG1045</f>
        <v>4.8359887535145276</v>
      </c>
      <c r="I31" s="47"/>
      <c r="J31" s="189">
        <f>+'Ark1'!AH1045</f>
        <v>2.9775590311014102</v>
      </c>
      <c r="K31" s="189"/>
      <c r="L31" s="284"/>
      <c r="M31" s="189"/>
      <c r="N31" s="189"/>
      <c r="O31" s="189"/>
      <c r="P31" s="189"/>
      <c r="Q31" s="189"/>
      <c r="R31" s="58">
        <f>+'Ark1'!S1045</f>
        <v>6.4844961240310077</v>
      </c>
      <c r="S31" s="58">
        <f>+'Ark1'!T1045</f>
        <v>6.1821705426356584</v>
      </c>
      <c r="T31" s="166">
        <f>+'Ark1'!U1045</f>
        <v>26.656589147286841</v>
      </c>
      <c r="U31" s="78">
        <f>+'Ark1'!W1045</f>
        <v>8.9147286821705443</v>
      </c>
      <c r="V31" s="78">
        <f>+'Ark1'!X1045</f>
        <v>100</v>
      </c>
      <c r="W31" s="78">
        <f>+'Ark1'!Y1045</f>
        <v>100</v>
      </c>
      <c r="X31" s="58">
        <f>+'Ark1'!AA1045</f>
        <v>0.83222126988665102</v>
      </c>
      <c r="Y31" s="58">
        <f>+'Ark1'!AB1045</f>
        <v>1.1819671956257352</v>
      </c>
      <c r="Z31" s="58">
        <f>+'Ark1'!AC1045</f>
        <v>1.9672098689742337</v>
      </c>
      <c r="AA31" s="58">
        <f t="shared" si="6"/>
        <v>4.1108188882247489</v>
      </c>
      <c r="AB31" s="58">
        <f t="shared" si="7"/>
        <v>1.131578947368421</v>
      </c>
      <c r="AC31" s="47"/>
      <c r="AD31" s="4"/>
      <c r="AE31" s="16"/>
      <c r="AF31" s="13"/>
      <c r="AG31" s="18"/>
    </row>
    <row r="32" spans="1:39" ht="15.6">
      <c r="A32" s="47"/>
      <c r="B32" s="56">
        <f>+'Ark1'!C1046</f>
        <v>2022</v>
      </c>
      <c r="C32" s="56">
        <f>+'Ark1'!N1046</f>
        <v>428</v>
      </c>
      <c r="D32" s="57" t="s">
        <v>468</v>
      </c>
      <c r="E32" s="354">
        <f>+'Ark1'!Q1046</f>
        <v>190</v>
      </c>
      <c r="F32" s="352"/>
      <c r="G32" s="354">
        <f>+'Ark1'!R1046</f>
        <v>200</v>
      </c>
      <c r="H32" s="189">
        <f>+'Ark1'!AG1046</f>
        <v>3.7488284910965328</v>
      </c>
      <c r="I32" s="47"/>
      <c r="J32" s="189">
        <f>+'Ark1'!AH1046</f>
        <v>2.5189584838460255</v>
      </c>
      <c r="K32" s="189"/>
      <c r="L32" s="284"/>
      <c r="M32" s="189"/>
      <c r="N32" s="189"/>
      <c r="O32" s="189"/>
      <c r="P32" s="189"/>
      <c r="Q32" s="189"/>
      <c r="R32" s="58">
        <f>+'Ark1'!S1046</f>
        <v>6.56</v>
      </c>
      <c r="S32" s="58">
        <f>+'Ark1'!T1046</f>
        <v>6.37</v>
      </c>
      <c r="T32" s="166">
        <f>+'Ark1'!U1046</f>
        <v>29.090749999999993</v>
      </c>
      <c r="U32" s="78">
        <f>+'Ark1'!W1046</f>
        <v>14</v>
      </c>
      <c r="V32" s="78">
        <f>+'Ark1'!X1046</f>
        <v>100</v>
      </c>
      <c r="W32" s="78">
        <f>+'Ark1'!Y1046</f>
        <v>100</v>
      </c>
      <c r="X32" s="58">
        <f>+'Ark1'!AA1046</f>
        <v>0.55219012803597556</v>
      </c>
      <c r="Y32" s="58">
        <f>+'Ark1'!AB1046</f>
        <v>1.4786480311419627</v>
      </c>
      <c r="Z32" s="58">
        <f>+'Ark1'!AC1046</f>
        <v>1.9243440440835935</v>
      </c>
      <c r="AA32" s="58">
        <f t="shared" si="6"/>
        <v>4.4345655487804869</v>
      </c>
      <c r="AB32" s="58">
        <f t="shared" si="7"/>
        <v>1.0526315789473684</v>
      </c>
      <c r="AC32" s="47"/>
      <c r="AD32" s="4"/>
      <c r="AE32" s="16"/>
      <c r="AF32" s="13"/>
      <c r="AG32" s="18"/>
    </row>
    <row r="33" spans="1:33" ht="15.6">
      <c r="A33" s="47"/>
      <c r="B33" s="56">
        <f>+'Ark1'!C1047</f>
        <v>2022</v>
      </c>
      <c r="C33" s="56">
        <f>+'Ark1'!N1047</f>
        <v>430</v>
      </c>
      <c r="D33" s="57" t="s">
        <v>469</v>
      </c>
      <c r="E33" s="354">
        <f>+'Ark1'!Q1047</f>
        <v>287</v>
      </c>
      <c r="F33" s="352"/>
      <c r="G33" s="354">
        <f>+'Ark1'!R1047</f>
        <v>303</v>
      </c>
      <c r="H33" s="189">
        <f>+'Ark1'!AG1047</f>
        <v>5.6794751640112491</v>
      </c>
      <c r="I33" s="47"/>
      <c r="J33" s="189">
        <f>+'Ark1'!AH1047</f>
        <v>4.1391161783579227</v>
      </c>
      <c r="K33" s="189"/>
      <c r="L33" s="284"/>
      <c r="M33" s="189"/>
      <c r="N33" s="189"/>
      <c r="O33" s="189"/>
      <c r="P33" s="189"/>
      <c r="Q33" s="189"/>
      <c r="R33" s="58">
        <f>+'Ark1'!S1047</f>
        <v>6.5907590759075889</v>
      </c>
      <c r="S33" s="58">
        <f>+'Ark1'!T1047</f>
        <v>6.1452145214521492</v>
      </c>
      <c r="T33" s="166">
        <f>+'Ark1'!U1047</f>
        <v>31.552145214521438</v>
      </c>
      <c r="U33" s="78">
        <f>+'Ark1'!W1047</f>
        <v>8.5808580858085755</v>
      </c>
      <c r="V33" s="78">
        <f>+'Ark1'!X1047</f>
        <v>100</v>
      </c>
      <c r="W33" s="78">
        <f>+'Ark1'!Y1047</f>
        <v>100</v>
      </c>
      <c r="X33" s="58">
        <f>+'Ark1'!AA1047</f>
        <v>0.85765684632141459</v>
      </c>
      <c r="Y33" s="58">
        <f>+'Ark1'!AB1047</f>
        <v>1.6523352066166517</v>
      </c>
      <c r="Z33" s="58">
        <f>+'Ark1'!AC1047</f>
        <v>1.83440763098631</v>
      </c>
      <c r="AA33" s="58">
        <f t="shared" si="6"/>
        <v>4.7873309964947417</v>
      </c>
      <c r="AB33" s="58">
        <f t="shared" si="7"/>
        <v>1.0557491289198606</v>
      </c>
      <c r="AC33" s="47"/>
      <c r="AD33" s="4"/>
      <c r="AE33" s="16"/>
      <c r="AF33" s="13"/>
      <c r="AG33" s="18"/>
    </row>
    <row r="34" spans="1:33" ht="15.6">
      <c r="A34" s="47"/>
      <c r="B34" s="56">
        <f>+'Ark1'!C1048</f>
        <v>2022</v>
      </c>
      <c r="C34" s="56">
        <f>+'Ark1'!N1048</f>
        <v>433</v>
      </c>
      <c r="D34" s="57" t="s">
        <v>470</v>
      </c>
      <c r="E34" s="354">
        <f>+'Ark1'!Q1048</f>
        <v>252</v>
      </c>
      <c r="F34" s="352"/>
      <c r="G34" s="354">
        <f>+'Ark1'!R1048</f>
        <v>265</v>
      </c>
      <c r="H34" s="189">
        <f>+'Ark1'!AG1048</f>
        <v>4.9671977507029057</v>
      </c>
      <c r="I34" s="47"/>
      <c r="J34" s="189">
        <f>+'Ark1'!AH1048</f>
        <v>3.9106146944490807</v>
      </c>
      <c r="K34" s="189"/>
      <c r="L34" s="284"/>
      <c r="M34" s="189"/>
      <c r="N34" s="189"/>
      <c r="O34" s="189"/>
      <c r="P34" s="189"/>
      <c r="Q34" s="189"/>
      <c r="R34" s="58">
        <f>+'Ark1'!S1048</f>
        <v>6.9924528301886761</v>
      </c>
      <c r="S34" s="58">
        <f>+'Ark1'!T1048</f>
        <v>6.7358490566037741</v>
      </c>
      <c r="T34" s="166">
        <f>+'Ark1'!U1048</f>
        <v>34.084981132075491</v>
      </c>
      <c r="U34" s="78">
        <f>+'Ark1'!W1048</f>
        <v>15.84905660377359</v>
      </c>
      <c r="V34" s="78">
        <f>+'Ark1'!X1048</f>
        <v>100</v>
      </c>
      <c r="W34" s="78">
        <f>+'Ark1'!Y1048</f>
        <v>100</v>
      </c>
      <c r="X34" s="58">
        <f>+'Ark1'!AA1048</f>
        <v>0.60700074571899221</v>
      </c>
      <c r="Y34" s="58">
        <f>+'Ark1'!AB1048</f>
        <v>1.5661332091833997</v>
      </c>
      <c r="Z34" s="58">
        <f>+'Ark1'!AC1048</f>
        <v>1.9691099741821556</v>
      </c>
      <c r="AA34" s="58">
        <f t="shared" si="6"/>
        <v>4.8745385860766373</v>
      </c>
      <c r="AB34" s="58">
        <f t="shared" si="7"/>
        <v>1.0515873015873016</v>
      </c>
      <c r="AC34" s="47"/>
      <c r="AD34" s="4"/>
      <c r="AE34" s="16"/>
      <c r="AF34" s="13"/>
      <c r="AG34" s="18"/>
    </row>
    <row r="35" spans="1:33" ht="15.6">
      <c r="A35" s="47"/>
      <c r="B35" s="56">
        <f>+'Ark1'!C1049</f>
        <v>2022</v>
      </c>
      <c r="C35" s="56">
        <f>+'Ark1'!N1049</f>
        <v>435</v>
      </c>
      <c r="D35" s="57" t="s">
        <v>471</v>
      </c>
      <c r="E35" s="354">
        <f>+'Ark1'!Q1049</f>
        <v>409</v>
      </c>
      <c r="F35" s="352"/>
      <c r="G35" s="354">
        <f>+'Ark1'!R1049</f>
        <v>438</v>
      </c>
      <c r="H35" s="189">
        <f>+'Ark1'!AG1049</f>
        <v>8.2099343955014046</v>
      </c>
      <c r="I35" s="47"/>
      <c r="J35" s="189">
        <f>+'Ark1'!AH1049</f>
        <v>6.9358456691504689</v>
      </c>
      <c r="K35" s="189"/>
      <c r="L35" s="284"/>
      <c r="M35" s="189"/>
      <c r="N35" s="189"/>
      <c r="O35" s="189"/>
      <c r="P35" s="189"/>
      <c r="Q35" s="189"/>
      <c r="R35" s="58">
        <f>+'Ark1'!S1049</f>
        <v>7.3150684931506849</v>
      </c>
      <c r="S35" s="58">
        <f>+'Ark1'!T1049</f>
        <v>6.5684931506849296</v>
      </c>
      <c r="T35" s="166">
        <f>+'Ark1'!U1049</f>
        <v>36.575410958904065</v>
      </c>
      <c r="U35" s="78">
        <f>+'Ark1'!W1049</f>
        <v>17.123287671232877</v>
      </c>
      <c r="V35" s="78">
        <f>+'Ark1'!X1049</f>
        <v>100</v>
      </c>
      <c r="W35" s="78">
        <f>+'Ark1'!Y1049</f>
        <v>100</v>
      </c>
      <c r="X35" s="58">
        <f>+'Ark1'!AA1049</f>
        <v>0.89404329626281376</v>
      </c>
      <c r="Y35" s="58">
        <f>+'Ark1'!AB1049</f>
        <v>1.433869933493368</v>
      </c>
      <c r="Z35" s="58">
        <f>+'Ark1'!AC1049</f>
        <v>1.9085515351391111</v>
      </c>
      <c r="AA35" s="58">
        <f t="shared" si="6"/>
        <v>5.0000093632958738</v>
      </c>
      <c r="AB35" s="58">
        <f t="shared" si="7"/>
        <v>1.0709046454767726</v>
      </c>
      <c r="AC35" s="47"/>
      <c r="AD35" s="4"/>
      <c r="AE35" s="16"/>
      <c r="AF35" s="13"/>
      <c r="AG35" s="18"/>
    </row>
    <row r="36" spans="1:33" ht="15.6">
      <c r="A36" s="47"/>
      <c r="B36" s="56">
        <f>+'Ark1'!C1050</f>
        <v>2022</v>
      </c>
      <c r="C36" s="56">
        <f>+'Ark1'!N1050</f>
        <v>438</v>
      </c>
      <c r="D36" s="57" t="s">
        <v>472</v>
      </c>
      <c r="E36" s="354">
        <f>+'Ark1'!Q1050</f>
        <v>273</v>
      </c>
      <c r="F36" s="352"/>
      <c r="G36" s="354">
        <f>+'Ark1'!R1050</f>
        <v>283</v>
      </c>
      <c r="H36" s="189">
        <f>+'Ark1'!AG1050</f>
        <v>5.3045923149015932</v>
      </c>
      <c r="I36" s="47"/>
      <c r="J36" s="189">
        <f>+'Ark1'!AH1050</f>
        <v>4.7780137394429358</v>
      </c>
      <c r="K36" s="189"/>
      <c r="L36" s="284"/>
      <c r="M36" s="189"/>
      <c r="N36" s="189"/>
      <c r="O36" s="189"/>
      <c r="P36" s="189"/>
      <c r="Q36" s="189"/>
      <c r="R36" s="58">
        <f>+'Ark1'!S1050</f>
        <v>7.6643109540636045</v>
      </c>
      <c r="S36" s="58">
        <f>+'Ark1'!T1050</f>
        <v>6.4734982332155484</v>
      </c>
      <c r="T36" s="166">
        <f>+'Ark1'!U1050</f>
        <v>38.996431095406365</v>
      </c>
      <c r="U36" s="78">
        <f>+'Ark1'!W1050</f>
        <v>12.014134275618378</v>
      </c>
      <c r="V36" s="78">
        <f>+'Ark1'!X1050</f>
        <v>100</v>
      </c>
      <c r="W36" s="78">
        <f>+'Ark1'!Y1050</f>
        <v>100</v>
      </c>
      <c r="X36" s="58">
        <f>+'Ark1'!AA1050</f>
        <v>0.58395476192896878</v>
      </c>
      <c r="Y36" s="58">
        <f>+'Ark1'!AB1050</f>
        <v>1.4055789152705529</v>
      </c>
      <c r="Z36" s="58">
        <f>+'Ark1'!AC1050</f>
        <v>1.9119775313495639</v>
      </c>
      <c r="AA36" s="58">
        <f t="shared" si="6"/>
        <v>5.0880544029506689</v>
      </c>
      <c r="AB36" s="58">
        <f t="shared" si="7"/>
        <v>1.0366300366300367</v>
      </c>
      <c r="AC36" s="47"/>
      <c r="AD36" s="4"/>
      <c r="AE36" s="16"/>
      <c r="AF36" s="5"/>
      <c r="AG36" s="18"/>
    </row>
    <row r="37" spans="1:33" ht="15.6">
      <c r="A37" s="47"/>
      <c r="B37" s="56">
        <f>+'Ark1'!C1051</f>
        <v>2022</v>
      </c>
      <c r="C37" s="56">
        <f>+'Ark1'!N1051</f>
        <v>440</v>
      </c>
      <c r="D37" s="57" t="s">
        <v>473</v>
      </c>
      <c r="E37" s="354">
        <f>+'Ark1'!Q1051</f>
        <v>424</v>
      </c>
      <c r="F37" s="352"/>
      <c r="G37" s="354">
        <f>+'Ark1'!R1051</f>
        <v>456</v>
      </c>
      <c r="H37" s="189">
        <f>+'Ark1'!AG1051</f>
        <v>8.5473289597000939</v>
      </c>
      <c r="I37" s="47"/>
      <c r="J37" s="189">
        <f>+'Ark1'!AH1051</f>
        <v>8.2029599553509058</v>
      </c>
      <c r="K37" s="189"/>
      <c r="L37" s="284"/>
      <c r="M37" s="189"/>
      <c r="N37" s="189"/>
      <c r="O37" s="189"/>
      <c r="P37" s="189"/>
      <c r="Q37" s="189"/>
      <c r="R37" s="58">
        <f>+'Ark1'!S1051</f>
        <v>7.9144736842105248</v>
      </c>
      <c r="S37" s="58">
        <f>+'Ark1'!T1051</f>
        <v>6.8048245614035086</v>
      </c>
      <c r="T37" s="166">
        <f>+'Ark1'!U1051</f>
        <v>41.549868421052643</v>
      </c>
      <c r="U37" s="78">
        <f>+'Ark1'!W1051</f>
        <v>16.228070175438599</v>
      </c>
      <c r="V37" s="78">
        <f>+'Ark1'!X1051</f>
        <v>100</v>
      </c>
      <c r="W37" s="78">
        <f>+'Ark1'!Y1051</f>
        <v>100</v>
      </c>
      <c r="X37" s="58">
        <f>+'Ark1'!AA1051</f>
        <v>0.88350154651104718</v>
      </c>
      <c r="Y37" s="58">
        <f>+'Ark1'!AB1051</f>
        <v>1.2580133266421398</v>
      </c>
      <c r="Z37" s="58">
        <f>+'Ark1'!AC1051</f>
        <v>1.782978354138536</v>
      </c>
      <c r="AA37" s="58">
        <f t="shared" si="6"/>
        <v>5.2498586866167942</v>
      </c>
      <c r="AB37" s="58">
        <f t="shared" si="7"/>
        <v>1.0754716981132075</v>
      </c>
      <c r="AC37" s="47"/>
      <c r="AD37" s="4"/>
      <c r="AE37" s="16"/>
      <c r="AF37" s="5"/>
      <c r="AG37" s="18"/>
    </row>
    <row r="38" spans="1:33" ht="15.6">
      <c r="A38" s="47"/>
      <c r="B38" s="56">
        <f>+'Ark1'!C1052</f>
        <v>2022</v>
      </c>
      <c r="C38" s="56">
        <f>+'Ark1'!N1052</f>
        <v>443</v>
      </c>
      <c r="D38" s="57" t="s">
        <v>474</v>
      </c>
      <c r="E38" s="354">
        <f>+'Ark1'!Q1052</f>
        <v>296</v>
      </c>
      <c r="F38" s="352"/>
      <c r="G38" s="354">
        <f>+'Ark1'!R1052</f>
        <v>315</v>
      </c>
      <c r="H38" s="189">
        <f>+'Ark1'!AG1052</f>
        <v>5.9044048734770405</v>
      </c>
      <c r="I38" s="47"/>
      <c r="J38" s="189">
        <f>+'Ark1'!AH1052</f>
        <v>6.0062276157581618</v>
      </c>
      <c r="K38" s="189"/>
      <c r="L38" s="284"/>
      <c r="M38" s="189"/>
      <c r="N38" s="189"/>
      <c r="O38" s="189"/>
      <c r="P38" s="189"/>
      <c r="Q38" s="189"/>
      <c r="R38" s="58">
        <f>+'Ark1'!S1052</f>
        <v>8.1841269841269817</v>
      </c>
      <c r="S38" s="58">
        <f>+'Ark1'!T1052</f>
        <v>7.2190476190476227</v>
      </c>
      <c r="T38" s="166">
        <f>+'Ark1'!U1052</f>
        <v>44.040793650793638</v>
      </c>
      <c r="U38" s="78">
        <f>+'Ark1'!W1052</f>
        <v>21.587301587301592</v>
      </c>
      <c r="V38" s="78">
        <f>+'Ark1'!X1052</f>
        <v>100</v>
      </c>
      <c r="W38" s="78">
        <f>+'Ark1'!Y1052</f>
        <v>100</v>
      </c>
      <c r="X38" s="58">
        <f>+'Ark1'!AA1052</f>
        <v>0.59285615265295122</v>
      </c>
      <c r="Y38" s="58">
        <f>+'Ark1'!AB1052</f>
        <v>1.1060018584338669</v>
      </c>
      <c r="Z38" s="58">
        <f>+'Ark1'!AC1052</f>
        <v>1.8395010661414704</v>
      </c>
      <c r="AA38" s="58">
        <f t="shared" si="6"/>
        <v>5.3812451512800621</v>
      </c>
      <c r="AB38" s="58">
        <f t="shared" si="7"/>
        <v>1.0641891891891893</v>
      </c>
      <c r="AC38" s="47"/>
      <c r="AD38" s="4"/>
      <c r="AE38" s="16"/>
      <c r="AF38" s="5"/>
      <c r="AG38" s="18"/>
    </row>
    <row r="39" spans="1:33" ht="15.6">
      <c r="A39" s="47"/>
      <c r="B39" s="56">
        <f>+'Ark1'!C1053</f>
        <v>2022</v>
      </c>
      <c r="C39" s="56">
        <f>+'Ark1'!N1053</f>
        <v>445</v>
      </c>
      <c r="D39" s="57" t="s">
        <v>475</v>
      </c>
      <c r="E39" s="354">
        <f>+'Ark1'!Q1053</f>
        <v>678</v>
      </c>
      <c r="F39" s="352"/>
      <c r="G39" s="354">
        <f>+'Ark1'!R1053</f>
        <v>766</v>
      </c>
      <c r="H39" s="189">
        <f>+'Ark1'!AG1053</f>
        <v>14.35801312089972</v>
      </c>
      <c r="I39" s="47"/>
      <c r="J39" s="189">
        <f>+'Ark1'!AH1053</f>
        <v>15.729338524615036</v>
      </c>
      <c r="K39" s="189"/>
      <c r="L39" s="284"/>
      <c r="M39" s="189"/>
      <c r="N39" s="189"/>
      <c r="O39" s="189"/>
      <c r="P39" s="189"/>
      <c r="Q39" s="189"/>
      <c r="R39" s="58">
        <f>+'Ark1'!S1053</f>
        <v>8.5691906005221927</v>
      </c>
      <c r="S39" s="58">
        <f>+'Ark1'!T1053</f>
        <v>7.120104438642298</v>
      </c>
      <c r="T39" s="166">
        <f>+'Ark1'!U1053</f>
        <v>47.429177545691878</v>
      </c>
      <c r="U39" s="78">
        <f>+'Ark1'!W1053</f>
        <v>18.276762402088774</v>
      </c>
      <c r="V39" s="78">
        <f>+'Ark1'!X1053</f>
        <v>100</v>
      </c>
      <c r="W39" s="78">
        <f>+'Ark1'!Y1053</f>
        <v>100</v>
      </c>
      <c r="X39" s="58">
        <f>+'Ark1'!AA1053</f>
        <v>1.3853190439748653</v>
      </c>
      <c r="Y39" s="58">
        <f>+'Ark1'!AB1053</f>
        <v>1.1123757290713712</v>
      </c>
      <c r="Z39" s="58">
        <f>+'Ark1'!AC1053</f>
        <v>1.7384270041110694</v>
      </c>
      <c r="AA39" s="58">
        <f t="shared" si="6"/>
        <v>5.5348491773308925</v>
      </c>
      <c r="AB39" s="58">
        <f t="shared" si="7"/>
        <v>1.1297935103244838</v>
      </c>
      <c r="AC39" s="47"/>
      <c r="AD39" s="4"/>
      <c r="AE39" s="16"/>
      <c r="AF39" s="5"/>
      <c r="AG39" s="18"/>
    </row>
    <row r="40" spans="1:33" ht="15.6">
      <c r="A40" s="47"/>
      <c r="B40" s="56">
        <f>+'Ark1'!C1054</f>
        <v>2022</v>
      </c>
      <c r="C40" s="56">
        <f>+'Ark1'!N1054</f>
        <v>450</v>
      </c>
      <c r="D40" s="57" t="s">
        <v>476</v>
      </c>
      <c r="E40" s="354">
        <f>+'Ark1'!Q1054</f>
        <v>605</v>
      </c>
      <c r="F40" s="352"/>
      <c r="G40" s="354">
        <f>+'Ark1'!R1054</f>
        <v>671</v>
      </c>
      <c r="H40" s="189">
        <f>+'Ark1'!AG1054</f>
        <v>12.577319587628862</v>
      </c>
      <c r="I40" s="47"/>
      <c r="J40" s="189">
        <f>+'Ark1'!AH1054</f>
        <v>15.22849520615768</v>
      </c>
      <c r="K40" s="189"/>
      <c r="L40" s="284"/>
      <c r="M40" s="189"/>
      <c r="N40" s="189"/>
      <c r="O40" s="189"/>
      <c r="P40" s="189"/>
      <c r="Q40" s="189"/>
      <c r="R40" s="58">
        <f>+'Ark1'!S1054</f>
        <v>9.1087928464977637</v>
      </c>
      <c r="S40" s="58">
        <f>+'Ark1'!T1054</f>
        <v>7.6721311475409859</v>
      </c>
      <c r="T40" s="166">
        <f>+'Ark1'!U1054</f>
        <v>52.420163934426242</v>
      </c>
      <c r="U40" s="78">
        <f>+'Ark1'!W1054</f>
        <v>25.931445603576755</v>
      </c>
      <c r="V40" s="78">
        <f>+'Ark1'!X1054</f>
        <v>100</v>
      </c>
      <c r="W40" s="78">
        <f>+'Ark1'!Y1054</f>
        <v>100</v>
      </c>
      <c r="X40" s="58">
        <f>+'Ark1'!AA1054</f>
        <v>1.406405233573778</v>
      </c>
      <c r="Y40" s="58">
        <f>+'Ark1'!AB1054</f>
        <v>1.186773935037658</v>
      </c>
      <c r="Z40" s="58">
        <f>+'Ark1'!AC1054</f>
        <v>1.7614301416048621</v>
      </c>
      <c r="AA40" s="58">
        <f t="shared" si="6"/>
        <v>5.7548969240837717</v>
      </c>
      <c r="AB40" s="58">
        <f t="shared" si="7"/>
        <v>1.1090909090909091</v>
      </c>
      <c r="AC40" s="47"/>
      <c r="AD40" s="4"/>
      <c r="AE40" s="16"/>
      <c r="AF40" s="5"/>
      <c r="AG40" s="18"/>
    </row>
    <row r="41" spans="1:33" ht="15.6">
      <c r="A41" s="47"/>
      <c r="B41" s="56">
        <f>+'Ark1'!C1055</f>
        <v>2022</v>
      </c>
      <c r="C41" s="56">
        <f>+'Ark1'!N1055</f>
        <v>455</v>
      </c>
      <c r="D41" s="57" t="s">
        <v>477</v>
      </c>
      <c r="E41" s="354">
        <f>+'Ark1'!Q1055</f>
        <v>443</v>
      </c>
      <c r="F41" s="352"/>
      <c r="G41" s="354">
        <f>+'Ark1'!R1055</f>
        <v>480</v>
      </c>
      <c r="H41" s="189">
        <f>+'Ark1'!AG1055</f>
        <v>8.9971883786316784</v>
      </c>
      <c r="I41" s="47"/>
      <c r="J41" s="189">
        <f>+'Ark1'!AH1055</f>
        <v>11.913838254736696</v>
      </c>
      <c r="K41" s="189"/>
      <c r="L41" s="284"/>
      <c r="M41" s="189"/>
      <c r="N41" s="189"/>
      <c r="O41" s="189"/>
      <c r="P41" s="189"/>
      <c r="Q41" s="189"/>
      <c r="R41" s="58">
        <f>+'Ark1'!S1055</f>
        <v>9.5541666666666689</v>
      </c>
      <c r="S41" s="58">
        <f>+'Ark1'!T1055</f>
        <v>8.0250000000000004</v>
      </c>
      <c r="T41" s="166">
        <f>+'Ark1'!U1055</f>
        <v>57.32900000000005</v>
      </c>
      <c r="U41" s="78">
        <f>+'Ark1'!W1055</f>
        <v>32.916666666666657</v>
      </c>
      <c r="V41" s="78">
        <f>+'Ark1'!X1055</f>
        <v>100</v>
      </c>
      <c r="W41" s="78">
        <f>+'Ark1'!Y1055</f>
        <v>100</v>
      </c>
      <c r="X41" s="58">
        <f>+'Ark1'!AA1055</f>
        <v>1.4265875075369012</v>
      </c>
      <c r="Y41" s="58">
        <f>+'Ark1'!AB1055</f>
        <v>1.2218425862424103</v>
      </c>
      <c r="Z41" s="58">
        <f>+'Ark1'!AC1055</f>
        <v>1.8187106238578277</v>
      </c>
      <c r="AA41" s="58">
        <f t="shared" si="6"/>
        <v>6.0004186655037106</v>
      </c>
      <c r="AB41" s="58">
        <f t="shared" si="7"/>
        <v>1.0835214446952597</v>
      </c>
      <c r="AC41" s="47"/>
      <c r="AD41" s="4"/>
      <c r="AE41" s="16"/>
      <c r="AF41" s="5"/>
      <c r="AG41" s="18"/>
    </row>
    <row r="42" spans="1:33" ht="15.6">
      <c r="A42" s="47"/>
      <c r="B42" s="56">
        <f>+'Ark1'!C1056</f>
        <v>2022</v>
      </c>
      <c r="C42" s="56">
        <f>+'Ark1'!N1056</f>
        <v>460</v>
      </c>
      <c r="D42" s="57" t="s">
        <v>478</v>
      </c>
      <c r="E42" s="354">
        <f>+'Ark1'!Q1056</f>
        <v>445</v>
      </c>
      <c r="F42" s="352"/>
      <c r="G42" s="354">
        <f>+'Ark1'!R1056</f>
        <v>492</v>
      </c>
      <c r="H42" s="189">
        <f>+'Ark1'!AG1056</f>
        <v>9.2221180880974689</v>
      </c>
      <c r="I42" s="47"/>
      <c r="J42" s="189">
        <f>+'Ark1'!AH1056</f>
        <v>13.953202525491678</v>
      </c>
      <c r="K42" s="189"/>
      <c r="L42" s="284"/>
      <c r="M42" s="189"/>
      <c r="N42" s="189"/>
      <c r="O42" s="189"/>
      <c r="P42" s="189"/>
      <c r="Q42" s="189"/>
      <c r="R42" s="58">
        <f>+'Ark1'!S1056</f>
        <v>10.380081300813005</v>
      </c>
      <c r="S42" s="58">
        <f>+'Ark1'!T1056</f>
        <v>9.0040650406504046</v>
      </c>
      <c r="T42" s="166">
        <f>+'Ark1'!U1056</f>
        <v>65.504735772357719</v>
      </c>
      <c r="U42" s="78">
        <f>+'Ark1'!W1056</f>
        <v>58.943089430894318</v>
      </c>
      <c r="V42" s="78">
        <f>+'Ark1'!X1056</f>
        <v>100</v>
      </c>
      <c r="W42" s="78">
        <f>+'Ark1'!Y1056</f>
        <v>100</v>
      </c>
      <c r="X42" s="58">
        <f>+'Ark1'!AA1056</f>
        <v>4.7094572438669697</v>
      </c>
      <c r="Y42" s="58">
        <f>+'Ark1'!AB1056</f>
        <v>1.2670983406082881</v>
      </c>
      <c r="Z42" s="58">
        <f>+'Ark1'!AC1056</f>
        <v>1.8729958773967796</v>
      </c>
      <c r="AA42" s="58">
        <f t="shared" si="6"/>
        <v>6.3106187585666742</v>
      </c>
      <c r="AB42" s="58">
        <f t="shared" si="7"/>
        <v>1.1056179775280899</v>
      </c>
      <c r="AC42" s="47"/>
      <c r="AD42" s="4"/>
      <c r="AE42" s="16"/>
      <c r="AF42" s="5"/>
      <c r="AG42" s="18"/>
    </row>
    <row r="43" spans="1:33" ht="15.6">
      <c r="A43" s="47"/>
      <c r="B43" s="47"/>
      <c r="C43" s="47"/>
      <c r="D43" s="47"/>
      <c r="E43" s="345"/>
      <c r="F43" s="352"/>
      <c r="G43" s="345"/>
      <c r="H43" s="47"/>
      <c r="I43" s="47"/>
      <c r="J43" s="47"/>
      <c r="K43" s="47"/>
      <c r="L43" s="75"/>
      <c r="M43" s="47"/>
      <c r="N43" s="47"/>
      <c r="O43" s="47"/>
      <c r="P43" s="47"/>
      <c r="Q43" s="47"/>
      <c r="R43" s="47"/>
      <c r="S43" s="47"/>
      <c r="T43" s="47"/>
      <c r="U43" s="75"/>
      <c r="V43" s="47"/>
      <c r="W43" s="47"/>
      <c r="X43" s="47"/>
      <c r="Y43" s="47"/>
      <c r="Z43" s="47"/>
      <c r="AA43" s="47"/>
      <c r="AB43" s="47"/>
      <c r="AC43" s="47"/>
    </row>
    <row r="44" spans="1:33">
      <c r="A44" s="47"/>
      <c r="B44" s="47"/>
      <c r="C44" s="47"/>
      <c r="D44" s="47"/>
      <c r="E44" s="345"/>
      <c r="F44" s="345"/>
      <c r="G44" s="345"/>
      <c r="H44" s="47"/>
      <c r="I44" s="47"/>
      <c r="J44" s="47"/>
      <c r="K44" s="47"/>
      <c r="L44" s="75"/>
      <c r="M44" s="47"/>
      <c r="N44" s="47"/>
      <c r="O44" s="47"/>
      <c r="P44" s="47"/>
      <c r="Q44" s="47"/>
      <c r="R44" s="47"/>
      <c r="S44" s="47"/>
      <c r="T44" s="47"/>
      <c r="U44" s="75"/>
      <c r="V44" s="47"/>
      <c r="W44" s="47"/>
      <c r="X44" s="47"/>
      <c r="Y44" s="47"/>
      <c r="Z44" s="47"/>
      <c r="AA44" s="47"/>
      <c r="AB44" s="47"/>
      <c r="AC44" s="47"/>
    </row>
  </sheetData>
  <mergeCells count="1">
    <mergeCell ref="W5:X5"/>
  </mergeCells>
  <conditionalFormatting sqref="I11:I17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1:BD365"/>
  <sheetViews>
    <sheetView topLeftCell="A66" zoomScale="91" zoomScaleNormal="91" workbookViewId="0">
      <selection activeCell="B67" sqref="B67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101" customWidth="1"/>
    <col min="30" max="30" width="6.08984375" style="101" customWidth="1"/>
    <col min="31" max="31" width="7.54296875" customWidth="1"/>
    <col min="32" max="32" width="8.36328125" customWidth="1"/>
    <col min="33" max="33" width="7" style="101" customWidth="1"/>
    <col min="34" max="34" width="8.6328125" style="101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3:56">
      <c r="W1" s="47"/>
      <c r="X1" s="47"/>
      <c r="Y1" s="47"/>
      <c r="Z1" s="47"/>
      <c r="AA1" s="47"/>
      <c r="AB1" s="47"/>
      <c r="AC1" s="96"/>
      <c r="AD1" s="96"/>
      <c r="AE1" s="47"/>
      <c r="AF1" s="47"/>
      <c r="AG1" s="96"/>
      <c r="AH1" s="96"/>
      <c r="AI1" s="75"/>
      <c r="AJ1" s="75"/>
      <c r="AK1" s="75"/>
      <c r="AL1" s="47"/>
      <c r="AM1" s="47"/>
      <c r="AN1" s="47"/>
    </row>
    <row r="2" spans="23:56" s="193" customFormat="1" ht="31.8">
      <c r="W2" s="192"/>
      <c r="X2" s="192"/>
      <c r="Y2" s="146" t="s">
        <v>445</v>
      </c>
      <c r="Z2" s="192"/>
      <c r="AA2" s="192"/>
      <c r="AB2" s="192"/>
      <c r="AC2" s="203"/>
      <c r="AD2" s="203"/>
      <c r="AE2" s="192"/>
      <c r="AF2" s="146" t="str">
        <f>+År!B2</f>
        <v>DIELAM:</v>
      </c>
      <c r="AG2" s="203"/>
      <c r="AH2" s="203"/>
      <c r="AI2" s="208"/>
      <c r="AJ2" s="208"/>
      <c r="AK2" s="208"/>
      <c r="AL2" s="192"/>
      <c r="AM2" s="192"/>
      <c r="AN2" s="192"/>
    </row>
    <row r="3" spans="23:56">
      <c r="W3" s="47"/>
      <c r="X3" s="47"/>
      <c r="Y3" s="47"/>
      <c r="Z3" s="47"/>
      <c r="AA3" s="47"/>
      <c r="AB3" s="47"/>
      <c r="AC3" s="96"/>
      <c r="AD3" s="96"/>
      <c r="AE3" s="47"/>
      <c r="AF3" s="47"/>
      <c r="AG3" s="96"/>
      <c r="AH3" s="96"/>
      <c r="AI3" s="75"/>
      <c r="AJ3" s="75"/>
      <c r="AK3" s="75"/>
      <c r="AL3" s="47"/>
      <c r="AM3" s="47"/>
      <c r="AN3" s="47"/>
    </row>
    <row r="4" spans="23:56">
      <c r="W4" s="47"/>
      <c r="X4" s="47"/>
      <c r="Y4" s="47"/>
      <c r="Z4" s="47"/>
      <c r="AA4" s="47"/>
      <c r="AB4" s="47"/>
      <c r="AC4" s="96"/>
      <c r="AD4" s="96"/>
      <c r="AE4" s="47"/>
      <c r="AF4" s="47"/>
      <c r="AG4" s="96"/>
      <c r="AH4" s="96"/>
      <c r="AI4" s="75"/>
      <c r="AJ4" s="75"/>
      <c r="AK4" s="75"/>
      <c r="AL4" s="47"/>
      <c r="AM4" s="47"/>
      <c r="AN4" s="47"/>
    </row>
    <row r="5" spans="23:56" s="197" customFormat="1" ht="19.8">
      <c r="W5" s="195"/>
      <c r="X5" s="195"/>
      <c r="Y5" s="195"/>
      <c r="Z5" s="191" t="s">
        <v>5</v>
      </c>
      <c r="AA5" s="194">
        <f>+År!N2</f>
        <v>52</v>
      </c>
      <c r="AB5" s="195"/>
      <c r="AC5" s="216"/>
      <c r="AD5" s="212"/>
      <c r="AE5" s="195"/>
      <c r="AF5" s="191" t="s">
        <v>431</v>
      </c>
      <c r="AG5" s="212"/>
      <c r="AH5" s="212"/>
      <c r="AI5" s="212"/>
      <c r="AJ5" s="505">
        <f>SUM(AB11:AB26)</f>
        <v>4759</v>
      </c>
      <c r="AK5" s="516"/>
      <c r="AL5" s="214"/>
      <c r="AM5" s="195"/>
      <c r="AN5" s="195"/>
      <c r="BD5" s="196"/>
    </row>
    <row r="6" spans="23:56" ht="18.75" customHeight="1">
      <c r="W6" s="47"/>
      <c r="X6" s="54"/>
      <c r="Y6" s="54"/>
      <c r="Z6" s="54"/>
      <c r="AA6" s="54"/>
      <c r="AB6" s="54"/>
      <c r="AC6" s="104"/>
      <c r="AD6" s="104"/>
      <c r="AE6" s="54"/>
      <c r="AF6" s="54"/>
      <c r="AG6" s="96"/>
      <c r="AH6" s="213"/>
      <c r="AI6" s="75"/>
      <c r="AJ6" s="75"/>
      <c r="AK6" s="75"/>
      <c r="AL6" s="47"/>
      <c r="AM6" s="47"/>
      <c r="AN6" s="47"/>
      <c r="AY6" s="5"/>
    </row>
    <row r="7" spans="23:56" ht="17.399999999999999">
      <c r="W7" s="50"/>
      <c r="X7" s="50"/>
      <c r="Y7" s="50"/>
      <c r="Z7" s="50"/>
      <c r="AA7" s="50"/>
      <c r="AB7" s="50"/>
      <c r="AC7" s="155"/>
      <c r="AD7" s="96"/>
      <c r="AE7" s="47"/>
      <c r="AF7" s="50"/>
      <c r="AG7" s="96"/>
      <c r="AH7" s="213"/>
      <c r="AI7" s="75"/>
      <c r="AJ7" s="75"/>
      <c r="AK7" s="75"/>
      <c r="AL7" s="47"/>
      <c r="AM7" s="47"/>
      <c r="AN7" s="47"/>
      <c r="AY7" s="4"/>
      <c r="AZ7" s="4"/>
    </row>
    <row r="8" spans="23:56" ht="17.399999999999999">
      <c r="W8" s="50"/>
      <c r="X8" s="50"/>
      <c r="Y8" s="50"/>
      <c r="Z8" s="50"/>
      <c r="AA8" s="54" t="s">
        <v>2</v>
      </c>
      <c r="AB8" s="50"/>
      <c r="AC8" s="155"/>
      <c r="AD8" s="96"/>
      <c r="AE8" s="47"/>
      <c r="AF8" s="54" t="s">
        <v>22</v>
      </c>
      <c r="AG8" s="96"/>
      <c r="AH8" s="213"/>
      <c r="AI8" s="75"/>
      <c r="AJ8" s="75"/>
      <c r="AK8" s="75"/>
      <c r="AL8" s="54" t="s">
        <v>82</v>
      </c>
      <c r="AM8" s="54" t="s">
        <v>2</v>
      </c>
      <c r="AN8" s="47"/>
      <c r="AY8" s="4"/>
      <c r="AZ8" s="4"/>
    </row>
    <row r="9" spans="23:56" ht="15.6">
      <c r="W9" s="47"/>
      <c r="X9" s="47"/>
      <c r="Y9" s="47"/>
      <c r="Z9" s="47"/>
      <c r="AA9" s="54" t="s">
        <v>495</v>
      </c>
      <c r="AB9" s="54" t="s">
        <v>2</v>
      </c>
      <c r="AC9" s="104" t="s">
        <v>2</v>
      </c>
      <c r="AD9" s="104" t="s">
        <v>1</v>
      </c>
      <c r="AE9" s="54" t="s">
        <v>22</v>
      </c>
      <c r="AF9" s="54" t="s">
        <v>497</v>
      </c>
      <c r="AG9" s="104" t="s">
        <v>22</v>
      </c>
      <c r="AH9" s="104" t="s">
        <v>45</v>
      </c>
      <c r="AI9" s="76" t="s">
        <v>518</v>
      </c>
      <c r="AJ9" s="76"/>
      <c r="AK9" s="76"/>
      <c r="AL9" s="54" t="s">
        <v>433</v>
      </c>
      <c r="AM9" s="54" t="s">
        <v>435</v>
      </c>
      <c r="AN9" s="47"/>
    </row>
    <row r="10" spans="23:56" ht="20.100000000000001" customHeight="1">
      <c r="W10" s="47"/>
      <c r="X10" s="54" t="s">
        <v>91</v>
      </c>
      <c r="Y10" s="54" t="s">
        <v>446</v>
      </c>
      <c r="Z10" s="50"/>
      <c r="AA10" s="55" t="s">
        <v>496</v>
      </c>
      <c r="AB10" s="55" t="s">
        <v>8</v>
      </c>
      <c r="AC10" s="105" t="s">
        <v>408</v>
      </c>
      <c r="AD10" s="105" t="s">
        <v>408</v>
      </c>
      <c r="AE10" s="55" t="s">
        <v>0</v>
      </c>
      <c r="AF10" s="55" t="s">
        <v>419</v>
      </c>
      <c r="AG10" s="105" t="s">
        <v>44</v>
      </c>
      <c r="AH10" s="105" t="s">
        <v>4</v>
      </c>
      <c r="AI10" s="77" t="s">
        <v>546</v>
      </c>
      <c r="AJ10" s="77" t="s">
        <v>553</v>
      </c>
      <c r="AK10" s="77" t="s">
        <v>550</v>
      </c>
      <c r="AL10" s="55" t="s">
        <v>434</v>
      </c>
      <c r="AM10" s="55" t="s">
        <v>70</v>
      </c>
      <c r="AN10" s="47"/>
      <c r="AO10" s="5"/>
    </row>
    <row r="11" spans="23:56" ht="15.6">
      <c r="W11" s="47"/>
      <c r="X11" s="69">
        <f>+'Ark1'!C1009</f>
        <v>2024</v>
      </c>
      <c r="Y11" s="69">
        <f>+'Ark1'!N1009</f>
        <v>409</v>
      </c>
      <c r="Z11" s="69" t="s">
        <v>463</v>
      </c>
      <c r="AA11" s="69">
        <f>+'Ark1'!Q1009</f>
        <v>0</v>
      </c>
      <c r="AB11" s="69">
        <f>+'Ark1'!R1009</f>
        <v>0</v>
      </c>
      <c r="AC11" s="206">
        <f>+'Ark1'!AG1009</f>
        <v>0</v>
      </c>
      <c r="AD11" s="206">
        <f>+'Ark1'!AH1009</f>
        <v>0</v>
      </c>
      <c r="AE11" s="70">
        <f>+'Ark1'!S1009</f>
        <v>0</v>
      </c>
      <c r="AF11" s="70">
        <f>+'Ark1'!T1009</f>
        <v>0</v>
      </c>
      <c r="AG11" s="261">
        <f>+'Ark1'!U1009</f>
        <v>0</v>
      </c>
      <c r="AH11" s="144">
        <f>+'Ark1'!W1009</f>
        <v>0</v>
      </c>
      <c r="AI11" s="145">
        <f>+'Ark1'!X1009</f>
        <v>0</v>
      </c>
      <c r="AJ11" s="145">
        <f>+'Ark1'!Y1009</f>
        <v>0</v>
      </c>
      <c r="AK11" s="145">
        <f>+'Ark1'!Z1009</f>
        <v>0</v>
      </c>
      <c r="AL11" s="70" t="e">
        <f t="shared" ref="AL11:AL26" si="0">+AG11/AE11</f>
        <v>#DIV/0!</v>
      </c>
      <c r="AM11" s="70" t="e">
        <f t="shared" ref="AM11:AM26" si="1">+AB11/AA11</f>
        <v>#DIV/0!</v>
      </c>
      <c r="AN11" s="47"/>
      <c r="AO11" s="5"/>
    </row>
    <row r="12" spans="23:56" ht="15.6">
      <c r="W12" s="47"/>
      <c r="X12" s="69">
        <f>+'Ark1'!C1010</f>
        <v>2024</v>
      </c>
      <c r="Y12" s="69">
        <f>+'Ark1'!N1010</f>
        <v>410</v>
      </c>
      <c r="Z12" s="69" t="s">
        <v>464</v>
      </c>
      <c r="AA12" s="69">
        <f>+'Ark1'!Q1010</f>
        <v>19</v>
      </c>
      <c r="AB12" s="69">
        <f>+'Ark1'!R1010</f>
        <v>32</v>
      </c>
      <c r="AC12" s="206">
        <f>+'Ark1'!AG1010</f>
        <v>0.67241017020382421</v>
      </c>
      <c r="AD12" s="206">
        <f>+'Ark1'!AH1010</f>
        <v>0.21385733700734377</v>
      </c>
      <c r="AE12" s="70">
        <f>+'Ark1'!S1010</f>
        <v>4.53125</v>
      </c>
      <c r="AF12" s="70">
        <f>+'Ark1'!T1010</f>
        <v>4.34375</v>
      </c>
      <c r="AG12" s="261">
        <f>+'Ark1'!U1010</f>
        <v>13.4</v>
      </c>
      <c r="AH12" s="144">
        <f>+'Ark1'!W1010</f>
        <v>0</v>
      </c>
      <c r="AI12" s="145">
        <f>+'Ark1'!X1010</f>
        <v>0</v>
      </c>
      <c r="AJ12" s="145">
        <f>+'Ark1'!Y1010</f>
        <v>0</v>
      </c>
      <c r="AK12" s="145">
        <f>+'Ark1'!Z1010</f>
        <v>0</v>
      </c>
      <c r="AL12" s="70">
        <f t="shared" si="0"/>
        <v>2.9572413793103447</v>
      </c>
      <c r="AM12" s="70">
        <f t="shared" si="1"/>
        <v>1.6842105263157894</v>
      </c>
      <c r="AN12" s="47"/>
      <c r="AO12" s="5"/>
    </row>
    <row r="13" spans="23:56" ht="15.6">
      <c r="W13" s="47"/>
      <c r="X13" s="69">
        <f>+'Ark1'!C1011</f>
        <v>2024</v>
      </c>
      <c r="Y13" s="69">
        <f>+'Ark1'!N1011</f>
        <v>415</v>
      </c>
      <c r="Z13" s="69" t="s">
        <v>465</v>
      </c>
      <c r="AA13" s="69">
        <f>+'Ark1'!Q1011</f>
        <v>118</v>
      </c>
      <c r="AB13" s="69">
        <f>+'Ark1'!R1011</f>
        <v>162</v>
      </c>
      <c r="AC13" s="206">
        <f>+'Ark1'!AG1011</f>
        <v>3.4040764866568609</v>
      </c>
      <c r="AD13" s="206">
        <f>+'Ark1'!AH1011</f>
        <v>1.4300711943443511</v>
      </c>
      <c r="AE13" s="70">
        <f>+'Ark1'!S1011</f>
        <v>5.2283950617283939</v>
      </c>
      <c r="AF13" s="70">
        <f>+'Ark1'!T1011</f>
        <v>5.5555555555555562</v>
      </c>
      <c r="AG13" s="261">
        <f>+'Ark1'!U1011</f>
        <v>17.7</v>
      </c>
      <c r="AH13" s="144">
        <f>+'Ark1'!W1011</f>
        <v>3.7037037037037042</v>
      </c>
      <c r="AI13" s="145">
        <f>+'Ark1'!X1011</f>
        <v>83.950617283950621</v>
      </c>
      <c r="AJ13" s="145">
        <f>+'Ark1'!Y1011</f>
        <v>0</v>
      </c>
      <c r="AK13" s="145">
        <f>+'Ark1'!Z1011</f>
        <v>0</v>
      </c>
      <c r="AL13" s="70">
        <f t="shared" si="0"/>
        <v>3.3853600944510043</v>
      </c>
      <c r="AM13" s="70">
        <f t="shared" si="1"/>
        <v>1.3728813559322033</v>
      </c>
      <c r="AN13" s="47"/>
      <c r="AO13" s="5"/>
    </row>
    <row r="14" spans="23:56" ht="15.6">
      <c r="W14" s="47"/>
      <c r="X14" s="69">
        <f>+'Ark1'!C1012</f>
        <v>2024</v>
      </c>
      <c r="Y14" s="69">
        <f>+'Ark1'!N1012</f>
        <v>420</v>
      </c>
      <c r="Z14" s="69" t="s">
        <v>466</v>
      </c>
      <c r="AA14" s="69">
        <f>+'Ark1'!Q1012</f>
        <v>248</v>
      </c>
      <c r="AB14" s="69">
        <f>+'Ark1'!R1012</f>
        <v>305</v>
      </c>
      <c r="AC14" s="206">
        <f>+'Ark1'!AG1012</f>
        <v>6.408909434755202</v>
      </c>
      <c r="AD14" s="206">
        <f>+'Ark1'!AH1012</f>
        <v>3.4676508360036404</v>
      </c>
      <c r="AE14" s="70">
        <f>+'Ark1'!S1012</f>
        <v>6.1049180327868848</v>
      </c>
      <c r="AF14" s="70">
        <f>+'Ark1'!T1012</f>
        <v>6.1508196721311474</v>
      </c>
      <c r="AG14" s="261">
        <f>+'Ark1'!U1012</f>
        <v>22.796393442622943</v>
      </c>
      <c r="AH14" s="144">
        <f>+'Ark1'!W1012</f>
        <v>5.9016393442622954</v>
      </c>
      <c r="AI14" s="145">
        <f>+'Ark1'!X1012</f>
        <v>100</v>
      </c>
      <c r="AJ14" s="145">
        <f>+'Ark1'!Y1012</f>
        <v>45.901639344262307</v>
      </c>
      <c r="AK14" s="145">
        <f>+'Ark1'!Z1012</f>
        <v>0</v>
      </c>
      <c r="AL14" s="70">
        <f t="shared" si="0"/>
        <v>3.7341031149301815</v>
      </c>
      <c r="AM14" s="70">
        <f t="shared" si="1"/>
        <v>1.2298387096774193</v>
      </c>
      <c r="AN14" s="47"/>
      <c r="AO14" s="5"/>
      <c r="AQ14" s="2"/>
      <c r="AR14" s="2"/>
      <c r="AS14" s="2"/>
    </row>
    <row r="15" spans="23:56" ht="15.6">
      <c r="W15" s="47"/>
      <c r="X15" s="69">
        <f>+'Ark1'!C1013</f>
        <v>2024</v>
      </c>
      <c r="Y15" s="69">
        <f>+'Ark1'!N1013</f>
        <v>425</v>
      </c>
      <c r="Z15" s="69" t="s">
        <v>467</v>
      </c>
      <c r="AA15" s="69">
        <f>+'Ark1'!Q1013</f>
        <v>206</v>
      </c>
      <c r="AB15" s="69">
        <f>+'Ark1'!R1013</f>
        <v>228</v>
      </c>
      <c r="AC15" s="206">
        <f>+'Ark1'!AG1013</f>
        <v>4.7909224627022473</v>
      </c>
      <c r="AD15" s="206">
        <f>+'Ark1'!AH1013</f>
        <v>3.0256224829495157</v>
      </c>
      <c r="AE15" s="70">
        <f>+'Ark1'!S1013</f>
        <v>6.5438596491228047</v>
      </c>
      <c r="AF15" s="70">
        <f>+'Ark1'!T1013</f>
        <v>6.3421052631578956</v>
      </c>
      <c r="AG15" s="261">
        <f>+'Ark1'!U1013</f>
        <v>26.607894736842098</v>
      </c>
      <c r="AH15" s="144">
        <f>+'Ark1'!W1013</f>
        <v>14.035087719298245</v>
      </c>
      <c r="AI15" s="145">
        <f>+'Ark1'!X1013</f>
        <v>100</v>
      </c>
      <c r="AJ15" s="145">
        <f>+'Ark1'!Y1013</f>
        <v>100</v>
      </c>
      <c r="AK15" s="145">
        <f>+'Ark1'!Z1013</f>
        <v>0</v>
      </c>
      <c r="AL15" s="70">
        <f t="shared" si="0"/>
        <v>4.0660857908847188</v>
      </c>
      <c r="AM15" s="70">
        <f t="shared" si="1"/>
        <v>1.1067961165048543</v>
      </c>
      <c r="AN15" s="47"/>
      <c r="AO15" s="5"/>
      <c r="AQ15" s="2"/>
      <c r="AR15" s="2"/>
      <c r="AS15" s="4"/>
      <c r="AT15" s="4"/>
      <c r="AU15" s="4"/>
    </row>
    <row r="16" spans="23:56" ht="15.6">
      <c r="W16" s="47"/>
      <c r="X16" s="69">
        <f>+'Ark1'!C1014</f>
        <v>2024</v>
      </c>
      <c r="Y16" s="69">
        <f>+'Ark1'!N1014</f>
        <v>428</v>
      </c>
      <c r="Z16" s="69" t="s">
        <v>468</v>
      </c>
      <c r="AA16" s="69">
        <f>+'Ark1'!Q1014</f>
        <v>176</v>
      </c>
      <c r="AB16" s="69">
        <f>+'Ark1'!R1014</f>
        <v>191</v>
      </c>
      <c r="AC16" s="206">
        <f>+'Ark1'!AG1014</f>
        <v>4.0134482034040762</v>
      </c>
      <c r="AD16" s="206">
        <f>+'Ark1'!AH1014</f>
        <v>2.7699213246387298</v>
      </c>
      <c r="AE16" s="70">
        <f>+'Ark1'!S1014</f>
        <v>6.8272251308900547</v>
      </c>
      <c r="AF16" s="70">
        <f>+'Ark1'!T1014</f>
        <v>6.4973821989528817</v>
      </c>
      <c r="AG16" s="261">
        <f>+'Ark1'!U1014</f>
        <v>29.078010471204198</v>
      </c>
      <c r="AH16" s="144">
        <f>+'Ark1'!W1014</f>
        <v>15.706806282722509</v>
      </c>
      <c r="AI16" s="145">
        <f>+'Ark1'!X1014</f>
        <v>100</v>
      </c>
      <c r="AJ16" s="145">
        <f>+'Ark1'!Y1014</f>
        <v>100</v>
      </c>
      <c r="AK16" s="145">
        <f>+'Ark1'!Z1014</f>
        <v>0</v>
      </c>
      <c r="AL16" s="70">
        <f t="shared" si="0"/>
        <v>4.2591257668711657</v>
      </c>
      <c r="AM16" s="70">
        <f t="shared" si="1"/>
        <v>1.0852272727272727</v>
      </c>
      <c r="AN16" s="47"/>
      <c r="AO16" s="5"/>
    </row>
    <row r="17" spans="23:47" ht="15.6">
      <c r="W17" s="47"/>
      <c r="X17" s="69">
        <f>+'Ark1'!C1015</f>
        <v>2024</v>
      </c>
      <c r="Y17" s="69">
        <f>+'Ark1'!N1015</f>
        <v>430</v>
      </c>
      <c r="Z17" s="69" t="s">
        <v>469</v>
      </c>
      <c r="AA17" s="69">
        <f>+'Ark1'!Q1015</f>
        <v>287</v>
      </c>
      <c r="AB17" s="69">
        <f>+'Ark1'!R1015</f>
        <v>309</v>
      </c>
      <c r="AC17" s="206">
        <f>+'Ark1'!AG1015</f>
        <v>6.4929607060306793</v>
      </c>
      <c r="AD17" s="206">
        <f>+'Ark1'!AH1015</f>
        <v>4.8686458112539439</v>
      </c>
      <c r="AE17" s="70">
        <f>+'Ark1'!S1015</f>
        <v>6.9838187702265371</v>
      </c>
      <c r="AF17" s="70">
        <f>+'Ark1'!T1015</f>
        <v>6.5598705501618113</v>
      </c>
      <c r="AG17" s="261">
        <f>+'Ark1'!U1015</f>
        <v>31.592233009708742</v>
      </c>
      <c r="AH17" s="144">
        <f>+'Ark1'!W1015</f>
        <v>14.239482200647251</v>
      </c>
      <c r="AI17" s="145">
        <f>+'Ark1'!X1015</f>
        <v>100</v>
      </c>
      <c r="AJ17" s="145">
        <f>+'Ark1'!Y1015</f>
        <v>100</v>
      </c>
      <c r="AK17" s="145">
        <f>+'Ark1'!Z1015</f>
        <v>0</v>
      </c>
      <c r="AL17" s="70">
        <f t="shared" si="0"/>
        <v>4.5236329935125124</v>
      </c>
      <c r="AM17" s="70">
        <f t="shared" si="1"/>
        <v>1.0766550522648084</v>
      </c>
      <c r="AN17" s="47"/>
      <c r="AO17" s="5"/>
    </row>
    <row r="18" spans="23:47" ht="15.6">
      <c r="W18" s="47"/>
      <c r="X18" s="69">
        <f>+'Ark1'!C1016</f>
        <v>2024</v>
      </c>
      <c r="Y18" s="69">
        <f>+'Ark1'!N1016</f>
        <v>433</v>
      </c>
      <c r="Z18" s="69" t="s">
        <v>470</v>
      </c>
      <c r="AA18" s="69">
        <f>+'Ark1'!Q1016</f>
        <v>198</v>
      </c>
      <c r="AB18" s="69">
        <f>+'Ark1'!R1016</f>
        <v>206</v>
      </c>
      <c r="AC18" s="206">
        <f>+'Ark1'!AG1016</f>
        <v>4.3286404706871204</v>
      </c>
      <c r="AD18" s="206">
        <f>+'Ark1'!AH1016</f>
        <v>3.5027118686333449</v>
      </c>
      <c r="AE18" s="70">
        <f>+'Ark1'!S1016</f>
        <v>7.417475728155341</v>
      </c>
      <c r="AF18" s="70">
        <f>+'Ark1'!T1016</f>
        <v>6.9223300970873805</v>
      </c>
      <c r="AG18" s="261">
        <f>+'Ark1'!U1016</f>
        <v>34.093203883495157</v>
      </c>
      <c r="AH18" s="144">
        <f>+'Ark1'!W1016</f>
        <v>17.475728155339812</v>
      </c>
      <c r="AI18" s="145">
        <f>+'Ark1'!X1016</f>
        <v>100</v>
      </c>
      <c r="AJ18" s="145">
        <f>+'Ark1'!Y1016</f>
        <v>100</v>
      </c>
      <c r="AK18" s="145">
        <f>+'Ark1'!Z1016</f>
        <v>0</v>
      </c>
      <c r="AL18" s="70">
        <f t="shared" si="0"/>
        <v>4.5963350785340324</v>
      </c>
      <c r="AM18" s="70">
        <f t="shared" si="1"/>
        <v>1.0404040404040404</v>
      </c>
      <c r="AN18" s="47"/>
      <c r="AO18" s="5"/>
      <c r="AQ18" s="2"/>
      <c r="AR18" s="2"/>
      <c r="AS18" s="2"/>
    </row>
    <row r="19" spans="23:47" ht="15.6">
      <c r="W19" s="47"/>
      <c r="X19" s="69">
        <f>+'Ark1'!C1017</f>
        <v>2024</v>
      </c>
      <c r="Y19" s="69">
        <f>+'Ark1'!N1017</f>
        <v>435</v>
      </c>
      <c r="Z19" s="69" t="s">
        <v>471</v>
      </c>
      <c r="AA19" s="69">
        <f>+'Ark1'!Q1017</f>
        <v>343</v>
      </c>
      <c r="AB19" s="69">
        <f>+'Ark1'!R1017</f>
        <v>367</v>
      </c>
      <c r="AC19" s="206">
        <f>+'Ark1'!AG1017</f>
        <v>7.7117041395251116</v>
      </c>
      <c r="AD19" s="206">
        <f>+'Ark1'!AH1017</f>
        <v>6.6884779871077145</v>
      </c>
      <c r="AE19" s="70">
        <f>+'Ark1'!S1017</f>
        <v>7.5258855585831057</v>
      </c>
      <c r="AF19" s="70">
        <f>+'Ark1'!T1017</f>
        <v>6.8256130790190737</v>
      </c>
      <c r="AG19" s="261">
        <f>+'Ark1'!U1017</f>
        <v>36.54196185286105</v>
      </c>
      <c r="AH19" s="144">
        <f>+'Ark1'!W1017</f>
        <v>16.348773841961862</v>
      </c>
      <c r="AI19" s="145">
        <f>+'Ark1'!X1017</f>
        <v>100</v>
      </c>
      <c r="AJ19" s="145">
        <f>+'Ark1'!Y1017</f>
        <v>100</v>
      </c>
      <c r="AK19" s="145">
        <f>+'Ark1'!Z1017</f>
        <v>100</v>
      </c>
      <c r="AL19" s="70">
        <f t="shared" si="0"/>
        <v>4.85550325850833</v>
      </c>
      <c r="AM19" s="70">
        <f t="shared" si="1"/>
        <v>1.0699708454810495</v>
      </c>
      <c r="AN19" s="47"/>
      <c r="AO19" s="5"/>
      <c r="AQ19" s="2"/>
      <c r="AR19" s="2"/>
      <c r="AS19" s="2"/>
    </row>
    <row r="20" spans="23:47" ht="15.6">
      <c r="W20" s="47"/>
      <c r="X20" s="69">
        <f>+'Ark1'!C1018</f>
        <v>2024</v>
      </c>
      <c r="Y20" s="69">
        <f>+'Ark1'!N1018</f>
        <v>438</v>
      </c>
      <c r="Z20" s="69" t="s">
        <v>472</v>
      </c>
      <c r="AA20" s="69">
        <f>+'Ark1'!Q1018</f>
        <v>223</v>
      </c>
      <c r="AB20" s="69">
        <f>+'Ark1'!R1018</f>
        <v>239</v>
      </c>
      <c r="AC20" s="206">
        <f>+'Ark1'!AG1018</f>
        <v>5.0220634587098125</v>
      </c>
      <c r="AD20" s="206">
        <f>+'Ark1'!AH1018</f>
        <v>4.6594267047367284</v>
      </c>
      <c r="AE20" s="70">
        <f>+'Ark1'!S1018</f>
        <v>7.97907949790795</v>
      </c>
      <c r="AF20" s="70">
        <f>+'Ark1'!T1018</f>
        <v>6.7405857740585793</v>
      </c>
      <c r="AG20" s="261">
        <f>+'Ark1'!U1018</f>
        <v>39.089958158995799</v>
      </c>
      <c r="AH20" s="144">
        <f>+'Ark1'!W1018</f>
        <v>18.828451882845187</v>
      </c>
      <c r="AI20" s="145">
        <f>+'Ark1'!X1018</f>
        <v>100</v>
      </c>
      <c r="AJ20" s="145">
        <f>+'Ark1'!Y1018</f>
        <v>100</v>
      </c>
      <c r="AK20" s="145">
        <f>+'Ark1'!Z1018</f>
        <v>100</v>
      </c>
      <c r="AL20" s="70">
        <f t="shared" si="0"/>
        <v>4.8990561090718385</v>
      </c>
      <c r="AM20" s="70">
        <f t="shared" si="1"/>
        <v>1.0717488789237668</v>
      </c>
      <c r="AN20" s="47"/>
      <c r="AO20" s="5"/>
      <c r="AQ20" s="2"/>
      <c r="AR20" s="2"/>
      <c r="AS20" s="2"/>
    </row>
    <row r="21" spans="23:47" ht="15.6">
      <c r="W21" s="47"/>
      <c r="X21" s="69">
        <f>+'Ark1'!C1019</f>
        <v>2024</v>
      </c>
      <c r="Y21" s="69">
        <f>+'Ark1'!N1019</f>
        <v>440</v>
      </c>
      <c r="Z21" s="69" t="s">
        <v>473</v>
      </c>
      <c r="AA21" s="69">
        <f>+'Ark1'!Q1019</f>
        <v>394</v>
      </c>
      <c r="AB21" s="69">
        <f>+'Ark1'!R1019</f>
        <v>432</v>
      </c>
      <c r="AC21" s="206">
        <f>+'Ark1'!AG1019</f>
        <v>9.0775372977516327</v>
      </c>
      <c r="AD21" s="206">
        <f>+'Ark1'!AH1019</f>
        <v>8.9571711781354875</v>
      </c>
      <c r="AE21" s="70">
        <f>+'Ark1'!S1019</f>
        <v>8.0509259259259256</v>
      </c>
      <c r="AF21" s="70">
        <f>+'Ark1'!T1019</f>
        <v>7.067129629629628</v>
      </c>
      <c r="AG21" s="261">
        <f>+'Ark1'!U1019</f>
        <v>41.573611111111127</v>
      </c>
      <c r="AH21" s="144">
        <f>+'Ark1'!W1019</f>
        <v>21.990740740740737</v>
      </c>
      <c r="AI21" s="145">
        <f>+'Ark1'!X1019</f>
        <v>100</v>
      </c>
      <c r="AJ21" s="145">
        <f>+'Ark1'!Y1019</f>
        <v>100</v>
      </c>
      <c r="AK21" s="145">
        <f>+'Ark1'!Z1019</f>
        <v>100</v>
      </c>
      <c r="AL21" s="70">
        <f t="shared" si="0"/>
        <v>5.1638297872340448</v>
      </c>
      <c r="AM21" s="70">
        <f t="shared" si="1"/>
        <v>1.0964467005076142</v>
      </c>
      <c r="AN21" s="47"/>
      <c r="AO21" s="5"/>
      <c r="AQ21" s="2"/>
      <c r="AR21" s="2"/>
      <c r="AS21" s="2"/>
    </row>
    <row r="22" spans="23:47" ht="15.6">
      <c r="W22" s="47"/>
      <c r="X22" s="69">
        <f>+'Ark1'!C1020</f>
        <v>2024</v>
      </c>
      <c r="Y22" s="69">
        <f>+'Ark1'!N1020</f>
        <v>443</v>
      </c>
      <c r="Z22" s="69" t="s">
        <v>474</v>
      </c>
      <c r="AA22" s="69">
        <f>+'Ark1'!Q1020</f>
        <v>278</v>
      </c>
      <c r="AB22" s="69">
        <f>+'Ark1'!R1020</f>
        <v>285</v>
      </c>
      <c r="AC22" s="206">
        <f>+'Ark1'!AG1020</f>
        <v>5.9886530783778085</v>
      </c>
      <c r="AD22" s="206">
        <f>+'Ark1'!AH1020</f>
        <v>6.2648529356757265</v>
      </c>
      <c r="AE22" s="70">
        <f>+'Ark1'!S1020</f>
        <v>8.4315789473684184</v>
      </c>
      <c r="AF22" s="70">
        <f>+'Ark1'!T1020</f>
        <v>6.9859649122807026</v>
      </c>
      <c r="AG22" s="261">
        <f>+'Ark1'!U1020</f>
        <v>44.075438596491217</v>
      </c>
      <c r="AH22" s="144">
        <f>+'Ark1'!W1020</f>
        <v>17.543859649122805</v>
      </c>
      <c r="AI22" s="145">
        <f>+'Ark1'!X1020</f>
        <v>100</v>
      </c>
      <c r="AJ22" s="145">
        <f>+'Ark1'!Y1020</f>
        <v>100</v>
      </c>
      <c r="AK22" s="145">
        <f>+'Ark1'!Z1020</f>
        <v>100</v>
      </c>
      <c r="AL22" s="70">
        <f t="shared" si="0"/>
        <v>5.2274240532667502</v>
      </c>
      <c r="AM22" s="70">
        <f t="shared" si="1"/>
        <v>1.025179856115108</v>
      </c>
      <c r="AN22" s="47"/>
      <c r="AO22" s="5"/>
      <c r="AQ22" s="2"/>
      <c r="AR22" s="2"/>
      <c r="AS22" s="2"/>
    </row>
    <row r="23" spans="23:47" ht="15.6">
      <c r="W23" s="47"/>
      <c r="X23" s="69">
        <f>+'Ark1'!C1021</f>
        <v>2024</v>
      </c>
      <c r="Y23" s="69">
        <f>+'Ark1'!N1021</f>
        <v>445</v>
      </c>
      <c r="Z23" s="69" t="s">
        <v>475</v>
      </c>
      <c r="AA23" s="69">
        <f>+'Ark1'!Q1021</f>
        <v>597</v>
      </c>
      <c r="AB23" s="69">
        <f>+'Ark1'!R1021</f>
        <v>661</v>
      </c>
      <c r="AC23" s="206">
        <f>+'Ark1'!AG1021</f>
        <v>13.88947257827275</v>
      </c>
      <c r="AD23" s="206">
        <f>+'Ark1'!AH1021</f>
        <v>15.63173447377279</v>
      </c>
      <c r="AE23" s="70">
        <f>+'Ark1'!S1021</f>
        <v>8.8335854765506809</v>
      </c>
      <c r="AF23" s="70">
        <f>+'Ark1'!T1021</f>
        <v>7.3570347957639939</v>
      </c>
      <c r="AG23" s="261">
        <f>+'Ark1'!U1021</f>
        <v>47.417246596066519</v>
      </c>
      <c r="AH23" s="144">
        <f>+'Ark1'!W1021</f>
        <v>23.7518910741301</v>
      </c>
      <c r="AI23" s="145">
        <f>+'Ark1'!X1021</f>
        <v>100</v>
      </c>
      <c r="AJ23" s="145">
        <f>+'Ark1'!Y1021</f>
        <v>100</v>
      </c>
      <c r="AK23" s="145">
        <f>+'Ark1'!Z1021</f>
        <v>100</v>
      </c>
      <c r="AL23" s="70">
        <f t="shared" si="0"/>
        <v>5.367836958383279</v>
      </c>
      <c r="AM23" s="70">
        <f t="shared" si="1"/>
        <v>1.1072026800670016</v>
      </c>
      <c r="AN23" s="47"/>
      <c r="AO23" s="5"/>
      <c r="AQ23" s="2"/>
      <c r="AR23" s="2"/>
      <c r="AS23" s="4"/>
      <c r="AT23" s="4"/>
      <c r="AU23" s="4"/>
    </row>
    <row r="24" spans="23:47" ht="15.6">
      <c r="W24" s="47"/>
      <c r="X24" s="69">
        <f>+'Ark1'!C1022</f>
        <v>2024</v>
      </c>
      <c r="Y24" s="69">
        <f>+'Ark1'!N1022</f>
        <v>450</v>
      </c>
      <c r="Z24" s="69" t="s">
        <v>476</v>
      </c>
      <c r="AA24" s="69">
        <f>+'Ark1'!Q1022</f>
        <v>505</v>
      </c>
      <c r="AB24" s="69">
        <f>+'Ark1'!R1022</f>
        <v>551</v>
      </c>
      <c r="AC24" s="206">
        <f>+'Ark1'!AG1022</f>
        <v>11.5780626181971</v>
      </c>
      <c r="AD24" s="206">
        <f>+'Ark1'!AH1022</f>
        <v>14.37806565839182</v>
      </c>
      <c r="AE24" s="70">
        <f>+'Ark1'!S1022</f>
        <v>9.3647912885662485</v>
      </c>
      <c r="AF24" s="70">
        <f>+'Ark1'!T1022</f>
        <v>7.7858439201451901</v>
      </c>
      <c r="AG24" s="261">
        <f>+'Ark1'!U1022</f>
        <v>52.321415607985443</v>
      </c>
      <c r="AH24" s="144">
        <f>+'Ark1'!W1022</f>
        <v>29.764065335753177</v>
      </c>
      <c r="AI24" s="145">
        <f>+'Ark1'!X1022</f>
        <v>100</v>
      </c>
      <c r="AJ24" s="145">
        <f>+'Ark1'!Y1022</f>
        <v>100</v>
      </c>
      <c r="AK24" s="145">
        <f>+'Ark1'!Z1022</f>
        <v>100</v>
      </c>
      <c r="AL24" s="70">
        <f t="shared" si="0"/>
        <v>5.5870348837209232</v>
      </c>
      <c r="AM24" s="70">
        <f t="shared" si="1"/>
        <v>1.0910891089108912</v>
      </c>
      <c r="AN24" s="47"/>
      <c r="AO24" s="5"/>
      <c r="AQ24" s="1"/>
      <c r="AR24" s="1"/>
      <c r="AS24" s="11"/>
      <c r="AT24" s="11"/>
      <c r="AU24" s="11"/>
    </row>
    <row r="25" spans="23:47" ht="15.6">
      <c r="W25" s="47"/>
      <c r="X25" s="69">
        <f>+'Ark1'!C1023</f>
        <v>2024</v>
      </c>
      <c r="Y25" s="69">
        <f>+'Ark1'!N1023</f>
        <v>455</v>
      </c>
      <c r="Z25" s="69" t="s">
        <v>477</v>
      </c>
      <c r="AA25" s="69">
        <f>+'Ark1'!Q1023</f>
        <v>358</v>
      </c>
      <c r="AB25" s="69">
        <f>+'Ark1'!R1023</f>
        <v>389</v>
      </c>
      <c r="AC25" s="206">
        <f>+'Ark1'!AG1023</f>
        <v>8.1739861315402376</v>
      </c>
      <c r="AD25" s="206">
        <f>+'Ark1'!AH1023</f>
        <v>11.147014450831024</v>
      </c>
      <c r="AE25" s="70">
        <f>+'Ark1'!S1023</f>
        <v>9.8688946015424168</v>
      </c>
      <c r="AF25" s="70">
        <f>+'Ark1'!T1023</f>
        <v>8.0951156812339349</v>
      </c>
      <c r="AG25" s="261">
        <f>+'Ark1'!U1023</f>
        <v>57.456555269922895</v>
      </c>
      <c r="AH25" s="144">
        <f>+'Ark1'!W1023</f>
        <v>35.989717223650381</v>
      </c>
      <c r="AI25" s="145">
        <f>+'Ark1'!X1023</f>
        <v>100</v>
      </c>
      <c r="AJ25" s="145">
        <f>+'Ark1'!Y1023</f>
        <v>100</v>
      </c>
      <c r="AK25" s="145">
        <f>+'Ark1'!Z1023</f>
        <v>100</v>
      </c>
      <c r="AL25" s="70">
        <f t="shared" si="0"/>
        <v>5.821984891898933</v>
      </c>
      <c r="AM25" s="70">
        <f t="shared" si="1"/>
        <v>1.0865921787709498</v>
      </c>
      <c r="AN25" s="47"/>
      <c r="AO25" s="5"/>
      <c r="AQ25" s="1"/>
      <c r="AR25" s="1"/>
      <c r="AS25" s="11"/>
      <c r="AT25" s="11"/>
      <c r="AU25" s="11"/>
    </row>
    <row r="26" spans="23:47" ht="15.6">
      <c r="W26" s="47"/>
      <c r="X26" s="69">
        <f>+'Ark1'!C1024</f>
        <v>2024</v>
      </c>
      <c r="Y26" s="69">
        <f>+'Ark1'!N1024</f>
        <v>460</v>
      </c>
      <c r="Z26" s="69" t="s">
        <v>478</v>
      </c>
      <c r="AA26" s="69">
        <f>+'Ark1'!Q1024</f>
        <v>364</v>
      </c>
      <c r="AB26" s="69">
        <f>+'Ark1'!R1024</f>
        <v>402</v>
      </c>
      <c r="AC26" s="206">
        <f>+'Ark1'!AG1024</f>
        <v>8.4471527631855459</v>
      </c>
      <c r="AD26" s="206">
        <f>+'Ark1'!AH1024</f>
        <v>12.994775756517845</v>
      </c>
      <c r="AE26" s="70">
        <f>+'Ark1'!S1024</f>
        <v>10.669154228855723</v>
      </c>
      <c r="AF26" s="70">
        <f>+'Ark1'!T1024</f>
        <v>9.037313432835818</v>
      </c>
      <c r="AG26" s="261">
        <f>+'Ark1'!U1024</f>
        <v>64.814676616915435</v>
      </c>
      <c r="AH26" s="144">
        <f>+'Ark1'!W1024</f>
        <v>58.706467661691541</v>
      </c>
      <c r="AI26" s="145">
        <f>+'Ark1'!X1024</f>
        <v>100</v>
      </c>
      <c r="AJ26" s="145">
        <f>+'Ark1'!Y1024</f>
        <v>100</v>
      </c>
      <c r="AK26" s="145">
        <f>+'Ark1'!Z1024</f>
        <v>100</v>
      </c>
      <c r="AL26" s="70">
        <f t="shared" si="0"/>
        <v>6.0749591979482398</v>
      </c>
      <c r="AM26" s="70">
        <f t="shared" si="1"/>
        <v>1.1043956043956045</v>
      </c>
      <c r="AN26" s="47"/>
      <c r="AO26" s="5"/>
      <c r="AQ26" s="1"/>
      <c r="AR26" s="1"/>
      <c r="AS26" s="11"/>
      <c r="AT26" s="11"/>
      <c r="AU26" s="11"/>
    </row>
    <row r="27" spans="23:47" ht="15.6"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5"/>
      <c r="AQ27" s="1"/>
      <c r="AR27" s="1"/>
      <c r="AS27" s="11"/>
      <c r="AT27" s="11"/>
      <c r="AU27" s="11"/>
    </row>
    <row r="28" spans="23:47" ht="15.6">
      <c r="W28" s="47"/>
      <c r="X28">
        <f>+'Ark1'!C1025</f>
        <v>2023</v>
      </c>
      <c r="Y28">
        <f>+'Ark1'!N1025</f>
        <v>409</v>
      </c>
      <c r="Z28" s="3" t="s">
        <v>463</v>
      </c>
      <c r="AA28">
        <f>+'Ark1'!Q1025</f>
        <v>2</v>
      </c>
      <c r="AB28">
        <f>+'Ark1'!R1025</f>
        <v>2</v>
      </c>
      <c r="AC28" s="207">
        <f>+'Ark1'!AG1025</f>
        <v>3.8528221922558253E-2</v>
      </c>
      <c r="AD28" s="207">
        <f>+'Ark1'!AH1025</f>
        <v>7.413191187985395E-3</v>
      </c>
      <c r="AE28" s="1">
        <f>+'Ark1'!S1025</f>
        <v>2.5</v>
      </c>
      <c r="AF28" s="1">
        <f>+'Ark1'!T1025</f>
        <v>2.5</v>
      </c>
      <c r="AG28" s="101">
        <f>+'Ark1'!U1025</f>
        <v>8.1</v>
      </c>
      <c r="AH28" s="101">
        <f>+'Ark1'!W1025</f>
        <v>0</v>
      </c>
      <c r="AI28" s="11">
        <f>+'Ark1'!X1025</f>
        <v>0</v>
      </c>
      <c r="AJ28" s="11">
        <f>+'Ark1'!Y1025</f>
        <v>0</v>
      </c>
      <c r="AK28" s="11">
        <f>+'Ark1'!Z1025</f>
        <v>0</v>
      </c>
      <c r="AL28" s="1">
        <f t="shared" ref="AL28:AL65" si="2">+AG28/AE28</f>
        <v>3.2399999999999998</v>
      </c>
      <c r="AM28" s="1">
        <f t="shared" ref="AM28:AM65" si="3">+AB28/AA28</f>
        <v>1</v>
      </c>
      <c r="AN28" s="47"/>
      <c r="AO28" s="5"/>
      <c r="AQ28" s="1"/>
      <c r="AR28" s="1"/>
      <c r="AS28" s="11"/>
      <c r="AT28" s="11"/>
      <c r="AU28" s="11"/>
    </row>
    <row r="29" spans="23:47" ht="15.6">
      <c r="W29" s="47"/>
      <c r="X29">
        <f>+'Ark1'!C1026</f>
        <v>2023</v>
      </c>
      <c r="Y29">
        <f>+'Ark1'!N1026</f>
        <v>410</v>
      </c>
      <c r="Z29" s="3" t="s">
        <v>464</v>
      </c>
      <c r="AA29">
        <f>+'Ark1'!Q1026</f>
        <v>21</v>
      </c>
      <c r="AB29">
        <f>+'Ark1'!R1026</f>
        <v>29</v>
      </c>
      <c r="AC29" s="207">
        <f>+'Ark1'!AG1026</f>
        <v>0.55865921787709516</v>
      </c>
      <c r="AD29" s="207">
        <f>+'Ark1'!AH1026</f>
        <v>0.17723018192016937</v>
      </c>
      <c r="AE29" s="1">
        <f>+'Ark1'!S1026</f>
        <v>4.5517241379310338</v>
      </c>
      <c r="AF29" s="1">
        <f>+'Ark1'!T1026</f>
        <v>4.7586206896551744</v>
      </c>
      <c r="AG29" s="101">
        <f>+'Ark1'!U1026</f>
        <v>13.355172413793104</v>
      </c>
      <c r="AH29" s="101">
        <f>+'Ark1'!W1026</f>
        <v>0</v>
      </c>
      <c r="AI29" s="11">
        <f>+'Ark1'!X1026</f>
        <v>0</v>
      </c>
      <c r="AJ29" s="11">
        <f>+'Ark1'!Y1026</f>
        <v>0</v>
      </c>
      <c r="AK29" s="11">
        <f>+'Ark1'!Z1026</f>
        <v>0</v>
      </c>
      <c r="AL29" s="1">
        <f t="shared" si="2"/>
        <v>2.9340909090909095</v>
      </c>
      <c r="AM29" s="1">
        <f t="shared" si="3"/>
        <v>1.3809523809523809</v>
      </c>
      <c r="AN29" s="47"/>
      <c r="AO29" s="5"/>
      <c r="AQ29" s="1"/>
      <c r="AR29" s="1"/>
      <c r="AS29" s="11"/>
      <c r="AT29" s="11"/>
      <c r="AU29" s="11"/>
    </row>
    <row r="30" spans="23:47" ht="15.6">
      <c r="W30" s="47"/>
      <c r="X30">
        <f>+'Ark1'!C1027</f>
        <v>2023</v>
      </c>
      <c r="Y30">
        <f>+'Ark1'!N1027</f>
        <v>415</v>
      </c>
      <c r="Z30" s="3" t="s">
        <v>465</v>
      </c>
      <c r="AA30">
        <f>+'Ark1'!Q1027</f>
        <v>114</v>
      </c>
      <c r="AB30">
        <f>+'Ark1'!R1027</f>
        <v>151</v>
      </c>
      <c r="AC30" s="207">
        <f>+'Ark1'!AG1027</f>
        <v>2.9088807551531497</v>
      </c>
      <c r="AD30" s="207">
        <f>+'Ark1'!AH1027</f>
        <v>1.2358979481796881</v>
      </c>
      <c r="AE30" s="1">
        <f>+'Ark1'!S1027</f>
        <v>5.5231788079470201</v>
      </c>
      <c r="AF30" s="1">
        <f>+'Ark1'!T1027</f>
        <v>5.483443708609272</v>
      </c>
      <c r="AG30" s="101">
        <f>+'Ark1'!U1027</f>
        <v>17.886092715231779</v>
      </c>
      <c r="AH30" s="101">
        <f>+'Ark1'!W1027</f>
        <v>3.9735099337748343</v>
      </c>
      <c r="AI30" s="11">
        <f>+'Ark1'!X1027</f>
        <v>88.741721854304672</v>
      </c>
      <c r="AJ30" s="11">
        <f>+'Ark1'!Y1027</f>
        <v>0</v>
      </c>
      <c r="AK30" s="11">
        <f>+'Ark1'!Z1027</f>
        <v>0</v>
      </c>
      <c r="AL30" s="1">
        <f t="shared" si="2"/>
        <v>3.2383693045563531</v>
      </c>
      <c r="AM30" s="1">
        <f t="shared" si="3"/>
        <v>1.3245614035087718</v>
      </c>
      <c r="AN30" s="47"/>
      <c r="AO30" s="5"/>
      <c r="AQ30" s="1"/>
      <c r="AR30" s="1"/>
      <c r="AS30" s="11"/>
      <c r="AT30" s="11"/>
      <c r="AU30" s="11"/>
    </row>
    <row r="31" spans="23:47" ht="15.6">
      <c r="W31" s="47"/>
      <c r="X31">
        <f>+'Ark1'!C1028</f>
        <v>2023</v>
      </c>
      <c r="Y31">
        <f>+'Ark1'!N1028</f>
        <v>420</v>
      </c>
      <c r="Z31" s="3" t="s">
        <v>466</v>
      </c>
      <c r="AA31">
        <f>+'Ark1'!Q1028</f>
        <v>258</v>
      </c>
      <c r="AB31">
        <f>+'Ark1'!R1028</f>
        <v>309</v>
      </c>
      <c r="AC31" s="207">
        <f>+'Ark1'!AG1028</f>
        <v>5.9526102870352551</v>
      </c>
      <c r="AD31" s="207">
        <f>+'Ark1'!AH1028</f>
        <v>3.2197502788755625</v>
      </c>
      <c r="AE31" s="1">
        <f>+'Ark1'!S1028</f>
        <v>6.074433656957928</v>
      </c>
      <c r="AF31" s="1">
        <f>+'Ark1'!T1028</f>
        <v>5.9061488673139149</v>
      </c>
      <c r="AG31" s="101">
        <f>+'Ark1'!U1028</f>
        <v>22.770550161812341</v>
      </c>
      <c r="AH31" s="101">
        <f>+'Ark1'!W1028</f>
        <v>7.1197411003236244</v>
      </c>
      <c r="AI31" s="11">
        <f>+'Ark1'!X1028</f>
        <v>100</v>
      </c>
      <c r="AJ31" s="11">
        <f>+'Ark1'!Y1028</f>
        <v>43.689320388349529</v>
      </c>
      <c r="AK31" s="11">
        <f>+'Ark1'!Z1028</f>
        <v>0</v>
      </c>
      <c r="AL31" s="1">
        <f t="shared" si="2"/>
        <v>3.7485881726158841</v>
      </c>
      <c r="AM31" s="1">
        <f t="shared" si="3"/>
        <v>1.1976744186046511</v>
      </c>
      <c r="AN31" s="47"/>
      <c r="AO31" s="5"/>
      <c r="AQ31" s="1"/>
      <c r="AR31" s="1"/>
      <c r="AS31" s="11"/>
      <c r="AT31" s="11"/>
      <c r="AU31" s="11"/>
    </row>
    <row r="32" spans="23:47" ht="15.6">
      <c r="W32" s="47"/>
      <c r="X32">
        <f>+'Ark1'!C1029</f>
        <v>2023</v>
      </c>
      <c r="Y32">
        <f>+'Ark1'!N1029</f>
        <v>425</v>
      </c>
      <c r="Z32" s="3" t="s">
        <v>467</v>
      </c>
      <c r="AA32">
        <f>+'Ark1'!Q1029</f>
        <v>254</v>
      </c>
      <c r="AB32">
        <f>+'Ark1'!R1029</f>
        <v>291</v>
      </c>
      <c r="AC32" s="207">
        <f>+'Ark1'!AG1029</f>
        <v>5.6058562897322277</v>
      </c>
      <c r="AD32" s="207">
        <f>+'Ark1'!AH1029</f>
        <v>3.533575372500275</v>
      </c>
      <c r="AE32" s="1">
        <f>+'Ark1'!S1029</f>
        <v>6.6151202749140889</v>
      </c>
      <c r="AF32" s="1">
        <f>+'Ark1'!T1029</f>
        <v>6.4914089347079056</v>
      </c>
      <c r="AG32" s="101">
        <f>+'Ark1'!U1029</f>
        <v>26.535738831615124</v>
      </c>
      <c r="AH32" s="101">
        <f>+'Ark1'!W1029</f>
        <v>11.68384879725086</v>
      </c>
      <c r="AI32" s="11">
        <f>+'Ark1'!X1029</f>
        <v>100</v>
      </c>
      <c r="AJ32" s="11">
        <f>+'Ark1'!Y1029</f>
        <v>100</v>
      </c>
      <c r="AK32" s="11">
        <f>+'Ark1'!Z1029</f>
        <v>0</v>
      </c>
      <c r="AL32" s="1">
        <f t="shared" si="2"/>
        <v>4.0113766233766244</v>
      </c>
      <c r="AM32" s="1">
        <f t="shared" si="3"/>
        <v>1.1456692913385826</v>
      </c>
      <c r="AN32" s="47"/>
      <c r="AO32" s="5"/>
      <c r="AQ32" s="1"/>
      <c r="AR32" s="1"/>
      <c r="AS32" s="11"/>
      <c r="AT32" s="11"/>
      <c r="AU32" s="11"/>
    </row>
    <row r="33" spans="23:47" ht="15.6">
      <c r="W33" s="47"/>
      <c r="X33">
        <f>+'Ark1'!C1030</f>
        <v>2023</v>
      </c>
      <c r="Y33">
        <f>+'Ark1'!N1030</f>
        <v>428</v>
      </c>
      <c r="Z33" s="3" t="s">
        <v>468</v>
      </c>
      <c r="AA33">
        <f>+'Ark1'!Q1030</f>
        <v>177</v>
      </c>
      <c r="AB33">
        <f>+'Ark1'!R1030</f>
        <v>189</v>
      </c>
      <c r="AC33" s="207">
        <f>+'Ark1'!AG1030</f>
        <v>3.6409169716817567</v>
      </c>
      <c r="AD33" s="207">
        <f>+'Ark1'!AH1030</f>
        <v>2.5099601028456724</v>
      </c>
      <c r="AE33" s="1">
        <f>+'Ark1'!S1030</f>
        <v>6.3280423280423284</v>
      </c>
      <c r="AF33" s="1">
        <f>+'Ark1'!T1030</f>
        <v>6.1481481481481488</v>
      </c>
      <c r="AG33" s="101">
        <f>+'Ark1'!U1030</f>
        <v>29.021164021164022</v>
      </c>
      <c r="AH33" s="101">
        <f>+'Ark1'!W1030</f>
        <v>10.582010582010582</v>
      </c>
      <c r="AI33" s="11">
        <f>+'Ark1'!X1030</f>
        <v>100</v>
      </c>
      <c r="AJ33" s="11">
        <f>+'Ark1'!Y1030</f>
        <v>100</v>
      </c>
      <c r="AK33" s="11">
        <f>+'Ark1'!Z1030</f>
        <v>0</v>
      </c>
      <c r="AL33" s="1">
        <f t="shared" si="2"/>
        <v>4.5861204013377925</v>
      </c>
      <c r="AM33" s="1">
        <f t="shared" si="3"/>
        <v>1.0677966101694916</v>
      </c>
      <c r="AN33" s="47"/>
      <c r="AO33" s="5"/>
      <c r="AQ33" s="1"/>
      <c r="AR33" s="1"/>
      <c r="AS33" s="11"/>
      <c r="AT33" s="11"/>
      <c r="AU33" s="11"/>
    </row>
    <row r="34" spans="23:47" ht="15.6">
      <c r="W34" s="47"/>
      <c r="X34">
        <f>+'Ark1'!C1031</f>
        <v>2023</v>
      </c>
      <c r="Y34">
        <f>+'Ark1'!N1031</f>
        <v>430</v>
      </c>
      <c r="Z34" s="3" t="s">
        <v>469</v>
      </c>
      <c r="AA34">
        <f>+'Ark1'!Q1031</f>
        <v>316</v>
      </c>
      <c r="AB34">
        <f>+'Ark1'!R1031</f>
        <v>340</v>
      </c>
      <c r="AC34" s="207">
        <f>+'Ark1'!AG1031</f>
        <v>6.5497977268349077</v>
      </c>
      <c r="AD34" s="207">
        <f>+'Ark1'!AH1031</f>
        <v>4.919979405971838</v>
      </c>
      <c r="AE34" s="1">
        <f>+'Ark1'!S1031</f>
        <v>6.723529411764706</v>
      </c>
      <c r="AF34" s="1">
        <f>+'Ark1'!T1031</f>
        <v>6.2941176470588243</v>
      </c>
      <c r="AG34" s="101">
        <f>+'Ark1'!U1031</f>
        <v>31.622352941176473</v>
      </c>
      <c r="AH34" s="101">
        <f>+'Ark1'!W1031</f>
        <v>12.647058823529411</v>
      </c>
      <c r="AI34" s="11">
        <f>+'Ark1'!X1031</f>
        <v>100</v>
      </c>
      <c r="AJ34" s="11">
        <f>+'Ark1'!Y1031</f>
        <v>100</v>
      </c>
      <c r="AK34" s="11">
        <f>+'Ark1'!Z1031</f>
        <v>0</v>
      </c>
      <c r="AL34" s="1">
        <f t="shared" si="2"/>
        <v>4.7032370953630798</v>
      </c>
      <c r="AM34" s="1">
        <f t="shared" si="3"/>
        <v>1.0759493670886076</v>
      </c>
      <c r="AN34" s="47"/>
      <c r="AO34" s="5"/>
      <c r="AQ34" s="1"/>
      <c r="AR34" s="1"/>
      <c r="AS34" s="11"/>
      <c r="AT34" s="11"/>
      <c r="AU34" s="11"/>
    </row>
    <row r="35" spans="23:47" ht="15.6">
      <c r="W35" s="47"/>
      <c r="X35">
        <f>+'Ark1'!C1032</f>
        <v>2023</v>
      </c>
      <c r="Y35">
        <f>+'Ark1'!N1032</f>
        <v>433</v>
      </c>
      <c r="Z35" s="3" t="s">
        <v>470</v>
      </c>
      <c r="AA35">
        <f>+'Ark1'!Q1032</f>
        <v>224</v>
      </c>
      <c r="AB35">
        <f>+'Ark1'!R1032</f>
        <v>233</v>
      </c>
      <c r="AC35" s="207">
        <f>+'Ark1'!AG1032</f>
        <v>4.4885378539780394</v>
      </c>
      <c r="AD35" s="207">
        <f>+'Ark1'!AH1032</f>
        <v>3.6288028469582825</v>
      </c>
      <c r="AE35" s="1">
        <f>+'Ark1'!S1032</f>
        <v>6.9442060085836914</v>
      </c>
      <c r="AF35" s="1">
        <f>+'Ark1'!T1032</f>
        <v>6.4463519313304705</v>
      </c>
      <c r="AG35" s="101">
        <f>+'Ark1'!U1032</f>
        <v>34.034334763948493</v>
      </c>
      <c r="AH35" s="101">
        <f>+'Ark1'!W1032</f>
        <v>10.30042918454936</v>
      </c>
      <c r="AI35" s="11">
        <f>+'Ark1'!X1032</f>
        <v>100</v>
      </c>
      <c r="AJ35" s="11">
        <f>+'Ark1'!Y1032</f>
        <v>100</v>
      </c>
      <c r="AK35" s="11">
        <f>+'Ark1'!Z1032</f>
        <v>0</v>
      </c>
      <c r="AL35" s="1">
        <f t="shared" si="2"/>
        <v>4.9011124845488245</v>
      </c>
      <c r="AM35" s="1">
        <f t="shared" si="3"/>
        <v>1.0401785714285714</v>
      </c>
      <c r="AN35" s="47"/>
      <c r="AO35" s="5"/>
      <c r="AQ35" s="13"/>
      <c r="AR35" s="13"/>
      <c r="AS35" s="11"/>
      <c r="AT35" s="11"/>
      <c r="AU35" s="11"/>
    </row>
    <row r="36" spans="23:47" ht="16.5" customHeight="1">
      <c r="W36" s="47"/>
      <c r="X36">
        <f>+'Ark1'!C1033</f>
        <v>2023</v>
      </c>
      <c r="Y36">
        <f>+'Ark1'!N1033</f>
        <v>435</v>
      </c>
      <c r="Z36" s="3" t="s">
        <v>471</v>
      </c>
      <c r="AA36">
        <f>+'Ark1'!Q1033</f>
        <v>390</v>
      </c>
      <c r="AB36">
        <f>+'Ark1'!R1033</f>
        <v>420</v>
      </c>
      <c r="AC36" s="207">
        <f>+'Ark1'!AG1033</f>
        <v>8.0909266037372376</v>
      </c>
      <c r="AD36" s="207">
        <f>+'Ark1'!AH1033</f>
        <v>7.0303913840048207</v>
      </c>
      <c r="AE36" s="1">
        <f>+'Ark1'!S1033</f>
        <v>7.3047619047619055</v>
      </c>
      <c r="AF36" s="1">
        <f>+'Ark1'!T1033</f>
        <v>6.7928571428571436</v>
      </c>
      <c r="AG36" s="101">
        <f>+'Ark1'!U1033</f>
        <v>36.579690476190493</v>
      </c>
      <c r="AH36" s="101">
        <f>+'Ark1'!W1033</f>
        <v>18.333333333333329</v>
      </c>
      <c r="AI36" s="11">
        <f>+'Ark1'!X1033</f>
        <v>100</v>
      </c>
      <c r="AJ36" s="11">
        <f>+'Ark1'!Y1033</f>
        <v>100</v>
      </c>
      <c r="AK36" s="11">
        <f>+'Ark1'!Z1033</f>
        <v>100</v>
      </c>
      <c r="AL36" s="1">
        <f t="shared" si="2"/>
        <v>5.0076499348109538</v>
      </c>
      <c r="AM36" s="1">
        <f t="shared" si="3"/>
        <v>1.0769230769230769</v>
      </c>
      <c r="AN36" s="47"/>
      <c r="AO36" s="5"/>
      <c r="AQ36" s="13"/>
      <c r="AR36" s="13"/>
      <c r="AS36" s="11"/>
      <c r="AT36" s="11"/>
      <c r="AU36" s="11"/>
    </row>
    <row r="37" spans="23:47" ht="16.5" customHeight="1">
      <c r="W37" s="47"/>
      <c r="X37">
        <f>+'Ark1'!C1034</f>
        <v>2023</v>
      </c>
      <c r="Y37">
        <f>+'Ark1'!N1034</f>
        <v>438</v>
      </c>
      <c r="Z37" s="3" t="s">
        <v>472</v>
      </c>
      <c r="AA37">
        <f>+'Ark1'!Q1034</f>
        <v>273</v>
      </c>
      <c r="AB37">
        <f>+'Ark1'!R1034</f>
        <v>285</v>
      </c>
      <c r="AC37" s="207">
        <f>+'Ark1'!AG1034</f>
        <v>5.4902716239645528</v>
      </c>
      <c r="AD37" s="207">
        <f>+'Ark1'!AH1034</f>
        <v>5.0893387923097011</v>
      </c>
      <c r="AE37" s="1">
        <f>+'Ark1'!S1034</f>
        <v>7.6842105263157903</v>
      </c>
      <c r="AF37" s="1">
        <f>+'Ark1'!T1034</f>
        <v>6.863157894736843</v>
      </c>
      <c r="AG37" s="101">
        <f>+'Ark1'!U1034</f>
        <v>39.023508771929826</v>
      </c>
      <c r="AH37" s="101">
        <f>+'Ark1'!W1034</f>
        <v>15.789473684210527</v>
      </c>
      <c r="AI37" s="11">
        <f>+'Ark1'!X1034</f>
        <v>100</v>
      </c>
      <c r="AJ37" s="11">
        <f>+'Ark1'!Y1034</f>
        <v>100</v>
      </c>
      <c r="AK37" s="11">
        <f>+'Ark1'!Z1034</f>
        <v>100</v>
      </c>
      <c r="AL37" s="1">
        <f t="shared" si="2"/>
        <v>5.0784018264840176</v>
      </c>
      <c r="AM37" s="1">
        <f t="shared" si="3"/>
        <v>1.043956043956044</v>
      </c>
      <c r="AN37" s="47"/>
      <c r="AO37" s="5"/>
      <c r="AQ37" s="13"/>
      <c r="AR37" s="13"/>
      <c r="AS37" s="11"/>
      <c r="AT37" s="11"/>
      <c r="AU37" s="11"/>
    </row>
    <row r="38" spans="23:47">
      <c r="W38" s="47"/>
      <c r="X38">
        <f>+'Ark1'!C1035</f>
        <v>2023</v>
      </c>
      <c r="Y38">
        <f>+'Ark1'!N1035</f>
        <v>440</v>
      </c>
      <c r="Z38" s="3" t="s">
        <v>473</v>
      </c>
      <c r="AA38">
        <f>+'Ark1'!Q1035</f>
        <v>439</v>
      </c>
      <c r="AB38">
        <f>+'Ark1'!R1035</f>
        <v>470</v>
      </c>
      <c r="AC38" s="207">
        <f>+'Ark1'!AG1035</f>
        <v>9.0541321518011966</v>
      </c>
      <c r="AD38" s="207">
        <f>+'Ark1'!AH1035</f>
        <v>8.9292345463678444</v>
      </c>
      <c r="AE38" s="1">
        <f>+'Ark1'!S1035</f>
        <v>7.9361702127659548</v>
      </c>
      <c r="AF38" s="1">
        <f>+'Ark1'!T1035</f>
        <v>6.8765957446808512</v>
      </c>
      <c r="AG38" s="101">
        <f>+'Ark1'!U1035</f>
        <v>41.517021276595763</v>
      </c>
      <c r="AH38" s="101">
        <f>+'Ark1'!W1035</f>
        <v>17.446808510638306</v>
      </c>
      <c r="AI38" s="11">
        <f>+'Ark1'!X1035</f>
        <v>100</v>
      </c>
      <c r="AJ38" s="11">
        <f>+'Ark1'!Y1035</f>
        <v>100</v>
      </c>
      <c r="AK38" s="11">
        <f>+'Ark1'!Z1035</f>
        <v>100</v>
      </c>
      <c r="AL38" s="1">
        <f t="shared" si="2"/>
        <v>5.2313672922252055</v>
      </c>
      <c r="AM38" s="1">
        <f t="shared" si="3"/>
        <v>1.070615034168565</v>
      </c>
      <c r="AN38" s="47"/>
      <c r="AQ38" s="13"/>
      <c r="AR38" s="13"/>
      <c r="AS38" s="11"/>
      <c r="AT38" s="11"/>
      <c r="AU38" s="11"/>
    </row>
    <row r="39" spans="23:47" ht="17.25" customHeight="1">
      <c r="W39" s="47"/>
      <c r="X39">
        <f>+'Ark1'!C1036</f>
        <v>2023</v>
      </c>
      <c r="Y39">
        <f>+'Ark1'!N1036</f>
        <v>443</v>
      </c>
      <c r="Z39" s="3" t="s">
        <v>474</v>
      </c>
      <c r="AA39">
        <f>+'Ark1'!Q1036</f>
        <v>295</v>
      </c>
      <c r="AB39">
        <f>+'Ark1'!R1036</f>
        <v>312</v>
      </c>
      <c r="AC39" s="207">
        <f>+'Ark1'!AG1036</f>
        <v>6.0104026199190894</v>
      </c>
      <c r="AD39" s="207">
        <f>+'Ark1'!AH1036</f>
        <v>6.2841438658794484</v>
      </c>
      <c r="AE39" s="1">
        <f>+'Ark1'!S1036</f>
        <v>8.2147435897435912</v>
      </c>
      <c r="AF39" s="1">
        <f>+'Ark1'!T1036</f>
        <v>7.1538461538461551</v>
      </c>
      <c r="AG39" s="101">
        <f>+'Ark1'!U1036</f>
        <v>44.015064102564125</v>
      </c>
      <c r="AH39" s="101">
        <f>+'Ark1'!W1036</f>
        <v>17.948717948717952</v>
      </c>
      <c r="AI39" s="11">
        <f>+'Ark1'!X1036</f>
        <v>100</v>
      </c>
      <c r="AJ39" s="11">
        <f>+'Ark1'!Y1036</f>
        <v>100</v>
      </c>
      <c r="AK39" s="11">
        <f>+'Ark1'!Z1036</f>
        <v>100</v>
      </c>
      <c r="AL39" s="1">
        <f t="shared" si="2"/>
        <v>5.3580569644947342</v>
      </c>
      <c r="AM39" s="1">
        <f t="shared" si="3"/>
        <v>1.0576271186440678</v>
      </c>
      <c r="AN39" s="47"/>
      <c r="AO39" s="5"/>
      <c r="AQ39" s="13"/>
      <c r="AR39" s="13"/>
      <c r="AS39" s="11"/>
      <c r="AT39" s="11"/>
      <c r="AU39" s="11"/>
    </row>
    <row r="40" spans="23:47">
      <c r="W40" s="47"/>
      <c r="X40">
        <f>+'Ark1'!C1037</f>
        <v>2023</v>
      </c>
      <c r="Y40">
        <f>+'Ark1'!N1037</f>
        <v>445</v>
      </c>
      <c r="Z40" s="3" t="s">
        <v>475</v>
      </c>
      <c r="AA40">
        <f>+'Ark1'!Q1037</f>
        <v>673</v>
      </c>
      <c r="AB40">
        <f>+'Ark1'!R1037</f>
        <v>746</v>
      </c>
      <c r="AC40" s="207">
        <f>+'Ark1'!AG1037</f>
        <v>14.371026777114238</v>
      </c>
      <c r="AD40" s="207">
        <f>+'Ark1'!AH1037</f>
        <v>16.236215754431541</v>
      </c>
      <c r="AE40" s="1">
        <f>+'Ark1'!S1037</f>
        <v>8.6045576407506719</v>
      </c>
      <c r="AF40" s="1">
        <f>+'Ark1'!T1037</f>
        <v>7.4235924932975887</v>
      </c>
      <c r="AG40" s="101">
        <f>+'Ark1'!U1037</f>
        <v>47.561528150134031</v>
      </c>
      <c r="AH40" s="101">
        <f>+'Ark1'!W1037</f>
        <v>23.056300268096518</v>
      </c>
      <c r="AI40" s="11">
        <f>+'Ark1'!X1037</f>
        <v>100</v>
      </c>
      <c r="AJ40" s="11">
        <f>+'Ark1'!Y1037</f>
        <v>100</v>
      </c>
      <c r="AK40" s="11">
        <f>+'Ark1'!Z1037</f>
        <v>100</v>
      </c>
      <c r="AL40" s="1">
        <f t="shared" si="2"/>
        <v>5.5274809160305312</v>
      </c>
      <c r="AM40" s="1">
        <f t="shared" si="3"/>
        <v>1.1084695393759287</v>
      </c>
      <c r="AN40" s="47"/>
      <c r="AQ40" s="13"/>
      <c r="AR40" s="13"/>
      <c r="AS40" s="11"/>
      <c r="AT40" s="11"/>
      <c r="AU40" s="11"/>
    </row>
    <row r="41" spans="23:47">
      <c r="W41" s="47"/>
      <c r="X41">
        <f>+'Ark1'!C1038</f>
        <v>2023</v>
      </c>
      <c r="Y41">
        <f>+'Ark1'!N1038</f>
        <v>450</v>
      </c>
      <c r="Z41" s="3" t="s">
        <v>476</v>
      </c>
      <c r="AA41">
        <f>+'Ark1'!Q1038</f>
        <v>532</v>
      </c>
      <c r="AB41">
        <f>+'Ark1'!R1038</f>
        <v>598</v>
      </c>
      <c r="AC41" s="207">
        <f>+'Ark1'!AG1038</f>
        <v>11.519938354844921</v>
      </c>
      <c r="AD41" s="207">
        <f>+'Ark1'!AH1038</f>
        <v>14.363973135510323</v>
      </c>
      <c r="AE41" s="1">
        <f>+'Ark1'!S1038</f>
        <v>9.1187290969899646</v>
      </c>
      <c r="AF41" s="1">
        <f>+'Ark1'!T1038</f>
        <v>7.6605351170568561</v>
      </c>
      <c r="AG41" s="101">
        <f>+'Ark1'!U1038</f>
        <v>52.490802675585215</v>
      </c>
      <c r="AH41" s="101">
        <f>+'Ark1'!W1038</f>
        <v>26.755852842809368</v>
      </c>
      <c r="AI41" s="11">
        <f>+'Ark1'!X1038</f>
        <v>100</v>
      </c>
      <c r="AJ41" s="11">
        <f>+'Ark1'!Y1038</f>
        <v>100</v>
      </c>
      <c r="AK41" s="11">
        <f>+'Ark1'!Z1038</f>
        <v>100</v>
      </c>
      <c r="AL41" s="1">
        <f t="shared" si="2"/>
        <v>5.7563726389143524</v>
      </c>
      <c r="AM41" s="1">
        <f t="shared" si="3"/>
        <v>1.1240601503759398</v>
      </c>
      <c r="AN41" s="47"/>
      <c r="AQ41" s="13"/>
      <c r="AR41" s="13"/>
      <c r="AS41" s="11"/>
      <c r="AT41" s="11"/>
      <c r="AU41" s="11"/>
    </row>
    <row r="42" spans="23:47" ht="21">
      <c r="W42" s="47"/>
      <c r="X42">
        <f>+'Ark1'!C1039</f>
        <v>2023</v>
      </c>
      <c r="Y42">
        <f>+'Ark1'!N1039</f>
        <v>455</v>
      </c>
      <c r="Z42" s="3" t="s">
        <v>477</v>
      </c>
      <c r="AA42">
        <f>+'Ark1'!Q1039</f>
        <v>394</v>
      </c>
      <c r="AB42">
        <f>+'Ark1'!R1039</f>
        <v>426</v>
      </c>
      <c r="AC42" s="207">
        <f>+'Ark1'!AG1039</f>
        <v>8.2065112695049134</v>
      </c>
      <c r="AD42" s="207">
        <f>+'Ark1'!AH1039</f>
        <v>11.184034438940625</v>
      </c>
      <c r="AE42" s="1">
        <f>+'Ark1'!S1039</f>
        <v>9.71830985915493</v>
      </c>
      <c r="AF42" s="1">
        <f>+'Ark1'!T1039</f>
        <v>8.342723004694836</v>
      </c>
      <c r="AG42" s="101">
        <f>+'Ark1'!U1039</f>
        <v>57.371830985915423</v>
      </c>
      <c r="AH42" s="101">
        <f>+'Ark1'!W1039</f>
        <v>41.784037558685448</v>
      </c>
      <c r="AI42" s="11">
        <f>+'Ark1'!X1039</f>
        <v>100</v>
      </c>
      <c r="AJ42" s="11">
        <f>+'Ark1'!Y1039</f>
        <v>100</v>
      </c>
      <c r="AK42" s="11">
        <f>+'Ark1'!Z1039</f>
        <v>100</v>
      </c>
      <c r="AL42" s="1">
        <f t="shared" si="2"/>
        <v>5.9034782608695577</v>
      </c>
      <c r="AM42" s="1">
        <f t="shared" si="3"/>
        <v>1.0812182741116751</v>
      </c>
      <c r="AN42" s="47"/>
      <c r="AQ42" s="59"/>
      <c r="AR42" s="59"/>
      <c r="AS42" s="11"/>
      <c r="AT42" s="11"/>
      <c r="AU42" s="11"/>
    </row>
    <row r="43" spans="23:47">
      <c r="W43" s="47"/>
      <c r="X43">
        <f>+'Ark1'!C1040</f>
        <v>2023</v>
      </c>
      <c r="Y43">
        <f>+'Ark1'!N1040</f>
        <v>460</v>
      </c>
      <c r="Z43" s="3" t="s">
        <v>478</v>
      </c>
      <c r="AA43">
        <f>+'Ark1'!Q1040</f>
        <v>346</v>
      </c>
      <c r="AB43">
        <f>+'Ark1'!R1040</f>
        <v>390</v>
      </c>
      <c r="AC43" s="207">
        <f>+'Ark1'!AG1040</f>
        <v>7.5130032748988622</v>
      </c>
      <c r="AD43" s="207">
        <f>+'Ark1'!AH1040</f>
        <v>11.650058754116213</v>
      </c>
      <c r="AE43" s="1">
        <f>+'Ark1'!S1040</f>
        <v>10.320512820512818</v>
      </c>
      <c r="AF43" s="1">
        <f>+'Ark1'!T1040</f>
        <v>9.1846153846153822</v>
      </c>
      <c r="AG43" s="101">
        <f>+'Ark1'!U1040</f>
        <v>65.278974358974381</v>
      </c>
      <c r="AH43" s="101">
        <f>+'Ark1'!W1040</f>
        <v>60</v>
      </c>
      <c r="AI43" s="11">
        <f>+'Ark1'!X1040</f>
        <v>100</v>
      </c>
      <c r="AJ43" s="11">
        <f>+'Ark1'!Y1040</f>
        <v>100</v>
      </c>
      <c r="AK43" s="11">
        <f>+'Ark1'!Z1040</f>
        <v>100</v>
      </c>
      <c r="AL43" s="1">
        <f t="shared" si="2"/>
        <v>6.3251677018633581</v>
      </c>
      <c r="AM43" s="1">
        <f t="shared" si="3"/>
        <v>1.1271676300578035</v>
      </c>
      <c r="AN43" s="47"/>
      <c r="AO43" s="4"/>
    </row>
    <row r="44" spans="23:47" ht="15.6">
      <c r="W44" s="47"/>
      <c r="X44" s="56">
        <f>+'Ark1'!C1041</f>
        <v>2022</v>
      </c>
      <c r="Y44" s="56">
        <f>+'Ark1'!N1041</f>
        <v>409</v>
      </c>
      <c r="Z44" s="57" t="s">
        <v>463</v>
      </c>
      <c r="AA44" s="56">
        <f>+'Ark1'!Q1041</f>
        <v>0</v>
      </c>
      <c r="AB44" s="56">
        <f>+'Ark1'!R1041</f>
        <v>0</v>
      </c>
      <c r="AC44" s="189">
        <f>+'Ark1'!AG1041</f>
        <v>0</v>
      </c>
      <c r="AD44" s="189">
        <f>+'Ark1'!AH1041</f>
        <v>0</v>
      </c>
      <c r="AE44" s="58">
        <f>+'Ark1'!S1041</f>
        <v>0</v>
      </c>
      <c r="AF44" s="58">
        <f>+'Ark1'!T1041</f>
        <v>0</v>
      </c>
      <c r="AG44" s="166">
        <f>+'Ark1'!U1041</f>
        <v>0</v>
      </c>
      <c r="AH44" s="166">
        <f>+'Ark1'!W1041</f>
        <v>0</v>
      </c>
      <c r="AI44" s="78">
        <f>+'Ark1'!X1041</f>
        <v>0</v>
      </c>
      <c r="AJ44" s="78">
        <f>+'Ark1'!Y1041</f>
        <v>0</v>
      </c>
      <c r="AK44" s="78">
        <f>+'Ark1'!Z1041</f>
        <v>0</v>
      </c>
      <c r="AL44" s="58" t="e">
        <f t="shared" si="2"/>
        <v>#DIV/0!</v>
      </c>
      <c r="AM44" s="58" t="e">
        <f t="shared" si="3"/>
        <v>#DIV/0!</v>
      </c>
      <c r="AN44" s="47"/>
      <c r="AO44" s="18"/>
      <c r="AQ44" s="1"/>
      <c r="AR44" s="5"/>
    </row>
    <row r="45" spans="23:47" ht="15.6">
      <c r="W45" s="47"/>
      <c r="X45" s="56">
        <f>+'Ark1'!C1042</f>
        <v>2022</v>
      </c>
      <c r="Y45" s="56">
        <f>+'Ark1'!N1042</f>
        <v>410</v>
      </c>
      <c r="Z45" s="57" t="s">
        <v>464</v>
      </c>
      <c r="AA45" s="56">
        <f>+'Ark1'!Q1042</f>
        <v>19</v>
      </c>
      <c r="AB45" s="56">
        <f>+'Ark1'!R1042</f>
        <v>26</v>
      </c>
      <c r="AC45" s="189">
        <f>+'Ark1'!AG1042</f>
        <v>0.48734770384254922</v>
      </c>
      <c r="AD45" s="189">
        <f>+'Ark1'!AH1042</f>
        <v>0.15017246714279148</v>
      </c>
      <c r="AE45" s="58">
        <f>+'Ark1'!S1042</f>
        <v>3.6538461538461551</v>
      </c>
      <c r="AF45" s="58">
        <f>+'Ark1'!T1042</f>
        <v>3.8846153846153855</v>
      </c>
      <c r="AG45" s="166">
        <f>+'Ark1'!U1042</f>
        <v>13.340769230769228</v>
      </c>
      <c r="AH45" s="166">
        <f>+'Ark1'!W1042</f>
        <v>0</v>
      </c>
      <c r="AI45" s="78">
        <f>+'Ark1'!X1042</f>
        <v>0</v>
      </c>
      <c r="AJ45" s="78">
        <f>+'Ark1'!Y1042</f>
        <v>0</v>
      </c>
      <c r="AK45" s="78">
        <f>+'Ark1'!Z1042</f>
        <v>0</v>
      </c>
      <c r="AL45" s="58">
        <f t="shared" si="2"/>
        <v>3.6511578947368402</v>
      </c>
      <c r="AM45" s="58">
        <f t="shared" si="3"/>
        <v>1.368421052631579</v>
      </c>
      <c r="AN45" s="47"/>
      <c r="AO45" s="18"/>
    </row>
    <row r="46" spans="23:47" ht="15.6">
      <c r="W46" s="47"/>
      <c r="X46" s="56">
        <f>+'Ark1'!C1043</f>
        <v>2022</v>
      </c>
      <c r="Y46" s="56">
        <f>+'Ark1'!N1043</f>
        <v>415</v>
      </c>
      <c r="Z46" s="57" t="s">
        <v>465</v>
      </c>
      <c r="AA46" s="56">
        <f>+'Ark1'!Q1043</f>
        <v>87</v>
      </c>
      <c r="AB46" s="56">
        <f>+'Ark1'!R1043</f>
        <v>105</v>
      </c>
      <c r="AC46" s="189">
        <f>+'Ark1'!AG1043</f>
        <v>1.9681349578256799</v>
      </c>
      <c r="AD46" s="189">
        <f>+'Ark1'!AH1043</f>
        <v>0.8132545234552585</v>
      </c>
      <c r="AE46" s="58">
        <f>+'Ark1'!S1043</f>
        <v>5.5714285714285694</v>
      </c>
      <c r="AF46" s="58">
        <f>+'Ark1'!T1043</f>
        <v>4.9142857142857155</v>
      </c>
      <c r="AG46" s="166">
        <f>+'Ark1'!U1043</f>
        <v>17.889619047619046</v>
      </c>
      <c r="AH46" s="166">
        <f>+'Ark1'!W1043</f>
        <v>1.9047619047619055</v>
      </c>
      <c r="AI46" s="78">
        <f>+'Ark1'!X1043</f>
        <v>85.714285714285694</v>
      </c>
      <c r="AJ46" s="78">
        <f>+'Ark1'!Y1043</f>
        <v>0</v>
      </c>
      <c r="AK46" s="78">
        <f>+'Ark1'!Z1043</f>
        <v>0</v>
      </c>
      <c r="AL46" s="58">
        <f t="shared" si="2"/>
        <v>3.210957264957266</v>
      </c>
      <c r="AM46" s="58">
        <f t="shared" si="3"/>
        <v>1.2068965517241379</v>
      </c>
      <c r="AN46" s="47"/>
      <c r="AO46" s="18"/>
    </row>
    <row r="47" spans="23:47" ht="15.6">
      <c r="W47" s="47"/>
      <c r="X47" s="56">
        <f>+'Ark1'!C1044</f>
        <v>2022</v>
      </c>
      <c r="Y47" s="56">
        <f>+'Ark1'!N1044</f>
        <v>420</v>
      </c>
      <c r="Z47" s="57" t="s">
        <v>466</v>
      </c>
      <c r="AA47" s="56">
        <f>+'Ark1'!Q1044</f>
        <v>233</v>
      </c>
      <c r="AB47" s="56">
        <f>+'Ark1'!R1044</f>
        <v>277</v>
      </c>
      <c r="AC47" s="189">
        <f>+'Ark1'!AG1044</f>
        <v>5.1921274601686962</v>
      </c>
      <c r="AD47" s="189">
        <f>+'Ark1'!AH1044</f>
        <v>2.7424031309439765</v>
      </c>
      <c r="AE47" s="58">
        <f>+'Ark1'!S1044</f>
        <v>6.046931407942238</v>
      </c>
      <c r="AF47" s="58">
        <f>+'Ark1'!T1044</f>
        <v>5.9638989169675112</v>
      </c>
      <c r="AG47" s="166">
        <f>+'Ark1'!U1044</f>
        <v>22.867328519855597</v>
      </c>
      <c r="AH47" s="166">
        <f>+'Ark1'!W1044</f>
        <v>6.859205776173285</v>
      </c>
      <c r="AI47" s="78">
        <f>+'Ark1'!X1044</f>
        <v>100</v>
      </c>
      <c r="AJ47" s="78">
        <f>+'Ark1'!Y1044</f>
        <v>52.707581227436819</v>
      </c>
      <c r="AK47" s="78">
        <f>+'Ark1'!Z1044</f>
        <v>0</v>
      </c>
      <c r="AL47" s="58">
        <f t="shared" si="2"/>
        <v>3.7816417910447764</v>
      </c>
      <c r="AM47" s="58">
        <f t="shared" si="3"/>
        <v>1.1888412017167382</v>
      </c>
      <c r="AN47" s="47"/>
      <c r="AO47" s="18"/>
    </row>
    <row r="48" spans="23:47" ht="15.6">
      <c r="W48" s="47"/>
      <c r="X48" s="56">
        <f>+'Ark1'!C1045</f>
        <v>2022</v>
      </c>
      <c r="Y48" s="56">
        <f>+'Ark1'!N1045</f>
        <v>425</v>
      </c>
      <c r="Z48" s="57" t="s">
        <v>467</v>
      </c>
      <c r="AA48" s="56">
        <f>+'Ark1'!Q1045</f>
        <v>228</v>
      </c>
      <c r="AB48" s="56">
        <f>+'Ark1'!R1045</f>
        <v>258</v>
      </c>
      <c r="AC48" s="189">
        <f>+'Ark1'!AG1045</f>
        <v>4.8359887535145276</v>
      </c>
      <c r="AD48" s="189">
        <f>+'Ark1'!AH1045</f>
        <v>2.9775590311014102</v>
      </c>
      <c r="AE48" s="58">
        <f>+'Ark1'!S1045</f>
        <v>6.4844961240310077</v>
      </c>
      <c r="AF48" s="58">
        <f>+'Ark1'!T1045</f>
        <v>6.1821705426356584</v>
      </c>
      <c r="AG48" s="166">
        <f>+'Ark1'!U1045</f>
        <v>26.656589147286841</v>
      </c>
      <c r="AH48" s="166">
        <f>+'Ark1'!W1045</f>
        <v>8.9147286821705443</v>
      </c>
      <c r="AI48" s="78">
        <f>+'Ark1'!X1045</f>
        <v>100</v>
      </c>
      <c r="AJ48" s="78">
        <f>+'Ark1'!Y1045</f>
        <v>100</v>
      </c>
      <c r="AK48" s="78">
        <f>+'Ark1'!Z1045</f>
        <v>0</v>
      </c>
      <c r="AL48" s="58">
        <f t="shared" si="2"/>
        <v>4.1108188882247489</v>
      </c>
      <c r="AM48" s="58">
        <f t="shared" si="3"/>
        <v>1.131578947368421</v>
      </c>
      <c r="AN48" s="47"/>
      <c r="AO48" s="18"/>
    </row>
    <row r="49" spans="23:41" ht="15.6">
      <c r="W49" s="47"/>
      <c r="X49" s="56">
        <f>+'Ark1'!C1046</f>
        <v>2022</v>
      </c>
      <c r="Y49" s="56">
        <f>+'Ark1'!N1046</f>
        <v>428</v>
      </c>
      <c r="Z49" s="57" t="s">
        <v>468</v>
      </c>
      <c r="AA49" s="56">
        <f>+'Ark1'!Q1046</f>
        <v>190</v>
      </c>
      <c r="AB49" s="56">
        <f>+'Ark1'!R1046</f>
        <v>200</v>
      </c>
      <c r="AC49" s="189">
        <f>+'Ark1'!AG1046</f>
        <v>3.7488284910965328</v>
      </c>
      <c r="AD49" s="189">
        <f>+'Ark1'!AH1046</f>
        <v>2.5189584838460255</v>
      </c>
      <c r="AE49" s="58">
        <f>+'Ark1'!S1046</f>
        <v>6.56</v>
      </c>
      <c r="AF49" s="58">
        <f>+'Ark1'!T1046</f>
        <v>6.37</v>
      </c>
      <c r="AG49" s="166">
        <f>+'Ark1'!U1046</f>
        <v>29.090749999999993</v>
      </c>
      <c r="AH49" s="166">
        <f>+'Ark1'!W1046</f>
        <v>14</v>
      </c>
      <c r="AI49" s="78">
        <f>+'Ark1'!X1046</f>
        <v>100</v>
      </c>
      <c r="AJ49" s="78">
        <f>+'Ark1'!Y1046</f>
        <v>100</v>
      </c>
      <c r="AK49" s="78">
        <f>+'Ark1'!Z1046</f>
        <v>0</v>
      </c>
      <c r="AL49" s="58">
        <f t="shared" si="2"/>
        <v>4.4345655487804869</v>
      </c>
      <c r="AM49" s="58">
        <f t="shared" si="3"/>
        <v>1.0526315789473684</v>
      </c>
      <c r="AN49" s="47"/>
      <c r="AO49" s="18"/>
    </row>
    <row r="50" spans="23:41" ht="15.6">
      <c r="W50" s="47"/>
      <c r="X50" s="56">
        <f>+'Ark1'!C1047</f>
        <v>2022</v>
      </c>
      <c r="Y50" s="56">
        <f>+'Ark1'!N1047</f>
        <v>430</v>
      </c>
      <c r="Z50" s="57" t="s">
        <v>469</v>
      </c>
      <c r="AA50" s="56">
        <f>+'Ark1'!Q1047</f>
        <v>287</v>
      </c>
      <c r="AB50" s="56">
        <f>+'Ark1'!R1047</f>
        <v>303</v>
      </c>
      <c r="AC50" s="189">
        <f>+'Ark1'!AG1047</f>
        <v>5.6794751640112491</v>
      </c>
      <c r="AD50" s="189">
        <f>+'Ark1'!AH1047</f>
        <v>4.1391161783579227</v>
      </c>
      <c r="AE50" s="58">
        <f>+'Ark1'!S1047</f>
        <v>6.5907590759075889</v>
      </c>
      <c r="AF50" s="58">
        <f>+'Ark1'!T1047</f>
        <v>6.1452145214521492</v>
      </c>
      <c r="AG50" s="166">
        <f>+'Ark1'!U1047</f>
        <v>31.552145214521438</v>
      </c>
      <c r="AH50" s="166">
        <f>+'Ark1'!W1047</f>
        <v>8.5808580858085755</v>
      </c>
      <c r="AI50" s="78">
        <f>+'Ark1'!X1047</f>
        <v>100</v>
      </c>
      <c r="AJ50" s="78">
        <f>+'Ark1'!Y1047</f>
        <v>100</v>
      </c>
      <c r="AK50" s="78">
        <f>+'Ark1'!Z1047</f>
        <v>0</v>
      </c>
      <c r="AL50" s="58">
        <f t="shared" si="2"/>
        <v>4.7873309964947417</v>
      </c>
      <c r="AM50" s="58">
        <f t="shared" si="3"/>
        <v>1.0557491289198606</v>
      </c>
      <c r="AN50" s="47"/>
      <c r="AO50" s="18"/>
    </row>
    <row r="51" spans="23:41" ht="15.6">
      <c r="W51" s="47"/>
      <c r="X51" s="56">
        <f>+'Ark1'!C1048</f>
        <v>2022</v>
      </c>
      <c r="Y51" s="56">
        <f>+'Ark1'!N1048</f>
        <v>433</v>
      </c>
      <c r="Z51" s="57" t="s">
        <v>470</v>
      </c>
      <c r="AA51" s="56">
        <f>+'Ark1'!Q1048</f>
        <v>252</v>
      </c>
      <c r="AB51" s="56">
        <f>+'Ark1'!R1048</f>
        <v>265</v>
      </c>
      <c r="AC51" s="189">
        <f>+'Ark1'!AG1048</f>
        <v>4.9671977507029057</v>
      </c>
      <c r="AD51" s="189">
        <f>+'Ark1'!AH1048</f>
        <v>3.9106146944490807</v>
      </c>
      <c r="AE51" s="58">
        <f>+'Ark1'!S1048</f>
        <v>6.9924528301886761</v>
      </c>
      <c r="AF51" s="58">
        <f>+'Ark1'!T1048</f>
        <v>6.7358490566037741</v>
      </c>
      <c r="AG51" s="166">
        <f>+'Ark1'!U1048</f>
        <v>34.084981132075491</v>
      </c>
      <c r="AH51" s="166">
        <f>+'Ark1'!W1048</f>
        <v>15.84905660377359</v>
      </c>
      <c r="AI51" s="78">
        <f>+'Ark1'!X1048</f>
        <v>100</v>
      </c>
      <c r="AJ51" s="78">
        <f>+'Ark1'!Y1048</f>
        <v>100</v>
      </c>
      <c r="AK51" s="78">
        <f>+'Ark1'!Z1048</f>
        <v>0</v>
      </c>
      <c r="AL51" s="58">
        <f t="shared" si="2"/>
        <v>4.8745385860766373</v>
      </c>
      <c r="AM51" s="58">
        <f t="shared" si="3"/>
        <v>1.0515873015873016</v>
      </c>
      <c r="AN51" s="47"/>
      <c r="AO51" s="18"/>
    </row>
    <row r="52" spans="23:41" ht="15.6">
      <c r="W52" s="47"/>
      <c r="X52" s="56">
        <f>+'Ark1'!C1049</f>
        <v>2022</v>
      </c>
      <c r="Y52" s="56">
        <f>+'Ark1'!N1049</f>
        <v>435</v>
      </c>
      <c r="Z52" s="57" t="s">
        <v>471</v>
      </c>
      <c r="AA52" s="56">
        <f>+'Ark1'!Q1049</f>
        <v>409</v>
      </c>
      <c r="AB52" s="56">
        <f>+'Ark1'!R1049</f>
        <v>438</v>
      </c>
      <c r="AC52" s="189">
        <f>+'Ark1'!AG1049</f>
        <v>8.2099343955014046</v>
      </c>
      <c r="AD52" s="189">
        <f>+'Ark1'!AH1049</f>
        <v>6.9358456691504689</v>
      </c>
      <c r="AE52" s="58">
        <f>+'Ark1'!S1049</f>
        <v>7.3150684931506849</v>
      </c>
      <c r="AF52" s="58">
        <f>+'Ark1'!T1049</f>
        <v>6.5684931506849296</v>
      </c>
      <c r="AG52" s="166">
        <f>+'Ark1'!U1049</f>
        <v>36.575410958904065</v>
      </c>
      <c r="AH52" s="166">
        <f>+'Ark1'!W1049</f>
        <v>17.123287671232877</v>
      </c>
      <c r="AI52" s="78">
        <f>+'Ark1'!X1049</f>
        <v>100</v>
      </c>
      <c r="AJ52" s="78">
        <f>+'Ark1'!Y1049</f>
        <v>100</v>
      </c>
      <c r="AK52" s="78">
        <f>+'Ark1'!Z1049</f>
        <v>100</v>
      </c>
      <c r="AL52" s="58">
        <f t="shared" si="2"/>
        <v>5.0000093632958738</v>
      </c>
      <c r="AM52" s="58">
        <f t="shared" si="3"/>
        <v>1.0709046454767726</v>
      </c>
      <c r="AN52" s="47"/>
      <c r="AO52" s="18"/>
    </row>
    <row r="53" spans="23:41" ht="15.6">
      <c r="W53" s="47"/>
      <c r="X53" s="56">
        <f>+'Ark1'!C1050</f>
        <v>2022</v>
      </c>
      <c r="Y53" s="56">
        <f>+'Ark1'!N1050</f>
        <v>438</v>
      </c>
      <c r="Z53" s="57" t="s">
        <v>472</v>
      </c>
      <c r="AA53" s="56">
        <f>+'Ark1'!Q1050</f>
        <v>273</v>
      </c>
      <c r="AB53" s="56">
        <f>+'Ark1'!R1050</f>
        <v>283</v>
      </c>
      <c r="AC53" s="189">
        <f>+'Ark1'!AG1050</f>
        <v>5.3045923149015932</v>
      </c>
      <c r="AD53" s="189">
        <f>+'Ark1'!AH1050</f>
        <v>4.7780137394429358</v>
      </c>
      <c r="AE53" s="58">
        <f>+'Ark1'!S1050</f>
        <v>7.6643109540636045</v>
      </c>
      <c r="AF53" s="58">
        <f>+'Ark1'!T1050</f>
        <v>6.4734982332155484</v>
      </c>
      <c r="AG53" s="166">
        <f>+'Ark1'!U1050</f>
        <v>38.996431095406365</v>
      </c>
      <c r="AH53" s="166">
        <f>+'Ark1'!W1050</f>
        <v>12.014134275618378</v>
      </c>
      <c r="AI53" s="78">
        <f>+'Ark1'!X1050</f>
        <v>100</v>
      </c>
      <c r="AJ53" s="78">
        <f>+'Ark1'!Y1050</f>
        <v>100</v>
      </c>
      <c r="AK53" s="78">
        <f>+'Ark1'!Z1050</f>
        <v>100</v>
      </c>
      <c r="AL53" s="58">
        <f t="shared" si="2"/>
        <v>5.0880544029506689</v>
      </c>
      <c r="AM53" s="58">
        <f t="shared" si="3"/>
        <v>1.0366300366300367</v>
      </c>
      <c r="AN53" s="47"/>
      <c r="AO53" s="18"/>
    </row>
    <row r="54" spans="23:41" ht="15.6">
      <c r="W54" s="47"/>
      <c r="X54" s="56">
        <f>+'Ark1'!C1051</f>
        <v>2022</v>
      </c>
      <c r="Y54" s="56">
        <f>+'Ark1'!N1051</f>
        <v>440</v>
      </c>
      <c r="Z54" s="57" t="s">
        <v>473</v>
      </c>
      <c r="AA54" s="56">
        <f>+'Ark1'!Q1051</f>
        <v>424</v>
      </c>
      <c r="AB54" s="56">
        <f>+'Ark1'!R1051</f>
        <v>456</v>
      </c>
      <c r="AC54" s="189">
        <f>+'Ark1'!AG1051</f>
        <v>8.5473289597000939</v>
      </c>
      <c r="AD54" s="189">
        <f>+'Ark1'!AH1051</f>
        <v>8.2029599553509058</v>
      </c>
      <c r="AE54" s="58">
        <f>+'Ark1'!S1051</f>
        <v>7.9144736842105248</v>
      </c>
      <c r="AF54" s="58">
        <f>+'Ark1'!T1051</f>
        <v>6.8048245614035086</v>
      </c>
      <c r="AG54" s="166">
        <f>+'Ark1'!U1051</f>
        <v>41.549868421052643</v>
      </c>
      <c r="AH54" s="166">
        <f>+'Ark1'!W1051</f>
        <v>16.228070175438599</v>
      </c>
      <c r="AI54" s="78">
        <f>+'Ark1'!X1051</f>
        <v>100</v>
      </c>
      <c r="AJ54" s="78">
        <f>+'Ark1'!Y1051</f>
        <v>100</v>
      </c>
      <c r="AK54" s="78">
        <f>+'Ark1'!Z1051</f>
        <v>100</v>
      </c>
      <c r="AL54" s="58">
        <f t="shared" si="2"/>
        <v>5.2498586866167942</v>
      </c>
      <c r="AM54" s="58">
        <f t="shared" si="3"/>
        <v>1.0754716981132075</v>
      </c>
      <c r="AN54" s="47"/>
      <c r="AO54" s="18"/>
    </row>
    <row r="55" spans="23:41" ht="15.6">
      <c r="W55" s="47"/>
      <c r="X55" s="56">
        <f>+'Ark1'!C1052</f>
        <v>2022</v>
      </c>
      <c r="Y55" s="56">
        <f>+'Ark1'!N1052</f>
        <v>443</v>
      </c>
      <c r="Z55" s="57" t="s">
        <v>474</v>
      </c>
      <c r="AA55" s="56">
        <f>+'Ark1'!Q1052</f>
        <v>296</v>
      </c>
      <c r="AB55" s="56">
        <f>+'Ark1'!R1052</f>
        <v>315</v>
      </c>
      <c r="AC55" s="189">
        <f>+'Ark1'!AG1052</f>
        <v>5.9044048734770405</v>
      </c>
      <c r="AD55" s="189">
        <f>+'Ark1'!AH1052</f>
        <v>6.0062276157581618</v>
      </c>
      <c r="AE55" s="58">
        <f>+'Ark1'!S1052</f>
        <v>8.1841269841269817</v>
      </c>
      <c r="AF55" s="58">
        <f>+'Ark1'!T1052</f>
        <v>7.2190476190476227</v>
      </c>
      <c r="AG55" s="166">
        <f>+'Ark1'!U1052</f>
        <v>44.040793650793638</v>
      </c>
      <c r="AH55" s="166">
        <f>+'Ark1'!W1052</f>
        <v>21.587301587301592</v>
      </c>
      <c r="AI55" s="78">
        <f>+'Ark1'!X1052</f>
        <v>100</v>
      </c>
      <c r="AJ55" s="78">
        <f>+'Ark1'!Y1052</f>
        <v>100</v>
      </c>
      <c r="AK55" s="78">
        <f>+'Ark1'!Z1052</f>
        <v>100</v>
      </c>
      <c r="AL55" s="58">
        <f t="shared" si="2"/>
        <v>5.3812451512800621</v>
      </c>
      <c r="AM55" s="58">
        <f t="shared" si="3"/>
        <v>1.0641891891891893</v>
      </c>
      <c r="AN55" s="47"/>
      <c r="AO55" s="18"/>
    </row>
    <row r="56" spans="23:41" ht="15.6">
      <c r="W56" s="47"/>
      <c r="X56" s="56">
        <f>+'Ark1'!C1053</f>
        <v>2022</v>
      </c>
      <c r="Y56" s="56">
        <f>+'Ark1'!N1053</f>
        <v>445</v>
      </c>
      <c r="Z56" s="57" t="s">
        <v>475</v>
      </c>
      <c r="AA56" s="56">
        <f>+'Ark1'!Q1053</f>
        <v>678</v>
      </c>
      <c r="AB56" s="56">
        <f>+'Ark1'!R1053</f>
        <v>766</v>
      </c>
      <c r="AC56" s="189">
        <f>+'Ark1'!AG1053</f>
        <v>14.35801312089972</v>
      </c>
      <c r="AD56" s="189">
        <f>+'Ark1'!AH1053</f>
        <v>15.729338524615036</v>
      </c>
      <c r="AE56" s="58">
        <f>+'Ark1'!S1053</f>
        <v>8.5691906005221927</v>
      </c>
      <c r="AF56" s="58">
        <f>+'Ark1'!T1053</f>
        <v>7.120104438642298</v>
      </c>
      <c r="AG56" s="166">
        <f>+'Ark1'!U1053</f>
        <v>47.429177545691878</v>
      </c>
      <c r="AH56" s="166">
        <f>+'Ark1'!W1053</f>
        <v>18.276762402088774</v>
      </c>
      <c r="AI56" s="78">
        <f>+'Ark1'!X1053</f>
        <v>100</v>
      </c>
      <c r="AJ56" s="78">
        <f>+'Ark1'!Y1053</f>
        <v>100</v>
      </c>
      <c r="AK56" s="78">
        <f>+'Ark1'!Z1053</f>
        <v>100</v>
      </c>
      <c r="AL56" s="58">
        <f t="shared" si="2"/>
        <v>5.5348491773308925</v>
      </c>
      <c r="AM56" s="58">
        <f t="shared" si="3"/>
        <v>1.1297935103244838</v>
      </c>
      <c r="AN56" s="47"/>
      <c r="AO56" s="18"/>
    </row>
    <row r="57" spans="23:41" ht="15.6">
      <c r="W57" s="47"/>
      <c r="X57" s="56">
        <f>+'Ark1'!C1054</f>
        <v>2022</v>
      </c>
      <c r="Y57" s="56">
        <f>+'Ark1'!N1054</f>
        <v>450</v>
      </c>
      <c r="Z57" s="57" t="s">
        <v>476</v>
      </c>
      <c r="AA57" s="56">
        <f>+'Ark1'!Q1054</f>
        <v>605</v>
      </c>
      <c r="AB57" s="56">
        <f>+'Ark1'!R1054</f>
        <v>671</v>
      </c>
      <c r="AC57" s="189">
        <f>+'Ark1'!AG1054</f>
        <v>12.577319587628862</v>
      </c>
      <c r="AD57" s="189">
        <f>+'Ark1'!AH1054</f>
        <v>15.22849520615768</v>
      </c>
      <c r="AE57" s="58">
        <f>+'Ark1'!S1054</f>
        <v>9.1087928464977637</v>
      </c>
      <c r="AF57" s="58">
        <f>+'Ark1'!T1054</f>
        <v>7.6721311475409859</v>
      </c>
      <c r="AG57" s="166">
        <f>+'Ark1'!U1054</f>
        <v>52.420163934426242</v>
      </c>
      <c r="AH57" s="166">
        <f>+'Ark1'!W1054</f>
        <v>25.931445603576755</v>
      </c>
      <c r="AI57" s="78">
        <f>+'Ark1'!X1054</f>
        <v>100</v>
      </c>
      <c r="AJ57" s="78">
        <f>+'Ark1'!Y1054</f>
        <v>100</v>
      </c>
      <c r="AK57" s="78">
        <f>+'Ark1'!Z1054</f>
        <v>100</v>
      </c>
      <c r="AL57" s="58">
        <f t="shared" si="2"/>
        <v>5.7548969240837717</v>
      </c>
      <c r="AM57" s="58">
        <f t="shared" si="3"/>
        <v>1.1090909090909091</v>
      </c>
      <c r="AN57" s="47"/>
      <c r="AO57" s="18"/>
    </row>
    <row r="58" spans="23:41" ht="15.6">
      <c r="W58" s="47"/>
      <c r="X58" s="56">
        <f>+'Ark1'!C1055</f>
        <v>2022</v>
      </c>
      <c r="Y58" s="56">
        <f>+'Ark1'!N1055</f>
        <v>455</v>
      </c>
      <c r="Z58" s="57" t="s">
        <v>477</v>
      </c>
      <c r="AA58" s="56">
        <f>+'Ark1'!Q1055</f>
        <v>443</v>
      </c>
      <c r="AB58" s="56">
        <f>+'Ark1'!R1055</f>
        <v>480</v>
      </c>
      <c r="AC58" s="189">
        <f>+'Ark1'!AG1055</f>
        <v>8.9971883786316784</v>
      </c>
      <c r="AD58" s="189">
        <f>+'Ark1'!AH1055</f>
        <v>11.913838254736696</v>
      </c>
      <c r="AE58" s="58">
        <f>+'Ark1'!S1055</f>
        <v>9.5541666666666689</v>
      </c>
      <c r="AF58" s="58">
        <f>+'Ark1'!T1055</f>
        <v>8.0250000000000004</v>
      </c>
      <c r="AG58" s="166">
        <f>+'Ark1'!U1055</f>
        <v>57.32900000000005</v>
      </c>
      <c r="AH58" s="166">
        <f>+'Ark1'!W1055</f>
        <v>32.916666666666657</v>
      </c>
      <c r="AI58" s="78">
        <f>+'Ark1'!X1055</f>
        <v>100</v>
      </c>
      <c r="AJ58" s="78">
        <f>+'Ark1'!Y1055</f>
        <v>100</v>
      </c>
      <c r="AK58" s="78">
        <f>+'Ark1'!Z1055</f>
        <v>100</v>
      </c>
      <c r="AL58" s="58">
        <f t="shared" si="2"/>
        <v>6.0004186655037106</v>
      </c>
      <c r="AM58" s="58">
        <f t="shared" si="3"/>
        <v>1.0835214446952597</v>
      </c>
      <c r="AN58" s="47"/>
      <c r="AO58" s="18"/>
    </row>
    <row r="59" spans="23:41" ht="15.6">
      <c r="W59" s="47"/>
      <c r="X59" s="56">
        <f>+'Ark1'!C1056</f>
        <v>2022</v>
      </c>
      <c r="Y59" s="56">
        <f>+'Ark1'!N1056</f>
        <v>460</v>
      </c>
      <c r="Z59" s="57" t="s">
        <v>478</v>
      </c>
      <c r="AA59" s="56">
        <f>+'Ark1'!Q1056</f>
        <v>445</v>
      </c>
      <c r="AB59" s="56">
        <f>+'Ark1'!R1056</f>
        <v>492</v>
      </c>
      <c r="AC59" s="189">
        <f>+'Ark1'!AG1056</f>
        <v>9.2221180880974689</v>
      </c>
      <c r="AD59" s="189">
        <f>+'Ark1'!AH1056</f>
        <v>13.953202525491678</v>
      </c>
      <c r="AE59" s="58">
        <f>+'Ark1'!S1056</f>
        <v>10.380081300813005</v>
      </c>
      <c r="AF59" s="58">
        <f>+'Ark1'!T1056</f>
        <v>9.0040650406504046</v>
      </c>
      <c r="AG59" s="166">
        <f>+'Ark1'!U1056</f>
        <v>65.504735772357719</v>
      </c>
      <c r="AH59" s="166">
        <f>+'Ark1'!W1056</f>
        <v>58.943089430894318</v>
      </c>
      <c r="AI59" s="78">
        <f>+'Ark1'!X1056</f>
        <v>100</v>
      </c>
      <c r="AJ59" s="78">
        <f>+'Ark1'!Y1056</f>
        <v>100</v>
      </c>
      <c r="AK59" s="78">
        <f>+'Ark1'!Z1056</f>
        <v>100</v>
      </c>
      <c r="AL59" s="58">
        <f t="shared" si="2"/>
        <v>6.3106187585666742</v>
      </c>
      <c r="AM59" s="58">
        <f t="shared" si="3"/>
        <v>1.1056179775280899</v>
      </c>
      <c r="AN59" s="47"/>
      <c r="AO59" s="18"/>
    </row>
    <row r="60" spans="23:41" ht="15.6">
      <c r="W60" s="47"/>
      <c r="X60" t="e">
        <f>+'Ark1'!#REF!</f>
        <v>#REF!</v>
      </c>
      <c r="Y60" t="e">
        <f>+'Ark1'!#REF!</f>
        <v>#REF!</v>
      </c>
      <c r="Z60" s="3" t="s">
        <v>463</v>
      </c>
      <c r="AA60" t="e">
        <f>+'Ark1'!#REF!</f>
        <v>#REF!</v>
      </c>
      <c r="AB60" t="e">
        <f>+'Ark1'!#REF!</f>
        <v>#REF!</v>
      </c>
      <c r="AC60" s="207" t="e">
        <f>+'Ark1'!#REF!</f>
        <v>#REF!</v>
      </c>
      <c r="AD60" s="207" t="e">
        <f>+'Ark1'!#REF!</f>
        <v>#REF!</v>
      </c>
      <c r="AE60" s="1" t="e">
        <f>+'Ark1'!#REF!</f>
        <v>#REF!</v>
      </c>
      <c r="AF60" s="1" t="e">
        <f>+'Ark1'!#REF!</f>
        <v>#REF!</v>
      </c>
      <c r="AG60" s="101" t="e">
        <f>+'Ark1'!#REF!</f>
        <v>#REF!</v>
      </c>
      <c r="AH60" s="101" t="e">
        <f>+'Ark1'!#REF!</f>
        <v>#REF!</v>
      </c>
      <c r="AI60" s="11" t="e">
        <f>+'Ark1'!#REF!</f>
        <v>#REF!</v>
      </c>
      <c r="AJ60" s="11" t="e">
        <f>+'Ark1'!#REF!</f>
        <v>#REF!</v>
      </c>
      <c r="AK60" s="11" t="e">
        <f>+'Ark1'!#REF!</f>
        <v>#REF!</v>
      </c>
      <c r="AL60" s="1" t="e">
        <f t="shared" si="2"/>
        <v>#REF!</v>
      </c>
      <c r="AM60" s="1" t="e">
        <f t="shared" si="3"/>
        <v>#REF!</v>
      </c>
      <c r="AN60" s="47"/>
      <c r="AO60" s="18"/>
    </row>
    <row r="61" spans="23:41" ht="15.6">
      <c r="W61" s="47"/>
      <c r="X61" t="e">
        <f>+'Ark1'!#REF!</f>
        <v>#REF!</v>
      </c>
      <c r="Y61" t="e">
        <f>+'Ark1'!#REF!</f>
        <v>#REF!</v>
      </c>
      <c r="Z61" s="3" t="s">
        <v>464</v>
      </c>
      <c r="AA61" t="e">
        <f>+'Ark1'!#REF!</f>
        <v>#REF!</v>
      </c>
      <c r="AB61" t="e">
        <f>+'Ark1'!#REF!</f>
        <v>#REF!</v>
      </c>
      <c r="AC61" s="207" t="e">
        <f>+'Ark1'!#REF!</f>
        <v>#REF!</v>
      </c>
      <c r="AD61" s="207" t="e">
        <f>+'Ark1'!#REF!</f>
        <v>#REF!</v>
      </c>
      <c r="AE61" s="1" t="e">
        <f>+'Ark1'!#REF!</f>
        <v>#REF!</v>
      </c>
      <c r="AF61" s="1" t="e">
        <f>+'Ark1'!#REF!</f>
        <v>#REF!</v>
      </c>
      <c r="AG61" s="101" t="e">
        <f>+'Ark1'!#REF!</f>
        <v>#REF!</v>
      </c>
      <c r="AH61" s="101" t="e">
        <f>+'Ark1'!#REF!</f>
        <v>#REF!</v>
      </c>
      <c r="AI61" s="11" t="e">
        <f>+'Ark1'!#REF!</f>
        <v>#REF!</v>
      </c>
      <c r="AJ61" s="11" t="e">
        <f>+'Ark1'!#REF!</f>
        <v>#REF!</v>
      </c>
      <c r="AK61" s="11" t="e">
        <f>+'Ark1'!#REF!</f>
        <v>#REF!</v>
      </c>
      <c r="AL61" s="1" t="e">
        <f t="shared" si="2"/>
        <v>#REF!</v>
      </c>
      <c r="AM61" s="1" t="e">
        <f t="shared" si="3"/>
        <v>#REF!</v>
      </c>
      <c r="AN61" s="47"/>
      <c r="AO61" s="18"/>
    </row>
    <row r="62" spans="23:41">
      <c r="W62" s="47"/>
      <c r="X62" t="e">
        <f>+'Ark1'!#REF!</f>
        <v>#REF!</v>
      </c>
      <c r="Y62" t="e">
        <f>+'Ark1'!#REF!</f>
        <v>#REF!</v>
      </c>
      <c r="Z62" s="3" t="s">
        <v>465</v>
      </c>
      <c r="AA62" t="e">
        <f>+'Ark1'!#REF!</f>
        <v>#REF!</v>
      </c>
      <c r="AB62" t="e">
        <f>+'Ark1'!#REF!</f>
        <v>#REF!</v>
      </c>
      <c r="AC62" s="207" t="e">
        <f>+'Ark1'!#REF!</f>
        <v>#REF!</v>
      </c>
      <c r="AD62" s="207" t="e">
        <f>+'Ark1'!#REF!</f>
        <v>#REF!</v>
      </c>
      <c r="AE62" s="1" t="e">
        <f>+'Ark1'!#REF!</f>
        <v>#REF!</v>
      </c>
      <c r="AF62" s="1" t="e">
        <f>+'Ark1'!#REF!</f>
        <v>#REF!</v>
      </c>
      <c r="AG62" s="101" t="e">
        <f>+'Ark1'!#REF!</f>
        <v>#REF!</v>
      </c>
      <c r="AH62" s="101" t="e">
        <f>+'Ark1'!#REF!</f>
        <v>#REF!</v>
      </c>
      <c r="AI62" s="11" t="e">
        <f>+'Ark1'!#REF!</f>
        <v>#REF!</v>
      </c>
      <c r="AJ62" s="11" t="e">
        <f>+'Ark1'!#REF!</f>
        <v>#REF!</v>
      </c>
      <c r="AK62" s="11" t="e">
        <f>+'Ark1'!#REF!</f>
        <v>#REF!</v>
      </c>
      <c r="AL62" s="1" t="e">
        <f t="shared" si="2"/>
        <v>#REF!</v>
      </c>
      <c r="AM62" s="1" t="e">
        <f t="shared" si="3"/>
        <v>#REF!</v>
      </c>
      <c r="AN62" s="47"/>
    </row>
    <row r="63" spans="23:41" ht="15.6">
      <c r="W63" s="47"/>
      <c r="X63" t="e">
        <f>+'Ark1'!#REF!</f>
        <v>#REF!</v>
      </c>
      <c r="Y63" t="e">
        <f>+'Ark1'!#REF!</f>
        <v>#REF!</v>
      </c>
      <c r="Z63" s="3" t="s">
        <v>466</v>
      </c>
      <c r="AA63" t="e">
        <f>+'Ark1'!#REF!</f>
        <v>#REF!</v>
      </c>
      <c r="AB63" t="e">
        <f>+'Ark1'!#REF!</f>
        <v>#REF!</v>
      </c>
      <c r="AC63" s="207" t="e">
        <f>+'Ark1'!#REF!</f>
        <v>#REF!</v>
      </c>
      <c r="AD63" s="207" t="e">
        <f>+'Ark1'!#REF!</f>
        <v>#REF!</v>
      </c>
      <c r="AE63" s="1" t="e">
        <f>+'Ark1'!#REF!</f>
        <v>#REF!</v>
      </c>
      <c r="AF63" s="1" t="e">
        <f>+'Ark1'!#REF!</f>
        <v>#REF!</v>
      </c>
      <c r="AG63" s="101" t="e">
        <f>+'Ark1'!#REF!</f>
        <v>#REF!</v>
      </c>
      <c r="AH63" s="101" t="e">
        <f>+'Ark1'!#REF!</f>
        <v>#REF!</v>
      </c>
      <c r="AI63" s="11" t="e">
        <f>+'Ark1'!#REF!</f>
        <v>#REF!</v>
      </c>
      <c r="AJ63" s="11" t="e">
        <f>+'Ark1'!#REF!</f>
        <v>#REF!</v>
      </c>
      <c r="AK63" s="11" t="e">
        <f>+'Ark1'!#REF!</f>
        <v>#REF!</v>
      </c>
      <c r="AL63" s="1" t="e">
        <f t="shared" si="2"/>
        <v>#REF!</v>
      </c>
      <c r="AM63" s="1" t="e">
        <f t="shared" si="3"/>
        <v>#REF!</v>
      </c>
      <c r="AN63" s="47"/>
      <c r="AO63" s="18"/>
    </row>
    <row r="64" spans="23:41">
      <c r="W64" s="47"/>
      <c r="X64" t="e">
        <f>+'Ark1'!#REF!</f>
        <v>#REF!</v>
      </c>
      <c r="Y64" t="e">
        <f>+'Ark1'!#REF!</f>
        <v>#REF!</v>
      </c>
      <c r="Z64" s="3" t="s">
        <v>467</v>
      </c>
      <c r="AA64" t="e">
        <f>+'Ark1'!#REF!</f>
        <v>#REF!</v>
      </c>
      <c r="AB64" t="e">
        <f>+'Ark1'!#REF!</f>
        <v>#REF!</v>
      </c>
      <c r="AC64" s="207" t="e">
        <f>+'Ark1'!#REF!</f>
        <v>#REF!</v>
      </c>
      <c r="AD64" s="207" t="e">
        <f>+'Ark1'!#REF!</f>
        <v>#REF!</v>
      </c>
      <c r="AE64" s="1" t="e">
        <f>+'Ark1'!#REF!</f>
        <v>#REF!</v>
      </c>
      <c r="AF64" s="1" t="e">
        <f>+'Ark1'!#REF!</f>
        <v>#REF!</v>
      </c>
      <c r="AG64" s="101" t="e">
        <f>+'Ark1'!#REF!</f>
        <v>#REF!</v>
      </c>
      <c r="AH64" s="101" t="e">
        <f>+'Ark1'!#REF!</f>
        <v>#REF!</v>
      </c>
      <c r="AI64" s="11" t="e">
        <f>+'Ark1'!#REF!</f>
        <v>#REF!</v>
      </c>
      <c r="AJ64" s="11" t="e">
        <f>+'Ark1'!#REF!</f>
        <v>#REF!</v>
      </c>
      <c r="AK64" s="11" t="e">
        <f>+'Ark1'!#REF!</f>
        <v>#REF!</v>
      </c>
      <c r="AL64" s="1" t="e">
        <f t="shared" si="2"/>
        <v>#REF!</v>
      </c>
      <c r="AM64" s="1" t="e">
        <f t="shared" si="3"/>
        <v>#REF!</v>
      </c>
      <c r="AN64" s="47"/>
    </row>
    <row r="65" spans="23:40">
      <c r="W65" s="47"/>
      <c r="X65" t="e">
        <f>+'Ark1'!#REF!</f>
        <v>#REF!</v>
      </c>
      <c r="Y65" t="e">
        <f>+'Ark1'!#REF!</f>
        <v>#REF!</v>
      </c>
      <c r="Z65" s="3" t="s">
        <v>468</v>
      </c>
      <c r="AA65" t="e">
        <f>+'Ark1'!#REF!</f>
        <v>#REF!</v>
      </c>
      <c r="AB65" t="e">
        <f>+'Ark1'!#REF!</f>
        <v>#REF!</v>
      </c>
      <c r="AC65" s="207" t="e">
        <f>+'Ark1'!#REF!</f>
        <v>#REF!</v>
      </c>
      <c r="AD65" s="207" t="e">
        <f>+'Ark1'!#REF!</f>
        <v>#REF!</v>
      </c>
      <c r="AE65" s="1" t="e">
        <f>+'Ark1'!#REF!</f>
        <v>#REF!</v>
      </c>
      <c r="AF65" s="1" t="e">
        <f>+'Ark1'!#REF!</f>
        <v>#REF!</v>
      </c>
      <c r="AG65" s="101" t="e">
        <f>+'Ark1'!#REF!</f>
        <v>#REF!</v>
      </c>
      <c r="AH65" s="101" t="e">
        <f>+'Ark1'!#REF!</f>
        <v>#REF!</v>
      </c>
      <c r="AI65" s="11" t="e">
        <f>+'Ark1'!#REF!</f>
        <v>#REF!</v>
      </c>
      <c r="AJ65" s="11" t="e">
        <f>+'Ark1'!#REF!</f>
        <v>#REF!</v>
      </c>
      <c r="AK65" s="11" t="e">
        <f>+'Ark1'!#REF!</f>
        <v>#REF!</v>
      </c>
      <c r="AL65" s="1" t="e">
        <f t="shared" si="2"/>
        <v>#REF!</v>
      </c>
      <c r="AM65" s="1" t="e">
        <f t="shared" si="3"/>
        <v>#REF!</v>
      </c>
      <c r="AN65" s="47"/>
    </row>
    <row r="66" spans="23:40" s="485" customFormat="1">
      <c r="W66" s="47"/>
      <c r="Z66" s="3"/>
      <c r="AC66" s="207"/>
      <c r="AD66" s="207"/>
      <c r="AE66" s="1"/>
      <c r="AF66" s="1"/>
      <c r="AG66" s="101"/>
      <c r="AH66" s="101"/>
      <c r="AI66" s="486"/>
      <c r="AJ66" s="486"/>
      <c r="AK66" s="486"/>
      <c r="AL66" s="1"/>
      <c r="AM66" s="1"/>
      <c r="AN66" s="47"/>
    </row>
    <row r="67" spans="23:40" s="485" customFormat="1">
      <c r="W67" s="47"/>
      <c r="Z67" s="3"/>
      <c r="AC67" s="207"/>
      <c r="AD67" s="207"/>
      <c r="AE67" s="1"/>
      <c r="AF67" s="1"/>
      <c r="AG67" s="101"/>
      <c r="AH67" s="101"/>
      <c r="AI67" s="486"/>
      <c r="AJ67" s="486"/>
      <c r="AK67" s="486"/>
      <c r="AL67" s="1"/>
      <c r="AM67" s="1"/>
      <c r="AN67" s="47"/>
    </row>
    <row r="68" spans="23:40" s="485" customFormat="1">
      <c r="W68" s="47"/>
      <c r="Z68" s="3"/>
      <c r="AC68" s="207"/>
      <c r="AD68" s="207"/>
      <c r="AE68" s="1"/>
      <c r="AF68" s="1"/>
      <c r="AG68" s="101"/>
      <c r="AH68" s="101"/>
      <c r="AI68" s="486"/>
      <c r="AJ68" s="486"/>
      <c r="AK68" s="486"/>
      <c r="AL68" s="1"/>
      <c r="AM68" s="1"/>
      <c r="AN68" s="47"/>
    </row>
    <row r="69" spans="23:40" s="485" customFormat="1">
      <c r="W69" s="47"/>
      <c r="Z69" s="3"/>
      <c r="AC69" s="207"/>
      <c r="AD69" s="207"/>
      <c r="AE69" s="1"/>
      <c r="AF69" s="1"/>
      <c r="AG69" s="101"/>
      <c r="AH69" s="101"/>
      <c r="AI69" s="486"/>
      <c r="AJ69" s="486"/>
      <c r="AK69" s="486"/>
      <c r="AL69" s="1"/>
      <c r="AM69" s="1"/>
      <c r="AN69" s="47"/>
    </row>
    <row r="70" spans="23:40" s="485" customFormat="1">
      <c r="W70" s="47"/>
      <c r="Z70" s="3"/>
      <c r="AC70" s="207"/>
      <c r="AD70" s="207"/>
      <c r="AE70" s="1"/>
      <c r="AF70" s="1"/>
      <c r="AG70" s="101"/>
      <c r="AH70" s="101"/>
      <c r="AI70" s="486"/>
      <c r="AJ70" s="486"/>
      <c r="AK70" s="486"/>
      <c r="AL70" s="1"/>
      <c r="AM70" s="1"/>
      <c r="AN70" s="47"/>
    </row>
    <row r="71" spans="23:40" s="485" customFormat="1">
      <c r="W71" s="47"/>
      <c r="Z71" s="3"/>
      <c r="AC71" s="207"/>
      <c r="AD71" s="207"/>
      <c r="AE71" s="1"/>
      <c r="AF71" s="1"/>
      <c r="AG71" s="101"/>
      <c r="AH71" s="101"/>
      <c r="AI71" s="486"/>
      <c r="AJ71" s="486"/>
      <c r="AK71" s="486"/>
      <c r="AL71" s="1"/>
      <c r="AM71" s="1"/>
      <c r="AN71" s="47"/>
    </row>
    <row r="72" spans="23:40" s="485" customFormat="1">
      <c r="W72" s="47"/>
      <c r="Z72" s="3"/>
      <c r="AC72" s="207"/>
      <c r="AD72" s="207"/>
      <c r="AE72" s="1"/>
      <c r="AF72" s="1"/>
      <c r="AG72" s="101"/>
      <c r="AH72" s="101"/>
      <c r="AI72" s="486"/>
      <c r="AJ72" s="486"/>
      <c r="AK72" s="486"/>
      <c r="AL72" s="1"/>
      <c r="AM72" s="1"/>
      <c r="AN72" s="47"/>
    </row>
    <row r="73" spans="23:40" s="485" customFormat="1">
      <c r="W73" s="47"/>
      <c r="Z73" s="3"/>
      <c r="AC73" s="207"/>
      <c r="AD73" s="207"/>
      <c r="AE73" s="1"/>
      <c r="AF73" s="1"/>
      <c r="AG73" s="101"/>
      <c r="AH73" s="101"/>
      <c r="AI73" s="486"/>
      <c r="AJ73" s="486"/>
      <c r="AK73" s="486"/>
      <c r="AL73" s="1"/>
      <c r="AM73" s="1"/>
      <c r="AN73" s="47"/>
    </row>
    <row r="74" spans="23:40" s="485" customFormat="1">
      <c r="W74" s="47"/>
      <c r="Z74" s="3"/>
      <c r="AC74" s="207"/>
      <c r="AD74" s="207"/>
      <c r="AE74" s="1"/>
      <c r="AF74" s="1"/>
      <c r="AG74" s="101"/>
      <c r="AH74" s="101"/>
      <c r="AI74" s="486"/>
      <c r="AJ74" s="486"/>
      <c r="AK74" s="486"/>
      <c r="AL74" s="1"/>
      <c r="AM74" s="1"/>
      <c r="AN74" s="47"/>
    </row>
    <row r="75" spans="23:40" s="485" customFormat="1">
      <c r="W75" s="47"/>
      <c r="Z75" s="3"/>
      <c r="AC75" s="207"/>
      <c r="AD75" s="207"/>
      <c r="AE75" s="1"/>
      <c r="AF75" s="1"/>
      <c r="AG75" s="101"/>
      <c r="AH75" s="101"/>
      <c r="AI75" s="486"/>
      <c r="AJ75" s="486"/>
      <c r="AK75" s="486"/>
      <c r="AL75" s="1"/>
      <c r="AM75" s="1"/>
      <c r="AN75" s="47"/>
    </row>
    <row r="76" spans="23:40" s="485" customFormat="1">
      <c r="W76" s="47"/>
      <c r="Z76" s="3"/>
      <c r="AC76" s="207"/>
      <c r="AD76" s="207"/>
      <c r="AE76" s="1"/>
      <c r="AF76" s="1"/>
      <c r="AG76" s="101"/>
      <c r="AH76" s="101"/>
      <c r="AI76" s="486"/>
      <c r="AJ76" s="486"/>
      <c r="AK76" s="486"/>
      <c r="AL76" s="1"/>
      <c r="AM76" s="1"/>
      <c r="AN76" s="47"/>
    </row>
    <row r="77" spans="23:40" s="485" customFormat="1">
      <c r="W77" s="47"/>
      <c r="Z77" s="3"/>
      <c r="AC77" s="207"/>
      <c r="AD77" s="207"/>
      <c r="AE77" s="1"/>
      <c r="AF77" s="1"/>
      <c r="AG77" s="101"/>
      <c r="AH77" s="101"/>
      <c r="AI77" s="486"/>
      <c r="AJ77" s="486"/>
      <c r="AK77" s="486"/>
      <c r="AL77" s="1"/>
      <c r="AM77" s="1"/>
      <c r="AN77" s="47"/>
    </row>
    <row r="78" spans="23:40" s="485" customFormat="1">
      <c r="W78" s="47"/>
      <c r="Z78" s="3"/>
      <c r="AC78" s="207"/>
      <c r="AD78" s="207"/>
      <c r="AE78" s="1"/>
      <c r="AF78" s="1"/>
      <c r="AG78" s="101"/>
      <c r="AH78" s="101"/>
      <c r="AI78" s="486"/>
      <c r="AJ78" s="486"/>
      <c r="AK78" s="486"/>
      <c r="AL78" s="1"/>
      <c r="AM78" s="1"/>
      <c r="AN78" s="47"/>
    </row>
    <row r="79" spans="23:40" s="485" customFormat="1">
      <c r="W79" s="47"/>
      <c r="Z79" s="3"/>
      <c r="AC79" s="207"/>
      <c r="AD79" s="207"/>
      <c r="AE79" s="1"/>
      <c r="AF79" s="1"/>
      <c r="AG79" s="101"/>
      <c r="AH79" s="101"/>
      <c r="AI79" s="486"/>
      <c r="AJ79" s="486"/>
      <c r="AK79" s="486"/>
      <c r="AL79" s="1"/>
      <c r="AM79" s="1"/>
      <c r="AN79" s="47"/>
    </row>
    <row r="80" spans="23:40" s="485" customFormat="1">
      <c r="W80" s="47"/>
      <c r="Z80" s="3"/>
      <c r="AC80" s="207"/>
      <c r="AD80" s="207"/>
      <c r="AE80" s="1"/>
      <c r="AF80" s="1"/>
      <c r="AG80" s="101"/>
      <c r="AH80" s="101"/>
      <c r="AI80" s="486"/>
      <c r="AJ80" s="486"/>
      <c r="AK80" s="486"/>
      <c r="AL80" s="1"/>
      <c r="AM80" s="1"/>
      <c r="AN80" s="47"/>
    </row>
    <row r="81" spans="23:40" s="485" customFormat="1">
      <c r="W81" s="47"/>
      <c r="Z81" s="3"/>
      <c r="AC81" s="207"/>
      <c r="AD81" s="207"/>
      <c r="AE81" s="1"/>
      <c r="AF81" s="1"/>
      <c r="AG81" s="101"/>
      <c r="AH81" s="101"/>
      <c r="AI81" s="486"/>
      <c r="AJ81" s="486"/>
      <c r="AK81" s="486"/>
      <c r="AL81" s="1"/>
      <c r="AM81" s="1"/>
      <c r="AN81" s="47"/>
    </row>
    <row r="82" spans="23:40" s="485" customFormat="1">
      <c r="W82" s="47"/>
      <c r="Z82" s="3"/>
      <c r="AC82" s="207"/>
      <c r="AD82" s="207"/>
      <c r="AE82" s="1"/>
      <c r="AF82" s="1"/>
      <c r="AG82" s="101"/>
      <c r="AH82" s="101"/>
      <c r="AI82" s="486"/>
      <c r="AJ82" s="486"/>
      <c r="AK82" s="486"/>
      <c r="AL82" s="1"/>
      <c r="AM82" s="1"/>
      <c r="AN82" s="47"/>
    </row>
    <row r="83" spans="23:40" s="485" customFormat="1">
      <c r="W83" s="47"/>
      <c r="Z83" s="3"/>
      <c r="AC83" s="207"/>
      <c r="AD83" s="207"/>
      <c r="AE83" s="1"/>
      <c r="AF83" s="1"/>
      <c r="AG83" s="101"/>
      <c r="AH83" s="101"/>
      <c r="AI83" s="486"/>
      <c r="AJ83" s="486"/>
      <c r="AK83" s="486"/>
      <c r="AL83" s="1"/>
      <c r="AM83" s="1"/>
      <c r="AN83" s="47"/>
    </row>
    <row r="84" spans="23:40" s="485" customFormat="1">
      <c r="W84" s="47"/>
      <c r="Z84" s="3"/>
      <c r="AC84" s="207"/>
      <c r="AD84" s="207"/>
      <c r="AE84" s="1"/>
      <c r="AF84" s="1"/>
      <c r="AG84" s="101"/>
      <c r="AH84" s="101"/>
      <c r="AI84" s="486"/>
      <c r="AJ84" s="486"/>
      <c r="AK84" s="486"/>
      <c r="AL84" s="1"/>
      <c r="AM84" s="1"/>
      <c r="AN84" s="47"/>
    </row>
    <row r="85" spans="23:40" s="485" customFormat="1">
      <c r="W85" s="47"/>
      <c r="Z85" s="3"/>
      <c r="AC85" s="207"/>
      <c r="AD85" s="207"/>
      <c r="AE85" s="1"/>
      <c r="AF85" s="1"/>
      <c r="AG85" s="101"/>
      <c r="AH85" s="101"/>
      <c r="AI85" s="486"/>
      <c r="AJ85" s="486"/>
      <c r="AK85" s="486"/>
      <c r="AL85" s="1"/>
      <c r="AM85" s="1"/>
      <c r="AN85" s="47"/>
    </row>
    <row r="86" spans="23:40" s="485" customFormat="1">
      <c r="W86" s="47"/>
      <c r="Z86" s="3"/>
      <c r="AC86" s="207"/>
      <c r="AD86" s="207"/>
      <c r="AE86" s="1"/>
      <c r="AF86" s="1"/>
      <c r="AG86" s="101"/>
      <c r="AH86" s="101"/>
      <c r="AI86" s="486"/>
      <c r="AJ86" s="486"/>
      <c r="AK86" s="486"/>
      <c r="AL86" s="1"/>
      <c r="AM86" s="1"/>
      <c r="AN86" s="47"/>
    </row>
    <row r="87" spans="23:40" s="485" customFormat="1">
      <c r="W87" s="47"/>
      <c r="Z87" s="3"/>
      <c r="AC87" s="207"/>
      <c r="AD87" s="207"/>
      <c r="AE87" s="1"/>
      <c r="AF87" s="1"/>
      <c r="AG87" s="101"/>
      <c r="AH87" s="101"/>
      <c r="AI87" s="486"/>
      <c r="AJ87" s="486"/>
      <c r="AK87" s="486"/>
      <c r="AL87" s="1"/>
      <c r="AM87" s="1"/>
      <c r="AN87" s="47"/>
    </row>
    <row r="88" spans="23:40" s="485" customFormat="1">
      <c r="W88" s="47"/>
      <c r="Z88" s="3"/>
      <c r="AC88" s="207"/>
      <c r="AD88" s="207"/>
      <c r="AE88" s="1"/>
      <c r="AF88" s="1"/>
      <c r="AG88" s="101"/>
      <c r="AH88" s="101"/>
      <c r="AI88" s="486"/>
      <c r="AJ88" s="486"/>
      <c r="AK88" s="486"/>
      <c r="AL88" s="1"/>
      <c r="AM88" s="1"/>
      <c r="AN88" s="47"/>
    </row>
    <row r="89" spans="23:40" s="485" customFormat="1">
      <c r="W89" s="47"/>
      <c r="Z89" s="3"/>
      <c r="AC89" s="207"/>
      <c r="AD89" s="207"/>
      <c r="AE89" s="1"/>
      <c r="AF89" s="1"/>
      <c r="AG89" s="101"/>
      <c r="AH89" s="101"/>
      <c r="AI89" s="486"/>
      <c r="AJ89" s="486"/>
      <c r="AK89" s="486"/>
      <c r="AL89" s="1"/>
      <c r="AM89" s="1"/>
      <c r="AN89" s="47"/>
    </row>
    <row r="90" spans="23:40" s="485" customFormat="1">
      <c r="W90" s="47"/>
      <c r="Z90" s="3"/>
      <c r="AC90" s="207"/>
      <c r="AD90" s="207"/>
      <c r="AE90" s="1"/>
      <c r="AF90" s="1"/>
      <c r="AG90" s="101"/>
      <c r="AH90" s="101"/>
      <c r="AI90" s="486"/>
      <c r="AJ90" s="486"/>
      <c r="AK90" s="486"/>
      <c r="AL90" s="1"/>
      <c r="AM90" s="1"/>
      <c r="AN90" s="47"/>
    </row>
    <row r="91" spans="23:40" s="485" customFormat="1">
      <c r="W91" s="47"/>
      <c r="Z91" s="3"/>
      <c r="AC91" s="207"/>
      <c r="AD91" s="207"/>
      <c r="AE91" s="1"/>
      <c r="AF91" s="1"/>
      <c r="AG91" s="101"/>
      <c r="AH91" s="101"/>
      <c r="AI91" s="486"/>
      <c r="AJ91" s="486"/>
      <c r="AK91" s="486"/>
      <c r="AL91" s="1"/>
      <c r="AM91" s="1"/>
      <c r="AN91" s="47"/>
    </row>
    <row r="92" spans="23:40" s="485" customFormat="1">
      <c r="W92" s="47"/>
      <c r="Z92" s="3"/>
      <c r="AC92" s="207"/>
      <c r="AD92" s="207"/>
      <c r="AE92" s="1"/>
      <c r="AF92" s="1"/>
      <c r="AG92" s="101"/>
      <c r="AH92" s="101"/>
      <c r="AI92" s="486"/>
      <c r="AJ92" s="486"/>
      <c r="AK92" s="486"/>
      <c r="AL92" s="1"/>
      <c r="AM92" s="1"/>
      <c r="AN92" s="47"/>
    </row>
    <row r="93" spans="23:40" s="485" customFormat="1">
      <c r="W93" s="47"/>
      <c r="Z93" s="3"/>
      <c r="AC93" s="207"/>
      <c r="AD93" s="207"/>
      <c r="AE93" s="1"/>
      <c r="AF93" s="1"/>
      <c r="AG93" s="101"/>
      <c r="AH93" s="101"/>
      <c r="AI93" s="486"/>
      <c r="AJ93" s="486"/>
      <c r="AK93" s="486"/>
      <c r="AL93" s="1"/>
      <c r="AM93" s="1"/>
      <c r="AN93" s="47"/>
    </row>
    <row r="94" spans="23:40" s="485" customFormat="1">
      <c r="W94" s="47"/>
      <c r="Z94" s="3"/>
      <c r="AC94" s="207"/>
      <c r="AD94" s="207"/>
      <c r="AE94" s="1"/>
      <c r="AF94" s="1"/>
      <c r="AG94" s="101"/>
      <c r="AH94" s="101"/>
      <c r="AI94" s="486"/>
      <c r="AJ94" s="486"/>
      <c r="AK94" s="486"/>
      <c r="AL94" s="1"/>
      <c r="AM94" s="1"/>
      <c r="AN94" s="47"/>
    </row>
    <row r="95" spans="23:40" s="485" customFormat="1">
      <c r="W95" s="47"/>
      <c r="Z95" s="3"/>
      <c r="AC95" s="207"/>
      <c r="AD95" s="207"/>
      <c r="AE95" s="1"/>
      <c r="AF95" s="1"/>
      <c r="AG95" s="101"/>
      <c r="AH95" s="101"/>
      <c r="AI95" s="486"/>
      <c r="AJ95" s="486"/>
      <c r="AK95" s="486"/>
      <c r="AL95" s="1"/>
      <c r="AM95" s="1"/>
      <c r="AN95" s="47"/>
    </row>
    <row r="96" spans="23:40" s="485" customFormat="1">
      <c r="W96" s="47"/>
      <c r="Z96" s="3"/>
      <c r="AC96" s="207"/>
      <c r="AD96" s="207"/>
      <c r="AE96" s="1"/>
      <c r="AF96" s="1"/>
      <c r="AG96" s="101"/>
      <c r="AH96" s="101"/>
      <c r="AI96" s="486"/>
      <c r="AJ96" s="486"/>
      <c r="AK96" s="486"/>
      <c r="AL96" s="1"/>
      <c r="AM96" s="1"/>
      <c r="AN96" s="47"/>
    </row>
    <row r="97" spans="23:41" s="485" customFormat="1">
      <c r="W97" s="47"/>
      <c r="Z97" s="3"/>
      <c r="AC97" s="207"/>
      <c r="AD97" s="207"/>
      <c r="AE97" s="1"/>
      <c r="AF97" s="1"/>
      <c r="AG97" s="101"/>
      <c r="AH97" s="101"/>
      <c r="AI97" s="486"/>
      <c r="AJ97" s="486"/>
      <c r="AK97" s="486"/>
      <c r="AL97" s="1"/>
      <c r="AM97" s="1"/>
      <c r="AN97" s="47"/>
    </row>
    <row r="98" spans="23:41" s="485" customFormat="1">
      <c r="W98" s="47"/>
      <c r="Z98" s="3"/>
      <c r="AC98" s="207"/>
      <c r="AD98" s="207"/>
      <c r="AE98" s="1"/>
      <c r="AF98" s="1"/>
      <c r="AG98" s="101"/>
      <c r="AH98" s="101"/>
      <c r="AI98" s="486"/>
      <c r="AJ98" s="486"/>
      <c r="AK98" s="486"/>
      <c r="AL98" s="1"/>
      <c r="AM98" s="1"/>
      <c r="AN98" s="47"/>
    </row>
    <row r="99" spans="23:41" s="485" customFormat="1">
      <c r="W99" s="47"/>
      <c r="Z99" s="3"/>
      <c r="AC99" s="207"/>
      <c r="AD99" s="207"/>
      <c r="AE99" s="1"/>
      <c r="AF99" s="1"/>
      <c r="AG99" s="101"/>
      <c r="AH99" s="101"/>
      <c r="AI99" s="486"/>
      <c r="AJ99" s="486"/>
      <c r="AK99" s="486"/>
      <c r="AL99" s="1"/>
      <c r="AM99" s="1"/>
      <c r="AN99" s="47"/>
    </row>
    <row r="100" spans="23:41" ht="15.6">
      <c r="W100" s="47"/>
      <c r="X100" t="e">
        <f>+'Ark1'!#REF!</f>
        <v>#REF!</v>
      </c>
      <c r="Y100" t="e">
        <f>+'Ark1'!#REF!</f>
        <v>#REF!</v>
      </c>
      <c r="Z100" s="3" t="s">
        <v>471</v>
      </c>
      <c r="AA100" t="e">
        <f>+'Ark1'!#REF!</f>
        <v>#REF!</v>
      </c>
      <c r="AB100" t="e">
        <f>+'Ark1'!#REF!</f>
        <v>#REF!</v>
      </c>
      <c r="AC100" s="207" t="e">
        <f>+'Ark1'!#REF!</f>
        <v>#REF!</v>
      </c>
      <c r="AD100" s="207" t="e">
        <f>+'Ark1'!#REF!</f>
        <v>#REF!</v>
      </c>
      <c r="AE100" s="1" t="e">
        <f>+'Ark1'!#REF!</f>
        <v>#REF!</v>
      </c>
      <c r="AF100" s="1" t="e">
        <f>+'Ark1'!#REF!</f>
        <v>#REF!</v>
      </c>
      <c r="AG100" s="101" t="e">
        <f>+'Ark1'!#REF!</f>
        <v>#REF!</v>
      </c>
      <c r="AH100" s="101" t="e">
        <f>+'Ark1'!#REF!</f>
        <v>#REF!</v>
      </c>
      <c r="AI100" s="11" t="e">
        <f>+'Ark1'!#REF!</f>
        <v>#REF!</v>
      </c>
      <c r="AJ100" s="11" t="e">
        <f>+'Ark1'!#REF!</f>
        <v>#REF!</v>
      </c>
      <c r="AK100" s="11" t="e">
        <f>+'Ark1'!#REF!</f>
        <v>#REF!</v>
      </c>
      <c r="AL100" s="1" t="e">
        <f t="shared" ref="AL100:AL155" si="4">+AG100/AE100</f>
        <v>#REF!</v>
      </c>
      <c r="AM100" s="1" t="e">
        <f t="shared" ref="AM100:AM155" si="5">+AB100/AA100</f>
        <v>#REF!</v>
      </c>
      <c r="AN100" s="47"/>
      <c r="AO100" s="5"/>
    </row>
    <row r="101" spans="23:41" ht="15.6">
      <c r="W101" s="47"/>
      <c r="X101" t="e">
        <f>+'Ark1'!#REF!</f>
        <v>#REF!</v>
      </c>
      <c r="Y101" t="e">
        <f>+'Ark1'!#REF!</f>
        <v>#REF!</v>
      </c>
      <c r="Z101" s="3" t="s">
        <v>472</v>
      </c>
      <c r="AA101" t="e">
        <f>+'Ark1'!#REF!</f>
        <v>#REF!</v>
      </c>
      <c r="AB101" t="e">
        <f>+'Ark1'!#REF!</f>
        <v>#REF!</v>
      </c>
      <c r="AC101" s="207" t="e">
        <f>+'Ark1'!#REF!</f>
        <v>#REF!</v>
      </c>
      <c r="AD101" s="207" t="e">
        <f>+'Ark1'!#REF!</f>
        <v>#REF!</v>
      </c>
      <c r="AE101" s="1" t="e">
        <f>+'Ark1'!#REF!</f>
        <v>#REF!</v>
      </c>
      <c r="AF101" s="1" t="e">
        <f>+'Ark1'!#REF!</f>
        <v>#REF!</v>
      </c>
      <c r="AG101" s="101" t="e">
        <f>+'Ark1'!#REF!</f>
        <v>#REF!</v>
      </c>
      <c r="AH101" s="101" t="e">
        <f>+'Ark1'!#REF!</f>
        <v>#REF!</v>
      </c>
      <c r="AI101" s="11" t="e">
        <f>+'Ark1'!#REF!</f>
        <v>#REF!</v>
      </c>
      <c r="AJ101" s="11" t="e">
        <f>+'Ark1'!#REF!</f>
        <v>#REF!</v>
      </c>
      <c r="AK101" s="11" t="e">
        <f>+'Ark1'!#REF!</f>
        <v>#REF!</v>
      </c>
      <c r="AL101" s="1" t="e">
        <f t="shared" si="4"/>
        <v>#REF!</v>
      </c>
      <c r="AM101" s="1" t="e">
        <f t="shared" si="5"/>
        <v>#REF!</v>
      </c>
      <c r="AN101" s="47"/>
      <c r="AO101" s="5"/>
    </row>
    <row r="102" spans="23:41" ht="15.6">
      <c r="W102" s="47"/>
      <c r="X102" t="e">
        <f>+'Ark1'!#REF!</f>
        <v>#REF!</v>
      </c>
      <c r="Y102" t="e">
        <f>+'Ark1'!#REF!</f>
        <v>#REF!</v>
      </c>
      <c r="Z102" s="3" t="s">
        <v>473</v>
      </c>
      <c r="AA102" t="e">
        <f>+'Ark1'!#REF!</f>
        <v>#REF!</v>
      </c>
      <c r="AB102" t="e">
        <f>+'Ark1'!#REF!</f>
        <v>#REF!</v>
      </c>
      <c r="AC102" s="207" t="e">
        <f>+'Ark1'!#REF!</f>
        <v>#REF!</v>
      </c>
      <c r="AD102" s="207" t="e">
        <f>+'Ark1'!#REF!</f>
        <v>#REF!</v>
      </c>
      <c r="AE102" s="1" t="e">
        <f>+'Ark1'!#REF!</f>
        <v>#REF!</v>
      </c>
      <c r="AF102" s="1" t="e">
        <f>+'Ark1'!#REF!</f>
        <v>#REF!</v>
      </c>
      <c r="AG102" s="101" t="e">
        <f>+'Ark1'!#REF!</f>
        <v>#REF!</v>
      </c>
      <c r="AH102" s="101" t="e">
        <f>+'Ark1'!#REF!</f>
        <v>#REF!</v>
      </c>
      <c r="AI102" s="11" t="e">
        <f>+'Ark1'!#REF!</f>
        <v>#REF!</v>
      </c>
      <c r="AJ102" s="11" t="e">
        <f>+'Ark1'!#REF!</f>
        <v>#REF!</v>
      </c>
      <c r="AK102" s="11" t="e">
        <f>+'Ark1'!#REF!</f>
        <v>#REF!</v>
      </c>
      <c r="AL102" s="1" t="e">
        <f t="shared" si="4"/>
        <v>#REF!</v>
      </c>
      <c r="AM102" s="1" t="e">
        <f t="shared" si="5"/>
        <v>#REF!</v>
      </c>
      <c r="AN102" s="47"/>
      <c r="AO102" s="5"/>
    </row>
    <row r="103" spans="23:41" ht="15.6">
      <c r="W103" s="47"/>
      <c r="X103" t="e">
        <f>+'Ark1'!#REF!</f>
        <v>#REF!</v>
      </c>
      <c r="Y103" t="e">
        <f>+'Ark1'!#REF!</f>
        <v>#REF!</v>
      </c>
      <c r="Z103" s="3" t="s">
        <v>474</v>
      </c>
      <c r="AA103" t="e">
        <f>+'Ark1'!#REF!</f>
        <v>#REF!</v>
      </c>
      <c r="AB103" t="e">
        <f>+'Ark1'!#REF!</f>
        <v>#REF!</v>
      </c>
      <c r="AC103" s="207" t="e">
        <f>+'Ark1'!#REF!</f>
        <v>#REF!</v>
      </c>
      <c r="AD103" s="207" t="e">
        <f>+'Ark1'!#REF!</f>
        <v>#REF!</v>
      </c>
      <c r="AE103" s="1" t="e">
        <f>+'Ark1'!#REF!</f>
        <v>#REF!</v>
      </c>
      <c r="AF103" s="1" t="e">
        <f>+'Ark1'!#REF!</f>
        <v>#REF!</v>
      </c>
      <c r="AG103" s="101" t="e">
        <f>+'Ark1'!#REF!</f>
        <v>#REF!</v>
      </c>
      <c r="AH103" s="101" t="e">
        <f>+'Ark1'!#REF!</f>
        <v>#REF!</v>
      </c>
      <c r="AI103" s="11" t="e">
        <f>+'Ark1'!#REF!</f>
        <v>#REF!</v>
      </c>
      <c r="AJ103" s="11" t="e">
        <f>+'Ark1'!#REF!</f>
        <v>#REF!</v>
      </c>
      <c r="AK103" s="11" t="e">
        <f>+'Ark1'!#REF!</f>
        <v>#REF!</v>
      </c>
      <c r="AL103" s="1" t="e">
        <f t="shared" si="4"/>
        <v>#REF!</v>
      </c>
      <c r="AM103" s="1" t="e">
        <f t="shared" si="5"/>
        <v>#REF!</v>
      </c>
      <c r="AN103" s="47"/>
      <c r="AO103" s="5"/>
    </row>
    <row r="104" spans="23:41" ht="15.6">
      <c r="W104" s="47"/>
      <c r="X104" t="e">
        <f>+'Ark1'!#REF!</f>
        <v>#REF!</v>
      </c>
      <c r="Y104" t="e">
        <f>+'Ark1'!#REF!</f>
        <v>#REF!</v>
      </c>
      <c r="Z104" s="3" t="s">
        <v>475</v>
      </c>
      <c r="AA104" t="e">
        <f>+'Ark1'!#REF!</f>
        <v>#REF!</v>
      </c>
      <c r="AB104" t="e">
        <f>+'Ark1'!#REF!</f>
        <v>#REF!</v>
      </c>
      <c r="AC104" s="207" t="e">
        <f>+'Ark1'!#REF!</f>
        <v>#REF!</v>
      </c>
      <c r="AD104" s="207" t="e">
        <f>+'Ark1'!#REF!</f>
        <v>#REF!</v>
      </c>
      <c r="AE104" s="1" t="e">
        <f>+'Ark1'!#REF!</f>
        <v>#REF!</v>
      </c>
      <c r="AF104" s="1" t="e">
        <f>+'Ark1'!#REF!</f>
        <v>#REF!</v>
      </c>
      <c r="AG104" s="101" t="e">
        <f>+'Ark1'!#REF!</f>
        <v>#REF!</v>
      </c>
      <c r="AH104" s="101" t="e">
        <f>+'Ark1'!#REF!</f>
        <v>#REF!</v>
      </c>
      <c r="AI104" s="11" t="e">
        <f>+'Ark1'!#REF!</f>
        <v>#REF!</v>
      </c>
      <c r="AJ104" s="11" t="e">
        <f>+'Ark1'!#REF!</f>
        <v>#REF!</v>
      </c>
      <c r="AK104" s="11" t="e">
        <f>+'Ark1'!#REF!</f>
        <v>#REF!</v>
      </c>
      <c r="AL104" s="1" t="e">
        <f t="shared" si="4"/>
        <v>#REF!</v>
      </c>
      <c r="AM104" s="1" t="e">
        <f t="shared" si="5"/>
        <v>#REF!</v>
      </c>
      <c r="AN104" s="47"/>
      <c r="AO104" s="5"/>
    </row>
    <row r="105" spans="23:41" ht="15.6">
      <c r="W105" s="47"/>
      <c r="X105" t="e">
        <f>+'Ark1'!#REF!</f>
        <v>#REF!</v>
      </c>
      <c r="Y105" t="e">
        <f>+'Ark1'!#REF!</f>
        <v>#REF!</v>
      </c>
      <c r="Z105" s="3" t="s">
        <v>476</v>
      </c>
      <c r="AA105" t="e">
        <f>+'Ark1'!#REF!</f>
        <v>#REF!</v>
      </c>
      <c r="AB105" t="e">
        <f>+'Ark1'!#REF!</f>
        <v>#REF!</v>
      </c>
      <c r="AC105" s="207" t="e">
        <f>+'Ark1'!#REF!</f>
        <v>#REF!</v>
      </c>
      <c r="AD105" s="207" t="e">
        <f>+'Ark1'!#REF!</f>
        <v>#REF!</v>
      </c>
      <c r="AE105" s="1" t="e">
        <f>+'Ark1'!#REF!</f>
        <v>#REF!</v>
      </c>
      <c r="AF105" s="1" t="e">
        <f>+'Ark1'!#REF!</f>
        <v>#REF!</v>
      </c>
      <c r="AG105" s="101" t="e">
        <f>+'Ark1'!#REF!</f>
        <v>#REF!</v>
      </c>
      <c r="AH105" s="101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>+'Ark1'!#REF!</f>
        <v>#REF!</v>
      </c>
      <c r="AL105" s="1" t="e">
        <f t="shared" si="4"/>
        <v>#REF!</v>
      </c>
      <c r="AM105" s="1" t="e">
        <f t="shared" si="5"/>
        <v>#REF!</v>
      </c>
      <c r="AN105" s="47"/>
      <c r="AO105" s="5"/>
    </row>
    <row r="106" spans="23:41" ht="15.6">
      <c r="W106" s="47"/>
      <c r="X106" t="e">
        <f>+'Ark1'!#REF!</f>
        <v>#REF!</v>
      </c>
      <c r="Y106" t="e">
        <f>+'Ark1'!#REF!</f>
        <v>#REF!</v>
      </c>
      <c r="Z106" s="3" t="s">
        <v>477</v>
      </c>
      <c r="AA106" t="e">
        <f>+'Ark1'!#REF!</f>
        <v>#REF!</v>
      </c>
      <c r="AB106" t="e">
        <f>+'Ark1'!#REF!</f>
        <v>#REF!</v>
      </c>
      <c r="AC106" s="207" t="e">
        <f>+'Ark1'!#REF!</f>
        <v>#REF!</v>
      </c>
      <c r="AD106" s="207" t="e">
        <f>+'Ark1'!#REF!</f>
        <v>#REF!</v>
      </c>
      <c r="AE106" s="1" t="e">
        <f>+'Ark1'!#REF!</f>
        <v>#REF!</v>
      </c>
      <c r="AF106" s="1" t="e">
        <f>+'Ark1'!#REF!</f>
        <v>#REF!</v>
      </c>
      <c r="AG106" s="101" t="e">
        <f>+'Ark1'!#REF!</f>
        <v>#REF!</v>
      </c>
      <c r="AH106" s="101" t="e">
        <f>+'Ark1'!#REF!</f>
        <v>#REF!</v>
      </c>
      <c r="AI106" s="11" t="e">
        <f>+'Ark1'!#REF!</f>
        <v>#REF!</v>
      </c>
      <c r="AJ106" s="11" t="e">
        <f>+'Ark1'!#REF!</f>
        <v>#REF!</v>
      </c>
      <c r="AK106" s="11" t="e">
        <f>+'Ark1'!#REF!</f>
        <v>#REF!</v>
      </c>
      <c r="AL106" s="1" t="e">
        <f t="shared" si="4"/>
        <v>#REF!</v>
      </c>
      <c r="AM106" s="1" t="e">
        <f t="shared" si="5"/>
        <v>#REF!</v>
      </c>
      <c r="AN106" s="47"/>
      <c r="AO106" s="5"/>
    </row>
    <row r="107" spans="23:41" ht="15.6">
      <c r="W107" s="47"/>
      <c r="X107" t="e">
        <f>+'Ark1'!#REF!</f>
        <v>#REF!</v>
      </c>
      <c r="Y107" t="e">
        <f>+'Ark1'!#REF!</f>
        <v>#REF!</v>
      </c>
      <c r="Z107" s="3" t="s">
        <v>478</v>
      </c>
      <c r="AA107" t="e">
        <f>+'Ark1'!#REF!</f>
        <v>#REF!</v>
      </c>
      <c r="AB107" t="e">
        <f>+'Ark1'!#REF!</f>
        <v>#REF!</v>
      </c>
      <c r="AC107" s="207" t="e">
        <f>+'Ark1'!#REF!</f>
        <v>#REF!</v>
      </c>
      <c r="AD107" s="207" t="e">
        <f>+'Ark1'!#REF!</f>
        <v>#REF!</v>
      </c>
      <c r="AE107" s="1" t="e">
        <f>+'Ark1'!#REF!</f>
        <v>#REF!</v>
      </c>
      <c r="AF107" s="1" t="e">
        <f>+'Ark1'!#REF!</f>
        <v>#REF!</v>
      </c>
      <c r="AG107" s="101" t="e">
        <f>+'Ark1'!#REF!</f>
        <v>#REF!</v>
      </c>
      <c r="AH107" s="101" t="e">
        <f>+'Ark1'!#REF!</f>
        <v>#REF!</v>
      </c>
      <c r="AI107" s="11" t="e">
        <f>+'Ark1'!#REF!</f>
        <v>#REF!</v>
      </c>
      <c r="AJ107" s="11" t="e">
        <f>+'Ark1'!#REF!</f>
        <v>#REF!</v>
      </c>
      <c r="AK107" s="11" t="e">
        <f>+'Ark1'!#REF!</f>
        <v>#REF!</v>
      </c>
      <c r="AL107" s="1" t="e">
        <f t="shared" si="4"/>
        <v>#REF!</v>
      </c>
      <c r="AM107" s="1" t="e">
        <f t="shared" si="5"/>
        <v>#REF!</v>
      </c>
      <c r="AN107" s="47"/>
      <c r="AO107" s="5"/>
    </row>
    <row r="108" spans="23:41" ht="15.6">
      <c r="W108" s="47"/>
      <c r="X108" s="56" t="e">
        <f>+'Ark1'!#REF!</f>
        <v>#REF!</v>
      </c>
      <c r="Y108" s="56" t="e">
        <f>+'Ark1'!#REF!</f>
        <v>#REF!</v>
      </c>
      <c r="Z108" s="57" t="s">
        <v>463</v>
      </c>
      <c r="AA108" s="56" t="e">
        <f>+'Ark1'!#REF!</f>
        <v>#REF!</v>
      </c>
      <c r="AB108" s="56" t="e">
        <f>+'Ark1'!#REF!</f>
        <v>#REF!</v>
      </c>
      <c r="AC108" s="189" t="e">
        <f>+'Ark1'!#REF!</f>
        <v>#REF!</v>
      </c>
      <c r="AD108" s="189" t="e">
        <f>+'Ark1'!#REF!</f>
        <v>#REF!</v>
      </c>
      <c r="AE108" s="58" t="e">
        <f>+'Ark1'!#REF!</f>
        <v>#REF!</v>
      </c>
      <c r="AF108" s="58" t="e">
        <f>+'Ark1'!#REF!</f>
        <v>#REF!</v>
      </c>
      <c r="AG108" s="166" t="e">
        <f>+'Ark1'!#REF!</f>
        <v>#REF!</v>
      </c>
      <c r="AH108" s="166" t="e">
        <f>+'Ark1'!#REF!</f>
        <v>#REF!</v>
      </c>
      <c r="AI108" s="78" t="e">
        <f>+'Ark1'!#REF!</f>
        <v>#REF!</v>
      </c>
      <c r="AJ108" s="78" t="e">
        <f>+'Ark1'!#REF!</f>
        <v>#REF!</v>
      </c>
      <c r="AK108" s="78" t="e">
        <f>+'Ark1'!#REF!</f>
        <v>#REF!</v>
      </c>
      <c r="AL108" s="58" t="e">
        <f t="shared" si="4"/>
        <v>#REF!</v>
      </c>
      <c r="AM108" s="58" t="e">
        <f t="shared" si="5"/>
        <v>#REF!</v>
      </c>
      <c r="AN108" s="47"/>
      <c r="AO108" s="5"/>
    </row>
    <row r="109" spans="23:41" ht="15.6">
      <c r="W109" s="47"/>
      <c r="X109" s="56" t="e">
        <f>+'Ark1'!#REF!</f>
        <v>#REF!</v>
      </c>
      <c r="Y109" s="56" t="e">
        <f>+'Ark1'!#REF!</f>
        <v>#REF!</v>
      </c>
      <c r="Z109" s="57" t="s">
        <v>464</v>
      </c>
      <c r="AA109" s="56" t="e">
        <f>+'Ark1'!#REF!</f>
        <v>#REF!</v>
      </c>
      <c r="AB109" s="56" t="e">
        <f>+'Ark1'!#REF!</f>
        <v>#REF!</v>
      </c>
      <c r="AC109" s="189" t="e">
        <f>+'Ark1'!#REF!</f>
        <v>#REF!</v>
      </c>
      <c r="AD109" s="189" t="e">
        <f>+'Ark1'!#REF!</f>
        <v>#REF!</v>
      </c>
      <c r="AE109" s="58" t="e">
        <f>+'Ark1'!#REF!</f>
        <v>#REF!</v>
      </c>
      <c r="AF109" s="58" t="e">
        <f>+'Ark1'!#REF!</f>
        <v>#REF!</v>
      </c>
      <c r="AG109" s="166" t="e">
        <f>+'Ark1'!#REF!</f>
        <v>#REF!</v>
      </c>
      <c r="AH109" s="166" t="e">
        <f>+'Ark1'!#REF!</f>
        <v>#REF!</v>
      </c>
      <c r="AI109" s="78" t="e">
        <f>+'Ark1'!#REF!</f>
        <v>#REF!</v>
      </c>
      <c r="AJ109" s="78" t="e">
        <f>+'Ark1'!#REF!</f>
        <v>#REF!</v>
      </c>
      <c r="AK109" s="78" t="e">
        <f>+'Ark1'!#REF!</f>
        <v>#REF!</v>
      </c>
      <c r="AL109" s="58" t="e">
        <f t="shared" si="4"/>
        <v>#REF!</v>
      </c>
      <c r="AM109" s="58" t="e">
        <f t="shared" si="5"/>
        <v>#REF!</v>
      </c>
      <c r="AN109" s="47"/>
      <c r="AO109" s="5"/>
    </row>
    <row r="110" spans="23:41" ht="15.6">
      <c r="W110" s="47"/>
      <c r="X110" s="56" t="e">
        <f>+'Ark1'!#REF!</f>
        <v>#REF!</v>
      </c>
      <c r="Y110" s="56" t="e">
        <f>+'Ark1'!#REF!</f>
        <v>#REF!</v>
      </c>
      <c r="Z110" s="57" t="s">
        <v>465</v>
      </c>
      <c r="AA110" s="56" t="e">
        <f>+'Ark1'!#REF!</f>
        <v>#REF!</v>
      </c>
      <c r="AB110" s="56" t="e">
        <f>+'Ark1'!#REF!</f>
        <v>#REF!</v>
      </c>
      <c r="AC110" s="189" t="e">
        <f>+'Ark1'!#REF!</f>
        <v>#REF!</v>
      </c>
      <c r="AD110" s="189" t="e">
        <f>+'Ark1'!#REF!</f>
        <v>#REF!</v>
      </c>
      <c r="AE110" s="58" t="e">
        <f>+'Ark1'!#REF!</f>
        <v>#REF!</v>
      </c>
      <c r="AF110" s="58" t="e">
        <f>+'Ark1'!#REF!</f>
        <v>#REF!</v>
      </c>
      <c r="AG110" s="166" t="e">
        <f>+'Ark1'!#REF!</f>
        <v>#REF!</v>
      </c>
      <c r="AH110" s="166" t="e">
        <f>+'Ark1'!#REF!</f>
        <v>#REF!</v>
      </c>
      <c r="AI110" s="78" t="e">
        <f>+'Ark1'!#REF!</f>
        <v>#REF!</v>
      </c>
      <c r="AJ110" s="78" t="e">
        <f>+'Ark1'!#REF!</f>
        <v>#REF!</v>
      </c>
      <c r="AK110" s="78" t="e">
        <f>+'Ark1'!#REF!</f>
        <v>#REF!</v>
      </c>
      <c r="AL110" s="58" t="e">
        <f t="shared" si="4"/>
        <v>#REF!</v>
      </c>
      <c r="AM110" s="58" t="e">
        <f t="shared" si="5"/>
        <v>#REF!</v>
      </c>
      <c r="AN110" s="47"/>
      <c r="AO110" s="5"/>
    </row>
    <row r="111" spans="23:41">
      <c r="W111" s="47"/>
      <c r="X111" s="56" t="e">
        <f>+'Ark1'!#REF!</f>
        <v>#REF!</v>
      </c>
      <c r="Y111" s="56" t="e">
        <f>+'Ark1'!#REF!</f>
        <v>#REF!</v>
      </c>
      <c r="Z111" s="57" t="s">
        <v>466</v>
      </c>
      <c r="AA111" s="56" t="e">
        <f>+'Ark1'!#REF!</f>
        <v>#REF!</v>
      </c>
      <c r="AB111" s="56" t="e">
        <f>+'Ark1'!#REF!</f>
        <v>#REF!</v>
      </c>
      <c r="AC111" s="189" t="e">
        <f>+'Ark1'!#REF!</f>
        <v>#REF!</v>
      </c>
      <c r="AD111" s="189" t="e">
        <f>+'Ark1'!#REF!</f>
        <v>#REF!</v>
      </c>
      <c r="AE111" s="58" t="e">
        <f>+'Ark1'!#REF!</f>
        <v>#REF!</v>
      </c>
      <c r="AF111" s="58" t="e">
        <f>+'Ark1'!#REF!</f>
        <v>#REF!</v>
      </c>
      <c r="AG111" s="166" t="e">
        <f>+'Ark1'!#REF!</f>
        <v>#REF!</v>
      </c>
      <c r="AH111" s="166" t="e">
        <f>+'Ark1'!#REF!</f>
        <v>#REF!</v>
      </c>
      <c r="AI111" s="78" t="e">
        <f>+'Ark1'!#REF!</f>
        <v>#REF!</v>
      </c>
      <c r="AJ111" s="78" t="e">
        <f>+'Ark1'!#REF!</f>
        <v>#REF!</v>
      </c>
      <c r="AK111" s="78" t="e">
        <f>+'Ark1'!#REF!</f>
        <v>#REF!</v>
      </c>
      <c r="AL111" s="58" t="e">
        <f t="shared" si="4"/>
        <v>#REF!</v>
      </c>
      <c r="AM111" s="58" t="e">
        <f t="shared" si="5"/>
        <v>#REF!</v>
      </c>
      <c r="AN111" s="47"/>
    </row>
    <row r="112" spans="23:41" ht="15.6">
      <c r="W112" s="47"/>
      <c r="X112" s="56" t="e">
        <f>+'Ark1'!#REF!</f>
        <v>#REF!</v>
      </c>
      <c r="Y112" s="56" t="e">
        <f>+'Ark1'!#REF!</f>
        <v>#REF!</v>
      </c>
      <c r="Z112" s="57" t="s">
        <v>467</v>
      </c>
      <c r="AA112" s="56" t="e">
        <f>+'Ark1'!#REF!</f>
        <v>#REF!</v>
      </c>
      <c r="AB112" s="56" t="e">
        <f>+'Ark1'!#REF!</f>
        <v>#REF!</v>
      </c>
      <c r="AC112" s="189" t="e">
        <f>+'Ark1'!#REF!</f>
        <v>#REF!</v>
      </c>
      <c r="AD112" s="189" t="e">
        <f>+'Ark1'!#REF!</f>
        <v>#REF!</v>
      </c>
      <c r="AE112" s="58" t="e">
        <f>+'Ark1'!#REF!</f>
        <v>#REF!</v>
      </c>
      <c r="AF112" s="58" t="e">
        <f>+'Ark1'!#REF!</f>
        <v>#REF!</v>
      </c>
      <c r="AG112" s="166" t="e">
        <f>+'Ark1'!#REF!</f>
        <v>#REF!</v>
      </c>
      <c r="AH112" s="166" t="e">
        <f>+'Ark1'!#REF!</f>
        <v>#REF!</v>
      </c>
      <c r="AI112" s="78" t="e">
        <f>+'Ark1'!#REF!</f>
        <v>#REF!</v>
      </c>
      <c r="AJ112" s="78" t="e">
        <f>+'Ark1'!#REF!</f>
        <v>#REF!</v>
      </c>
      <c r="AK112" s="78" t="e">
        <f>+'Ark1'!#REF!</f>
        <v>#REF!</v>
      </c>
      <c r="AL112" s="58" t="e">
        <f t="shared" si="4"/>
        <v>#REF!</v>
      </c>
      <c r="AM112" s="58" t="e">
        <f t="shared" si="5"/>
        <v>#REF!</v>
      </c>
      <c r="AN112" s="47"/>
      <c r="AO112" s="5"/>
    </row>
    <row r="113" spans="23:41" ht="15.6">
      <c r="W113" s="47"/>
      <c r="X113" s="56" t="e">
        <f>+'Ark1'!#REF!</f>
        <v>#REF!</v>
      </c>
      <c r="Y113" s="56" t="e">
        <f>+'Ark1'!#REF!</f>
        <v>#REF!</v>
      </c>
      <c r="Z113" s="57" t="s">
        <v>468</v>
      </c>
      <c r="AA113" s="56" t="e">
        <f>+'Ark1'!#REF!</f>
        <v>#REF!</v>
      </c>
      <c r="AB113" s="56" t="e">
        <f>+'Ark1'!#REF!</f>
        <v>#REF!</v>
      </c>
      <c r="AC113" s="189" t="e">
        <f>+'Ark1'!#REF!</f>
        <v>#REF!</v>
      </c>
      <c r="AD113" s="189" t="e">
        <f>+'Ark1'!#REF!</f>
        <v>#REF!</v>
      </c>
      <c r="AE113" s="58" t="e">
        <f>+'Ark1'!#REF!</f>
        <v>#REF!</v>
      </c>
      <c r="AF113" s="58" t="e">
        <f>+'Ark1'!#REF!</f>
        <v>#REF!</v>
      </c>
      <c r="AG113" s="166" t="e">
        <f>+'Ark1'!#REF!</f>
        <v>#REF!</v>
      </c>
      <c r="AH113" s="166" t="e">
        <f>+'Ark1'!#REF!</f>
        <v>#REF!</v>
      </c>
      <c r="AI113" s="78" t="e">
        <f>+'Ark1'!#REF!</f>
        <v>#REF!</v>
      </c>
      <c r="AJ113" s="78" t="e">
        <f>+'Ark1'!#REF!</f>
        <v>#REF!</v>
      </c>
      <c r="AK113" s="78" t="e">
        <f>+'Ark1'!#REF!</f>
        <v>#REF!</v>
      </c>
      <c r="AL113" s="58" t="e">
        <f t="shared" si="4"/>
        <v>#REF!</v>
      </c>
      <c r="AM113" s="58" t="e">
        <f t="shared" si="5"/>
        <v>#REF!</v>
      </c>
      <c r="AN113" s="47"/>
      <c r="AO113" s="5"/>
    </row>
    <row r="114" spans="23:41">
      <c r="W114" s="47"/>
      <c r="X114" s="56" t="e">
        <f>+'Ark1'!#REF!</f>
        <v>#REF!</v>
      </c>
      <c r="Y114" s="56" t="e">
        <f>+'Ark1'!#REF!</f>
        <v>#REF!</v>
      </c>
      <c r="Z114" s="57" t="s">
        <v>469</v>
      </c>
      <c r="AA114" s="56" t="e">
        <f>+'Ark1'!#REF!</f>
        <v>#REF!</v>
      </c>
      <c r="AB114" s="56" t="e">
        <f>+'Ark1'!#REF!</f>
        <v>#REF!</v>
      </c>
      <c r="AC114" s="189" t="e">
        <f>+'Ark1'!#REF!</f>
        <v>#REF!</v>
      </c>
      <c r="AD114" s="189" t="e">
        <f>+'Ark1'!#REF!</f>
        <v>#REF!</v>
      </c>
      <c r="AE114" s="58" t="e">
        <f>+'Ark1'!#REF!</f>
        <v>#REF!</v>
      </c>
      <c r="AF114" s="58" t="e">
        <f>+'Ark1'!#REF!</f>
        <v>#REF!</v>
      </c>
      <c r="AG114" s="166" t="e">
        <f>+'Ark1'!#REF!</f>
        <v>#REF!</v>
      </c>
      <c r="AH114" s="166" t="e">
        <f>+'Ark1'!#REF!</f>
        <v>#REF!</v>
      </c>
      <c r="AI114" s="78" t="e">
        <f>+'Ark1'!#REF!</f>
        <v>#REF!</v>
      </c>
      <c r="AJ114" s="78" t="e">
        <f>+'Ark1'!#REF!</f>
        <v>#REF!</v>
      </c>
      <c r="AK114" s="78" t="e">
        <f>+'Ark1'!#REF!</f>
        <v>#REF!</v>
      </c>
      <c r="AL114" s="58" t="e">
        <f t="shared" si="4"/>
        <v>#REF!</v>
      </c>
      <c r="AM114" s="58" t="e">
        <f t="shared" si="5"/>
        <v>#REF!</v>
      </c>
      <c r="AN114" s="47"/>
    </row>
    <row r="115" spans="23:41">
      <c r="W115" s="47"/>
      <c r="X115" s="56" t="e">
        <f>+'Ark1'!#REF!</f>
        <v>#REF!</v>
      </c>
      <c r="Y115" s="56" t="e">
        <f>+'Ark1'!#REF!</f>
        <v>#REF!</v>
      </c>
      <c r="Z115" s="57" t="s">
        <v>470</v>
      </c>
      <c r="AA115" s="56" t="e">
        <f>+'Ark1'!#REF!</f>
        <v>#REF!</v>
      </c>
      <c r="AB115" s="56" t="e">
        <f>+'Ark1'!#REF!</f>
        <v>#REF!</v>
      </c>
      <c r="AC115" s="189" t="e">
        <f>+'Ark1'!#REF!</f>
        <v>#REF!</v>
      </c>
      <c r="AD115" s="189" t="e">
        <f>+'Ark1'!#REF!</f>
        <v>#REF!</v>
      </c>
      <c r="AE115" s="58" t="e">
        <f>+'Ark1'!#REF!</f>
        <v>#REF!</v>
      </c>
      <c r="AF115" s="58" t="e">
        <f>+'Ark1'!#REF!</f>
        <v>#REF!</v>
      </c>
      <c r="AG115" s="166" t="e">
        <f>+'Ark1'!#REF!</f>
        <v>#REF!</v>
      </c>
      <c r="AH115" s="166" t="e">
        <f>+'Ark1'!#REF!</f>
        <v>#REF!</v>
      </c>
      <c r="AI115" s="78" t="e">
        <f>+'Ark1'!#REF!</f>
        <v>#REF!</v>
      </c>
      <c r="AJ115" s="78" t="e">
        <f>+'Ark1'!#REF!</f>
        <v>#REF!</v>
      </c>
      <c r="AK115" s="78" t="e">
        <f>+'Ark1'!#REF!</f>
        <v>#REF!</v>
      </c>
      <c r="AL115" s="58" t="e">
        <f t="shared" si="4"/>
        <v>#REF!</v>
      </c>
      <c r="AM115" s="58" t="e">
        <f t="shared" si="5"/>
        <v>#REF!</v>
      </c>
      <c r="AN115" s="47"/>
    </row>
    <row r="116" spans="23:41">
      <c r="W116" s="47"/>
      <c r="X116" s="56" t="e">
        <f>+'Ark1'!#REF!</f>
        <v>#REF!</v>
      </c>
      <c r="Y116" s="56" t="e">
        <f>+'Ark1'!#REF!</f>
        <v>#REF!</v>
      </c>
      <c r="Z116" s="57" t="s">
        <v>471</v>
      </c>
      <c r="AA116" s="56" t="e">
        <f>+'Ark1'!#REF!</f>
        <v>#REF!</v>
      </c>
      <c r="AB116" s="56" t="e">
        <f>+'Ark1'!#REF!</f>
        <v>#REF!</v>
      </c>
      <c r="AC116" s="189" t="e">
        <f>+'Ark1'!#REF!</f>
        <v>#REF!</v>
      </c>
      <c r="AD116" s="189" t="e">
        <f>+'Ark1'!#REF!</f>
        <v>#REF!</v>
      </c>
      <c r="AE116" s="58" t="e">
        <f>+'Ark1'!#REF!</f>
        <v>#REF!</v>
      </c>
      <c r="AF116" s="58" t="e">
        <f>+'Ark1'!#REF!</f>
        <v>#REF!</v>
      </c>
      <c r="AG116" s="166" t="e">
        <f>+'Ark1'!#REF!</f>
        <v>#REF!</v>
      </c>
      <c r="AH116" s="166" t="e">
        <f>+'Ark1'!#REF!</f>
        <v>#REF!</v>
      </c>
      <c r="AI116" s="78" t="e">
        <f>+'Ark1'!#REF!</f>
        <v>#REF!</v>
      </c>
      <c r="AJ116" s="78" t="e">
        <f>+'Ark1'!#REF!</f>
        <v>#REF!</v>
      </c>
      <c r="AK116" s="78" t="e">
        <f>+'Ark1'!#REF!</f>
        <v>#REF!</v>
      </c>
      <c r="AL116" s="58" t="e">
        <f t="shared" si="4"/>
        <v>#REF!</v>
      </c>
      <c r="AM116" s="58" t="e">
        <f t="shared" si="5"/>
        <v>#REF!</v>
      </c>
      <c r="AN116" s="47"/>
    </row>
    <row r="117" spans="23:41">
      <c r="W117" s="47"/>
      <c r="X117" s="56" t="e">
        <f>+'Ark1'!#REF!</f>
        <v>#REF!</v>
      </c>
      <c r="Y117" s="56" t="e">
        <f>+'Ark1'!#REF!</f>
        <v>#REF!</v>
      </c>
      <c r="Z117" s="57" t="s">
        <v>472</v>
      </c>
      <c r="AA117" s="56" t="e">
        <f>+'Ark1'!#REF!</f>
        <v>#REF!</v>
      </c>
      <c r="AB117" s="56" t="e">
        <f>+'Ark1'!#REF!</f>
        <v>#REF!</v>
      </c>
      <c r="AC117" s="189" t="e">
        <f>+'Ark1'!#REF!</f>
        <v>#REF!</v>
      </c>
      <c r="AD117" s="189" t="e">
        <f>+'Ark1'!#REF!</f>
        <v>#REF!</v>
      </c>
      <c r="AE117" s="58" t="e">
        <f>+'Ark1'!#REF!</f>
        <v>#REF!</v>
      </c>
      <c r="AF117" s="58" t="e">
        <f>+'Ark1'!#REF!</f>
        <v>#REF!</v>
      </c>
      <c r="AG117" s="166" t="e">
        <f>+'Ark1'!#REF!</f>
        <v>#REF!</v>
      </c>
      <c r="AH117" s="166" t="e">
        <f>+'Ark1'!#REF!</f>
        <v>#REF!</v>
      </c>
      <c r="AI117" s="78" t="e">
        <f>+'Ark1'!#REF!</f>
        <v>#REF!</v>
      </c>
      <c r="AJ117" s="78" t="e">
        <f>+'Ark1'!#REF!</f>
        <v>#REF!</v>
      </c>
      <c r="AK117" s="78" t="e">
        <f>+'Ark1'!#REF!</f>
        <v>#REF!</v>
      </c>
      <c r="AL117" s="58" t="e">
        <f t="shared" si="4"/>
        <v>#REF!</v>
      </c>
      <c r="AM117" s="58" t="e">
        <f t="shared" si="5"/>
        <v>#REF!</v>
      </c>
      <c r="AN117" s="47"/>
    </row>
    <row r="118" spans="23:41">
      <c r="W118" s="47"/>
      <c r="X118" s="56" t="e">
        <f>+'Ark1'!#REF!</f>
        <v>#REF!</v>
      </c>
      <c r="Y118" s="56" t="e">
        <f>+'Ark1'!#REF!</f>
        <v>#REF!</v>
      </c>
      <c r="Z118" s="57" t="s">
        <v>473</v>
      </c>
      <c r="AA118" s="56" t="e">
        <f>+'Ark1'!#REF!</f>
        <v>#REF!</v>
      </c>
      <c r="AB118" s="56" t="e">
        <f>+'Ark1'!#REF!</f>
        <v>#REF!</v>
      </c>
      <c r="AC118" s="189" t="e">
        <f>+'Ark1'!#REF!</f>
        <v>#REF!</v>
      </c>
      <c r="AD118" s="189" t="e">
        <f>+'Ark1'!#REF!</f>
        <v>#REF!</v>
      </c>
      <c r="AE118" s="58" t="e">
        <f>+'Ark1'!#REF!</f>
        <v>#REF!</v>
      </c>
      <c r="AF118" s="58" t="e">
        <f>+'Ark1'!#REF!</f>
        <v>#REF!</v>
      </c>
      <c r="AG118" s="166" t="e">
        <f>+'Ark1'!#REF!</f>
        <v>#REF!</v>
      </c>
      <c r="AH118" s="166" t="e">
        <f>+'Ark1'!#REF!</f>
        <v>#REF!</v>
      </c>
      <c r="AI118" s="78" t="e">
        <f>+'Ark1'!#REF!</f>
        <v>#REF!</v>
      </c>
      <c r="AJ118" s="78" t="e">
        <f>+'Ark1'!#REF!</f>
        <v>#REF!</v>
      </c>
      <c r="AK118" s="78" t="e">
        <f>+'Ark1'!#REF!</f>
        <v>#REF!</v>
      </c>
      <c r="AL118" s="58" t="e">
        <f t="shared" si="4"/>
        <v>#REF!</v>
      </c>
      <c r="AM118" s="58" t="e">
        <f t="shared" si="5"/>
        <v>#REF!</v>
      </c>
      <c r="AN118" s="47"/>
    </row>
    <row r="119" spans="23:41">
      <c r="W119" s="47"/>
      <c r="X119" s="56" t="e">
        <f>+'Ark1'!#REF!</f>
        <v>#REF!</v>
      </c>
      <c r="Y119" s="56" t="e">
        <f>+'Ark1'!#REF!</f>
        <v>#REF!</v>
      </c>
      <c r="Z119" s="57" t="s">
        <v>474</v>
      </c>
      <c r="AA119" s="56" t="e">
        <f>+'Ark1'!#REF!</f>
        <v>#REF!</v>
      </c>
      <c r="AB119" s="56" t="e">
        <f>+'Ark1'!#REF!</f>
        <v>#REF!</v>
      </c>
      <c r="AC119" s="189" t="e">
        <f>+'Ark1'!#REF!</f>
        <v>#REF!</v>
      </c>
      <c r="AD119" s="189" t="e">
        <f>+'Ark1'!#REF!</f>
        <v>#REF!</v>
      </c>
      <c r="AE119" s="58" t="e">
        <f>+'Ark1'!#REF!</f>
        <v>#REF!</v>
      </c>
      <c r="AF119" s="58" t="e">
        <f>+'Ark1'!#REF!</f>
        <v>#REF!</v>
      </c>
      <c r="AG119" s="166" t="e">
        <f>+'Ark1'!#REF!</f>
        <v>#REF!</v>
      </c>
      <c r="AH119" s="166" t="e">
        <f>+'Ark1'!#REF!</f>
        <v>#REF!</v>
      </c>
      <c r="AI119" s="78" t="e">
        <f>+'Ark1'!#REF!</f>
        <v>#REF!</v>
      </c>
      <c r="AJ119" s="78" t="e">
        <f>+'Ark1'!#REF!</f>
        <v>#REF!</v>
      </c>
      <c r="AK119" s="78" t="e">
        <f>+'Ark1'!#REF!</f>
        <v>#REF!</v>
      </c>
      <c r="AL119" s="58" t="e">
        <f t="shared" si="4"/>
        <v>#REF!</v>
      </c>
      <c r="AM119" s="58" t="e">
        <f t="shared" si="5"/>
        <v>#REF!</v>
      </c>
      <c r="AN119" s="47"/>
    </row>
    <row r="120" spans="23:41">
      <c r="W120" s="47"/>
      <c r="X120" s="56" t="e">
        <f>+'Ark1'!#REF!</f>
        <v>#REF!</v>
      </c>
      <c r="Y120" s="56" t="e">
        <f>+'Ark1'!#REF!</f>
        <v>#REF!</v>
      </c>
      <c r="Z120" s="57" t="s">
        <v>475</v>
      </c>
      <c r="AA120" s="56" t="e">
        <f>+'Ark1'!#REF!</f>
        <v>#REF!</v>
      </c>
      <c r="AB120" s="56" t="e">
        <f>+'Ark1'!#REF!</f>
        <v>#REF!</v>
      </c>
      <c r="AC120" s="189" t="e">
        <f>+'Ark1'!#REF!</f>
        <v>#REF!</v>
      </c>
      <c r="AD120" s="189" t="e">
        <f>+'Ark1'!#REF!</f>
        <v>#REF!</v>
      </c>
      <c r="AE120" s="58" t="e">
        <f>+'Ark1'!#REF!</f>
        <v>#REF!</v>
      </c>
      <c r="AF120" s="58" t="e">
        <f>+'Ark1'!#REF!</f>
        <v>#REF!</v>
      </c>
      <c r="AG120" s="166" t="e">
        <f>+'Ark1'!#REF!</f>
        <v>#REF!</v>
      </c>
      <c r="AH120" s="166" t="e">
        <f>+'Ark1'!#REF!</f>
        <v>#REF!</v>
      </c>
      <c r="AI120" s="78" t="e">
        <f>+'Ark1'!#REF!</f>
        <v>#REF!</v>
      </c>
      <c r="AJ120" s="78" t="e">
        <f>+'Ark1'!#REF!</f>
        <v>#REF!</v>
      </c>
      <c r="AK120" s="78" t="e">
        <f>+'Ark1'!#REF!</f>
        <v>#REF!</v>
      </c>
      <c r="AL120" s="58" t="e">
        <f t="shared" si="4"/>
        <v>#REF!</v>
      </c>
      <c r="AM120" s="58" t="e">
        <f t="shared" si="5"/>
        <v>#REF!</v>
      </c>
      <c r="AN120" s="47"/>
    </row>
    <row r="121" spans="23:41">
      <c r="W121" s="47"/>
      <c r="X121" s="56" t="e">
        <f>+'Ark1'!#REF!</f>
        <v>#REF!</v>
      </c>
      <c r="Y121" s="56" t="e">
        <f>+'Ark1'!#REF!</f>
        <v>#REF!</v>
      </c>
      <c r="Z121" s="57" t="s">
        <v>476</v>
      </c>
      <c r="AA121" s="56" t="e">
        <f>+'Ark1'!#REF!</f>
        <v>#REF!</v>
      </c>
      <c r="AB121" s="56" t="e">
        <f>+'Ark1'!#REF!</f>
        <v>#REF!</v>
      </c>
      <c r="AC121" s="189" t="e">
        <f>+'Ark1'!#REF!</f>
        <v>#REF!</v>
      </c>
      <c r="AD121" s="189" t="e">
        <f>+'Ark1'!#REF!</f>
        <v>#REF!</v>
      </c>
      <c r="AE121" s="58" t="e">
        <f>+'Ark1'!#REF!</f>
        <v>#REF!</v>
      </c>
      <c r="AF121" s="58" t="e">
        <f>+'Ark1'!#REF!</f>
        <v>#REF!</v>
      </c>
      <c r="AG121" s="166" t="e">
        <f>+'Ark1'!#REF!</f>
        <v>#REF!</v>
      </c>
      <c r="AH121" s="166" t="e">
        <f>+'Ark1'!#REF!</f>
        <v>#REF!</v>
      </c>
      <c r="AI121" s="78" t="e">
        <f>+'Ark1'!#REF!</f>
        <v>#REF!</v>
      </c>
      <c r="AJ121" s="78" t="e">
        <f>+'Ark1'!#REF!</f>
        <v>#REF!</v>
      </c>
      <c r="AK121" s="78" t="e">
        <f>+'Ark1'!#REF!</f>
        <v>#REF!</v>
      </c>
      <c r="AL121" s="58" t="e">
        <f t="shared" si="4"/>
        <v>#REF!</v>
      </c>
      <c r="AM121" s="58" t="e">
        <f t="shared" si="5"/>
        <v>#REF!</v>
      </c>
      <c r="AN121" s="47"/>
    </row>
    <row r="122" spans="23:41">
      <c r="W122" s="47"/>
      <c r="X122" s="56" t="e">
        <f>+'Ark1'!#REF!</f>
        <v>#REF!</v>
      </c>
      <c r="Y122" s="56" t="e">
        <f>+'Ark1'!#REF!</f>
        <v>#REF!</v>
      </c>
      <c r="Z122" s="57" t="s">
        <v>477</v>
      </c>
      <c r="AA122" s="56" t="e">
        <f>+'Ark1'!#REF!</f>
        <v>#REF!</v>
      </c>
      <c r="AB122" s="56" t="e">
        <f>+'Ark1'!#REF!</f>
        <v>#REF!</v>
      </c>
      <c r="AC122" s="189" t="e">
        <f>+'Ark1'!#REF!</f>
        <v>#REF!</v>
      </c>
      <c r="AD122" s="189" t="e">
        <f>+'Ark1'!#REF!</f>
        <v>#REF!</v>
      </c>
      <c r="AE122" s="58" t="e">
        <f>+'Ark1'!#REF!</f>
        <v>#REF!</v>
      </c>
      <c r="AF122" s="58" t="e">
        <f>+'Ark1'!#REF!</f>
        <v>#REF!</v>
      </c>
      <c r="AG122" s="166" t="e">
        <f>+'Ark1'!#REF!</f>
        <v>#REF!</v>
      </c>
      <c r="AH122" s="166" t="e">
        <f>+'Ark1'!#REF!</f>
        <v>#REF!</v>
      </c>
      <c r="AI122" s="78" t="e">
        <f>+'Ark1'!#REF!</f>
        <v>#REF!</v>
      </c>
      <c r="AJ122" s="78" t="e">
        <f>+'Ark1'!#REF!</f>
        <v>#REF!</v>
      </c>
      <c r="AK122" s="78" t="e">
        <f>+'Ark1'!#REF!</f>
        <v>#REF!</v>
      </c>
      <c r="AL122" s="58" t="e">
        <f t="shared" si="4"/>
        <v>#REF!</v>
      </c>
      <c r="AM122" s="58" t="e">
        <f t="shared" si="5"/>
        <v>#REF!</v>
      </c>
      <c r="AN122" s="47"/>
    </row>
    <row r="123" spans="23:41">
      <c r="W123" s="47"/>
      <c r="X123" s="56" t="e">
        <f>+'Ark1'!#REF!</f>
        <v>#REF!</v>
      </c>
      <c r="Y123" s="56" t="e">
        <f>+'Ark1'!#REF!</f>
        <v>#REF!</v>
      </c>
      <c r="Z123" s="57" t="s">
        <v>478</v>
      </c>
      <c r="AA123" s="56" t="e">
        <f>+'Ark1'!#REF!</f>
        <v>#REF!</v>
      </c>
      <c r="AB123" s="56" t="e">
        <f>+'Ark1'!#REF!</f>
        <v>#REF!</v>
      </c>
      <c r="AC123" s="189" t="e">
        <f>+'Ark1'!#REF!</f>
        <v>#REF!</v>
      </c>
      <c r="AD123" s="189" t="e">
        <f>+'Ark1'!#REF!</f>
        <v>#REF!</v>
      </c>
      <c r="AE123" s="58" t="e">
        <f>+'Ark1'!#REF!</f>
        <v>#REF!</v>
      </c>
      <c r="AF123" s="58" t="e">
        <f>+'Ark1'!#REF!</f>
        <v>#REF!</v>
      </c>
      <c r="AG123" s="166" t="e">
        <f>+'Ark1'!#REF!</f>
        <v>#REF!</v>
      </c>
      <c r="AH123" s="166" t="e">
        <f>+'Ark1'!#REF!</f>
        <v>#REF!</v>
      </c>
      <c r="AI123" s="78" t="e">
        <f>+'Ark1'!#REF!</f>
        <v>#REF!</v>
      </c>
      <c r="AJ123" s="78" t="e">
        <f>+'Ark1'!#REF!</f>
        <v>#REF!</v>
      </c>
      <c r="AK123" s="78" t="e">
        <f>+'Ark1'!#REF!</f>
        <v>#REF!</v>
      </c>
      <c r="AL123" s="58" t="e">
        <f t="shared" si="4"/>
        <v>#REF!</v>
      </c>
      <c r="AM123" s="58" t="e">
        <f t="shared" si="5"/>
        <v>#REF!</v>
      </c>
      <c r="AN123" s="47"/>
    </row>
    <row r="124" spans="23:41">
      <c r="W124" s="47"/>
      <c r="X124" t="e">
        <f>+'Ark1'!#REF!</f>
        <v>#REF!</v>
      </c>
      <c r="Y124" t="e">
        <f>+'Ark1'!#REF!</f>
        <v>#REF!</v>
      </c>
      <c r="Z124" s="3" t="s">
        <v>463</v>
      </c>
      <c r="AA124" t="e">
        <f>+'Ark1'!#REF!</f>
        <v>#REF!</v>
      </c>
      <c r="AB124" t="e">
        <f>+'Ark1'!#REF!</f>
        <v>#REF!</v>
      </c>
      <c r="AC124" s="207" t="e">
        <f>+'Ark1'!#REF!</f>
        <v>#REF!</v>
      </c>
      <c r="AD124" s="207" t="e">
        <f>+'Ark1'!#REF!</f>
        <v>#REF!</v>
      </c>
      <c r="AE124" s="1" t="e">
        <f>+'Ark1'!#REF!</f>
        <v>#REF!</v>
      </c>
      <c r="AF124" s="1" t="e">
        <f>+'Ark1'!#REF!</f>
        <v>#REF!</v>
      </c>
      <c r="AG124" s="101" t="e">
        <f>+'Ark1'!#REF!</f>
        <v>#REF!</v>
      </c>
      <c r="AH124" s="101" t="e">
        <f>+'Ark1'!#REF!</f>
        <v>#REF!</v>
      </c>
      <c r="AI124" s="11" t="e">
        <f>+'Ark1'!#REF!</f>
        <v>#REF!</v>
      </c>
      <c r="AJ124" s="11" t="e">
        <f>+'Ark1'!#REF!</f>
        <v>#REF!</v>
      </c>
      <c r="AK124" s="11" t="e">
        <f>+'Ark1'!#REF!</f>
        <v>#REF!</v>
      </c>
      <c r="AL124" s="1" t="e">
        <f t="shared" si="4"/>
        <v>#REF!</v>
      </c>
      <c r="AM124" s="1" t="e">
        <f t="shared" si="5"/>
        <v>#REF!</v>
      </c>
      <c r="AN124" s="47"/>
    </row>
    <row r="125" spans="23:41">
      <c r="W125" s="47"/>
      <c r="X125" t="e">
        <f>+'Ark1'!#REF!</f>
        <v>#REF!</v>
      </c>
      <c r="Y125" t="e">
        <f>+'Ark1'!#REF!</f>
        <v>#REF!</v>
      </c>
      <c r="Z125" s="3" t="s">
        <v>464</v>
      </c>
      <c r="AA125" t="e">
        <f>+'Ark1'!#REF!</f>
        <v>#REF!</v>
      </c>
      <c r="AB125" t="e">
        <f>+'Ark1'!#REF!</f>
        <v>#REF!</v>
      </c>
      <c r="AC125" s="207" t="e">
        <f>+'Ark1'!#REF!</f>
        <v>#REF!</v>
      </c>
      <c r="AD125" s="207" t="e">
        <f>+'Ark1'!#REF!</f>
        <v>#REF!</v>
      </c>
      <c r="AE125" s="1" t="e">
        <f>+'Ark1'!#REF!</f>
        <v>#REF!</v>
      </c>
      <c r="AF125" s="1" t="e">
        <f>+'Ark1'!#REF!</f>
        <v>#REF!</v>
      </c>
      <c r="AG125" s="101" t="e">
        <f>+'Ark1'!#REF!</f>
        <v>#REF!</v>
      </c>
      <c r="AH125" s="101" t="e">
        <f>+'Ark1'!#REF!</f>
        <v>#REF!</v>
      </c>
      <c r="AI125" s="11" t="e">
        <f>+'Ark1'!#REF!</f>
        <v>#REF!</v>
      </c>
      <c r="AJ125" s="11" t="e">
        <f>+'Ark1'!#REF!</f>
        <v>#REF!</v>
      </c>
      <c r="AK125" s="11" t="e">
        <f>+'Ark1'!#REF!</f>
        <v>#REF!</v>
      </c>
      <c r="AL125" s="1" t="e">
        <f t="shared" si="4"/>
        <v>#REF!</v>
      </c>
      <c r="AM125" s="1" t="e">
        <f t="shared" si="5"/>
        <v>#REF!</v>
      </c>
      <c r="AN125" s="47"/>
    </row>
    <row r="126" spans="23:41">
      <c r="W126" s="47"/>
      <c r="X126" t="e">
        <f>+'Ark1'!#REF!</f>
        <v>#REF!</v>
      </c>
      <c r="Y126" t="e">
        <f>+'Ark1'!#REF!</f>
        <v>#REF!</v>
      </c>
      <c r="Z126" s="3" t="s">
        <v>465</v>
      </c>
      <c r="AA126" t="e">
        <f>+'Ark1'!#REF!</f>
        <v>#REF!</v>
      </c>
      <c r="AB126" t="e">
        <f>+'Ark1'!#REF!</f>
        <v>#REF!</v>
      </c>
      <c r="AC126" s="207" t="e">
        <f>+'Ark1'!#REF!</f>
        <v>#REF!</v>
      </c>
      <c r="AD126" s="207" t="e">
        <f>+'Ark1'!#REF!</f>
        <v>#REF!</v>
      </c>
      <c r="AE126" s="1" t="e">
        <f>+'Ark1'!#REF!</f>
        <v>#REF!</v>
      </c>
      <c r="AF126" s="1" t="e">
        <f>+'Ark1'!#REF!</f>
        <v>#REF!</v>
      </c>
      <c r="AG126" s="101" t="e">
        <f>+'Ark1'!#REF!</f>
        <v>#REF!</v>
      </c>
      <c r="AH126" s="101" t="e">
        <f>+'Ark1'!#REF!</f>
        <v>#REF!</v>
      </c>
      <c r="AI126" s="11" t="e">
        <f>+'Ark1'!#REF!</f>
        <v>#REF!</v>
      </c>
      <c r="AJ126" s="11" t="e">
        <f>+'Ark1'!#REF!</f>
        <v>#REF!</v>
      </c>
      <c r="AK126" s="11" t="e">
        <f>+'Ark1'!#REF!</f>
        <v>#REF!</v>
      </c>
      <c r="AL126" s="1" t="e">
        <f t="shared" si="4"/>
        <v>#REF!</v>
      </c>
      <c r="AM126" s="1" t="e">
        <f t="shared" si="5"/>
        <v>#REF!</v>
      </c>
      <c r="AN126" s="47"/>
    </row>
    <row r="127" spans="23:41">
      <c r="W127" s="47"/>
      <c r="X127" t="e">
        <f>+'Ark1'!#REF!</f>
        <v>#REF!</v>
      </c>
      <c r="Y127" t="e">
        <f>+'Ark1'!#REF!</f>
        <v>#REF!</v>
      </c>
      <c r="Z127" s="3" t="s">
        <v>466</v>
      </c>
      <c r="AA127" t="e">
        <f>+'Ark1'!#REF!</f>
        <v>#REF!</v>
      </c>
      <c r="AB127" t="e">
        <f>+'Ark1'!#REF!</f>
        <v>#REF!</v>
      </c>
      <c r="AC127" s="207" t="e">
        <f>+'Ark1'!#REF!</f>
        <v>#REF!</v>
      </c>
      <c r="AD127" s="207" t="e">
        <f>+'Ark1'!#REF!</f>
        <v>#REF!</v>
      </c>
      <c r="AE127" s="1" t="e">
        <f>+'Ark1'!#REF!</f>
        <v>#REF!</v>
      </c>
      <c r="AF127" s="1" t="e">
        <f>+'Ark1'!#REF!</f>
        <v>#REF!</v>
      </c>
      <c r="AG127" s="101" t="e">
        <f>+'Ark1'!#REF!</f>
        <v>#REF!</v>
      </c>
      <c r="AH127" s="101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>+'Ark1'!#REF!</f>
        <v>#REF!</v>
      </c>
      <c r="AL127" s="1" t="e">
        <f t="shared" si="4"/>
        <v>#REF!</v>
      </c>
      <c r="AM127" s="1" t="e">
        <f t="shared" si="5"/>
        <v>#REF!</v>
      </c>
      <c r="AN127" s="47"/>
    </row>
    <row r="128" spans="23:41">
      <c r="W128" s="47"/>
      <c r="X128" t="e">
        <f>+'Ark1'!#REF!</f>
        <v>#REF!</v>
      </c>
      <c r="Y128" t="e">
        <f>+'Ark1'!#REF!</f>
        <v>#REF!</v>
      </c>
      <c r="Z128" s="3" t="s">
        <v>467</v>
      </c>
      <c r="AA128" t="e">
        <f>+'Ark1'!#REF!</f>
        <v>#REF!</v>
      </c>
      <c r="AB128" t="e">
        <f>+'Ark1'!#REF!</f>
        <v>#REF!</v>
      </c>
      <c r="AC128" s="207" t="e">
        <f>+'Ark1'!#REF!</f>
        <v>#REF!</v>
      </c>
      <c r="AD128" s="207" t="e">
        <f>+'Ark1'!#REF!</f>
        <v>#REF!</v>
      </c>
      <c r="AE128" s="1" t="e">
        <f>+'Ark1'!#REF!</f>
        <v>#REF!</v>
      </c>
      <c r="AF128" s="1" t="e">
        <f>+'Ark1'!#REF!</f>
        <v>#REF!</v>
      </c>
      <c r="AG128" s="101" t="e">
        <f>+'Ark1'!#REF!</f>
        <v>#REF!</v>
      </c>
      <c r="AH128" s="101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>+'Ark1'!#REF!</f>
        <v>#REF!</v>
      </c>
      <c r="AL128" s="1" t="e">
        <f t="shared" si="4"/>
        <v>#REF!</v>
      </c>
      <c r="AM128" s="1" t="e">
        <f t="shared" si="5"/>
        <v>#REF!</v>
      </c>
      <c r="AN128" s="47"/>
    </row>
    <row r="129" spans="23:40">
      <c r="W129" s="47"/>
      <c r="X129" t="e">
        <f>+'Ark1'!#REF!</f>
        <v>#REF!</v>
      </c>
      <c r="Y129" t="e">
        <f>+'Ark1'!#REF!</f>
        <v>#REF!</v>
      </c>
      <c r="Z129" s="3" t="s">
        <v>468</v>
      </c>
      <c r="AA129" t="e">
        <f>+'Ark1'!#REF!</f>
        <v>#REF!</v>
      </c>
      <c r="AB129" t="e">
        <f>+'Ark1'!#REF!</f>
        <v>#REF!</v>
      </c>
      <c r="AC129" s="207" t="e">
        <f>+'Ark1'!#REF!</f>
        <v>#REF!</v>
      </c>
      <c r="AD129" s="207" t="e">
        <f>+'Ark1'!#REF!</f>
        <v>#REF!</v>
      </c>
      <c r="AE129" s="1" t="e">
        <f>+'Ark1'!#REF!</f>
        <v>#REF!</v>
      </c>
      <c r="AF129" s="1" t="e">
        <f>+'Ark1'!#REF!</f>
        <v>#REF!</v>
      </c>
      <c r="AG129" s="101" t="e">
        <f>+'Ark1'!#REF!</f>
        <v>#REF!</v>
      </c>
      <c r="AH129" s="101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>+'Ark1'!#REF!</f>
        <v>#REF!</v>
      </c>
      <c r="AL129" s="1" t="e">
        <f t="shared" si="4"/>
        <v>#REF!</v>
      </c>
      <c r="AM129" s="1" t="e">
        <f t="shared" si="5"/>
        <v>#REF!</v>
      </c>
      <c r="AN129" s="47"/>
    </row>
    <row r="130" spans="23:40">
      <c r="W130" s="47"/>
      <c r="X130" t="e">
        <f>+'Ark1'!#REF!</f>
        <v>#REF!</v>
      </c>
      <c r="Y130" t="e">
        <f>+'Ark1'!#REF!</f>
        <v>#REF!</v>
      </c>
      <c r="Z130" s="3" t="s">
        <v>469</v>
      </c>
      <c r="AA130" t="e">
        <f>+'Ark1'!#REF!</f>
        <v>#REF!</v>
      </c>
      <c r="AB130" t="e">
        <f>+'Ark1'!#REF!</f>
        <v>#REF!</v>
      </c>
      <c r="AC130" s="207" t="e">
        <f>+'Ark1'!#REF!</f>
        <v>#REF!</v>
      </c>
      <c r="AD130" s="207" t="e">
        <f>+'Ark1'!#REF!</f>
        <v>#REF!</v>
      </c>
      <c r="AE130" s="1" t="e">
        <f>+'Ark1'!#REF!</f>
        <v>#REF!</v>
      </c>
      <c r="AF130" s="1" t="e">
        <f>+'Ark1'!#REF!</f>
        <v>#REF!</v>
      </c>
      <c r="AG130" s="101" t="e">
        <f>+'Ark1'!#REF!</f>
        <v>#REF!</v>
      </c>
      <c r="AH130" s="101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>+'Ark1'!#REF!</f>
        <v>#REF!</v>
      </c>
      <c r="AL130" s="1" t="e">
        <f t="shared" si="4"/>
        <v>#REF!</v>
      </c>
      <c r="AM130" s="1" t="e">
        <f t="shared" si="5"/>
        <v>#REF!</v>
      </c>
      <c r="AN130" s="47"/>
    </row>
    <row r="131" spans="23:40">
      <c r="W131" s="47"/>
      <c r="X131" t="e">
        <f>+'Ark1'!#REF!</f>
        <v>#REF!</v>
      </c>
      <c r="Y131" t="e">
        <f>+'Ark1'!#REF!</f>
        <v>#REF!</v>
      </c>
      <c r="Z131" s="3" t="s">
        <v>470</v>
      </c>
      <c r="AA131" t="e">
        <f>+'Ark1'!#REF!</f>
        <v>#REF!</v>
      </c>
      <c r="AB131" t="e">
        <f>+'Ark1'!#REF!</f>
        <v>#REF!</v>
      </c>
      <c r="AC131" s="207" t="e">
        <f>+'Ark1'!#REF!</f>
        <v>#REF!</v>
      </c>
      <c r="AD131" s="207" t="e">
        <f>+'Ark1'!#REF!</f>
        <v>#REF!</v>
      </c>
      <c r="AE131" s="1" t="e">
        <f>+'Ark1'!#REF!</f>
        <v>#REF!</v>
      </c>
      <c r="AF131" s="1" t="e">
        <f>+'Ark1'!#REF!</f>
        <v>#REF!</v>
      </c>
      <c r="AG131" s="101" t="e">
        <f>+'Ark1'!#REF!</f>
        <v>#REF!</v>
      </c>
      <c r="AH131" s="101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>+'Ark1'!#REF!</f>
        <v>#REF!</v>
      </c>
      <c r="AL131" s="1" t="e">
        <f t="shared" si="4"/>
        <v>#REF!</v>
      </c>
      <c r="AM131" s="1" t="e">
        <f t="shared" si="5"/>
        <v>#REF!</v>
      </c>
      <c r="AN131" s="47"/>
    </row>
    <row r="132" spans="23:40">
      <c r="W132" s="47"/>
      <c r="X132" t="e">
        <f>+'Ark1'!#REF!</f>
        <v>#REF!</v>
      </c>
      <c r="Y132" t="e">
        <f>+'Ark1'!#REF!</f>
        <v>#REF!</v>
      </c>
      <c r="Z132" s="3" t="s">
        <v>471</v>
      </c>
      <c r="AA132" t="e">
        <f>+'Ark1'!#REF!</f>
        <v>#REF!</v>
      </c>
      <c r="AB132" t="e">
        <f>+'Ark1'!#REF!</f>
        <v>#REF!</v>
      </c>
      <c r="AC132" s="207" t="e">
        <f>+'Ark1'!#REF!</f>
        <v>#REF!</v>
      </c>
      <c r="AD132" s="207" t="e">
        <f>+'Ark1'!#REF!</f>
        <v>#REF!</v>
      </c>
      <c r="AE132" s="1" t="e">
        <f>+'Ark1'!#REF!</f>
        <v>#REF!</v>
      </c>
      <c r="AF132" s="1" t="e">
        <f>+'Ark1'!#REF!</f>
        <v>#REF!</v>
      </c>
      <c r="AG132" s="101" t="e">
        <f>+'Ark1'!#REF!</f>
        <v>#REF!</v>
      </c>
      <c r="AH132" s="101" t="e">
        <f>+'Ark1'!#REF!</f>
        <v>#REF!</v>
      </c>
      <c r="AI132" s="11" t="e">
        <f>+'Ark1'!#REF!</f>
        <v>#REF!</v>
      </c>
      <c r="AJ132" s="11" t="e">
        <f>+'Ark1'!#REF!</f>
        <v>#REF!</v>
      </c>
      <c r="AK132" s="11" t="e">
        <f>+'Ark1'!#REF!</f>
        <v>#REF!</v>
      </c>
      <c r="AL132" s="1" t="e">
        <f t="shared" si="4"/>
        <v>#REF!</v>
      </c>
      <c r="AM132" s="1" t="e">
        <f t="shared" si="5"/>
        <v>#REF!</v>
      </c>
      <c r="AN132" s="47"/>
    </row>
    <row r="133" spans="23:40">
      <c r="W133" s="47"/>
      <c r="X133" t="e">
        <f>+'Ark1'!#REF!</f>
        <v>#REF!</v>
      </c>
      <c r="Y133" t="e">
        <f>+'Ark1'!#REF!</f>
        <v>#REF!</v>
      </c>
      <c r="Z133" s="3" t="s">
        <v>472</v>
      </c>
      <c r="AA133" t="e">
        <f>+'Ark1'!#REF!</f>
        <v>#REF!</v>
      </c>
      <c r="AB133" t="e">
        <f>+'Ark1'!#REF!</f>
        <v>#REF!</v>
      </c>
      <c r="AC133" s="207" t="e">
        <f>+'Ark1'!#REF!</f>
        <v>#REF!</v>
      </c>
      <c r="AD133" s="207" t="e">
        <f>+'Ark1'!#REF!</f>
        <v>#REF!</v>
      </c>
      <c r="AE133" s="1" t="e">
        <f>+'Ark1'!#REF!</f>
        <v>#REF!</v>
      </c>
      <c r="AF133" s="1" t="e">
        <f>+'Ark1'!#REF!</f>
        <v>#REF!</v>
      </c>
      <c r="AG133" s="101" t="e">
        <f>+'Ark1'!#REF!</f>
        <v>#REF!</v>
      </c>
      <c r="AH133" s="101" t="e">
        <f>+'Ark1'!#REF!</f>
        <v>#REF!</v>
      </c>
      <c r="AI133" s="11" t="e">
        <f>+'Ark1'!#REF!</f>
        <v>#REF!</v>
      </c>
      <c r="AJ133" s="11" t="e">
        <f>+'Ark1'!#REF!</f>
        <v>#REF!</v>
      </c>
      <c r="AK133" s="11" t="e">
        <f>+'Ark1'!#REF!</f>
        <v>#REF!</v>
      </c>
      <c r="AL133" s="1" t="e">
        <f t="shared" si="4"/>
        <v>#REF!</v>
      </c>
      <c r="AM133" s="1" t="e">
        <f t="shared" si="5"/>
        <v>#REF!</v>
      </c>
      <c r="AN133" s="47"/>
    </row>
    <row r="134" spans="23:40">
      <c r="W134" s="47"/>
      <c r="X134" t="e">
        <f>+'Ark1'!#REF!</f>
        <v>#REF!</v>
      </c>
      <c r="Y134" t="e">
        <f>+'Ark1'!#REF!</f>
        <v>#REF!</v>
      </c>
      <c r="Z134" s="3" t="s">
        <v>473</v>
      </c>
      <c r="AA134" t="e">
        <f>+'Ark1'!#REF!</f>
        <v>#REF!</v>
      </c>
      <c r="AB134" t="e">
        <f>+'Ark1'!#REF!</f>
        <v>#REF!</v>
      </c>
      <c r="AC134" s="207" t="e">
        <f>+'Ark1'!#REF!</f>
        <v>#REF!</v>
      </c>
      <c r="AD134" s="207" t="e">
        <f>+'Ark1'!#REF!</f>
        <v>#REF!</v>
      </c>
      <c r="AE134" s="1" t="e">
        <f>+'Ark1'!#REF!</f>
        <v>#REF!</v>
      </c>
      <c r="AF134" s="1" t="e">
        <f>+'Ark1'!#REF!</f>
        <v>#REF!</v>
      </c>
      <c r="AG134" s="101" t="e">
        <f>+'Ark1'!#REF!</f>
        <v>#REF!</v>
      </c>
      <c r="AH134" s="101" t="e">
        <f>+'Ark1'!#REF!</f>
        <v>#REF!</v>
      </c>
      <c r="AI134" s="11" t="e">
        <f>+'Ark1'!#REF!</f>
        <v>#REF!</v>
      </c>
      <c r="AJ134" s="11" t="e">
        <f>+'Ark1'!#REF!</f>
        <v>#REF!</v>
      </c>
      <c r="AK134" s="11" t="e">
        <f>+'Ark1'!#REF!</f>
        <v>#REF!</v>
      </c>
      <c r="AL134" s="1" t="e">
        <f t="shared" si="4"/>
        <v>#REF!</v>
      </c>
      <c r="AM134" s="1" t="e">
        <f t="shared" si="5"/>
        <v>#REF!</v>
      </c>
      <c r="AN134" s="47"/>
    </row>
    <row r="135" spans="23:40">
      <c r="W135" s="47"/>
      <c r="X135" t="e">
        <f>+'Ark1'!#REF!</f>
        <v>#REF!</v>
      </c>
      <c r="Y135" t="e">
        <f>+'Ark1'!#REF!</f>
        <v>#REF!</v>
      </c>
      <c r="Z135" s="3" t="s">
        <v>474</v>
      </c>
      <c r="AA135" t="e">
        <f>+'Ark1'!#REF!</f>
        <v>#REF!</v>
      </c>
      <c r="AB135" t="e">
        <f>+'Ark1'!#REF!</f>
        <v>#REF!</v>
      </c>
      <c r="AC135" s="207" t="e">
        <f>+'Ark1'!#REF!</f>
        <v>#REF!</v>
      </c>
      <c r="AD135" s="207" t="e">
        <f>+'Ark1'!#REF!</f>
        <v>#REF!</v>
      </c>
      <c r="AE135" s="1" t="e">
        <f>+'Ark1'!#REF!</f>
        <v>#REF!</v>
      </c>
      <c r="AF135" s="1" t="e">
        <f>+'Ark1'!#REF!</f>
        <v>#REF!</v>
      </c>
      <c r="AG135" s="101" t="e">
        <f>+'Ark1'!#REF!</f>
        <v>#REF!</v>
      </c>
      <c r="AH135" s="101" t="e">
        <f>+'Ark1'!#REF!</f>
        <v>#REF!</v>
      </c>
      <c r="AI135" s="11" t="e">
        <f>+'Ark1'!#REF!</f>
        <v>#REF!</v>
      </c>
      <c r="AJ135" s="11" t="e">
        <f>+'Ark1'!#REF!</f>
        <v>#REF!</v>
      </c>
      <c r="AK135" s="11" t="e">
        <f>+'Ark1'!#REF!</f>
        <v>#REF!</v>
      </c>
      <c r="AL135" s="1" t="e">
        <f t="shared" si="4"/>
        <v>#REF!</v>
      </c>
      <c r="AM135" s="1" t="e">
        <f t="shared" si="5"/>
        <v>#REF!</v>
      </c>
      <c r="AN135" s="47"/>
    </row>
    <row r="136" spans="23:40">
      <c r="W136" s="47"/>
      <c r="X136" t="e">
        <f>+'Ark1'!#REF!</f>
        <v>#REF!</v>
      </c>
      <c r="Y136" t="e">
        <f>+'Ark1'!#REF!</f>
        <v>#REF!</v>
      </c>
      <c r="Z136" s="3" t="s">
        <v>475</v>
      </c>
      <c r="AA136" t="e">
        <f>+'Ark1'!#REF!</f>
        <v>#REF!</v>
      </c>
      <c r="AB136" t="e">
        <f>+'Ark1'!#REF!</f>
        <v>#REF!</v>
      </c>
      <c r="AC136" s="207" t="e">
        <f>+'Ark1'!#REF!</f>
        <v>#REF!</v>
      </c>
      <c r="AD136" s="207" t="e">
        <f>+'Ark1'!#REF!</f>
        <v>#REF!</v>
      </c>
      <c r="AE136" s="1" t="e">
        <f>+'Ark1'!#REF!</f>
        <v>#REF!</v>
      </c>
      <c r="AF136" s="1" t="e">
        <f>+'Ark1'!#REF!</f>
        <v>#REF!</v>
      </c>
      <c r="AG136" s="101" t="e">
        <f>+'Ark1'!#REF!</f>
        <v>#REF!</v>
      </c>
      <c r="AH136" s="101" t="e">
        <f>+'Ark1'!#REF!</f>
        <v>#REF!</v>
      </c>
      <c r="AI136" s="11" t="e">
        <f>+'Ark1'!#REF!</f>
        <v>#REF!</v>
      </c>
      <c r="AJ136" s="11" t="e">
        <f>+'Ark1'!#REF!</f>
        <v>#REF!</v>
      </c>
      <c r="AK136" s="11" t="e">
        <f>+'Ark1'!#REF!</f>
        <v>#REF!</v>
      </c>
      <c r="AL136" s="1" t="e">
        <f t="shared" si="4"/>
        <v>#REF!</v>
      </c>
      <c r="AM136" s="1" t="e">
        <f t="shared" si="5"/>
        <v>#REF!</v>
      </c>
      <c r="AN136" s="47"/>
    </row>
    <row r="137" spans="23:40">
      <c r="W137" s="47"/>
      <c r="X137" t="e">
        <f>+'Ark1'!#REF!</f>
        <v>#REF!</v>
      </c>
      <c r="Y137" t="e">
        <f>+'Ark1'!#REF!</f>
        <v>#REF!</v>
      </c>
      <c r="Z137" s="3" t="s">
        <v>476</v>
      </c>
      <c r="AA137" t="e">
        <f>+'Ark1'!#REF!</f>
        <v>#REF!</v>
      </c>
      <c r="AB137" t="e">
        <f>+'Ark1'!#REF!</f>
        <v>#REF!</v>
      </c>
      <c r="AC137" s="207" t="e">
        <f>+'Ark1'!#REF!</f>
        <v>#REF!</v>
      </c>
      <c r="AD137" s="207" t="e">
        <f>+'Ark1'!#REF!</f>
        <v>#REF!</v>
      </c>
      <c r="AE137" s="1" t="e">
        <f>+'Ark1'!#REF!</f>
        <v>#REF!</v>
      </c>
      <c r="AF137" s="1" t="e">
        <f>+'Ark1'!#REF!</f>
        <v>#REF!</v>
      </c>
      <c r="AG137" s="101" t="e">
        <f>+'Ark1'!#REF!</f>
        <v>#REF!</v>
      </c>
      <c r="AH137" s="101" t="e">
        <f>+'Ark1'!#REF!</f>
        <v>#REF!</v>
      </c>
      <c r="AI137" s="11" t="e">
        <f>+'Ark1'!#REF!</f>
        <v>#REF!</v>
      </c>
      <c r="AJ137" s="11" t="e">
        <f>+'Ark1'!#REF!</f>
        <v>#REF!</v>
      </c>
      <c r="AK137" s="11" t="e">
        <f>+'Ark1'!#REF!</f>
        <v>#REF!</v>
      </c>
      <c r="AL137" s="1" t="e">
        <f t="shared" si="4"/>
        <v>#REF!</v>
      </c>
      <c r="AM137" s="1" t="e">
        <f t="shared" si="5"/>
        <v>#REF!</v>
      </c>
      <c r="AN137" s="47"/>
    </row>
    <row r="138" spans="23:40">
      <c r="W138" s="47"/>
      <c r="X138" t="e">
        <f>+'Ark1'!#REF!</f>
        <v>#REF!</v>
      </c>
      <c r="Y138" t="e">
        <f>+'Ark1'!#REF!</f>
        <v>#REF!</v>
      </c>
      <c r="Z138" s="3" t="s">
        <v>477</v>
      </c>
      <c r="AA138" t="e">
        <f>+'Ark1'!#REF!</f>
        <v>#REF!</v>
      </c>
      <c r="AB138" t="e">
        <f>+'Ark1'!#REF!</f>
        <v>#REF!</v>
      </c>
      <c r="AC138" s="207" t="e">
        <f>+'Ark1'!#REF!</f>
        <v>#REF!</v>
      </c>
      <c r="AD138" s="207" t="e">
        <f>+'Ark1'!#REF!</f>
        <v>#REF!</v>
      </c>
      <c r="AE138" s="1" t="e">
        <f>+'Ark1'!#REF!</f>
        <v>#REF!</v>
      </c>
      <c r="AF138" s="1" t="e">
        <f>+'Ark1'!#REF!</f>
        <v>#REF!</v>
      </c>
      <c r="AG138" s="101" t="e">
        <f>+'Ark1'!#REF!</f>
        <v>#REF!</v>
      </c>
      <c r="AH138" s="101" t="e">
        <f>+'Ark1'!#REF!</f>
        <v>#REF!</v>
      </c>
      <c r="AI138" s="11" t="e">
        <f>+'Ark1'!#REF!</f>
        <v>#REF!</v>
      </c>
      <c r="AJ138" s="11" t="e">
        <f>+'Ark1'!#REF!</f>
        <v>#REF!</v>
      </c>
      <c r="AK138" s="11" t="e">
        <f>+'Ark1'!#REF!</f>
        <v>#REF!</v>
      </c>
      <c r="AL138" s="1" t="e">
        <f t="shared" si="4"/>
        <v>#REF!</v>
      </c>
      <c r="AM138" s="1" t="e">
        <f t="shared" si="5"/>
        <v>#REF!</v>
      </c>
      <c r="AN138" s="47"/>
    </row>
    <row r="139" spans="23:40">
      <c r="W139" s="47"/>
      <c r="X139" t="e">
        <f>+'Ark1'!#REF!</f>
        <v>#REF!</v>
      </c>
      <c r="Y139" t="e">
        <f>+'Ark1'!#REF!</f>
        <v>#REF!</v>
      </c>
      <c r="Z139" s="3" t="s">
        <v>478</v>
      </c>
      <c r="AA139" t="e">
        <f>+'Ark1'!#REF!</f>
        <v>#REF!</v>
      </c>
      <c r="AB139" t="e">
        <f>+'Ark1'!#REF!</f>
        <v>#REF!</v>
      </c>
      <c r="AC139" s="207" t="e">
        <f>+'Ark1'!#REF!</f>
        <v>#REF!</v>
      </c>
      <c r="AD139" s="207" t="e">
        <f>+'Ark1'!#REF!</f>
        <v>#REF!</v>
      </c>
      <c r="AE139" s="1" t="e">
        <f>+'Ark1'!#REF!</f>
        <v>#REF!</v>
      </c>
      <c r="AF139" s="1" t="e">
        <f>+'Ark1'!#REF!</f>
        <v>#REF!</v>
      </c>
      <c r="AG139" s="101" t="e">
        <f>+'Ark1'!#REF!</f>
        <v>#REF!</v>
      </c>
      <c r="AH139" s="101" t="e">
        <f>+'Ark1'!#REF!</f>
        <v>#REF!</v>
      </c>
      <c r="AI139" s="11" t="e">
        <f>+'Ark1'!#REF!</f>
        <v>#REF!</v>
      </c>
      <c r="AJ139" s="11" t="e">
        <f>+'Ark1'!#REF!</f>
        <v>#REF!</v>
      </c>
      <c r="AK139" s="11" t="e">
        <f>+'Ark1'!#REF!</f>
        <v>#REF!</v>
      </c>
      <c r="AL139" s="1" t="e">
        <f t="shared" si="4"/>
        <v>#REF!</v>
      </c>
      <c r="AM139" s="1" t="e">
        <f t="shared" si="5"/>
        <v>#REF!</v>
      </c>
      <c r="AN139" s="47"/>
    </row>
    <row r="140" spans="23:40">
      <c r="W140" s="47"/>
      <c r="X140" s="56" t="e">
        <f>+'Ark1'!#REF!</f>
        <v>#REF!</v>
      </c>
      <c r="Y140" s="56" t="e">
        <f>+'Ark1'!#REF!</f>
        <v>#REF!</v>
      </c>
      <c r="Z140" s="57" t="s">
        <v>463</v>
      </c>
      <c r="AA140" s="56" t="e">
        <f>+'Ark1'!#REF!</f>
        <v>#REF!</v>
      </c>
      <c r="AB140" s="56" t="e">
        <f>+'Ark1'!#REF!</f>
        <v>#REF!</v>
      </c>
      <c r="AC140" s="189" t="e">
        <f>+'Ark1'!#REF!</f>
        <v>#REF!</v>
      </c>
      <c r="AD140" s="189" t="e">
        <f>+'Ark1'!#REF!</f>
        <v>#REF!</v>
      </c>
      <c r="AE140" s="58" t="e">
        <f>+'Ark1'!#REF!</f>
        <v>#REF!</v>
      </c>
      <c r="AF140" s="58" t="e">
        <f>+'Ark1'!#REF!</f>
        <v>#REF!</v>
      </c>
      <c r="AG140" s="166" t="e">
        <f>+'Ark1'!#REF!</f>
        <v>#REF!</v>
      </c>
      <c r="AH140" s="166" t="e">
        <f>+'Ark1'!#REF!</f>
        <v>#REF!</v>
      </c>
      <c r="AI140" s="78" t="e">
        <f>+'Ark1'!#REF!</f>
        <v>#REF!</v>
      </c>
      <c r="AJ140" s="78" t="e">
        <f>+'Ark1'!#REF!</f>
        <v>#REF!</v>
      </c>
      <c r="AK140" s="78" t="e">
        <f>+'Ark1'!#REF!</f>
        <v>#REF!</v>
      </c>
      <c r="AL140" s="58" t="e">
        <f t="shared" si="4"/>
        <v>#REF!</v>
      </c>
      <c r="AM140" s="58" t="e">
        <f t="shared" si="5"/>
        <v>#REF!</v>
      </c>
      <c r="AN140" s="47"/>
    </row>
    <row r="141" spans="23:40">
      <c r="W141" s="47"/>
      <c r="X141" s="56" t="e">
        <f>+'Ark1'!#REF!</f>
        <v>#REF!</v>
      </c>
      <c r="Y141" s="56" t="e">
        <f>+'Ark1'!#REF!</f>
        <v>#REF!</v>
      </c>
      <c r="Z141" s="57" t="s">
        <v>464</v>
      </c>
      <c r="AA141" s="56" t="e">
        <f>+'Ark1'!#REF!</f>
        <v>#REF!</v>
      </c>
      <c r="AB141" s="56" t="e">
        <f>+'Ark1'!#REF!</f>
        <v>#REF!</v>
      </c>
      <c r="AC141" s="189" t="e">
        <f>+'Ark1'!#REF!</f>
        <v>#REF!</v>
      </c>
      <c r="AD141" s="189" t="e">
        <f>+'Ark1'!#REF!</f>
        <v>#REF!</v>
      </c>
      <c r="AE141" s="58" t="e">
        <f>+'Ark1'!#REF!</f>
        <v>#REF!</v>
      </c>
      <c r="AF141" s="58" t="e">
        <f>+'Ark1'!#REF!</f>
        <v>#REF!</v>
      </c>
      <c r="AG141" s="166" t="e">
        <f>+'Ark1'!#REF!</f>
        <v>#REF!</v>
      </c>
      <c r="AH141" s="166" t="e">
        <f>+'Ark1'!#REF!</f>
        <v>#REF!</v>
      </c>
      <c r="AI141" s="78" t="e">
        <f>+'Ark1'!#REF!</f>
        <v>#REF!</v>
      </c>
      <c r="AJ141" s="78" t="e">
        <f>+'Ark1'!#REF!</f>
        <v>#REF!</v>
      </c>
      <c r="AK141" s="78" t="e">
        <f>+'Ark1'!#REF!</f>
        <v>#REF!</v>
      </c>
      <c r="AL141" s="58" t="e">
        <f t="shared" si="4"/>
        <v>#REF!</v>
      </c>
      <c r="AM141" s="58" t="e">
        <f t="shared" si="5"/>
        <v>#REF!</v>
      </c>
      <c r="AN141" s="47"/>
    </row>
    <row r="142" spans="23:40">
      <c r="W142" s="47"/>
      <c r="X142" s="56" t="e">
        <f>+'Ark1'!#REF!</f>
        <v>#REF!</v>
      </c>
      <c r="Y142" s="56" t="e">
        <f>+'Ark1'!#REF!</f>
        <v>#REF!</v>
      </c>
      <c r="Z142" s="57" t="s">
        <v>465</v>
      </c>
      <c r="AA142" s="56" t="e">
        <f>+'Ark1'!#REF!</f>
        <v>#REF!</v>
      </c>
      <c r="AB142" s="56" t="e">
        <f>+'Ark1'!#REF!</f>
        <v>#REF!</v>
      </c>
      <c r="AC142" s="189" t="e">
        <f>+'Ark1'!#REF!</f>
        <v>#REF!</v>
      </c>
      <c r="AD142" s="189" t="e">
        <f>+'Ark1'!#REF!</f>
        <v>#REF!</v>
      </c>
      <c r="AE142" s="58" t="e">
        <f>+'Ark1'!#REF!</f>
        <v>#REF!</v>
      </c>
      <c r="AF142" s="58" t="e">
        <f>+'Ark1'!#REF!</f>
        <v>#REF!</v>
      </c>
      <c r="AG142" s="166" t="e">
        <f>+'Ark1'!#REF!</f>
        <v>#REF!</v>
      </c>
      <c r="AH142" s="166" t="e">
        <f>+'Ark1'!#REF!</f>
        <v>#REF!</v>
      </c>
      <c r="AI142" s="78" t="e">
        <f>+'Ark1'!#REF!</f>
        <v>#REF!</v>
      </c>
      <c r="AJ142" s="78" t="e">
        <f>+'Ark1'!#REF!</f>
        <v>#REF!</v>
      </c>
      <c r="AK142" s="78" t="e">
        <f>+'Ark1'!#REF!</f>
        <v>#REF!</v>
      </c>
      <c r="AL142" s="58" t="e">
        <f t="shared" si="4"/>
        <v>#REF!</v>
      </c>
      <c r="AM142" s="58" t="e">
        <f t="shared" si="5"/>
        <v>#REF!</v>
      </c>
      <c r="AN142" s="47"/>
    </row>
    <row r="143" spans="23:40">
      <c r="W143" s="47"/>
      <c r="X143" s="56" t="e">
        <f>+'Ark1'!#REF!</f>
        <v>#REF!</v>
      </c>
      <c r="Y143" s="56" t="e">
        <f>+'Ark1'!#REF!</f>
        <v>#REF!</v>
      </c>
      <c r="Z143" s="57" t="s">
        <v>466</v>
      </c>
      <c r="AA143" s="56" t="e">
        <f>+'Ark1'!#REF!</f>
        <v>#REF!</v>
      </c>
      <c r="AB143" s="56" t="e">
        <f>+'Ark1'!#REF!</f>
        <v>#REF!</v>
      </c>
      <c r="AC143" s="189" t="e">
        <f>+'Ark1'!#REF!</f>
        <v>#REF!</v>
      </c>
      <c r="AD143" s="189" t="e">
        <f>+'Ark1'!#REF!</f>
        <v>#REF!</v>
      </c>
      <c r="AE143" s="58" t="e">
        <f>+'Ark1'!#REF!</f>
        <v>#REF!</v>
      </c>
      <c r="AF143" s="58" t="e">
        <f>+'Ark1'!#REF!</f>
        <v>#REF!</v>
      </c>
      <c r="AG143" s="166" t="e">
        <f>+'Ark1'!#REF!</f>
        <v>#REF!</v>
      </c>
      <c r="AH143" s="166" t="e">
        <f>+'Ark1'!#REF!</f>
        <v>#REF!</v>
      </c>
      <c r="AI143" s="78" t="e">
        <f>+'Ark1'!#REF!</f>
        <v>#REF!</v>
      </c>
      <c r="AJ143" s="78" t="e">
        <f>+'Ark1'!#REF!</f>
        <v>#REF!</v>
      </c>
      <c r="AK143" s="78" t="e">
        <f>+'Ark1'!#REF!</f>
        <v>#REF!</v>
      </c>
      <c r="AL143" s="58" t="e">
        <f t="shared" si="4"/>
        <v>#REF!</v>
      </c>
      <c r="AM143" s="58" t="e">
        <f t="shared" si="5"/>
        <v>#REF!</v>
      </c>
      <c r="AN143" s="47"/>
    </row>
    <row r="144" spans="23:40">
      <c r="W144" s="47"/>
      <c r="X144" s="56" t="e">
        <f>+'Ark1'!#REF!</f>
        <v>#REF!</v>
      </c>
      <c r="Y144" s="56" t="e">
        <f>+'Ark1'!#REF!</f>
        <v>#REF!</v>
      </c>
      <c r="Z144" s="57" t="s">
        <v>467</v>
      </c>
      <c r="AA144" s="56" t="e">
        <f>+'Ark1'!#REF!</f>
        <v>#REF!</v>
      </c>
      <c r="AB144" s="56" t="e">
        <f>+'Ark1'!#REF!</f>
        <v>#REF!</v>
      </c>
      <c r="AC144" s="189" t="e">
        <f>+'Ark1'!#REF!</f>
        <v>#REF!</v>
      </c>
      <c r="AD144" s="189" t="e">
        <f>+'Ark1'!#REF!</f>
        <v>#REF!</v>
      </c>
      <c r="AE144" s="58" t="e">
        <f>+'Ark1'!#REF!</f>
        <v>#REF!</v>
      </c>
      <c r="AF144" s="58" t="e">
        <f>+'Ark1'!#REF!</f>
        <v>#REF!</v>
      </c>
      <c r="AG144" s="166" t="e">
        <f>+'Ark1'!#REF!</f>
        <v>#REF!</v>
      </c>
      <c r="AH144" s="166" t="e">
        <f>+'Ark1'!#REF!</f>
        <v>#REF!</v>
      </c>
      <c r="AI144" s="78" t="e">
        <f>+'Ark1'!#REF!</f>
        <v>#REF!</v>
      </c>
      <c r="AJ144" s="78" t="e">
        <f>+'Ark1'!#REF!</f>
        <v>#REF!</v>
      </c>
      <c r="AK144" s="78" t="e">
        <f>+'Ark1'!#REF!</f>
        <v>#REF!</v>
      </c>
      <c r="AL144" s="58" t="e">
        <f t="shared" si="4"/>
        <v>#REF!</v>
      </c>
      <c r="AM144" s="58" t="e">
        <f t="shared" si="5"/>
        <v>#REF!</v>
      </c>
      <c r="AN144" s="47"/>
    </row>
    <row r="145" spans="23:40">
      <c r="W145" s="47"/>
      <c r="X145" s="56" t="e">
        <f>+'Ark1'!#REF!</f>
        <v>#REF!</v>
      </c>
      <c r="Y145" s="56" t="e">
        <f>+'Ark1'!#REF!</f>
        <v>#REF!</v>
      </c>
      <c r="Z145" s="57" t="s">
        <v>468</v>
      </c>
      <c r="AA145" s="56" t="e">
        <f>+'Ark1'!#REF!</f>
        <v>#REF!</v>
      </c>
      <c r="AB145" s="56" t="e">
        <f>+'Ark1'!#REF!</f>
        <v>#REF!</v>
      </c>
      <c r="AC145" s="189" t="e">
        <f>+'Ark1'!#REF!</f>
        <v>#REF!</v>
      </c>
      <c r="AD145" s="189" t="e">
        <f>+'Ark1'!#REF!</f>
        <v>#REF!</v>
      </c>
      <c r="AE145" s="58" t="e">
        <f>+'Ark1'!#REF!</f>
        <v>#REF!</v>
      </c>
      <c r="AF145" s="58" t="e">
        <f>+'Ark1'!#REF!</f>
        <v>#REF!</v>
      </c>
      <c r="AG145" s="166" t="e">
        <f>+'Ark1'!#REF!</f>
        <v>#REF!</v>
      </c>
      <c r="AH145" s="166" t="e">
        <f>+'Ark1'!#REF!</f>
        <v>#REF!</v>
      </c>
      <c r="AI145" s="78" t="e">
        <f>+'Ark1'!#REF!</f>
        <v>#REF!</v>
      </c>
      <c r="AJ145" s="78" t="e">
        <f>+'Ark1'!#REF!</f>
        <v>#REF!</v>
      </c>
      <c r="AK145" s="78" t="e">
        <f>+'Ark1'!#REF!</f>
        <v>#REF!</v>
      </c>
      <c r="AL145" s="58" t="e">
        <f t="shared" si="4"/>
        <v>#REF!</v>
      </c>
      <c r="AM145" s="58" t="e">
        <f t="shared" si="5"/>
        <v>#REF!</v>
      </c>
      <c r="AN145" s="47"/>
    </row>
    <row r="146" spans="23:40">
      <c r="W146" s="47"/>
      <c r="X146" s="56" t="e">
        <f>+'Ark1'!#REF!</f>
        <v>#REF!</v>
      </c>
      <c r="Y146" s="56" t="e">
        <f>+'Ark1'!#REF!</f>
        <v>#REF!</v>
      </c>
      <c r="Z146" s="57" t="s">
        <v>469</v>
      </c>
      <c r="AA146" s="56" t="e">
        <f>+'Ark1'!#REF!</f>
        <v>#REF!</v>
      </c>
      <c r="AB146" s="56" t="e">
        <f>+'Ark1'!#REF!</f>
        <v>#REF!</v>
      </c>
      <c r="AC146" s="189" t="e">
        <f>+'Ark1'!#REF!</f>
        <v>#REF!</v>
      </c>
      <c r="AD146" s="189" t="e">
        <f>+'Ark1'!#REF!</f>
        <v>#REF!</v>
      </c>
      <c r="AE146" s="58" t="e">
        <f>+'Ark1'!#REF!</f>
        <v>#REF!</v>
      </c>
      <c r="AF146" s="58" t="e">
        <f>+'Ark1'!#REF!</f>
        <v>#REF!</v>
      </c>
      <c r="AG146" s="166" t="e">
        <f>+'Ark1'!#REF!</f>
        <v>#REF!</v>
      </c>
      <c r="AH146" s="166" t="e">
        <f>+'Ark1'!#REF!</f>
        <v>#REF!</v>
      </c>
      <c r="AI146" s="78" t="e">
        <f>+'Ark1'!#REF!</f>
        <v>#REF!</v>
      </c>
      <c r="AJ146" s="78" t="e">
        <f>+'Ark1'!#REF!</f>
        <v>#REF!</v>
      </c>
      <c r="AK146" s="78" t="e">
        <f>+'Ark1'!#REF!</f>
        <v>#REF!</v>
      </c>
      <c r="AL146" s="58" t="e">
        <f t="shared" si="4"/>
        <v>#REF!</v>
      </c>
      <c r="AM146" s="58" t="e">
        <f t="shared" si="5"/>
        <v>#REF!</v>
      </c>
      <c r="AN146" s="47"/>
    </row>
    <row r="147" spans="23:40">
      <c r="W147" s="47"/>
      <c r="X147" s="56" t="e">
        <f>+'Ark1'!#REF!</f>
        <v>#REF!</v>
      </c>
      <c r="Y147" s="56" t="e">
        <f>+'Ark1'!#REF!</f>
        <v>#REF!</v>
      </c>
      <c r="Z147" s="57" t="s">
        <v>470</v>
      </c>
      <c r="AA147" s="56" t="e">
        <f>+'Ark1'!#REF!</f>
        <v>#REF!</v>
      </c>
      <c r="AB147" s="56" t="e">
        <f>+'Ark1'!#REF!</f>
        <v>#REF!</v>
      </c>
      <c r="AC147" s="189" t="e">
        <f>+'Ark1'!#REF!</f>
        <v>#REF!</v>
      </c>
      <c r="AD147" s="189" t="e">
        <f>+'Ark1'!#REF!</f>
        <v>#REF!</v>
      </c>
      <c r="AE147" s="58" t="e">
        <f>+'Ark1'!#REF!</f>
        <v>#REF!</v>
      </c>
      <c r="AF147" s="58" t="e">
        <f>+'Ark1'!#REF!</f>
        <v>#REF!</v>
      </c>
      <c r="AG147" s="166" t="e">
        <f>+'Ark1'!#REF!</f>
        <v>#REF!</v>
      </c>
      <c r="AH147" s="166" t="e">
        <f>+'Ark1'!#REF!</f>
        <v>#REF!</v>
      </c>
      <c r="AI147" s="78" t="e">
        <f>+'Ark1'!#REF!</f>
        <v>#REF!</v>
      </c>
      <c r="AJ147" s="78" t="e">
        <f>+'Ark1'!#REF!</f>
        <v>#REF!</v>
      </c>
      <c r="AK147" s="78" t="e">
        <f>+'Ark1'!#REF!</f>
        <v>#REF!</v>
      </c>
      <c r="AL147" s="58" t="e">
        <f t="shared" si="4"/>
        <v>#REF!</v>
      </c>
      <c r="AM147" s="58" t="e">
        <f t="shared" si="5"/>
        <v>#REF!</v>
      </c>
      <c r="AN147" s="47"/>
    </row>
    <row r="148" spans="23:40">
      <c r="W148" s="47"/>
      <c r="X148" s="56" t="e">
        <f>+'Ark1'!#REF!</f>
        <v>#REF!</v>
      </c>
      <c r="Y148" s="56" t="e">
        <f>+'Ark1'!#REF!</f>
        <v>#REF!</v>
      </c>
      <c r="Z148" s="57" t="s">
        <v>471</v>
      </c>
      <c r="AA148" s="56" t="e">
        <f>+'Ark1'!#REF!</f>
        <v>#REF!</v>
      </c>
      <c r="AB148" s="56" t="e">
        <f>+'Ark1'!#REF!</f>
        <v>#REF!</v>
      </c>
      <c r="AC148" s="189" t="e">
        <f>+'Ark1'!#REF!</f>
        <v>#REF!</v>
      </c>
      <c r="AD148" s="189" t="e">
        <f>+'Ark1'!#REF!</f>
        <v>#REF!</v>
      </c>
      <c r="AE148" s="58" t="e">
        <f>+'Ark1'!#REF!</f>
        <v>#REF!</v>
      </c>
      <c r="AF148" s="58" t="e">
        <f>+'Ark1'!#REF!</f>
        <v>#REF!</v>
      </c>
      <c r="AG148" s="166" t="e">
        <f>+'Ark1'!#REF!</f>
        <v>#REF!</v>
      </c>
      <c r="AH148" s="166" t="e">
        <f>+'Ark1'!#REF!</f>
        <v>#REF!</v>
      </c>
      <c r="AI148" s="78" t="e">
        <f>+'Ark1'!#REF!</f>
        <v>#REF!</v>
      </c>
      <c r="AJ148" s="78" t="e">
        <f>+'Ark1'!#REF!</f>
        <v>#REF!</v>
      </c>
      <c r="AK148" s="78" t="e">
        <f>+'Ark1'!#REF!</f>
        <v>#REF!</v>
      </c>
      <c r="AL148" s="58" t="e">
        <f t="shared" si="4"/>
        <v>#REF!</v>
      </c>
      <c r="AM148" s="58" t="e">
        <f t="shared" si="5"/>
        <v>#REF!</v>
      </c>
      <c r="AN148" s="47"/>
    </row>
    <row r="149" spans="23:40">
      <c r="W149" s="47"/>
      <c r="X149" s="56" t="e">
        <f>+'Ark1'!#REF!</f>
        <v>#REF!</v>
      </c>
      <c r="Y149" s="56" t="e">
        <f>+'Ark1'!#REF!</f>
        <v>#REF!</v>
      </c>
      <c r="Z149" s="57" t="s">
        <v>472</v>
      </c>
      <c r="AA149" s="56" t="e">
        <f>+'Ark1'!#REF!</f>
        <v>#REF!</v>
      </c>
      <c r="AB149" s="56" t="e">
        <f>+'Ark1'!#REF!</f>
        <v>#REF!</v>
      </c>
      <c r="AC149" s="189" t="e">
        <f>+'Ark1'!#REF!</f>
        <v>#REF!</v>
      </c>
      <c r="AD149" s="189" t="e">
        <f>+'Ark1'!#REF!</f>
        <v>#REF!</v>
      </c>
      <c r="AE149" s="58" t="e">
        <f>+'Ark1'!#REF!</f>
        <v>#REF!</v>
      </c>
      <c r="AF149" s="58" t="e">
        <f>+'Ark1'!#REF!</f>
        <v>#REF!</v>
      </c>
      <c r="AG149" s="166" t="e">
        <f>+'Ark1'!#REF!</f>
        <v>#REF!</v>
      </c>
      <c r="AH149" s="166" t="e">
        <f>+'Ark1'!#REF!</f>
        <v>#REF!</v>
      </c>
      <c r="AI149" s="78" t="e">
        <f>+'Ark1'!#REF!</f>
        <v>#REF!</v>
      </c>
      <c r="AJ149" s="78" t="e">
        <f>+'Ark1'!#REF!</f>
        <v>#REF!</v>
      </c>
      <c r="AK149" s="78" t="e">
        <f>+'Ark1'!#REF!</f>
        <v>#REF!</v>
      </c>
      <c r="AL149" s="58" t="e">
        <f t="shared" si="4"/>
        <v>#REF!</v>
      </c>
      <c r="AM149" s="58" t="e">
        <f t="shared" si="5"/>
        <v>#REF!</v>
      </c>
      <c r="AN149" s="47"/>
    </row>
    <row r="150" spans="23:40">
      <c r="W150" s="47"/>
      <c r="X150" s="56" t="e">
        <f>+'Ark1'!#REF!</f>
        <v>#REF!</v>
      </c>
      <c r="Y150" s="56" t="e">
        <f>+'Ark1'!#REF!</f>
        <v>#REF!</v>
      </c>
      <c r="Z150" s="57" t="s">
        <v>473</v>
      </c>
      <c r="AA150" s="56" t="e">
        <f>+'Ark1'!#REF!</f>
        <v>#REF!</v>
      </c>
      <c r="AB150" s="56" t="e">
        <f>+'Ark1'!#REF!</f>
        <v>#REF!</v>
      </c>
      <c r="AC150" s="189" t="e">
        <f>+'Ark1'!#REF!</f>
        <v>#REF!</v>
      </c>
      <c r="AD150" s="189" t="e">
        <f>+'Ark1'!#REF!</f>
        <v>#REF!</v>
      </c>
      <c r="AE150" s="58" t="e">
        <f>+'Ark1'!#REF!</f>
        <v>#REF!</v>
      </c>
      <c r="AF150" s="58" t="e">
        <f>+'Ark1'!#REF!</f>
        <v>#REF!</v>
      </c>
      <c r="AG150" s="166" t="e">
        <f>+'Ark1'!#REF!</f>
        <v>#REF!</v>
      </c>
      <c r="AH150" s="166" t="e">
        <f>+'Ark1'!#REF!</f>
        <v>#REF!</v>
      </c>
      <c r="AI150" s="78" t="e">
        <f>+'Ark1'!#REF!</f>
        <v>#REF!</v>
      </c>
      <c r="AJ150" s="78" t="e">
        <f>+'Ark1'!#REF!</f>
        <v>#REF!</v>
      </c>
      <c r="AK150" s="78" t="e">
        <f>+'Ark1'!#REF!</f>
        <v>#REF!</v>
      </c>
      <c r="AL150" s="58" t="e">
        <f t="shared" si="4"/>
        <v>#REF!</v>
      </c>
      <c r="AM150" s="58" t="e">
        <f t="shared" si="5"/>
        <v>#REF!</v>
      </c>
      <c r="AN150" s="47"/>
    </row>
    <row r="151" spans="23:40">
      <c r="W151" s="47"/>
      <c r="X151" s="56" t="e">
        <f>+'Ark1'!#REF!</f>
        <v>#REF!</v>
      </c>
      <c r="Y151" s="56" t="e">
        <f>+'Ark1'!#REF!</f>
        <v>#REF!</v>
      </c>
      <c r="Z151" s="57" t="s">
        <v>474</v>
      </c>
      <c r="AA151" s="56" t="e">
        <f>+'Ark1'!#REF!</f>
        <v>#REF!</v>
      </c>
      <c r="AB151" s="56" t="e">
        <f>+'Ark1'!#REF!</f>
        <v>#REF!</v>
      </c>
      <c r="AC151" s="189" t="e">
        <f>+'Ark1'!#REF!</f>
        <v>#REF!</v>
      </c>
      <c r="AD151" s="189" t="e">
        <f>+'Ark1'!#REF!</f>
        <v>#REF!</v>
      </c>
      <c r="AE151" s="58" t="e">
        <f>+'Ark1'!#REF!</f>
        <v>#REF!</v>
      </c>
      <c r="AF151" s="58" t="e">
        <f>+'Ark1'!#REF!</f>
        <v>#REF!</v>
      </c>
      <c r="AG151" s="166" t="e">
        <f>+'Ark1'!#REF!</f>
        <v>#REF!</v>
      </c>
      <c r="AH151" s="166" t="e">
        <f>+'Ark1'!#REF!</f>
        <v>#REF!</v>
      </c>
      <c r="AI151" s="78" t="e">
        <f>+'Ark1'!#REF!</f>
        <v>#REF!</v>
      </c>
      <c r="AJ151" s="78" t="e">
        <f>+'Ark1'!#REF!</f>
        <v>#REF!</v>
      </c>
      <c r="AK151" s="78" t="e">
        <f>+'Ark1'!#REF!</f>
        <v>#REF!</v>
      </c>
      <c r="AL151" s="58" t="e">
        <f t="shared" si="4"/>
        <v>#REF!</v>
      </c>
      <c r="AM151" s="58" t="e">
        <f t="shared" si="5"/>
        <v>#REF!</v>
      </c>
      <c r="AN151" s="47"/>
    </row>
    <row r="152" spans="23:40">
      <c r="W152" s="47"/>
      <c r="X152" s="56" t="e">
        <f>+'Ark1'!#REF!</f>
        <v>#REF!</v>
      </c>
      <c r="Y152" s="56" t="e">
        <f>+'Ark1'!#REF!</f>
        <v>#REF!</v>
      </c>
      <c r="Z152" s="57" t="s">
        <v>475</v>
      </c>
      <c r="AA152" s="56" t="e">
        <f>+'Ark1'!#REF!</f>
        <v>#REF!</v>
      </c>
      <c r="AB152" s="56" t="e">
        <f>+'Ark1'!#REF!</f>
        <v>#REF!</v>
      </c>
      <c r="AC152" s="189" t="e">
        <f>+'Ark1'!#REF!</f>
        <v>#REF!</v>
      </c>
      <c r="AD152" s="189" t="e">
        <f>+'Ark1'!#REF!</f>
        <v>#REF!</v>
      </c>
      <c r="AE152" s="58" t="e">
        <f>+'Ark1'!#REF!</f>
        <v>#REF!</v>
      </c>
      <c r="AF152" s="58" t="e">
        <f>+'Ark1'!#REF!</f>
        <v>#REF!</v>
      </c>
      <c r="AG152" s="166" t="e">
        <f>+'Ark1'!#REF!</f>
        <v>#REF!</v>
      </c>
      <c r="AH152" s="166" t="e">
        <f>+'Ark1'!#REF!</f>
        <v>#REF!</v>
      </c>
      <c r="AI152" s="78" t="e">
        <f>+'Ark1'!#REF!</f>
        <v>#REF!</v>
      </c>
      <c r="AJ152" s="78" t="e">
        <f>+'Ark1'!#REF!</f>
        <v>#REF!</v>
      </c>
      <c r="AK152" s="78" t="e">
        <f>+'Ark1'!#REF!</f>
        <v>#REF!</v>
      </c>
      <c r="AL152" s="58" t="e">
        <f t="shared" si="4"/>
        <v>#REF!</v>
      </c>
      <c r="AM152" s="58" t="e">
        <f t="shared" si="5"/>
        <v>#REF!</v>
      </c>
      <c r="AN152" s="47"/>
    </row>
    <row r="153" spans="23:40">
      <c r="W153" s="47"/>
      <c r="X153" s="56" t="e">
        <f>+'Ark1'!#REF!</f>
        <v>#REF!</v>
      </c>
      <c r="Y153" s="56" t="e">
        <f>+'Ark1'!#REF!</f>
        <v>#REF!</v>
      </c>
      <c r="Z153" s="57" t="s">
        <v>476</v>
      </c>
      <c r="AA153" s="56" t="e">
        <f>+'Ark1'!#REF!</f>
        <v>#REF!</v>
      </c>
      <c r="AB153" s="56" t="e">
        <f>+'Ark1'!#REF!</f>
        <v>#REF!</v>
      </c>
      <c r="AC153" s="189" t="e">
        <f>+'Ark1'!#REF!</f>
        <v>#REF!</v>
      </c>
      <c r="AD153" s="189" t="e">
        <f>+'Ark1'!#REF!</f>
        <v>#REF!</v>
      </c>
      <c r="AE153" s="58" t="e">
        <f>+'Ark1'!#REF!</f>
        <v>#REF!</v>
      </c>
      <c r="AF153" s="58" t="e">
        <f>+'Ark1'!#REF!</f>
        <v>#REF!</v>
      </c>
      <c r="AG153" s="166" t="e">
        <f>+'Ark1'!#REF!</f>
        <v>#REF!</v>
      </c>
      <c r="AH153" s="166" t="e">
        <f>+'Ark1'!#REF!</f>
        <v>#REF!</v>
      </c>
      <c r="AI153" s="78" t="e">
        <f>+'Ark1'!#REF!</f>
        <v>#REF!</v>
      </c>
      <c r="AJ153" s="78" t="e">
        <f>+'Ark1'!#REF!</f>
        <v>#REF!</v>
      </c>
      <c r="AK153" s="78" t="e">
        <f>+'Ark1'!#REF!</f>
        <v>#REF!</v>
      </c>
      <c r="AL153" s="58" t="e">
        <f t="shared" si="4"/>
        <v>#REF!</v>
      </c>
      <c r="AM153" s="58" t="e">
        <f t="shared" si="5"/>
        <v>#REF!</v>
      </c>
      <c r="AN153" s="47"/>
    </row>
    <row r="154" spans="23:40">
      <c r="W154" s="47"/>
      <c r="X154" s="56" t="e">
        <f>+'Ark1'!#REF!</f>
        <v>#REF!</v>
      </c>
      <c r="Y154" s="56" t="e">
        <f>+'Ark1'!#REF!</f>
        <v>#REF!</v>
      </c>
      <c r="Z154" s="57" t="s">
        <v>477</v>
      </c>
      <c r="AA154" s="56" t="e">
        <f>+'Ark1'!#REF!</f>
        <v>#REF!</v>
      </c>
      <c r="AB154" s="56" t="e">
        <f>+'Ark1'!#REF!</f>
        <v>#REF!</v>
      </c>
      <c r="AC154" s="189" t="e">
        <f>+'Ark1'!#REF!</f>
        <v>#REF!</v>
      </c>
      <c r="AD154" s="189" t="e">
        <f>+'Ark1'!#REF!</f>
        <v>#REF!</v>
      </c>
      <c r="AE154" s="58" t="e">
        <f>+'Ark1'!#REF!</f>
        <v>#REF!</v>
      </c>
      <c r="AF154" s="58" t="e">
        <f>+'Ark1'!#REF!</f>
        <v>#REF!</v>
      </c>
      <c r="AG154" s="166" t="e">
        <f>+'Ark1'!#REF!</f>
        <v>#REF!</v>
      </c>
      <c r="AH154" s="166" t="e">
        <f>+'Ark1'!#REF!</f>
        <v>#REF!</v>
      </c>
      <c r="AI154" s="78" t="e">
        <f>+'Ark1'!#REF!</f>
        <v>#REF!</v>
      </c>
      <c r="AJ154" s="78" t="e">
        <f>+'Ark1'!#REF!</f>
        <v>#REF!</v>
      </c>
      <c r="AK154" s="78" t="e">
        <f>+'Ark1'!#REF!</f>
        <v>#REF!</v>
      </c>
      <c r="AL154" s="58" t="e">
        <f t="shared" si="4"/>
        <v>#REF!</v>
      </c>
      <c r="AM154" s="58" t="e">
        <f t="shared" si="5"/>
        <v>#REF!</v>
      </c>
      <c r="AN154" s="47"/>
    </row>
    <row r="155" spans="23:40">
      <c r="W155" s="47"/>
      <c r="X155" s="56" t="e">
        <f>+'Ark1'!#REF!</f>
        <v>#REF!</v>
      </c>
      <c r="Y155" s="56" t="e">
        <f>+'Ark1'!#REF!</f>
        <v>#REF!</v>
      </c>
      <c r="Z155" s="57" t="s">
        <v>478</v>
      </c>
      <c r="AA155" s="56" t="e">
        <f>+'Ark1'!#REF!</f>
        <v>#REF!</v>
      </c>
      <c r="AB155" s="56" t="e">
        <f>+'Ark1'!#REF!</f>
        <v>#REF!</v>
      </c>
      <c r="AC155" s="189" t="e">
        <f>+'Ark1'!#REF!</f>
        <v>#REF!</v>
      </c>
      <c r="AD155" s="189" t="e">
        <f>+'Ark1'!#REF!</f>
        <v>#REF!</v>
      </c>
      <c r="AE155" s="58" t="e">
        <f>+'Ark1'!#REF!</f>
        <v>#REF!</v>
      </c>
      <c r="AF155" s="58" t="e">
        <f>+'Ark1'!#REF!</f>
        <v>#REF!</v>
      </c>
      <c r="AG155" s="166" t="e">
        <f>+'Ark1'!#REF!</f>
        <v>#REF!</v>
      </c>
      <c r="AH155" s="166" t="e">
        <f>+'Ark1'!#REF!</f>
        <v>#REF!</v>
      </c>
      <c r="AI155" s="78" t="e">
        <f>+'Ark1'!#REF!</f>
        <v>#REF!</v>
      </c>
      <c r="AJ155" s="78" t="e">
        <f>+'Ark1'!#REF!</f>
        <v>#REF!</v>
      </c>
      <c r="AK155" s="78" t="e">
        <f>+'Ark1'!#REF!</f>
        <v>#REF!</v>
      </c>
      <c r="AL155" s="58" t="e">
        <f t="shared" si="4"/>
        <v>#REF!</v>
      </c>
      <c r="AM155" s="58" t="e">
        <f t="shared" si="5"/>
        <v>#REF!</v>
      </c>
      <c r="AN155" s="47"/>
    </row>
    <row r="156" spans="23:40">
      <c r="W156" s="47"/>
      <c r="X156" t="e">
        <f>+'Ark1'!#REF!</f>
        <v>#REF!</v>
      </c>
      <c r="Y156" t="e">
        <f>+'Ark1'!#REF!</f>
        <v>#REF!</v>
      </c>
      <c r="Z156" s="3" t="s">
        <v>463</v>
      </c>
      <c r="AA156" t="e">
        <f>+'Ark1'!#REF!</f>
        <v>#REF!</v>
      </c>
      <c r="AB156" t="e">
        <f>+'Ark1'!#REF!</f>
        <v>#REF!</v>
      </c>
      <c r="AC156" s="207" t="e">
        <f>+'Ark1'!#REF!</f>
        <v>#REF!</v>
      </c>
      <c r="AD156" s="207" t="e">
        <f>+'Ark1'!#REF!</f>
        <v>#REF!</v>
      </c>
      <c r="AE156" s="1" t="e">
        <f>+'Ark1'!#REF!</f>
        <v>#REF!</v>
      </c>
      <c r="AF156" s="1" t="e">
        <f>+'Ark1'!#REF!</f>
        <v>#REF!</v>
      </c>
      <c r="AG156" s="101" t="e">
        <f>+'Ark1'!#REF!</f>
        <v>#REF!</v>
      </c>
      <c r="AH156" s="101" t="e">
        <f>+'Ark1'!#REF!</f>
        <v>#REF!</v>
      </c>
      <c r="AI156" s="11" t="e">
        <f>+'Ark1'!#REF!</f>
        <v>#REF!</v>
      </c>
      <c r="AJ156" s="11" t="e">
        <f>+'Ark1'!#REF!</f>
        <v>#REF!</v>
      </c>
      <c r="AK156" s="11" t="e">
        <f>+'Ark1'!#REF!</f>
        <v>#REF!</v>
      </c>
      <c r="AL156" s="1" t="e">
        <f t="shared" ref="AL156:AL219" si="6">+AG156/AE156</f>
        <v>#REF!</v>
      </c>
      <c r="AM156" s="1" t="e">
        <f t="shared" ref="AM156:AM219" si="7">+AB156/AA156</f>
        <v>#REF!</v>
      </c>
      <c r="AN156" s="47"/>
    </row>
    <row r="157" spans="23:40">
      <c r="W157" s="47"/>
      <c r="X157" t="e">
        <f>+'Ark1'!#REF!</f>
        <v>#REF!</v>
      </c>
      <c r="Y157" t="e">
        <f>+'Ark1'!#REF!</f>
        <v>#REF!</v>
      </c>
      <c r="Z157" s="3" t="s">
        <v>464</v>
      </c>
      <c r="AA157" t="e">
        <f>+'Ark1'!#REF!</f>
        <v>#REF!</v>
      </c>
      <c r="AB157" t="e">
        <f>+'Ark1'!#REF!</f>
        <v>#REF!</v>
      </c>
      <c r="AC157" s="207" t="e">
        <f>+'Ark1'!#REF!</f>
        <v>#REF!</v>
      </c>
      <c r="AD157" s="207" t="e">
        <f>+'Ark1'!#REF!</f>
        <v>#REF!</v>
      </c>
      <c r="AE157" s="1" t="e">
        <f>+'Ark1'!#REF!</f>
        <v>#REF!</v>
      </c>
      <c r="AF157" s="1" t="e">
        <f>+'Ark1'!#REF!</f>
        <v>#REF!</v>
      </c>
      <c r="AG157" s="101" t="e">
        <f>+'Ark1'!#REF!</f>
        <v>#REF!</v>
      </c>
      <c r="AH157" s="101" t="e">
        <f>+'Ark1'!#REF!</f>
        <v>#REF!</v>
      </c>
      <c r="AI157" s="11" t="e">
        <f>+'Ark1'!#REF!</f>
        <v>#REF!</v>
      </c>
      <c r="AJ157" s="11" t="e">
        <f>+'Ark1'!#REF!</f>
        <v>#REF!</v>
      </c>
      <c r="AK157" s="11" t="e">
        <f>+'Ark1'!#REF!</f>
        <v>#REF!</v>
      </c>
      <c r="AL157" s="1" t="e">
        <f t="shared" si="6"/>
        <v>#REF!</v>
      </c>
      <c r="AM157" s="1" t="e">
        <f t="shared" si="7"/>
        <v>#REF!</v>
      </c>
      <c r="AN157" s="47"/>
    </row>
    <row r="158" spans="23:40">
      <c r="W158" s="47"/>
      <c r="X158" t="e">
        <f>+'Ark1'!#REF!</f>
        <v>#REF!</v>
      </c>
      <c r="Y158" t="e">
        <f>+'Ark1'!#REF!</f>
        <v>#REF!</v>
      </c>
      <c r="Z158" s="3" t="s">
        <v>465</v>
      </c>
      <c r="AA158" t="e">
        <f>+'Ark1'!#REF!</f>
        <v>#REF!</v>
      </c>
      <c r="AB158" t="e">
        <f>+'Ark1'!#REF!</f>
        <v>#REF!</v>
      </c>
      <c r="AC158" s="207" t="e">
        <f>+'Ark1'!#REF!</f>
        <v>#REF!</v>
      </c>
      <c r="AD158" s="207" t="e">
        <f>+'Ark1'!#REF!</f>
        <v>#REF!</v>
      </c>
      <c r="AE158" s="1" t="e">
        <f>+'Ark1'!#REF!</f>
        <v>#REF!</v>
      </c>
      <c r="AF158" s="1" t="e">
        <f>+'Ark1'!#REF!</f>
        <v>#REF!</v>
      </c>
      <c r="AG158" s="101" t="e">
        <f>+'Ark1'!#REF!</f>
        <v>#REF!</v>
      </c>
      <c r="AH158" s="101" t="e">
        <f>+'Ark1'!#REF!</f>
        <v>#REF!</v>
      </c>
      <c r="AI158" s="11" t="e">
        <f>+'Ark1'!#REF!</f>
        <v>#REF!</v>
      </c>
      <c r="AJ158" s="11" t="e">
        <f>+'Ark1'!#REF!</f>
        <v>#REF!</v>
      </c>
      <c r="AK158" s="11" t="e">
        <f>+'Ark1'!#REF!</f>
        <v>#REF!</v>
      </c>
      <c r="AL158" s="1" t="e">
        <f t="shared" si="6"/>
        <v>#REF!</v>
      </c>
      <c r="AM158" s="1" t="e">
        <f t="shared" si="7"/>
        <v>#REF!</v>
      </c>
      <c r="AN158" s="47"/>
    </row>
    <row r="159" spans="23:40">
      <c r="W159" s="47"/>
      <c r="X159" t="e">
        <f>+'Ark1'!#REF!</f>
        <v>#REF!</v>
      </c>
      <c r="Y159" t="e">
        <f>+'Ark1'!#REF!</f>
        <v>#REF!</v>
      </c>
      <c r="Z159" s="3" t="s">
        <v>466</v>
      </c>
      <c r="AA159" t="e">
        <f>+'Ark1'!#REF!</f>
        <v>#REF!</v>
      </c>
      <c r="AB159" t="e">
        <f>+'Ark1'!#REF!</f>
        <v>#REF!</v>
      </c>
      <c r="AC159" s="207" t="e">
        <f>+'Ark1'!#REF!</f>
        <v>#REF!</v>
      </c>
      <c r="AD159" s="207" t="e">
        <f>+'Ark1'!#REF!</f>
        <v>#REF!</v>
      </c>
      <c r="AE159" s="1" t="e">
        <f>+'Ark1'!#REF!</f>
        <v>#REF!</v>
      </c>
      <c r="AF159" s="1" t="e">
        <f>+'Ark1'!#REF!</f>
        <v>#REF!</v>
      </c>
      <c r="AG159" s="101" t="e">
        <f>+'Ark1'!#REF!</f>
        <v>#REF!</v>
      </c>
      <c r="AH159" s="101" t="e">
        <f>+'Ark1'!#REF!</f>
        <v>#REF!</v>
      </c>
      <c r="AI159" s="11" t="e">
        <f>+'Ark1'!#REF!</f>
        <v>#REF!</v>
      </c>
      <c r="AJ159" s="11" t="e">
        <f>+'Ark1'!#REF!</f>
        <v>#REF!</v>
      </c>
      <c r="AK159" s="11" t="e">
        <f>+'Ark1'!#REF!</f>
        <v>#REF!</v>
      </c>
      <c r="AL159" s="1" t="e">
        <f t="shared" si="6"/>
        <v>#REF!</v>
      </c>
      <c r="AM159" s="1" t="e">
        <f t="shared" si="7"/>
        <v>#REF!</v>
      </c>
      <c r="AN159" s="47"/>
    </row>
    <row r="160" spans="23:40">
      <c r="W160" s="47"/>
      <c r="X160" t="e">
        <f>+'Ark1'!#REF!</f>
        <v>#REF!</v>
      </c>
      <c r="Y160" t="e">
        <f>+'Ark1'!#REF!</f>
        <v>#REF!</v>
      </c>
      <c r="Z160" s="3" t="s">
        <v>467</v>
      </c>
      <c r="AA160" t="e">
        <f>+'Ark1'!#REF!</f>
        <v>#REF!</v>
      </c>
      <c r="AB160" t="e">
        <f>+'Ark1'!#REF!</f>
        <v>#REF!</v>
      </c>
      <c r="AC160" s="207" t="e">
        <f>+'Ark1'!#REF!</f>
        <v>#REF!</v>
      </c>
      <c r="AD160" s="207" t="e">
        <f>+'Ark1'!#REF!</f>
        <v>#REF!</v>
      </c>
      <c r="AE160" s="1" t="e">
        <f>+'Ark1'!#REF!</f>
        <v>#REF!</v>
      </c>
      <c r="AF160" s="1" t="e">
        <f>+'Ark1'!#REF!</f>
        <v>#REF!</v>
      </c>
      <c r="AG160" s="101" t="e">
        <f>+'Ark1'!#REF!</f>
        <v>#REF!</v>
      </c>
      <c r="AH160" s="101" t="e">
        <f>+'Ark1'!#REF!</f>
        <v>#REF!</v>
      </c>
      <c r="AI160" s="11" t="e">
        <f>+'Ark1'!#REF!</f>
        <v>#REF!</v>
      </c>
      <c r="AJ160" s="11" t="e">
        <f>+'Ark1'!#REF!</f>
        <v>#REF!</v>
      </c>
      <c r="AK160" s="11" t="e">
        <f>+'Ark1'!#REF!</f>
        <v>#REF!</v>
      </c>
      <c r="AL160" s="1" t="e">
        <f t="shared" si="6"/>
        <v>#REF!</v>
      </c>
      <c r="AM160" s="1" t="e">
        <f t="shared" si="7"/>
        <v>#REF!</v>
      </c>
      <c r="AN160" s="47"/>
    </row>
    <row r="161" spans="23:40">
      <c r="W161" s="47"/>
      <c r="X161" t="e">
        <f>+'Ark1'!#REF!</f>
        <v>#REF!</v>
      </c>
      <c r="Y161" t="e">
        <f>+'Ark1'!#REF!</f>
        <v>#REF!</v>
      </c>
      <c r="Z161" s="3" t="s">
        <v>468</v>
      </c>
      <c r="AA161" t="e">
        <f>+'Ark1'!#REF!</f>
        <v>#REF!</v>
      </c>
      <c r="AB161" t="e">
        <f>+'Ark1'!#REF!</f>
        <v>#REF!</v>
      </c>
      <c r="AC161" s="207" t="e">
        <f>+'Ark1'!#REF!</f>
        <v>#REF!</v>
      </c>
      <c r="AD161" s="207" t="e">
        <f>+'Ark1'!#REF!</f>
        <v>#REF!</v>
      </c>
      <c r="AE161" s="1" t="e">
        <f>+'Ark1'!#REF!</f>
        <v>#REF!</v>
      </c>
      <c r="AF161" s="1" t="e">
        <f>+'Ark1'!#REF!</f>
        <v>#REF!</v>
      </c>
      <c r="AG161" s="101" t="e">
        <f>+'Ark1'!#REF!</f>
        <v>#REF!</v>
      </c>
      <c r="AH161" s="101" t="e">
        <f>+'Ark1'!#REF!</f>
        <v>#REF!</v>
      </c>
      <c r="AI161" s="11" t="e">
        <f>+'Ark1'!#REF!</f>
        <v>#REF!</v>
      </c>
      <c r="AJ161" s="11" t="e">
        <f>+'Ark1'!#REF!</f>
        <v>#REF!</v>
      </c>
      <c r="AK161" s="11" t="e">
        <f>+'Ark1'!#REF!</f>
        <v>#REF!</v>
      </c>
      <c r="AL161" s="1" t="e">
        <f t="shared" si="6"/>
        <v>#REF!</v>
      </c>
      <c r="AM161" s="1" t="e">
        <f t="shared" si="7"/>
        <v>#REF!</v>
      </c>
      <c r="AN161" s="47"/>
    </row>
    <row r="162" spans="23:40">
      <c r="W162" s="47"/>
      <c r="X162" t="e">
        <f>+'Ark1'!#REF!</f>
        <v>#REF!</v>
      </c>
      <c r="Y162" t="e">
        <f>+'Ark1'!#REF!</f>
        <v>#REF!</v>
      </c>
      <c r="Z162" s="3" t="s">
        <v>469</v>
      </c>
      <c r="AA162" t="e">
        <f>+'Ark1'!#REF!</f>
        <v>#REF!</v>
      </c>
      <c r="AB162" t="e">
        <f>+'Ark1'!#REF!</f>
        <v>#REF!</v>
      </c>
      <c r="AC162" s="207" t="e">
        <f>+'Ark1'!#REF!</f>
        <v>#REF!</v>
      </c>
      <c r="AD162" s="207" t="e">
        <f>+'Ark1'!#REF!</f>
        <v>#REF!</v>
      </c>
      <c r="AE162" s="1" t="e">
        <f>+'Ark1'!#REF!</f>
        <v>#REF!</v>
      </c>
      <c r="AF162" s="1" t="e">
        <f>+'Ark1'!#REF!</f>
        <v>#REF!</v>
      </c>
      <c r="AG162" s="101" t="e">
        <f>+'Ark1'!#REF!</f>
        <v>#REF!</v>
      </c>
      <c r="AH162" s="101" t="e">
        <f>+'Ark1'!#REF!</f>
        <v>#REF!</v>
      </c>
      <c r="AI162" s="11" t="e">
        <f>+'Ark1'!#REF!</f>
        <v>#REF!</v>
      </c>
      <c r="AJ162" s="11" t="e">
        <f>+'Ark1'!#REF!</f>
        <v>#REF!</v>
      </c>
      <c r="AK162" s="11" t="e">
        <f>+'Ark1'!#REF!</f>
        <v>#REF!</v>
      </c>
      <c r="AL162" s="1" t="e">
        <f t="shared" si="6"/>
        <v>#REF!</v>
      </c>
      <c r="AM162" s="1" t="e">
        <f t="shared" si="7"/>
        <v>#REF!</v>
      </c>
      <c r="AN162" s="47"/>
    </row>
    <row r="163" spans="23:40">
      <c r="W163" s="47"/>
      <c r="X163" t="e">
        <f>+'Ark1'!#REF!</f>
        <v>#REF!</v>
      </c>
      <c r="Y163" t="e">
        <f>+'Ark1'!#REF!</f>
        <v>#REF!</v>
      </c>
      <c r="Z163" s="3" t="s">
        <v>470</v>
      </c>
      <c r="AA163" t="e">
        <f>+'Ark1'!#REF!</f>
        <v>#REF!</v>
      </c>
      <c r="AB163" t="e">
        <f>+'Ark1'!#REF!</f>
        <v>#REF!</v>
      </c>
      <c r="AC163" s="207" t="e">
        <f>+'Ark1'!#REF!</f>
        <v>#REF!</v>
      </c>
      <c r="AD163" s="207" t="e">
        <f>+'Ark1'!#REF!</f>
        <v>#REF!</v>
      </c>
      <c r="AE163" s="1" t="e">
        <f>+'Ark1'!#REF!</f>
        <v>#REF!</v>
      </c>
      <c r="AF163" s="1" t="e">
        <f>+'Ark1'!#REF!</f>
        <v>#REF!</v>
      </c>
      <c r="AG163" s="101" t="e">
        <f>+'Ark1'!#REF!</f>
        <v>#REF!</v>
      </c>
      <c r="AH163" s="101" t="e">
        <f>+'Ark1'!#REF!</f>
        <v>#REF!</v>
      </c>
      <c r="AI163" s="11" t="e">
        <f>+'Ark1'!#REF!</f>
        <v>#REF!</v>
      </c>
      <c r="AJ163" s="11" t="e">
        <f>+'Ark1'!#REF!</f>
        <v>#REF!</v>
      </c>
      <c r="AK163" s="11" t="e">
        <f>+'Ark1'!#REF!</f>
        <v>#REF!</v>
      </c>
      <c r="AL163" s="1" t="e">
        <f t="shared" si="6"/>
        <v>#REF!</v>
      </c>
      <c r="AM163" s="1" t="e">
        <f t="shared" si="7"/>
        <v>#REF!</v>
      </c>
      <c r="AN163" s="47"/>
    </row>
    <row r="164" spans="23:40">
      <c r="W164" s="47"/>
      <c r="X164" t="e">
        <f>+'Ark1'!#REF!</f>
        <v>#REF!</v>
      </c>
      <c r="Y164" t="e">
        <f>+'Ark1'!#REF!</f>
        <v>#REF!</v>
      </c>
      <c r="Z164" s="3" t="s">
        <v>471</v>
      </c>
      <c r="AA164" t="e">
        <f>+'Ark1'!#REF!</f>
        <v>#REF!</v>
      </c>
      <c r="AB164" t="e">
        <f>+'Ark1'!#REF!</f>
        <v>#REF!</v>
      </c>
      <c r="AC164" s="207" t="e">
        <f>+'Ark1'!#REF!</f>
        <v>#REF!</v>
      </c>
      <c r="AD164" s="207" t="e">
        <f>+'Ark1'!#REF!</f>
        <v>#REF!</v>
      </c>
      <c r="AE164" s="1" t="e">
        <f>+'Ark1'!#REF!</f>
        <v>#REF!</v>
      </c>
      <c r="AF164" s="1" t="e">
        <f>+'Ark1'!#REF!</f>
        <v>#REF!</v>
      </c>
      <c r="AG164" s="101" t="e">
        <f>+'Ark1'!#REF!</f>
        <v>#REF!</v>
      </c>
      <c r="AH164" s="101" t="e">
        <f>+'Ark1'!#REF!</f>
        <v>#REF!</v>
      </c>
      <c r="AI164" s="11" t="e">
        <f>+'Ark1'!#REF!</f>
        <v>#REF!</v>
      </c>
      <c r="AJ164" s="11" t="e">
        <f>+'Ark1'!#REF!</f>
        <v>#REF!</v>
      </c>
      <c r="AK164" s="11" t="e">
        <f>+'Ark1'!#REF!</f>
        <v>#REF!</v>
      </c>
      <c r="AL164" s="1" t="e">
        <f t="shared" si="6"/>
        <v>#REF!</v>
      </c>
      <c r="AM164" s="1" t="e">
        <f t="shared" si="7"/>
        <v>#REF!</v>
      </c>
      <c r="AN164" s="47"/>
    </row>
    <row r="165" spans="23:40">
      <c r="W165" s="47"/>
      <c r="X165" t="e">
        <f>+'Ark1'!#REF!</f>
        <v>#REF!</v>
      </c>
      <c r="Y165" t="e">
        <f>+'Ark1'!#REF!</f>
        <v>#REF!</v>
      </c>
      <c r="Z165" s="3" t="s">
        <v>472</v>
      </c>
      <c r="AA165" t="e">
        <f>+'Ark1'!#REF!</f>
        <v>#REF!</v>
      </c>
      <c r="AB165" t="e">
        <f>+'Ark1'!#REF!</f>
        <v>#REF!</v>
      </c>
      <c r="AC165" s="207" t="e">
        <f>+'Ark1'!#REF!</f>
        <v>#REF!</v>
      </c>
      <c r="AD165" s="207" t="e">
        <f>+'Ark1'!#REF!</f>
        <v>#REF!</v>
      </c>
      <c r="AE165" s="1" t="e">
        <f>+'Ark1'!#REF!</f>
        <v>#REF!</v>
      </c>
      <c r="AF165" s="1" t="e">
        <f>+'Ark1'!#REF!</f>
        <v>#REF!</v>
      </c>
      <c r="AG165" s="101" t="e">
        <f>+'Ark1'!#REF!</f>
        <v>#REF!</v>
      </c>
      <c r="AH165" s="101" t="e">
        <f>+'Ark1'!#REF!</f>
        <v>#REF!</v>
      </c>
      <c r="AI165" s="11" t="e">
        <f>+'Ark1'!#REF!</f>
        <v>#REF!</v>
      </c>
      <c r="AJ165" s="11" t="e">
        <f>+'Ark1'!#REF!</f>
        <v>#REF!</v>
      </c>
      <c r="AK165" s="11" t="e">
        <f>+'Ark1'!#REF!</f>
        <v>#REF!</v>
      </c>
      <c r="AL165" s="1" t="e">
        <f t="shared" si="6"/>
        <v>#REF!</v>
      </c>
      <c r="AM165" s="1" t="e">
        <f t="shared" si="7"/>
        <v>#REF!</v>
      </c>
      <c r="AN165" s="47"/>
    </row>
    <row r="166" spans="23:40">
      <c r="W166" s="47"/>
      <c r="X166" t="e">
        <f>+'Ark1'!#REF!</f>
        <v>#REF!</v>
      </c>
      <c r="Y166" t="e">
        <f>+'Ark1'!#REF!</f>
        <v>#REF!</v>
      </c>
      <c r="Z166" s="3" t="s">
        <v>473</v>
      </c>
      <c r="AA166" t="e">
        <f>+'Ark1'!#REF!</f>
        <v>#REF!</v>
      </c>
      <c r="AB166" t="e">
        <f>+'Ark1'!#REF!</f>
        <v>#REF!</v>
      </c>
      <c r="AC166" s="207" t="e">
        <f>+'Ark1'!#REF!</f>
        <v>#REF!</v>
      </c>
      <c r="AD166" s="207" t="e">
        <f>+'Ark1'!#REF!</f>
        <v>#REF!</v>
      </c>
      <c r="AE166" s="1" t="e">
        <f>+'Ark1'!#REF!</f>
        <v>#REF!</v>
      </c>
      <c r="AF166" s="1" t="e">
        <f>+'Ark1'!#REF!</f>
        <v>#REF!</v>
      </c>
      <c r="AG166" s="101" t="e">
        <f>+'Ark1'!#REF!</f>
        <v>#REF!</v>
      </c>
      <c r="AH166" s="101" t="e">
        <f>+'Ark1'!#REF!</f>
        <v>#REF!</v>
      </c>
      <c r="AI166" s="11" t="e">
        <f>+'Ark1'!#REF!</f>
        <v>#REF!</v>
      </c>
      <c r="AJ166" s="11" t="e">
        <f>+'Ark1'!#REF!</f>
        <v>#REF!</v>
      </c>
      <c r="AK166" s="11" t="e">
        <f>+'Ark1'!#REF!</f>
        <v>#REF!</v>
      </c>
      <c r="AL166" s="1" t="e">
        <f t="shared" si="6"/>
        <v>#REF!</v>
      </c>
      <c r="AM166" s="1" t="e">
        <f t="shared" si="7"/>
        <v>#REF!</v>
      </c>
      <c r="AN166" s="47"/>
    </row>
    <row r="167" spans="23:40">
      <c r="W167" s="47"/>
      <c r="X167" t="e">
        <f>+'Ark1'!#REF!</f>
        <v>#REF!</v>
      </c>
      <c r="Y167" t="e">
        <f>+'Ark1'!#REF!</f>
        <v>#REF!</v>
      </c>
      <c r="Z167" s="3" t="s">
        <v>474</v>
      </c>
      <c r="AA167" t="e">
        <f>+'Ark1'!#REF!</f>
        <v>#REF!</v>
      </c>
      <c r="AB167" t="e">
        <f>+'Ark1'!#REF!</f>
        <v>#REF!</v>
      </c>
      <c r="AC167" s="207" t="e">
        <f>+'Ark1'!#REF!</f>
        <v>#REF!</v>
      </c>
      <c r="AD167" s="207" t="e">
        <f>+'Ark1'!#REF!</f>
        <v>#REF!</v>
      </c>
      <c r="AE167" s="1" t="e">
        <f>+'Ark1'!#REF!</f>
        <v>#REF!</v>
      </c>
      <c r="AF167" s="1" t="e">
        <f>+'Ark1'!#REF!</f>
        <v>#REF!</v>
      </c>
      <c r="AG167" s="101" t="e">
        <f>+'Ark1'!#REF!</f>
        <v>#REF!</v>
      </c>
      <c r="AH167" s="101" t="e">
        <f>+'Ark1'!#REF!</f>
        <v>#REF!</v>
      </c>
      <c r="AI167" s="11" t="e">
        <f>+'Ark1'!#REF!</f>
        <v>#REF!</v>
      </c>
      <c r="AJ167" s="11" t="e">
        <f>+'Ark1'!#REF!</f>
        <v>#REF!</v>
      </c>
      <c r="AK167" s="11" t="e">
        <f>+'Ark1'!#REF!</f>
        <v>#REF!</v>
      </c>
      <c r="AL167" s="1" t="e">
        <f t="shared" si="6"/>
        <v>#REF!</v>
      </c>
      <c r="AM167" s="1" t="e">
        <f t="shared" si="7"/>
        <v>#REF!</v>
      </c>
      <c r="AN167" s="47"/>
    </row>
    <row r="168" spans="23:40">
      <c r="W168" s="47"/>
      <c r="X168" t="e">
        <f>+'Ark1'!#REF!</f>
        <v>#REF!</v>
      </c>
      <c r="Y168" t="e">
        <f>+'Ark1'!#REF!</f>
        <v>#REF!</v>
      </c>
      <c r="Z168" s="3" t="s">
        <v>475</v>
      </c>
      <c r="AA168" t="e">
        <f>+'Ark1'!#REF!</f>
        <v>#REF!</v>
      </c>
      <c r="AB168" t="e">
        <f>+'Ark1'!#REF!</f>
        <v>#REF!</v>
      </c>
      <c r="AC168" s="207" t="e">
        <f>+'Ark1'!#REF!</f>
        <v>#REF!</v>
      </c>
      <c r="AD168" s="207" t="e">
        <f>+'Ark1'!#REF!</f>
        <v>#REF!</v>
      </c>
      <c r="AE168" s="1" t="e">
        <f>+'Ark1'!#REF!</f>
        <v>#REF!</v>
      </c>
      <c r="AF168" s="1" t="e">
        <f>+'Ark1'!#REF!</f>
        <v>#REF!</v>
      </c>
      <c r="AG168" s="101" t="e">
        <f>+'Ark1'!#REF!</f>
        <v>#REF!</v>
      </c>
      <c r="AH168" s="101" t="e">
        <f>+'Ark1'!#REF!</f>
        <v>#REF!</v>
      </c>
      <c r="AI168" s="11" t="e">
        <f>+'Ark1'!#REF!</f>
        <v>#REF!</v>
      </c>
      <c r="AJ168" s="11" t="e">
        <f>+'Ark1'!#REF!</f>
        <v>#REF!</v>
      </c>
      <c r="AK168" s="11" t="e">
        <f>+'Ark1'!#REF!</f>
        <v>#REF!</v>
      </c>
      <c r="AL168" s="1" t="e">
        <f t="shared" si="6"/>
        <v>#REF!</v>
      </c>
      <c r="AM168" s="1" t="e">
        <f t="shared" si="7"/>
        <v>#REF!</v>
      </c>
      <c r="AN168" s="47"/>
    </row>
    <row r="169" spans="23:40">
      <c r="W169" s="47"/>
      <c r="X169" t="e">
        <f>+'Ark1'!#REF!</f>
        <v>#REF!</v>
      </c>
      <c r="Y169" t="e">
        <f>+'Ark1'!#REF!</f>
        <v>#REF!</v>
      </c>
      <c r="Z169" s="3" t="s">
        <v>476</v>
      </c>
      <c r="AA169" t="e">
        <f>+'Ark1'!#REF!</f>
        <v>#REF!</v>
      </c>
      <c r="AB169" t="e">
        <f>+'Ark1'!#REF!</f>
        <v>#REF!</v>
      </c>
      <c r="AC169" s="207" t="e">
        <f>+'Ark1'!#REF!</f>
        <v>#REF!</v>
      </c>
      <c r="AD169" s="207" t="e">
        <f>+'Ark1'!#REF!</f>
        <v>#REF!</v>
      </c>
      <c r="AE169" s="1" t="e">
        <f>+'Ark1'!#REF!</f>
        <v>#REF!</v>
      </c>
      <c r="AF169" s="1" t="e">
        <f>+'Ark1'!#REF!</f>
        <v>#REF!</v>
      </c>
      <c r="AG169" s="101" t="e">
        <f>+'Ark1'!#REF!</f>
        <v>#REF!</v>
      </c>
      <c r="AH169" s="101" t="e">
        <f>+'Ark1'!#REF!</f>
        <v>#REF!</v>
      </c>
      <c r="AI169" s="11" t="e">
        <f>+'Ark1'!#REF!</f>
        <v>#REF!</v>
      </c>
      <c r="AJ169" s="11" t="e">
        <f>+'Ark1'!#REF!</f>
        <v>#REF!</v>
      </c>
      <c r="AK169" s="11" t="e">
        <f>+'Ark1'!#REF!</f>
        <v>#REF!</v>
      </c>
      <c r="AL169" s="1" t="e">
        <f t="shared" si="6"/>
        <v>#REF!</v>
      </c>
      <c r="AM169" s="1" t="e">
        <f t="shared" si="7"/>
        <v>#REF!</v>
      </c>
      <c r="AN169" s="47"/>
    </row>
    <row r="170" spans="23:40">
      <c r="W170" s="47"/>
      <c r="X170" t="e">
        <f>+'Ark1'!#REF!</f>
        <v>#REF!</v>
      </c>
      <c r="Y170" t="e">
        <f>+'Ark1'!#REF!</f>
        <v>#REF!</v>
      </c>
      <c r="Z170" s="3" t="s">
        <v>477</v>
      </c>
      <c r="AA170" t="e">
        <f>+'Ark1'!#REF!</f>
        <v>#REF!</v>
      </c>
      <c r="AB170" t="e">
        <f>+'Ark1'!#REF!</f>
        <v>#REF!</v>
      </c>
      <c r="AC170" s="207" t="e">
        <f>+'Ark1'!#REF!</f>
        <v>#REF!</v>
      </c>
      <c r="AD170" s="207" t="e">
        <f>+'Ark1'!#REF!</f>
        <v>#REF!</v>
      </c>
      <c r="AE170" s="1" t="e">
        <f>+'Ark1'!#REF!</f>
        <v>#REF!</v>
      </c>
      <c r="AF170" s="1" t="e">
        <f>+'Ark1'!#REF!</f>
        <v>#REF!</v>
      </c>
      <c r="AG170" s="101" t="e">
        <f>+'Ark1'!#REF!</f>
        <v>#REF!</v>
      </c>
      <c r="AH170" s="101" t="e">
        <f>+'Ark1'!#REF!</f>
        <v>#REF!</v>
      </c>
      <c r="AI170" s="11" t="e">
        <f>+'Ark1'!#REF!</f>
        <v>#REF!</v>
      </c>
      <c r="AJ170" s="11" t="e">
        <f>+'Ark1'!#REF!</f>
        <v>#REF!</v>
      </c>
      <c r="AK170" s="11" t="e">
        <f>+'Ark1'!#REF!</f>
        <v>#REF!</v>
      </c>
      <c r="AL170" s="1" t="e">
        <f t="shared" si="6"/>
        <v>#REF!</v>
      </c>
      <c r="AM170" s="1" t="e">
        <f t="shared" si="7"/>
        <v>#REF!</v>
      </c>
      <c r="AN170" s="47"/>
    </row>
    <row r="171" spans="23:40">
      <c r="W171" s="47"/>
      <c r="X171" t="e">
        <f>+'Ark1'!#REF!</f>
        <v>#REF!</v>
      </c>
      <c r="Y171" t="e">
        <f>+'Ark1'!#REF!</f>
        <v>#REF!</v>
      </c>
      <c r="Z171" s="3" t="s">
        <v>478</v>
      </c>
      <c r="AA171" t="e">
        <f>+'Ark1'!#REF!</f>
        <v>#REF!</v>
      </c>
      <c r="AB171" t="e">
        <f>+'Ark1'!#REF!</f>
        <v>#REF!</v>
      </c>
      <c r="AC171" s="207" t="e">
        <f>+'Ark1'!#REF!</f>
        <v>#REF!</v>
      </c>
      <c r="AD171" s="207" t="e">
        <f>+'Ark1'!#REF!</f>
        <v>#REF!</v>
      </c>
      <c r="AE171" s="1" t="e">
        <f>+'Ark1'!#REF!</f>
        <v>#REF!</v>
      </c>
      <c r="AF171" s="1" t="e">
        <f>+'Ark1'!#REF!</f>
        <v>#REF!</v>
      </c>
      <c r="AG171" s="101" t="e">
        <f>+'Ark1'!#REF!</f>
        <v>#REF!</v>
      </c>
      <c r="AH171" s="101" t="e">
        <f>+'Ark1'!#REF!</f>
        <v>#REF!</v>
      </c>
      <c r="AI171" s="11" t="e">
        <f>+'Ark1'!#REF!</f>
        <v>#REF!</v>
      </c>
      <c r="AJ171" s="11" t="e">
        <f>+'Ark1'!#REF!</f>
        <v>#REF!</v>
      </c>
      <c r="AK171" s="11" t="e">
        <f>+'Ark1'!#REF!</f>
        <v>#REF!</v>
      </c>
      <c r="AL171" s="1" t="e">
        <f t="shared" si="6"/>
        <v>#REF!</v>
      </c>
      <c r="AM171" s="1" t="e">
        <f t="shared" si="7"/>
        <v>#REF!</v>
      </c>
      <c r="AN171" s="47"/>
    </row>
    <row r="172" spans="23:40">
      <c r="W172" s="47"/>
      <c r="X172" s="56" t="e">
        <f>+'Ark1'!#REF!</f>
        <v>#REF!</v>
      </c>
      <c r="Y172" s="56" t="e">
        <f>+'Ark1'!#REF!</f>
        <v>#REF!</v>
      </c>
      <c r="Z172" s="57" t="s">
        <v>463</v>
      </c>
      <c r="AA172" s="56" t="e">
        <f>+'Ark1'!#REF!</f>
        <v>#REF!</v>
      </c>
      <c r="AB172" s="56" t="e">
        <f>+'Ark1'!#REF!</f>
        <v>#REF!</v>
      </c>
      <c r="AC172" s="189" t="e">
        <f>+'Ark1'!#REF!</f>
        <v>#REF!</v>
      </c>
      <c r="AD172" s="189" t="e">
        <f>+'Ark1'!#REF!</f>
        <v>#REF!</v>
      </c>
      <c r="AE172" s="58" t="e">
        <f>+'Ark1'!#REF!</f>
        <v>#REF!</v>
      </c>
      <c r="AF172" s="58" t="e">
        <f>+'Ark1'!#REF!</f>
        <v>#REF!</v>
      </c>
      <c r="AG172" s="166" t="e">
        <f>+'Ark1'!#REF!</f>
        <v>#REF!</v>
      </c>
      <c r="AH172" s="166" t="e">
        <f>+'Ark1'!#REF!</f>
        <v>#REF!</v>
      </c>
      <c r="AI172" s="78" t="e">
        <f>+'Ark1'!#REF!</f>
        <v>#REF!</v>
      </c>
      <c r="AJ172" s="78" t="e">
        <f>+'Ark1'!#REF!</f>
        <v>#REF!</v>
      </c>
      <c r="AK172" s="78" t="e">
        <f>+'Ark1'!#REF!</f>
        <v>#REF!</v>
      </c>
      <c r="AL172" s="58" t="e">
        <f t="shared" si="6"/>
        <v>#REF!</v>
      </c>
      <c r="AM172" s="58" t="e">
        <f t="shared" si="7"/>
        <v>#REF!</v>
      </c>
      <c r="AN172" s="47"/>
    </row>
    <row r="173" spans="23:40">
      <c r="W173" s="47"/>
      <c r="X173" s="56" t="e">
        <f>+'Ark1'!#REF!</f>
        <v>#REF!</v>
      </c>
      <c r="Y173" s="56" t="e">
        <f>+'Ark1'!#REF!</f>
        <v>#REF!</v>
      </c>
      <c r="Z173" s="57" t="s">
        <v>464</v>
      </c>
      <c r="AA173" s="56" t="e">
        <f>+'Ark1'!#REF!</f>
        <v>#REF!</v>
      </c>
      <c r="AB173" s="56" t="e">
        <f>+'Ark1'!#REF!</f>
        <v>#REF!</v>
      </c>
      <c r="AC173" s="189" t="e">
        <f>+'Ark1'!#REF!</f>
        <v>#REF!</v>
      </c>
      <c r="AD173" s="189" t="e">
        <f>+'Ark1'!#REF!</f>
        <v>#REF!</v>
      </c>
      <c r="AE173" s="58" t="e">
        <f>+'Ark1'!#REF!</f>
        <v>#REF!</v>
      </c>
      <c r="AF173" s="58" t="e">
        <f>+'Ark1'!#REF!</f>
        <v>#REF!</v>
      </c>
      <c r="AG173" s="166" t="e">
        <f>+'Ark1'!#REF!</f>
        <v>#REF!</v>
      </c>
      <c r="AH173" s="166" t="e">
        <f>+'Ark1'!#REF!</f>
        <v>#REF!</v>
      </c>
      <c r="AI173" s="78" t="e">
        <f>+'Ark1'!#REF!</f>
        <v>#REF!</v>
      </c>
      <c r="AJ173" s="78" t="e">
        <f>+'Ark1'!#REF!</f>
        <v>#REF!</v>
      </c>
      <c r="AK173" s="78" t="e">
        <f>+'Ark1'!#REF!</f>
        <v>#REF!</v>
      </c>
      <c r="AL173" s="58" t="e">
        <f t="shared" si="6"/>
        <v>#REF!</v>
      </c>
      <c r="AM173" s="58" t="e">
        <f t="shared" si="7"/>
        <v>#REF!</v>
      </c>
      <c r="AN173" s="47"/>
    </row>
    <row r="174" spans="23:40">
      <c r="W174" s="47"/>
      <c r="X174" s="56" t="e">
        <f>+'Ark1'!#REF!</f>
        <v>#REF!</v>
      </c>
      <c r="Y174" s="56" t="e">
        <f>+'Ark1'!#REF!</f>
        <v>#REF!</v>
      </c>
      <c r="Z174" s="57" t="s">
        <v>465</v>
      </c>
      <c r="AA174" s="56" t="e">
        <f>+'Ark1'!#REF!</f>
        <v>#REF!</v>
      </c>
      <c r="AB174" s="56" t="e">
        <f>+'Ark1'!#REF!</f>
        <v>#REF!</v>
      </c>
      <c r="AC174" s="189" t="e">
        <f>+'Ark1'!#REF!</f>
        <v>#REF!</v>
      </c>
      <c r="AD174" s="189" t="e">
        <f>+'Ark1'!#REF!</f>
        <v>#REF!</v>
      </c>
      <c r="AE174" s="58" t="e">
        <f>+'Ark1'!#REF!</f>
        <v>#REF!</v>
      </c>
      <c r="AF174" s="58" t="e">
        <f>+'Ark1'!#REF!</f>
        <v>#REF!</v>
      </c>
      <c r="AG174" s="166" t="e">
        <f>+'Ark1'!#REF!</f>
        <v>#REF!</v>
      </c>
      <c r="AH174" s="166" t="e">
        <f>+'Ark1'!#REF!</f>
        <v>#REF!</v>
      </c>
      <c r="AI174" s="78" t="e">
        <f>+'Ark1'!#REF!</f>
        <v>#REF!</v>
      </c>
      <c r="AJ174" s="78" t="e">
        <f>+'Ark1'!#REF!</f>
        <v>#REF!</v>
      </c>
      <c r="AK174" s="78" t="e">
        <f>+'Ark1'!#REF!</f>
        <v>#REF!</v>
      </c>
      <c r="AL174" s="58" t="e">
        <f t="shared" si="6"/>
        <v>#REF!</v>
      </c>
      <c r="AM174" s="58" t="e">
        <f t="shared" si="7"/>
        <v>#REF!</v>
      </c>
      <c r="AN174" s="47"/>
    </row>
    <row r="175" spans="23:40">
      <c r="W175" s="47"/>
      <c r="X175" s="56" t="e">
        <f>+'Ark1'!#REF!</f>
        <v>#REF!</v>
      </c>
      <c r="Y175" s="56" t="e">
        <f>+'Ark1'!#REF!</f>
        <v>#REF!</v>
      </c>
      <c r="Z175" s="57" t="s">
        <v>466</v>
      </c>
      <c r="AA175" s="56" t="e">
        <f>+'Ark1'!#REF!</f>
        <v>#REF!</v>
      </c>
      <c r="AB175" s="56" t="e">
        <f>+'Ark1'!#REF!</f>
        <v>#REF!</v>
      </c>
      <c r="AC175" s="189" t="e">
        <f>+'Ark1'!#REF!</f>
        <v>#REF!</v>
      </c>
      <c r="AD175" s="189" t="e">
        <f>+'Ark1'!#REF!</f>
        <v>#REF!</v>
      </c>
      <c r="AE175" s="58" t="e">
        <f>+'Ark1'!#REF!</f>
        <v>#REF!</v>
      </c>
      <c r="AF175" s="58" t="e">
        <f>+'Ark1'!#REF!</f>
        <v>#REF!</v>
      </c>
      <c r="AG175" s="166" t="e">
        <f>+'Ark1'!#REF!</f>
        <v>#REF!</v>
      </c>
      <c r="AH175" s="166" t="e">
        <f>+'Ark1'!#REF!</f>
        <v>#REF!</v>
      </c>
      <c r="AI175" s="78" t="e">
        <f>+'Ark1'!#REF!</f>
        <v>#REF!</v>
      </c>
      <c r="AJ175" s="78" t="e">
        <f>+'Ark1'!#REF!</f>
        <v>#REF!</v>
      </c>
      <c r="AK175" s="78" t="e">
        <f>+'Ark1'!#REF!</f>
        <v>#REF!</v>
      </c>
      <c r="AL175" s="58" t="e">
        <f t="shared" si="6"/>
        <v>#REF!</v>
      </c>
      <c r="AM175" s="58" t="e">
        <f t="shared" si="7"/>
        <v>#REF!</v>
      </c>
      <c r="AN175" s="47"/>
    </row>
    <row r="176" spans="23:40">
      <c r="W176" s="47"/>
      <c r="X176" s="56" t="e">
        <f>+'Ark1'!#REF!</f>
        <v>#REF!</v>
      </c>
      <c r="Y176" s="56" t="e">
        <f>+'Ark1'!#REF!</f>
        <v>#REF!</v>
      </c>
      <c r="Z176" s="57" t="s">
        <v>467</v>
      </c>
      <c r="AA176" s="56" t="e">
        <f>+'Ark1'!#REF!</f>
        <v>#REF!</v>
      </c>
      <c r="AB176" s="56" t="e">
        <f>+'Ark1'!#REF!</f>
        <v>#REF!</v>
      </c>
      <c r="AC176" s="189" t="e">
        <f>+'Ark1'!#REF!</f>
        <v>#REF!</v>
      </c>
      <c r="AD176" s="189" t="e">
        <f>+'Ark1'!#REF!</f>
        <v>#REF!</v>
      </c>
      <c r="AE176" s="58" t="e">
        <f>+'Ark1'!#REF!</f>
        <v>#REF!</v>
      </c>
      <c r="AF176" s="58" t="e">
        <f>+'Ark1'!#REF!</f>
        <v>#REF!</v>
      </c>
      <c r="AG176" s="166" t="e">
        <f>+'Ark1'!#REF!</f>
        <v>#REF!</v>
      </c>
      <c r="AH176" s="166" t="e">
        <f>+'Ark1'!#REF!</f>
        <v>#REF!</v>
      </c>
      <c r="AI176" s="78" t="e">
        <f>+'Ark1'!#REF!</f>
        <v>#REF!</v>
      </c>
      <c r="AJ176" s="78" t="e">
        <f>+'Ark1'!#REF!</f>
        <v>#REF!</v>
      </c>
      <c r="AK176" s="78" t="e">
        <f>+'Ark1'!#REF!</f>
        <v>#REF!</v>
      </c>
      <c r="AL176" s="58" t="e">
        <f t="shared" si="6"/>
        <v>#REF!</v>
      </c>
      <c r="AM176" s="58" t="e">
        <f t="shared" si="7"/>
        <v>#REF!</v>
      </c>
      <c r="AN176" s="47"/>
    </row>
    <row r="177" spans="23:40">
      <c r="W177" s="47"/>
      <c r="X177" s="56" t="e">
        <f>+'Ark1'!#REF!</f>
        <v>#REF!</v>
      </c>
      <c r="Y177" s="56" t="e">
        <f>+'Ark1'!#REF!</f>
        <v>#REF!</v>
      </c>
      <c r="Z177" s="57" t="s">
        <v>468</v>
      </c>
      <c r="AA177" s="56" t="e">
        <f>+'Ark1'!#REF!</f>
        <v>#REF!</v>
      </c>
      <c r="AB177" s="56" t="e">
        <f>+'Ark1'!#REF!</f>
        <v>#REF!</v>
      </c>
      <c r="AC177" s="189" t="e">
        <f>+'Ark1'!#REF!</f>
        <v>#REF!</v>
      </c>
      <c r="AD177" s="189" t="e">
        <f>+'Ark1'!#REF!</f>
        <v>#REF!</v>
      </c>
      <c r="AE177" s="58" t="e">
        <f>+'Ark1'!#REF!</f>
        <v>#REF!</v>
      </c>
      <c r="AF177" s="58" t="e">
        <f>+'Ark1'!#REF!</f>
        <v>#REF!</v>
      </c>
      <c r="AG177" s="166" t="e">
        <f>+'Ark1'!#REF!</f>
        <v>#REF!</v>
      </c>
      <c r="AH177" s="166" t="e">
        <f>+'Ark1'!#REF!</f>
        <v>#REF!</v>
      </c>
      <c r="AI177" s="78" t="e">
        <f>+'Ark1'!#REF!</f>
        <v>#REF!</v>
      </c>
      <c r="AJ177" s="78" t="e">
        <f>+'Ark1'!#REF!</f>
        <v>#REF!</v>
      </c>
      <c r="AK177" s="78" t="e">
        <f>+'Ark1'!#REF!</f>
        <v>#REF!</v>
      </c>
      <c r="AL177" s="58" t="e">
        <f t="shared" si="6"/>
        <v>#REF!</v>
      </c>
      <c r="AM177" s="58" t="e">
        <f t="shared" si="7"/>
        <v>#REF!</v>
      </c>
      <c r="AN177" s="47"/>
    </row>
    <row r="178" spans="23:40">
      <c r="W178" s="47"/>
      <c r="X178" s="56" t="e">
        <f>+'Ark1'!#REF!</f>
        <v>#REF!</v>
      </c>
      <c r="Y178" s="56" t="e">
        <f>+'Ark1'!#REF!</f>
        <v>#REF!</v>
      </c>
      <c r="Z178" s="57" t="s">
        <v>469</v>
      </c>
      <c r="AA178" s="56" t="e">
        <f>+'Ark1'!#REF!</f>
        <v>#REF!</v>
      </c>
      <c r="AB178" s="56" t="e">
        <f>+'Ark1'!#REF!</f>
        <v>#REF!</v>
      </c>
      <c r="AC178" s="189" t="e">
        <f>+'Ark1'!#REF!</f>
        <v>#REF!</v>
      </c>
      <c r="AD178" s="189" t="e">
        <f>+'Ark1'!#REF!</f>
        <v>#REF!</v>
      </c>
      <c r="AE178" s="58" t="e">
        <f>+'Ark1'!#REF!</f>
        <v>#REF!</v>
      </c>
      <c r="AF178" s="58" t="e">
        <f>+'Ark1'!#REF!</f>
        <v>#REF!</v>
      </c>
      <c r="AG178" s="166" t="e">
        <f>+'Ark1'!#REF!</f>
        <v>#REF!</v>
      </c>
      <c r="AH178" s="166" t="e">
        <f>+'Ark1'!#REF!</f>
        <v>#REF!</v>
      </c>
      <c r="AI178" s="78" t="e">
        <f>+'Ark1'!#REF!</f>
        <v>#REF!</v>
      </c>
      <c r="AJ178" s="78" t="e">
        <f>+'Ark1'!#REF!</f>
        <v>#REF!</v>
      </c>
      <c r="AK178" s="78" t="e">
        <f>+'Ark1'!#REF!</f>
        <v>#REF!</v>
      </c>
      <c r="AL178" s="58" t="e">
        <f t="shared" si="6"/>
        <v>#REF!</v>
      </c>
      <c r="AM178" s="58" t="e">
        <f t="shared" si="7"/>
        <v>#REF!</v>
      </c>
      <c r="AN178" s="47"/>
    </row>
    <row r="179" spans="23:40">
      <c r="W179" s="47"/>
      <c r="X179" s="56" t="e">
        <f>+'Ark1'!#REF!</f>
        <v>#REF!</v>
      </c>
      <c r="Y179" s="56" t="e">
        <f>+'Ark1'!#REF!</f>
        <v>#REF!</v>
      </c>
      <c r="Z179" s="57" t="s">
        <v>470</v>
      </c>
      <c r="AA179" s="56" t="e">
        <f>+'Ark1'!#REF!</f>
        <v>#REF!</v>
      </c>
      <c r="AB179" s="56" t="e">
        <f>+'Ark1'!#REF!</f>
        <v>#REF!</v>
      </c>
      <c r="AC179" s="189" t="e">
        <f>+'Ark1'!#REF!</f>
        <v>#REF!</v>
      </c>
      <c r="AD179" s="189" t="e">
        <f>+'Ark1'!#REF!</f>
        <v>#REF!</v>
      </c>
      <c r="AE179" s="58" t="e">
        <f>+'Ark1'!#REF!</f>
        <v>#REF!</v>
      </c>
      <c r="AF179" s="58" t="e">
        <f>+'Ark1'!#REF!</f>
        <v>#REF!</v>
      </c>
      <c r="AG179" s="166" t="e">
        <f>+'Ark1'!#REF!</f>
        <v>#REF!</v>
      </c>
      <c r="AH179" s="166" t="e">
        <f>+'Ark1'!#REF!</f>
        <v>#REF!</v>
      </c>
      <c r="AI179" s="78" t="e">
        <f>+'Ark1'!#REF!</f>
        <v>#REF!</v>
      </c>
      <c r="AJ179" s="78" t="e">
        <f>+'Ark1'!#REF!</f>
        <v>#REF!</v>
      </c>
      <c r="AK179" s="78" t="e">
        <f>+'Ark1'!#REF!</f>
        <v>#REF!</v>
      </c>
      <c r="AL179" s="58" t="e">
        <f t="shared" si="6"/>
        <v>#REF!</v>
      </c>
      <c r="AM179" s="58" t="e">
        <f t="shared" si="7"/>
        <v>#REF!</v>
      </c>
      <c r="AN179" s="47"/>
    </row>
    <row r="180" spans="23:40">
      <c r="W180" s="47"/>
      <c r="X180" s="56" t="e">
        <f>+'Ark1'!#REF!</f>
        <v>#REF!</v>
      </c>
      <c r="Y180" s="56" t="e">
        <f>+'Ark1'!#REF!</f>
        <v>#REF!</v>
      </c>
      <c r="Z180" s="57" t="s">
        <v>471</v>
      </c>
      <c r="AA180" s="56" t="e">
        <f>+'Ark1'!#REF!</f>
        <v>#REF!</v>
      </c>
      <c r="AB180" s="56" t="e">
        <f>+'Ark1'!#REF!</f>
        <v>#REF!</v>
      </c>
      <c r="AC180" s="189" t="e">
        <f>+'Ark1'!#REF!</f>
        <v>#REF!</v>
      </c>
      <c r="AD180" s="189" t="e">
        <f>+'Ark1'!#REF!</f>
        <v>#REF!</v>
      </c>
      <c r="AE180" s="58" t="e">
        <f>+'Ark1'!#REF!</f>
        <v>#REF!</v>
      </c>
      <c r="AF180" s="58" t="e">
        <f>+'Ark1'!#REF!</f>
        <v>#REF!</v>
      </c>
      <c r="AG180" s="166" t="e">
        <f>+'Ark1'!#REF!</f>
        <v>#REF!</v>
      </c>
      <c r="AH180" s="166" t="e">
        <f>+'Ark1'!#REF!</f>
        <v>#REF!</v>
      </c>
      <c r="AI180" s="78" t="e">
        <f>+'Ark1'!#REF!</f>
        <v>#REF!</v>
      </c>
      <c r="AJ180" s="78" t="e">
        <f>+'Ark1'!#REF!</f>
        <v>#REF!</v>
      </c>
      <c r="AK180" s="78" t="e">
        <f>+'Ark1'!#REF!</f>
        <v>#REF!</v>
      </c>
      <c r="AL180" s="58" t="e">
        <f t="shared" si="6"/>
        <v>#REF!</v>
      </c>
      <c r="AM180" s="58" t="e">
        <f t="shared" si="7"/>
        <v>#REF!</v>
      </c>
      <c r="AN180" s="47"/>
    </row>
    <row r="181" spans="23:40">
      <c r="W181" s="47"/>
      <c r="X181" s="56" t="e">
        <f>+'Ark1'!#REF!</f>
        <v>#REF!</v>
      </c>
      <c r="Y181" s="56" t="e">
        <f>+'Ark1'!#REF!</f>
        <v>#REF!</v>
      </c>
      <c r="Z181" s="57" t="s">
        <v>472</v>
      </c>
      <c r="AA181" s="56" t="e">
        <f>+'Ark1'!#REF!</f>
        <v>#REF!</v>
      </c>
      <c r="AB181" s="56" t="e">
        <f>+'Ark1'!#REF!</f>
        <v>#REF!</v>
      </c>
      <c r="AC181" s="189" t="e">
        <f>+'Ark1'!#REF!</f>
        <v>#REF!</v>
      </c>
      <c r="AD181" s="189" t="e">
        <f>+'Ark1'!#REF!</f>
        <v>#REF!</v>
      </c>
      <c r="AE181" s="58" t="e">
        <f>+'Ark1'!#REF!</f>
        <v>#REF!</v>
      </c>
      <c r="AF181" s="58" t="e">
        <f>+'Ark1'!#REF!</f>
        <v>#REF!</v>
      </c>
      <c r="AG181" s="166" t="e">
        <f>+'Ark1'!#REF!</f>
        <v>#REF!</v>
      </c>
      <c r="AH181" s="166" t="e">
        <f>+'Ark1'!#REF!</f>
        <v>#REF!</v>
      </c>
      <c r="AI181" s="78" t="e">
        <f>+'Ark1'!#REF!</f>
        <v>#REF!</v>
      </c>
      <c r="AJ181" s="78" t="e">
        <f>+'Ark1'!#REF!</f>
        <v>#REF!</v>
      </c>
      <c r="AK181" s="78" t="e">
        <f>+'Ark1'!#REF!</f>
        <v>#REF!</v>
      </c>
      <c r="AL181" s="58" t="e">
        <f t="shared" si="6"/>
        <v>#REF!</v>
      </c>
      <c r="AM181" s="58" t="e">
        <f t="shared" si="7"/>
        <v>#REF!</v>
      </c>
      <c r="AN181" s="47"/>
    </row>
    <row r="182" spans="23:40">
      <c r="W182" s="47"/>
      <c r="X182" s="56" t="e">
        <f>+'Ark1'!#REF!</f>
        <v>#REF!</v>
      </c>
      <c r="Y182" s="56" t="e">
        <f>+'Ark1'!#REF!</f>
        <v>#REF!</v>
      </c>
      <c r="Z182" s="57" t="s">
        <v>473</v>
      </c>
      <c r="AA182" s="56" t="e">
        <f>+'Ark1'!#REF!</f>
        <v>#REF!</v>
      </c>
      <c r="AB182" s="56" t="e">
        <f>+'Ark1'!#REF!</f>
        <v>#REF!</v>
      </c>
      <c r="AC182" s="189" t="e">
        <f>+'Ark1'!#REF!</f>
        <v>#REF!</v>
      </c>
      <c r="AD182" s="189" t="e">
        <f>+'Ark1'!#REF!</f>
        <v>#REF!</v>
      </c>
      <c r="AE182" s="58" t="e">
        <f>+'Ark1'!#REF!</f>
        <v>#REF!</v>
      </c>
      <c r="AF182" s="58" t="e">
        <f>+'Ark1'!#REF!</f>
        <v>#REF!</v>
      </c>
      <c r="AG182" s="166" t="e">
        <f>+'Ark1'!#REF!</f>
        <v>#REF!</v>
      </c>
      <c r="AH182" s="166" t="e">
        <f>+'Ark1'!#REF!</f>
        <v>#REF!</v>
      </c>
      <c r="AI182" s="78" t="e">
        <f>+'Ark1'!#REF!</f>
        <v>#REF!</v>
      </c>
      <c r="AJ182" s="78" t="e">
        <f>+'Ark1'!#REF!</f>
        <v>#REF!</v>
      </c>
      <c r="AK182" s="78" t="e">
        <f>+'Ark1'!#REF!</f>
        <v>#REF!</v>
      </c>
      <c r="AL182" s="58" t="e">
        <f t="shared" si="6"/>
        <v>#REF!</v>
      </c>
      <c r="AM182" s="58" t="e">
        <f t="shared" si="7"/>
        <v>#REF!</v>
      </c>
      <c r="AN182" s="47"/>
    </row>
    <row r="183" spans="23:40">
      <c r="W183" s="47"/>
      <c r="X183" s="56" t="e">
        <f>+'Ark1'!#REF!</f>
        <v>#REF!</v>
      </c>
      <c r="Y183" s="56" t="e">
        <f>+'Ark1'!#REF!</f>
        <v>#REF!</v>
      </c>
      <c r="Z183" s="57" t="s">
        <v>474</v>
      </c>
      <c r="AA183" s="56" t="e">
        <f>+'Ark1'!#REF!</f>
        <v>#REF!</v>
      </c>
      <c r="AB183" s="56" t="e">
        <f>+'Ark1'!#REF!</f>
        <v>#REF!</v>
      </c>
      <c r="AC183" s="189" t="e">
        <f>+'Ark1'!#REF!</f>
        <v>#REF!</v>
      </c>
      <c r="AD183" s="189" t="e">
        <f>+'Ark1'!#REF!</f>
        <v>#REF!</v>
      </c>
      <c r="AE183" s="58" t="e">
        <f>+'Ark1'!#REF!</f>
        <v>#REF!</v>
      </c>
      <c r="AF183" s="58" t="e">
        <f>+'Ark1'!#REF!</f>
        <v>#REF!</v>
      </c>
      <c r="AG183" s="166" t="e">
        <f>+'Ark1'!#REF!</f>
        <v>#REF!</v>
      </c>
      <c r="AH183" s="166" t="e">
        <f>+'Ark1'!#REF!</f>
        <v>#REF!</v>
      </c>
      <c r="AI183" s="78" t="e">
        <f>+'Ark1'!#REF!</f>
        <v>#REF!</v>
      </c>
      <c r="AJ183" s="78" t="e">
        <f>+'Ark1'!#REF!</f>
        <v>#REF!</v>
      </c>
      <c r="AK183" s="78" t="e">
        <f>+'Ark1'!#REF!</f>
        <v>#REF!</v>
      </c>
      <c r="AL183" s="58" t="e">
        <f t="shared" si="6"/>
        <v>#REF!</v>
      </c>
      <c r="AM183" s="58" t="e">
        <f t="shared" si="7"/>
        <v>#REF!</v>
      </c>
      <c r="AN183" s="47"/>
    </row>
    <row r="184" spans="23:40">
      <c r="W184" s="47"/>
      <c r="X184" s="56" t="e">
        <f>+'Ark1'!#REF!</f>
        <v>#REF!</v>
      </c>
      <c r="Y184" s="56" t="e">
        <f>+'Ark1'!#REF!</f>
        <v>#REF!</v>
      </c>
      <c r="Z184" s="57" t="s">
        <v>475</v>
      </c>
      <c r="AA184" s="56" t="e">
        <f>+'Ark1'!#REF!</f>
        <v>#REF!</v>
      </c>
      <c r="AB184" s="56" t="e">
        <f>+'Ark1'!#REF!</f>
        <v>#REF!</v>
      </c>
      <c r="AC184" s="189" t="e">
        <f>+'Ark1'!#REF!</f>
        <v>#REF!</v>
      </c>
      <c r="AD184" s="189" t="e">
        <f>+'Ark1'!#REF!</f>
        <v>#REF!</v>
      </c>
      <c r="AE184" s="58" t="e">
        <f>+'Ark1'!#REF!</f>
        <v>#REF!</v>
      </c>
      <c r="AF184" s="58" t="e">
        <f>+'Ark1'!#REF!</f>
        <v>#REF!</v>
      </c>
      <c r="AG184" s="166" t="e">
        <f>+'Ark1'!#REF!</f>
        <v>#REF!</v>
      </c>
      <c r="AH184" s="166" t="e">
        <f>+'Ark1'!#REF!</f>
        <v>#REF!</v>
      </c>
      <c r="AI184" s="78" t="e">
        <f>+'Ark1'!#REF!</f>
        <v>#REF!</v>
      </c>
      <c r="AJ184" s="78" t="e">
        <f>+'Ark1'!#REF!</f>
        <v>#REF!</v>
      </c>
      <c r="AK184" s="78" t="e">
        <f>+'Ark1'!#REF!</f>
        <v>#REF!</v>
      </c>
      <c r="AL184" s="58" t="e">
        <f t="shared" si="6"/>
        <v>#REF!</v>
      </c>
      <c r="AM184" s="58" t="e">
        <f t="shared" si="7"/>
        <v>#REF!</v>
      </c>
      <c r="AN184" s="47"/>
    </row>
    <row r="185" spans="23:40">
      <c r="W185" s="47"/>
      <c r="X185" s="56" t="e">
        <f>+'Ark1'!#REF!</f>
        <v>#REF!</v>
      </c>
      <c r="Y185" s="56" t="e">
        <f>+'Ark1'!#REF!</f>
        <v>#REF!</v>
      </c>
      <c r="Z185" s="57" t="s">
        <v>476</v>
      </c>
      <c r="AA185" s="56" t="e">
        <f>+'Ark1'!#REF!</f>
        <v>#REF!</v>
      </c>
      <c r="AB185" s="56" t="e">
        <f>+'Ark1'!#REF!</f>
        <v>#REF!</v>
      </c>
      <c r="AC185" s="189" t="e">
        <f>+'Ark1'!#REF!</f>
        <v>#REF!</v>
      </c>
      <c r="AD185" s="189" t="e">
        <f>+'Ark1'!#REF!</f>
        <v>#REF!</v>
      </c>
      <c r="AE185" s="58" t="e">
        <f>+'Ark1'!#REF!</f>
        <v>#REF!</v>
      </c>
      <c r="AF185" s="58" t="e">
        <f>+'Ark1'!#REF!</f>
        <v>#REF!</v>
      </c>
      <c r="AG185" s="166" t="e">
        <f>+'Ark1'!#REF!</f>
        <v>#REF!</v>
      </c>
      <c r="AH185" s="166" t="e">
        <f>+'Ark1'!#REF!</f>
        <v>#REF!</v>
      </c>
      <c r="AI185" s="78" t="e">
        <f>+'Ark1'!#REF!</f>
        <v>#REF!</v>
      </c>
      <c r="AJ185" s="78" t="e">
        <f>+'Ark1'!#REF!</f>
        <v>#REF!</v>
      </c>
      <c r="AK185" s="78" t="e">
        <f>+'Ark1'!#REF!</f>
        <v>#REF!</v>
      </c>
      <c r="AL185" s="58" t="e">
        <f t="shared" si="6"/>
        <v>#REF!</v>
      </c>
      <c r="AM185" s="58" t="e">
        <f t="shared" si="7"/>
        <v>#REF!</v>
      </c>
      <c r="AN185" s="47"/>
    </row>
    <row r="186" spans="23:40">
      <c r="W186" s="47"/>
      <c r="X186" s="56" t="e">
        <f>+'Ark1'!#REF!</f>
        <v>#REF!</v>
      </c>
      <c r="Y186" s="56" t="e">
        <f>+'Ark1'!#REF!</f>
        <v>#REF!</v>
      </c>
      <c r="Z186" s="57" t="s">
        <v>477</v>
      </c>
      <c r="AA186" s="56" t="e">
        <f>+'Ark1'!#REF!</f>
        <v>#REF!</v>
      </c>
      <c r="AB186" s="56" t="e">
        <f>+'Ark1'!#REF!</f>
        <v>#REF!</v>
      </c>
      <c r="AC186" s="189" t="e">
        <f>+'Ark1'!#REF!</f>
        <v>#REF!</v>
      </c>
      <c r="AD186" s="189" t="e">
        <f>+'Ark1'!#REF!</f>
        <v>#REF!</v>
      </c>
      <c r="AE186" s="58" t="e">
        <f>+'Ark1'!#REF!</f>
        <v>#REF!</v>
      </c>
      <c r="AF186" s="58" t="e">
        <f>+'Ark1'!#REF!</f>
        <v>#REF!</v>
      </c>
      <c r="AG186" s="166" t="e">
        <f>+'Ark1'!#REF!</f>
        <v>#REF!</v>
      </c>
      <c r="AH186" s="166" t="e">
        <f>+'Ark1'!#REF!</f>
        <v>#REF!</v>
      </c>
      <c r="AI186" s="78" t="e">
        <f>+'Ark1'!#REF!</f>
        <v>#REF!</v>
      </c>
      <c r="AJ186" s="78" t="e">
        <f>+'Ark1'!#REF!</f>
        <v>#REF!</v>
      </c>
      <c r="AK186" s="78" t="e">
        <f>+'Ark1'!#REF!</f>
        <v>#REF!</v>
      </c>
      <c r="AL186" s="58" t="e">
        <f t="shared" si="6"/>
        <v>#REF!</v>
      </c>
      <c r="AM186" s="58" t="e">
        <f t="shared" si="7"/>
        <v>#REF!</v>
      </c>
      <c r="AN186" s="47"/>
    </row>
    <row r="187" spans="23:40">
      <c r="W187" s="47"/>
      <c r="X187" s="56" t="e">
        <f>+'Ark1'!#REF!</f>
        <v>#REF!</v>
      </c>
      <c r="Y187" s="56" t="e">
        <f>+'Ark1'!#REF!</f>
        <v>#REF!</v>
      </c>
      <c r="Z187" s="57" t="s">
        <v>478</v>
      </c>
      <c r="AA187" s="56" t="e">
        <f>+'Ark1'!#REF!</f>
        <v>#REF!</v>
      </c>
      <c r="AB187" s="56" t="e">
        <f>+'Ark1'!#REF!</f>
        <v>#REF!</v>
      </c>
      <c r="AC187" s="189" t="e">
        <f>+'Ark1'!#REF!</f>
        <v>#REF!</v>
      </c>
      <c r="AD187" s="189" t="e">
        <f>+'Ark1'!#REF!</f>
        <v>#REF!</v>
      </c>
      <c r="AE187" s="58" t="e">
        <f>+'Ark1'!#REF!</f>
        <v>#REF!</v>
      </c>
      <c r="AF187" s="58" t="e">
        <f>+'Ark1'!#REF!</f>
        <v>#REF!</v>
      </c>
      <c r="AG187" s="166" t="e">
        <f>+'Ark1'!#REF!</f>
        <v>#REF!</v>
      </c>
      <c r="AH187" s="166" t="e">
        <f>+'Ark1'!#REF!</f>
        <v>#REF!</v>
      </c>
      <c r="AI187" s="78" t="e">
        <f>+'Ark1'!#REF!</f>
        <v>#REF!</v>
      </c>
      <c r="AJ187" s="78" t="e">
        <f>+'Ark1'!#REF!</f>
        <v>#REF!</v>
      </c>
      <c r="AK187" s="78" t="e">
        <f>+'Ark1'!#REF!</f>
        <v>#REF!</v>
      </c>
      <c r="AL187" s="58" t="e">
        <f t="shared" si="6"/>
        <v>#REF!</v>
      </c>
      <c r="AM187" s="58" t="e">
        <f t="shared" si="7"/>
        <v>#REF!</v>
      </c>
      <c r="AN187" s="47"/>
    </row>
    <row r="188" spans="23:40">
      <c r="W188" s="47"/>
      <c r="X188" t="e">
        <f>+'Ark1'!#REF!</f>
        <v>#REF!</v>
      </c>
      <c r="Y188" t="e">
        <f>+'Ark1'!#REF!</f>
        <v>#REF!</v>
      </c>
      <c r="Z188" s="3" t="s">
        <v>463</v>
      </c>
      <c r="AA188" t="e">
        <f>+'Ark1'!#REF!</f>
        <v>#REF!</v>
      </c>
      <c r="AB188" t="e">
        <f>+'Ark1'!#REF!</f>
        <v>#REF!</v>
      </c>
      <c r="AC188" s="207" t="e">
        <f>+'Ark1'!#REF!</f>
        <v>#REF!</v>
      </c>
      <c r="AD188" s="207" t="e">
        <f>+'Ark1'!#REF!</f>
        <v>#REF!</v>
      </c>
      <c r="AE188" s="1" t="e">
        <f>+'Ark1'!#REF!</f>
        <v>#REF!</v>
      </c>
      <c r="AF188" s="1" t="e">
        <f>+'Ark1'!#REF!</f>
        <v>#REF!</v>
      </c>
      <c r="AG188" s="101" t="e">
        <f>+'Ark1'!#REF!</f>
        <v>#REF!</v>
      </c>
      <c r="AH188" s="101" t="e">
        <f>+'Ark1'!#REF!</f>
        <v>#REF!</v>
      </c>
      <c r="AI188" s="11" t="e">
        <f>+'Ark1'!#REF!</f>
        <v>#REF!</v>
      </c>
      <c r="AJ188" s="11" t="e">
        <f>+'Ark1'!#REF!</f>
        <v>#REF!</v>
      </c>
      <c r="AK188" s="11" t="e">
        <f>+'Ark1'!#REF!</f>
        <v>#REF!</v>
      </c>
      <c r="AL188" s="1" t="e">
        <f t="shared" si="6"/>
        <v>#REF!</v>
      </c>
      <c r="AM188" s="1" t="e">
        <f t="shared" si="7"/>
        <v>#REF!</v>
      </c>
      <c r="AN188" s="47"/>
    </row>
    <row r="189" spans="23:40">
      <c r="W189" s="47"/>
      <c r="X189" t="e">
        <f>+'Ark1'!#REF!</f>
        <v>#REF!</v>
      </c>
      <c r="Y189" t="e">
        <f>+'Ark1'!#REF!</f>
        <v>#REF!</v>
      </c>
      <c r="Z189" s="3" t="s">
        <v>464</v>
      </c>
      <c r="AA189" t="e">
        <f>+'Ark1'!#REF!</f>
        <v>#REF!</v>
      </c>
      <c r="AB189" t="e">
        <f>+'Ark1'!#REF!</f>
        <v>#REF!</v>
      </c>
      <c r="AC189" s="207" t="e">
        <f>+'Ark1'!#REF!</f>
        <v>#REF!</v>
      </c>
      <c r="AD189" s="207" t="e">
        <f>+'Ark1'!#REF!</f>
        <v>#REF!</v>
      </c>
      <c r="AE189" s="1" t="e">
        <f>+'Ark1'!#REF!</f>
        <v>#REF!</v>
      </c>
      <c r="AF189" s="1" t="e">
        <f>+'Ark1'!#REF!</f>
        <v>#REF!</v>
      </c>
      <c r="AG189" s="101" t="e">
        <f>+'Ark1'!#REF!</f>
        <v>#REF!</v>
      </c>
      <c r="AH189" s="101" t="e">
        <f>+'Ark1'!#REF!</f>
        <v>#REF!</v>
      </c>
      <c r="AI189" s="11" t="e">
        <f>+'Ark1'!#REF!</f>
        <v>#REF!</v>
      </c>
      <c r="AJ189" s="11" t="e">
        <f>+'Ark1'!#REF!</f>
        <v>#REF!</v>
      </c>
      <c r="AK189" s="11" t="e">
        <f>+'Ark1'!#REF!</f>
        <v>#REF!</v>
      </c>
      <c r="AL189" s="1" t="e">
        <f t="shared" si="6"/>
        <v>#REF!</v>
      </c>
      <c r="AM189" s="1" t="e">
        <f t="shared" si="7"/>
        <v>#REF!</v>
      </c>
      <c r="AN189" s="47"/>
    </row>
    <row r="190" spans="23:40">
      <c r="W190" s="47"/>
      <c r="X190" t="e">
        <f>+'Ark1'!#REF!</f>
        <v>#REF!</v>
      </c>
      <c r="Y190" t="e">
        <f>+'Ark1'!#REF!</f>
        <v>#REF!</v>
      </c>
      <c r="Z190" s="3" t="s">
        <v>465</v>
      </c>
      <c r="AA190" t="e">
        <f>+'Ark1'!#REF!</f>
        <v>#REF!</v>
      </c>
      <c r="AB190" t="e">
        <f>+'Ark1'!#REF!</f>
        <v>#REF!</v>
      </c>
      <c r="AC190" s="207" t="e">
        <f>+'Ark1'!#REF!</f>
        <v>#REF!</v>
      </c>
      <c r="AD190" s="207" t="e">
        <f>+'Ark1'!#REF!</f>
        <v>#REF!</v>
      </c>
      <c r="AE190" s="1" t="e">
        <f>+'Ark1'!#REF!</f>
        <v>#REF!</v>
      </c>
      <c r="AF190" s="1" t="e">
        <f>+'Ark1'!#REF!</f>
        <v>#REF!</v>
      </c>
      <c r="AG190" s="101" t="e">
        <f>+'Ark1'!#REF!</f>
        <v>#REF!</v>
      </c>
      <c r="AH190" s="101" t="e">
        <f>+'Ark1'!#REF!</f>
        <v>#REF!</v>
      </c>
      <c r="AI190" s="11" t="e">
        <f>+'Ark1'!#REF!</f>
        <v>#REF!</v>
      </c>
      <c r="AJ190" s="11" t="e">
        <f>+'Ark1'!#REF!</f>
        <v>#REF!</v>
      </c>
      <c r="AK190" s="11" t="e">
        <f>+'Ark1'!#REF!</f>
        <v>#REF!</v>
      </c>
      <c r="AL190" s="1" t="e">
        <f t="shared" si="6"/>
        <v>#REF!</v>
      </c>
      <c r="AM190" s="1" t="e">
        <f t="shared" si="7"/>
        <v>#REF!</v>
      </c>
      <c r="AN190" s="47"/>
    </row>
    <row r="191" spans="23:40">
      <c r="W191" s="47"/>
      <c r="X191" t="e">
        <f>+'Ark1'!#REF!</f>
        <v>#REF!</v>
      </c>
      <c r="Y191" t="e">
        <f>+'Ark1'!#REF!</f>
        <v>#REF!</v>
      </c>
      <c r="Z191" s="3" t="s">
        <v>466</v>
      </c>
      <c r="AA191" t="e">
        <f>+'Ark1'!#REF!</f>
        <v>#REF!</v>
      </c>
      <c r="AB191" t="e">
        <f>+'Ark1'!#REF!</f>
        <v>#REF!</v>
      </c>
      <c r="AC191" s="207" t="e">
        <f>+'Ark1'!#REF!</f>
        <v>#REF!</v>
      </c>
      <c r="AD191" s="207" t="e">
        <f>+'Ark1'!#REF!</f>
        <v>#REF!</v>
      </c>
      <c r="AE191" s="1" t="e">
        <f>+'Ark1'!#REF!</f>
        <v>#REF!</v>
      </c>
      <c r="AF191" s="1" t="e">
        <f>+'Ark1'!#REF!</f>
        <v>#REF!</v>
      </c>
      <c r="AG191" s="101" t="e">
        <f>+'Ark1'!#REF!</f>
        <v>#REF!</v>
      </c>
      <c r="AH191" s="101" t="e">
        <f>+'Ark1'!#REF!</f>
        <v>#REF!</v>
      </c>
      <c r="AI191" s="11" t="e">
        <f>+'Ark1'!#REF!</f>
        <v>#REF!</v>
      </c>
      <c r="AJ191" s="11" t="e">
        <f>+'Ark1'!#REF!</f>
        <v>#REF!</v>
      </c>
      <c r="AK191" s="11" t="e">
        <f>+'Ark1'!#REF!</f>
        <v>#REF!</v>
      </c>
      <c r="AL191" s="1" t="e">
        <f t="shared" si="6"/>
        <v>#REF!</v>
      </c>
      <c r="AM191" s="1" t="e">
        <f t="shared" si="7"/>
        <v>#REF!</v>
      </c>
      <c r="AN191" s="47"/>
    </row>
    <row r="192" spans="23:40">
      <c r="W192" s="47"/>
      <c r="X192" t="e">
        <f>+'Ark1'!#REF!</f>
        <v>#REF!</v>
      </c>
      <c r="Y192" t="e">
        <f>+'Ark1'!#REF!</f>
        <v>#REF!</v>
      </c>
      <c r="Z192" s="3" t="s">
        <v>467</v>
      </c>
      <c r="AA192" t="e">
        <f>+'Ark1'!#REF!</f>
        <v>#REF!</v>
      </c>
      <c r="AB192" t="e">
        <f>+'Ark1'!#REF!</f>
        <v>#REF!</v>
      </c>
      <c r="AC192" s="207" t="e">
        <f>+'Ark1'!#REF!</f>
        <v>#REF!</v>
      </c>
      <c r="AD192" s="207" t="e">
        <f>+'Ark1'!#REF!</f>
        <v>#REF!</v>
      </c>
      <c r="AE192" s="1" t="e">
        <f>+'Ark1'!#REF!</f>
        <v>#REF!</v>
      </c>
      <c r="AF192" s="1" t="e">
        <f>+'Ark1'!#REF!</f>
        <v>#REF!</v>
      </c>
      <c r="AG192" s="101" t="e">
        <f>+'Ark1'!#REF!</f>
        <v>#REF!</v>
      </c>
      <c r="AH192" s="101" t="e">
        <f>+'Ark1'!#REF!</f>
        <v>#REF!</v>
      </c>
      <c r="AI192" s="11" t="e">
        <f>+'Ark1'!#REF!</f>
        <v>#REF!</v>
      </c>
      <c r="AJ192" s="11" t="e">
        <f>+'Ark1'!#REF!</f>
        <v>#REF!</v>
      </c>
      <c r="AK192" s="11" t="e">
        <f>+'Ark1'!#REF!</f>
        <v>#REF!</v>
      </c>
      <c r="AL192" s="1" t="e">
        <f t="shared" si="6"/>
        <v>#REF!</v>
      </c>
      <c r="AM192" s="1" t="e">
        <f t="shared" si="7"/>
        <v>#REF!</v>
      </c>
      <c r="AN192" s="47"/>
    </row>
    <row r="193" spans="23:40">
      <c r="W193" s="47"/>
      <c r="X193" t="e">
        <f>+'Ark1'!#REF!</f>
        <v>#REF!</v>
      </c>
      <c r="Y193" t="e">
        <f>+'Ark1'!#REF!</f>
        <v>#REF!</v>
      </c>
      <c r="Z193" s="3" t="s">
        <v>468</v>
      </c>
      <c r="AA193" t="e">
        <f>+'Ark1'!#REF!</f>
        <v>#REF!</v>
      </c>
      <c r="AB193" t="e">
        <f>+'Ark1'!#REF!</f>
        <v>#REF!</v>
      </c>
      <c r="AC193" s="207" t="e">
        <f>+'Ark1'!#REF!</f>
        <v>#REF!</v>
      </c>
      <c r="AD193" s="207" t="e">
        <f>+'Ark1'!#REF!</f>
        <v>#REF!</v>
      </c>
      <c r="AE193" s="1" t="e">
        <f>+'Ark1'!#REF!</f>
        <v>#REF!</v>
      </c>
      <c r="AF193" s="1" t="e">
        <f>+'Ark1'!#REF!</f>
        <v>#REF!</v>
      </c>
      <c r="AG193" s="101" t="e">
        <f>+'Ark1'!#REF!</f>
        <v>#REF!</v>
      </c>
      <c r="AH193" s="101" t="e">
        <f>+'Ark1'!#REF!</f>
        <v>#REF!</v>
      </c>
      <c r="AI193" s="11" t="e">
        <f>+'Ark1'!#REF!</f>
        <v>#REF!</v>
      </c>
      <c r="AJ193" s="11" t="e">
        <f>+'Ark1'!#REF!</f>
        <v>#REF!</v>
      </c>
      <c r="AK193" s="11" t="e">
        <f>+'Ark1'!#REF!</f>
        <v>#REF!</v>
      </c>
      <c r="AL193" s="1" t="e">
        <f t="shared" si="6"/>
        <v>#REF!</v>
      </c>
      <c r="AM193" s="1" t="e">
        <f t="shared" si="7"/>
        <v>#REF!</v>
      </c>
      <c r="AN193" s="47"/>
    </row>
    <row r="194" spans="23:40">
      <c r="W194" s="47"/>
      <c r="X194" t="e">
        <f>+'Ark1'!#REF!</f>
        <v>#REF!</v>
      </c>
      <c r="Y194" t="e">
        <f>+'Ark1'!#REF!</f>
        <v>#REF!</v>
      </c>
      <c r="Z194" s="3" t="s">
        <v>469</v>
      </c>
      <c r="AA194" t="e">
        <f>+'Ark1'!#REF!</f>
        <v>#REF!</v>
      </c>
      <c r="AB194" t="e">
        <f>+'Ark1'!#REF!</f>
        <v>#REF!</v>
      </c>
      <c r="AC194" s="207" t="e">
        <f>+'Ark1'!#REF!</f>
        <v>#REF!</v>
      </c>
      <c r="AD194" s="207" t="e">
        <f>+'Ark1'!#REF!</f>
        <v>#REF!</v>
      </c>
      <c r="AE194" s="1" t="e">
        <f>+'Ark1'!#REF!</f>
        <v>#REF!</v>
      </c>
      <c r="AF194" s="1" t="e">
        <f>+'Ark1'!#REF!</f>
        <v>#REF!</v>
      </c>
      <c r="AG194" s="101" t="e">
        <f>+'Ark1'!#REF!</f>
        <v>#REF!</v>
      </c>
      <c r="AH194" s="101" t="e">
        <f>+'Ark1'!#REF!</f>
        <v>#REF!</v>
      </c>
      <c r="AI194" s="11" t="e">
        <f>+'Ark1'!#REF!</f>
        <v>#REF!</v>
      </c>
      <c r="AJ194" s="11" t="e">
        <f>+'Ark1'!#REF!</f>
        <v>#REF!</v>
      </c>
      <c r="AK194" s="11" t="e">
        <f>+'Ark1'!#REF!</f>
        <v>#REF!</v>
      </c>
      <c r="AL194" s="1" t="e">
        <f t="shared" si="6"/>
        <v>#REF!</v>
      </c>
      <c r="AM194" s="1" t="e">
        <f t="shared" si="7"/>
        <v>#REF!</v>
      </c>
      <c r="AN194" s="47"/>
    </row>
    <row r="195" spans="23:40">
      <c r="W195" s="47"/>
      <c r="X195" t="e">
        <f>+'Ark1'!#REF!</f>
        <v>#REF!</v>
      </c>
      <c r="Y195" t="e">
        <f>+'Ark1'!#REF!</f>
        <v>#REF!</v>
      </c>
      <c r="Z195" s="3" t="s">
        <v>470</v>
      </c>
      <c r="AA195" t="e">
        <f>+'Ark1'!#REF!</f>
        <v>#REF!</v>
      </c>
      <c r="AB195" t="e">
        <f>+'Ark1'!#REF!</f>
        <v>#REF!</v>
      </c>
      <c r="AC195" s="207" t="e">
        <f>+'Ark1'!#REF!</f>
        <v>#REF!</v>
      </c>
      <c r="AD195" s="207" t="e">
        <f>+'Ark1'!#REF!</f>
        <v>#REF!</v>
      </c>
      <c r="AE195" s="1" t="e">
        <f>+'Ark1'!#REF!</f>
        <v>#REF!</v>
      </c>
      <c r="AF195" s="1" t="e">
        <f>+'Ark1'!#REF!</f>
        <v>#REF!</v>
      </c>
      <c r="AG195" s="101" t="e">
        <f>+'Ark1'!#REF!</f>
        <v>#REF!</v>
      </c>
      <c r="AH195" s="101" t="e">
        <f>+'Ark1'!#REF!</f>
        <v>#REF!</v>
      </c>
      <c r="AI195" s="11" t="e">
        <f>+'Ark1'!#REF!</f>
        <v>#REF!</v>
      </c>
      <c r="AJ195" s="11" t="e">
        <f>+'Ark1'!#REF!</f>
        <v>#REF!</v>
      </c>
      <c r="AK195" s="11" t="e">
        <f>+'Ark1'!#REF!</f>
        <v>#REF!</v>
      </c>
      <c r="AL195" s="1" t="e">
        <f t="shared" si="6"/>
        <v>#REF!</v>
      </c>
      <c r="AM195" s="1" t="e">
        <f t="shared" si="7"/>
        <v>#REF!</v>
      </c>
      <c r="AN195" s="47"/>
    </row>
    <row r="196" spans="23:40">
      <c r="W196" s="47"/>
      <c r="X196" t="e">
        <f>+'Ark1'!#REF!</f>
        <v>#REF!</v>
      </c>
      <c r="Y196" t="e">
        <f>+'Ark1'!#REF!</f>
        <v>#REF!</v>
      </c>
      <c r="Z196" s="3" t="s">
        <v>471</v>
      </c>
      <c r="AA196" t="e">
        <f>+'Ark1'!#REF!</f>
        <v>#REF!</v>
      </c>
      <c r="AB196" t="e">
        <f>+'Ark1'!#REF!</f>
        <v>#REF!</v>
      </c>
      <c r="AC196" s="207" t="e">
        <f>+'Ark1'!#REF!</f>
        <v>#REF!</v>
      </c>
      <c r="AD196" s="207" t="e">
        <f>+'Ark1'!#REF!</f>
        <v>#REF!</v>
      </c>
      <c r="AE196" s="1" t="e">
        <f>+'Ark1'!#REF!</f>
        <v>#REF!</v>
      </c>
      <c r="AF196" s="1" t="e">
        <f>+'Ark1'!#REF!</f>
        <v>#REF!</v>
      </c>
      <c r="AG196" s="101" t="e">
        <f>+'Ark1'!#REF!</f>
        <v>#REF!</v>
      </c>
      <c r="AH196" s="101" t="e">
        <f>+'Ark1'!#REF!</f>
        <v>#REF!</v>
      </c>
      <c r="AI196" s="11" t="e">
        <f>+'Ark1'!#REF!</f>
        <v>#REF!</v>
      </c>
      <c r="AJ196" s="11" t="e">
        <f>+'Ark1'!#REF!</f>
        <v>#REF!</v>
      </c>
      <c r="AK196" s="11" t="e">
        <f>+'Ark1'!#REF!</f>
        <v>#REF!</v>
      </c>
      <c r="AL196" s="1" t="e">
        <f t="shared" si="6"/>
        <v>#REF!</v>
      </c>
      <c r="AM196" s="1" t="e">
        <f t="shared" si="7"/>
        <v>#REF!</v>
      </c>
      <c r="AN196" s="47"/>
    </row>
    <row r="197" spans="23:40">
      <c r="W197" s="47"/>
      <c r="X197" t="e">
        <f>+'Ark1'!#REF!</f>
        <v>#REF!</v>
      </c>
      <c r="Y197" t="e">
        <f>+'Ark1'!#REF!</f>
        <v>#REF!</v>
      </c>
      <c r="Z197" s="3" t="s">
        <v>472</v>
      </c>
      <c r="AA197" t="e">
        <f>+'Ark1'!#REF!</f>
        <v>#REF!</v>
      </c>
      <c r="AB197" t="e">
        <f>+'Ark1'!#REF!</f>
        <v>#REF!</v>
      </c>
      <c r="AC197" s="207" t="e">
        <f>+'Ark1'!#REF!</f>
        <v>#REF!</v>
      </c>
      <c r="AD197" s="207" t="e">
        <f>+'Ark1'!#REF!</f>
        <v>#REF!</v>
      </c>
      <c r="AE197" s="1" t="e">
        <f>+'Ark1'!#REF!</f>
        <v>#REF!</v>
      </c>
      <c r="AF197" s="1" t="e">
        <f>+'Ark1'!#REF!</f>
        <v>#REF!</v>
      </c>
      <c r="AG197" s="101" t="e">
        <f>+'Ark1'!#REF!</f>
        <v>#REF!</v>
      </c>
      <c r="AH197" s="101" t="e">
        <f>+'Ark1'!#REF!</f>
        <v>#REF!</v>
      </c>
      <c r="AI197" s="11" t="e">
        <f>+'Ark1'!#REF!</f>
        <v>#REF!</v>
      </c>
      <c r="AJ197" s="11" t="e">
        <f>+'Ark1'!#REF!</f>
        <v>#REF!</v>
      </c>
      <c r="AK197" s="11" t="e">
        <f>+'Ark1'!#REF!</f>
        <v>#REF!</v>
      </c>
      <c r="AL197" s="1" t="e">
        <f t="shared" si="6"/>
        <v>#REF!</v>
      </c>
      <c r="AM197" s="1" t="e">
        <f t="shared" si="7"/>
        <v>#REF!</v>
      </c>
      <c r="AN197" s="47"/>
    </row>
    <row r="198" spans="23:40">
      <c r="W198" s="47"/>
      <c r="X198" t="e">
        <f>+'Ark1'!#REF!</f>
        <v>#REF!</v>
      </c>
      <c r="Y198" t="e">
        <f>+'Ark1'!#REF!</f>
        <v>#REF!</v>
      </c>
      <c r="Z198" s="3" t="s">
        <v>473</v>
      </c>
      <c r="AA198" t="e">
        <f>+'Ark1'!#REF!</f>
        <v>#REF!</v>
      </c>
      <c r="AB198" t="e">
        <f>+'Ark1'!#REF!</f>
        <v>#REF!</v>
      </c>
      <c r="AC198" s="207" t="e">
        <f>+'Ark1'!#REF!</f>
        <v>#REF!</v>
      </c>
      <c r="AD198" s="207" t="e">
        <f>+'Ark1'!#REF!</f>
        <v>#REF!</v>
      </c>
      <c r="AE198" s="1" t="e">
        <f>+'Ark1'!#REF!</f>
        <v>#REF!</v>
      </c>
      <c r="AF198" s="1" t="e">
        <f>+'Ark1'!#REF!</f>
        <v>#REF!</v>
      </c>
      <c r="AG198" s="101" t="e">
        <f>+'Ark1'!#REF!</f>
        <v>#REF!</v>
      </c>
      <c r="AH198" s="101" t="e">
        <f>+'Ark1'!#REF!</f>
        <v>#REF!</v>
      </c>
      <c r="AI198" s="11" t="e">
        <f>+'Ark1'!#REF!</f>
        <v>#REF!</v>
      </c>
      <c r="AJ198" s="11" t="e">
        <f>+'Ark1'!#REF!</f>
        <v>#REF!</v>
      </c>
      <c r="AK198" s="11" t="e">
        <f>+'Ark1'!#REF!</f>
        <v>#REF!</v>
      </c>
      <c r="AL198" s="1" t="e">
        <f t="shared" si="6"/>
        <v>#REF!</v>
      </c>
      <c r="AM198" s="1" t="e">
        <f t="shared" si="7"/>
        <v>#REF!</v>
      </c>
      <c r="AN198" s="47"/>
    </row>
    <row r="199" spans="23:40">
      <c r="W199" s="47"/>
      <c r="X199" t="e">
        <f>+'Ark1'!#REF!</f>
        <v>#REF!</v>
      </c>
      <c r="Y199" t="e">
        <f>+'Ark1'!#REF!</f>
        <v>#REF!</v>
      </c>
      <c r="Z199" s="3" t="s">
        <v>474</v>
      </c>
      <c r="AA199" t="e">
        <f>+'Ark1'!#REF!</f>
        <v>#REF!</v>
      </c>
      <c r="AB199" t="e">
        <f>+'Ark1'!#REF!</f>
        <v>#REF!</v>
      </c>
      <c r="AC199" s="207" t="e">
        <f>+'Ark1'!#REF!</f>
        <v>#REF!</v>
      </c>
      <c r="AD199" s="207" t="e">
        <f>+'Ark1'!#REF!</f>
        <v>#REF!</v>
      </c>
      <c r="AE199" s="1" t="e">
        <f>+'Ark1'!#REF!</f>
        <v>#REF!</v>
      </c>
      <c r="AF199" s="1" t="e">
        <f>+'Ark1'!#REF!</f>
        <v>#REF!</v>
      </c>
      <c r="AG199" s="101" t="e">
        <f>+'Ark1'!#REF!</f>
        <v>#REF!</v>
      </c>
      <c r="AH199" s="101" t="e">
        <f>+'Ark1'!#REF!</f>
        <v>#REF!</v>
      </c>
      <c r="AI199" s="11" t="e">
        <f>+'Ark1'!#REF!</f>
        <v>#REF!</v>
      </c>
      <c r="AJ199" s="11" t="e">
        <f>+'Ark1'!#REF!</f>
        <v>#REF!</v>
      </c>
      <c r="AK199" s="11" t="e">
        <f>+'Ark1'!#REF!</f>
        <v>#REF!</v>
      </c>
      <c r="AL199" s="1" t="e">
        <f t="shared" si="6"/>
        <v>#REF!</v>
      </c>
      <c r="AM199" s="1" t="e">
        <f t="shared" si="7"/>
        <v>#REF!</v>
      </c>
      <c r="AN199" s="47"/>
    </row>
    <row r="200" spans="23:40">
      <c r="W200" s="47"/>
      <c r="X200" t="e">
        <f>+'Ark1'!#REF!</f>
        <v>#REF!</v>
      </c>
      <c r="Y200" t="e">
        <f>+'Ark1'!#REF!</f>
        <v>#REF!</v>
      </c>
      <c r="Z200" s="3" t="s">
        <v>475</v>
      </c>
      <c r="AA200" t="e">
        <f>+'Ark1'!#REF!</f>
        <v>#REF!</v>
      </c>
      <c r="AB200" t="e">
        <f>+'Ark1'!#REF!</f>
        <v>#REF!</v>
      </c>
      <c r="AC200" s="207" t="e">
        <f>+'Ark1'!#REF!</f>
        <v>#REF!</v>
      </c>
      <c r="AD200" s="207" t="e">
        <f>+'Ark1'!#REF!</f>
        <v>#REF!</v>
      </c>
      <c r="AE200" s="1" t="e">
        <f>+'Ark1'!#REF!</f>
        <v>#REF!</v>
      </c>
      <c r="AF200" s="1" t="e">
        <f>+'Ark1'!#REF!</f>
        <v>#REF!</v>
      </c>
      <c r="AG200" s="101" t="e">
        <f>+'Ark1'!#REF!</f>
        <v>#REF!</v>
      </c>
      <c r="AH200" s="101" t="e">
        <f>+'Ark1'!#REF!</f>
        <v>#REF!</v>
      </c>
      <c r="AI200" s="11" t="e">
        <f>+'Ark1'!#REF!</f>
        <v>#REF!</v>
      </c>
      <c r="AJ200" s="11" t="e">
        <f>+'Ark1'!#REF!</f>
        <v>#REF!</v>
      </c>
      <c r="AK200" s="11" t="e">
        <f>+'Ark1'!#REF!</f>
        <v>#REF!</v>
      </c>
      <c r="AL200" s="1" t="e">
        <f t="shared" si="6"/>
        <v>#REF!</v>
      </c>
      <c r="AM200" s="1" t="e">
        <f t="shared" si="7"/>
        <v>#REF!</v>
      </c>
      <c r="AN200" s="47"/>
    </row>
    <row r="201" spans="23:40">
      <c r="W201" s="47"/>
      <c r="X201" t="e">
        <f>+'Ark1'!#REF!</f>
        <v>#REF!</v>
      </c>
      <c r="Y201" t="e">
        <f>+'Ark1'!#REF!</f>
        <v>#REF!</v>
      </c>
      <c r="Z201" s="3" t="s">
        <v>476</v>
      </c>
      <c r="AA201" t="e">
        <f>+'Ark1'!#REF!</f>
        <v>#REF!</v>
      </c>
      <c r="AB201" t="e">
        <f>+'Ark1'!#REF!</f>
        <v>#REF!</v>
      </c>
      <c r="AC201" s="207" t="e">
        <f>+'Ark1'!#REF!</f>
        <v>#REF!</v>
      </c>
      <c r="AD201" s="207" t="e">
        <f>+'Ark1'!#REF!</f>
        <v>#REF!</v>
      </c>
      <c r="AE201" s="1" t="e">
        <f>+'Ark1'!#REF!</f>
        <v>#REF!</v>
      </c>
      <c r="AF201" s="1" t="e">
        <f>+'Ark1'!#REF!</f>
        <v>#REF!</v>
      </c>
      <c r="AG201" s="101" t="e">
        <f>+'Ark1'!#REF!</f>
        <v>#REF!</v>
      </c>
      <c r="AH201" s="101" t="e">
        <f>+'Ark1'!#REF!</f>
        <v>#REF!</v>
      </c>
      <c r="AI201" s="11" t="e">
        <f>+'Ark1'!#REF!</f>
        <v>#REF!</v>
      </c>
      <c r="AJ201" s="11" t="e">
        <f>+'Ark1'!#REF!</f>
        <v>#REF!</v>
      </c>
      <c r="AK201" s="11" t="e">
        <f>+'Ark1'!#REF!</f>
        <v>#REF!</v>
      </c>
      <c r="AL201" s="1" t="e">
        <f t="shared" si="6"/>
        <v>#REF!</v>
      </c>
      <c r="AM201" s="1" t="e">
        <f t="shared" si="7"/>
        <v>#REF!</v>
      </c>
      <c r="AN201" s="47"/>
    </row>
    <row r="202" spans="23:40">
      <c r="W202" s="47"/>
      <c r="X202" t="e">
        <f>+'Ark1'!#REF!</f>
        <v>#REF!</v>
      </c>
      <c r="Y202" t="e">
        <f>+'Ark1'!#REF!</f>
        <v>#REF!</v>
      </c>
      <c r="Z202" s="3" t="s">
        <v>477</v>
      </c>
      <c r="AA202" t="e">
        <f>+'Ark1'!#REF!</f>
        <v>#REF!</v>
      </c>
      <c r="AB202" t="e">
        <f>+'Ark1'!#REF!</f>
        <v>#REF!</v>
      </c>
      <c r="AC202" s="207" t="e">
        <f>+'Ark1'!#REF!</f>
        <v>#REF!</v>
      </c>
      <c r="AD202" s="207" t="e">
        <f>+'Ark1'!#REF!</f>
        <v>#REF!</v>
      </c>
      <c r="AE202" s="1" t="e">
        <f>+'Ark1'!#REF!</f>
        <v>#REF!</v>
      </c>
      <c r="AF202" s="1" t="e">
        <f>+'Ark1'!#REF!</f>
        <v>#REF!</v>
      </c>
      <c r="AG202" s="101" t="e">
        <f>+'Ark1'!#REF!</f>
        <v>#REF!</v>
      </c>
      <c r="AH202" s="101" t="e">
        <f>+'Ark1'!#REF!</f>
        <v>#REF!</v>
      </c>
      <c r="AI202" s="11" t="e">
        <f>+'Ark1'!#REF!</f>
        <v>#REF!</v>
      </c>
      <c r="AJ202" s="11" t="e">
        <f>+'Ark1'!#REF!</f>
        <v>#REF!</v>
      </c>
      <c r="AK202" s="11" t="e">
        <f>+'Ark1'!#REF!</f>
        <v>#REF!</v>
      </c>
      <c r="AL202" s="1" t="e">
        <f t="shared" si="6"/>
        <v>#REF!</v>
      </c>
      <c r="AM202" s="1" t="e">
        <f t="shared" si="7"/>
        <v>#REF!</v>
      </c>
      <c r="AN202" s="47"/>
    </row>
    <row r="203" spans="23:40">
      <c r="W203" s="47"/>
      <c r="X203" t="e">
        <f>+'Ark1'!#REF!</f>
        <v>#REF!</v>
      </c>
      <c r="Y203" t="e">
        <f>+'Ark1'!#REF!</f>
        <v>#REF!</v>
      </c>
      <c r="Z203" s="3" t="s">
        <v>478</v>
      </c>
      <c r="AA203" t="e">
        <f>+'Ark1'!#REF!</f>
        <v>#REF!</v>
      </c>
      <c r="AB203" t="e">
        <f>+'Ark1'!#REF!</f>
        <v>#REF!</v>
      </c>
      <c r="AC203" s="207" t="e">
        <f>+'Ark1'!#REF!</f>
        <v>#REF!</v>
      </c>
      <c r="AD203" s="207" t="e">
        <f>+'Ark1'!#REF!</f>
        <v>#REF!</v>
      </c>
      <c r="AE203" s="1" t="e">
        <f>+'Ark1'!#REF!</f>
        <v>#REF!</v>
      </c>
      <c r="AF203" s="1" t="e">
        <f>+'Ark1'!#REF!</f>
        <v>#REF!</v>
      </c>
      <c r="AG203" s="101" t="e">
        <f>+'Ark1'!#REF!</f>
        <v>#REF!</v>
      </c>
      <c r="AH203" s="101" t="e">
        <f>+'Ark1'!#REF!</f>
        <v>#REF!</v>
      </c>
      <c r="AI203" s="11" t="e">
        <f>+'Ark1'!#REF!</f>
        <v>#REF!</v>
      </c>
      <c r="AJ203" s="11" t="e">
        <f>+'Ark1'!#REF!</f>
        <v>#REF!</v>
      </c>
      <c r="AK203" s="11" t="e">
        <f>+'Ark1'!#REF!</f>
        <v>#REF!</v>
      </c>
      <c r="AL203" s="1" t="e">
        <f t="shared" si="6"/>
        <v>#REF!</v>
      </c>
      <c r="AM203" s="1" t="e">
        <f t="shared" si="7"/>
        <v>#REF!</v>
      </c>
      <c r="AN203" s="47"/>
    </row>
    <row r="204" spans="23:40">
      <c r="W204" s="47"/>
      <c r="X204" s="56" t="e">
        <f>+'Ark1'!#REF!</f>
        <v>#REF!</v>
      </c>
      <c r="Y204" s="56" t="e">
        <f>+'Ark1'!#REF!</f>
        <v>#REF!</v>
      </c>
      <c r="Z204" s="57" t="s">
        <v>463</v>
      </c>
      <c r="AA204" s="56" t="e">
        <f>+'Ark1'!#REF!</f>
        <v>#REF!</v>
      </c>
      <c r="AB204" s="56" t="e">
        <f>+'Ark1'!#REF!</f>
        <v>#REF!</v>
      </c>
      <c r="AC204" s="189" t="e">
        <f>+'Ark1'!#REF!</f>
        <v>#REF!</v>
      </c>
      <c r="AD204" s="189" t="e">
        <f>+'Ark1'!#REF!</f>
        <v>#REF!</v>
      </c>
      <c r="AE204" s="58" t="e">
        <f>+'Ark1'!#REF!</f>
        <v>#REF!</v>
      </c>
      <c r="AF204" s="58" t="e">
        <f>+'Ark1'!#REF!</f>
        <v>#REF!</v>
      </c>
      <c r="AG204" s="166" t="e">
        <f>+'Ark1'!#REF!</f>
        <v>#REF!</v>
      </c>
      <c r="AH204" s="166" t="e">
        <f>+'Ark1'!#REF!</f>
        <v>#REF!</v>
      </c>
      <c r="AI204" s="78" t="e">
        <f>+'Ark1'!#REF!</f>
        <v>#REF!</v>
      </c>
      <c r="AJ204" s="78" t="e">
        <f>+'Ark1'!#REF!</f>
        <v>#REF!</v>
      </c>
      <c r="AK204" s="78" t="e">
        <f>+'Ark1'!#REF!</f>
        <v>#REF!</v>
      </c>
      <c r="AL204" s="58" t="e">
        <f t="shared" si="6"/>
        <v>#REF!</v>
      </c>
      <c r="AM204" s="58" t="e">
        <f t="shared" si="7"/>
        <v>#REF!</v>
      </c>
      <c r="AN204" s="47"/>
    </row>
    <row r="205" spans="23:40">
      <c r="W205" s="47"/>
      <c r="X205" s="56" t="e">
        <f>+'Ark1'!#REF!</f>
        <v>#REF!</v>
      </c>
      <c r="Y205" s="56" t="e">
        <f>+'Ark1'!#REF!</f>
        <v>#REF!</v>
      </c>
      <c r="Z205" s="57" t="s">
        <v>464</v>
      </c>
      <c r="AA205" s="56" t="e">
        <f>+'Ark1'!#REF!</f>
        <v>#REF!</v>
      </c>
      <c r="AB205" s="56" t="e">
        <f>+'Ark1'!#REF!</f>
        <v>#REF!</v>
      </c>
      <c r="AC205" s="189" t="e">
        <f>+'Ark1'!#REF!</f>
        <v>#REF!</v>
      </c>
      <c r="AD205" s="189" t="e">
        <f>+'Ark1'!#REF!</f>
        <v>#REF!</v>
      </c>
      <c r="AE205" s="58" t="e">
        <f>+'Ark1'!#REF!</f>
        <v>#REF!</v>
      </c>
      <c r="AF205" s="58" t="e">
        <f>+'Ark1'!#REF!</f>
        <v>#REF!</v>
      </c>
      <c r="AG205" s="166" t="e">
        <f>+'Ark1'!#REF!</f>
        <v>#REF!</v>
      </c>
      <c r="AH205" s="166" t="e">
        <f>+'Ark1'!#REF!</f>
        <v>#REF!</v>
      </c>
      <c r="AI205" s="78" t="e">
        <f>+'Ark1'!#REF!</f>
        <v>#REF!</v>
      </c>
      <c r="AJ205" s="78" t="e">
        <f>+'Ark1'!#REF!</f>
        <v>#REF!</v>
      </c>
      <c r="AK205" s="78" t="e">
        <f>+'Ark1'!#REF!</f>
        <v>#REF!</v>
      </c>
      <c r="AL205" s="58" t="e">
        <f t="shared" si="6"/>
        <v>#REF!</v>
      </c>
      <c r="AM205" s="58" t="e">
        <f t="shared" si="7"/>
        <v>#REF!</v>
      </c>
      <c r="AN205" s="47"/>
    </row>
    <row r="206" spans="23:40">
      <c r="W206" s="47"/>
      <c r="X206" s="56" t="e">
        <f>+'Ark1'!#REF!</f>
        <v>#REF!</v>
      </c>
      <c r="Y206" s="56" t="e">
        <f>+'Ark1'!#REF!</f>
        <v>#REF!</v>
      </c>
      <c r="Z206" s="57" t="s">
        <v>465</v>
      </c>
      <c r="AA206" s="56" t="e">
        <f>+'Ark1'!#REF!</f>
        <v>#REF!</v>
      </c>
      <c r="AB206" s="56" t="e">
        <f>+'Ark1'!#REF!</f>
        <v>#REF!</v>
      </c>
      <c r="AC206" s="189" t="e">
        <f>+'Ark1'!#REF!</f>
        <v>#REF!</v>
      </c>
      <c r="AD206" s="189" t="e">
        <f>+'Ark1'!#REF!</f>
        <v>#REF!</v>
      </c>
      <c r="AE206" s="58" t="e">
        <f>+'Ark1'!#REF!</f>
        <v>#REF!</v>
      </c>
      <c r="AF206" s="58" t="e">
        <f>+'Ark1'!#REF!</f>
        <v>#REF!</v>
      </c>
      <c r="AG206" s="166" t="e">
        <f>+'Ark1'!#REF!</f>
        <v>#REF!</v>
      </c>
      <c r="AH206" s="166" t="e">
        <f>+'Ark1'!#REF!</f>
        <v>#REF!</v>
      </c>
      <c r="AI206" s="78" t="e">
        <f>+'Ark1'!#REF!</f>
        <v>#REF!</v>
      </c>
      <c r="AJ206" s="78" t="e">
        <f>+'Ark1'!#REF!</f>
        <v>#REF!</v>
      </c>
      <c r="AK206" s="78" t="e">
        <f>+'Ark1'!#REF!</f>
        <v>#REF!</v>
      </c>
      <c r="AL206" s="58" t="e">
        <f t="shared" si="6"/>
        <v>#REF!</v>
      </c>
      <c r="AM206" s="58" t="e">
        <f t="shared" si="7"/>
        <v>#REF!</v>
      </c>
      <c r="AN206" s="47"/>
    </row>
    <row r="207" spans="23:40">
      <c r="W207" s="47"/>
      <c r="X207" s="56" t="e">
        <f>+'Ark1'!#REF!</f>
        <v>#REF!</v>
      </c>
      <c r="Y207" s="56" t="e">
        <f>+'Ark1'!#REF!</f>
        <v>#REF!</v>
      </c>
      <c r="Z207" s="57" t="s">
        <v>466</v>
      </c>
      <c r="AA207" s="56" t="e">
        <f>+'Ark1'!#REF!</f>
        <v>#REF!</v>
      </c>
      <c r="AB207" s="56" t="e">
        <f>+'Ark1'!#REF!</f>
        <v>#REF!</v>
      </c>
      <c r="AC207" s="189" t="e">
        <f>+'Ark1'!#REF!</f>
        <v>#REF!</v>
      </c>
      <c r="AD207" s="189" t="e">
        <f>+'Ark1'!#REF!</f>
        <v>#REF!</v>
      </c>
      <c r="AE207" s="58" t="e">
        <f>+'Ark1'!#REF!</f>
        <v>#REF!</v>
      </c>
      <c r="AF207" s="58" t="e">
        <f>+'Ark1'!#REF!</f>
        <v>#REF!</v>
      </c>
      <c r="AG207" s="166" t="e">
        <f>+'Ark1'!#REF!</f>
        <v>#REF!</v>
      </c>
      <c r="AH207" s="166" t="e">
        <f>+'Ark1'!#REF!</f>
        <v>#REF!</v>
      </c>
      <c r="AI207" s="78" t="e">
        <f>+'Ark1'!#REF!</f>
        <v>#REF!</v>
      </c>
      <c r="AJ207" s="78" t="e">
        <f>+'Ark1'!#REF!</f>
        <v>#REF!</v>
      </c>
      <c r="AK207" s="78" t="e">
        <f>+'Ark1'!#REF!</f>
        <v>#REF!</v>
      </c>
      <c r="AL207" s="58" t="e">
        <f t="shared" si="6"/>
        <v>#REF!</v>
      </c>
      <c r="AM207" s="58" t="e">
        <f t="shared" si="7"/>
        <v>#REF!</v>
      </c>
      <c r="AN207" s="47"/>
    </row>
    <row r="208" spans="23:40">
      <c r="W208" s="47"/>
      <c r="X208" s="56" t="e">
        <f>+'Ark1'!#REF!</f>
        <v>#REF!</v>
      </c>
      <c r="Y208" s="56" t="e">
        <f>+'Ark1'!#REF!</f>
        <v>#REF!</v>
      </c>
      <c r="Z208" s="57" t="s">
        <v>467</v>
      </c>
      <c r="AA208" s="56" t="e">
        <f>+'Ark1'!#REF!</f>
        <v>#REF!</v>
      </c>
      <c r="AB208" s="56" t="e">
        <f>+'Ark1'!#REF!</f>
        <v>#REF!</v>
      </c>
      <c r="AC208" s="189" t="e">
        <f>+'Ark1'!#REF!</f>
        <v>#REF!</v>
      </c>
      <c r="AD208" s="189" t="e">
        <f>+'Ark1'!#REF!</f>
        <v>#REF!</v>
      </c>
      <c r="AE208" s="58" t="e">
        <f>+'Ark1'!#REF!</f>
        <v>#REF!</v>
      </c>
      <c r="AF208" s="58" t="e">
        <f>+'Ark1'!#REF!</f>
        <v>#REF!</v>
      </c>
      <c r="AG208" s="166" t="e">
        <f>+'Ark1'!#REF!</f>
        <v>#REF!</v>
      </c>
      <c r="AH208" s="166" t="e">
        <f>+'Ark1'!#REF!</f>
        <v>#REF!</v>
      </c>
      <c r="AI208" s="78" t="e">
        <f>+'Ark1'!#REF!</f>
        <v>#REF!</v>
      </c>
      <c r="AJ208" s="78" t="e">
        <f>+'Ark1'!#REF!</f>
        <v>#REF!</v>
      </c>
      <c r="AK208" s="78" t="e">
        <f>+'Ark1'!#REF!</f>
        <v>#REF!</v>
      </c>
      <c r="AL208" s="58" t="e">
        <f t="shared" si="6"/>
        <v>#REF!</v>
      </c>
      <c r="AM208" s="58" t="e">
        <f t="shared" si="7"/>
        <v>#REF!</v>
      </c>
      <c r="AN208" s="47"/>
    </row>
    <row r="209" spans="23:40">
      <c r="W209" s="47"/>
      <c r="X209" s="56" t="e">
        <f>+'Ark1'!#REF!</f>
        <v>#REF!</v>
      </c>
      <c r="Y209" s="56" t="e">
        <f>+'Ark1'!#REF!</f>
        <v>#REF!</v>
      </c>
      <c r="Z209" s="57" t="s">
        <v>468</v>
      </c>
      <c r="AA209" s="56" t="e">
        <f>+'Ark1'!#REF!</f>
        <v>#REF!</v>
      </c>
      <c r="AB209" s="56" t="e">
        <f>+'Ark1'!#REF!</f>
        <v>#REF!</v>
      </c>
      <c r="AC209" s="189" t="e">
        <f>+'Ark1'!#REF!</f>
        <v>#REF!</v>
      </c>
      <c r="AD209" s="189" t="e">
        <f>+'Ark1'!#REF!</f>
        <v>#REF!</v>
      </c>
      <c r="AE209" s="58" t="e">
        <f>+'Ark1'!#REF!</f>
        <v>#REF!</v>
      </c>
      <c r="AF209" s="58" t="e">
        <f>+'Ark1'!#REF!</f>
        <v>#REF!</v>
      </c>
      <c r="AG209" s="166" t="e">
        <f>+'Ark1'!#REF!</f>
        <v>#REF!</v>
      </c>
      <c r="AH209" s="166" t="e">
        <f>+'Ark1'!#REF!</f>
        <v>#REF!</v>
      </c>
      <c r="AI209" s="78" t="e">
        <f>+'Ark1'!#REF!</f>
        <v>#REF!</v>
      </c>
      <c r="AJ209" s="78" t="e">
        <f>+'Ark1'!#REF!</f>
        <v>#REF!</v>
      </c>
      <c r="AK209" s="78" t="e">
        <f>+'Ark1'!#REF!</f>
        <v>#REF!</v>
      </c>
      <c r="AL209" s="58" t="e">
        <f t="shared" si="6"/>
        <v>#REF!</v>
      </c>
      <c r="AM209" s="58" t="e">
        <f t="shared" si="7"/>
        <v>#REF!</v>
      </c>
      <c r="AN209" s="47"/>
    </row>
    <row r="210" spans="23:40">
      <c r="W210" s="47"/>
      <c r="X210" s="56" t="e">
        <f>+'Ark1'!#REF!</f>
        <v>#REF!</v>
      </c>
      <c r="Y210" s="56" t="e">
        <f>+'Ark1'!#REF!</f>
        <v>#REF!</v>
      </c>
      <c r="Z210" s="57" t="s">
        <v>469</v>
      </c>
      <c r="AA210" s="56" t="e">
        <f>+'Ark1'!#REF!</f>
        <v>#REF!</v>
      </c>
      <c r="AB210" s="56" t="e">
        <f>+'Ark1'!#REF!</f>
        <v>#REF!</v>
      </c>
      <c r="AC210" s="189" t="e">
        <f>+'Ark1'!#REF!</f>
        <v>#REF!</v>
      </c>
      <c r="AD210" s="189" t="e">
        <f>+'Ark1'!#REF!</f>
        <v>#REF!</v>
      </c>
      <c r="AE210" s="58" t="e">
        <f>+'Ark1'!#REF!</f>
        <v>#REF!</v>
      </c>
      <c r="AF210" s="58" t="e">
        <f>+'Ark1'!#REF!</f>
        <v>#REF!</v>
      </c>
      <c r="AG210" s="166" t="e">
        <f>+'Ark1'!#REF!</f>
        <v>#REF!</v>
      </c>
      <c r="AH210" s="166" t="e">
        <f>+'Ark1'!#REF!</f>
        <v>#REF!</v>
      </c>
      <c r="AI210" s="78" t="e">
        <f>+'Ark1'!#REF!</f>
        <v>#REF!</v>
      </c>
      <c r="AJ210" s="78" t="e">
        <f>+'Ark1'!#REF!</f>
        <v>#REF!</v>
      </c>
      <c r="AK210" s="78" t="e">
        <f>+'Ark1'!#REF!</f>
        <v>#REF!</v>
      </c>
      <c r="AL210" s="58" t="e">
        <f t="shared" si="6"/>
        <v>#REF!</v>
      </c>
      <c r="AM210" s="58" t="e">
        <f t="shared" si="7"/>
        <v>#REF!</v>
      </c>
      <c r="AN210" s="47"/>
    </row>
    <row r="211" spans="23:40">
      <c r="W211" s="47"/>
      <c r="X211" s="56" t="e">
        <f>+'Ark1'!#REF!</f>
        <v>#REF!</v>
      </c>
      <c r="Y211" s="56" t="e">
        <f>+'Ark1'!#REF!</f>
        <v>#REF!</v>
      </c>
      <c r="Z211" s="57" t="s">
        <v>470</v>
      </c>
      <c r="AA211" s="56" t="e">
        <f>+'Ark1'!#REF!</f>
        <v>#REF!</v>
      </c>
      <c r="AB211" s="56" t="e">
        <f>+'Ark1'!#REF!</f>
        <v>#REF!</v>
      </c>
      <c r="AC211" s="189" t="e">
        <f>+'Ark1'!#REF!</f>
        <v>#REF!</v>
      </c>
      <c r="AD211" s="189" t="e">
        <f>+'Ark1'!#REF!</f>
        <v>#REF!</v>
      </c>
      <c r="AE211" s="58" t="e">
        <f>+'Ark1'!#REF!</f>
        <v>#REF!</v>
      </c>
      <c r="AF211" s="58" t="e">
        <f>+'Ark1'!#REF!</f>
        <v>#REF!</v>
      </c>
      <c r="AG211" s="166" t="e">
        <f>+'Ark1'!#REF!</f>
        <v>#REF!</v>
      </c>
      <c r="AH211" s="166" t="e">
        <f>+'Ark1'!#REF!</f>
        <v>#REF!</v>
      </c>
      <c r="AI211" s="78" t="e">
        <f>+'Ark1'!#REF!</f>
        <v>#REF!</v>
      </c>
      <c r="AJ211" s="78" t="e">
        <f>+'Ark1'!#REF!</f>
        <v>#REF!</v>
      </c>
      <c r="AK211" s="78" t="e">
        <f>+'Ark1'!#REF!</f>
        <v>#REF!</v>
      </c>
      <c r="AL211" s="58" t="e">
        <f t="shared" si="6"/>
        <v>#REF!</v>
      </c>
      <c r="AM211" s="58" t="e">
        <f t="shared" si="7"/>
        <v>#REF!</v>
      </c>
      <c r="AN211" s="47"/>
    </row>
    <row r="212" spans="23:40">
      <c r="W212" s="47"/>
      <c r="X212" s="56" t="e">
        <f>+'Ark1'!#REF!</f>
        <v>#REF!</v>
      </c>
      <c r="Y212" s="56" t="e">
        <f>+'Ark1'!#REF!</f>
        <v>#REF!</v>
      </c>
      <c r="Z212" s="57" t="s">
        <v>471</v>
      </c>
      <c r="AA212" s="56" t="e">
        <f>+'Ark1'!#REF!</f>
        <v>#REF!</v>
      </c>
      <c r="AB212" s="56" t="e">
        <f>+'Ark1'!#REF!</f>
        <v>#REF!</v>
      </c>
      <c r="AC212" s="189" t="e">
        <f>+'Ark1'!#REF!</f>
        <v>#REF!</v>
      </c>
      <c r="AD212" s="189" t="e">
        <f>+'Ark1'!#REF!</f>
        <v>#REF!</v>
      </c>
      <c r="AE212" s="58" t="e">
        <f>+'Ark1'!#REF!</f>
        <v>#REF!</v>
      </c>
      <c r="AF212" s="58" t="e">
        <f>+'Ark1'!#REF!</f>
        <v>#REF!</v>
      </c>
      <c r="AG212" s="166" t="e">
        <f>+'Ark1'!#REF!</f>
        <v>#REF!</v>
      </c>
      <c r="AH212" s="166" t="e">
        <f>+'Ark1'!#REF!</f>
        <v>#REF!</v>
      </c>
      <c r="AI212" s="78" t="e">
        <f>+'Ark1'!#REF!</f>
        <v>#REF!</v>
      </c>
      <c r="AJ212" s="78" t="e">
        <f>+'Ark1'!#REF!</f>
        <v>#REF!</v>
      </c>
      <c r="AK212" s="78" t="e">
        <f>+'Ark1'!#REF!</f>
        <v>#REF!</v>
      </c>
      <c r="AL212" s="58" t="e">
        <f t="shared" si="6"/>
        <v>#REF!</v>
      </c>
      <c r="AM212" s="58" t="e">
        <f t="shared" si="7"/>
        <v>#REF!</v>
      </c>
      <c r="AN212" s="47"/>
    </row>
    <row r="213" spans="23:40">
      <c r="W213" s="47"/>
      <c r="X213" s="56" t="e">
        <f>+'Ark1'!#REF!</f>
        <v>#REF!</v>
      </c>
      <c r="Y213" s="56" t="e">
        <f>+'Ark1'!#REF!</f>
        <v>#REF!</v>
      </c>
      <c r="Z213" s="57" t="s">
        <v>472</v>
      </c>
      <c r="AA213" s="56" t="e">
        <f>+'Ark1'!#REF!</f>
        <v>#REF!</v>
      </c>
      <c r="AB213" s="56" t="e">
        <f>+'Ark1'!#REF!</f>
        <v>#REF!</v>
      </c>
      <c r="AC213" s="189" t="e">
        <f>+'Ark1'!#REF!</f>
        <v>#REF!</v>
      </c>
      <c r="AD213" s="189" t="e">
        <f>+'Ark1'!#REF!</f>
        <v>#REF!</v>
      </c>
      <c r="AE213" s="58" t="e">
        <f>+'Ark1'!#REF!</f>
        <v>#REF!</v>
      </c>
      <c r="AF213" s="58" t="e">
        <f>+'Ark1'!#REF!</f>
        <v>#REF!</v>
      </c>
      <c r="AG213" s="166" t="e">
        <f>+'Ark1'!#REF!</f>
        <v>#REF!</v>
      </c>
      <c r="AH213" s="166" t="e">
        <f>+'Ark1'!#REF!</f>
        <v>#REF!</v>
      </c>
      <c r="AI213" s="78" t="e">
        <f>+'Ark1'!#REF!</f>
        <v>#REF!</v>
      </c>
      <c r="AJ213" s="78" t="e">
        <f>+'Ark1'!#REF!</f>
        <v>#REF!</v>
      </c>
      <c r="AK213" s="78" t="e">
        <f>+'Ark1'!#REF!</f>
        <v>#REF!</v>
      </c>
      <c r="AL213" s="58" t="e">
        <f t="shared" si="6"/>
        <v>#REF!</v>
      </c>
      <c r="AM213" s="58" t="e">
        <f t="shared" si="7"/>
        <v>#REF!</v>
      </c>
      <c r="AN213" s="47"/>
    </row>
    <row r="214" spans="23:40">
      <c r="W214" s="47"/>
      <c r="X214" s="56" t="e">
        <f>+'Ark1'!#REF!</f>
        <v>#REF!</v>
      </c>
      <c r="Y214" s="56" t="e">
        <f>+'Ark1'!#REF!</f>
        <v>#REF!</v>
      </c>
      <c r="Z214" s="57" t="s">
        <v>473</v>
      </c>
      <c r="AA214" s="56" t="e">
        <f>+'Ark1'!#REF!</f>
        <v>#REF!</v>
      </c>
      <c r="AB214" s="56" t="e">
        <f>+'Ark1'!#REF!</f>
        <v>#REF!</v>
      </c>
      <c r="AC214" s="189" t="e">
        <f>+'Ark1'!#REF!</f>
        <v>#REF!</v>
      </c>
      <c r="AD214" s="189" t="e">
        <f>+'Ark1'!#REF!</f>
        <v>#REF!</v>
      </c>
      <c r="AE214" s="58" t="e">
        <f>+'Ark1'!#REF!</f>
        <v>#REF!</v>
      </c>
      <c r="AF214" s="58" t="e">
        <f>+'Ark1'!#REF!</f>
        <v>#REF!</v>
      </c>
      <c r="AG214" s="166" t="e">
        <f>+'Ark1'!#REF!</f>
        <v>#REF!</v>
      </c>
      <c r="AH214" s="166" t="e">
        <f>+'Ark1'!#REF!</f>
        <v>#REF!</v>
      </c>
      <c r="AI214" s="78" t="e">
        <f>+'Ark1'!#REF!</f>
        <v>#REF!</v>
      </c>
      <c r="AJ214" s="78" t="e">
        <f>+'Ark1'!#REF!</f>
        <v>#REF!</v>
      </c>
      <c r="AK214" s="78" t="e">
        <f>+'Ark1'!#REF!</f>
        <v>#REF!</v>
      </c>
      <c r="AL214" s="58" t="e">
        <f t="shared" si="6"/>
        <v>#REF!</v>
      </c>
      <c r="AM214" s="58" t="e">
        <f t="shared" si="7"/>
        <v>#REF!</v>
      </c>
      <c r="AN214" s="47"/>
    </row>
    <row r="215" spans="23:40">
      <c r="W215" s="47"/>
      <c r="X215" s="56" t="e">
        <f>+'Ark1'!#REF!</f>
        <v>#REF!</v>
      </c>
      <c r="Y215" s="56" t="e">
        <f>+'Ark1'!#REF!</f>
        <v>#REF!</v>
      </c>
      <c r="Z215" s="57" t="s">
        <v>474</v>
      </c>
      <c r="AA215" s="56" t="e">
        <f>+'Ark1'!#REF!</f>
        <v>#REF!</v>
      </c>
      <c r="AB215" s="56" t="e">
        <f>+'Ark1'!#REF!</f>
        <v>#REF!</v>
      </c>
      <c r="AC215" s="189" t="e">
        <f>+'Ark1'!#REF!</f>
        <v>#REF!</v>
      </c>
      <c r="AD215" s="189" t="e">
        <f>+'Ark1'!#REF!</f>
        <v>#REF!</v>
      </c>
      <c r="AE215" s="58" t="e">
        <f>+'Ark1'!#REF!</f>
        <v>#REF!</v>
      </c>
      <c r="AF215" s="58" t="e">
        <f>+'Ark1'!#REF!</f>
        <v>#REF!</v>
      </c>
      <c r="AG215" s="166" t="e">
        <f>+'Ark1'!#REF!</f>
        <v>#REF!</v>
      </c>
      <c r="AH215" s="166" t="e">
        <f>+'Ark1'!#REF!</f>
        <v>#REF!</v>
      </c>
      <c r="AI215" s="78" t="e">
        <f>+'Ark1'!#REF!</f>
        <v>#REF!</v>
      </c>
      <c r="AJ215" s="78" t="e">
        <f>+'Ark1'!#REF!</f>
        <v>#REF!</v>
      </c>
      <c r="AK215" s="78" t="e">
        <f>+'Ark1'!#REF!</f>
        <v>#REF!</v>
      </c>
      <c r="AL215" s="58" t="e">
        <f t="shared" si="6"/>
        <v>#REF!</v>
      </c>
      <c r="AM215" s="58" t="e">
        <f t="shared" si="7"/>
        <v>#REF!</v>
      </c>
      <c r="AN215" s="47"/>
    </row>
    <row r="216" spans="23:40">
      <c r="W216" s="47"/>
      <c r="X216" s="56" t="e">
        <f>+'Ark1'!#REF!</f>
        <v>#REF!</v>
      </c>
      <c r="Y216" s="56" t="e">
        <f>+'Ark1'!#REF!</f>
        <v>#REF!</v>
      </c>
      <c r="Z216" s="57" t="s">
        <v>475</v>
      </c>
      <c r="AA216" s="56" t="e">
        <f>+'Ark1'!#REF!</f>
        <v>#REF!</v>
      </c>
      <c r="AB216" s="56" t="e">
        <f>+'Ark1'!#REF!</f>
        <v>#REF!</v>
      </c>
      <c r="AC216" s="189" t="e">
        <f>+'Ark1'!#REF!</f>
        <v>#REF!</v>
      </c>
      <c r="AD216" s="189" t="e">
        <f>+'Ark1'!#REF!</f>
        <v>#REF!</v>
      </c>
      <c r="AE216" s="58" t="e">
        <f>+'Ark1'!#REF!</f>
        <v>#REF!</v>
      </c>
      <c r="AF216" s="58" t="e">
        <f>+'Ark1'!#REF!</f>
        <v>#REF!</v>
      </c>
      <c r="AG216" s="166" t="e">
        <f>+'Ark1'!#REF!</f>
        <v>#REF!</v>
      </c>
      <c r="AH216" s="166" t="e">
        <f>+'Ark1'!#REF!</f>
        <v>#REF!</v>
      </c>
      <c r="AI216" s="78" t="e">
        <f>+'Ark1'!#REF!</f>
        <v>#REF!</v>
      </c>
      <c r="AJ216" s="78" t="e">
        <f>+'Ark1'!#REF!</f>
        <v>#REF!</v>
      </c>
      <c r="AK216" s="78" t="e">
        <f>+'Ark1'!#REF!</f>
        <v>#REF!</v>
      </c>
      <c r="AL216" s="58" t="e">
        <f t="shared" si="6"/>
        <v>#REF!</v>
      </c>
      <c r="AM216" s="58" t="e">
        <f t="shared" si="7"/>
        <v>#REF!</v>
      </c>
      <c r="AN216" s="47"/>
    </row>
    <row r="217" spans="23:40">
      <c r="W217" s="47"/>
      <c r="X217" s="56" t="e">
        <f>+'Ark1'!#REF!</f>
        <v>#REF!</v>
      </c>
      <c r="Y217" s="56" t="e">
        <f>+'Ark1'!#REF!</f>
        <v>#REF!</v>
      </c>
      <c r="Z217" s="57" t="s">
        <v>476</v>
      </c>
      <c r="AA217" s="56" t="e">
        <f>+'Ark1'!#REF!</f>
        <v>#REF!</v>
      </c>
      <c r="AB217" s="56" t="e">
        <f>+'Ark1'!#REF!</f>
        <v>#REF!</v>
      </c>
      <c r="AC217" s="189" t="e">
        <f>+'Ark1'!#REF!</f>
        <v>#REF!</v>
      </c>
      <c r="AD217" s="189" t="e">
        <f>+'Ark1'!#REF!</f>
        <v>#REF!</v>
      </c>
      <c r="AE217" s="58" t="e">
        <f>+'Ark1'!#REF!</f>
        <v>#REF!</v>
      </c>
      <c r="AF217" s="58" t="e">
        <f>+'Ark1'!#REF!</f>
        <v>#REF!</v>
      </c>
      <c r="AG217" s="166" t="e">
        <f>+'Ark1'!#REF!</f>
        <v>#REF!</v>
      </c>
      <c r="AH217" s="166" t="e">
        <f>+'Ark1'!#REF!</f>
        <v>#REF!</v>
      </c>
      <c r="AI217" s="78" t="e">
        <f>+'Ark1'!#REF!</f>
        <v>#REF!</v>
      </c>
      <c r="AJ217" s="78" t="e">
        <f>+'Ark1'!#REF!</f>
        <v>#REF!</v>
      </c>
      <c r="AK217" s="78" t="e">
        <f>+'Ark1'!#REF!</f>
        <v>#REF!</v>
      </c>
      <c r="AL217" s="58" t="e">
        <f t="shared" si="6"/>
        <v>#REF!</v>
      </c>
      <c r="AM217" s="58" t="e">
        <f t="shared" si="7"/>
        <v>#REF!</v>
      </c>
      <c r="AN217" s="47"/>
    </row>
    <row r="218" spans="23:40">
      <c r="W218" s="47"/>
      <c r="X218" s="56" t="e">
        <f>+'Ark1'!#REF!</f>
        <v>#REF!</v>
      </c>
      <c r="Y218" s="56" t="e">
        <f>+'Ark1'!#REF!</f>
        <v>#REF!</v>
      </c>
      <c r="Z218" s="57" t="s">
        <v>477</v>
      </c>
      <c r="AA218" s="56" t="e">
        <f>+'Ark1'!#REF!</f>
        <v>#REF!</v>
      </c>
      <c r="AB218" s="56" t="e">
        <f>+'Ark1'!#REF!</f>
        <v>#REF!</v>
      </c>
      <c r="AC218" s="189" t="e">
        <f>+'Ark1'!#REF!</f>
        <v>#REF!</v>
      </c>
      <c r="AD218" s="189" t="e">
        <f>+'Ark1'!#REF!</f>
        <v>#REF!</v>
      </c>
      <c r="AE218" s="58" t="e">
        <f>+'Ark1'!#REF!</f>
        <v>#REF!</v>
      </c>
      <c r="AF218" s="58" t="e">
        <f>+'Ark1'!#REF!</f>
        <v>#REF!</v>
      </c>
      <c r="AG218" s="166" t="e">
        <f>+'Ark1'!#REF!</f>
        <v>#REF!</v>
      </c>
      <c r="AH218" s="166" t="e">
        <f>+'Ark1'!#REF!</f>
        <v>#REF!</v>
      </c>
      <c r="AI218" s="78" t="e">
        <f>+'Ark1'!#REF!</f>
        <v>#REF!</v>
      </c>
      <c r="AJ218" s="78" t="e">
        <f>+'Ark1'!#REF!</f>
        <v>#REF!</v>
      </c>
      <c r="AK218" s="78" t="e">
        <f>+'Ark1'!#REF!</f>
        <v>#REF!</v>
      </c>
      <c r="AL218" s="58" t="e">
        <f t="shared" si="6"/>
        <v>#REF!</v>
      </c>
      <c r="AM218" s="58" t="e">
        <f t="shared" si="7"/>
        <v>#REF!</v>
      </c>
      <c r="AN218" s="47"/>
    </row>
    <row r="219" spans="23:40">
      <c r="W219" s="47"/>
      <c r="X219" s="56" t="e">
        <f>+'Ark1'!#REF!</f>
        <v>#REF!</v>
      </c>
      <c r="Y219" s="56" t="e">
        <f>+'Ark1'!#REF!</f>
        <v>#REF!</v>
      </c>
      <c r="Z219" s="57" t="s">
        <v>478</v>
      </c>
      <c r="AA219" s="56" t="e">
        <f>+'Ark1'!#REF!</f>
        <v>#REF!</v>
      </c>
      <c r="AB219" s="56" t="e">
        <f>+'Ark1'!#REF!</f>
        <v>#REF!</v>
      </c>
      <c r="AC219" s="189" t="e">
        <f>+'Ark1'!#REF!</f>
        <v>#REF!</v>
      </c>
      <c r="AD219" s="189" t="e">
        <f>+'Ark1'!#REF!</f>
        <v>#REF!</v>
      </c>
      <c r="AE219" s="58" t="e">
        <f>+'Ark1'!#REF!</f>
        <v>#REF!</v>
      </c>
      <c r="AF219" s="58" t="e">
        <f>+'Ark1'!#REF!</f>
        <v>#REF!</v>
      </c>
      <c r="AG219" s="166" t="e">
        <f>+'Ark1'!#REF!</f>
        <v>#REF!</v>
      </c>
      <c r="AH219" s="166" t="e">
        <f>+'Ark1'!#REF!</f>
        <v>#REF!</v>
      </c>
      <c r="AI219" s="78" t="e">
        <f>+'Ark1'!#REF!</f>
        <v>#REF!</v>
      </c>
      <c r="AJ219" s="78" t="e">
        <f>+'Ark1'!#REF!</f>
        <v>#REF!</v>
      </c>
      <c r="AK219" s="78" t="e">
        <f>+'Ark1'!#REF!</f>
        <v>#REF!</v>
      </c>
      <c r="AL219" s="58" t="e">
        <f t="shared" si="6"/>
        <v>#REF!</v>
      </c>
      <c r="AM219" s="58" t="e">
        <f t="shared" si="7"/>
        <v>#REF!</v>
      </c>
      <c r="AN219" s="47"/>
    </row>
    <row r="220" spans="23:40">
      <c r="W220" s="47"/>
      <c r="X220" t="e">
        <f>+'Ark1'!#REF!</f>
        <v>#REF!</v>
      </c>
      <c r="Y220" t="e">
        <f>+'Ark1'!#REF!</f>
        <v>#REF!</v>
      </c>
      <c r="Z220" s="3" t="s">
        <v>463</v>
      </c>
      <c r="AA220" t="e">
        <f>+'Ark1'!#REF!</f>
        <v>#REF!</v>
      </c>
      <c r="AB220" t="e">
        <f>+'Ark1'!#REF!</f>
        <v>#REF!</v>
      </c>
      <c r="AC220" s="207" t="e">
        <f>+'Ark1'!#REF!</f>
        <v>#REF!</v>
      </c>
      <c r="AD220" s="207" t="e">
        <f>+'Ark1'!#REF!</f>
        <v>#REF!</v>
      </c>
      <c r="AE220" s="1" t="e">
        <f>+'Ark1'!#REF!</f>
        <v>#REF!</v>
      </c>
      <c r="AF220" s="1" t="e">
        <f>+'Ark1'!#REF!</f>
        <v>#REF!</v>
      </c>
      <c r="AG220" s="101" t="e">
        <f>+'Ark1'!#REF!</f>
        <v>#REF!</v>
      </c>
      <c r="AH220" s="101" t="e">
        <f>+'Ark1'!#REF!</f>
        <v>#REF!</v>
      </c>
      <c r="AI220" s="11" t="e">
        <f>+'Ark1'!#REF!</f>
        <v>#REF!</v>
      </c>
      <c r="AJ220" s="11" t="e">
        <f>+'Ark1'!#REF!</f>
        <v>#REF!</v>
      </c>
      <c r="AK220" s="11" t="e">
        <f>+'Ark1'!#REF!</f>
        <v>#REF!</v>
      </c>
      <c r="AL220" s="1" t="e">
        <f t="shared" ref="AL220:AL283" si="8">+AG220/AE220</f>
        <v>#REF!</v>
      </c>
      <c r="AM220" s="1" t="e">
        <f t="shared" ref="AM220:AM283" si="9">+AB220/AA220</f>
        <v>#REF!</v>
      </c>
      <c r="AN220" s="47"/>
    </row>
    <row r="221" spans="23:40">
      <c r="W221" s="47"/>
      <c r="X221" t="e">
        <f>+'Ark1'!#REF!</f>
        <v>#REF!</v>
      </c>
      <c r="Y221" t="e">
        <f>+'Ark1'!#REF!</f>
        <v>#REF!</v>
      </c>
      <c r="Z221" s="3" t="s">
        <v>464</v>
      </c>
      <c r="AA221" t="e">
        <f>+'Ark1'!#REF!</f>
        <v>#REF!</v>
      </c>
      <c r="AB221" t="e">
        <f>+'Ark1'!#REF!</f>
        <v>#REF!</v>
      </c>
      <c r="AC221" s="207" t="e">
        <f>+'Ark1'!#REF!</f>
        <v>#REF!</v>
      </c>
      <c r="AD221" s="207" t="e">
        <f>+'Ark1'!#REF!</f>
        <v>#REF!</v>
      </c>
      <c r="AE221" s="1" t="e">
        <f>+'Ark1'!#REF!</f>
        <v>#REF!</v>
      </c>
      <c r="AF221" s="1" t="e">
        <f>+'Ark1'!#REF!</f>
        <v>#REF!</v>
      </c>
      <c r="AG221" s="101" t="e">
        <f>+'Ark1'!#REF!</f>
        <v>#REF!</v>
      </c>
      <c r="AH221" s="101" t="e">
        <f>+'Ark1'!#REF!</f>
        <v>#REF!</v>
      </c>
      <c r="AI221" s="11" t="e">
        <f>+'Ark1'!#REF!</f>
        <v>#REF!</v>
      </c>
      <c r="AJ221" s="11" t="e">
        <f>+'Ark1'!#REF!</f>
        <v>#REF!</v>
      </c>
      <c r="AK221" s="11" t="e">
        <f>+'Ark1'!#REF!</f>
        <v>#REF!</v>
      </c>
      <c r="AL221" s="1" t="e">
        <f t="shared" si="8"/>
        <v>#REF!</v>
      </c>
      <c r="AM221" s="1" t="e">
        <f t="shared" si="9"/>
        <v>#REF!</v>
      </c>
      <c r="AN221" s="47"/>
    </row>
    <row r="222" spans="23:40">
      <c r="W222" s="47"/>
      <c r="X222" t="e">
        <f>+'Ark1'!#REF!</f>
        <v>#REF!</v>
      </c>
      <c r="Y222" t="e">
        <f>+'Ark1'!#REF!</f>
        <v>#REF!</v>
      </c>
      <c r="Z222" s="3" t="s">
        <v>465</v>
      </c>
      <c r="AA222" t="e">
        <f>+'Ark1'!#REF!</f>
        <v>#REF!</v>
      </c>
      <c r="AB222" t="e">
        <f>+'Ark1'!#REF!</f>
        <v>#REF!</v>
      </c>
      <c r="AC222" s="207" t="e">
        <f>+'Ark1'!#REF!</f>
        <v>#REF!</v>
      </c>
      <c r="AD222" s="207" t="e">
        <f>+'Ark1'!#REF!</f>
        <v>#REF!</v>
      </c>
      <c r="AE222" s="1" t="e">
        <f>+'Ark1'!#REF!</f>
        <v>#REF!</v>
      </c>
      <c r="AF222" s="1" t="e">
        <f>+'Ark1'!#REF!</f>
        <v>#REF!</v>
      </c>
      <c r="AG222" s="101" t="e">
        <f>+'Ark1'!#REF!</f>
        <v>#REF!</v>
      </c>
      <c r="AH222" s="101" t="e">
        <f>+'Ark1'!#REF!</f>
        <v>#REF!</v>
      </c>
      <c r="AI222" s="11" t="e">
        <f>+'Ark1'!#REF!</f>
        <v>#REF!</v>
      </c>
      <c r="AJ222" s="11" t="e">
        <f>+'Ark1'!#REF!</f>
        <v>#REF!</v>
      </c>
      <c r="AK222" s="11" t="e">
        <f>+'Ark1'!#REF!</f>
        <v>#REF!</v>
      </c>
      <c r="AL222" s="1" t="e">
        <f t="shared" si="8"/>
        <v>#REF!</v>
      </c>
      <c r="AM222" s="1" t="e">
        <f t="shared" si="9"/>
        <v>#REF!</v>
      </c>
      <c r="AN222" s="47"/>
    </row>
    <row r="223" spans="23:40">
      <c r="W223" s="47"/>
      <c r="X223" t="e">
        <f>+'Ark1'!#REF!</f>
        <v>#REF!</v>
      </c>
      <c r="Y223" t="e">
        <f>+'Ark1'!#REF!</f>
        <v>#REF!</v>
      </c>
      <c r="Z223" s="3" t="s">
        <v>466</v>
      </c>
      <c r="AA223" t="e">
        <f>+'Ark1'!#REF!</f>
        <v>#REF!</v>
      </c>
      <c r="AB223" t="e">
        <f>+'Ark1'!#REF!</f>
        <v>#REF!</v>
      </c>
      <c r="AC223" s="207" t="e">
        <f>+'Ark1'!#REF!</f>
        <v>#REF!</v>
      </c>
      <c r="AD223" s="207" t="e">
        <f>+'Ark1'!#REF!</f>
        <v>#REF!</v>
      </c>
      <c r="AE223" s="1" t="e">
        <f>+'Ark1'!#REF!</f>
        <v>#REF!</v>
      </c>
      <c r="AF223" s="1" t="e">
        <f>+'Ark1'!#REF!</f>
        <v>#REF!</v>
      </c>
      <c r="AG223" s="101" t="e">
        <f>+'Ark1'!#REF!</f>
        <v>#REF!</v>
      </c>
      <c r="AH223" s="101" t="e">
        <f>+'Ark1'!#REF!</f>
        <v>#REF!</v>
      </c>
      <c r="AI223" s="11" t="e">
        <f>+'Ark1'!#REF!</f>
        <v>#REF!</v>
      </c>
      <c r="AJ223" s="11" t="e">
        <f>+'Ark1'!#REF!</f>
        <v>#REF!</v>
      </c>
      <c r="AK223" s="11" t="e">
        <f>+'Ark1'!#REF!</f>
        <v>#REF!</v>
      </c>
      <c r="AL223" s="1" t="e">
        <f t="shared" si="8"/>
        <v>#REF!</v>
      </c>
      <c r="AM223" s="1" t="e">
        <f t="shared" si="9"/>
        <v>#REF!</v>
      </c>
      <c r="AN223" s="47"/>
    </row>
    <row r="224" spans="23:40">
      <c r="W224" s="47"/>
      <c r="X224" t="e">
        <f>+'Ark1'!#REF!</f>
        <v>#REF!</v>
      </c>
      <c r="Y224" t="e">
        <f>+'Ark1'!#REF!</f>
        <v>#REF!</v>
      </c>
      <c r="Z224" s="3" t="s">
        <v>467</v>
      </c>
      <c r="AA224" t="e">
        <f>+'Ark1'!#REF!</f>
        <v>#REF!</v>
      </c>
      <c r="AB224" t="e">
        <f>+'Ark1'!#REF!</f>
        <v>#REF!</v>
      </c>
      <c r="AC224" s="207" t="e">
        <f>+'Ark1'!#REF!</f>
        <v>#REF!</v>
      </c>
      <c r="AD224" s="207" t="e">
        <f>+'Ark1'!#REF!</f>
        <v>#REF!</v>
      </c>
      <c r="AE224" s="1" t="e">
        <f>+'Ark1'!#REF!</f>
        <v>#REF!</v>
      </c>
      <c r="AF224" s="1" t="e">
        <f>+'Ark1'!#REF!</f>
        <v>#REF!</v>
      </c>
      <c r="AG224" s="101" t="e">
        <f>+'Ark1'!#REF!</f>
        <v>#REF!</v>
      </c>
      <c r="AH224" s="101" t="e">
        <f>+'Ark1'!#REF!</f>
        <v>#REF!</v>
      </c>
      <c r="AI224" s="11" t="e">
        <f>+'Ark1'!#REF!</f>
        <v>#REF!</v>
      </c>
      <c r="AJ224" s="11" t="e">
        <f>+'Ark1'!#REF!</f>
        <v>#REF!</v>
      </c>
      <c r="AK224" s="11" t="e">
        <f>+'Ark1'!#REF!</f>
        <v>#REF!</v>
      </c>
      <c r="AL224" s="1" t="e">
        <f t="shared" si="8"/>
        <v>#REF!</v>
      </c>
      <c r="AM224" s="1" t="e">
        <f t="shared" si="9"/>
        <v>#REF!</v>
      </c>
      <c r="AN224" s="47"/>
    </row>
    <row r="225" spans="23:40">
      <c r="W225" s="47"/>
      <c r="X225" t="e">
        <f>+'Ark1'!#REF!</f>
        <v>#REF!</v>
      </c>
      <c r="Y225" t="e">
        <f>+'Ark1'!#REF!</f>
        <v>#REF!</v>
      </c>
      <c r="Z225" s="3" t="s">
        <v>468</v>
      </c>
      <c r="AA225" t="e">
        <f>+'Ark1'!#REF!</f>
        <v>#REF!</v>
      </c>
      <c r="AB225" t="e">
        <f>+'Ark1'!#REF!</f>
        <v>#REF!</v>
      </c>
      <c r="AC225" s="207" t="e">
        <f>+'Ark1'!#REF!</f>
        <v>#REF!</v>
      </c>
      <c r="AD225" s="207" t="e">
        <f>+'Ark1'!#REF!</f>
        <v>#REF!</v>
      </c>
      <c r="AE225" s="1" t="e">
        <f>+'Ark1'!#REF!</f>
        <v>#REF!</v>
      </c>
      <c r="AF225" s="1" t="e">
        <f>+'Ark1'!#REF!</f>
        <v>#REF!</v>
      </c>
      <c r="AG225" s="101" t="e">
        <f>+'Ark1'!#REF!</f>
        <v>#REF!</v>
      </c>
      <c r="AH225" s="101" t="e">
        <f>+'Ark1'!#REF!</f>
        <v>#REF!</v>
      </c>
      <c r="AI225" s="11" t="e">
        <f>+'Ark1'!#REF!</f>
        <v>#REF!</v>
      </c>
      <c r="AJ225" s="11" t="e">
        <f>+'Ark1'!#REF!</f>
        <v>#REF!</v>
      </c>
      <c r="AK225" s="11" t="e">
        <f>+'Ark1'!#REF!</f>
        <v>#REF!</v>
      </c>
      <c r="AL225" s="1" t="e">
        <f t="shared" si="8"/>
        <v>#REF!</v>
      </c>
      <c r="AM225" s="1" t="e">
        <f t="shared" si="9"/>
        <v>#REF!</v>
      </c>
      <c r="AN225" s="47"/>
    </row>
    <row r="226" spans="23:40">
      <c r="W226" s="47"/>
      <c r="X226" t="e">
        <f>+'Ark1'!#REF!</f>
        <v>#REF!</v>
      </c>
      <c r="Y226" t="e">
        <f>+'Ark1'!#REF!</f>
        <v>#REF!</v>
      </c>
      <c r="Z226" s="3" t="s">
        <v>469</v>
      </c>
      <c r="AA226" t="e">
        <f>+'Ark1'!#REF!</f>
        <v>#REF!</v>
      </c>
      <c r="AB226" t="e">
        <f>+'Ark1'!#REF!</f>
        <v>#REF!</v>
      </c>
      <c r="AC226" s="207" t="e">
        <f>+'Ark1'!#REF!</f>
        <v>#REF!</v>
      </c>
      <c r="AD226" s="207" t="e">
        <f>+'Ark1'!#REF!</f>
        <v>#REF!</v>
      </c>
      <c r="AE226" s="1" t="e">
        <f>+'Ark1'!#REF!</f>
        <v>#REF!</v>
      </c>
      <c r="AF226" s="1" t="e">
        <f>+'Ark1'!#REF!</f>
        <v>#REF!</v>
      </c>
      <c r="AG226" s="101" t="e">
        <f>+'Ark1'!#REF!</f>
        <v>#REF!</v>
      </c>
      <c r="AH226" s="101" t="e">
        <f>+'Ark1'!#REF!</f>
        <v>#REF!</v>
      </c>
      <c r="AI226" s="11" t="e">
        <f>+'Ark1'!#REF!</f>
        <v>#REF!</v>
      </c>
      <c r="AJ226" s="11" t="e">
        <f>+'Ark1'!#REF!</f>
        <v>#REF!</v>
      </c>
      <c r="AK226" s="11" t="e">
        <f>+'Ark1'!#REF!</f>
        <v>#REF!</v>
      </c>
      <c r="AL226" s="1" t="e">
        <f t="shared" si="8"/>
        <v>#REF!</v>
      </c>
      <c r="AM226" s="1" t="e">
        <f t="shared" si="9"/>
        <v>#REF!</v>
      </c>
      <c r="AN226" s="47"/>
    </row>
    <row r="227" spans="23:40">
      <c r="W227" s="47"/>
      <c r="X227" t="e">
        <f>+'Ark1'!#REF!</f>
        <v>#REF!</v>
      </c>
      <c r="Y227" t="e">
        <f>+'Ark1'!#REF!</f>
        <v>#REF!</v>
      </c>
      <c r="Z227" s="3" t="s">
        <v>470</v>
      </c>
      <c r="AA227" t="e">
        <f>+'Ark1'!#REF!</f>
        <v>#REF!</v>
      </c>
      <c r="AB227" t="e">
        <f>+'Ark1'!#REF!</f>
        <v>#REF!</v>
      </c>
      <c r="AC227" s="207" t="e">
        <f>+'Ark1'!#REF!</f>
        <v>#REF!</v>
      </c>
      <c r="AD227" s="207" t="e">
        <f>+'Ark1'!#REF!</f>
        <v>#REF!</v>
      </c>
      <c r="AE227" s="1" t="e">
        <f>+'Ark1'!#REF!</f>
        <v>#REF!</v>
      </c>
      <c r="AF227" s="1" t="e">
        <f>+'Ark1'!#REF!</f>
        <v>#REF!</v>
      </c>
      <c r="AG227" s="101" t="e">
        <f>+'Ark1'!#REF!</f>
        <v>#REF!</v>
      </c>
      <c r="AH227" s="101" t="e">
        <f>+'Ark1'!#REF!</f>
        <v>#REF!</v>
      </c>
      <c r="AI227" s="11" t="e">
        <f>+'Ark1'!#REF!</f>
        <v>#REF!</v>
      </c>
      <c r="AJ227" s="11" t="e">
        <f>+'Ark1'!#REF!</f>
        <v>#REF!</v>
      </c>
      <c r="AK227" s="11" t="e">
        <f>+'Ark1'!#REF!</f>
        <v>#REF!</v>
      </c>
      <c r="AL227" s="1" t="e">
        <f t="shared" si="8"/>
        <v>#REF!</v>
      </c>
      <c r="AM227" s="1" t="e">
        <f t="shared" si="9"/>
        <v>#REF!</v>
      </c>
      <c r="AN227" s="47"/>
    </row>
    <row r="228" spans="23:40">
      <c r="W228" s="47"/>
      <c r="X228" t="e">
        <f>+'Ark1'!#REF!</f>
        <v>#REF!</v>
      </c>
      <c r="Y228" t="e">
        <f>+'Ark1'!#REF!</f>
        <v>#REF!</v>
      </c>
      <c r="Z228" s="3" t="s">
        <v>471</v>
      </c>
      <c r="AA228" t="e">
        <f>+'Ark1'!#REF!</f>
        <v>#REF!</v>
      </c>
      <c r="AB228" t="e">
        <f>+'Ark1'!#REF!</f>
        <v>#REF!</v>
      </c>
      <c r="AC228" s="207" t="e">
        <f>+'Ark1'!#REF!</f>
        <v>#REF!</v>
      </c>
      <c r="AD228" s="207" t="e">
        <f>+'Ark1'!#REF!</f>
        <v>#REF!</v>
      </c>
      <c r="AE228" s="1" t="e">
        <f>+'Ark1'!#REF!</f>
        <v>#REF!</v>
      </c>
      <c r="AF228" s="1" t="e">
        <f>+'Ark1'!#REF!</f>
        <v>#REF!</v>
      </c>
      <c r="AG228" s="101" t="e">
        <f>+'Ark1'!#REF!</f>
        <v>#REF!</v>
      </c>
      <c r="AH228" s="101" t="e">
        <f>+'Ark1'!#REF!</f>
        <v>#REF!</v>
      </c>
      <c r="AI228" s="11" t="e">
        <f>+'Ark1'!#REF!</f>
        <v>#REF!</v>
      </c>
      <c r="AJ228" s="11" t="e">
        <f>+'Ark1'!#REF!</f>
        <v>#REF!</v>
      </c>
      <c r="AK228" s="11" t="e">
        <f>+'Ark1'!#REF!</f>
        <v>#REF!</v>
      </c>
      <c r="AL228" s="1" t="e">
        <f t="shared" si="8"/>
        <v>#REF!</v>
      </c>
      <c r="AM228" s="1" t="e">
        <f t="shared" si="9"/>
        <v>#REF!</v>
      </c>
      <c r="AN228" s="47"/>
    </row>
    <row r="229" spans="23:40">
      <c r="W229" s="47"/>
      <c r="X229" t="e">
        <f>+'Ark1'!#REF!</f>
        <v>#REF!</v>
      </c>
      <c r="Y229" t="e">
        <f>+'Ark1'!#REF!</f>
        <v>#REF!</v>
      </c>
      <c r="Z229" s="3" t="s">
        <v>472</v>
      </c>
      <c r="AA229" t="e">
        <f>+'Ark1'!#REF!</f>
        <v>#REF!</v>
      </c>
      <c r="AB229" t="e">
        <f>+'Ark1'!#REF!</f>
        <v>#REF!</v>
      </c>
      <c r="AC229" s="207" t="e">
        <f>+'Ark1'!#REF!</f>
        <v>#REF!</v>
      </c>
      <c r="AD229" s="207" t="e">
        <f>+'Ark1'!#REF!</f>
        <v>#REF!</v>
      </c>
      <c r="AE229" s="1" t="e">
        <f>+'Ark1'!#REF!</f>
        <v>#REF!</v>
      </c>
      <c r="AF229" s="1" t="e">
        <f>+'Ark1'!#REF!</f>
        <v>#REF!</v>
      </c>
      <c r="AG229" s="101" t="e">
        <f>+'Ark1'!#REF!</f>
        <v>#REF!</v>
      </c>
      <c r="AH229" s="101" t="e">
        <f>+'Ark1'!#REF!</f>
        <v>#REF!</v>
      </c>
      <c r="AI229" s="11" t="e">
        <f>+'Ark1'!#REF!</f>
        <v>#REF!</v>
      </c>
      <c r="AJ229" s="11" t="e">
        <f>+'Ark1'!#REF!</f>
        <v>#REF!</v>
      </c>
      <c r="AK229" s="11" t="e">
        <f>+'Ark1'!#REF!</f>
        <v>#REF!</v>
      </c>
      <c r="AL229" s="1" t="e">
        <f t="shared" si="8"/>
        <v>#REF!</v>
      </c>
      <c r="AM229" s="1" t="e">
        <f t="shared" si="9"/>
        <v>#REF!</v>
      </c>
      <c r="AN229" s="47"/>
    </row>
    <row r="230" spans="23:40">
      <c r="W230" s="47"/>
      <c r="X230" t="e">
        <f>+'Ark1'!#REF!</f>
        <v>#REF!</v>
      </c>
      <c r="Y230" t="e">
        <f>+'Ark1'!#REF!</f>
        <v>#REF!</v>
      </c>
      <c r="Z230" s="3" t="s">
        <v>473</v>
      </c>
      <c r="AA230" t="e">
        <f>+'Ark1'!#REF!</f>
        <v>#REF!</v>
      </c>
      <c r="AB230" t="e">
        <f>+'Ark1'!#REF!</f>
        <v>#REF!</v>
      </c>
      <c r="AC230" s="207" t="e">
        <f>+'Ark1'!#REF!</f>
        <v>#REF!</v>
      </c>
      <c r="AD230" s="207" t="e">
        <f>+'Ark1'!#REF!</f>
        <v>#REF!</v>
      </c>
      <c r="AE230" s="1" t="e">
        <f>+'Ark1'!#REF!</f>
        <v>#REF!</v>
      </c>
      <c r="AF230" s="1" t="e">
        <f>+'Ark1'!#REF!</f>
        <v>#REF!</v>
      </c>
      <c r="AG230" s="101" t="e">
        <f>+'Ark1'!#REF!</f>
        <v>#REF!</v>
      </c>
      <c r="AH230" s="101" t="e">
        <f>+'Ark1'!#REF!</f>
        <v>#REF!</v>
      </c>
      <c r="AI230" s="11" t="e">
        <f>+'Ark1'!#REF!</f>
        <v>#REF!</v>
      </c>
      <c r="AJ230" s="11" t="e">
        <f>+'Ark1'!#REF!</f>
        <v>#REF!</v>
      </c>
      <c r="AK230" s="11" t="e">
        <f>+'Ark1'!#REF!</f>
        <v>#REF!</v>
      </c>
      <c r="AL230" s="1" t="e">
        <f t="shared" si="8"/>
        <v>#REF!</v>
      </c>
      <c r="AM230" s="1" t="e">
        <f t="shared" si="9"/>
        <v>#REF!</v>
      </c>
      <c r="AN230" s="47"/>
    </row>
    <row r="231" spans="23:40">
      <c r="W231" s="47"/>
      <c r="X231" t="e">
        <f>+'Ark1'!#REF!</f>
        <v>#REF!</v>
      </c>
      <c r="Y231" t="e">
        <f>+'Ark1'!#REF!</f>
        <v>#REF!</v>
      </c>
      <c r="Z231" s="3" t="s">
        <v>474</v>
      </c>
      <c r="AA231" t="e">
        <f>+'Ark1'!#REF!</f>
        <v>#REF!</v>
      </c>
      <c r="AB231" t="e">
        <f>+'Ark1'!#REF!</f>
        <v>#REF!</v>
      </c>
      <c r="AC231" s="207" t="e">
        <f>+'Ark1'!#REF!</f>
        <v>#REF!</v>
      </c>
      <c r="AD231" s="207" t="e">
        <f>+'Ark1'!#REF!</f>
        <v>#REF!</v>
      </c>
      <c r="AE231" s="1" t="e">
        <f>+'Ark1'!#REF!</f>
        <v>#REF!</v>
      </c>
      <c r="AF231" s="1" t="e">
        <f>+'Ark1'!#REF!</f>
        <v>#REF!</v>
      </c>
      <c r="AG231" s="101" t="e">
        <f>+'Ark1'!#REF!</f>
        <v>#REF!</v>
      </c>
      <c r="AH231" s="101" t="e">
        <f>+'Ark1'!#REF!</f>
        <v>#REF!</v>
      </c>
      <c r="AI231" s="11" t="e">
        <f>+'Ark1'!#REF!</f>
        <v>#REF!</v>
      </c>
      <c r="AJ231" s="11" t="e">
        <f>+'Ark1'!#REF!</f>
        <v>#REF!</v>
      </c>
      <c r="AK231" s="11" t="e">
        <f>+'Ark1'!#REF!</f>
        <v>#REF!</v>
      </c>
      <c r="AL231" s="1" t="e">
        <f t="shared" si="8"/>
        <v>#REF!</v>
      </c>
      <c r="AM231" s="1" t="e">
        <f t="shared" si="9"/>
        <v>#REF!</v>
      </c>
      <c r="AN231" s="47"/>
    </row>
    <row r="232" spans="23:40">
      <c r="W232" s="47"/>
      <c r="X232" t="e">
        <f>+'Ark1'!#REF!</f>
        <v>#REF!</v>
      </c>
      <c r="Y232" t="e">
        <f>+'Ark1'!#REF!</f>
        <v>#REF!</v>
      </c>
      <c r="Z232" s="3" t="s">
        <v>475</v>
      </c>
      <c r="AA232" t="e">
        <f>+'Ark1'!#REF!</f>
        <v>#REF!</v>
      </c>
      <c r="AB232" t="e">
        <f>+'Ark1'!#REF!</f>
        <v>#REF!</v>
      </c>
      <c r="AC232" s="207" t="e">
        <f>+'Ark1'!#REF!</f>
        <v>#REF!</v>
      </c>
      <c r="AD232" s="207" t="e">
        <f>+'Ark1'!#REF!</f>
        <v>#REF!</v>
      </c>
      <c r="AE232" s="1" t="e">
        <f>+'Ark1'!#REF!</f>
        <v>#REF!</v>
      </c>
      <c r="AF232" s="1" t="e">
        <f>+'Ark1'!#REF!</f>
        <v>#REF!</v>
      </c>
      <c r="AG232" s="101" t="e">
        <f>+'Ark1'!#REF!</f>
        <v>#REF!</v>
      </c>
      <c r="AH232" s="101" t="e">
        <f>+'Ark1'!#REF!</f>
        <v>#REF!</v>
      </c>
      <c r="AI232" s="11" t="e">
        <f>+'Ark1'!#REF!</f>
        <v>#REF!</v>
      </c>
      <c r="AJ232" s="11" t="e">
        <f>+'Ark1'!#REF!</f>
        <v>#REF!</v>
      </c>
      <c r="AK232" s="11" t="e">
        <f>+'Ark1'!#REF!</f>
        <v>#REF!</v>
      </c>
      <c r="AL232" s="1" t="e">
        <f t="shared" si="8"/>
        <v>#REF!</v>
      </c>
      <c r="AM232" s="1" t="e">
        <f t="shared" si="9"/>
        <v>#REF!</v>
      </c>
      <c r="AN232" s="47"/>
    </row>
    <row r="233" spans="23:40">
      <c r="W233" s="47"/>
      <c r="X233" t="e">
        <f>+'Ark1'!#REF!</f>
        <v>#REF!</v>
      </c>
      <c r="Y233" t="e">
        <f>+'Ark1'!#REF!</f>
        <v>#REF!</v>
      </c>
      <c r="Z233" s="3" t="s">
        <v>476</v>
      </c>
      <c r="AA233" t="e">
        <f>+'Ark1'!#REF!</f>
        <v>#REF!</v>
      </c>
      <c r="AB233" t="e">
        <f>+'Ark1'!#REF!</f>
        <v>#REF!</v>
      </c>
      <c r="AC233" s="207" t="e">
        <f>+'Ark1'!#REF!</f>
        <v>#REF!</v>
      </c>
      <c r="AD233" s="207" t="e">
        <f>+'Ark1'!#REF!</f>
        <v>#REF!</v>
      </c>
      <c r="AE233" s="1" t="e">
        <f>+'Ark1'!#REF!</f>
        <v>#REF!</v>
      </c>
      <c r="AF233" s="1" t="e">
        <f>+'Ark1'!#REF!</f>
        <v>#REF!</v>
      </c>
      <c r="AG233" s="101" t="e">
        <f>+'Ark1'!#REF!</f>
        <v>#REF!</v>
      </c>
      <c r="AH233" s="101" t="e">
        <f>+'Ark1'!#REF!</f>
        <v>#REF!</v>
      </c>
      <c r="AI233" s="11" t="e">
        <f>+'Ark1'!#REF!</f>
        <v>#REF!</v>
      </c>
      <c r="AJ233" s="11" t="e">
        <f>+'Ark1'!#REF!</f>
        <v>#REF!</v>
      </c>
      <c r="AK233" s="11" t="e">
        <f>+'Ark1'!#REF!</f>
        <v>#REF!</v>
      </c>
      <c r="AL233" s="1" t="e">
        <f t="shared" si="8"/>
        <v>#REF!</v>
      </c>
      <c r="AM233" s="1" t="e">
        <f t="shared" si="9"/>
        <v>#REF!</v>
      </c>
      <c r="AN233" s="47"/>
    </row>
    <row r="234" spans="23:40">
      <c r="W234" s="47"/>
      <c r="X234" t="e">
        <f>+'Ark1'!#REF!</f>
        <v>#REF!</v>
      </c>
      <c r="Y234" t="e">
        <f>+'Ark1'!#REF!</f>
        <v>#REF!</v>
      </c>
      <c r="Z234" s="3" t="s">
        <v>477</v>
      </c>
      <c r="AA234" t="e">
        <f>+'Ark1'!#REF!</f>
        <v>#REF!</v>
      </c>
      <c r="AB234" t="e">
        <f>+'Ark1'!#REF!</f>
        <v>#REF!</v>
      </c>
      <c r="AC234" s="207" t="e">
        <f>+'Ark1'!#REF!</f>
        <v>#REF!</v>
      </c>
      <c r="AD234" s="207" t="e">
        <f>+'Ark1'!#REF!</f>
        <v>#REF!</v>
      </c>
      <c r="AE234" s="1" t="e">
        <f>+'Ark1'!#REF!</f>
        <v>#REF!</v>
      </c>
      <c r="AF234" s="1" t="e">
        <f>+'Ark1'!#REF!</f>
        <v>#REF!</v>
      </c>
      <c r="AG234" s="101" t="e">
        <f>+'Ark1'!#REF!</f>
        <v>#REF!</v>
      </c>
      <c r="AH234" s="101" t="e">
        <f>+'Ark1'!#REF!</f>
        <v>#REF!</v>
      </c>
      <c r="AI234" s="11" t="e">
        <f>+'Ark1'!#REF!</f>
        <v>#REF!</v>
      </c>
      <c r="AJ234" s="11" t="e">
        <f>+'Ark1'!#REF!</f>
        <v>#REF!</v>
      </c>
      <c r="AK234" s="11" t="e">
        <f>+'Ark1'!#REF!</f>
        <v>#REF!</v>
      </c>
      <c r="AL234" s="1" t="e">
        <f t="shared" si="8"/>
        <v>#REF!</v>
      </c>
      <c r="AM234" s="1" t="e">
        <f t="shared" si="9"/>
        <v>#REF!</v>
      </c>
      <c r="AN234" s="47"/>
    </row>
    <row r="235" spans="23:40">
      <c r="W235" s="47"/>
      <c r="X235" t="e">
        <f>+'Ark1'!#REF!</f>
        <v>#REF!</v>
      </c>
      <c r="Y235" t="e">
        <f>+'Ark1'!#REF!</f>
        <v>#REF!</v>
      </c>
      <c r="Z235" s="3" t="s">
        <v>478</v>
      </c>
      <c r="AA235" t="e">
        <f>+'Ark1'!#REF!</f>
        <v>#REF!</v>
      </c>
      <c r="AB235" t="e">
        <f>+'Ark1'!#REF!</f>
        <v>#REF!</v>
      </c>
      <c r="AC235" s="207" t="e">
        <f>+'Ark1'!#REF!</f>
        <v>#REF!</v>
      </c>
      <c r="AD235" s="207" t="e">
        <f>+'Ark1'!#REF!</f>
        <v>#REF!</v>
      </c>
      <c r="AE235" s="1" t="e">
        <f>+'Ark1'!#REF!</f>
        <v>#REF!</v>
      </c>
      <c r="AF235" s="1" t="e">
        <f>+'Ark1'!#REF!</f>
        <v>#REF!</v>
      </c>
      <c r="AG235" s="101" t="e">
        <f>+'Ark1'!#REF!</f>
        <v>#REF!</v>
      </c>
      <c r="AH235" s="101" t="e">
        <f>+'Ark1'!#REF!</f>
        <v>#REF!</v>
      </c>
      <c r="AI235" s="11" t="e">
        <f>+'Ark1'!#REF!</f>
        <v>#REF!</v>
      </c>
      <c r="AJ235" s="11" t="e">
        <f>+'Ark1'!#REF!</f>
        <v>#REF!</v>
      </c>
      <c r="AK235" s="11" t="e">
        <f>+'Ark1'!#REF!</f>
        <v>#REF!</v>
      </c>
      <c r="AL235" s="1" t="e">
        <f t="shared" si="8"/>
        <v>#REF!</v>
      </c>
      <c r="AM235" s="1" t="e">
        <f t="shared" si="9"/>
        <v>#REF!</v>
      </c>
      <c r="AN235" s="47"/>
    </row>
    <row r="236" spans="23:40">
      <c r="W236" s="47"/>
      <c r="X236" s="56" t="e">
        <f>+'Ark1'!#REF!</f>
        <v>#REF!</v>
      </c>
      <c r="Y236" s="56" t="e">
        <f>+'Ark1'!#REF!</f>
        <v>#REF!</v>
      </c>
      <c r="Z236" s="57" t="s">
        <v>463</v>
      </c>
      <c r="AA236" s="56" t="e">
        <f>+'Ark1'!#REF!</f>
        <v>#REF!</v>
      </c>
      <c r="AB236" s="56" t="e">
        <f>+'Ark1'!#REF!</f>
        <v>#REF!</v>
      </c>
      <c r="AC236" s="189" t="e">
        <f>+'Ark1'!#REF!</f>
        <v>#REF!</v>
      </c>
      <c r="AD236" s="189" t="e">
        <f>+'Ark1'!#REF!</f>
        <v>#REF!</v>
      </c>
      <c r="AE236" s="58" t="e">
        <f>+'Ark1'!#REF!</f>
        <v>#REF!</v>
      </c>
      <c r="AF236" s="58" t="e">
        <f>+'Ark1'!#REF!</f>
        <v>#REF!</v>
      </c>
      <c r="AG236" s="166" t="e">
        <f>+'Ark1'!#REF!</f>
        <v>#REF!</v>
      </c>
      <c r="AH236" s="166" t="e">
        <f>+'Ark1'!#REF!</f>
        <v>#REF!</v>
      </c>
      <c r="AI236" s="78" t="e">
        <f>+'Ark1'!#REF!</f>
        <v>#REF!</v>
      </c>
      <c r="AJ236" s="78" t="e">
        <f>+'Ark1'!#REF!</f>
        <v>#REF!</v>
      </c>
      <c r="AK236" s="78" t="e">
        <f>+'Ark1'!#REF!</f>
        <v>#REF!</v>
      </c>
      <c r="AL236" s="58" t="e">
        <f t="shared" si="8"/>
        <v>#REF!</v>
      </c>
      <c r="AM236" s="58" t="e">
        <f t="shared" si="9"/>
        <v>#REF!</v>
      </c>
      <c r="AN236" s="47"/>
    </row>
    <row r="237" spans="23:40">
      <c r="W237" s="47"/>
      <c r="X237" s="56" t="e">
        <f>+'Ark1'!#REF!</f>
        <v>#REF!</v>
      </c>
      <c r="Y237" s="56" t="e">
        <f>+'Ark1'!#REF!</f>
        <v>#REF!</v>
      </c>
      <c r="Z237" s="57" t="s">
        <v>464</v>
      </c>
      <c r="AA237" s="56" t="e">
        <f>+'Ark1'!#REF!</f>
        <v>#REF!</v>
      </c>
      <c r="AB237" s="56" t="e">
        <f>+'Ark1'!#REF!</f>
        <v>#REF!</v>
      </c>
      <c r="AC237" s="189" t="e">
        <f>+'Ark1'!#REF!</f>
        <v>#REF!</v>
      </c>
      <c r="AD237" s="189" t="e">
        <f>+'Ark1'!#REF!</f>
        <v>#REF!</v>
      </c>
      <c r="AE237" s="58" t="e">
        <f>+'Ark1'!#REF!</f>
        <v>#REF!</v>
      </c>
      <c r="AF237" s="58" t="e">
        <f>+'Ark1'!#REF!</f>
        <v>#REF!</v>
      </c>
      <c r="AG237" s="166" t="e">
        <f>+'Ark1'!#REF!</f>
        <v>#REF!</v>
      </c>
      <c r="AH237" s="166" t="e">
        <f>+'Ark1'!#REF!</f>
        <v>#REF!</v>
      </c>
      <c r="AI237" s="78" t="e">
        <f>+'Ark1'!#REF!</f>
        <v>#REF!</v>
      </c>
      <c r="AJ237" s="78" t="e">
        <f>+'Ark1'!#REF!</f>
        <v>#REF!</v>
      </c>
      <c r="AK237" s="78" t="e">
        <f>+'Ark1'!#REF!</f>
        <v>#REF!</v>
      </c>
      <c r="AL237" s="58" t="e">
        <f t="shared" si="8"/>
        <v>#REF!</v>
      </c>
      <c r="AM237" s="58" t="e">
        <f t="shared" si="9"/>
        <v>#REF!</v>
      </c>
      <c r="AN237" s="47"/>
    </row>
    <row r="238" spans="23:40">
      <c r="W238" s="47"/>
      <c r="X238" s="56" t="e">
        <f>+'Ark1'!#REF!</f>
        <v>#REF!</v>
      </c>
      <c r="Y238" s="56" t="e">
        <f>+'Ark1'!#REF!</f>
        <v>#REF!</v>
      </c>
      <c r="Z238" s="57" t="s">
        <v>465</v>
      </c>
      <c r="AA238" s="56" t="e">
        <f>+'Ark1'!#REF!</f>
        <v>#REF!</v>
      </c>
      <c r="AB238" s="56" t="e">
        <f>+'Ark1'!#REF!</f>
        <v>#REF!</v>
      </c>
      <c r="AC238" s="189" t="e">
        <f>+'Ark1'!#REF!</f>
        <v>#REF!</v>
      </c>
      <c r="AD238" s="189" t="e">
        <f>+'Ark1'!#REF!</f>
        <v>#REF!</v>
      </c>
      <c r="AE238" s="58" t="e">
        <f>+'Ark1'!#REF!</f>
        <v>#REF!</v>
      </c>
      <c r="AF238" s="58" t="e">
        <f>+'Ark1'!#REF!</f>
        <v>#REF!</v>
      </c>
      <c r="AG238" s="166" t="e">
        <f>+'Ark1'!#REF!</f>
        <v>#REF!</v>
      </c>
      <c r="AH238" s="166" t="e">
        <f>+'Ark1'!#REF!</f>
        <v>#REF!</v>
      </c>
      <c r="AI238" s="78" t="e">
        <f>+'Ark1'!#REF!</f>
        <v>#REF!</v>
      </c>
      <c r="AJ238" s="78" t="e">
        <f>+'Ark1'!#REF!</f>
        <v>#REF!</v>
      </c>
      <c r="AK238" s="78" t="e">
        <f>+'Ark1'!#REF!</f>
        <v>#REF!</v>
      </c>
      <c r="AL238" s="58" t="e">
        <f t="shared" si="8"/>
        <v>#REF!</v>
      </c>
      <c r="AM238" s="58" t="e">
        <f t="shared" si="9"/>
        <v>#REF!</v>
      </c>
      <c r="AN238" s="47"/>
    </row>
    <row r="239" spans="23:40">
      <c r="W239" s="47"/>
      <c r="X239" s="56" t="e">
        <f>+'Ark1'!#REF!</f>
        <v>#REF!</v>
      </c>
      <c r="Y239" s="56" t="e">
        <f>+'Ark1'!#REF!</f>
        <v>#REF!</v>
      </c>
      <c r="Z239" s="57" t="s">
        <v>466</v>
      </c>
      <c r="AA239" s="56" t="e">
        <f>+'Ark1'!#REF!</f>
        <v>#REF!</v>
      </c>
      <c r="AB239" s="56" t="e">
        <f>+'Ark1'!#REF!</f>
        <v>#REF!</v>
      </c>
      <c r="AC239" s="189" t="e">
        <f>+'Ark1'!#REF!</f>
        <v>#REF!</v>
      </c>
      <c r="AD239" s="189" t="e">
        <f>+'Ark1'!#REF!</f>
        <v>#REF!</v>
      </c>
      <c r="AE239" s="58" t="e">
        <f>+'Ark1'!#REF!</f>
        <v>#REF!</v>
      </c>
      <c r="AF239" s="58" t="e">
        <f>+'Ark1'!#REF!</f>
        <v>#REF!</v>
      </c>
      <c r="AG239" s="166" t="e">
        <f>+'Ark1'!#REF!</f>
        <v>#REF!</v>
      </c>
      <c r="AH239" s="166" t="e">
        <f>+'Ark1'!#REF!</f>
        <v>#REF!</v>
      </c>
      <c r="AI239" s="78" t="e">
        <f>+'Ark1'!#REF!</f>
        <v>#REF!</v>
      </c>
      <c r="AJ239" s="78" t="e">
        <f>+'Ark1'!#REF!</f>
        <v>#REF!</v>
      </c>
      <c r="AK239" s="78" t="e">
        <f>+'Ark1'!#REF!</f>
        <v>#REF!</v>
      </c>
      <c r="AL239" s="58" t="e">
        <f t="shared" si="8"/>
        <v>#REF!</v>
      </c>
      <c r="AM239" s="58" t="e">
        <f t="shared" si="9"/>
        <v>#REF!</v>
      </c>
      <c r="AN239" s="47"/>
    </row>
    <row r="240" spans="23:40">
      <c r="W240" s="47"/>
      <c r="X240" s="56" t="e">
        <f>+'Ark1'!#REF!</f>
        <v>#REF!</v>
      </c>
      <c r="Y240" s="56" t="e">
        <f>+'Ark1'!#REF!</f>
        <v>#REF!</v>
      </c>
      <c r="Z240" s="57" t="s">
        <v>467</v>
      </c>
      <c r="AA240" s="56" t="e">
        <f>+'Ark1'!#REF!</f>
        <v>#REF!</v>
      </c>
      <c r="AB240" s="56" t="e">
        <f>+'Ark1'!#REF!</f>
        <v>#REF!</v>
      </c>
      <c r="AC240" s="189" t="e">
        <f>+'Ark1'!#REF!</f>
        <v>#REF!</v>
      </c>
      <c r="AD240" s="189" t="e">
        <f>+'Ark1'!#REF!</f>
        <v>#REF!</v>
      </c>
      <c r="AE240" s="58" t="e">
        <f>+'Ark1'!#REF!</f>
        <v>#REF!</v>
      </c>
      <c r="AF240" s="58" t="e">
        <f>+'Ark1'!#REF!</f>
        <v>#REF!</v>
      </c>
      <c r="AG240" s="166" t="e">
        <f>+'Ark1'!#REF!</f>
        <v>#REF!</v>
      </c>
      <c r="AH240" s="166" t="e">
        <f>+'Ark1'!#REF!</f>
        <v>#REF!</v>
      </c>
      <c r="AI240" s="78" t="e">
        <f>+'Ark1'!#REF!</f>
        <v>#REF!</v>
      </c>
      <c r="AJ240" s="78" t="e">
        <f>+'Ark1'!#REF!</f>
        <v>#REF!</v>
      </c>
      <c r="AK240" s="78" t="e">
        <f>+'Ark1'!#REF!</f>
        <v>#REF!</v>
      </c>
      <c r="AL240" s="58" t="e">
        <f t="shared" si="8"/>
        <v>#REF!</v>
      </c>
      <c r="AM240" s="58" t="e">
        <f t="shared" si="9"/>
        <v>#REF!</v>
      </c>
      <c r="AN240" s="47"/>
    </row>
    <row r="241" spans="23:40">
      <c r="W241" s="47"/>
      <c r="X241" s="56" t="e">
        <f>+'Ark1'!#REF!</f>
        <v>#REF!</v>
      </c>
      <c r="Y241" s="56" t="e">
        <f>+'Ark1'!#REF!</f>
        <v>#REF!</v>
      </c>
      <c r="Z241" s="57" t="s">
        <v>468</v>
      </c>
      <c r="AA241" s="56" t="e">
        <f>+'Ark1'!#REF!</f>
        <v>#REF!</v>
      </c>
      <c r="AB241" s="56" t="e">
        <f>+'Ark1'!#REF!</f>
        <v>#REF!</v>
      </c>
      <c r="AC241" s="189" t="e">
        <f>+'Ark1'!#REF!</f>
        <v>#REF!</v>
      </c>
      <c r="AD241" s="189" t="e">
        <f>+'Ark1'!#REF!</f>
        <v>#REF!</v>
      </c>
      <c r="AE241" s="58" t="e">
        <f>+'Ark1'!#REF!</f>
        <v>#REF!</v>
      </c>
      <c r="AF241" s="58" t="e">
        <f>+'Ark1'!#REF!</f>
        <v>#REF!</v>
      </c>
      <c r="AG241" s="166" t="e">
        <f>+'Ark1'!#REF!</f>
        <v>#REF!</v>
      </c>
      <c r="AH241" s="166" t="e">
        <f>+'Ark1'!#REF!</f>
        <v>#REF!</v>
      </c>
      <c r="AI241" s="78" t="e">
        <f>+'Ark1'!#REF!</f>
        <v>#REF!</v>
      </c>
      <c r="AJ241" s="78" t="e">
        <f>+'Ark1'!#REF!</f>
        <v>#REF!</v>
      </c>
      <c r="AK241" s="78" t="e">
        <f>+'Ark1'!#REF!</f>
        <v>#REF!</v>
      </c>
      <c r="AL241" s="58" t="e">
        <f t="shared" si="8"/>
        <v>#REF!</v>
      </c>
      <c r="AM241" s="58" t="e">
        <f t="shared" si="9"/>
        <v>#REF!</v>
      </c>
      <c r="AN241" s="47"/>
    </row>
    <row r="242" spans="23:40">
      <c r="W242" s="47"/>
      <c r="X242" s="56" t="e">
        <f>+'Ark1'!#REF!</f>
        <v>#REF!</v>
      </c>
      <c r="Y242" s="56" t="e">
        <f>+'Ark1'!#REF!</f>
        <v>#REF!</v>
      </c>
      <c r="Z242" s="57" t="s">
        <v>469</v>
      </c>
      <c r="AA242" s="56" t="e">
        <f>+'Ark1'!#REF!</f>
        <v>#REF!</v>
      </c>
      <c r="AB242" s="56" t="e">
        <f>+'Ark1'!#REF!</f>
        <v>#REF!</v>
      </c>
      <c r="AC242" s="189" t="e">
        <f>+'Ark1'!#REF!</f>
        <v>#REF!</v>
      </c>
      <c r="AD242" s="189" t="e">
        <f>+'Ark1'!#REF!</f>
        <v>#REF!</v>
      </c>
      <c r="AE242" s="58" t="e">
        <f>+'Ark1'!#REF!</f>
        <v>#REF!</v>
      </c>
      <c r="AF242" s="58" t="e">
        <f>+'Ark1'!#REF!</f>
        <v>#REF!</v>
      </c>
      <c r="AG242" s="166" t="e">
        <f>+'Ark1'!#REF!</f>
        <v>#REF!</v>
      </c>
      <c r="AH242" s="166" t="e">
        <f>+'Ark1'!#REF!</f>
        <v>#REF!</v>
      </c>
      <c r="AI242" s="78" t="e">
        <f>+'Ark1'!#REF!</f>
        <v>#REF!</v>
      </c>
      <c r="AJ242" s="78" t="e">
        <f>+'Ark1'!#REF!</f>
        <v>#REF!</v>
      </c>
      <c r="AK242" s="78" t="e">
        <f>+'Ark1'!#REF!</f>
        <v>#REF!</v>
      </c>
      <c r="AL242" s="58" t="e">
        <f t="shared" si="8"/>
        <v>#REF!</v>
      </c>
      <c r="AM242" s="58" t="e">
        <f t="shared" si="9"/>
        <v>#REF!</v>
      </c>
      <c r="AN242" s="47"/>
    </row>
    <row r="243" spans="23:40">
      <c r="W243" s="47"/>
      <c r="X243" s="56" t="e">
        <f>+'Ark1'!#REF!</f>
        <v>#REF!</v>
      </c>
      <c r="Y243" s="56" t="e">
        <f>+'Ark1'!#REF!</f>
        <v>#REF!</v>
      </c>
      <c r="Z243" s="57" t="s">
        <v>470</v>
      </c>
      <c r="AA243" s="56" t="e">
        <f>+'Ark1'!#REF!</f>
        <v>#REF!</v>
      </c>
      <c r="AB243" s="56" t="e">
        <f>+'Ark1'!#REF!</f>
        <v>#REF!</v>
      </c>
      <c r="AC243" s="189" t="e">
        <f>+'Ark1'!#REF!</f>
        <v>#REF!</v>
      </c>
      <c r="AD243" s="189" t="e">
        <f>+'Ark1'!#REF!</f>
        <v>#REF!</v>
      </c>
      <c r="AE243" s="58" t="e">
        <f>+'Ark1'!#REF!</f>
        <v>#REF!</v>
      </c>
      <c r="AF243" s="58" t="e">
        <f>+'Ark1'!#REF!</f>
        <v>#REF!</v>
      </c>
      <c r="AG243" s="166" t="e">
        <f>+'Ark1'!#REF!</f>
        <v>#REF!</v>
      </c>
      <c r="AH243" s="166" t="e">
        <f>+'Ark1'!#REF!</f>
        <v>#REF!</v>
      </c>
      <c r="AI243" s="78" t="e">
        <f>+'Ark1'!#REF!</f>
        <v>#REF!</v>
      </c>
      <c r="AJ243" s="78" t="e">
        <f>+'Ark1'!#REF!</f>
        <v>#REF!</v>
      </c>
      <c r="AK243" s="78" t="e">
        <f>+'Ark1'!#REF!</f>
        <v>#REF!</v>
      </c>
      <c r="AL243" s="58" t="e">
        <f t="shared" si="8"/>
        <v>#REF!</v>
      </c>
      <c r="AM243" s="58" t="e">
        <f t="shared" si="9"/>
        <v>#REF!</v>
      </c>
      <c r="AN243" s="47"/>
    </row>
    <row r="244" spans="23:40">
      <c r="W244" s="47"/>
      <c r="X244" s="56" t="e">
        <f>+'Ark1'!#REF!</f>
        <v>#REF!</v>
      </c>
      <c r="Y244" s="56" t="e">
        <f>+'Ark1'!#REF!</f>
        <v>#REF!</v>
      </c>
      <c r="Z244" s="57" t="s">
        <v>471</v>
      </c>
      <c r="AA244" s="56" t="e">
        <f>+'Ark1'!#REF!</f>
        <v>#REF!</v>
      </c>
      <c r="AB244" s="56" t="e">
        <f>+'Ark1'!#REF!</f>
        <v>#REF!</v>
      </c>
      <c r="AC244" s="189" t="e">
        <f>+'Ark1'!#REF!</f>
        <v>#REF!</v>
      </c>
      <c r="AD244" s="189" t="e">
        <f>+'Ark1'!#REF!</f>
        <v>#REF!</v>
      </c>
      <c r="AE244" s="58" t="e">
        <f>+'Ark1'!#REF!</f>
        <v>#REF!</v>
      </c>
      <c r="AF244" s="58" t="e">
        <f>+'Ark1'!#REF!</f>
        <v>#REF!</v>
      </c>
      <c r="AG244" s="166" t="e">
        <f>+'Ark1'!#REF!</f>
        <v>#REF!</v>
      </c>
      <c r="AH244" s="166" t="e">
        <f>+'Ark1'!#REF!</f>
        <v>#REF!</v>
      </c>
      <c r="AI244" s="78" t="e">
        <f>+'Ark1'!#REF!</f>
        <v>#REF!</v>
      </c>
      <c r="AJ244" s="78" t="e">
        <f>+'Ark1'!#REF!</f>
        <v>#REF!</v>
      </c>
      <c r="AK244" s="78" t="e">
        <f>+'Ark1'!#REF!</f>
        <v>#REF!</v>
      </c>
      <c r="AL244" s="58" t="e">
        <f t="shared" si="8"/>
        <v>#REF!</v>
      </c>
      <c r="AM244" s="58" t="e">
        <f t="shared" si="9"/>
        <v>#REF!</v>
      </c>
      <c r="AN244" s="47"/>
    </row>
    <row r="245" spans="23:40">
      <c r="W245" s="47"/>
      <c r="X245" s="56" t="e">
        <f>+'Ark1'!#REF!</f>
        <v>#REF!</v>
      </c>
      <c r="Y245" s="56" t="e">
        <f>+'Ark1'!#REF!</f>
        <v>#REF!</v>
      </c>
      <c r="Z245" s="57" t="s">
        <v>472</v>
      </c>
      <c r="AA245" s="56" t="e">
        <f>+'Ark1'!#REF!</f>
        <v>#REF!</v>
      </c>
      <c r="AB245" s="56" t="e">
        <f>+'Ark1'!#REF!</f>
        <v>#REF!</v>
      </c>
      <c r="AC245" s="189" t="e">
        <f>+'Ark1'!#REF!</f>
        <v>#REF!</v>
      </c>
      <c r="AD245" s="189" t="e">
        <f>+'Ark1'!#REF!</f>
        <v>#REF!</v>
      </c>
      <c r="AE245" s="58" t="e">
        <f>+'Ark1'!#REF!</f>
        <v>#REF!</v>
      </c>
      <c r="AF245" s="58" t="e">
        <f>+'Ark1'!#REF!</f>
        <v>#REF!</v>
      </c>
      <c r="AG245" s="166" t="e">
        <f>+'Ark1'!#REF!</f>
        <v>#REF!</v>
      </c>
      <c r="AH245" s="166" t="e">
        <f>+'Ark1'!#REF!</f>
        <v>#REF!</v>
      </c>
      <c r="AI245" s="78" t="e">
        <f>+'Ark1'!#REF!</f>
        <v>#REF!</v>
      </c>
      <c r="AJ245" s="78" t="e">
        <f>+'Ark1'!#REF!</f>
        <v>#REF!</v>
      </c>
      <c r="AK245" s="78" t="e">
        <f>+'Ark1'!#REF!</f>
        <v>#REF!</v>
      </c>
      <c r="AL245" s="58" t="e">
        <f t="shared" si="8"/>
        <v>#REF!</v>
      </c>
      <c r="AM245" s="58" t="e">
        <f t="shared" si="9"/>
        <v>#REF!</v>
      </c>
      <c r="AN245" s="47"/>
    </row>
    <row r="246" spans="23:40">
      <c r="W246" s="47"/>
      <c r="X246" s="56" t="e">
        <f>+'Ark1'!#REF!</f>
        <v>#REF!</v>
      </c>
      <c r="Y246" s="56" t="e">
        <f>+'Ark1'!#REF!</f>
        <v>#REF!</v>
      </c>
      <c r="Z246" s="57" t="s">
        <v>473</v>
      </c>
      <c r="AA246" s="56" t="e">
        <f>+'Ark1'!#REF!</f>
        <v>#REF!</v>
      </c>
      <c r="AB246" s="56" t="e">
        <f>+'Ark1'!#REF!</f>
        <v>#REF!</v>
      </c>
      <c r="AC246" s="189" t="e">
        <f>+'Ark1'!#REF!</f>
        <v>#REF!</v>
      </c>
      <c r="AD246" s="189" t="e">
        <f>+'Ark1'!#REF!</f>
        <v>#REF!</v>
      </c>
      <c r="AE246" s="58" t="e">
        <f>+'Ark1'!#REF!</f>
        <v>#REF!</v>
      </c>
      <c r="AF246" s="58" t="e">
        <f>+'Ark1'!#REF!</f>
        <v>#REF!</v>
      </c>
      <c r="AG246" s="166" t="e">
        <f>+'Ark1'!#REF!</f>
        <v>#REF!</v>
      </c>
      <c r="AH246" s="166" t="e">
        <f>+'Ark1'!#REF!</f>
        <v>#REF!</v>
      </c>
      <c r="AI246" s="78" t="e">
        <f>+'Ark1'!#REF!</f>
        <v>#REF!</v>
      </c>
      <c r="AJ246" s="78" t="e">
        <f>+'Ark1'!#REF!</f>
        <v>#REF!</v>
      </c>
      <c r="AK246" s="78" t="e">
        <f>+'Ark1'!#REF!</f>
        <v>#REF!</v>
      </c>
      <c r="AL246" s="58" t="e">
        <f t="shared" si="8"/>
        <v>#REF!</v>
      </c>
      <c r="AM246" s="58" t="e">
        <f t="shared" si="9"/>
        <v>#REF!</v>
      </c>
      <c r="AN246" s="47"/>
    </row>
    <row r="247" spans="23:40">
      <c r="W247" s="47"/>
      <c r="X247" s="56" t="e">
        <f>+'Ark1'!#REF!</f>
        <v>#REF!</v>
      </c>
      <c r="Y247" s="56" t="e">
        <f>+'Ark1'!#REF!</f>
        <v>#REF!</v>
      </c>
      <c r="Z247" s="57" t="s">
        <v>474</v>
      </c>
      <c r="AA247" s="56" t="e">
        <f>+'Ark1'!#REF!</f>
        <v>#REF!</v>
      </c>
      <c r="AB247" s="56" t="e">
        <f>+'Ark1'!#REF!</f>
        <v>#REF!</v>
      </c>
      <c r="AC247" s="189" t="e">
        <f>+'Ark1'!#REF!</f>
        <v>#REF!</v>
      </c>
      <c r="AD247" s="189" t="e">
        <f>+'Ark1'!#REF!</f>
        <v>#REF!</v>
      </c>
      <c r="AE247" s="58" t="e">
        <f>+'Ark1'!#REF!</f>
        <v>#REF!</v>
      </c>
      <c r="AF247" s="58" t="e">
        <f>+'Ark1'!#REF!</f>
        <v>#REF!</v>
      </c>
      <c r="AG247" s="166" t="e">
        <f>+'Ark1'!#REF!</f>
        <v>#REF!</v>
      </c>
      <c r="AH247" s="166" t="e">
        <f>+'Ark1'!#REF!</f>
        <v>#REF!</v>
      </c>
      <c r="AI247" s="78" t="e">
        <f>+'Ark1'!#REF!</f>
        <v>#REF!</v>
      </c>
      <c r="AJ247" s="78" t="e">
        <f>+'Ark1'!#REF!</f>
        <v>#REF!</v>
      </c>
      <c r="AK247" s="78" t="e">
        <f>+'Ark1'!#REF!</f>
        <v>#REF!</v>
      </c>
      <c r="AL247" s="58" t="e">
        <f t="shared" si="8"/>
        <v>#REF!</v>
      </c>
      <c r="AM247" s="58" t="e">
        <f t="shared" si="9"/>
        <v>#REF!</v>
      </c>
      <c r="AN247" s="47"/>
    </row>
    <row r="248" spans="23:40">
      <c r="W248" s="47"/>
      <c r="X248" s="56" t="e">
        <f>+'Ark1'!#REF!</f>
        <v>#REF!</v>
      </c>
      <c r="Y248" s="56" t="e">
        <f>+'Ark1'!#REF!</f>
        <v>#REF!</v>
      </c>
      <c r="Z248" s="57" t="s">
        <v>475</v>
      </c>
      <c r="AA248" s="56" t="e">
        <f>+'Ark1'!#REF!</f>
        <v>#REF!</v>
      </c>
      <c r="AB248" s="56" t="e">
        <f>+'Ark1'!#REF!</f>
        <v>#REF!</v>
      </c>
      <c r="AC248" s="189" t="e">
        <f>+'Ark1'!#REF!</f>
        <v>#REF!</v>
      </c>
      <c r="AD248" s="189" t="e">
        <f>+'Ark1'!#REF!</f>
        <v>#REF!</v>
      </c>
      <c r="AE248" s="58" t="e">
        <f>+'Ark1'!#REF!</f>
        <v>#REF!</v>
      </c>
      <c r="AF248" s="58" t="e">
        <f>+'Ark1'!#REF!</f>
        <v>#REF!</v>
      </c>
      <c r="AG248" s="166" t="e">
        <f>+'Ark1'!#REF!</f>
        <v>#REF!</v>
      </c>
      <c r="AH248" s="166" t="e">
        <f>+'Ark1'!#REF!</f>
        <v>#REF!</v>
      </c>
      <c r="AI248" s="78" t="e">
        <f>+'Ark1'!#REF!</f>
        <v>#REF!</v>
      </c>
      <c r="AJ248" s="78" t="e">
        <f>+'Ark1'!#REF!</f>
        <v>#REF!</v>
      </c>
      <c r="AK248" s="78" t="e">
        <f>+'Ark1'!#REF!</f>
        <v>#REF!</v>
      </c>
      <c r="AL248" s="58" t="e">
        <f t="shared" si="8"/>
        <v>#REF!</v>
      </c>
      <c r="AM248" s="58" t="e">
        <f t="shared" si="9"/>
        <v>#REF!</v>
      </c>
      <c r="AN248" s="47"/>
    </row>
    <row r="249" spans="23:40">
      <c r="W249" s="47"/>
      <c r="X249" s="56" t="e">
        <f>+'Ark1'!#REF!</f>
        <v>#REF!</v>
      </c>
      <c r="Y249" s="56" t="e">
        <f>+'Ark1'!#REF!</f>
        <v>#REF!</v>
      </c>
      <c r="Z249" s="57" t="s">
        <v>476</v>
      </c>
      <c r="AA249" s="56" t="e">
        <f>+'Ark1'!#REF!</f>
        <v>#REF!</v>
      </c>
      <c r="AB249" s="56" t="e">
        <f>+'Ark1'!#REF!</f>
        <v>#REF!</v>
      </c>
      <c r="AC249" s="189" t="e">
        <f>+'Ark1'!#REF!</f>
        <v>#REF!</v>
      </c>
      <c r="AD249" s="189" t="e">
        <f>+'Ark1'!#REF!</f>
        <v>#REF!</v>
      </c>
      <c r="AE249" s="58" t="e">
        <f>+'Ark1'!#REF!</f>
        <v>#REF!</v>
      </c>
      <c r="AF249" s="58" t="e">
        <f>+'Ark1'!#REF!</f>
        <v>#REF!</v>
      </c>
      <c r="AG249" s="166" t="e">
        <f>+'Ark1'!#REF!</f>
        <v>#REF!</v>
      </c>
      <c r="AH249" s="166" t="e">
        <f>+'Ark1'!#REF!</f>
        <v>#REF!</v>
      </c>
      <c r="AI249" s="78" t="e">
        <f>+'Ark1'!#REF!</f>
        <v>#REF!</v>
      </c>
      <c r="AJ249" s="78" t="e">
        <f>+'Ark1'!#REF!</f>
        <v>#REF!</v>
      </c>
      <c r="AK249" s="78" t="e">
        <f>+'Ark1'!#REF!</f>
        <v>#REF!</v>
      </c>
      <c r="AL249" s="58" t="e">
        <f t="shared" si="8"/>
        <v>#REF!</v>
      </c>
      <c r="AM249" s="58" t="e">
        <f t="shared" si="9"/>
        <v>#REF!</v>
      </c>
      <c r="AN249" s="47"/>
    </row>
    <row r="250" spans="23:40">
      <c r="W250" s="47"/>
      <c r="X250" s="56" t="e">
        <f>+'Ark1'!#REF!</f>
        <v>#REF!</v>
      </c>
      <c r="Y250" s="56" t="e">
        <f>+'Ark1'!#REF!</f>
        <v>#REF!</v>
      </c>
      <c r="Z250" s="57" t="s">
        <v>477</v>
      </c>
      <c r="AA250" s="56" t="e">
        <f>+'Ark1'!#REF!</f>
        <v>#REF!</v>
      </c>
      <c r="AB250" s="56" t="e">
        <f>+'Ark1'!#REF!</f>
        <v>#REF!</v>
      </c>
      <c r="AC250" s="189" t="e">
        <f>+'Ark1'!#REF!</f>
        <v>#REF!</v>
      </c>
      <c r="AD250" s="189" t="e">
        <f>+'Ark1'!#REF!</f>
        <v>#REF!</v>
      </c>
      <c r="AE250" s="58" t="e">
        <f>+'Ark1'!#REF!</f>
        <v>#REF!</v>
      </c>
      <c r="AF250" s="58" t="e">
        <f>+'Ark1'!#REF!</f>
        <v>#REF!</v>
      </c>
      <c r="AG250" s="166" t="e">
        <f>+'Ark1'!#REF!</f>
        <v>#REF!</v>
      </c>
      <c r="AH250" s="166" t="e">
        <f>+'Ark1'!#REF!</f>
        <v>#REF!</v>
      </c>
      <c r="AI250" s="78" t="e">
        <f>+'Ark1'!#REF!</f>
        <v>#REF!</v>
      </c>
      <c r="AJ250" s="78" t="e">
        <f>+'Ark1'!#REF!</f>
        <v>#REF!</v>
      </c>
      <c r="AK250" s="78" t="e">
        <f>+'Ark1'!#REF!</f>
        <v>#REF!</v>
      </c>
      <c r="AL250" s="58" t="e">
        <f t="shared" si="8"/>
        <v>#REF!</v>
      </c>
      <c r="AM250" s="58" t="e">
        <f t="shared" si="9"/>
        <v>#REF!</v>
      </c>
      <c r="AN250" s="47"/>
    </row>
    <row r="251" spans="23:40">
      <c r="W251" s="47"/>
      <c r="X251" s="56" t="e">
        <f>+'Ark1'!#REF!</f>
        <v>#REF!</v>
      </c>
      <c r="Y251" s="56" t="e">
        <f>+'Ark1'!#REF!</f>
        <v>#REF!</v>
      </c>
      <c r="Z251" s="57" t="s">
        <v>478</v>
      </c>
      <c r="AA251" s="56" t="e">
        <f>+'Ark1'!#REF!</f>
        <v>#REF!</v>
      </c>
      <c r="AB251" s="56" t="e">
        <f>+'Ark1'!#REF!</f>
        <v>#REF!</v>
      </c>
      <c r="AC251" s="189" t="e">
        <f>+'Ark1'!#REF!</f>
        <v>#REF!</v>
      </c>
      <c r="AD251" s="189" t="e">
        <f>+'Ark1'!#REF!</f>
        <v>#REF!</v>
      </c>
      <c r="AE251" s="58" t="e">
        <f>+'Ark1'!#REF!</f>
        <v>#REF!</v>
      </c>
      <c r="AF251" s="58" t="e">
        <f>+'Ark1'!#REF!</f>
        <v>#REF!</v>
      </c>
      <c r="AG251" s="166" t="e">
        <f>+'Ark1'!#REF!</f>
        <v>#REF!</v>
      </c>
      <c r="AH251" s="166" t="e">
        <f>+'Ark1'!#REF!</f>
        <v>#REF!</v>
      </c>
      <c r="AI251" s="78" t="e">
        <f>+'Ark1'!#REF!</f>
        <v>#REF!</v>
      </c>
      <c r="AJ251" s="78" t="e">
        <f>+'Ark1'!#REF!</f>
        <v>#REF!</v>
      </c>
      <c r="AK251" s="78" t="e">
        <f>+'Ark1'!#REF!</f>
        <v>#REF!</v>
      </c>
      <c r="AL251" s="58" t="e">
        <f t="shared" si="8"/>
        <v>#REF!</v>
      </c>
      <c r="AM251" s="58" t="e">
        <f t="shared" si="9"/>
        <v>#REF!</v>
      </c>
      <c r="AN251" s="47"/>
    </row>
    <row r="252" spans="23:40">
      <c r="W252" s="47"/>
      <c r="X252" t="e">
        <f>+'Ark1'!#REF!</f>
        <v>#REF!</v>
      </c>
      <c r="Y252" t="e">
        <f>+'Ark1'!#REF!</f>
        <v>#REF!</v>
      </c>
      <c r="Z252" s="3" t="s">
        <v>463</v>
      </c>
      <c r="AA252" t="e">
        <f>+'Ark1'!#REF!</f>
        <v>#REF!</v>
      </c>
      <c r="AB252" t="e">
        <f>+'Ark1'!#REF!</f>
        <v>#REF!</v>
      </c>
      <c r="AC252" s="207" t="e">
        <f>+'Ark1'!#REF!</f>
        <v>#REF!</v>
      </c>
      <c r="AD252" s="207" t="e">
        <f>+'Ark1'!#REF!</f>
        <v>#REF!</v>
      </c>
      <c r="AE252" s="1" t="e">
        <f>+'Ark1'!#REF!</f>
        <v>#REF!</v>
      </c>
      <c r="AF252" s="1" t="e">
        <f>+'Ark1'!#REF!</f>
        <v>#REF!</v>
      </c>
      <c r="AG252" s="101" t="e">
        <f>+'Ark1'!#REF!</f>
        <v>#REF!</v>
      </c>
      <c r="AH252" s="101" t="e">
        <f>+'Ark1'!#REF!</f>
        <v>#REF!</v>
      </c>
      <c r="AI252" s="11" t="e">
        <f>+'Ark1'!#REF!</f>
        <v>#REF!</v>
      </c>
      <c r="AJ252" s="11" t="e">
        <f>+'Ark1'!#REF!</f>
        <v>#REF!</v>
      </c>
      <c r="AK252" s="11" t="e">
        <f>+'Ark1'!#REF!</f>
        <v>#REF!</v>
      </c>
      <c r="AL252" s="1" t="e">
        <f t="shared" si="8"/>
        <v>#REF!</v>
      </c>
      <c r="AM252" s="1" t="e">
        <f t="shared" si="9"/>
        <v>#REF!</v>
      </c>
      <c r="AN252" s="47"/>
    </row>
    <row r="253" spans="23:40">
      <c r="W253" s="47"/>
      <c r="X253" t="e">
        <f>+'Ark1'!#REF!</f>
        <v>#REF!</v>
      </c>
      <c r="Y253" t="e">
        <f>+'Ark1'!#REF!</f>
        <v>#REF!</v>
      </c>
      <c r="Z253" s="3" t="s">
        <v>464</v>
      </c>
      <c r="AA253" t="e">
        <f>+'Ark1'!#REF!</f>
        <v>#REF!</v>
      </c>
      <c r="AB253" t="e">
        <f>+'Ark1'!#REF!</f>
        <v>#REF!</v>
      </c>
      <c r="AC253" s="207" t="e">
        <f>+'Ark1'!#REF!</f>
        <v>#REF!</v>
      </c>
      <c r="AD253" s="207" t="e">
        <f>+'Ark1'!#REF!</f>
        <v>#REF!</v>
      </c>
      <c r="AE253" s="1" t="e">
        <f>+'Ark1'!#REF!</f>
        <v>#REF!</v>
      </c>
      <c r="AF253" s="1" t="e">
        <f>+'Ark1'!#REF!</f>
        <v>#REF!</v>
      </c>
      <c r="AG253" s="101" t="e">
        <f>+'Ark1'!#REF!</f>
        <v>#REF!</v>
      </c>
      <c r="AH253" s="101" t="e">
        <f>+'Ark1'!#REF!</f>
        <v>#REF!</v>
      </c>
      <c r="AI253" s="11" t="e">
        <f>+'Ark1'!#REF!</f>
        <v>#REF!</v>
      </c>
      <c r="AJ253" s="11" t="e">
        <f>+'Ark1'!#REF!</f>
        <v>#REF!</v>
      </c>
      <c r="AK253" s="11" t="e">
        <f>+'Ark1'!#REF!</f>
        <v>#REF!</v>
      </c>
      <c r="AL253" s="1" t="e">
        <f t="shared" si="8"/>
        <v>#REF!</v>
      </c>
      <c r="AM253" s="1" t="e">
        <f t="shared" si="9"/>
        <v>#REF!</v>
      </c>
      <c r="AN253" s="47"/>
    </row>
    <row r="254" spans="23:40">
      <c r="W254" s="47"/>
      <c r="X254" t="e">
        <f>+'Ark1'!#REF!</f>
        <v>#REF!</v>
      </c>
      <c r="Y254" t="e">
        <f>+'Ark1'!#REF!</f>
        <v>#REF!</v>
      </c>
      <c r="Z254" s="3" t="s">
        <v>465</v>
      </c>
      <c r="AA254" t="e">
        <f>+'Ark1'!#REF!</f>
        <v>#REF!</v>
      </c>
      <c r="AB254" t="e">
        <f>+'Ark1'!#REF!</f>
        <v>#REF!</v>
      </c>
      <c r="AC254" s="207" t="e">
        <f>+'Ark1'!#REF!</f>
        <v>#REF!</v>
      </c>
      <c r="AD254" s="207" t="e">
        <f>+'Ark1'!#REF!</f>
        <v>#REF!</v>
      </c>
      <c r="AE254" s="1" t="e">
        <f>+'Ark1'!#REF!</f>
        <v>#REF!</v>
      </c>
      <c r="AF254" s="1" t="e">
        <f>+'Ark1'!#REF!</f>
        <v>#REF!</v>
      </c>
      <c r="AG254" s="101" t="e">
        <f>+'Ark1'!#REF!</f>
        <v>#REF!</v>
      </c>
      <c r="AH254" s="101" t="e">
        <f>+'Ark1'!#REF!</f>
        <v>#REF!</v>
      </c>
      <c r="AI254" s="11" t="e">
        <f>+'Ark1'!#REF!</f>
        <v>#REF!</v>
      </c>
      <c r="AJ254" s="11" t="e">
        <f>+'Ark1'!#REF!</f>
        <v>#REF!</v>
      </c>
      <c r="AK254" s="11" t="e">
        <f>+'Ark1'!#REF!</f>
        <v>#REF!</v>
      </c>
      <c r="AL254" s="1" t="e">
        <f t="shared" si="8"/>
        <v>#REF!</v>
      </c>
      <c r="AM254" s="1" t="e">
        <f t="shared" si="9"/>
        <v>#REF!</v>
      </c>
      <c r="AN254" s="47"/>
    </row>
    <row r="255" spans="23:40">
      <c r="W255" s="47"/>
      <c r="X255" t="e">
        <f>+'Ark1'!#REF!</f>
        <v>#REF!</v>
      </c>
      <c r="Y255" t="e">
        <f>+'Ark1'!#REF!</f>
        <v>#REF!</v>
      </c>
      <c r="Z255" s="3" t="s">
        <v>466</v>
      </c>
      <c r="AA255" t="e">
        <f>+'Ark1'!#REF!</f>
        <v>#REF!</v>
      </c>
      <c r="AB255" t="e">
        <f>+'Ark1'!#REF!</f>
        <v>#REF!</v>
      </c>
      <c r="AC255" s="207" t="e">
        <f>+'Ark1'!#REF!</f>
        <v>#REF!</v>
      </c>
      <c r="AD255" s="207" t="e">
        <f>+'Ark1'!#REF!</f>
        <v>#REF!</v>
      </c>
      <c r="AE255" s="1" t="e">
        <f>+'Ark1'!#REF!</f>
        <v>#REF!</v>
      </c>
      <c r="AF255" s="1" t="e">
        <f>+'Ark1'!#REF!</f>
        <v>#REF!</v>
      </c>
      <c r="AG255" s="101" t="e">
        <f>+'Ark1'!#REF!</f>
        <v>#REF!</v>
      </c>
      <c r="AH255" s="101" t="e">
        <f>+'Ark1'!#REF!</f>
        <v>#REF!</v>
      </c>
      <c r="AI255" s="11" t="e">
        <f>+'Ark1'!#REF!</f>
        <v>#REF!</v>
      </c>
      <c r="AJ255" s="11" t="e">
        <f>+'Ark1'!#REF!</f>
        <v>#REF!</v>
      </c>
      <c r="AK255" s="11" t="e">
        <f>+'Ark1'!#REF!</f>
        <v>#REF!</v>
      </c>
      <c r="AL255" s="1" t="e">
        <f t="shared" si="8"/>
        <v>#REF!</v>
      </c>
      <c r="AM255" s="1" t="e">
        <f t="shared" si="9"/>
        <v>#REF!</v>
      </c>
      <c r="AN255" s="47"/>
    </row>
    <row r="256" spans="23:40">
      <c r="W256" s="47"/>
      <c r="X256" t="e">
        <f>+'Ark1'!#REF!</f>
        <v>#REF!</v>
      </c>
      <c r="Y256" t="e">
        <f>+'Ark1'!#REF!</f>
        <v>#REF!</v>
      </c>
      <c r="Z256" s="3" t="s">
        <v>467</v>
      </c>
      <c r="AA256" t="e">
        <f>+'Ark1'!#REF!</f>
        <v>#REF!</v>
      </c>
      <c r="AB256" t="e">
        <f>+'Ark1'!#REF!</f>
        <v>#REF!</v>
      </c>
      <c r="AC256" s="207" t="e">
        <f>+'Ark1'!#REF!</f>
        <v>#REF!</v>
      </c>
      <c r="AD256" s="207" t="e">
        <f>+'Ark1'!#REF!</f>
        <v>#REF!</v>
      </c>
      <c r="AE256" s="1" t="e">
        <f>+'Ark1'!#REF!</f>
        <v>#REF!</v>
      </c>
      <c r="AF256" s="1" t="e">
        <f>+'Ark1'!#REF!</f>
        <v>#REF!</v>
      </c>
      <c r="AG256" s="101" t="e">
        <f>+'Ark1'!#REF!</f>
        <v>#REF!</v>
      </c>
      <c r="AH256" s="101" t="e">
        <f>+'Ark1'!#REF!</f>
        <v>#REF!</v>
      </c>
      <c r="AI256" s="11" t="e">
        <f>+'Ark1'!#REF!</f>
        <v>#REF!</v>
      </c>
      <c r="AJ256" s="11" t="e">
        <f>+'Ark1'!#REF!</f>
        <v>#REF!</v>
      </c>
      <c r="AK256" s="11" t="e">
        <f>+'Ark1'!#REF!</f>
        <v>#REF!</v>
      </c>
      <c r="AL256" s="1" t="e">
        <f t="shared" si="8"/>
        <v>#REF!</v>
      </c>
      <c r="AM256" s="1" t="e">
        <f t="shared" si="9"/>
        <v>#REF!</v>
      </c>
      <c r="AN256" s="47"/>
    </row>
    <row r="257" spans="23:40">
      <c r="W257" s="47"/>
      <c r="X257" t="e">
        <f>+'Ark1'!#REF!</f>
        <v>#REF!</v>
      </c>
      <c r="Y257" t="e">
        <f>+'Ark1'!#REF!</f>
        <v>#REF!</v>
      </c>
      <c r="Z257" s="3" t="s">
        <v>468</v>
      </c>
      <c r="AA257" t="e">
        <f>+'Ark1'!#REF!</f>
        <v>#REF!</v>
      </c>
      <c r="AB257" t="e">
        <f>+'Ark1'!#REF!</f>
        <v>#REF!</v>
      </c>
      <c r="AC257" s="207" t="e">
        <f>+'Ark1'!#REF!</f>
        <v>#REF!</v>
      </c>
      <c r="AD257" s="207" t="e">
        <f>+'Ark1'!#REF!</f>
        <v>#REF!</v>
      </c>
      <c r="AE257" s="1" t="e">
        <f>+'Ark1'!#REF!</f>
        <v>#REF!</v>
      </c>
      <c r="AF257" s="1" t="e">
        <f>+'Ark1'!#REF!</f>
        <v>#REF!</v>
      </c>
      <c r="AG257" s="101" t="e">
        <f>+'Ark1'!#REF!</f>
        <v>#REF!</v>
      </c>
      <c r="AH257" s="101" t="e">
        <f>+'Ark1'!#REF!</f>
        <v>#REF!</v>
      </c>
      <c r="AI257" s="11" t="e">
        <f>+'Ark1'!#REF!</f>
        <v>#REF!</v>
      </c>
      <c r="AJ257" s="11" t="e">
        <f>+'Ark1'!#REF!</f>
        <v>#REF!</v>
      </c>
      <c r="AK257" s="11" t="e">
        <f>+'Ark1'!#REF!</f>
        <v>#REF!</v>
      </c>
      <c r="AL257" s="1" t="e">
        <f t="shared" si="8"/>
        <v>#REF!</v>
      </c>
      <c r="AM257" s="1" t="e">
        <f t="shared" si="9"/>
        <v>#REF!</v>
      </c>
      <c r="AN257" s="47"/>
    </row>
    <row r="258" spans="23:40">
      <c r="W258" s="47"/>
      <c r="X258" t="e">
        <f>+'Ark1'!#REF!</f>
        <v>#REF!</v>
      </c>
      <c r="Y258" t="e">
        <f>+'Ark1'!#REF!</f>
        <v>#REF!</v>
      </c>
      <c r="Z258" s="3" t="s">
        <v>469</v>
      </c>
      <c r="AA258" t="e">
        <f>+'Ark1'!#REF!</f>
        <v>#REF!</v>
      </c>
      <c r="AB258" t="e">
        <f>+'Ark1'!#REF!</f>
        <v>#REF!</v>
      </c>
      <c r="AC258" s="207" t="e">
        <f>+'Ark1'!#REF!</f>
        <v>#REF!</v>
      </c>
      <c r="AD258" s="207" t="e">
        <f>+'Ark1'!#REF!</f>
        <v>#REF!</v>
      </c>
      <c r="AE258" s="1" t="e">
        <f>+'Ark1'!#REF!</f>
        <v>#REF!</v>
      </c>
      <c r="AF258" s="1" t="e">
        <f>+'Ark1'!#REF!</f>
        <v>#REF!</v>
      </c>
      <c r="AG258" s="101" t="e">
        <f>+'Ark1'!#REF!</f>
        <v>#REF!</v>
      </c>
      <c r="AH258" s="101" t="e">
        <f>+'Ark1'!#REF!</f>
        <v>#REF!</v>
      </c>
      <c r="AI258" s="11" t="e">
        <f>+'Ark1'!#REF!</f>
        <v>#REF!</v>
      </c>
      <c r="AJ258" s="11" t="e">
        <f>+'Ark1'!#REF!</f>
        <v>#REF!</v>
      </c>
      <c r="AK258" s="11" t="e">
        <f>+'Ark1'!#REF!</f>
        <v>#REF!</v>
      </c>
      <c r="AL258" s="1" t="e">
        <f t="shared" si="8"/>
        <v>#REF!</v>
      </c>
      <c r="AM258" s="1" t="e">
        <f t="shared" si="9"/>
        <v>#REF!</v>
      </c>
      <c r="AN258" s="47"/>
    </row>
    <row r="259" spans="23:40">
      <c r="W259" s="47"/>
      <c r="X259" t="e">
        <f>+'Ark1'!#REF!</f>
        <v>#REF!</v>
      </c>
      <c r="Y259" t="e">
        <f>+'Ark1'!#REF!</f>
        <v>#REF!</v>
      </c>
      <c r="Z259" s="3" t="s">
        <v>470</v>
      </c>
      <c r="AA259" t="e">
        <f>+'Ark1'!#REF!</f>
        <v>#REF!</v>
      </c>
      <c r="AB259" t="e">
        <f>+'Ark1'!#REF!</f>
        <v>#REF!</v>
      </c>
      <c r="AC259" s="207" t="e">
        <f>+'Ark1'!#REF!</f>
        <v>#REF!</v>
      </c>
      <c r="AD259" s="207" t="e">
        <f>+'Ark1'!#REF!</f>
        <v>#REF!</v>
      </c>
      <c r="AE259" s="1" t="e">
        <f>+'Ark1'!#REF!</f>
        <v>#REF!</v>
      </c>
      <c r="AF259" s="1" t="e">
        <f>+'Ark1'!#REF!</f>
        <v>#REF!</v>
      </c>
      <c r="AG259" s="101" t="e">
        <f>+'Ark1'!#REF!</f>
        <v>#REF!</v>
      </c>
      <c r="AH259" s="101" t="e">
        <f>+'Ark1'!#REF!</f>
        <v>#REF!</v>
      </c>
      <c r="AI259" s="11" t="e">
        <f>+'Ark1'!#REF!</f>
        <v>#REF!</v>
      </c>
      <c r="AJ259" s="11" t="e">
        <f>+'Ark1'!#REF!</f>
        <v>#REF!</v>
      </c>
      <c r="AK259" s="11" t="e">
        <f>+'Ark1'!#REF!</f>
        <v>#REF!</v>
      </c>
      <c r="AL259" s="1" t="e">
        <f t="shared" si="8"/>
        <v>#REF!</v>
      </c>
      <c r="AM259" s="1" t="e">
        <f t="shared" si="9"/>
        <v>#REF!</v>
      </c>
      <c r="AN259" s="47"/>
    </row>
    <row r="260" spans="23:40">
      <c r="W260" s="47"/>
      <c r="X260" t="e">
        <f>+'Ark1'!#REF!</f>
        <v>#REF!</v>
      </c>
      <c r="Y260" t="e">
        <f>+'Ark1'!#REF!</f>
        <v>#REF!</v>
      </c>
      <c r="Z260" s="3" t="s">
        <v>471</v>
      </c>
      <c r="AA260" t="e">
        <f>+'Ark1'!#REF!</f>
        <v>#REF!</v>
      </c>
      <c r="AB260" t="e">
        <f>+'Ark1'!#REF!</f>
        <v>#REF!</v>
      </c>
      <c r="AC260" s="207" t="e">
        <f>+'Ark1'!#REF!</f>
        <v>#REF!</v>
      </c>
      <c r="AD260" s="207" t="e">
        <f>+'Ark1'!#REF!</f>
        <v>#REF!</v>
      </c>
      <c r="AE260" s="1" t="e">
        <f>+'Ark1'!#REF!</f>
        <v>#REF!</v>
      </c>
      <c r="AF260" s="1" t="e">
        <f>+'Ark1'!#REF!</f>
        <v>#REF!</v>
      </c>
      <c r="AG260" s="101" t="e">
        <f>+'Ark1'!#REF!</f>
        <v>#REF!</v>
      </c>
      <c r="AH260" s="101" t="e">
        <f>+'Ark1'!#REF!</f>
        <v>#REF!</v>
      </c>
      <c r="AI260" s="11" t="e">
        <f>+'Ark1'!#REF!</f>
        <v>#REF!</v>
      </c>
      <c r="AJ260" s="11" t="e">
        <f>+'Ark1'!#REF!</f>
        <v>#REF!</v>
      </c>
      <c r="AK260" s="11" t="e">
        <f>+'Ark1'!#REF!</f>
        <v>#REF!</v>
      </c>
      <c r="AL260" s="1" t="e">
        <f t="shared" si="8"/>
        <v>#REF!</v>
      </c>
      <c r="AM260" s="1" t="e">
        <f t="shared" si="9"/>
        <v>#REF!</v>
      </c>
      <c r="AN260" s="47"/>
    </row>
    <row r="261" spans="23:40">
      <c r="W261" s="47"/>
      <c r="X261" t="e">
        <f>+'Ark1'!#REF!</f>
        <v>#REF!</v>
      </c>
      <c r="Y261" t="e">
        <f>+'Ark1'!#REF!</f>
        <v>#REF!</v>
      </c>
      <c r="Z261" s="3" t="s">
        <v>472</v>
      </c>
      <c r="AA261" t="e">
        <f>+'Ark1'!#REF!</f>
        <v>#REF!</v>
      </c>
      <c r="AB261" t="e">
        <f>+'Ark1'!#REF!</f>
        <v>#REF!</v>
      </c>
      <c r="AC261" s="207" t="e">
        <f>+'Ark1'!#REF!</f>
        <v>#REF!</v>
      </c>
      <c r="AD261" s="207" t="e">
        <f>+'Ark1'!#REF!</f>
        <v>#REF!</v>
      </c>
      <c r="AE261" s="1" t="e">
        <f>+'Ark1'!#REF!</f>
        <v>#REF!</v>
      </c>
      <c r="AF261" s="1" t="e">
        <f>+'Ark1'!#REF!</f>
        <v>#REF!</v>
      </c>
      <c r="AG261" s="101" t="e">
        <f>+'Ark1'!#REF!</f>
        <v>#REF!</v>
      </c>
      <c r="AH261" s="101" t="e">
        <f>+'Ark1'!#REF!</f>
        <v>#REF!</v>
      </c>
      <c r="AI261" s="11" t="e">
        <f>+'Ark1'!#REF!</f>
        <v>#REF!</v>
      </c>
      <c r="AJ261" s="11" t="e">
        <f>+'Ark1'!#REF!</f>
        <v>#REF!</v>
      </c>
      <c r="AK261" s="11" t="e">
        <f>+'Ark1'!#REF!</f>
        <v>#REF!</v>
      </c>
      <c r="AL261" s="1" t="e">
        <f t="shared" si="8"/>
        <v>#REF!</v>
      </c>
      <c r="AM261" s="1" t="e">
        <f t="shared" si="9"/>
        <v>#REF!</v>
      </c>
      <c r="AN261" s="47"/>
    </row>
    <row r="262" spans="23:40">
      <c r="W262" s="47"/>
      <c r="X262" t="e">
        <f>+'Ark1'!#REF!</f>
        <v>#REF!</v>
      </c>
      <c r="Y262" t="e">
        <f>+'Ark1'!#REF!</f>
        <v>#REF!</v>
      </c>
      <c r="Z262" s="3" t="s">
        <v>473</v>
      </c>
      <c r="AA262" t="e">
        <f>+'Ark1'!#REF!</f>
        <v>#REF!</v>
      </c>
      <c r="AB262" t="e">
        <f>+'Ark1'!#REF!</f>
        <v>#REF!</v>
      </c>
      <c r="AC262" s="207" t="e">
        <f>+'Ark1'!#REF!</f>
        <v>#REF!</v>
      </c>
      <c r="AD262" s="207" t="e">
        <f>+'Ark1'!#REF!</f>
        <v>#REF!</v>
      </c>
      <c r="AE262" s="1" t="e">
        <f>+'Ark1'!#REF!</f>
        <v>#REF!</v>
      </c>
      <c r="AF262" s="1" t="e">
        <f>+'Ark1'!#REF!</f>
        <v>#REF!</v>
      </c>
      <c r="AG262" s="101" t="e">
        <f>+'Ark1'!#REF!</f>
        <v>#REF!</v>
      </c>
      <c r="AH262" s="101" t="e">
        <f>+'Ark1'!#REF!</f>
        <v>#REF!</v>
      </c>
      <c r="AI262" s="11" t="e">
        <f>+'Ark1'!#REF!</f>
        <v>#REF!</v>
      </c>
      <c r="AJ262" s="11" t="e">
        <f>+'Ark1'!#REF!</f>
        <v>#REF!</v>
      </c>
      <c r="AK262" s="11" t="e">
        <f>+'Ark1'!#REF!</f>
        <v>#REF!</v>
      </c>
      <c r="AL262" s="1" t="e">
        <f t="shared" si="8"/>
        <v>#REF!</v>
      </c>
      <c r="AM262" s="1" t="e">
        <f t="shared" si="9"/>
        <v>#REF!</v>
      </c>
      <c r="AN262" s="47"/>
    </row>
    <row r="263" spans="23:40">
      <c r="W263" s="47"/>
      <c r="X263" t="e">
        <f>+'Ark1'!#REF!</f>
        <v>#REF!</v>
      </c>
      <c r="Y263" t="e">
        <f>+'Ark1'!#REF!</f>
        <v>#REF!</v>
      </c>
      <c r="Z263" s="3" t="s">
        <v>474</v>
      </c>
      <c r="AA263" t="e">
        <f>+'Ark1'!#REF!</f>
        <v>#REF!</v>
      </c>
      <c r="AB263" t="e">
        <f>+'Ark1'!#REF!</f>
        <v>#REF!</v>
      </c>
      <c r="AC263" s="207" t="e">
        <f>+'Ark1'!#REF!</f>
        <v>#REF!</v>
      </c>
      <c r="AD263" s="207" t="e">
        <f>+'Ark1'!#REF!</f>
        <v>#REF!</v>
      </c>
      <c r="AE263" s="1" t="e">
        <f>+'Ark1'!#REF!</f>
        <v>#REF!</v>
      </c>
      <c r="AF263" s="1" t="e">
        <f>+'Ark1'!#REF!</f>
        <v>#REF!</v>
      </c>
      <c r="AG263" s="101" t="e">
        <f>+'Ark1'!#REF!</f>
        <v>#REF!</v>
      </c>
      <c r="AH263" s="101" t="e">
        <f>+'Ark1'!#REF!</f>
        <v>#REF!</v>
      </c>
      <c r="AI263" s="11" t="e">
        <f>+'Ark1'!#REF!</f>
        <v>#REF!</v>
      </c>
      <c r="AJ263" s="11" t="e">
        <f>+'Ark1'!#REF!</f>
        <v>#REF!</v>
      </c>
      <c r="AK263" s="11" t="e">
        <f>+'Ark1'!#REF!</f>
        <v>#REF!</v>
      </c>
      <c r="AL263" s="1" t="e">
        <f t="shared" si="8"/>
        <v>#REF!</v>
      </c>
      <c r="AM263" s="1" t="e">
        <f t="shared" si="9"/>
        <v>#REF!</v>
      </c>
      <c r="AN263" s="47"/>
    </row>
    <row r="264" spans="23:40">
      <c r="W264" s="47"/>
      <c r="X264" t="e">
        <f>+'Ark1'!#REF!</f>
        <v>#REF!</v>
      </c>
      <c r="Y264" t="e">
        <f>+'Ark1'!#REF!</f>
        <v>#REF!</v>
      </c>
      <c r="Z264" s="3" t="s">
        <v>475</v>
      </c>
      <c r="AA264" t="e">
        <f>+'Ark1'!#REF!</f>
        <v>#REF!</v>
      </c>
      <c r="AB264" t="e">
        <f>+'Ark1'!#REF!</f>
        <v>#REF!</v>
      </c>
      <c r="AC264" s="207" t="e">
        <f>+'Ark1'!#REF!</f>
        <v>#REF!</v>
      </c>
      <c r="AD264" s="207" t="e">
        <f>+'Ark1'!#REF!</f>
        <v>#REF!</v>
      </c>
      <c r="AE264" s="1" t="e">
        <f>+'Ark1'!#REF!</f>
        <v>#REF!</v>
      </c>
      <c r="AF264" s="1" t="e">
        <f>+'Ark1'!#REF!</f>
        <v>#REF!</v>
      </c>
      <c r="AG264" s="101" t="e">
        <f>+'Ark1'!#REF!</f>
        <v>#REF!</v>
      </c>
      <c r="AH264" s="101" t="e">
        <f>+'Ark1'!#REF!</f>
        <v>#REF!</v>
      </c>
      <c r="AI264" s="11" t="e">
        <f>+'Ark1'!#REF!</f>
        <v>#REF!</v>
      </c>
      <c r="AJ264" s="11" t="e">
        <f>+'Ark1'!#REF!</f>
        <v>#REF!</v>
      </c>
      <c r="AK264" s="11" t="e">
        <f>+'Ark1'!#REF!</f>
        <v>#REF!</v>
      </c>
      <c r="AL264" s="1" t="e">
        <f t="shared" si="8"/>
        <v>#REF!</v>
      </c>
      <c r="AM264" s="1" t="e">
        <f t="shared" si="9"/>
        <v>#REF!</v>
      </c>
      <c r="AN264" s="47"/>
    </row>
    <row r="265" spans="23:40">
      <c r="W265" s="47"/>
      <c r="X265" t="e">
        <f>+'Ark1'!#REF!</f>
        <v>#REF!</v>
      </c>
      <c r="Y265" t="e">
        <f>+'Ark1'!#REF!</f>
        <v>#REF!</v>
      </c>
      <c r="Z265" s="3" t="s">
        <v>476</v>
      </c>
      <c r="AA265" t="e">
        <f>+'Ark1'!#REF!</f>
        <v>#REF!</v>
      </c>
      <c r="AB265" t="e">
        <f>+'Ark1'!#REF!</f>
        <v>#REF!</v>
      </c>
      <c r="AC265" s="207" t="e">
        <f>+'Ark1'!#REF!</f>
        <v>#REF!</v>
      </c>
      <c r="AD265" s="207" t="e">
        <f>+'Ark1'!#REF!</f>
        <v>#REF!</v>
      </c>
      <c r="AE265" s="1" t="e">
        <f>+'Ark1'!#REF!</f>
        <v>#REF!</v>
      </c>
      <c r="AF265" s="1" t="e">
        <f>+'Ark1'!#REF!</f>
        <v>#REF!</v>
      </c>
      <c r="AG265" s="101" t="e">
        <f>+'Ark1'!#REF!</f>
        <v>#REF!</v>
      </c>
      <c r="AH265" s="101" t="e">
        <f>+'Ark1'!#REF!</f>
        <v>#REF!</v>
      </c>
      <c r="AI265" s="11" t="e">
        <f>+'Ark1'!#REF!</f>
        <v>#REF!</v>
      </c>
      <c r="AJ265" s="11" t="e">
        <f>+'Ark1'!#REF!</f>
        <v>#REF!</v>
      </c>
      <c r="AK265" s="11" t="e">
        <f>+'Ark1'!#REF!</f>
        <v>#REF!</v>
      </c>
      <c r="AL265" s="1" t="e">
        <f t="shared" si="8"/>
        <v>#REF!</v>
      </c>
      <c r="AM265" s="1" t="e">
        <f t="shared" si="9"/>
        <v>#REF!</v>
      </c>
      <c r="AN265" s="47"/>
    </row>
    <row r="266" spans="23:40">
      <c r="W266" s="47"/>
      <c r="X266" t="e">
        <f>+'Ark1'!#REF!</f>
        <v>#REF!</v>
      </c>
      <c r="Y266" t="e">
        <f>+'Ark1'!#REF!</f>
        <v>#REF!</v>
      </c>
      <c r="Z266" s="3" t="s">
        <v>477</v>
      </c>
      <c r="AA266" t="e">
        <f>+'Ark1'!#REF!</f>
        <v>#REF!</v>
      </c>
      <c r="AB266" t="e">
        <f>+'Ark1'!#REF!</f>
        <v>#REF!</v>
      </c>
      <c r="AC266" s="207" t="e">
        <f>+'Ark1'!#REF!</f>
        <v>#REF!</v>
      </c>
      <c r="AD266" s="207" t="e">
        <f>+'Ark1'!#REF!</f>
        <v>#REF!</v>
      </c>
      <c r="AE266" s="1" t="e">
        <f>+'Ark1'!#REF!</f>
        <v>#REF!</v>
      </c>
      <c r="AF266" s="1" t="e">
        <f>+'Ark1'!#REF!</f>
        <v>#REF!</v>
      </c>
      <c r="AG266" s="101" t="e">
        <f>+'Ark1'!#REF!</f>
        <v>#REF!</v>
      </c>
      <c r="AH266" s="101" t="e">
        <f>+'Ark1'!#REF!</f>
        <v>#REF!</v>
      </c>
      <c r="AI266" s="11" t="e">
        <f>+'Ark1'!#REF!</f>
        <v>#REF!</v>
      </c>
      <c r="AJ266" s="11" t="e">
        <f>+'Ark1'!#REF!</f>
        <v>#REF!</v>
      </c>
      <c r="AK266" s="11" t="e">
        <f>+'Ark1'!#REF!</f>
        <v>#REF!</v>
      </c>
      <c r="AL266" s="1" t="e">
        <f t="shared" si="8"/>
        <v>#REF!</v>
      </c>
      <c r="AM266" s="1" t="e">
        <f t="shared" si="9"/>
        <v>#REF!</v>
      </c>
      <c r="AN266" s="47"/>
    </row>
    <row r="267" spans="23:40">
      <c r="W267" s="47"/>
      <c r="X267" t="e">
        <f>+'Ark1'!#REF!</f>
        <v>#REF!</v>
      </c>
      <c r="Y267" t="e">
        <f>+'Ark1'!#REF!</f>
        <v>#REF!</v>
      </c>
      <c r="Z267" s="3" t="s">
        <v>478</v>
      </c>
      <c r="AA267" t="e">
        <f>+'Ark1'!#REF!</f>
        <v>#REF!</v>
      </c>
      <c r="AB267" t="e">
        <f>+'Ark1'!#REF!</f>
        <v>#REF!</v>
      </c>
      <c r="AC267" s="207" t="e">
        <f>+'Ark1'!#REF!</f>
        <v>#REF!</v>
      </c>
      <c r="AD267" s="207" t="e">
        <f>+'Ark1'!#REF!</f>
        <v>#REF!</v>
      </c>
      <c r="AE267" s="1" t="e">
        <f>+'Ark1'!#REF!</f>
        <v>#REF!</v>
      </c>
      <c r="AF267" s="1" t="e">
        <f>+'Ark1'!#REF!</f>
        <v>#REF!</v>
      </c>
      <c r="AG267" s="101" t="e">
        <f>+'Ark1'!#REF!</f>
        <v>#REF!</v>
      </c>
      <c r="AH267" s="101" t="e">
        <f>+'Ark1'!#REF!</f>
        <v>#REF!</v>
      </c>
      <c r="AI267" s="11" t="e">
        <f>+'Ark1'!#REF!</f>
        <v>#REF!</v>
      </c>
      <c r="AJ267" s="11" t="e">
        <f>+'Ark1'!#REF!</f>
        <v>#REF!</v>
      </c>
      <c r="AK267" s="11" t="e">
        <f>+'Ark1'!#REF!</f>
        <v>#REF!</v>
      </c>
      <c r="AL267" s="1" t="e">
        <f t="shared" si="8"/>
        <v>#REF!</v>
      </c>
      <c r="AM267" s="1" t="e">
        <f t="shared" si="9"/>
        <v>#REF!</v>
      </c>
      <c r="AN267" s="47"/>
    </row>
    <row r="268" spans="23:40">
      <c r="W268" s="47"/>
      <c r="X268" s="56" t="e">
        <f>+'Ark1'!#REF!</f>
        <v>#REF!</v>
      </c>
      <c r="Y268" s="56" t="e">
        <f>+'Ark1'!#REF!</f>
        <v>#REF!</v>
      </c>
      <c r="Z268" s="57" t="s">
        <v>463</v>
      </c>
      <c r="AA268" s="56" t="e">
        <f>+'Ark1'!#REF!</f>
        <v>#REF!</v>
      </c>
      <c r="AB268" s="56" t="e">
        <f>+'Ark1'!#REF!</f>
        <v>#REF!</v>
      </c>
      <c r="AC268" s="189" t="e">
        <f>+'Ark1'!#REF!</f>
        <v>#REF!</v>
      </c>
      <c r="AD268" s="189" t="e">
        <f>+'Ark1'!#REF!</f>
        <v>#REF!</v>
      </c>
      <c r="AE268" s="58" t="e">
        <f>+'Ark1'!#REF!</f>
        <v>#REF!</v>
      </c>
      <c r="AF268" s="58" t="e">
        <f>+'Ark1'!#REF!</f>
        <v>#REF!</v>
      </c>
      <c r="AG268" s="166" t="e">
        <f>+'Ark1'!#REF!</f>
        <v>#REF!</v>
      </c>
      <c r="AH268" s="166" t="e">
        <f>+'Ark1'!#REF!</f>
        <v>#REF!</v>
      </c>
      <c r="AI268" s="78" t="e">
        <f>+'Ark1'!#REF!</f>
        <v>#REF!</v>
      </c>
      <c r="AJ268" s="78" t="e">
        <f>+'Ark1'!#REF!</f>
        <v>#REF!</v>
      </c>
      <c r="AK268" s="78" t="e">
        <f>+'Ark1'!#REF!</f>
        <v>#REF!</v>
      </c>
      <c r="AL268" s="58" t="e">
        <f t="shared" si="8"/>
        <v>#REF!</v>
      </c>
      <c r="AM268" s="58" t="e">
        <f t="shared" si="9"/>
        <v>#REF!</v>
      </c>
      <c r="AN268" s="47"/>
    </row>
    <row r="269" spans="23:40">
      <c r="W269" s="47"/>
      <c r="X269" s="56" t="e">
        <f>+'Ark1'!#REF!</f>
        <v>#REF!</v>
      </c>
      <c r="Y269" s="56" t="e">
        <f>+'Ark1'!#REF!</f>
        <v>#REF!</v>
      </c>
      <c r="Z269" s="57" t="s">
        <v>464</v>
      </c>
      <c r="AA269" s="56" t="e">
        <f>+'Ark1'!#REF!</f>
        <v>#REF!</v>
      </c>
      <c r="AB269" s="56" t="e">
        <f>+'Ark1'!#REF!</f>
        <v>#REF!</v>
      </c>
      <c r="AC269" s="189" t="e">
        <f>+'Ark1'!#REF!</f>
        <v>#REF!</v>
      </c>
      <c r="AD269" s="189" t="e">
        <f>+'Ark1'!#REF!</f>
        <v>#REF!</v>
      </c>
      <c r="AE269" s="58" t="e">
        <f>+'Ark1'!#REF!</f>
        <v>#REF!</v>
      </c>
      <c r="AF269" s="58" t="e">
        <f>+'Ark1'!#REF!</f>
        <v>#REF!</v>
      </c>
      <c r="AG269" s="166" t="e">
        <f>+'Ark1'!#REF!</f>
        <v>#REF!</v>
      </c>
      <c r="AH269" s="166" t="e">
        <f>+'Ark1'!#REF!</f>
        <v>#REF!</v>
      </c>
      <c r="AI269" s="78" t="e">
        <f>+'Ark1'!#REF!</f>
        <v>#REF!</v>
      </c>
      <c r="AJ269" s="78" t="e">
        <f>+'Ark1'!#REF!</f>
        <v>#REF!</v>
      </c>
      <c r="AK269" s="78" t="e">
        <f>+'Ark1'!#REF!</f>
        <v>#REF!</v>
      </c>
      <c r="AL269" s="58" t="e">
        <f t="shared" si="8"/>
        <v>#REF!</v>
      </c>
      <c r="AM269" s="58" t="e">
        <f t="shared" si="9"/>
        <v>#REF!</v>
      </c>
      <c r="AN269" s="47"/>
    </row>
    <row r="270" spans="23:40">
      <c r="W270" s="47"/>
      <c r="X270" s="56" t="e">
        <f>+'Ark1'!#REF!</f>
        <v>#REF!</v>
      </c>
      <c r="Y270" s="56" t="e">
        <f>+'Ark1'!#REF!</f>
        <v>#REF!</v>
      </c>
      <c r="Z270" s="57" t="s">
        <v>465</v>
      </c>
      <c r="AA270" s="56" t="e">
        <f>+'Ark1'!#REF!</f>
        <v>#REF!</v>
      </c>
      <c r="AB270" s="56" t="e">
        <f>+'Ark1'!#REF!</f>
        <v>#REF!</v>
      </c>
      <c r="AC270" s="189" t="e">
        <f>+'Ark1'!#REF!</f>
        <v>#REF!</v>
      </c>
      <c r="AD270" s="189" t="e">
        <f>+'Ark1'!#REF!</f>
        <v>#REF!</v>
      </c>
      <c r="AE270" s="58" t="e">
        <f>+'Ark1'!#REF!</f>
        <v>#REF!</v>
      </c>
      <c r="AF270" s="58" t="e">
        <f>+'Ark1'!#REF!</f>
        <v>#REF!</v>
      </c>
      <c r="AG270" s="166" t="e">
        <f>+'Ark1'!#REF!</f>
        <v>#REF!</v>
      </c>
      <c r="AH270" s="166" t="e">
        <f>+'Ark1'!#REF!</f>
        <v>#REF!</v>
      </c>
      <c r="AI270" s="78" t="e">
        <f>+'Ark1'!#REF!</f>
        <v>#REF!</v>
      </c>
      <c r="AJ270" s="78" t="e">
        <f>+'Ark1'!#REF!</f>
        <v>#REF!</v>
      </c>
      <c r="AK270" s="78" t="e">
        <f>+'Ark1'!#REF!</f>
        <v>#REF!</v>
      </c>
      <c r="AL270" s="58" t="e">
        <f t="shared" si="8"/>
        <v>#REF!</v>
      </c>
      <c r="AM270" s="58" t="e">
        <f t="shared" si="9"/>
        <v>#REF!</v>
      </c>
      <c r="AN270" s="47"/>
    </row>
    <row r="271" spans="23:40">
      <c r="W271" s="47"/>
      <c r="X271" s="56" t="e">
        <f>+'Ark1'!#REF!</f>
        <v>#REF!</v>
      </c>
      <c r="Y271" s="56" t="e">
        <f>+'Ark1'!#REF!</f>
        <v>#REF!</v>
      </c>
      <c r="Z271" s="57" t="s">
        <v>466</v>
      </c>
      <c r="AA271" s="56" t="e">
        <f>+'Ark1'!#REF!</f>
        <v>#REF!</v>
      </c>
      <c r="AB271" s="56" t="e">
        <f>+'Ark1'!#REF!</f>
        <v>#REF!</v>
      </c>
      <c r="AC271" s="189" t="e">
        <f>+'Ark1'!#REF!</f>
        <v>#REF!</v>
      </c>
      <c r="AD271" s="189" t="e">
        <f>+'Ark1'!#REF!</f>
        <v>#REF!</v>
      </c>
      <c r="AE271" s="58" t="e">
        <f>+'Ark1'!#REF!</f>
        <v>#REF!</v>
      </c>
      <c r="AF271" s="58" t="e">
        <f>+'Ark1'!#REF!</f>
        <v>#REF!</v>
      </c>
      <c r="AG271" s="166" t="e">
        <f>+'Ark1'!#REF!</f>
        <v>#REF!</v>
      </c>
      <c r="AH271" s="166" t="e">
        <f>+'Ark1'!#REF!</f>
        <v>#REF!</v>
      </c>
      <c r="AI271" s="78" t="e">
        <f>+'Ark1'!#REF!</f>
        <v>#REF!</v>
      </c>
      <c r="AJ271" s="78" t="e">
        <f>+'Ark1'!#REF!</f>
        <v>#REF!</v>
      </c>
      <c r="AK271" s="78" t="e">
        <f>+'Ark1'!#REF!</f>
        <v>#REF!</v>
      </c>
      <c r="AL271" s="58" t="e">
        <f t="shared" si="8"/>
        <v>#REF!</v>
      </c>
      <c r="AM271" s="58" t="e">
        <f t="shared" si="9"/>
        <v>#REF!</v>
      </c>
      <c r="AN271" s="47"/>
    </row>
    <row r="272" spans="23:40">
      <c r="W272" s="47"/>
      <c r="X272" s="56" t="e">
        <f>+'Ark1'!#REF!</f>
        <v>#REF!</v>
      </c>
      <c r="Y272" s="56" t="e">
        <f>+'Ark1'!#REF!</f>
        <v>#REF!</v>
      </c>
      <c r="Z272" s="57" t="s">
        <v>467</v>
      </c>
      <c r="AA272" s="56" t="e">
        <f>+'Ark1'!#REF!</f>
        <v>#REF!</v>
      </c>
      <c r="AB272" s="56" t="e">
        <f>+'Ark1'!#REF!</f>
        <v>#REF!</v>
      </c>
      <c r="AC272" s="189" t="e">
        <f>+'Ark1'!#REF!</f>
        <v>#REF!</v>
      </c>
      <c r="AD272" s="189" t="e">
        <f>+'Ark1'!#REF!</f>
        <v>#REF!</v>
      </c>
      <c r="AE272" s="58" t="e">
        <f>+'Ark1'!#REF!</f>
        <v>#REF!</v>
      </c>
      <c r="AF272" s="58" t="e">
        <f>+'Ark1'!#REF!</f>
        <v>#REF!</v>
      </c>
      <c r="AG272" s="166" t="e">
        <f>+'Ark1'!#REF!</f>
        <v>#REF!</v>
      </c>
      <c r="AH272" s="166" t="e">
        <f>+'Ark1'!#REF!</f>
        <v>#REF!</v>
      </c>
      <c r="AI272" s="78" t="e">
        <f>+'Ark1'!#REF!</f>
        <v>#REF!</v>
      </c>
      <c r="AJ272" s="78" t="e">
        <f>+'Ark1'!#REF!</f>
        <v>#REF!</v>
      </c>
      <c r="AK272" s="78" t="e">
        <f>+'Ark1'!#REF!</f>
        <v>#REF!</v>
      </c>
      <c r="AL272" s="58" t="e">
        <f t="shared" si="8"/>
        <v>#REF!</v>
      </c>
      <c r="AM272" s="58" t="e">
        <f t="shared" si="9"/>
        <v>#REF!</v>
      </c>
      <c r="AN272" s="47"/>
    </row>
    <row r="273" spans="23:40">
      <c r="W273" s="47"/>
      <c r="X273" s="56" t="e">
        <f>+'Ark1'!#REF!</f>
        <v>#REF!</v>
      </c>
      <c r="Y273" s="56" t="e">
        <f>+'Ark1'!#REF!</f>
        <v>#REF!</v>
      </c>
      <c r="Z273" s="57" t="s">
        <v>468</v>
      </c>
      <c r="AA273" s="56" t="e">
        <f>+'Ark1'!#REF!</f>
        <v>#REF!</v>
      </c>
      <c r="AB273" s="56" t="e">
        <f>+'Ark1'!#REF!</f>
        <v>#REF!</v>
      </c>
      <c r="AC273" s="189" t="e">
        <f>+'Ark1'!#REF!</f>
        <v>#REF!</v>
      </c>
      <c r="AD273" s="189" t="e">
        <f>+'Ark1'!#REF!</f>
        <v>#REF!</v>
      </c>
      <c r="AE273" s="58" t="e">
        <f>+'Ark1'!#REF!</f>
        <v>#REF!</v>
      </c>
      <c r="AF273" s="58" t="e">
        <f>+'Ark1'!#REF!</f>
        <v>#REF!</v>
      </c>
      <c r="AG273" s="166" t="e">
        <f>+'Ark1'!#REF!</f>
        <v>#REF!</v>
      </c>
      <c r="AH273" s="166" t="e">
        <f>+'Ark1'!#REF!</f>
        <v>#REF!</v>
      </c>
      <c r="AI273" s="78" t="e">
        <f>+'Ark1'!#REF!</f>
        <v>#REF!</v>
      </c>
      <c r="AJ273" s="78" t="e">
        <f>+'Ark1'!#REF!</f>
        <v>#REF!</v>
      </c>
      <c r="AK273" s="78" t="e">
        <f>+'Ark1'!#REF!</f>
        <v>#REF!</v>
      </c>
      <c r="AL273" s="58" t="e">
        <f t="shared" si="8"/>
        <v>#REF!</v>
      </c>
      <c r="AM273" s="58" t="e">
        <f t="shared" si="9"/>
        <v>#REF!</v>
      </c>
      <c r="AN273" s="47"/>
    </row>
    <row r="274" spans="23:40">
      <c r="W274" s="47"/>
      <c r="X274" s="56" t="e">
        <f>+'Ark1'!#REF!</f>
        <v>#REF!</v>
      </c>
      <c r="Y274" s="56" t="e">
        <f>+'Ark1'!#REF!</f>
        <v>#REF!</v>
      </c>
      <c r="Z274" s="57" t="s">
        <v>469</v>
      </c>
      <c r="AA274" s="56" t="e">
        <f>+'Ark1'!#REF!</f>
        <v>#REF!</v>
      </c>
      <c r="AB274" s="56" t="e">
        <f>+'Ark1'!#REF!</f>
        <v>#REF!</v>
      </c>
      <c r="AC274" s="189" t="e">
        <f>+'Ark1'!#REF!</f>
        <v>#REF!</v>
      </c>
      <c r="AD274" s="189" t="e">
        <f>+'Ark1'!#REF!</f>
        <v>#REF!</v>
      </c>
      <c r="AE274" s="58" t="e">
        <f>+'Ark1'!#REF!</f>
        <v>#REF!</v>
      </c>
      <c r="AF274" s="58" t="e">
        <f>+'Ark1'!#REF!</f>
        <v>#REF!</v>
      </c>
      <c r="AG274" s="166" t="e">
        <f>+'Ark1'!#REF!</f>
        <v>#REF!</v>
      </c>
      <c r="AH274" s="166" t="e">
        <f>+'Ark1'!#REF!</f>
        <v>#REF!</v>
      </c>
      <c r="AI274" s="78" t="e">
        <f>+'Ark1'!#REF!</f>
        <v>#REF!</v>
      </c>
      <c r="AJ274" s="78" t="e">
        <f>+'Ark1'!#REF!</f>
        <v>#REF!</v>
      </c>
      <c r="AK274" s="78" t="e">
        <f>+'Ark1'!#REF!</f>
        <v>#REF!</v>
      </c>
      <c r="AL274" s="58" t="e">
        <f t="shared" si="8"/>
        <v>#REF!</v>
      </c>
      <c r="AM274" s="58" t="e">
        <f t="shared" si="9"/>
        <v>#REF!</v>
      </c>
      <c r="AN274" s="47"/>
    </row>
    <row r="275" spans="23:40">
      <c r="W275" s="47"/>
      <c r="X275" s="56" t="e">
        <f>+'Ark1'!#REF!</f>
        <v>#REF!</v>
      </c>
      <c r="Y275" s="56" t="e">
        <f>+'Ark1'!#REF!</f>
        <v>#REF!</v>
      </c>
      <c r="Z275" s="57" t="s">
        <v>470</v>
      </c>
      <c r="AA275" s="56" t="e">
        <f>+'Ark1'!#REF!</f>
        <v>#REF!</v>
      </c>
      <c r="AB275" s="56" t="e">
        <f>+'Ark1'!#REF!</f>
        <v>#REF!</v>
      </c>
      <c r="AC275" s="189" t="e">
        <f>+'Ark1'!#REF!</f>
        <v>#REF!</v>
      </c>
      <c r="AD275" s="189" t="e">
        <f>+'Ark1'!#REF!</f>
        <v>#REF!</v>
      </c>
      <c r="AE275" s="58" t="e">
        <f>+'Ark1'!#REF!</f>
        <v>#REF!</v>
      </c>
      <c r="AF275" s="58" t="e">
        <f>+'Ark1'!#REF!</f>
        <v>#REF!</v>
      </c>
      <c r="AG275" s="166" t="e">
        <f>+'Ark1'!#REF!</f>
        <v>#REF!</v>
      </c>
      <c r="AH275" s="166" t="e">
        <f>+'Ark1'!#REF!</f>
        <v>#REF!</v>
      </c>
      <c r="AI275" s="78" t="e">
        <f>+'Ark1'!#REF!</f>
        <v>#REF!</v>
      </c>
      <c r="AJ275" s="78" t="e">
        <f>+'Ark1'!#REF!</f>
        <v>#REF!</v>
      </c>
      <c r="AK275" s="78" t="e">
        <f>+'Ark1'!#REF!</f>
        <v>#REF!</v>
      </c>
      <c r="AL275" s="58" t="e">
        <f t="shared" si="8"/>
        <v>#REF!</v>
      </c>
      <c r="AM275" s="58" t="e">
        <f t="shared" si="9"/>
        <v>#REF!</v>
      </c>
      <c r="AN275" s="47"/>
    </row>
    <row r="276" spans="23:40">
      <c r="W276" s="47"/>
      <c r="X276" s="56" t="e">
        <f>+'Ark1'!#REF!</f>
        <v>#REF!</v>
      </c>
      <c r="Y276" s="56" t="e">
        <f>+'Ark1'!#REF!</f>
        <v>#REF!</v>
      </c>
      <c r="Z276" s="57" t="s">
        <v>471</v>
      </c>
      <c r="AA276" s="56" t="e">
        <f>+'Ark1'!#REF!</f>
        <v>#REF!</v>
      </c>
      <c r="AB276" s="56" t="e">
        <f>+'Ark1'!#REF!</f>
        <v>#REF!</v>
      </c>
      <c r="AC276" s="189" t="e">
        <f>+'Ark1'!#REF!</f>
        <v>#REF!</v>
      </c>
      <c r="AD276" s="189" t="e">
        <f>+'Ark1'!#REF!</f>
        <v>#REF!</v>
      </c>
      <c r="AE276" s="58" t="e">
        <f>+'Ark1'!#REF!</f>
        <v>#REF!</v>
      </c>
      <c r="AF276" s="58" t="e">
        <f>+'Ark1'!#REF!</f>
        <v>#REF!</v>
      </c>
      <c r="AG276" s="166" t="e">
        <f>+'Ark1'!#REF!</f>
        <v>#REF!</v>
      </c>
      <c r="AH276" s="166" t="e">
        <f>+'Ark1'!#REF!</f>
        <v>#REF!</v>
      </c>
      <c r="AI276" s="78" t="e">
        <f>+'Ark1'!#REF!</f>
        <v>#REF!</v>
      </c>
      <c r="AJ276" s="78" t="e">
        <f>+'Ark1'!#REF!</f>
        <v>#REF!</v>
      </c>
      <c r="AK276" s="78" t="e">
        <f>+'Ark1'!#REF!</f>
        <v>#REF!</v>
      </c>
      <c r="AL276" s="58" t="e">
        <f t="shared" si="8"/>
        <v>#REF!</v>
      </c>
      <c r="AM276" s="58" t="e">
        <f t="shared" si="9"/>
        <v>#REF!</v>
      </c>
      <c r="AN276" s="47"/>
    </row>
    <row r="277" spans="23:40">
      <c r="W277" s="47"/>
      <c r="X277" s="56" t="e">
        <f>+'Ark1'!#REF!</f>
        <v>#REF!</v>
      </c>
      <c r="Y277" s="56" t="e">
        <f>+'Ark1'!#REF!</f>
        <v>#REF!</v>
      </c>
      <c r="Z277" s="57" t="s">
        <v>472</v>
      </c>
      <c r="AA277" s="56" t="e">
        <f>+'Ark1'!#REF!</f>
        <v>#REF!</v>
      </c>
      <c r="AB277" s="56" t="e">
        <f>+'Ark1'!#REF!</f>
        <v>#REF!</v>
      </c>
      <c r="AC277" s="189" t="e">
        <f>+'Ark1'!#REF!</f>
        <v>#REF!</v>
      </c>
      <c r="AD277" s="189" t="e">
        <f>+'Ark1'!#REF!</f>
        <v>#REF!</v>
      </c>
      <c r="AE277" s="58" t="e">
        <f>+'Ark1'!#REF!</f>
        <v>#REF!</v>
      </c>
      <c r="AF277" s="58" t="e">
        <f>+'Ark1'!#REF!</f>
        <v>#REF!</v>
      </c>
      <c r="AG277" s="166" t="e">
        <f>+'Ark1'!#REF!</f>
        <v>#REF!</v>
      </c>
      <c r="AH277" s="166" t="e">
        <f>+'Ark1'!#REF!</f>
        <v>#REF!</v>
      </c>
      <c r="AI277" s="78" t="e">
        <f>+'Ark1'!#REF!</f>
        <v>#REF!</v>
      </c>
      <c r="AJ277" s="78" t="e">
        <f>+'Ark1'!#REF!</f>
        <v>#REF!</v>
      </c>
      <c r="AK277" s="78" t="e">
        <f>+'Ark1'!#REF!</f>
        <v>#REF!</v>
      </c>
      <c r="AL277" s="58" t="e">
        <f t="shared" si="8"/>
        <v>#REF!</v>
      </c>
      <c r="AM277" s="58" t="e">
        <f t="shared" si="9"/>
        <v>#REF!</v>
      </c>
      <c r="AN277" s="47"/>
    </row>
    <row r="278" spans="23:40">
      <c r="W278" s="47"/>
      <c r="X278" s="56" t="e">
        <f>+'Ark1'!#REF!</f>
        <v>#REF!</v>
      </c>
      <c r="Y278" s="56" t="e">
        <f>+'Ark1'!#REF!</f>
        <v>#REF!</v>
      </c>
      <c r="Z278" s="57" t="s">
        <v>473</v>
      </c>
      <c r="AA278" s="56" t="e">
        <f>+'Ark1'!#REF!</f>
        <v>#REF!</v>
      </c>
      <c r="AB278" s="56" t="e">
        <f>+'Ark1'!#REF!</f>
        <v>#REF!</v>
      </c>
      <c r="AC278" s="189" t="e">
        <f>+'Ark1'!#REF!</f>
        <v>#REF!</v>
      </c>
      <c r="AD278" s="189" t="e">
        <f>+'Ark1'!#REF!</f>
        <v>#REF!</v>
      </c>
      <c r="AE278" s="58" t="e">
        <f>+'Ark1'!#REF!</f>
        <v>#REF!</v>
      </c>
      <c r="AF278" s="58" t="e">
        <f>+'Ark1'!#REF!</f>
        <v>#REF!</v>
      </c>
      <c r="AG278" s="166" t="e">
        <f>+'Ark1'!#REF!</f>
        <v>#REF!</v>
      </c>
      <c r="AH278" s="166" t="e">
        <f>+'Ark1'!#REF!</f>
        <v>#REF!</v>
      </c>
      <c r="AI278" s="78" t="e">
        <f>+'Ark1'!#REF!</f>
        <v>#REF!</v>
      </c>
      <c r="AJ278" s="78" t="e">
        <f>+'Ark1'!#REF!</f>
        <v>#REF!</v>
      </c>
      <c r="AK278" s="78" t="e">
        <f>+'Ark1'!#REF!</f>
        <v>#REF!</v>
      </c>
      <c r="AL278" s="58" t="e">
        <f t="shared" si="8"/>
        <v>#REF!</v>
      </c>
      <c r="AM278" s="58" t="e">
        <f t="shared" si="9"/>
        <v>#REF!</v>
      </c>
      <c r="AN278" s="47"/>
    </row>
    <row r="279" spans="23:40">
      <c r="W279" s="47"/>
      <c r="X279" s="56" t="e">
        <f>+'Ark1'!#REF!</f>
        <v>#REF!</v>
      </c>
      <c r="Y279" s="56" t="e">
        <f>+'Ark1'!#REF!</f>
        <v>#REF!</v>
      </c>
      <c r="Z279" s="57" t="s">
        <v>474</v>
      </c>
      <c r="AA279" s="56" t="e">
        <f>+'Ark1'!#REF!</f>
        <v>#REF!</v>
      </c>
      <c r="AB279" s="56" t="e">
        <f>+'Ark1'!#REF!</f>
        <v>#REF!</v>
      </c>
      <c r="AC279" s="189" t="e">
        <f>+'Ark1'!#REF!</f>
        <v>#REF!</v>
      </c>
      <c r="AD279" s="189" t="e">
        <f>+'Ark1'!#REF!</f>
        <v>#REF!</v>
      </c>
      <c r="AE279" s="58" t="e">
        <f>+'Ark1'!#REF!</f>
        <v>#REF!</v>
      </c>
      <c r="AF279" s="58" t="e">
        <f>+'Ark1'!#REF!</f>
        <v>#REF!</v>
      </c>
      <c r="AG279" s="166" t="e">
        <f>+'Ark1'!#REF!</f>
        <v>#REF!</v>
      </c>
      <c r="AH279" s="166" t="e">
        <f>+'Ark1'!#REF!</f>
        <v>#REF!</v>
      </c>
      <c r="AI279" s="78" t="e">
        <f>+'Ark1'!#REF!</f>
        <v>#REF!</v>
      </c>
      <c r="AJ279" s="78" t="e">
        <f>+'Ark1'!#REF!</f>
        <v>#REF!</v>
      </c>
      <c r="AK279" s="78" t="e">
        <f>+'Ark1'!#REF!</f>
        <v>#REF!</v>
      </c>
      <c r="AL279" s="58" t="e">
        <f t="shared" si="8"/>
        <v>#REF!</v>
      </c>
      <c r="AM279" s="58" t="e">
        <f t="shared" si="9"/>
        <v>#REF!</v>
      </c>
      <c r="AN279" s="47"/>
    </row>
    <row r="280" spans="23:40">
      <c r="W280" s="47"/>
      <c r="X280" s="56" t="e">
        <f>+'Ark1'!#REF!</f>
        <v>#REF!</v>
      </c>
      <c r="Y280" s="56" t="e">
        <f>+'Ark1'!#REF!</f>
        <v>#REF!</v>
      </c>
      <c r="Z280" s="57" t="s">
        <v>475</v>
      </c>
      <c r="AA280" s="56" t="e">
        <f>+'Ark1'!#REF!</f>
        <v>#REF!</v>
      </c>
      <c r="AB280" s="56" t="e">
        <f>+'Ark1'!#REF!</f>
        <v>#REF!</v>
      </c>
      <c r="AC280" s="189" t="e">
        <f>+'Ark1'!#REF!</f>
        <v>#REF!</v>
      </c>
      <c r="AD280" s="189" t="e">
        <f>+'Ark1'!#REF!</f>
        <v>#REF!</v>
      </c>
      <c r="AE280" s="58" t="e">
        <f>+'Ark1'!#REF!</f>
        <v>#REF!</v>
      </c>
      <c r="AF280" s="58" t="e">
        <f>+'Ark1'!#REF!</f>
        <v>#REF!</v>
      </c>
      <c r="AG280" s="166" t="e">
        <f>+'Ark1'!#REF!</f>
        <v>#REF!</v>
      </c>
      <c r="AH280" s="166" t="e">
        <f>+'Ark1'!#REF!</f>
        <v>#REF!</v>
      </c>
      <c r="AI280" s="78" t="e">
        <f>+'Ark1'!#REF!</f>
        <v>#REF!</v>
      </c>
      <c r="AJ280" s="78" t="e">
        <f>+'Ark1'!#REF!</f>
        <v>#REF!</v>
      </c>
      <c r="AK280" s="78" t="e">
        <f>+'Ark1'!#REF!</f>
        <v>#REF!</v>
      </c>
      <c r="AL280" s="58" t="e">
        <f t="shared" si="8"/>
        <v>#REF!</v>
      </c>
      <c r="AM280" s="58" t="e">
        <f t="shared" si="9"/>
        <v>#REF!</v>
      </c>
      <c r="AN280" s="47"/>
    </row>
    <row r="281" spans="23:40">
      <c r="W281" s="47"/>
      <c r="X281" s="56" t="e">
        <f>+'Ark1'!#REF!</f>
        <v>#REF!</v>
      </c>
      <c r="Y281" s="56" t="e">
        <f>+'Ark1'!#REF!</f>
        <v>#REF!</v>
      </c>
      <c r="Z281" s="57" t="s">
        <v>476</v>
      </c>
      <c r="AA281" s="56" t="e">
        <f>+'Ark1'!#REF!</f>
        <v>#REF!</v>
      </c>
      <c r="AB281" s="56" t="e">
        <f>+'Ark1'!#REF!</f>
        <v>#REF!</v>
      </c>
      <c r="AC281" s="189" t="e">
        <f>+'Ark1'!#REF!</f>
        <v>#REF!</v>
      </c>
      <c r="AD281" s="189" t="e">
        <f>+'Ark1'!#REF!</f>
        <v>#REF!</v>
      </c>
      <c r="AE281" s="58" t="e">
        <f>+'Ark1'!#REF!</f>
        <v>#REF!</v>
      </c>
      <c r="AF281" s="58" t="e">
        <f>+'Ark1'!#REF!</f>
        <v>#REF!</v>
      </c>
      <c r="AG281" s="166" t="e">
        <f>+'Ark1'!#REF!</f>
        <v>#REF!</v>
      </c>
      <c r="AH281" s="166" t="e">
        <f>+'Ark1'!#REF!</f>
        <v>#REF!</v>
      </c>
      <c r="AI281" s="78" t="e">
        <f>+'Ark1'!#REF!</f>
        <v>#REF!</v>
      </c>
      <c r="AJ281" s="78" t="e">
        <f>+'Ark1'!#REF!</f>
        <v>#REF!</v>
      </c>
      <c r="AK281" s="78" t="e">
        <f>+'Ark1'!#REF!</f>
        <v>#REF!</v>
      </c>
      <c r="AL281" s="58" t="e">
        <f t="shared" si="8"/>
        <v>#REF!</v>
      </c>
      <c r="AM281" s="58" t="e">
        <f t="shared" si="9"/>
        <v>#REF!</v>
      </c>
      <c r="AN281" s="47"/>
    </row>
    <row r="282" spans="23:40">
      <c r="W282" s="47"/>
      <c r="X282" s="56" t="e">
        <f>+'Ark1'!#REF!</f>
        <v>#REF!</v>
      </c>
      <c r="Y282" s="56" t="e">
        <f>+'Ark1'!#REF!</f>
        <v>#REF!</v>
      </c>
      <c r="Z282" s="57" t="s">
        <v>477</v>
      </c>
      <c r="AA282" s="56" t="e">
        <f>+'Ark1'!#REF!</f>
        <v>#REF!</v>
      </c>
      <c r="AB282" s="56" t="e">
        <f>+'Ark1'!#REF!</f>
        <v>#REF!</v>
      </c>
      <c r="AC282" s="189" t="e">
        <f>+'Ark1'!#REF!</f>
        <v>#REF!</v>
      </c>
      <c r="AD282" s="189" t="e">
        <f>+'Ark1'!#REF!</f>
        <v>#REF!</v>
      </c>
      <c r="AE282" s="58" t="e">
        <f>+'Ark1'!#REF!</f>
        <v>#REF!</v>
      </c>
      <c r="AF282" s="58" t="e">
        <f>+'Ark1'!#REF!</f>
        <v>#REF!</v>
      </c>
      <c r="AG282" s="166" t="e">
        <f>+'Ark1'!#REF!</f>
        <v>#REF!</v>
      </c>
      <c r="AH282" s="166" t="e">
        <f>+'Ark1'!#REF!</f>
        <v>#REF!</v>
      </c>
      <c r="AI282" s="78" t="e">
        <f>+'Ark1'!#REF!</f>
        <v>#REF!</v>
      </c>
      <c r="AJ282" s="78" t="e">
        <f>+'Ark1'!#REF!</f>
        <v>#REF!</v>
      </c>
      <c r="AK282" s="78" t="e">
        <f>+'Ark1'!#REF!</f>
        <v>#REF!</v>
      </c>
      <c r="AL282" s="58" t="e">
        <f t="shared" si="8"/>
        <v>#REF!</v>
      </c>
      <c r="AM282" s="58" t="e">
        <f t="shared" si="9"/>
        <v>#REF!</v>
      </c>
      <c r="AN282" s="47"/>
    </row>
    <row r="283" spans="23:40">
      <c r="W283" s="47"/>
      <c r="X283" s="56" t="e">
        <f>+'Ark1'!#REF!</f>
        <v>#REF!</v>
      </c>
      <c r="Y283" s="56" t="e">
        <f>+'Ark1'!#REF!</f>
        <v>#REF!</v>
      </c>
      <c r="Z283" s="57" t="s">
        <v>478</v>
      </c>
      <c r="AA283" s="56" t="e">
        <f>+'Ark1'!#REF!</f>
        <v>#REF!</v>
      </c>
      <c r="AB283" s="56" t="e">
        <f>+'Ark1'!#REF!</f>
        <v>#REF!</v>
      </c>
      <c r="AC283" s="189" t="e">
        <f>+'Ark1'!#REF!</f>
        <v>#REF!</v>
      </c>
      <c r="AD283" s="189" t="e">
        <f>+'Ark1'!#REF!</f>
        <v>#REF!</v>
      </c>
      <c r="AE283" s="58" t="e">
        <f>+'Ark1'!#REF!</f>
        <v>#REF!</v>
      </c>
      <c r="AF283" s="58" t="e">
        <f>+'Ark1'!#REF!</f>
        <v>#REF!</v>
      </c>
      <c r="AG283" s="166" t="e">
        <f>+'Ark1'!#REF!</f>
        <v>#REF!</v>
      </c>
      <c r="AH283" s="166" t="e">
        <f>+'Ark1'!#REF!</f>
        <v>#REF!</v>
      </c>
      <c r="AI283" s="78" t="e">
        <f>+'Ark1'!#REF!</f>
        <v>#REF!</v>
      </c>
      <c r="AJ283" s="78" t="e">
        <f>+'Ark1'!#REF!</f>
        <v>#REF!</v>
      </c>
      <c r="AK283" s="78" t="e">
        <f>+'Ark1'!#REF!</f>
        <v>#REF!</v>
      </c>
      <c r="AL283" s="58" t="e">
        <f t="shared" si="8"/>
        <v>#REF!</v>
      </c>
      <c r="AM283" s="58" t="e">
        <f t="shared" si="9"/>
        <v>#REF!</v>
      </c>
      <c r="AN283" s="47"/>
    </row>
    <row r="284" spans="23:40">
      <c r="W284" s="47"/>
      <c r="X284" t="e">
        <f>+'Ark1'!#REF!</f>
        <v>#REF!</v>
      </c>
      <c r="Y284" t="e">
        <f>+'Ark1'!#REF!</f>
        <v>#REF!</v>
      </c>
      <c r="Z284" s="3" t="s">
        <v>463</v>
      </c>
      <c r="AA284" t="e">
        <f>+'Ark1'!#REF!</f>
        <v>#REF!</v>
      </c>
      <c r="AB284" t="e">
        <f>+'Ark1'!#REF!</f>
        <v>#REF!</v>
      </c>
      <c r="AC284" s="207" t="e">
        <f>+'Ark1'!#REF!</f>
        <v>#REF!</v>
      </c>
      <c r="AD284" s="207" t="e">
        <f>+'Ark1'!#REF!</f>
        <v>#REF!</v>
      </c>
      <c r="AE284" s="1" t="e">
        <f>+'Ark1'!#REF!</f>
        <v>#REF!</v>
      </c>
      <c r="AF284" s="1" t="e">
        <f>+'Ark1'!#REF!</f>
        <v>#REF!</v>
      </c>
      <c r="AG284" s="101" t="e">
        <f>+'Ark1'!#REF!</f>
        <v>#REF!</v>
      </c>
      <c r="AH284" s="101" t="e">
        <f>+'Ark1'!#REF!</f>
        <v>#REF!</v>
      </c>
      <c r="AI284" s="11" t="e">
        <f>+'Ark1'!#REF!</f>
        <v>#REF!</v>
      </c>
      <c r="AJ284" s="11" t="e">
        <f>+'Ark1'!#REF!</f>
        <v>#REF!</v>
      </c>
      <c r="AK284" s="11" t="e">
        <f>+'Ark1'!#REF!</f>
        <v>#REF!</v>
      </c>
      <c r="AL284" s="1" t="e">
        <f t="shared" ref="AL284:AL347" si="10">+AG284/AE284</f>
        <v>#REF!</v>
      </c>
      <c r="AM284" s="1" t="e">
        <f t="shared" ref="AM284:AM347" si="11">+AB284/AA284</f>
        <v>#REF!</v>
      </c>
      <c r="AN284" s="47"/>
    </row>
    <row r="285" spans="23:40">
      <c r="W285" s="47"/>
      <c r="X285" t="e">
        <f>+'Ark1'!#REF!</f>
        <v>#REF!</v>
      </c>
      <c r="Y285" t="e">
        <f>+'Ark1'!#REF!</f>
        <v>#REF!</v>
      </c>
      <c r="Z285" s="3" t="s">
        <v>464</v>
      </c>
      <c r="AA285" t="e">
        <f>+'Ark1'!#REF!</f>
        <v>#REF!</v>
      </c>
      <c r="AB285" t="e">
        <f>+'Ark1'!#REF!</f>
        <v>#REF!</v>
      </c>
      <c r="AC285" s="207" t="e">
        <f>+'Ark1'!#REF!</f>
        <v>#REF!</v>
      </c>
      <c r="AD285" s="207" t="e">
        <f>+'Ark1'!#REF!</f>
        <v>#REF!</v>
      </c>
      <c r="AE285" s="1" t="e">
        <f>+'Ark1'!#REF!</f>
        <v>#REF!</v>
      </c>
      <c r="AF285" s="1" t="e">
        <f>+'Ark1'!#REF!</f>
        <v>#REF!</v>
      </c>
      <c r="AG285" s="101" t="e">
        <f>+'Ark1'!#REF!</f>
        <v>#REF!</v>
      </c>
      <c r="AH285" s="101" t="e">
        <f>+'Ark1'!#REF!</f>
        <v>#REF!</v>
      </c>
      <c r="AI285" s="11" t="e">
        <f>+'Ark1'!#REF!</f>
        <v>#REF!</v>
      </c>
      <c r="AJ285" s="11" t="e">
        <f>+'Ark1'!#REF!</f>
        <v>#REF!</v>
      </c>
      <c r="AK285" s="11" t="e">
        <f>+'Ark1'!#REF!</f>
        <v>#REF!</v>
      </c>
      <c r="AL285" s="1" t="e">
        <f t="shared" si="10"/>
        <v>#REF!</v>
      </c>
      <c r="AM285" s="1" t="e">
        <f t="shared" si="11"/>
        <v>#REF!</v>
      </c>
      <c r="AN285" s="47"/>
    </row>
    <row r="286" spans="23:40">
      <c r="W286" s="47"/>
      <c r="X286" t="e">
        <f>+'Ark1'!#REF!</f>
        <v>#REF!</v>
      </c>
      <c r="Y286" t="e">
        <f>+'Ark1'!#REF!</f>
        <v>#REF!</v>
      </c>
      <c r="Z286" s="3" t="s">
        <v>465</v>
      </c>
      <c r="AA286" t="e">
        <f>+'Ark1'!#REF!</f>
        <v>#REF!</v>
      </c>
      <c r="AB286" t="e">
        <f>+'Ark1'!#REF!</f>
        <v>#REF!</v>
      </c>
      <c r="AC286" s="207" t="e">
        <f>+'Ark1'!#REF!</f>
        <v>#REF!</v>
      </c>
      <c r="AD286" s="207" t="e">
        <f>+'Ark1'!#REF!</f>
        <v>#REF!</v>
      </c>
      <c r="AE286" s="1" t="e">
        <f>+'Ark1'!#REF!</f>
        <v>#REF!</v>
      </c>
      <c r="AF286" s="1" t="e">
        <f>+'Ark1'!#REF!</f>
        <v>#REF!</v>
      </c>
      <c r="AG286" s="101" t="e">
        <f>+'Ark1'!#REF!</f>
        <v>#REF!</v>
      </c>
      <c r="AH286" s="101" t="e">
        <f>+'Ark1'!#REF!</f>
        <v>#REF!</v>
      </c>
      <c r="AI286" s="11" t="e">
        <f>+'Ark1'!#REF!</f>
        <v>#REF!</v>
      </c>
      <c r="AJ286" s="11" t="e">
        <f>+'Ark1'!#REF!</f>
        <v>#REF!</v>
      </c>
      <c r="AK286" s="11" t="e">
        <f>+'Ark1'!#REF!</f>
        <v>#REF!</v>
      </c>
      <c r="AL286" s="1" t="e">
        <f t="shared" si="10"/>
        <v>#REF!</v>
      </c>
      <c r="AM286" s="1" t="e">
        <f t="shared" si="11"/>
        <v>#REF!</v>
      </c>
      <c r="AN286" s="47"/>
    </row>
    <row r="287" spans="23:40">
      <c r="W287" s="47"/>
      <c r="X287" t="e">
        <f>+'Ark1'!#REF!</f>
        <v>#REF!</v>
      </c>
      <c r="Y287" t="e">
        <f>+'Ark1'!#REF!</f>
        <v>#REF!</v>
      </c>
      <c r="Z287" s="3" t="s">
        <v>466</v>
      </c>
      <c r="AA287" t="e">
        <f>+'Ark1'!#REF!</f>
        <v>#REF!</v>
      </c>
      <c r="AB287" t="e">
        <f>+'Ark1'!#REF!</f>
        <v>#REF!</v>
      </c>
      <c r="AC287" s="207" t="e">
        <f>+'Ark1'!#REF!</f>
        <v>#REF!</v>
      </c>
      <c r="AD287" s="207" t="e">
        <f>+'Ark1'!#REF!</f>
        <v>#REF!</v>
      </c>
      <c r="AE287" s="1" t="e">
        <f>+'Ark1'!#REF!</f>
        <v>#REF!</v>
      </c>
      <c r="AF287" s="1" t="e">
        <f>+'Ark1'!#REF!</f>
        <v>#REF!</v>
      </c>
      <c r="AG287" s="101" t="e">
        <f>+'Ark1'!#REF!</f>
        <v>#REF!</v>
      </c>
      <c r="AH287" s="101" t="e">
        <f>+'Ark1'!#REF!</f>
        <v>#REF!</v>
      </c>
      <c r="AI287" s="11" t="e">
        <f>+'Ark1'!#REF!</f>
        <v>#REF!</v>
      </c>
      <c r="AJ287" s="11" t="e">
        <f>+'Ark1'!#REF!</f>
        <v>#REF!</v>
      </c>
      <c r="AK287" s="11" t="e">
        <f>+'Ark1'!#REF!</f>
        <v>#REF!</v>
      </c>
      <c r="AL287" s="1" t="e">
        <f t="shared" si="10"/>
        <v>#REF!</v>
      </c>
      <c r="AM287" s="1" t="e">
        <f t="shared" si="11"/>
        <v>#REF!</v>
      </c>
      <c r="AN287" s="47"/>
    </row>
    <row r="288" spans="23:40">
      <c r="W288" s="47"/>
      <c r="X288" t="e">
        <f>+'Ark1'!#REF!</f>
        <v>#REF!</v>
      </c>
      <c r="Y288" t="e">
        <f>+'Ark1'!#REF!</f>
        <v>#REF!</v>
      </c>
      <c r="Z288" s="3" t="s">
        <v>467</v>
      </c>
      <c r="AA288" t="e">
        <f>+'Ark1'!#REF!</f>
        <v>#REF!</v>
      </c>
      <c r="AB288" t="e">
        <f>+'Ark1'!#REF!</f>
        <v>#REF!</v>
      </c>
      <c r="AC288" s="207" t="e">
        <f>+'Ark1'!#REF!</f>
        <v>#REF!</v>
      </c>
      <c r="AD288" s="207" t="e">
        <f>+'Ark1'!#REF!</f>
        <v>#REF!</v>
      </c>
      <c r="AE288" s="1" t="e">
        <f>+'Ark1'!#REF!</f>
        <v>#REF!</v>
      </c>
      <c r="AF288" s="1" t="e">
        <f>+'Ark1'!#REF!</f>
        <v>#REF!</v>
      </c>
      <c r="AG288" s="101" t="e">
        <f>+'Ark1'!#REF!</f>
        <v>#REF!</v>
      </c>
      <c r="AH288" s="101" t="e">
        <f>+'Ark1'!#REF!</f>
        <v>#REF!</v>
      </c>
      <c r="AI288" s="11" t="e">
        <f>+'Ark1'!#REF!</f>
        <v>#REF!</v>
      </c>
      <c r="AJ288" s="11" t="e">
        <f>+'Ark1'!#REF!</f>
        <v>#REF!</v>
      </c>
      <c r="AK288" s="11" t="e">
        <f>+'Ark1'!#REF!</f>
        <v>#REF!</v>
      </c>
      <c r="AL288" s="1" t="e">
        <f t="shared" si="10"/>
        <v>#REF!</v>
      </c>
      <c r="AM288" s="1" t="e">
        <f t="shared" si="11"/>
        <v>#REF!</v>
      </c>
      <c r="AN288" s="47"/>
    </row>
    <row r="289" spans="23:40">
      <c r="W289" s="47"/>
      <c r="X289" t="e">
        <f>+'Ark1'!#REF!</f>
        <v>#REF!</v>
      </c>
      <c r="Y289" t="e">
        <f>+'Ark1'!#REF!</f>
        <v>#REF!</v>
      </c>
      <c r="Z289" s="3" t="s">
        <v>468</v>
      </c>
      <c r="AA289" t="e">
        <f>+'Ark1'!#REF!</f>
        <v>#REF!</v>
      </c>
      <c r="AB289" t="e">
        <f>+'Ark1'!#REF!</f>
        <v>#REF!</v>
      </c>
      <c r="AC289" s="207" t="e">
        <f>+'Ark1'!#REF!</f>
        <v>#REF!</v>
      </c>
      <c r="AD289" s="207" t="e">
        <f>+'Ark1'!#REF!</f>
        <v>#REF!</v>
      </c>
      <c r="AE289" s="1" t="e">
        <f>+'Ark1'!#REF!</f>
        <v>#REF!</v>
      </c>
      <c r="AF289" s="1" t="e">
        <f>+'Ark1'!#REF!</f>
        <v>#REF!</v>
      </c>
      <c r="AG289" s="101" t="e">
        <f>+'Ark1'!#REF!</f>
        <v>#REF!</v>
      </c>
      <c r="AH289" s="101" t="e">
        <f>+'Ark1'!#REF!</f>
        <v>#REF!</v>
      </c>
      <c r="AI289" s="11" t="e">
        <f>+'Ark1'!#REF!</f>
        <v>#REF!</v>
      </c>
      <c r="AJ289" s="11" t="e">
        <f>+'Ark1'!#REF!</f>
        <v>#REF!</v>
      </c>
      <c r="AK289" s="11" t="e">
        <f>+'Ark1'!#REF!</f>
        <v>#REF!</v>
      </c>
      <c r="AL289" s="1" t="e">
        <f t="shared" si="10"/>
        <v>#REF!</v>
      </c>
      <c r="AM289" s="1" t="e">
        <f t="shared" si="11"/>
        <v>#REF!</v>
      </c>
      <c r="AN289" s="47"/>
    </row>
    <row r="290" spans="23:40">
      <c r="W290" s="47"/>
      <c r="X290" t="e">
        <f>+'Ark1'!#REF!</f>
        <v>#REF!</v>
      </c>
      <c r="Y290" t="e">
        <f>+'Ark1'!#REF!</f>
        <v>#REF!</v>
      </c>
      <c r="Z290" s="3" t="s">
        <v>469</v>
      </c>
      <c r="AA290" t="e">
        <f>+'Ark1'!#REF!</f>
        <v>#REF!</v>
      </c>
      <c r="AB290" t="e">
        <f>+'Ark1'!#REF!</f>
        <v>#REF!</v>
      </c>
      <c r="AC290" s="207" t="e">
        <f>+'Ark1'!#REF!</f>
        <v>#REF!</v>
      </c>
      <c r="AD290" s="207" t="e">
        <f>+'Ark1'!#REF!</f>
        <v>#REF!</v>
      </c>
      <c r="AE290" s="1" t="e">
        <f>+'Ark1'!#REF!</f>
        <v>#REF!</v>
      </c>
      <c r="AF290" s="1" t="e">
        <f>+'Ark1'!#REF!</f>
        <v>#REF!</v>
      </c>
      <c r="AG290" s="101" t="e">
        <f>+'Ark1'!#REF!</f>
        <v>#REF!</v>
      </c>
      <c r="AH290" s="101" t="e">
        <f>+'Ark1'!#REF!</f>
        <v>#REF!</v>
      </c>
      <c r="AI290" s="11" t="e">
        <f>+'Ark1'!#REF!</f>
        <v>#REF!</v>
      </c>
      <c r="AJ290" s="11" t="e">
        <f>+'Ark1'!#REF!</f>
        <v>#REF!</v>
      </c>
      <c r="AK290" s="11" t="e">
        <f>+'Ark1'!#REF!</f>
        <v>#REF!</v>
      </c>
      <c r="AL290" s="1" t="e">
        <f t="shared" si="10"/>
        <v>#REF!</v>
      </c>
      <c r="AM290" s="1" t="e">
        <f t="shared" si="11"/>
        <v>#REF!</v>
      </c>
      <c r="AN290" s="47"/>
    </row>
    <row r="291" spans="23:40">
      <c r="W291" s="47"/>
      <c r="X291" t="e">
        <f>+'Ark1'!#REF!</f>
        <v>#REF!</v>
      </c>
      <c r="Y291" t="e">
        <f>+'Ark1'!#REF!</f>
        <v>#REF!</v>
      </c>
      <c r="Z291" s="3" t="s">
        <v>470</v>
      </c>
      <c r="AA291" t="e">
        <f>+'Ark1'!#REF!</f>
        <v>#REF!</v>
      </c>
      <c r="AB291" t="e">
        <f>+'Ark1'!#REF!</f>
        <v>#REF!</v>
      </c>
      <c r="AC291" s="207" t="e">
        <f>+'Ark1'!#REF!</f>
        <v>#REF!</v>
      </c>
      <c r="AD291" s="207" t="e">
        <f>+'Ark1'!#REF!</f>
        <v>#REF!</v>
      </c>
      <c r="AE291" s="1" t="e">
        <f>+'Ark1'!#REF!</f>
        <v>#REF!</v>
      </c>
      <c r="AF291" s="1" t="e">
        <f>+'Ark1'!#REF!</f>
        <v>#REF!</v>
      </c>
      <c r="AG291" s="101" t="e">
        <f>+'Ark1'!#REF!</f>
        <v>#REF!</v>
      </c>
      <c r="AH291" s="101" t="e">
        <f>+'Ark1'!#REF!</f>
        <v>#REF!</v>
      </c>
      <c r="AI291" s="11" t="e">
        <f>+'Ark1'!#REF!</f>
        <v>#REF!</v>
      </c>
      <c r="AJ291" s="11" t="e">
        <f>+'Ark1'!#REF!</f>
        <v>#REF!</v>
      </c>
      <c r="AK291" s="11" t="e">
        <f>+'Ark1'!#REF!</f>
        <v>#REF!</v>
      </c>
      <c r="AL291" s="1" t="e">
        <f t="shared" si="10"/>
        <v>#REF!</v>
      </c>
      <c r="AM291" s="1" t="e">
        <f t="shared" si="11"/>
        <v>#REF!</v>
      </c>
      <c r="AN291" s="47"/>
    </row>
    <row r="292" spans="23:40">
      <c r="W292" s="47"/>
      <c r="X292" t="e">
        <f>+'Ark1'!#REF!</f>
        <v>#REF!</v>
      </c>
      <c r="Y292" t="e">
        <f>+'Ark1'!#REF!</f>
        <v>#REF!</v>
      </c>
      <c r="Z292" s="3" t="s">
        <v>471</v>
      </c>
      <c r="AA292" t="e">
        <f>+'Ark1'!#REF!</f>
        <v>#REF!</v>
      </c>
      <c r="AB292" t="e">
        <f>+'Ark1'!#REF!</f>
        <v>#REF!</v>
      </c>
      <c r="AC292" s="207" t="e">
        <f>+'Ark1'!#REF!</f>
        <v>#REF!</v>
      </c>
      <c r="AD292" s="207" t="e">
        <f>+'Ark1'!#REF!</f>
        <v>#REF!</v>
      </c>
      <c r="AE292" s="1" t="e">
        <f>+'Ark1'!#REF!</f>
        <v>#REF!</v>
      </c>
      <c r="AF292" s="1" t="e">
        <f>+'Ark1'!#REF!</f>
        <v>#REF!</v>
      </c>
      <c r="AG292" s="101" t="e">
        <f>+'Ark1'!#REF!</f>
        <v>#REF!</v>
      </c>
      <c r="AH292" s="101" t="e">
        <f>+'Ark1'!#REF!</f>
        <v>#REF!</v>
      </c>
      <c r="AI292" s="11" t="e">
        <f>+'Ark1'!#REF!</f>
        <v>#REF!</v>
      </c>
      <c r="AJ292" s="11" t="e">
        <f>+'Ark1'!#REF!</f>
        <v>#REF!</v>
      </c>
      <c r="AK292" s="11" t="e">
        <f>+'Ark1'!#REF!</f>
        <v>#REF!</v>
      </c>
      <c r="AL292" s="1" t="e">
        <f t="shared" si="10"/>
        <v>#REF!</v>
      </c>
      <c r="AM292" s="1" t="e">
        <f t="shared" si="11"/>
        <v>#REF!</v>
      </c>
      <c r="AN292" s="47"/>
    </row>
    <row r="293" spans="23:40">
      <c r="W293" s="47"/>
      <c r="X293" t="e">
        <f>+'Ark1'!#REF!</f>
        <v>#REF!</v>
      </c>
      <c r="Y293" t="e">
        <f>+'Ark1'!#REF!</f>
        <v>#REF!</v>
      </c>
      <c r="Z293" s="3" t="s">
        <v>472</v>
      </c>
      <c r="AA293" t="e">
        <f>+'Ark1'!#REF!</f>
        <v>#REF!</v>
      </c>
      <c r="AB293" t="e">
        <f>+'Ark1'!#REF!</f>
        <v>#REF!</v>
      </c>
      <c r="AC293" s="207" t="e">
        <f>+'Ark1'!#REF!</f>
        <v>#REF!</v>
      </c>
      <c r="AD293" s="207" t="e">
        <f>+'Ark1'!#REF!</f>
        <v>#REF!</v>
      </c>
      <c r="AE293" s="1" t="e">
        <f>+'Ark1'!#REF!</f>
        <v>#REF!</v>
      </c>
      <c r="AF293" s="1" t="e">
        <f>+'Ark1'!#REF!</f>
        <v>#REF!</v>
      </c>
      <c r="AG293" s="101" t="e">
        <f>+'Ark1'!#REF!</f>
        <v>#REF!</v>
      </c>
      <c r="AH293" s="101" t="e">
        <f>+'Ark1'!#REF!</f>
        <v>#REF!</v>
      </c>
      <c r="AI293" s="11" t="e">
        <f>+'Ark1'!#REF!</f>
        <v>#REF!</v>
      </c>
      <c r="AJ293" s="11" t="e">
        <f>+'Ark1'!#REF!</f>
        <v>#REF!</v>
      </c>
      <c r="AK293" s="11" t="e">
        <f>+'Ark1'!#REF!</f>
        <v>#REF!</v>
      </c>
      <c r="AL293" s="1" t="e">
        <f t="shared" si="10"/>
        <v>#REF!</v>
      </c>
      <c r="AM293" s="1" t="e">
        <f t="shared" si="11"/>
        <v>#REF!</v>
      </c>
      <c r="AN293" s="47"/>
    </row>
    <row r="294" spans="23:40">
      <c r="W294" s="47"/>
      <c r="X294" t="e">
        <f>+'Ark1'!#REF!</f>
        <v>#REF!</v>
      </c>
      <c r="Y294" t="e">
        <f>+'Ark1'!#REF!</f>
        <v>#REF!</v>
      </c>
      <c r="Z294" s="3" t="s">
        <v>473</v>
      </c>
      <c r="AA294" t="e">
        <f>+'Ark1'!#REF!</f>
        <v>#REF!</v>
      </c>
      <c r="AB294" t="e">
        <f>+'Ark1'!#REF!</f>
        <v>#REF!</v>
      </c>
      <c r="AC294" s="207" t="e">
        <f>+'Ark1'!#REF!</f>
        <v>#REF!</v>
      </c>
      <c r="AD294" s="207" t="e">
        <f>+'Ark1'!#REF!</f>
        <v>#REF!</v>
      </c>
      <c r="AE294" s="1" t="e">
        <f>+'Ark1'!#REF!</f>
        <v>#REF!</v>
      </c>
      <c r="AF294" s="1" t="e">
        <f>+'Ark1'!#REF!</f>
        <v>#REF!</v>
      </c>
      <c r="AG294" s="101" t="e">
        <f>+'Ark1'!#REF!</f>
        <v>#REF!</v>
      </c>
      <c r="AH294" s="101" t="e">
        <f>+'Ark1'!#REF!</f>
        <v>#REF!</v>
      </c>
      <c r="AI294" s="11" t="e">
        <f>+'Ark1'!#REF!</f>
        <v>#REF!</v>
      </c>
      <c r="AJ294" s="11" t="e">
        <f>+'Ark1'!#REF!</f>
        <v>#REF!</v>
      </c>
      <c r="AK294" s="11" t="e">
        <f>+'Ark1'!#REF!</f>
        <v>#REF!</v>
      </c>
      <c r="AL294" s="1" t="e">
        <f t="shared" si="10"/>
        <v>#REF!</v>
      </c>
      <c r="AM294" s="1" t="e">
        <f t="shared" si="11"/>
        <v>#REF!</v>
      </c>
      <c r="AN294" s="47"/>
    </row>
    <row r="295" spans="23:40">
      <c r="W295" s="47"/>
      <c r="X295" t="e">
        <f>+'Ark1'!#REF!</f>
        <v>#REF!</v>
      </c>
      <c r="Y295" t="e">
        <f>+'Ark1'!#REF!</f>
        <v>#REF!</v>
      </c>
      <c r="Z295" s="3" t="s">
        <v>474</v>
      </c>
      <c r="AA295" t="e">
        <f>+'Ark1'!#REF!</f>
        <v>#REF!</v>
      </c>
      <c r="AB295" t="e">
        <f>+'Ark1'!#REF!</f>
        <v>#REF!</v>
      </c>
      <c r="AC295" s="207" t="e">
        <f>+'Ark1'!#REF!</f>
        <v>#REF!</v>
      </c>
      <c r="AD295" s="207" t="e">
        <f>+'Ark1'!#REF!</f>
        <v>#REF!</v>
      </c>
      <c r="AE295" s="1" t="e">
        <f>+'Ark1'!#REF!</f>
        <v>#REF!</v>
      </c>
      <c r="AF295" s="1" t="e">
        <f>+'Ark1'!#REF!</f>
        <v>#REF!</v>
      </c>
      <c r="AG295" s="101" t="e">
        <f>+'Ark1'!#REF!</f>
        <v>#REF!</v>
      </c>
      <c r="AH295" s="101" t="e">
        <f>+'Ark1'!#REF!</f>
        <v>#REF!</v>
      </c>
      <c r="AI295" s="11" t="e">
        <f>+'Ark1'!#REF!</f>
        <v>#REF!</v>
      </c>
      <c r="AJ295" s="11" t="e">
        <f>+'Ark1'!#REF!</f>
        <v>#REF!</v>
      </c>
      <c r="AK295" s="11" t="e">
        <f>+'Ark1'!#REF!</f>
        <v>#REF!</v>
      </c>
      <c r="AL295" s="1" t="e">
        <f t="shared" si="10"/>
        <v>#REF!</v>
      </c>
      <c r="AM295" s="1" t="e">
        <f t="shared" si="11"/>
        <v>#REF!</v>
      </c>
      <c r="AN295" s="47"/>
    </row>
    <row r="296" spans="23:40">
      <c r="W296" s="47"/>
      <c r="X296" t="e">
        <f>+'Ark1'!#REF!</f>
        <v>#REF!</v>
      </c>
      <c r="Y296" t="e">
        <f>+'Ark1'!#REF!</f>
        <v>#REF!</v>
      </c>
      <c r="Z296" s="3" t="s">
        <v>475</v>
      </c>
      <c r="AA296" t="e">
        <f>+'Ark1'!#REF!</f>
        <v>#REF!</v>
      </c>
      <c r="AB296" t="e">
        <f>+'Ark1'!#REF!</f>
        <v>#REF!</v>
      </c>
      <c r="AC296" s="207" t="e">
        <f>+'Ark1'!#REF!</f>
        <v>#REF!</v>
      </c>
      <c r="AD296" s="207" t="e">
        <f>+'Ark1'!#REF!</f>
        <v>#REF!</v>
      </c>
      <c r="AE296" s="1" t="e">
        <f>+'Ark1'!#REF!</f>
        <v>#REF!</v>
      </c>
      <c r="AF296" s="1" t="e">
        <f>+'Ark1'!#REF!</f>
        <v>#REF!</v>
      </c>
      <c r="AG296" s="101" t="e">
        <f>+'Ark1'!#REF!</f>
        <v>#REF!</v>
      </c>
      <c r="AH296" s="101" t="e">
        <f>+'Ark1'!#REF!</f>
        <v>#REF!</v>
      </c>
      <c r="AI296" s="11" t="e">
        <f>+'Ark1'!#REF!</f>
        <v>#REF!</v>
      </c>
      <c r="AJ296" s="11" t="e">
        <f>+'Ark1'!#REF!</f>
        <v>#REF!</v>
      </c>
      <c r="AK296" s="11" t="e">
        <f>+'Ark1'!#REF!</f>
        <v>#REF!</v>
      </c>
      <c r="AL296" s="1" t="e">
        <f t="shared" si="10"/>
        <v>#REF!</v>
      </c>
      <c r="AM296" s="1" t="e">
        <f t="shared" si="11"/>
        <v>#REF!</v>
      </c>
      <c r="AN296" s="47"/>
    </row>
    <row r="297" spans="23:40">
      <c r="W297" s="47"/>
      <c r="X297" t="e">
        <f>+'Ark1'!#REF!</f>
        <v>#REF!</v>
      </c>
      <c r="Y297" t="e">
        <f>+'Ark1'!#REF!</f>
        <v>#REF!</v>
      </c>
      <c r="Z297" s="3" t="s">
        <v>476</v>
      </c>
      <c r="AA297" t="e">
        <f>+'Ark1'!#REF!</f>
        <v>#REF!</v>
      </c>
      <c r="AB297" t="e">
        <f>+'Ark1'!#REF!</f>
        <v>#REF!</v>
      </c>
      <c r="AC297" s="207" t="e">
        <f>+'Ark1'!#REF!</f>
        <v>#REF!</v>
      </c>
      <c r="AD297" s="207" t="e">
        <f>+'Ark1'!#REF!</f>
        <v>#REF!</v>
      </c>
      <c r="AE297" s="1" t="e">
        <f>+'Ark1'!#REF!</f>
        <v>#REF!</v>
      </c>
      <c r="AF297" s="1" t="e">
        <f>+'Ark1'!#REF!</f>
        <v>#REF!</v>
      </c>
      <c r="AG297" s="101" t="e">
        <f>+'Ark1'!#REF!</f>
        <v>#REF!</v>
      </c>
      <c r="AH297" s="101" t="e">
        <f>+'Ark1'!#REF!</f>
        <v>#REF!</v>
      </c>
      <c r="AI297" s="11" t="e">
        <f>+'Ark1'!#REF!</f>
        <v>#REF!</v>
      </c>
      <c r="AJ297" s="11" t="e">
        <f>+'Ark1'!#REF!</f>
        <v>#REF!</v>
      </c>
      <c r="AK297" s="11" t="e">
        <f>+'Ark1'!#REF!</f>
        <v>#REF!</v>
      </c>
      <c r="AL297" s="1" t="e">
        <f t="shared" si="10"/>
        <v>#REF!</v>
      </c>
      <c r="AM297" s="1" t="e">
        <f t="shared" si="11"/>
        <v>#REF!</v>
      </c>
      <c r="AN297" s="47"/>
    </row>
    <row r="298" spans="23:40">
      <c r="W298" s="47"/>
      <c r="X298" t="e">
        <f>+'Ark1'!#REF!</f>
        <v>#REF!</v>
      </c>
      <c r="Y298" t="e">
        <f>+'Ark1'!#REF!</f>
        <v>#REF!</v>
      </c>
      <c r="Z298" s="3" t="s">
        <v>477</v>
      </c>
      <c r="AA298" t="e">
        <f>+'Ark1'!#REF!</f>
        <v>#REF!</v>
      </c>
      <c r="AB298" t="e">
        <f>+'Ark1'!#REF!</f>
        <v>#REF!</v>
      </c>
      <c r="AC298" s="207" t="e">
        <f>+'Ark1'!#REF!</f>
        <v>#REF!</v>
      </c>
      <c r="AD298" s="207" t="e">
        <f>+'Ark1'!#REF!</f>
        <v>#REF!</v>
      </c>
      <c r="AE298" s="1" t="e">
        <f>+'Ark1'!#REF!</f>
        <v>#REF!</v>
      </c>
      <c r="AF298" s="1" t="e">
        <f>+'Ark1'!#REF!</f>
        <v>#REF!</v>
      </c>
      <c r="AG298" s="101" t="e">
        <f>+'Ark1'!#REF!</f>
        <v>#REF!</v>
      </c>
      <c r="AH298" s="101" t="e">
        <f>+'Ark1'!#REF!</f>
        <v>#REF!</v>
      </c>
      <c r="AI298" s="11" t="e">
        <f>+'Ark1'!#REF!</f>
        <v>#REF!</v>
      </c>
      <c r="AJ298" s="11" t="e">
        <f>+'Ark1'!#REF!</f>
        <v>#REF!</v>
      </c>
      <c r="AK298" s="11" t="e">
        <f>+'Ark1'!#REF!</f>
        <v>#REF!</v>
      </c>
      <c r="AL298" s="1" t="e">
        <f t="shared" si="10"/>
        <v>#REF!</v>
      </c>
      <c r="AM298" s="1" t="e">
        <f t="shared" si="11"/>
        <v>#REF!</v>
      </c>
      <c r="AN298" s="47"/>
    </row>
    <row r="299" spans="23:40">
      <c r="W299" s="47"/>
      <c r="X299" t="e">
        <f>+'Ark1'!#REF!</f>
        <v>#REF!</v>
      </c>
      <c r="Y299" t="e">
        <f>+'Ark1'!#REF!</f>
        <v>#REF!</v>
      </c>
      <c r="Z299" s="3" t="s">
        <v>478</v>
      </c>
      <c r="AA299" t="e">
        <f>+'Ark1'!#REF!</f>
        <v>#REF!</v>
      </c>
      <c r="AB299" t="e">
        <f>+'Ark1'!#REF!</f>
        <v>#REF!</v>
      </c>
      <c r="AC299" s="207" t="e">
        <f>+'Ark1'!#REF!</f>
        <v>#REF!</v>
      </c>
      <c r="AD299" s="207" t="e">
        <f>+'Ark1'!#REF!</f>
        <v>#REF!</v>
      </c>
      <c r="AE299" s="1" t="e">
        <f>+'Ark1'!#REF!</f>
        <v>#REF!</v>
      </c>
      <c r="AF299" s="1" t="e">
        <f>+'Ark1'!#REF!</f>
        <v>#REF!</v>
      </c>
      <c r="AG299" s="101" t="e">
        <f>+'Ark1'!#REF!</f>
        <v>#REF!</v>
      </c>
      <c r="AH299" s="101" t="e">
        <f>+'Ark1'!#REF!</f>
        <v>#REF!</v>
      </c>
      <c r="AI299" s="11" t="e">
        <f>+'Ark1'!#REF!</f>
        <v>#REF!</v>
      </c>
      <c r="AJ299" s="11" t="e">
        <f>+'Ark1'!#REF!</f>
        <v>#REF!</v>
      </c>
      <c r="AK299" s="11" t="e">
        <f>+'Ark1'!#REF!</f>
        <v>#REF!</v>
      </c>
      <c r="AL299" s="1" t="e">
        <f t="shared" si="10"/>
        <v>#REF!</v>
      </c>
      <c r="AM299" s="1" t="e">
        <f t="shared" si="11"/>
        <v>#REF!</v>
      </c>
      <c r="AN299" s="47"/>
    </row>
    <row r="300" spans="23:40">
      <c r="W300" s="47"/>
      <c r="X300" s="56" t="e">
        <f>+'Ark1'!#REF!</f>
        <v>#REF!</v>
      </c>
      <c r="Y300" s="56" t="e">
        <f>+'Ark1'!#REF!</f>
        <v>#REF!</v>
      </c>
      <c r="Z300" s="57" t="s">
        <v>463</v>
      </c>
      <c r="AA300" s="56" t="e">
        <f>+'Ark1'!#REF!</f>
        <v>#REF!</v>
      </c>
      <c r="AB300" s="56" t="e">
        <f>+'Ark1'!#REF!</f>
        <v>#REF!</v>
      </c>
      <c r="AC300" s="189" t="e">
        <f>+'Ark1'!#REF!</f>
        <v>#REF!</v>
      </c>
      <c r="AD300" s="189" t="e">
        <f>+'Ark1'!#REF!</f>
        <v>#REF!</v>
      </c>
      <c r="AE300" s="58" t="e">
        <f>+'Ark1'!#REF!</f>
        <v>#REF!</v>
      </c>
      <c r="AF300" s="58" t="e">
        <f>+'Ark1'!#REF!</f>
        <v>#REF!</v>
      </c>
      <c r="AG300" s="166" t="e">
        <f>+'Ark1'!#REF!</f>
        <v>#REF!</v>
      </c>
      <c r="AH300" s="166" t="e">
        <f>+'Ark1'!#REF!</f>
        <v>#REF!</v>
      </c>
      <c r="AI300" s="78" t="e">
        <f>+'Ark1'!#REF!</f>
        <v>#REF!</v>
      </c>
      <c r="AJ300" s="78" t="e">
        <f>+'Ark1'!#REF!</f>
        <v>#REF!</v>
      </c>
      <c r="AK300" s="78" t="e">
        <f>+'Ark1'!#REF!</f>
        <v>#REF!</v>
      </c>
      <c r="AL300" s="58" t="e">
        <f t="shared" si="10"/>
        <v>#REF!</v>
      </c>
      <c r="AM300" s="58" t="e">
        <f t="shared" si="11"/>
        <v>#REF!</v>
      </c>
      <c r="AN300" s="47"/>
    </row>
    <row r="301" spans="23:40">
      <c r="W301" s="47"/>
      <c r="X301" s="56" t="e">
        <f>+'Ark1'!#REF!</f>
        <v>#REF!</v>
      </c>
      <c r="Y301" s="56" t="e">
        <f>+'Ark1'!#REF!</f>
        <v>#REF!</v>
      </c>
      <c r="Z301" s="57" t="s">
        <v>464</v>
      </c>
      <c r="AA301" s="56" t="e">
        <f>+'Ark1'!#REF!</f>
        <v>#REF!</v>
      </c>
      <c r="AB301" s="56" t="e">
        <f>+'Ark1'!#REF!</f>
        <v>#REF!</v>
      </c>
      <c r="AC301" s="189" t="e">
        <f>+'Ark1'!#REF!</f>
        <v>#REF!</v>
      </c>
      <c r="AD301" s="189" t="e">
        <f>+'Ark1'!#REF!</f>
        <v>#REF!</v>
      </c>
      <c r="AE301" s="58" t="e">
        <f>+'Ark1'!#REF!</f>
        <v>#REF!</v>
      </c>
      <c r="AF301" s="58" t="e">
        <f>+'Ark1'!#REF!</f>
        <v>#REF!</v>
      </c>
      <c r="AG301" s="166" t="e">
        <f>+'Ark1'!#REF!</f>
        <v>#REF!</v>
      </c>
      <c r="AH301" s="166" t="e">
        <f>+'Ark1'!#REF!</f>
        <v>#REF!</v>
      </c>
      <c r="AI301" s="78" t="e">
        <f>+'Ark1'!#REF!</f>
        <v>#REF!</v>
      </c>
      <c r="AJ301" s="78" t="e">
        <f>+'Ark1'!#REF!</f>
        <v>#REF!</v>
      </c>
      <c r="AK301" s="78" t="e">
        <f>+'Ark1'!#REF!</f>
        <v>#REF!</v>
      </c>
      <c r="AL301" s="58" t="e">
        <f t="shared" si="10"/>
        <v>#REF!</v>
      </c>
      <c r="AM301" s="58" t="e">
        <f t="shared" si="11"/>
        <v>#REF!</v>
      </c>
      <c r="AN301" s="47"/>
    </row>
    <row r="302" spans="23:40">
      <c r="W302" s="47"/>
      <c r="X302" s="56" t="e">
        <f>+'Ark1'!#REF!</f>
        <v>#REF!</v>
      </c>
      <c r="Y302" s="56" t="e">
        <f>+'Ark1'!#REF!</f>
        <v>#REF!</v>
      </c>
      <c r="Z302" s="57" t="s">
        <v>465</v>
      </c>
      <c r="AA302" s="56" t="e">
        <f>+'Ark1'!#REF!</f>
        <v>#REF!</v>
      </c>
      <c r="AB302" s="56" t="e">
        <f>+'Ark1'!#REF!</f>
        <v>#REF!</v>
      </c>
      <c r="AC302" s="189" t="e">
        <f>+'Ark1'!#REF!</f>
        <v>#REF!</v>
      </c>
      <c r="AD302" s="189" t="e">
        <f>+'Ark1'!#REF!</f>
        <v>#REF!</v>
      </c>
      <c r="AE302" s="58" t="e">
        <f>+'Ark1'!#REF!</f>
        <v>#REF!</v>
      </c>
      <c r="AF302" s="58" t="e">
        <f>+'Ark1'!#REF!</f>
        <v>#REF!</v>
      </c>
      <c r="AG302" s="166" t="e">
        <f>+'Ark1'!#REF!</f>
        <v>#REF!</v>
      </c>
      <c r="AH302" s="166" t="e">
        <f>+'Ark1'!#REF!</f>
        <v>#REF!</v>
      </c>
      <c r="AI302" s="78" t="e">
        <f>+'Ark1'!#REF!</f>
        <v>#REF!</v>
      </c>
      <c r="AJ302" s="78" t="e">
        <f>+'Ark1'!#REF!</f>
        <v>#REF!</v>
      </c>
      <c r="AK302" s="78" t="e">
        <f>+'Ark1'!#REF!</f>
        <v>#REF!</v>
      </c>
      <c r="AL302" s="58" t="e">
        <f t="shared" si="10"/>
        <v>#REF!</v>
      </c>
      <c r="AM302" s="58" t="e">
        <f t="shared" si="11"/>
        <v>#REF!</v>
      </c>
      <c r="AN302" s="47"/>
    </row>
    <row r="303" spans="23:40">
      <c r="W303" s="47"/>
      <c r="X303" s="56" t="e">
        <f>+'Ark1'!#REF!</f>
        <v>#REF!</v>
      </c>
      <c r="Y303" s="56" t="e">
        <f>+'Ark1'!#REF!</f>
        <v>#REF!</v>
      </c>
      <c r="Z303" s="57" t="s">
        <v>466</v>
      </c>
      <c r="AA303" s="56" t="e">
        <f>+'Ark1'!#REF!</f>
        <v>#REF!</v>
      </c>
      <c r="AB303" s="56" t="e">
        <f>+'Ark1'!#REF!</f>
        <v>#REF!</v>
      </c>
      <c r="AC303" s="189" t="e">
        <f>+'Ark1'!#REF!</f>
        <v>#REF!</v>
      </c>
      <c r="AD303" s="189" t="e">
        <f>+'Ark1'!#REF!</f>
        <v>#REF!</v>
      </c>
      <c r="AE303" s="58" t="e">
        <f>+'Ark1'!#REF!</f>
        <v>#REF!</v>
      </c>
      <c r="AF303" s="58" t="e">
        <f>+'Ark1'!#REF!</f>
        <v>#REF!</v>
      </c>
      <c r="AG303" s="166" t="e">
        <f>+'Ark1'!#REF!</f>
        <v>#REF!</v>
      </c>
      <c r="AH303" s="166" t="e">
        <f>+'Ark1'!#REF!</f>
        <v>#REF!</v>
      </c>
      <c r="AI303" s="78" t="e">
        <f>+'Ark1'!#REF!</f>
        <v>#REF!</v>
      </c>
      <c r="AJ303" s="78" t="e">
        <f>+'Ark1'!#REF!</f>
        <v>#REF!</v>
      </c>
      <c r="AK303" s="78" t="e">
        <f>+'Ark1'!#REF!</f>
        <v>#REF!</v>
      </c>
      <c r="AL303" s="58" t="e">
        <f t="shared" si="10"/>
        <v>#REF!</v>
      </c>
      <c r="AM303" s="58" t="e">
        <f t="shared" si="11"/>
        <v>#REF!</v>
      </c>
      <c r="AN303" s="47"/>
    </row>
    <row r="304" spans="23:40">
      <c r="W304" s="47"/>
      <c r="X304" s="56" t="e">
        <f>+'Ark1'!#REF!</f>
        <v>#REF!</v>
      </c>
      <c r="Y304" s="56" t="e">
        <f>+'Ark1'!#REF!</f>
        <v>#REF!</v>
      </c>
      <c r="Z304" s="57" t="s">
        <v>467</v>
      </c>
      <c r="AA304" s="56" t="e">
        <f>+'Ark1'!#REF!</f>
        <v>#REF!</v>
      </c>
      <c r="AB304" s="56" t="e">
        <f>+'Ark1'!#REF!</f>
        <v>#REF!</v>
      </c>
      <c r="AC304" s="189" t="e">
        <f>+'Ark1'!#REF!</f>
        <v>#REF!</v>
      </c>
      <c r="AD304" s="189" t="e">
        <f>+'Ark1'!#REF!</f>
        <v>#REF!</v>
      </c>
      <c r="AE304" s="58" t="e">
        <f>+'Ark1'!#REF!</f>
        <v>#REF!</v>
      </c>
      <c r="AF304" s="58" t="e">
        <f>+'Ark1'!#REF!</f>
        <v>#REF!</v>
      </c>
      <c r="AG304" s="166" t="e">
        <f>+'Ark1'!#REF!</f>
        <v>#REF!</v>
      </c>
      <c r="AH304" s="166" t="e">
        <f>+'Ark1'!#REF!</f>
        <v>#REF!</v>
      </c>
      <c r="AI304" s="78" t="e">
        <f>+'Ark1'!#REF!</f>
        <v>#REF!</v>
      </c>
      <c r="AJ304" s="78" t="e">
        <f>+'Ark1'!#REF!</f>
        <v>#REF!</v>
      </c>
      <c r="AK304" s="78" t="e">
        <f>+'Ark1'!#REF!</f>
        <v>#REF!</v>
      </c>
      <c r="AL304" s="58" t="e">
        <f t="shared" si="10"/>
        <v>#REF!</v>
      </c>
      <c r="AM304" s="58" t="e">
        <f t="shared" si="11"/>
        <v>#REF!</v>
      </c>
      <c r="AN304" s="47"/>
    </row>
    <row r="305" spans="23:40">
      <c r="W305" s="47"/>
      <c r="X305" s="56" t="e">
        <f>+'Ark1'!#REF!</f>
        <v>#REF!</v>
      </c>
      <c r="Y305" s="56" t="e">
        <f>+'Ark1'!#REF!</f>
        <v>#REF!</v>
      </c>
      <c r="Z305" s="57" t="s">
        <v>468</v>
      </c>
      <c r="AA305" s="56" t="e">
        <f>+'Ark1'!#REF!</f>
        <v>#REF!</v>
      </c>
      <c r="AB305" s="56" t="e">
        <f>+'Ark1'!#REF!</f>
        <v>#REF!</v>
      </c>
      <c r="AC305" s="189" t="e">
        <f>+'Ark1'!#REF!</f>
        <v>#REF!</v>
      </c>
      <c r="AD305" s="189" t="e">
        <f>+'Ark1'!#REF!</f>
        <v>#REF!</v>
      </c>
      <c r="AE305" s="58" t="e">
        <f>+'Ark1'!#REF!</f>
        <v>#REF!</v>
      </c>
      <c r="AF305" s="58" t="e">
        <f>+'Ark1'!#REF!</f>
        <v>#REF!</v>
      </c>
      <c r="AG305" s="166" t="e">
        <f>+'Ark1'!#REF!</f>
        <v>#REF!</v>
      </c>
      <c r="AH305" s="166" t="e">
        <f>+'Ark1'!#REF!</f>
        <v>#REF!</v>
      </c>
      <c r="AI305" s="78" t="e">
        <f>+'Ark1'!#REF!</f>
        <v>#REF!</v>
      </c>
      <c r="AJ305" s="78" t="e">
        <f>+'Ark1'!#REF!</f>
        <v>#REF!</v>
      </c>
      <c r="AK305" s="78" t="e">
        <f>+'Ark1'!#REF!</f>
        <v>#REF!</v>
      </c>
      <c r="AL305" s="58" t="e">
        <f t="shared" si="10"/>
        <v>#REF!</v>
      </c>
      <c r="AM305" s="58" t="e">
        <f t="shared" si="11"/>
        <v>#REF!</v>
      </c>
      <c r="AN305" s="47"/>
    </row>
    <row r="306" spans="23:40">
      <c r="W306" s="47"/>
      <c r="X306" s="56" t="e">
        <f>+'Ark1'!#REF!</f>
        <v>#REF!</v>
      </c>
      <c r="Y306" s="56" t="e">
        <f>+'Ark1'!#REF!</f>
        <v>#REF!</v>
      </c>
      <c r="Z306" s="57" t="s">
        <v>469</v>
      </c>
      <c r="AA306" s="56" t="e">
        <f>+'Ark1'!#REF!</f>
        <v>#REF!</v>
      </c>
      <c r="AB306" s="56" t="e">
        <f>+'Ark1'!#REF!</f>
        <v>#REF!</v>
      </c>
      <c r="AC306" s="189" t="e">
        <f>+'Ark1'!#REF!</f>
        <v>#REF!</v>
      </c>
      <c r="AD306" s="189" t="e">
        <f>+'Ark1'!#REF!</f>
        <v>#REF!</v>
      </c>
      <c r="AE306" s="58" t="e">
        <f>+'Ark1'!#REF!</f>
        <v>#REF!</v>
      </c>
      <c r="AF306" s="58" t="e">
        <f>+'Ark1'!#REF!</f>
        <v>#REF!</v>
      </c>
      <c r="AG306" s="166" t="e">
        <f>+'Ark1'!#REF!</f>
        <v>#REF!</v>
      </c>
      <c r="AH306" s="166" t="e">
        <f>+'Ark1'!#REF!</f>
        <v>#REF!</v>
      </c>
      <c r="AI306" s="78" t="e">
        <f>+'Ark1'!#REF!</f>
        <v>#REF!</v>
      </c>
      <c r="AJ306" s="78" t="e">
        <f>+'Ark1'!#REF!</f>
        <v>#REF!</v>
      </c>
      <c r="AK306" s="78" t="e">
        <f>+'Ark1'!#REF!</f>
        <v>#REF!</v>
      </c>
      <c r="AL306" s="58" t="e">
        <f t="shared" si="10"/>
        <v>#REF!</v>
      </c>
      <c r="AM306" s="58" t="e">
        <f t="shared" si="11"/>
        <v>#REF!</v>
      </c>
      <c r="AN306" s="47"/>
    </row>
    <row r="307" spans="23:40">
      <c r="W307" s="47"/>
      <c r="X307" s="56" t="e">
        <f>+'Ark1'!#REF!</f>
        <v>#REF!</v>
      </c>
      <c r="Y307" s="56" t="e">
        <f>+'Ark1'!#REF!</f>
        <v>#REF!</v>
      </c>
      <c r="Z307" s="57" t="s">
        <v>470</v>
      </c>
      <c r="AA307" s="56" t="e">
        <f>+'Ark1'!#REF!</f>
        <v>#REF!</v>
      </c>
      <c r="AB307" s="56" t="e">
        <f>+'Ark1'!#REF!</f>
        <v>#REF!</v>
      </c>
      <c r="AC307" s="189" t="e">
        <f>+'Ark1'!#REF!</f>
        <v>#REF!</v>
      </c>
      <c r="AD307" s="189" t="e">
        <f>+'Ark1'!#REF!</f>
        <v>#REF!</v>
      </c>
      <c r="AE307" s="58" t="e">
        <f>+'Ark1'!#REF!</f>
        <v>#REF!</v>
      </c>
      <c r="AF307" s="58" t="e">
        <f>+'Ark1'!#REF!</f>
        <v>#REF!</v>
      </c>
      <c r="AG307" s="166" t="e">
        <f>+'Ark1'!#REF!</f>
        <v>#REF!</v>
      </c>
      <c r="AH307" s="166" t="e">
        <f>+'Ark1'!#REF!</f>
        <v>#REF!</v>
      </c>
      <c r="AI307" s="78" t="e">
        <f>+'Ark1'!#REF!</f>
        <v>#REF!</v>
      </c>
      <c r="AJ307" s="78" t="e">
        <f>+'Ark1'!#REF!</f>
        <v>#REF!</v>
      </c>
      <c r="AK307" s="78" t="e">
        <f>+'Ark1'!#REF!</f>
        <v>#REF!</v>
      </c>
      <c r="AL307" s="58" t="e">
        <f t="shared" si="10"/>
        <v>#REF!</v>
      </c>
      <c r="AM307" s="58" t="e">
        <f t="shared" si="11"/>
        <v>#REF!</v>
      </c>
      <c r="AN307" s="47"/>
    </row>
    <row r="308" spans="23:40">
      <c r="W308" s="47"/>
      <c r="X308" s="56" t="e">
        <f>+'Ark1'!#REF!</f>
        <v>#REF!</v>
      </c>
      <c r="Y308" s="56" t="e">
        <f>+'Ark1'!#REF!</f>
        <v>#REF!</v>
      </c>
      <c r="Z308" s="57" t="s">
        <v>471</v>
      </c>
      <c r="AA308" s="56" t="e">
        <f>+'Ark1'!#REF!</f>
        <v>#REF!</v>
      </c>
      <c r="AB308" s="56" t="e">
        <f>+'Ark1'!#REF!</f>
        <v>#REF!</v>
      </c>
      <c r="AC308" s="189" t="e">
        <f>+'Ark1'!#REF!</f>
        <v>#REF!</v>
      </c>
      <c r="AD308" s="189" t="e">
        <f>+'Ark1'!#REF!</f>
        <v>#REF!</v>
      </c>
      <c r="AE308" s="58" t="e">
        <f>+'Ark1'!#REF!</f>
        <v>#REF!</v>
      </c>
      <c r="AF308" s="58" t="e">
        <f>+'Ark1'!#REF!</f>
        <v>#REF!</v>
      </c>
      <c r="AG308" s="166" t="e">
        <f>+'Ark1'!#REF!</f>
        <v>#REF!</v>
      </c>
      <c r="AH308" s="166" t="e">
        <f>+'Ark1'!#REF!</f>
        <v>#REF!</v>
      </c>
      <c r="AI308" s="78" t="e">
        <f>+'Ark1'!#REF!</f>
        <v>#REF!</v>
      </c>
      <c r="AJ308" s="78" t="e">
        <f>+'Ark1'!#REF!</f>
        <v>#REF!</v>
      </c>
      <c r="AK308" s="78" t="e">
        <f>+'Ark1'!#REF!</f>
        <v>#REF!</v>
      </c>
      <c r="AL308" s="58" t="e">
        <f t="shared" si="10"/>
        <v>#REF!</v>
      </c>
      <c r="AM308" s="58" t="e">
        <f t="shared" si="11"/>
        <v>#REF!</v>
      </c>
      <c r="AN308" s="47"/>
    </row>
    <row r="309" spans="23:40">
      <c r="W309" s="47"/>
      <c r="X309" s="56" t="e">
        <f>+'Ark1'!#REF!</f>
        <v>#REF!</v>
      </c>
      <c r="Y309" s="56" t="e">
        <f>+'Ark1'!#REF!</f>
        <v>#REF!</v>
      </c>
      <c r="Z309" s="57" t="s">
        <v>472</v>
      </c>
      <c r="AA309" s="56" t="e">
        <f>+'Ark1'!#REF!</f>
        <v>#REF!</v>
      </c>
      <c r="AB309" s="56" t="e">
        <f>+'Ark1'!#REF!</f>
        <v>#REF!</v>
      </c>
      <c r="AC309" s="189" t="e">
        <f>+'Ark1'!#REF!</f>
        <v>#REF!</v>
      </c>
      <c r="AD309" s="189" t="e">
        <f>+'Ark1'!#REF!</f>
        <v>#REF!</v>
      </c>
      <c r="AE309" s="58" t="e">
        <f>+'Ark1'!#REF!</f>
        <v>#REF!</v>
      </c>
      <c r="AF309" s="58" t="e">
        <f>+'Ark1'!#REF!</f>
        <v>#REF!</v>
      </c>
      <c r="AG309" s="166" t="e">
        <f>+'Ark1'!#REF!</f>
        <v>#REF!</v>
      </c>
      <c r="AH309" s="166" t="e">
        <f>+'Ark1'!#REF!</f>
        <v>#REF!</v>
      </c>
      <c r="AI309" s="78" t="e">
        <f>+'Ark1'!#REF!</f>
        <v>#REF!</v>
      </c>
      <c r="AJ309" s="78" t="e">
        <f>+'Ark1'!#REF!</f>
        <v>#REF!</v>
      </c>
      <c r="AK309" s="78" t="e">
        <f>+'Ark1'!#REF!</f>
        <v>#REF!</v>
      </c>
      <c r="AL309" s="58" t="e">
        <f t="shared" si="10"/>
        <v>#REF!</v>
      </c>
      <c r="AM309" s="58" t="e">
        <f t="shared" si="11"/>
        <v>#REF!</v>
      </c>
      <c r="AN309" s="47"/>
    </row>
    <row r="310" spans="23:40">
      <c r="W310" s="47"/>
      <c r="X310" s="56" t="e">
        <f>+'Ark1'!#REF!</f>
        <v>#REF!</v>
      </c>
      <c r="Y310" s="56" t="e">
        <f>+'Ark1'!#REF!</f>
        <v>#REF!</v>
      </c>
      <c r="Z310" s="57" t="s">
        <v>473</v>
      </c>
      <c r="AA310" s="56" t="e">
        <f>+'Ark1'!#REF!</f>
        <v>#REF!</v>
      </c>
      <c r="AB310" s="56" t="e">
        <f>+'Ark1'!#REF!</f>
        <v>#REF!</v>
      </c>
      <c r="AC310" s="189" t="e">
        <f>+'Ark1'!#REF!</f>
        <v>#REF!</v>
      </c>
      <c r="AD310" s="189" t="e">
        <f>+'Ark1'!#REF!</f>
        <v>#REF!</v>
      </c>
      <c r="AE310" s="58" t="e">
        <f>+'Ark1'!#REF!</f>
        <v>#REF!</v>
      </c>
      <c r="AF310" s="58" t="e">
        <f>+'Ark1'!#REF!</f>
        <v>#REF!</v>
      </c>
      <c r="AG310" s="166" t="e">
        <f>+'Ark1'!#REF!</f>
        <v>#REF!</v>
      </c>
      <c r="AH310" s="166" t="e">
        <f>+'Ark1'!#REF!</f>
        <v>#REF!</v>
      </c>
      <c r="AI310" s="78" t="e">
        <f>+'Ark1'!#REF!</f>
        <v>#REF!</v>
      </c>
      <c r="AJ310" s="78" t="e">
        <f>+'Ark1'!#REF!</f>
        <v>#REF!</v>
      </c>
      <c r="AK310" s="78" t="e">
        <f>+'Ark1'!#REF!</f>
        <v>#REF!</v>
      </c>
      <c r="AL310" s="58" t="e">
        <f t="shared" si="10"/>
        <v>#REF!</v>
      </c>
      <c r="AM310" s="58" t="e">
        <f t="shared" si="11"/>
        <v>#REF!</v>
      </c>
      <c r="AN310" s="47"/>
    </row>
    <row r="311" spans="23:40">
      <c r="W311" s="47"/>
      <c r="X311" s="56" t="e">
        <f>+'Ark1'!#REF!</f>
        <v>#REF!</v>
      </c>
      <c r="Y311" s="56" t="e">
        <f>+'Ark1'!#REF!</f>
        <v>#REF!</v>
      </c>
      <c r="Z311" s="57" t="s">
        <v>474</v>
      </c>
      <c r="AA311" s="56" t="e">
        <f>+'Ark1'!#REF!</f>
        <v>#REF!</v>
      </c>
      <c r="AB311" s="56" t="e">
        <f>+'Ark1'!#REF!</f>
        <v>#REF!</v>
      </c>
      <c r="AC311" s="189" t="e">
        <f>+'Ark1'!#REF!</f>
        <v>#REF!</v>
      </c>
      <c r="AD311" s="189" t="e">
        <f>+'Ark1'!#REF!</f>
        <v>#REF!</v>
      </c>
      <c r="AE311" s="58" t="e">
        <f>+'Ark1'!#REF!</f>
        <v>#REF!</v>
      </c>
      <c r="AF311" s="58" t="e">
        <f>+'Ark1'!#REF!</f>
        <v>#REF!</v>
      </c>
      <c r="AG311" s="166" t="e">
        <f>+'Ark1'!#REF!</f>
        <v>#REF!</v>
      </c>
      <c r="AH311" s="166" t="e">
        <f>+'Ark1'!#REF!</f>
        <v>#REF!</v>
      </c>
      <c r="AI311" s="78" t="e">
        <f>+'Ark1'!#REF!</f>
        <v>#REF!</v>
      </c>
      <c r="AJ311" s="78" t="e">
        <f>+'Ark1'!#REF!</f>
        <v>#REF!</v>
      </c>
      <c r="AK311" s="78" t="e">
        <f>+'Ark1'!#REF!</f>
        <v>#REF!</v>
      </c>
      <c r="AL311" s="58" t="e">
        <f t="shared" si="10"/>
        <v>#REF!</v>
      </c>
      <c r="AM311" s="58" t="e">
        <f t="shared" si="11"/>
        <v>#REF!</v>
      </c>
      <c r="AN311" s="47"/>
    </row>
    <row r="312" spans="23:40">
      <c r="W312" s="47"/>
      <c r="X312" s="56" t="e">
        <f>+'Ark1'!#REF!</f>
        <v>#REF!</v>
      </c>
      <c r="Y312" s="56" t="e">
        <f>+'Ark1'!#REF!</f>
        <v>#REF!</v>
      </c>
      <c r="Z312" s="57" t="s">
        <v>475</v>
      </c>
      <c r="AA312" s="56" t="e">
        <f>+'Ark1'!#REF!</f>
        <v>#REF!</v>
      </c>
      <c r="AB312" s="56" t="e">
        <f>+'Ark1'!#REF!</f>
        <v>#REF!</v>
      </c>
      <c r="AC312" s="189" t="e">
        <f>+'Ark1'!#REF!</f>
        <v>#REF!</v>
      </c>
      <c r="AD312" s="189" t="e">
        <f>+'Ark1'!#REF!</f>
        <v>#REF!</v>
      </c>
      <c r="AE312" s="58" t="e">
        <f>+'Ark1'!#REF!</f>
        <v>#REF!</v>
      </c>
      <c r="AF312" s="58" t="e">
        <f>+'Ark1'!#REF!</f>
        <v>#REF!</v>
      </c>
      <c r="AG312" s="166" t="e">
        <f>+'Ark1'!#REF!</f>
        <v>#REF!</v>
      </c>
      <c r="AH312" s="166" t="e">
        <f>+'Ark1'!#REF!</f>
        <v>#REF!</v>
      </c>
      <c r="AI312" s="78" t="e">
        <f>+'Ark1'!#REF!</f>
        <v>#REF!</v>
      </c>
      <c r="AJ312" s="78" t="e">
        <f>+'Ark1'!#REF!</f>
        <v>#REF!</v>
      </c>
      <c r="AK312" s="78" t="e">
        <f>+'Ark1'!#REF!</f>
        <v>#REF!</v>
      </c>
      <c r="AL312" s="58" t="e">
        <f t="shared" si="10"/>
        <v>#REF!</v>
      </c>
      <c r="AM312" s="58" t="e">
        <f t="shared" si="11"/>
        <v>#REF!</v>
      </c>
      <c r="AN312" s="47"/>
    </row>
    <row r="313" spans="23:40">
      <c r="W313" s="47"/>
      <c r="X313" s="56" t="e">
        <f>+'Ark1'!#REF!</f>
        <v>#REF!</v>
      </c>
      <c r="Y313" s="56" t="e">
        <f>+'Ark1'!#REF!</f>
        <v>#REF!</v>
      </c>
      <c r="Z313" s="57" t="s">
        <v>476</v>
      </c>
      <c r="AA313" s="56" t="e">
        <f>+'Ark1'!#REF!</f>
        <v>#REF!</v>
      </c>
      <c r="AB313" s="56" t="e">
        <f>+'Ark1'!#REF!</f>
        <v>#REF!</v>
      </c>
      <c r="AC313" s="189" t="e">
        <f>+'Ark1'!#REF!</f>
        <v>#REF!</v>
      </c>
      <c r="AD313" s="189" t="e">
        <f>+'Ark1'!#REF!</f>
        <v>#REF!</v>
      </c>
      <c r="AE313" s="58" t="e">
        <f>+'Ark1'!#REF!</f>
        <v>#REF!</v>
      </c>
      <c r="AF313" s="58" t="e">
        <f>+'Ark1'!#REF!</f>
        <v>#REF!</v>
      </c>
      <c r="AG313" s="166" t="e">
        <f>+'Ark1'!#REF!</f>
        <v>#REF!</v>
      </c>
      <c r="AH313" s="166" t="e">
        <f>+'Ark1'!#REF!</f>
        <v>#REF!</v>
      </c>
      <c r="AI313" s="78" t="e">
        <f>+'Ark1'!#REF!</f>
        <v>#REF!</v>
      </c>
      <c r="AJ313" s="78" t="e">
        <f>+'Ark1'!#REF!</f>
        <v>#REF!</v>
      </c>
      <c r="AK313" s="78" t="e">
        <f>+'Ark1'!#REF!</f>
        <v>#REF!</v>
      </c>
      <c r="AL313" s="58" t="e">
        <f t="shared" si="10"/>
        <v>#REF!</v>
      </c>
      <c r="AM313" s="58" t="e">
        <f t="shared" si="11"/>
        <v>#REF!</v>
      </c>
      <c r="AN313" s="47"/>
    </row>
    <row r="314" spans="23:40">
      <c r="W314" s="47"/>
      <c r="X314" s="56" t="e">
        <f>+'Ark1'!#REF!</f>
        <v>#REF!</v>
      </c>
      <c r="Y314" s="56" t="e">
        <f>+'Ark1'!#REF!</f>
        <v>#REF!</v>
      </c>
      <c r="Z314" s="57" t="s">
        <v>477</v>
      </c>
      <c r="AA314" s="56" t="e">
        <f>+'Ark1'!#REF!</f>
        <v>#REF!</v>
      </c>
      <c r="AB314" s="56" t="e">
        <f>+'Ark1'!#REF!</f>
        <v>#REF!</v>
      </c>
      <c r="AC314" s="189" t="e">
        <f>+'Ark1'!#REF!</f>
        <v>#REF!</v>
      </c>
      <c r="AD314" s="189" t="e">
        <f>+'Ark1'!#REF!</f>
        <v>#REF!</v>
      </c>
      <c r="AE314" s="58" t="e">
        <f>+'Ark1'!#REF!</f>
        <v>#REF!</v>
      </c>
      <c r="AF314" s="58" t="e">
        <f>+'Ark1'!#REF!</f>
        <v>#REF!</v>
      </c>
      <c r="AG314" s="166" t="e">
        <f>+'Ark1'!#REF!</f>
        <v>#REF!</v>
      </c>
      <c r="AH314" s="166" t="e">
        <f>+'Ark1'!#REF!</f>
        <v>#REF!</v>
      </c>
      <c r="AI314" s="78" t="e">
        <f>+'Ark1'!#REF!</f>
        <v>#REF!</v>
      </c>
      <c r="AJ314" s="78" t="e">
        <f>+'Ark1'!#REF!</f>
        <v>#REF!</v>
      </c>
      <c r="AK314" s="78" t="e">
        <f>+'Ark1'!#REF!</f>
        <v>#REF!</v>
      </c>
      <c r="AL314" s="58" t="e">
        <f t="shared" si="10"/>
        <v>#REF!</v>
      </c>
      <c r="AM314" s="58" t="e">
        <f t="shared" si="11"/>
        <v>#REF!</v>
      </c>
      <c r="AN314" s="47"/>
    </row>
    <row r="315" spans="23:40">
      <c r="W315" s="47"/>
      <c r="X315" s="56" t="e">
        <f>+'Ark1'!#REF!</f>
        <v>#REF!</v>
      </c>
      <c r="Y315" s="56" t="e">
        <f>+'Ark1'!#REF!</f>
        <v>#REF!</v>
      </c>
      <c r="Z315" s="57" t="s">
        <v>478</v>
      </c>
      <c r="AA315" s="56" t="e">
        <f>+'Ark1'!#REF!</f>
        <v>#REF!</v>
      </c>
      <c r="AB315" s="56" t="e">
        <f>+'Ark1'!#REF!</f>
        <v>#REF!</v>
      </c>
      <c r="AC315" s="189" t="e">
        <f>+'Ark1'!#REF!</f>
        <v>#REF!</v>
      </c>
      <c r="AD315" s="189" t="e">
        <f>+'Ark1'!#REF!</f>
        <v>#REF!</v>
      </c>
      <c r="AE315" s="58" t="e">
        <f>+'Ark1'!#REF!</f>
        <v>#REF!</v>
      </c>
      <c r="AF315" s="58" t="e">
        <f>+'Ark1'!#REF!</f>
        <v>#REF!</v>
      </c>
      <c r="AG315" s="166" t="e">
        <f>+'Ark1'!#REF!</f>
        <v>#REF!</v>
      </c>
      <c r="AH315" s="166" t="e">
        <f>+'Ark1'!#REF!</f>
        <v>#REF!</v>
      </c>
      <c r="AI315" s="78" t="e">
        <f>+'Ark1'!#REF!</f>
        <v>#REF!</v>
      </c>
      <c r="AJ315" s="78" t="e">
        <f>+'Ark1'!#REF!</f>
        <v>#REF!</v>
      </c>
      <c r="AK315" s="78" t="e">
        <f>+'Ark1'!#REF!</f>
        <v>#REF!</v>
      </c>
      <c r="AL315" s="58" t="e">
        <f t="shared" si="10"/>
        <v>#REF!</v>
      </c>
      <c r="AM315" s="58" t="e">
        <f t="shared" si="11"/>
        <v>#REF!</v>
      </c>
      <c r="AN315" s="47"/>
    </row>
    <row r="316" spans="23:40">
      <c r="W316" s="47"/>
      <c r="X316" t="e">
        <f>+'Ark1'!#REF!</f>
        <v>#REF!</v>
      </c>
      <c r="Y316" t="e">
        <f>+'Ark1'!#REF!</f>
        <v>#REF!</v>
      </c>
      <c r="Z316" s="3" t="s">
        <v>463</v>
      </c>
      <c r="AA316" t="e">
        <f>+'Ark1'!#REF!</f>
        <v>#REF!</v>
      </c>
      <c r="AB316" t="e">
        <f>+'Ark1'!#REF!</f>
        <v>#REF!</v>
      </c>
      <c r="AC316" s="207" t="e">
        <f>+'Ark1'!#REF!</f>
        <v>#REF!</v>
      </c>
      <c r="AD316" s="207" t="e">
        <f>+'Ark1'!#REF!</f>
        <v>#REF!</v>
      </c>
      <c r="AE316" s="1" t="e">
        <f>+'Ark1'!#REF!</f>
        <v>#REF!</v>
      </c>
      <c r="AF316" s="1" t="e">
        <f>+'Ark1'!#REF!</f>
        <v>#REF!</v>
      </c>
      <c r="AG316" s="101" t="e">
        <f>+'Ark1'!#REF!</f>
        <v>#REF!</v>
      </c>
      <c r="AH316" s="101" t="e">
        <f>+'Ark1'!#REF!</f>
        <v>#REF!</v>
      </c>
      <c r="AI316" s="11" t="e">
        <f>+'Ark1'!#REF!</f>
        <v>#REF!</v>
      </c>
      <c r="AJ316" s="11" t="e">
        <f>+'Ark1'!#REF!</f>
        <v>#REF!</v>
      </c>
      <c r="AK316" s="11" t="e">
        <f>+'Ark1'!#REF!</f>
        <v>#REF!</v>
      </c>
      <c r="AL316" s="1" t="e">
        <f t="shared" si="10"/>
        <v>#REF!</v>
      </c>
      <c r="AM316" s="1" t="e">
        <f t="shared" si="11"/>
        <v>#REF!</v>
      </c>
      <c r="AN316" s="47"/>
    </row>
    <row r="317" spans="23:40">
      <c r="W317" s="47"/>
      <c r="X317" t="e">
        <f>+'Ark1'!#REF!</f>
        <v>#REF!</v>
      </c>
      <c r="Y317" t="e">
        <f>+'Ark1'!#REF!</f>
        <v>#REF!</v>
      </c>
      <c r="Z317" s="3" t="s">
        <v>464</v>
      </c>
      <c r="AA317" t="e">
        <f>+'Ark1'!#REF!</f>
        <v>#REF!</v>
      </c>
      <c r="AB317" t="e">
        <f>+'Ark1'!#REF!</f>
        <v>#REF!</v>
      </c>
      <c r="AC317" s="207" t="e">
        <f>+'Ark1'!#REF!</f>
        <v>#REF!</v>
      </c>
      <c r="AD317" s="207" t="e">
        <f>+'Ark1'!#REF!</f>
        <v>#REF!</v>
      </c>
      <c r="AE317" s="1" t="e">
        <f>+'Ark1'!#REF!</f>
        <v>#REF!</v>
      </c>
      <c r="AF317" s="1" t="e">
        <f>+'Ark1'!#REF!</f>
        <v>#REF!</v>
      </c>
      <c r="AG317" s="101" t="e">
        <f>+'Ark1'!#REF!</f>
        <v>#REF!</v>
      </c>
      <c r="AH317" s="101" t="e">
        <f>+'Ark1'!#REF!</f>
        <v>#REF!</v>
      </c>
      <c r="AI317" s="11" t="e">
        <f>+'Ark1'!#REF!</f>
        <v>#REF!</v>
      </c>
      <c r="AJ317" s="11" t="e">
        <f>+'Ark1'!#REF!</f>
        <v>#REF!</v>
      </c>
      <c r="AK317" s="11" t="e">
        <f>+'Ark1'!#REF!</f>
        <v>#REF!</v>
      </c>
      <c r="AL317" s="1" t="e">
        <f t="shared" si="10"/>
        <v>#REF!</v>
      </c>
      <c r="AM317" s="1" t="e">
        <f t="shared" si="11"/>
        <v>#REF!</v>
      </c>
      <c r="AN317" s="47"/>
    </row>
    <row r="318" spans="23:40">
      <c r="W318" s="47"/>
      <c r="X318" t="e">
        <f>+'Ark1'!#REF!</f>
        <v>#REF!</v>
      </c>
      <c r="Y318" t="e">
        <f>+'Ark1'!#REF!</f>
        <v>#REF!</v>
      </c>
      <c r="Z318" s="3" t="s">
        <v>465</v>
      </c>
      <c r="AA318" t="e">
        <f>+'Ark1'!#REF!</f>
        <v>#REF!</v>
      </c>
      <c r="AB318" t="e">
        <f>+'Ark1'!#REF!</f>
        <v>#REF!</v>
      </c>
      <c r="AC318" s="207" t="e">
        <f>+'Ark1'!#REF!</f>
        <v>#REF!</v>
      </c>
      <c r="AD318" s="207" t="e">
        <f>+'Ark1'!#REF!</f>
        <v>#REF!</v>
      </c>
      <c r="AE318" s="1" t="e">
        <f>+'Ark1'!#REF!</f>
        <v>#REF!</v>
      </c>
      <c r="AF318" s="1" t="e">
        <f>+'Ark1'!#REF!</f>
        <v>#REF!</v>
      </c>
      <c r="AG318" s="101" t="e">
        <f>+'Ark1'!#REF!</f>
        <v>#REF!</v>
      </c>
      <c r="AH318" s="101" t="e">
        <f>+'Ark1'!#REF!</f>
        <v>#REF!</v>
      </c>
      <c r="AI318" s="11" t="e">
        <f>+'Ark1'!#REF!</f>
        <v>#REF!</v>
      </c>
      <c r="AJ318" s="11" t="e">
        <f>+'Ark1'!#REF!</f>
        <v>#REF!</v>
      </c>
      <c r="AK318" s="11" t="e">
        <f>+'Ark1'!#REF!</f>
        <v>#REF!</v>
      </c>
      <c r="AL318" s="1" t="e">
        <f t="shared" si="10"/>
        <v>#REF!</v>
      </c>
      <c r="AM318" s="1" t="e">
        <f t="shared" si="11"/>
        <v>#REF!</v>
      </c>
      <c r="AN318" s="47"/>
    </row>
    <row r="319" spans="23:40">
      <c r="W319" s="47"/>
      <c r="X319" t="e">
        <f>+'Ark1'!#REF!</f>
        <v>#REF!</v>
      </c>
      <c r="Y319" t="e">
        <f>+'Ark1'!#REF!</f>
        <v>#REF!</v>
      </c>
      <c r="Z319" s="3" t="s">
        <v>466</v>
      </c>
      <c r="AA319" t="e">
        <f>+'Ark1'!#REF!</f>
        <v>#REF!</v>
      </c>
      <c r="AB319" t="e">
        <f>+'Ark1'!#REF!</f>
        <v>#REF!</v>
      </c>
      <c r="AC319" s="207" t="e">
        <f>+'Ark1'!#REF!</f>
        <v>#REF!</v>
      </c>
      <c r="AD319" s="207" t="e">
        <f>+'Ark1'!#REF!</f>
        <v>#REF!</v>
      </c>
      <c r="AE319" s="1" t="e">
        <f>+'Ark1'!#REF!</f>
        <v>#REF!</v>
      </c>
      <c r="AF319" s="1" t="e">
        <f>+'Ark1'!#REF!</f>
        <v>#REF!</v>
      </c>
      <c r="AG319" s="101" t="e">
        <f>+'Ark1'!#REF!</f>
        <v>#REF!</v>
      </c>
      <c r="AH319" s="101" t="e">
        <f>+'Ark1'!#REF!</f>
        <v>#REF!</v>
      </c>
      <c r="AI319" s="11" t="e">
        <f>+'Ark1'!#REF!</f>
        <v>#REF!</v>
      </c>
      <c r="AJ319" s="11" t="e">
        <f>+'Ark1'!#REF!</f>
        <v>#REF!</v>
      </c>
      <c r="AK319" s="11" t="e">
        <f>+'Ark1'!#REF!</f>
        <v>#REF!</v>
      </c>
      <c r="AL319" s="1" t="e">
        <f t="shared" si="10"/>
        <v>#REF!</v>
      </c>
      <c r="AM319" s="1" t="e">
        <f t="shared" si="11"/>
        <v>#REF!</v>
      </c>
      <c r="AN319" s="47"/>
    </row>
    <row r="320" spans="23:40">
      <c r="W320" s="47"/>
      <c r="X320" t="e">
        <f>+'Ark1'!#REF!</f>
        <v>#REF!</v>
      </c>
      <c r="Y320" t="e">
        <f>+'Ark1'!#REF!</f>
        <v>#REF!</v>
      </c>
      <c r="Z320" s="3" t="s">
        <v>467</v>
      </c>
      <c r="AA320" t="e">
        <f>+'Ark1'!#REF!</f>
        <v>#REF!</v>
      </c>
      <c r="AB320" t="e">
        <f>+'Ark1'!#REF!</f>
        <v>#REF!</v>
      </c>
      <c r="AC320" s="207" t="e">
        <f>+'Ark1'!#REF!</f>
        <v>#REF!</v>
      </c>
      <c r="AD320" s="207" t="e">
        <f>+'Ark1'!#REF!</f>
        <v>#REF!</v>
      </c>
      <c r="AE320" s="1" t="e">
        <f>+'Ark1'!#REF!</f>
        <v>#REF!</v>
      </c>
      <c r="AF320" s="1" t="e">
        <f>+'Ark1'!#REF!</f>
        <v>#REF!</v>
      </c>
      <c r="AG320" s="101" t="e">
        <f>+'Ark1'!#REF!</f>
        <v>#REF!</v>
      </c>
      <c r="AH320" s="101" t="e">
        <f>+'Ark1'!#REF!</f>
        <v>#REF!</v>
      </c>
      <c r="AI320" s="11" t="e">
        <f>+'Ark1'!#REF!</f>
        <v>#REF!</v>
      </c>
      <c r="AJ320" s="11" t="e">
        <f>+'Ark1'!#REF!</f>
        <v>#REF!</v>
      </c>
      <c r="AK320" s="11" t="e">
        <f>+'Ark1'!#REF!</f>
        <v>#REF!</v>
      </c>
      <c r="AL320" s="1" t="e">
        <f t="shared" si="10"/>
        <v>#REF!</v>
      </c>
      <c r="AM320" s="1" t="e">
        <f t="shared" si="11"/>
        <v>#REF!</v>
      </c>
      <c r="AN320" s="47"/>
    </row>
    <row r="321" spans="23:46">
      <c r="W321" s="47"/>
      <c r="X321" t="e">
        <f>+'Ark1'!#REF!</f>
        <v>#REF!</v>
      </c>
      <c r="Y321" t="e">
        <f>+'Ark1'!#REF!</f>
        <v>#REF!</v>
      </c>
      <c r="Z321" s="3" t="s">
        <v>468</v>
      </c>
      <c r="AA321" t="e">
        <f>+'Ark1'!#REF!</f>
        <v>#REF!</v>
      </c>
      <c r="AB321" t="e">
        <f>+'Ark1'!#REF!</f>
        <v>#REF!</v>
      </c>
      <c r="AC321" s="207" t="e">
        <f>+'Ark1'!#REF!</f>
        <v>#REF!</v>
      </c>
      <c r="AD321" s="207" t="e">
        <f>+'Ark1'!#REF!</f>
        <v>#REF!</v>
      </c>
      <c r="AE321" s="1" t="e">
        <f>+'Ark1'!#REF!</f>
        <v>#REF!</v>
      </c>
      <c r="AF321" s="1" t="e">
        <f>+'Ark1'!#REF!</f>
        <v>#REF!</v>
      </c>
      <c r="AG321" s="101" t="e">
        <f>+'Ark1'!#REF!</f>
        <v>#REF!</v>
      </c>
      <c r="AH321" s="101" t="e">
        <f>+'Ark1'!#REF!</f>
        <v>#REF!</v>
      </c>
      <c r="AI321" s="11" t="e">
        <f>+'Ark1'!#REF!</f>
        <v>#REF!</v>
      </c>
      <c r="AJ321" s="11" t="e">
        <f>+'Ark1'!#REF!</f>
        <v>#REF!</v>
      </c>
      <c r="AK321" s="11" t="e">
        <f>+'Ark1'!#REF!</f>
        <v>#REF!</v>
      </c>
      <c r="AL321" s="1" t="e">
        <f t="shared" si="10"/>
        <v>#REF!</v>
      </c>
      <c r="AM321" s="1" t="e">
        <f t="shared" si="11"/>
        <v>#REF!</v>
      </c>
      <c r="AN321" s="47"/>
    </row>
    <row r="322" spans="23:46">
      <c r="W322" s="47"/>
      <c r="X322" t="e">
        <f>+'Ark1'!#REF!</f>
        <v>#REF!</v>
      </c>
      <c r="Y322" t="e">
        <f>+'Ark1'!#REF!</f>
        <v>#REF!</v>
      </c>
      <c r="Z322" s="3" t="s">
        <v>469</v>
      </c>
      <c r="AA322" t="e">
        <f>+'Ark1'!#REF!</f>
        <v>#REF!</v>
      </c>
      <c r="AB322" t="e">
        <f>+'Ark1'!#REF!</f>
        <v>#REF!</v>
      </c>
      <c r="AC322" s="207" t="e">
        <f>+'Ark1'!#REF!</f>
        <v>#REF!</v>
      </c>
      <c r="AD322" s="207" t="e">
        <f>+'Ark1'!#REF!</f>
        <v>#REF!</v>
      </c>
      <c r="AE322" s="1" t="e">
        <f>+'Ark1'!#REF!</f>
        <v>#REF!</v>
      </c>
      <c r="AF322" s="1" t="e">
        <f>+'Ark1'!#REF!</f>
        <v>#REF!</v>
      </c>
      <c r="AG322" s="101" t="e">
        <f>+'Ark1'!#REF!</f>
        <v>#REF!</v>
      </c>
      <c r="AH322" s="101" t="e">
        <f>+'Ark1'!#REF!</f>
        <v>#REF!</v>
      </c>
      <c r="AI322" s="11" t="e">
        <f>+'Ark1'!#REF!</f>
        <v>#REF!</v>
      </c>
      <c r="AJ322" s="11" t="e">
        <f>+'Ark1'!#REF!</f>
        <v>#REF!</v>
      </c>
      <c r="AK322" s="11" t="e">
        <f>+'Ark1'!#REF!</f>
        <v>#REF!</v>
      </c>
      <c r="AL322" s="1" t="e">
        <f t="shared" si="10"/>
        <v>#REF!</v>
      </c>
      <c r="AM322" s="1" t="e">
        <f t="shared" si="11"/>
        <v>#REF!</v>
      </c>
      <c r="AN322" s="47"/>
    </row>
    <row r="323" spans="23:46">
      <c r="W323" s="47"/>
      <c r="X323" t="e">
        <f>+'Ark1'!#REF!</f>
        <v>#REF!</v>
      </c>
      <c r="Y323" t="e">
        <f>+'Ark1'!#REF!</f>
        <v>#REF!</v>
      </c>
      <c r="Z323" s="3" t="s">
        <v>470</v>
      </c>
      <c r="AA323" t="e">
        <f>+'Ark1'!#REF!</f>
        <v>#REF!</v>
      </c>
      <c r="AB323" t="e">
        <f>+'Ark1'!#REF!</f>
        <v>#REF!</v>
      </c>
      <c r="AC323" s="207" t="e">
        <f>+'Ark1'!#REF!</f>
        <v>#REF!</v>
      </c>
      <c r="AD323" s="207" t="e">
        <f>+'Ark1'!#REF!</f>
        <v>#REF!</v>
      </c>
      <c r="AE323" s="1" t="e">
        <f>+'Ark1'!#REF!</f>
        <v>#REF!</v>
      </c>
      <c r="AF323" s="1" t="e">
        <f>+'Ark1'!#REF!</f>
        <v>#REF!</v>
      </c>
      <c r="AG323" s="101" t="e">
        <f>+'Ark1'!#REF!</f>
        <v>#REF!</v>
      </c>
      <c r="AH323" s="101" t="e">
        <f>+'Ark1'!#REF!</f>
        <v>#REF!</v>
      </c>
      <c r="AI323" s="11" t="e">
        <f>+'Ark1'!#REF!</f>
        <v>#REF!</v>
      </c>
      <c r="AJ323" s="11" t="e">
        <f>+'Ark1'!#REF!</f>
        <v>#REF!</v>
      </c>
      <c r="AK323" s="11" t="e">
        <f>+'Ark1'!#REF!</f>
        <v>#REF!</v>
      </c>
      <c r="AL323" s="1" t="e">
        <f t="shared" si="10"/>
        <v>#REF!</v>
      </c>
      <c r="AM323" s="1" t="e">
        <f t="shared" si="11"/>
        <v>#REF!</v>
      </c>
      <c r="AN323" s="47"/>
    </row>
    <row r="324" spans="23:46">
      <c r="W324" s="47"/>
      <c r="X324" t="e">
        <f>+'Ark1'!#REF!</f>
        <v>#REF!</v>
      </c>
      <c r="Y324" t="e">
        <f>+'Ark1'!#REF!</f>
        <v>#REF!</v>
      </c>
      <c r="Z324" s="3" t="s">
        <v>471</v>
      </c>
      <c r="AA324" t="e">
        <f>+'Ark1'!#REF!</f>
        <v>#REF!</v>
      </c>
      <c r="AB324" t="e">
        <f>+'Ark1'!#REF!</f>
        <v>#REF!</v>
      </c>
      <c r="AC324" s="207" t="e">
        <f>+'Ark1'!#REF!</f>
        <v>#REF!</v>
      </c>
      <c r="AD324" s="207" t="e">
        <f>+'Ark1'!#REF!</f>
        <v>#REF!</v>
      </c>
      <c r="AE324" s="1" t="e">
        <f>+'Ark1'!#REF!</f>
        <v>#REF!</v>
      </c>
      <c r="AF324" s="1" t="e">
        <f>+'Ark1'!#REF!</f>
        <v>#REF!</v>
      </c>
      <c r="AG324" s="101" t="e">
        <f>+'Ark1'!#REF!</f>
        <v>#REF!</v>
      </c>
      <c r="AH324" s="101" t="e">
        <f>+'Ark1'!#REF!</f>
        <v>#REF!</v>
      </c>
      <c r="AI324" s="11" t="e">
        <f>+'Ark1'!#REF!</f>
        <v>#REF!</v>
      </c>
      <c r="AJ324" s="11" t="e">
        <f>+'Ark1'!#REF!</f>
        <v>#REF!</v>
      </c>
      <c r="AK324" s="11" t="e">
        <f>+'Ark1'!#REF!</f>
        <v>#REF!</v>
      </c>
      <c r="AL324" s="1" t="e">
        <f t="shared" si="10"/>
        <v>#REF!</v>
      </c>
      <c r="AM324" s="1" t="e">
        <f t="shared" si="11"/>
        <v>#REF!</v>
      </c>
      <c r="AN324" s="47"/>
    </row>
    <row r="325" spans="23:46">
      <c r="W325" s="47"/>
      <c r="X325" t="e">
        <f>+'Ark1'!#REF!</f>
        <v>#REF!</v>
      </c>
      <c r="Y325" t="e">
        <f>+'Ark1'!#REF!</f>
        <v>#REF!</v>
      </c>
      <c r="Z325" s="3" t="s">
        <v>472</v>
      </c>
      <c r="AA325" t="e">
        <f>+'Ark1'!#REF!</f>
        <v>#REF!</v>
      </c>
      <c r="AB325" t="e">
        <f>+'Ark1'!#REF!</f>
        <v>#REF!</v>
      </c>
      <c r="AC325" s="207" t="e">
        <f>+'Ark1'!#REF!</f>
        <v>#REF!</v>
      </c>
      <c r="AD325" s="207" t="e">
        <f>+'Ark1'!#REF!</f>
        <v>#REF!</v>
      </c>
      <c r="AE325" s="1" t="e">
        <f>+'Ark1'!#REF!</f>
        <v>#REF!</v>
      </c>
      <c r="AF325" s="1" t="e">
        <f>+'Ark1'!#REF!</f>
        <v>#REF!</v>
      </c>
      <c r="AG325" s="101" t="e">
        <f>+'Ark1'!#REF!</f>
        <v>#REF!</v>
      </c>
      <c r="AH325" s="101" t="e">
        <f>+'Ark1'!#REF!</f>
        <v>#REF!</v>
      </c>
      <c r="AI325" s="11" t="e">
        <f>+'Ark1'!#REF!</f>
        <v>#REF!</v>
      </c>
      <c r="AJ325" s="11" t="e">
        <f>+'Ark1'!#REF!</f>
        <v>#REF!</v>
      </c>
      <c r="AK325" s="11" t="e">
        <f>+'Ark1'!#REF!</f>
        <v>#REF!</v>
      </c>
      <c r="AL325" s="1" t="e">
        <f t="shared" si="10"/>
        <v>#REF!</v>
      </c>
      <c r="AM325" s="1" t="e">
        <f t="shared" si="11"/>
        <v>#REF!</v>
      </c>
      <c r="AN325" s="47"/>
    </row>
    <row r="326" spans="23:46">
      <c r="W326" s="47"/>
      <c r="X326" t="e">
        <f>+'Ark1'!#REF!</f>
        <v>#REF!</v>
      </c>
      <c r="Y326" t="e">
        <f>+'Ark1'!#REF!</f>
        <v>#REF!</v>
      </c>
      <c r="Z326" s="3" t="s">
        <v>473</v>
      </c>
      <c r="AA326" t="e">
        <f>+'Ark1'!#REF!</f>
        <v>#REF!</v>
      </c>
      <c r="AB326" t="e">
        <f>+'Ark1'!#REF!</f>
        <v>#REF!</v>
      </c>
      <c r="AC326" s="207" t="e">
        <f>+'Ark1'!#REF!</f>
        <v>#REF!</v>
      </c>
      <c r="AD326" s="207" t="e">
        <f>+'Ark1'!#REF!</f>
        <v>#REF!</v>
      </c>
      <c r="AE326" s="1" t="e">
        <f>+'Ark1'!#REF!</f>
        <v>#REF!</v>
      </c>
      <c r="AF326" s="1" t="e">
        <f>+'Ark1'!#REF!</f>
        <v>#REF!</v>
      </c>
      <c r="AG326" s="101" t="e">
        <f>+'Ark1'!#REF!</f>
        <v>#REF!</v>
      </c>
      <c r="AH326" s="101" t="e">
        <f>+'Ark1'!#REF!</f>
        <v>#REF!</v>
      </c>
      <c r="AI326" s="11" t="e">
        <f>+'Ark1'!#REF!</f>
        <v>#REF!</v>
      </c>
      <c r="AJ326" s="11" t="e">
        <f>+'Ark1'!#REF!</f>
        <v>#REF!</v>
      </c>
      <c r="AK326" s="11" t="e">
        <f>+'Ark1'!#REF!</f>
        <v>#REF!</v>
      </c>
      <c r="AL326" s="1" t="e">
        <f t="shared" si="10"/>
        <v>#REF!</v>
      </c>
      <c r="AM326" s="1" t="e">
        <f t="shared" si="11"/>
        <v>#REF!</v>
      </c>
      <c r="AN326" s="47"/>
    </row>
    <row r="327" spans="23:46">
      <c r="W327" s="47"/>
      <c r="X327" t="e">
        <f>+'Ark1'!#REF!</f>
        <v>#REF!</v>
      </c>
      <c r="Y327" t="e">
        <f>+'Ark1'!#REF!</f>
        <v>#REF!</v>
      </c>
      <c r="Z327" s="3" t="s">
        <v>474</v>
      </c>
      <c r="AA327" t="e">
        <f>+'Ark1'!#REF!</f>
        <v>#REF!</v>
      </c>
      <c r="AB327" t="e">
        <f>+'Ark1'!#REF!</f>
        <v>#REF!</v>
      </c>
      <c r="AC327" s="207" t="e">
        <f>+'Ark1'!#REF!</f>
        <v>#REF!</v>
      </c>
      <c r="AD327" s="207" t="e">
        <f>+'Ark1'!#REF!</f>
        <v>#REF!</v>
      </c>
      <c r="AE327" s="1" t="e">
        <f>+'Ark1'!#REF!</f>
        <v>#REF!</v>
      </c>
      <c r="AF327" s="1" t="e">
        <f>+'Ark1'!#REF!</f>
        <v>#REF!</v>
      </c>
      <c r="AG327" s="101" t="e">
        <f>+'Ark1'!#REF!</f>
        <v>#REF!</v>
      </c>
      <c r="AH327" s="101" t="e">
        <f>+'Ark1'!#REF!</f>
        <v>#REF!</v>
      </c>
      <c r="AI327" s="11" t="e">
        <f>+'Ark1'!#REF!</f>
        <v>#REF!</v>
      </c>
      <c r="AJ327" s="11" t="e">
        <f>+'Ark1'!#REF!</f>
        <v>#REF!</v>
      </c>
      <c r="AK327" s="11" t="e">
        <f>+'Ark1'!#REF!</f>
        <v>#REF!</v>
      </c>
      <c r="AL327" s="1" t="e">
        <f t="shared" si="10"/>
        <v>#REF!</v>
      </c>
      <c r="AM327" s="1" t="e">
        <f t="shared" si="11"/>
        <v>#REF!</v>
      </c>
      <c r="AN327" s="47"/>
    </row>
    <row r="328" spans="23:46">
      <c r="W328" s="47"/>
      <c r="X328" t="e">
        <f>+'Ark1'!#REF!</f>
        <v>#REF!</v>
      </c>
      <c r="Y328" t="e">
        <f>+'Ark1'!#REF!</f>
        <v>#REF!</v>
      </c>
      <c r="Z328" s="3" t="s">
        <v>475</v>
      </c>
      <c r="AA328" t="e">
        <f>+'Ark1'!#REF!</f>
        <v>#REF!</v>
      </c>
      <c r="AB328" t="e">
        <f>+'Ark1'!#REF!</f>
        <v>#REF!</v>
      </c>
      <c r="AC328" s="207" t="e">
        <f>+'Ark1'!#REF!</f>
        <v>#REF!</v>
      </c>
      <c r="AD328" s="207" t="e">
        <f>+'Ark1'!#REF!</f>
        <v>#REF!</v>
      </c>
      <c r="AE328" s="1" t="e">
        <f>+'Ark1'!#REF!</f>
        <v>#REF!</v>
      </c>
      <c r="AF328" s="1" t="e">
        <f>+'Ark1'!#REF!</f>
        <v>#REF!</v>
      </c>
      <c r="AG328" s="101" t="e">
        <f>+'Ark1'!#REF!</f>
        <v>#REF!</v>
      </c>
      <c r="AH328" s="101" t="e">
        <f>+'Ark1'!#REF!</f>
        <v>#REF!</v>
      </c>
      <c r="AI328" s="11" t="e">
        <f>+'Ark1'!#REF!</f>
        <v>#REF!</v>
      </c>
      <c r="AJ328" s="11" t="e">
        <f>+'Ark1'!#REF!</f>
        <v>#REF!</v>
      </c>
      <c r="AK328" s="11" t="e">
        <f>+'Ark1'!#REF!</f>
        <v>#REF!</v>
      </c>
      <c r="AL328" s="1" t="e">
        <f t="shared" si="10"/>
        <v>#REF!</v>
      </c>
      <c r="AM328" s="1" t="e">
        <f t="shared" si="11"/>
        <v>#REF!</v>
      </c>
      <c r="AN328" s="47"/>
    </row>
    <row r="329" spans="23:46">
      <c r="W329" s="47"/>
      <c r="X329" t="e">
        <f>+'Ark1'!#REF!</f>
        <v>#REF!</v>
      </c>
      <c r="Y329" t="e">
        <f>+'Ark1'!#REF!</f>
        <v>#REF!</v>
      </c>
      <c r="Z329" s="3" t="s">
        <v>476</v>
      </c>
      <c r="AA329" t="e">
        <f>+'Ark1'!#REF!</f>
        <v>#REF!</v>
      </c>
      <c r="AB329" t="e">
        <f>+'Ark1'!#REF!</f>
        <v>#REF!</v>
      </c>
      <c r="AC329" s="207" t="e">
        <f>+'Ark1'!#REF!</f>
        <v>#REF!</v>
      </c>
      <c r="AD329" s="207" t="e">
        <f>+'Ark1'!#REF!</f>
        <v>#REF!</v>
      </c>
      <c r="AE329" s="1" t="e">
        <f>+'Ark1'!#REF!</f>
        <v>#REF!</v>
      </c>
      <c r="AF329" s="1" t="e">
        <f>+'Ark1'!#REF!</f>
        <v>#REF!</v>
      </c>
      <c r="AG329" s="101" t="e">
        <f>+'Ark1'!#REF!</f>
        <v>#REF!</v>
      </c>
      <c r="AH329" s="101" t="e">
        <f>+'Ark1'!#REF!</f>
        <v>#REF!</v>
      </c>
      <c r="AI329" s="11" t="e">
        <f>+'Ark1'!#REF!</f>
        <v>#REF!</v>
      </c>
      <c r="AJ329" s="11" t="e">
        <f>+'Ark1'!#REF!</f>
        <v>#REF!</v>
      </c>
      <c r="AK329" s="11" t="e">
        <f>+'Ark1'!#REF!</f>
        <v>#REF!</v>
      </c>
      <c r="AL329" s="1" t="e">
        <f t="shared" si="10"/>
        <v>#REF!</v>
      </c>
      <c r="AM329" s="1" t="e">
        <f t="shared" si="11"/>
        <v>#REF!</v>
      </c>
      <c r="AN329" s="47"/>
    </row>
    <row r="330" spans="23:46">
      <c r="W330" s="47"/>
      <c r="X330" t="e">
        <f>+'Ark1'!#REF!</f>
        <v>#REF!</v>
      </c>
      <c r="Y330" t="e">
        <f>+'Ark1'!#REF!</f>
        <v>#REF!</v>
      </c>
      <c r="Z330" s="3" t="s">
        <v>477</v>
      </c>
      <c r="AA330" t="e">
        <f>+'Ark1'!#REF!</f>
        <v>#REF!</v>
      </c>
      <c r="AB330" t="e">
        <f>+'Ark1'!#REF!</f>
        <v>#REF!</v>
      </c>
      <c r="AC330" s="207" t="e">
        <f>+'Ark1'!#REF!</f>
        <v>#REF!</v>
      </c>
      <c r="AD330" s="207" t="e">
        <f>+'Ark1'!#REF!</f>
        <v>#REF!</v>
      </c>
      <c r="AE330" s="1" t="e">
        <f>+'Ark1'!#REF!</f>
        <v>#REF!</v>
      </c>
      <c r="AF330" s="1" t="e">
        <f>+'Ark1'!#REF!</f>
        <v>#REF!</v>
      </c>
      <c r="AG330" s="101" t="e">
        <f>+'Ark1'!#REF!</f>
        <v>#REF!</v>
      </c>
      <c r="AH330" s="101" t="e">
        <f>+'Ark1'!#REF!</f>
        <v>#REF!</v>
      </c>
      <c r="AI330" s="11" t="e">
        <f>+'Ark1'!#REF!</f>
        <v>#REF!</v>
      </c>
      <c r="AJ330" s="11" t="e">
        <f>+'Ark1'!#REF!</f>
        <v>#REF!</v>
      </c>
      <c r="AK330" s="11" t="e">
        <f>+'Ark1'!#REF!</f>
        <v>#REF!</v>
      </c>
      <c r="AL330" s="1" t="e">
        <f t="shared" si="10"/>
        <v>#REF!</v>
      </c>
      <c r="AM330" s="1" t="e">
        <f t="shared" si="11"/>
        <v>#REF!</v>
      </c>
      <c r="AN330" s="47"/>
    </row>
    <row r="331" spans="23:46">
      <c r="W331" s="47"/>
      <c r="X331" t="e">
        <f>+'Ark1'!#REF!</f>
        <v>#REF!</v>
      </c>
      <c r="Y331" t="e">
        <f>+'Ark1'!#REF!</f>
        <v>#REF!</v>
      </c>
      <c r="Z331" s="3" t="s">
        <v>478</v>
      </c>
      <c r="AA331" t="e">
        <f>+'Ark1'!#REF!</f>
        <v>#REF!</v>
      </c>
      <c r="AB331" t="e">
        <f>+'Ark1'!#REF!</f>
        <v>#REF!</v>
      </c>
      <c r="AC331" s="207" t="e">
        <f>+'Ark1'!#REF!</f>
        <v>#REF!</v>
      </c>
      <c r="AD331" s="207" t="e">
        <f>+'Ark1'!#REF!</f>
        <v>#REF!</v>
      </c>
      <c r="AE331" s="1" t="e">
        <f>+'Ark1'!#REF!</f>
        <v>#REF!</v>
      </c>
      <c r="AF331" s="1" t="e">
        <f>+'Ark1'!#REF!</f>
        <v>#REF!</v>
      </c>
      <c r="AG331" s="101" t="e">
        <f>+'Ark1'!#REF!</f>
        <v>#REF!</v>
      </c>
      <c r="AH331" s="101" t="e">
        <f>+'Ark1'!#REF!</f>
        <v>#REF!</v>
      </c>
      <c r="AI331" s="11" t="e">
        <f>+'Ark1'!#REF!</f>
        <v>#REF!</v>
      </c>
      <c r="AJ331" s="11" t="e">
        <f>+'Ark1'!#REF!</f>
        <v>#REF!</v>
      </c>
      <c r="AK331" s="11" t="e">
        <f>+'Ark1'!#REF!</f>
        <v>#REF!</v>
      </c>
      <c r="AL331" s="1" t="e">
        <f t="shared" si="10"/>
        <v>#REF!</v>
      </c>
      <c r="AM331" s="1" t="e">
        <f t="shared" si="11"/>
        <v>#REF!</v>
      </c>
      <c r="AN331" s="47"/>
    </row>
    <row r="332" spans="23:46">
      <c r="W332" s="47"/>
      <c r="X332" s="56" t="e">
        <f>+'Ark1'!#REF!</f>
        <v>#REF!</v>
      </c>
      <c r="Y332" s="56" t="e">
        <f>+'Ark1'!#REF!</f>
        <v>#REF!</v>
      </c>
      <c r="Z332" s="57">
        <v>0</v>
      </c>
      <c r="AA332" s="56" t="e">
        <f>+'Ark1'!#REF!</f>
        <v>#REF!</v>
      </c>
      <c r="AB332" s="56" t="e">
        <f>+'Ark1'!#REF!</f>
        <v>#REF!</v>
      </c>
      <c r="AC332" s="189" t="e">
        <f>+'Ark1'!#REF!</f>
        <v>#REF!</v>
      </c>
      <c r="AD332" s="189" t="e">
        <f>+'Ark1'!#REF!</f>
        <v>#REF!</v>
      </c>
      <c r="AE332" s="58" t="e">
        <f>+'Ark1'!#REF!</f>
        <v>#REF!</v>
      </c>
      <c r="AF332" s="58" t="e">
        <f>+'Ark1'!#REF!</f>
        <v>#REF!</v>
      </c>
      <c r="AG332" s="166" t="e">
        <f>+'Ark1'!#REF!</f>
        <v>#REF!</v>
      </c>
      <c r="AH332" s="166" t="e">
        <f>+'Ark1'!#REF!</f>
        <v>#REF!</v>
      </c>
      <c r="AI332" s="78" t="e">
        <f>+'Ark1'!#REF!</f>
        <v>#REF!</v>
      </c>
      <c r="AJ332" s="78" t="e">
        <f>+'Ark1'!#REF!</f>
        <v>#REF!</v>
      </c>
      <c r="AK332" s="78" t="e">
        <f>+'Ark1'!#REF!</f>
        <v>#REF!</v>
      </c>
      <c r="AL332" s="58" t="e">
        <f t="shared" si="10"/>
        <v>#REF!</v>
      </c>
      <c r="AM332" s="58" t="e">
        <f t="shared" si="11"/>
        <v>#REF!</v>
      </c>
      <c r="AN332" s="47"/>
    </row>
    <row r="333" spans="23:46">
      <c r="W333" s="47"/>
      <c r="X333" s="56" t="e">
        <f>+'Ark1'!#REF!</f>
        <v>#REF!</v>
      </c>
      <c r="Y333" s="56" t="e">
        <f>+'Ark1'!#REF!</f>
        <v>#REF!</v>
      </c>
      <c r="Z333" s="57">
        <v>0</v>
      </c>
      <c r="AA333" s="56" t="e">
        <f>+'Ark1'!#REF!</f>
        <v>#REF!</v>
      </c>
      <c r="AB333" s="56" t="e">
        <f>+'Ark1'!#REF!</f>
        <v>#REF!</v>
      </c>
      <c r="AC333" s="189" t="e">
        <f>+'Ark1'!#REF!</f>
        <v>#REF!</v>
      </c>
      <c r="AD333" s="189" t="e">
        <f>+'Ark1'!#REF!</f>
        <v>#REF!</v>
      </c>
      <c r="AE333" s="58" t="e">
        <f>+'Ark1'!#REF!</f>
        <v>#REF!</v>
      </c>
      <c r="AF333" s="58" t="e">
        <f>+'Ark1'!#REF!</f>
        <v>#REF!</v>
      </c>
      <c r="AG333" s="166" t="e">
        <f>+'Ark1'!#REF!</f>
        <v>#REF!</v>
      </c>
      <c r="AH333" s="166" t="e">
        <f>+'Ark1'!#REF!</f>
        <v>#REF!</v>
      </c>
      <c r="AI333" s="78" t="e">
        <f>+'Ark1'!#REF!</f>
        <v>#REF!</v>
      </c>
      <c r="AJ333" s="78" t="e">
        <f>+'Ark1'!#REF!</f>
        <v>#REF!</v>
      </c>
      <c r="AK333" s="78" t="e">
        <f>+'Ark1'!#REF!</f>
        <v>#REF!</v>
      </c>
      <c r="AL333" s="58" t="e">
        <f t="shared" si="10"/>
        <v>#REF!</v>
      </c>
      <c r="AM333" s="58" t="e">
        <f t="shared" si="11"/>
        <v>#REF!</v>
      </c>
      <c r="AN333" s="47"/>
    </row>
    <row r="334" spans="23:46">
      <c r="W334" s="47"/>
      <c r="X334" s="56" t="e">
        <f>+'Ark1'!#REF!</f>
        <v>#REF!</v>
      </c>
      <c r="Y334" s="56" t="e">
        <f>+'Ark1'!#REF!</f>
        <v>#REF!</v>
      </c>
      <c r="Z334" s="57">
        <v>0</v>
      </c>
      <c r="AA334" s="56" t="e">
        <f>+'Ark1'!#REF!</f>
        <v>#REF!</v>
      </c>
      <c r="AB334" s="56" t="e">
        <f>+'Ark1'!#REF!</f>
        <v>#REF!</v>
      </c>
      <c r="AC334" s="189" t="e">
        <f>+'Ark1'!#REF!</f>
        <v>#REF!</v>
      </c>
      <c r="AD334" s="189" t="e">
        <f>+'Ark1'!#REF!</f>
        <v>#REF!</v>
      </c>
      <c r="AE334" s="58" t="e">
        <f>+'Ark1'!#REF!</f>
        <v>#REF!</v>
      </c>
      <c r="AF334" s="58" t="e">
        <f>+'Ark1'!#REF!</f>
        <v>#REF!</v>
      </c>
      <c r="AG334" s="166" t="e">
        <f>+'Ark1'!#REF!</f>
        <v>#REF!</v>
      </c>
      <c r="AH334" s="166" t="e">
        <f>+'Ark1'!#REF!</f>
        <v>#REF!</v>
      </c>
      <c r="AI334" s="78" t="e">
        <f>+'Ark1'!#REF!</f>
        <v>#REF!</v>
      </c>
      <c r="AJ334" s="78" t="e">
        <f>+'Ark1'!#REF!</f>
        <v>#REF!</v>
      </c>
      <c r="AK334" s="78" t="e">
        <f>+'Ark1'!#REF!</f>
        <v>#REF!</v>
      </c>
      <c r="AL334" s="58" t="e">
        <f t="shared" si="10"/>
        <v>#REF!</v>
      </c>
      <c r="AM334" s="58" t="e">
        <f t="shared" si="11"/>
        <v>#REF!</v>
      </c>
      <c r="AN334" s="47"/>
      <c r="AO334" s="1"/>
      <c r="AP334" s="1"/>
      <c r="AQ334" s="1"/>
      <c r="AR334" s="1"/>
      <c r="AS334" s="1"/>
      <c r="AT334" s="1"/>
    </row>
    <row r="335" spans="23:46">
      <c r="W335" s="47"/>
      <c r="X335" s="56" t="e">
        <f>+'Ark1'!#REF!</f>
        <v>#REF!</v>
      </c>
      <c r="Y335" s="56" t="e">
        <f>+'Ark1'!#REF!</f>
        <v>#REF!</v>
      </c>
      <c r="Z335" s="57">
        <v>0</v>
      </c>
      <c r="AA335" s="56" t="e">
        <f>+'Ark1'!#REF!</f>
        <v>#REF!</v>
      </c>
      <c r="AB335" s="56" t="e">
        <f>+'Ark1'!#REF!</f>
        <v>#REF!</v>
      </c>
      <c r="AC335" s="189" t="e">
        <f>+'Ark1'!#REF!</f>
        <v>#REF!</v>
      </c>
      <c r="AD335" s="189" t="e">
        <f>+'Ark1'!#REF!</f>
        <v>#REF!</v>
      </c>
      <c r="AE335" s="58" t="e">
        <f>+'Ark1'!#REF!</f>
        <v>#REF!</v>
      </c>
      <c r="AF335" s="58" t="e">
        <f>+'Ark1'!#REF!</f>
        <v>#REF!</v>
      </c>
      <c r="AG335" s="166" t="e">
        <f>+'Ark1'!#REF!</f>
        <v>#REF!</v>
      </c>
      <c r="AH335" s="166" t="e">
        <f>+'Ark1'!#REF!</f>
        <v>#REF!</v>
      </c>
      <c r="AI335" s="78" t="e">
        <f>+'Ark1'!#REF!</f>
        <v>#REF!</v>
      </c>
      <c r="AJ335" s="78" t="e">
        <f>+'Ark1'!#REF!</f>
        <v>#REF!</v>
      </c>
      <c r="AK335" s="78" t="e">
        <f>+'Ark1'!#REF!</f>
        <v>#REF!</v>
      </c>
      <c r="AL335" s="58" t="e">
        <f t="shared" si="10"/>
        <v>#REF!</v>
      </c>
      <c r="AM335" s="58" t="e">
        <f t="shared" si="11"/>
        <v>#REF!</v>
      </c>
      <c r="AN335" s="47"/>
      <c r="AO335" s="1"/>
      <c r="AP335" s="1"/>
      <c r="AQ335" s="1"/>
      <c r="AR335" s="1"/>
      <c r="AS335" s="1"/>
      <c r="AT335" s="1"/>
    </row>
    <row r="336" spans="23:46">
      <c r="W336" s="47"/>
      <c r="X336" s="56" t="e">
        <f>+'Ark1'!#REF!</f>
        <v>#REF!</v>
      </c>
      <c r="Y336" s="56" t="e">
        <f>+'Ark1'!#REF!</f>
        <v>#REF!</v>
      </c>
      <c r="Z336" s="57">
        <v>0</v>
      </c>
      <c r="AA336" s="56" t="e">
        <f>+'Ark1'!#REF!</f>
        <v>#REF!</v>
      </c>
      <c r="AB336" s="56" t="e">
        <f>+'Ark1'!#REF!</f>
        <v>#REF!</v>
      </c>
      <c r="AC336" s="189" t="e">
        <f>+'Ark1'!#REF!</f>
        <v>#REF!</v>
      </c>
      <c r="AD336" s="189" t="e">
        <f>+'Ark1'!#REF!</f>
        <v>#REF!</v>
      </c>
      <c r="AE336" s="58" t="e">
        <f>+'Ark1'!#REF!</f>
        <v>#REF!</v>
      </c>
      <c r="AF336" s="58" t="e">
        <f>+'Ark1'!#REF!</f>
        <v>#REF!</v>
      </c>
      <c r="AG336" s="166" t="e">
        <f>+'Ark1'!#REF!</f>
        <v>#REF!</v>
      </c>
      <c r="AH336" s="166" t="e">
        <f>+'Ark1'!#REF!</f>
        <v>#REF!</v>
      </c>
      <c r="AI336" s="78" t="e">
        <f>+'Ark1'!#REF!</f>
        <v>#REF!</v>
      </c>
      <c r="AJ336" s="78" t="e">
        <f>+'Ark1'!#REF!</f>
        <v>#REF!</v>
      </c>
      <c r="AK336" s="78" t="e">
        <f>+'Ark1'!#REF!</f>
        <v>#REF!</v>
      </c>
      <c r="AL336" s="58" t="e">
        <f t="shared" si="10"/>
        <v>#REF!</v>
      </c>
      <c r="AM336" s="58" t="e">
        <f t="shared" si="11"/>
        <v>#REF!</v>
      </c>
      <c r="AN336" s="47"/>
      <c r="AO336" s="1"/>
      <c r="AP336" s="1"/>
      <c r="AQ336" s="1"/>
      <c r="AR336" s="1"/>
      <c r="AS336" s="1"/>
      <c r="AT336" s="1"/>
    </row>
    <row r="337" spans="23:46">
      <c r="W337" s="47"/>
      <c r="X337" s="56" t="e">
        <f>+'Ark1'!#REF!</f>
        <v>#REF!</v>
      </c>
      <c r="Y337" s="56" t="e">
        <f>+'Ark1'!#REF!</f>
        <v>#REF!</v>
      </c>
      <c r="Z337" s="57">
        <v>0</v>
      </c>
      <c r="AA337" s="56" t="e">
        <f>+'Ark1'!#REF!</f>
        <v>#REF!</v>
      </c>
      <c r="AB337" s="56" t="e">
        <f>+'Ark1'!#REF!</f>
        <v>#REF!</v>
      </c>
      <c r="AC337" s="189" t="e">
        <f>+'Ark1'!#REF!</f>
        <v>#REF!</v>
      </c>
      <c r="AD337" s="189" t="e">
        <f>+'Ark1'!#REF!</f>
        <v>#REF!</v>
      </c>
      <c r="AE337" s="58" t="e">
        <f>+'Ark1'!#REF!</f>
        <v>#REF!</v>
      </c>
      <c r="AF337" s="58" t="e">
        <f>+'Ark1'!#REF!</f>
        <v>#REF!</v>
      </c>
      <c r="AG337" s="166" t="e">
        <f>+'Ark1'!#REF!</f>
        <v>#REF!</v>
      </c>
      <c r="AH337" s="166" t="e">
        <f>+'Ark1'!#REF!</f>
        <v>#REF!</v>
      </c>
      <c r="AI337" s="78" t="e">
        <f>+'Ark1'!#REF!</f>
        <v>#REF!</v>
      </c>
      <c r="AJ337" s="78" t="e">
        <f>+'Ark1'!#REF!</f>
        <v>#REF!</v>
      </c>
      <c r="AK337" s="78" t="e">
        <f>+'Ark1'!#REF!</f>
        <v>#REF!</v>
      </c>
      <c r="AL337" s="58" t="e">
        <f t="shared" si="10"/>
        <v>#REF!</v>
      </c>
      <c r="AM337" s="58" t="e">
        <f t="shared" si="11"/>
        <v>#REF!</v>
      </c>
      <c r="AN337" s="47"/>
      <c r="AO337" s="1"/>
      <c r="AP337" s="1"/>
      <c r="AQ337" s="1"/>
      <c r="AR337" s="1"/>
      <c r="AS337" s="1"/>
      <c r="AT337" s="1"/>
    </row>
    <row r="338" spans="23:46">
      <c r="W338" s="47"/>
      <c r="X338" s="56" t="e">
        <f>+'Ark1'!#REF!</f>
        <v>#REF!</v>
      </c>
      <c r="Y338" s="56" t="e">
        <f>+'Ark1'!#REF!</f>
        <v>#REF!</v>
      </c>
      <c r="Z338" s="57">
        <v>0</v>
      </c>
      <c r="AA338" s="56" t="e">
        <f>+'Ark1'!#REF!</f>
        <v>#REF!</v>
      </c>
      <c r="AB338" s="56" t="e">
        <f>+'Ark1'!#REF!</f>
        <v>#REF!</v>
      </c>
      <c r="AC338" s="189" t="e">
        <f>+'Ark1'!#REF!</f>
        <v>#REF!</v>
      </c>
      <c r="AD338" s="189" t="e">
        <f>+'Ark1'!#REF!</f>
        <v>#REF!</v>
      </c>
      <c r="AE338" s="58" t="e">
        <f>+'Ark1'!#REF!</f>
        <v>#REF!</v>
      </c>
      <c r="AF338" s="58" t="e">
        <f>+'Ark1'!#REF!</f>
        <v>#REF!</v>
      </c>
      <c r="AG338" s="166" t="e">
        <f>+'Ark1'!#REF!</f>
        <v>#REF!</v>
      </c>
      <c r="AH338" s="166" t="e">
        <f>+'Ark1'!#REF!</f>
        <v>#REF!</v>
      </c>
      <c r="AI338" s="78" t="e">
        <f>+'Ark1'!#REF!</f>
        <v>#REF!</v>
      </c>
      <c r="AJ338" s="78" t="e">
        <f>+'Ark1'!#REF!</f>
        <v>#REF!</v>
      </c>
      <c r="AK338" s="78" t="e">
        <f>+'Ark1'!#REF!</f>
        <v>#REF!</v>
      </c>
      <c r="AL338" s="58" t="e">
        <f t="shared" si="10"/>
        <v>#REF!</v>
      </c>
      <c r="AM338" s="58" t="e">
        <f t="shared" si="11"/>
        <v>#REF!</v>
      </c>
      <c r="AN338" s="47"/>
      <c r="AO338" s="1"/>
      <c r="AP338" s="1"/>
      <c r="AQ338" s="1"/>
      <c r="AR338" s="1"/>
      <c r="AS338" s="1"/>
      <c r="AT338" s="1"/>
    </row>
    <row r="339" spans="23:46">
      <c r="W339" s="47"/>
      <c r="X339" s="56" t="e">
        <f>+'Ark1'!#REF!</f>
        <v>#REF!</v>
      </c>
      <c r="Y339" s="56" t="e">
        <f>+'Ark1'!#REF!</f>
        <v>#REF!</v>
      </c>
      <c r="Z339" s="57">
        <v>0</v>
      </c>
      <c r="AA339" s="56" t="e">
        <f>+'Ark1'!#REF!</f>
        <v>#REF!</v>
      </c>
      <c r="AB339" s="56" t="e">
        <f>+'Ark1'!#REF!</f>
        <v>#REF!</v>
      </c>
      <c r="AC339" s="189" t="e">
        <f>+'Ark1'!#REF!</f>
        <v>#REF!</v>
      </c>
      <c r="AD339" s="189" t="e">
        <f>+'Ark1'!#REF!</f>
        <v>#REF!</v>
      </c>
      <c r="AE339" s="58" t="e">
        <f>+'Ark1'!#REF!</f>
        <v>#REF!</v>
      </c>
      <c r="AF339" s="58" t="e">
        <f>+'Ark1'!#REF!</f>
        <v>#REF!</v>
      </c>
      <c r="AG339" s="166" t="e">
        <f>+'Ark1'!#REF!</f>
        <v>#REF!</v>
      </c>
      <c r="AH339" s="166" t="e">
        <f>+'Ark1'!#REF!</f>
        <v>#REF!</v>
      </c>
      <c r="AI339" s="78" t="e">
        <f>+'Ark1'!#REF!</f>
        <v>#REF!</v>
      </c>
      <c r="AJ339" s="78" t="e">
        <f>+'Ark1'!#REF!</f>
        <v>#REF!</v>
      </c>
      <c r="AK339" s="78" t="e">
        <f>+'Ark1'!#REF!</f>
        <v>#REF!</v>
      </c>
      <c r="AL339" s="58" t="e">
        <f t="shared" si="10"/>
        <v>#REF!</v>
      </c>
      <c r="AM339" s="58" t="e">
        <f t="shared" si="11"/>
        <v>#REF!</v>
      </c>
      <c r="AN339" s="47"/>
      <c r="AO339" s="1"/>
      <c r="AP339" s="1"/>
      <c r="AQ339" s="1"/>
      <c r="AR339" s="1"/>
      <c r="AS339" s="1"/>
      <c r="AT339" s="1"/>
    </row>
    <row r="340" spans="23:46">
      <c r="W340" s="47"/>
      <c r="X340" s="56" t="e">
        <f>+'Ark1'!#REF!</f>
        <v>#REF!</v>
      </c>
      <c r="Y340" s="56" t="e">
        <f>+'Ark1'!#REF!</f>
        <v>#REF!</v>
      </c>
      <c r="Z340" s="57">
        <v>0</v>
      </c>
      <c r="AA340" s="56" t="e">
        <f>+'Ark1'!#REF!</f>
        <v>#REF!</v>
      </c>
      <c r="AB340" s="56" t="e">
        <f>+'Ark1'!#REF!</f>
        <v>#REF!</v>
      </c>
      <c r="AC340" s="189" t="e">
        <f>+'Ark1'!#REF!</f>
        <v>#REF!</v>
      </c>
      <c r="AD340" s="189" t="e">
        <f>+'Ark1'!#REF!</f>
        <v>#REF!</v>
      </c>
      <c r="AE340" s="58" t="e">
        <f>+'Ark1'!#REF!</f>
        <v>#REF!</v>
      </c>
      <c r="AF340" s="58" t="e">
        <f>+'Ark1'!#REF!</f>
        <v>#REF!</v>
      </c>
      <c r="AG340" s="166" t="e">
        <f>+'Ark1'!#REF!</f>
        <v>#REF!</v>
      </c>
      <c r="AH340" s="166" t="e">
        <f>+'Ark1'!#REF!</f>
        <v>#REF!</v>
      </c>
      <c r="AI340" s="78" t="e">
        <f>+'Ark1'!#REF!</f>
        <v>#REF!</v>
      </c>
      <c r="AJ340" s="78" t="e">
        <f>+'Ark1'!#REF!</f>
        <v>#REF!</v>
      </c>
      <c r="AK340" s="78" t="e">
        <f>+'Ark1'!#REF!</f>
        <v>#REF!</v>
      </c>
      <c r="AL340" s="58" t="e">
        <f t="shared" si="10"/>
        <v>#REF!</v>
      </c>
      <c r="AM340" s="58" t="e">
        <f t="shared" si="11"/>
        <v>#REF!</v>
      </c>
      <c r="AN340" s="47"/>
      <c r="AO340" s="1"/>
      <c r="AP340" s="1"/>
      <c r="AQ340" s="1"/>
      <c r="AR340" s="1"/>
      <c r="AS340" s="1"/>
      <c r="AT340" s="1"/>
    </row>
    <row r="341" spans="23:46">
      <c r="W341" s="47"/>
      <c r="X341" s="56" t="e">
        <f>+'Ark1'!#REF!</f>
        <v>#REF!</v>
      </c>
      <c r="Y341" s="56" t="e">
        <f>+'Ark1'!#REF!</f>
        <v>#REF!</v>
      </c>
      <c r="Z341" s="57">
        <v>0</v>
      </c>
      <c r="AA341" s="56" t="e">
        <f>+'Ark1'!#REF!</f>
        <v>#REF!</v>
      </c>
      <c r="AB341" s="56" t="e">
        <f>+'Ark1'!#REF!</f>
        <v>#REF!</v>
      </c>
      <c r="AC341" s="189" t="e">
        <f>+'Ark1'!#REF!</f>
        <v>#REF!</v>
      </c>
      <c r="AD341" s="189" t="e">
        <f>+'Ark1'!#REF!</f>
        <v>#REF!</v>
      </c>
      <c r="AE341" s="58" t="e">
        <f>+'Ark1'!#REF!</f>
        <v>#REF!</v>
      </c>
      <c r="AF341" s="58" t="e">
        <f>+'Ark1'!#REF!</f>
        <v>#REF!</v>
      </c>
      <c r="AG341" s="166" t="e">
        <f>+'Ark1'!#REF!</f>
        <v>#REF!</v>
      </c>
      <c r="AH341" s="166" t="e">
        <f>+'Ark1'!#REF!</f>
        <v>#REF!</v>
      </c>
      <c r="AI341" s="78" t="e">
        <f>+'Ark1'!#REF!</f>
        <v>#REF!</v>
      </c>
      <c r="AJ341" s="78" t="e">
        <f>+'Ark1'!#REF!</f>
        <v>#REF!</v>
      </c>
      <c r="AK341" s="78" t="e">
        <f>+'Ark1'!#REF!</f>
        <v>#REF!</v>
      </c>
      <c r="AL341" s="58" t="e">
        <f t="shared" si="10"/>
        <v>#REF!</v>
      </c>
      <c r="AM341" s="58" t="e">
        <f t="shared" si="11"/>
        <v>#REF!</v>
      </c>
      <c r="AN341" s="47"/>
      <c r="AO341" s="1"/>
      <c r="AP341" s="1"/>
      <c r="AQ341" s="1"/>
      <c r="AR341" s="1"/>
      <c r="AS341" s="1"/>
      <c r="AT341" s="1"/>
    </row>
    <row r="342" spans="23:46">
      <c r="W342" s="47"/>
      <c r="X342" s="56" t="e">
        <f>+'Ark1'!#REF!</f>
        <v>#REF!</v>
      </c>
      <c r="Y342" s="56" t="e">
        <f>+'Ark1'!#REF!</f>
        <v>#REF!</v>
      </c>
      <c r="Z342" s="57">
        <v>0</v>
      </c>
      <c r="AA342" s="56" t="e">
        <f>+'Ark1'!#REF!</f>
        <v>#REF!</v>
      </c>
      <c r="AB342" s="56" t="e">
        <f>+'Ark1'!#REF!</f>
        <v>#REF!</v>
      </c>
      <c r="AC342" s="189" t="e">
        <f>+'Ark1'!#REF!</f>
        <v>#REF!</v>
      </c>
      <c r="AD342" s="189" t="e">
        <f>+'Ark1'!#REF!</f>
        <v>#REF!</v>
      </c>
      <c r="AE342" s="58" t="e">
        <f>+'Ark1'!#REF!</f>
        <v>#REF!</v>
      </c>
      <c r="AF342" s="58" t="e">
        <f>+'Ark1'!#REF!</f>
        <v>#REF!</v>
      </c>
      <c r="AG342" s="166" t="e">
        <f>+'Ark1'!#REF!</f>
        <v>#REF!</v>
      </c>
      <c r="AH342" s="166" t="e">
        <f>+'Ark1'!#REF!</f>
        <v>#REF!</v>
      </c>
      <c r="AI342" s="78" t="e">
        <f>+'Ark1'!#REF!</f>
        <v>#REF!</v>
      </c>
      <c r="AJ342" s="78" t="e">
        <f>+'Ark1'!#REF!</f>
        <v>#REF!</v>
      </c>
      <c r="AK342" s="78" t="e">
        <f>+'Ark1'!#REF!</f>
        <v>#REF!</v>
      </c>
      <c r="AL342" s="58" t="e">
        <f t="shared" si="10"/>
        <v>#REF!</v>
      </c>
      <c r="AM342" s="58" t="e">
        <f t="shared" si="11"/>
        <v>#REF!</v>
      </c>
      <c r="AN342" s="47"/>
      <c r="AO342" s="1"/>
      <c r="AP342" s="1"/>
      <c r="AQ342" s="1"/>
      <c r="AR342" s="1"/>
      <c r="AS342" s="1"/>
      <c r="AT342" s="1"/>
    </row>
    <row r="343" spans="23:46">
      <c r="W343" s="47"/>
      <c r="X343" s="56" t="e">
        <f>+'Ark1'!#REF!</f>
        <v>#REF!</v>
      </c>
      <c r="Y343" s="56" t="e">
        <f>+'Ark1'!#REF!</f>
        <v>#REF!</v>
      </c>
      <c r="Z343" s="57">
        <v>0</v>
      </c>
      <c r="AA343" s="56" t="e">
        <f>+'Ark1'!#REF!</f>
        <v>#REF!</v>
      </c>
      <c r="AB343" s="56" t="e">
        <f>+'Ark1'!#REF!</f>
        <v>#REF!</v>
      </c>
      <c r="AC343" s="189" t="e">
        <f>+'Ark1'!#REF!</f>
        <v>#REF!</v>
      </c>
      <c r="AD343" s="189" t="e">
        <f>+'Ark1'!#REF!</f>
        <v>#REF!</v>
      </c>
      <c r="AE343" s="58" t="e">
        <f>+'Ark1'!#REF!</f>
        <v>#REF!</v>
      </c>
      <c r="AF343" s="58" t="e">
        <f>+'Ark1'!#REF!</f>
        <v>#REF!</v>
      </c>
      <c r="AG343" s="166" t="e">
        <f>+'Ark1'!#REF!</f>
        <v>#REF!</v>
      </c>
      <c r="AH343" s="166" t="e">
        <f>+'Ark1'!#REF!</f>
        <v>#REF!</v>
      </c>
      <c r="AI343" s="78" t="e">
        <f>+'Ark1'!#REF!</f>
        <v>#REF!</v>
      </c>
      <c r="AJ343" s="78" t="e">
        <f>+'Ark1'!#REF!</f>
        <v>#REF!</v>
      </c>
      <c r="AK343" s="78" t="e">
        <f>+'Ark1'!#REF!</f>
        <v>#REF!</v>
      </c>
      <c r="AL343" s="58" t="e">
        <f t="shared" si="10"/>
        <v>#REF!</v>
      </c>
      <c r="AM343" s="58" t="e">
        <f t="shared" si="11"/>
        <v>#REF!</v>
      </c>
      <c r="AN343" s="47"/>
      <c r="AO343" s="1"/>
      <c r="AP343" s="1"/>
      <c r="AQ343" s="1"/>
      <c r="AR343" s="1"/>
      <c r="AS343" s="1"/>
      <c r="AT343" s="1"/>
    </row>
    <row r="344" spans="23:46">
      <c r="W344" s="47"/>
      <c r="X344" s="56" t="e">
        <f>+'Ark1'!#REF!</f>
        <v>#REF!</v>
      </c>
      <c r="Y344" s="56" t="e">
        <f>+'Ark1'!#REF!</f>
        <v>#REF!</v>
      </c>
      <c r="Z344" s="57">
        <v>0</v>
      </c>
      <c r="AA344" s="56" t="e">
        <f>+'Ark1'!#REF!</f>
        <v>#REF!</v>
      </c>
      <c r="AB344" s="56" t="e">
        <f>+'Ark1'!#REF!</f>
        <v>#REF!</v>
      </c>
      <c r="AC344" s="189" t="e">
        <f>+'Ark1'!#REF!</f>
        <v>#REF!</v>
      </c>
      <c r="AD344" s="189" t="e">
        <f>+'Ark1'!#REF!</f>
        <v>#REF!</v>
      </c>
      <c r="AE344" s="58" t="e">
        <f>+'Ark1'!#REF!</f>
        <v>#REF!</v>
      </c>
      <c r="AF344" s="58" t="e">
        <f>+'Ark1'!#REF!</f>
        <v>#REF!</v>
      </c>
      <c r="AG344" s="166" t="e">
        <f>+'Ark1'!#REF!</f>
        <v>#REF!</v>
      </c>
      <c r="AH344" s="166" t="e">
        <f>+'Ark1'!#REF!</f>
        <v>#REF!</v>
      </c>
      <c r="AI344" s="78" t="e">
        <f>+'Ark1'!#REF!</f>
        <v>#REF!</v>
      </c>
      <c r="AJ344" s="78" t="e">
        <f>+'Ark1'!#REF!</f>
        <v>#REF!</v>
      </c>
      <c r="AK344" s="78" t="e">
        <f>+'Ark1'!#REF!</f>
        <v>#REF!</v>
      </c>
      <c r="AL344" s="58" t="e">
        <f t="shared" si="10"/>
        <v>#REF!</v>
      </c>
      <c r="AM344" s="58" t="e">
        <f t="shared" si="11"/>
        <v>#REF!</v>
      </c>
      <c r="AN344" s="47"/>
      <c r="AO344" s="1"/>
      <c r="AP344" s="1"/>
      <c r="AQ344" s="1"/>
      <c r="AR344" s="1"/>
      <c r="AS344" s="1"/>
      <c r="AT344" s="1"/>
    </row>
    <row r="345" spans="23:46">
      <c r="W345" s="47"/>
      <c r="X345" s="56" t="e">
        <f>+'Ark1'!#REF!</f>
        <v>#REF!</v>
      </c>
      <c r="Y345" s="56" t="e">
        <f>+'Ark1'!#REF!</f>
        <v>#REF!</v>
      </c>
      <c r="Z345" s="57">
        <v>0</v>
      </c>
      <c r="AA345" s="56" t="e">
        <f>+'Ark1'!#REF!</f>
        <v>#REF!</v>
      </c>
      <c r="AB345" s="56" t="e">
        <f>+'Ark1'!#REF!</f>
        <v>#REF!</v>
      </c>
      <c r="AC345" s="189" t="e">
        <f>+'Ark1'!#REF!</f>
        <v>#REF!</v>
      </c>
      <c r="AD345" s="189" t="e">
        <f>+'Ark1'!#REF!</f>
        <v>#REF!</v>
      </c>
      <c r="AE345" s="58" t="e">
        <f>+'Ark1'!#REF!</f>
        <v>#REF!</v>
      </c>
      <c r="AF345" s="58" t="e">
        <f>+'Ark1'!#REF!</f>
        <v>#REF!</v>
      </c>
      <c r="AG345" s="166" t="e">
        <f>+'Ark1'!#REF!</f>
        <v>#REF!</v>
      </c>
      <c r="AH345" s="166" t="e">
        <f>+'Ark1'!#REF!</f>
        <v>#REF!</v>
      </c>
      <c r="AI345" s="78" t="e">
        <f>+'Ark1'!#REF!</f>
        <v>#REF!</v>
      </c>
      <c r="AJ345" s="78" t="e">
        <f>+'Ark1'!#REF!</f>
        <v>#REF!</v>
      </c>
      <c r="AK345" s="78" t="e">
        <f>+'Ark1'!#REF!</f>
        <v>#REF!</v>
      </c>
      <c r="AL345" s="58" t="e">
        <f t="shared" si="10"/>
        <v>#REF!</v>
      </c>
      <c r="AM345" s="58" t="e">
        <f t="shared" si="11"/>
        <v>#REF!</v>
      </c>
      <c r="AN345" s="47"/>
      <c r="AO345" s="1"/>
      <c r="AP345" s="1"/>
      <c r="AQ345" s="1"/>
      <c r="AR345" s="1"/>
      <c r="AS345" s="1"/>
      <c r="AT345" s="1"/>
    </row>
    <row r="346" spans="23:46">
      <c r="W346" s="47"/>
      <c r="X346" s="56" t="e">
        <f>+'Ark1'!#REF!</f>
        <v>#REF!</v>
      </c>
      <c r="Y346" s="56" t="e">
        <f>+'Ark1'!#REF!</f>
        <v>#REF!</v>
      </c>
      <c r="Z346" s="57">
        <v>0</v>
      </c>
      <c r="AA346" s="56" t="e">
        <f>+'Ark1'!#REF!</f>
        <v>#REF!</v>
      </c>
      <c r="AB346" s="56" t="e">
        <f>+'Ark1'!#REF!</f>
        <v>#REF!</v>
      </c>
      <c r="AC346" s="189" t="e">
        <f>+'Ark1'!#REF!</f>
        <v>#REF!</v>
      </c>
      <c r="AD346" s="189" t="e">
        <f>+'Ark1'!#REF!</f>
        <v>#REF!</v>
      </c>
      <c r="AE346" s="58" t="e">
        <f>+'Ark1'!#REF!</f>
        <v>#REF!</v>
      </c>
      <c r="AF346" s="58" t="e">
        <f>+'Ark1'!#REF!</f>
        <v>#REF!</v>
      </c>
      <c r="AG346" s="166" t="e">
        <f>+'Ark1'!#REF!</f>
        <v>#REF!</v>
      </c>
      <c r="AH346" s="166" t="e">
        <f>+'Ark1'!#REF!</f>
        <v>#REF!</v>
      </c>
      <c r="AI346" s="78" t="e">
        <f>+'Ark1'!#REF!</f>
        <v>#REF!</v>
      </c>
      <c r="AJ346" s="78" t="e">
        <f>+'Ark1'!#REF!</f>
        <v>#REF!</v>
      </c>
      <c r="AK346" s="78" t="e">
        <f>+'Ark1'!#REF!</f>
        <v>#REF!</v>
      </c>
      <c r="AL346" s="58" t="e">
        <f t="shared" si="10"/>
        <v>#REF!</v>
      </c>
      <c r="AM346" s="58" t="e">
        <f t="shared" si="11"/>
        <v>#REF!</v>
      </c>
      <c r="AN346" s="47"/>
      <c r="AO346" s="1"/>
      <c r="AP346" s="1"/>
      <c r="AQ346" s="1"/>
      <c r="AR346" s="1"/>
      <c r="AS346" s="1"/>
      <c r="AT346" s="1"/>
    </row>
    <row r="347" spans="23:46">
      <c r="W347" s="47"/>
      <c r="X347" s="56" t="e">
        <f>+'Ark1'!#REF!</f>
        <v>#REF!</v>
      </c>
      <c r="Y347" s="56" t="e">
        <f>+'Ark1'!#REF!</f>
        <v>#REF!</v>
      </c>
      <c r="Z347" s="57">
        <v>0</v>
      </c>
      <c r="AA347" s="56" t="e">
        <f>+'Ark1'!#REF!</f>
        <v>#REF!</v>
      </c>
      <c r="AB347" s="56" t="e">
        <f>+'Ark1'!#REF!</f>
        <v>#REF!</v>
      </c>
      <c r="AC347" s="189" t="e">
        <f>+'Ark1'!#REF!</f>
        <v>#REF!</v>
      </c>
      <c r="AD347" s="189" t="e">
        <f>+'Ark1'!#REF!</f>
        <v>#REF!</v>
      </c>
      <c r="AE347" s="58" t="e">
        <f>+'Ark1'!#REF!</f>
        <v>#REF!</v>
      </c>
      <c r="AF347" s="58" t="e">
        <f>+'Ark1'!#REF!</f>
        <v>#REF!</v>
      </c>
      <c r="AG347" s="166" t="e">
        <f>+'Ark1'!#REF!</f>
        <v>#REF!</v>
      </c>
      <c r="AH347" s="166" t="e">
        <f>+'Ark1'!#REF!</f>
        <v>#REF!</v>
      </c>
      <c r="AI347" s="78" t="e">
        <f>+'Ark1'!#REF!</f>
        <v>#REF!</v>
      </c>
      <c r="AJ347" s="78" t="e">
        <f>+'Ark1'!#REF!</f>
        <v>#REF!</v>
      </c>
      <c r="AK347" s="78" t="e">
        <f>+'Ark1'!#REF!</f>
        <v>#REF!</v>
      </c>
      <c r="AL347" s="58" t="e">
        <f t="shared" si="10"/>
        <v>#REF!</v>
      </c>
      <c r="AM347" s="58" t="e">
        <f t="shared" si="11"/>
        <v>#REF!</v>
      </c>
      <c r="AN347" s="47"/>
      <c r="AO347" s="1"/>
      <c r="AP347" s="1"/>
      <c r="AQ347" s="1"/>
      <c r="AR347" s="1"/>
      <c r="AS347" s="1"/>
      <c r="AT347" s="1"/>
    </row>
    <row r="348" spans="23:46">
      <c r="W348" s="47"/>
      <c r="X348" t="e">
        <f>+'Ark1'!#REF!</f>
        <v>#REF!</v>
      </c>
      <c r="Y348" t="e">
        <f>+'Ark1'!#REF!</f>
        <v>#REF!</v>
      </c>
      <c r="Z348" s="3">
        <v>0</v>
      </c>
      <c r="AA348" t="e">
        <f>+'Ark1'!#REF!</f>
        <v>#REF!</v>
      </c>
      <c r="AB348" t="e">
        <f>+'Ark1'!#REF!</f>
        <v>#REF!</v>
      </c>
      <c r="AC348" s="207" t="e">
        <f>+'Ark1'!#REF!</f>
        <v>#REF!</v>
      </c>
      <c r="AD348" s="207" t="e">
        <f>+'Ark1'!#REF!</f>
        <v>#REF!</v>
      </c>
      <c r="AE348" s="1" t="e">
        <f>+'Ark1'!#REF!</f>
        <v>#REF!</v>
      </c>
      <c r="AF348" s="1" t="e">
        <f>+'Ark1'!#REF!</f>
        <v>#REF!</v>
      </c>
      <c r="AG348" s="101" t="e">
        <f>+'Ark1'!#REF!</f>
        <v>#REF!</v>
      </c>
      <c r="AH348" s="101" t="e">
        <f>+'Ark1'!#REF!</f>
        <v>#REF!</v>
      </c>
      <c r="AI348" s="11" t="e">
        <f>+'Ark1'!#REF!</f>
        <v>#REF!</v>
      </c>
      <c r="AJ348" s="11" t="e">
        <f>+'Ark1'!#REF!</f>
        <v>#REF!</v>
      </c>
      <c r="AK348" s="11" t="e">
        <f>+'Ark1'!#REF!</f>
        <v>#REF!</v>
      </c>
      <c r="AL348" s="1" t="e">
        <f t="shared" ref="AL348:AL363" si="12">+AG348/AE348</f>
        <v>#REF!</v>
      </c>
      <c r="AM348" s="1" t="e">
        <f t="shared" ref="AM348:AM363" si="13">+AB348/AA348</f>
        <v>#REF!</v>
      </c>
      <c r="AN348" s="47"/>
      <c r="AO348" s="1"/>
      <c r="AP348" s="1"/>
      <c r="AQ348" s="1"/>
      <c r="AR348" s="1"/>
      <c r="AS348" s="1"/>
      <c r="AT348" s="1"/>
    </row>
    <row r="349" spans="23:46">
      <c r="W349" s="47"/>
      <c r="X349" t="e">
        <f>+'Ark1'!#REF!</f>
        <v>#REF!</v>
      </c>
      <c r="Y349" t="e">
        <f>+'Ark1'!#REF!</f>
        <v>#REF!</v>
      </c>
      <c r="Z349" s="3">
        <v>0</v>
      </c>
      <c r="AA349" t="e">
        <f>+'Ark1'!#REF!</f>
        <v>#REF!</v>
      </c>
      <c r="AB349" t="e">
        <f>+'Ark1'!#REF!</f>
        <v>#REF!</v>
      </c>
      <c r="AC349" s="207" t="e">
        <f>+'Ark1'!#REF!</f>
        <v>#REF!</v>
      </c>
      <c r="AD349" s="207" t="e">
        <f>+'Ark1'!#REF!</f>
        <v>#REF!</v>
      </c>
      <c r="AE349" s="1" t="e">
        <f>+'Ark1'!#REF!</f>
        <v>#REF!</v>
      </c>
      <c r="AF349" s="1" t="e">
        <f>+'Ark1'!#REF!</f>
        <v>#REF!</v>
      </c>
      <c r="AG349" s="101" t="e">
        <f>+'Ark1'!#REF!</f>
        <v>#REF!</v>
      </c>
      <c r="AH349" s="101" t="e">
        <f>+'Ark1'!#REF!</f>
        <v>#REF!</v>
      </c>
      <c r="AI349" s="11" t="e">
        <f>+'Ark1'!#REF!</f>
        <v>#REF!</v>
      </c>
      <c r="AJ349" s="11" t="e">
        <f>+'Ark1'!#REF!</f>
        <v>#REF!</v>
      </c>
      <c r="AK349" s="11" t="e">
        <f>+'Ark1'!#REF!</f>
        <v>#REF!</v>
      </c>
      <c r="AL349" s="1" t="e">
        <f t="shared" si="12"/>
        <v>#REF!</v>
      </c>
      <c r="AM349" s="1" t="e">
        <f t="shared" si="13"/>
        <v>#REF!</v>
      </c>
      <c r="AN349" s="47"/>
      <c r="AO349" s="1"/>
      <c r="AP349" s="1"/>
      <c r="AQ349" s="1"/>
      <c r="AR349" s="1"/>
      <c r="AS349" s="1"/>
      <c r="AT349" s="1"/>
    </row>
    <row r="350" spans="23:46">
      <c r="W350" s="47"/>
      <c r="X350" t="e">
        <f>+'Ark1'!#REF!</f>
        <v>#REF!</v>
      </c>
      <c r="Y350" t="e">
        <f>+'Ark1'!#REF!</f>
        <v>#REF!</v>
      </c>
      <c r="Z350" s="3">
        <v>0</v>
      </c>
      <c r="AA350" t="e">
        <f>+'Ark1'!#REF!</f>
        <v>#REF!</v>
      </c>
      <c r="AB350" t="e">
        <f>+'Ark1'!#REF!</f>
        <v>#REF!</v>
      </c>
      <c r="AC350" s="207" t="e">
        <f>+'Ark1'!#REF!</f>
        <v>#REF!</v>
      </c>
      <c r="AD350" s="207" t="e">
        <f>+'Ark1'!#REF!</f>
        <v>#REF!</v>
      </c>
      <c r="AE350" s="1" t="e">
        <f>+'Ark1'!#REF!</f>
        <v>#REF!</v>
      </c>
      <c r="AF350" s="1" t="e">
        <f>+'Ark1'!#REF!</f>
        <v>#REF!</v>
      </c>
      <c r="AG350" s="101" t="e">
        <f>+'Ark1'!#REF!</f>
        <v>#REF!</v>
      </c>
      <c r="AH350" s="101" t="e">
        <f>+'Ark1'!#REF!</f>
        <v>#REF!</v>
      </c>
      <c r="AI350" s="11" t="e">
        <f>+'Ark1'!#REF!</f>
        <v>#REF!</v>
      </c>
      <c r="AJ350" s="11" t="e">
        <f>+'Ark1'!#REF!</f>
        <v>#REF!</v>
      </c>
      <c r="AK350" s="11" t="e">
        <f>+'Ark1'!#REF!</f>
        <v>#REF!</v>
      </c>
      <c r="AL350" s="1" t="e">
        <f t="shared" si="12"/>
        <v>#REF!</v>
      </c>
      <c r="AM350" s="1" t="e">
        <f t="shared" si="13"/>
        <v>#REF!</v>
      </c>
      <c r="AN350" s="47"/>
      <c r="AO350" s="1"/>
      <c r="AP350" s="1"/>
      <c r="AQ350" s="1"/>
      <c r="AR350" s="1"/>
      <c r="AS350" s="1"/>
      <c r="AT350" s="1"/>
    </row>
    <row r="351" spans="23:46">
      <c r="W351" s="47"/>
      <c r="X351" t="e">
        <f>+'Ark1'!#REF!</f>
        <v>#REF!</v>
      </c>
      <c r="Y351" t="e">
        <f>+'Ark1'!#REF!</f>
        <v>#REF!</v>
      </c>
      <c r="Z351" s="3">
        <v>0</v>
      </c>
      <c r="AA351" t="e">
        <f>+'Ark1'!#REF!</f>
        <v>#REF!</v>
      </c>
      <c r="AB351" t="e">
        <f>+'Ark1'!#REF!</f>
        <v>#REF!</v>
      </c>
      <c r="AC351" s="207" t="e">
        <f>+'Ark1'!#REF!</f>
        <v>#REF!</v>
      </c>
      <c r="AD351" s="207" t="e">
        <f>+'Ark1'!#REF!</f>
        <v>#REF!</v>
      </c>
      <c r="AE351" s="1" t="e">
        <f>+'Ark1'!#REF!</f>
        <v>#REF!</v>
      </c>
      <c r="AF351" s="1" t="e">
        <f>+'Ark1'!#REF!</f>
        <v>#REF!</v>
      </c>
      <c r="AG351" s="101" t="e">
        <f>+'Ark1'!#REF!</f>
        <v>#REF!</v>
      </c>
      <c r="AH351" s="101" t="e">
        <f>+'Ark1'!#REF!</f>
        <v>#REF!</v>
      </c>
      <c r="AI351" s="11" t="e">
        <f>+'Ark1'!#REF!</f>
        <v>#REF!</v>
      </c>
      <c r="AJ351" s="11" t="e">
        <f>+'Ark1'!#REF!</f>
        <v>#REF!</v>
      </c>
      <c r="AK351" s="11" t="e">
        <f>+'Ark1'!#REF!</f>
        <v>#REF!</v>
      </c>
      <c r="AL351" s="1" t="e">
        <f t="shared" si="12"/>
        <v>#REF!</v>
      </c>
      <c r="AM351" s="1" t="e">
        <f t="shared" si="13"/>
        <v>#REF!</v>
      </c>
      <c r="AN351" s="47"/>
      <c r="AO351" s="1"/>
      <c r="AP351" s="1"/>
      <c r="AQ351" s="1"/>
      <c r="AR351" s="1"/>
      <c r="AS351" s="1"/>
      <c r="AT351" s="1"/>
    </row>
    <row r="352" spans="23:46">
      <c r="W352" s="47"/>
      <c r="X352" t="e">
        <f>+'Ark1'!#REF!</f>
        <v>#REF!</v>
      </c>
      <c r="Y352" t="e">
        <f>+'Ark1'!#REF!</f>
        <v>#REF!</v>
      </c>
      <c r="Z352" s="3">
        <v>0</v>
      </c>
      <c r="AA352" t="e">
        <f>+'Ark1'!#REF!</f>
        <v>#REF!</v>
      </c>
      <c r="AB352" t="e">
        <f>+'Ark1'!#REF!</f>
        <v>#REF!</v>
      </c>
      <c r="AC352" s="207" t="e">
        <f>+'Ark1'!#REF!</f>
        <v>#REF!</v>
      </c>
      <c r="AD352" s="207" t="e">
        <f>+'Ark1'!#REF!</f>
        <v>#REF!</v>
      </c>
      <c r="AE352" s="1" t="e">
        <f>+'Ark1'!#REF!</f>
        <v>#REF!</v>
      </c>
      <c r="AF352" s="1" t="e">
        <f>+'Ark1'!#REF!</f>
        <v>#REF!</v>
      </c>
      <c r="AG352" s="101" t="e">
        <f>+'Ark1'!#REF!</f>
        <v>#REF!</v>
      </c>
      <c r="AH352" s="101" t="e">
        <f>+'Ark1'!#REF!</f>
        <v>#REF!</v>
      </c>
      <c r="AI352" s="11" t="e">
        <f>+'Ark1'!#REF!</f>
        <v>#REF!</v>
      </c>
      <c r="AJ352" s="11" t="e">
        <f>+'Ark1'!#REF!</f>
        <v>#REF!</v>
      </c>
      <c r="AK352" s="11" t="e">
        <f>+'Ark1'!#REF!</f>
        <v>#REF!</v>
      </c>
      <c r="AL352" s="1" t="e">
        <f t="shared" si="12"/>
        <v>#REF!</v>
      </c>
      <c r="AM352" s="1" t="e">
        <f t="shared" si="13"/>
        <v>#REF!</v>
      </c>
      <c r="AN352" s="47"/>
      <c r="AO352" s="1"/>
      <c r="AP352" s="1"/>
      <c r="AQ352" s="1"/>
      <c r="AR352" s="1"/>
      <c r="AS352" s="1"/>
      <c r="AT352" s="1"/>
    </row>
    <row r="353" spans="23:46">
      <c r="W353" s="47"/>
      <c r="X353" t="e">
        <f>+'Ark1'!#REF!</f>
        <v>#REF!</v>
      </c>
      <c r="Y353" t="e">
        <f>+'Ark1'!#REF!</f>
        <v>#REF!</v>
      </c>
      <c r="Z353" s="3">
        <v>0</v>
      </c>
      <c r="AA353" t="e">
        <f>+'Ark1'!#REF!</f>
        <v>#REF!</v>
      </c>
      <c r="AB353" t="e">
        <f>+'Ark1'!#REF!</f>
        <v>#REF!</v>
      </c>
      <c r="AC353" s="207" t="e">
        <f>+'Ark1'!#REF!</f>
        <v>#REF!</v>
      </c>
      <c r="AD353" s="207" t="e">
        <f>+'Ark1'!#REF!</f>
        <v>#REF!</v>
      </c>
      <c r="AE353" s="1" t="e">
        <f>+'Ark1'!#REF!</f>
        <v>#REF!</v>
      </c>
      <c r="AF353" s="1" t="e">
        <f>+'Ark1'!#REF!</f>
        <v>#REF!</v>
      </c>
      <c r="AG353" s="101" t="e">
        <f>+'Ark1'!#REF!</f>
        <v>#REF!</v>
      </c>
      <c r="AH353" s="101" t="e">
        <f>+'Ark1'!#REF!</f>
        <v>#REF!</v>
      </c>
      <c r="AI353" s="11" t="e">
        <f>+'Ark1'!#REF!</f>
        <v>#REF!</v>
      </c>
      <c r="AJ353" s="11" t="e">
        <f>+'Ark1'!#REF!</f>
        <v>#REF!</v>
      </c>
      <c r="AK353" s="11" t="e">
        <f>+'Ark1'!#REF!</f>
        <v>#REF!</v>
      </c>
      <c r="AL353" s="1" t="e">
        <f t="shared" si="12"/>
        <v>#REF!</v>
      </c>
      <c r="AM353" s="1" t="e">
        <f t="shared" si="13"/>
        <v>#REF!</v>
      </c>
      <c r="AN353" s="47"/>
      <c r="AO353" s="1"/>
      <c r="AP353" s="1"/>
      <c r="AQ353" s="1"/>
      <c r="AR353" s="1"/>
      <c r="AS353" s="1"/>
      <c r="AT353" s="1"/>
    </row>
    <row r="354" spans="23:46">
      <c r="W354" s="47"/>
      <c r="X354" t="e">
        <f>+'Ark1'!#REF!</f>
        <v>#REF!</v>
      </c>
      <c r="Y354" t="e">
        <f>+'Ark1'!#REF!</f>
        <v>#REF!</v>
      </c>
      <c r="Z354" s="3">
        <v>0</v>
      </c>
      <c r="AA354" t="e">
        <f>+'Ark1'!#REF!</f>
        <v>#REF!</v>
      </c>
      <c r="AB354" t="e">
        <f>+'Ark1'!#REF!</f>
        <v>#REF!</v>
      </c>
      <c r="AC354" s="207" t="e">
        <f>+'Ark1'!#REF!</f>
        <v>#REF!</v>
      </c>
      <c r="AD354" s="207" t="e">
        <f>+'Ark1'!#REF!</f>
        <v>#REF!</v>
      </c>
      <c r="AE354" s="1" t="e">
        <f>+'Ark1'!#REF!</f>
        <v>#REF!</v>
      </c>
      <c r="AF354" s="1" t="e">
        <f>+'Ark1'!#REF!</f>
        <v>#REF!</v>
      </c>
      <c r="AG354" s="101" t="e">
        <f>+'Ark1'!#REF!</f>
        <v>#REF!</v>
      </c>
      <c r="AH354" s="101" t="e">
        <f>+'Ark1'!#REF!</f>
        <v>#REF!</v>
      </c>
      <c r="AI354" s="11" t="e">
        <f>+'Ark1'!#REF!</f>
        <v>#REF!</v>
      </c>
      <c r="AJ354" s="11" t="e">
        <f>+'Ark1'!#REF!</f>
        <v>#REF!</v>
      </c>
      <c r="AK354" s="11" t="e">
        <f>+'Ark1'!#REF!</f>
        <v>#REF!</v>
      </c>
      <c r="AL354" s="1" t="e">
        <f t="shared" si="12"/>
        <v>#REF!</v>
      </c>
      <c r="AM354" s="1" t="e">
        <f t="shared" si="13"/>
        <v>#REF!</v>
      </c>
      <c r="AN354" s="47"/>
      <c r="AO354" s="1"/>
      <c r="AP354" s="1"/>
      <c r="AQ354" s="1"/>
      <c r="AR354" s="1"/>
      <c r="AS354" s="1"/>
      <c r="AT354" s="1"/>
    </row>
    <row r="355" spans="23:46">
      <c r="W355" s="47"/>
      <c r="X355" t="e">
        <f>+'Ark1'!#REF!</f>
        <v>#REF!</v>
      </c>
      <c r="Y355" t="e">
        <f>+'Ark1'!#REF!</f>
        <v>#REF!</v>
      </c>
      <c r="Z355" s="3">
        <v>0</v>
      </c>
      <c r="AA355" t="e">
        <f>+'Ark1'!#REF!</f>
        <v>#REF!</v>
      </c>
      <c r="AB355" t="e">
        <f>+'Ark1'!#REF!</f>
        <v>#REF!</v>
      </c>
      <c r="AC355" s="207" t="e">
        <f>+'Ark1'!#REF!</f>
        <v>#REF!</v>
      </c>
      <c r="AD355" s="207" t="e">
        <f>+'Ark1'!#REF!</f>
        <v>#REF!</v>
      </c>
      <c r="AE355" s="1" t="e">
        <f>+'Ark1'!#REF!</f>
        <v>#REF!</v>
      </c>
      <c r="AF355" s="1" t="e">
        <f>+'Ark1'!#REF!</f>
        <v>#REF!</v>
      </c>
      <c r="AG355" s="101" t="e">
        <f>+'Ark1'!#REF!</f>
        <v>#REF!</v>
      </c>
      <c r="AH355" s="101" t="e">
        <f>+'Ark1'!#REF!</f>
        <v>#REF!</v>
      </c>
      <c r="AI355" s="11" t="e">
        <f>+'Ark1'!#REF!</f>
        <v>#REF!</v>
      </c>
      <c r="AJ355" s="11" t="e">
        <f>+'Ark1'!#REF!</f>
        <v>#REF!</v>
      </c>
      <c r="AK355" s="11" t="e">
        <f>+'Ark1'!#REF!</f>
        <v>#REF!</v>
      </c>
      <c r="AL355" s="1" t="e">
        <f t="shared" si="12"/>
        <v>#REF!</v>
      </c>
      <c r="AM355" s="1" t="e">
        <f t="shared" si="13"/>
        <v>#REF!</v>
      </c>
      <c r="AN355" s="47"/>
      <c r="AO355" s="1"/>
      <c r="AP355" s="1"/>
      <c r="AQ355" s="1"/>
      <c r="AR355" s="1"/>
      <c r="AS355" s="1"/>
      <c r="AT355" s="1"/>
    </row>
    <row r="356" spans="23:46">
      <c r="W356" s="47"/>
      <c r="X356" t="e">
        <f>+'Ark1'!#REF!</f>
        <v>#REF!</v>
      </c>
      <c r="Y356" t="e">
        <f>+'Ark1'!#REF!</f>
        <v>#REF!</v>
      </c>
      <c r="Z356" s="3">
        <v>0</v>
      </c>
      <c r="AA356" t="e">
        <f>+'Ark1'!#REF!</f>
        <v>#REF!</v>
      </c>
      <c r="AB356" t="e">
        <f>+'Ark1'!#REF!</f>
        <v>#REF!</v>
      </c>
      <c r="AC356" s="207" t="e">
        <f>+'Ark1'!#REF!</f>
        <v>#REF!</v>
      </c>
      <c r="AD356" s="207" t="e">
        <f>+'Ark1'!#REF!</f>
        <v>#REF!</v>
      </c>
      <c r="AE356" s="1" t="e">
        <f>+'Ark1'!#REF!</f>
        <v>#REF!</v>
      </c>
      <c r="AF356" s="1" t="e">
        <f>+'Ark1'!#REF!</f>
        <v>#REF!</v>
      </c>
      <c r="AG356" s="101" t="e">
        <f>+'Ark1'!#REF!</f>
        <v>#REF!</v>
      </c>
      <c r="AH356" s="101" t="e">
        <f>+'Ark1'!#REF!</f>
        <v>#REF!</v>
      </c>
      <c r="AI356" s="11" t="e">
        <f>+'Ark1'!#REF!</f>
        <v>#REF!</v>
      </c>
      <c r="AJ356" s="11" t="e">
        <f>+'Ark1'!#REF!</f>
        <v>#REF!</v>
      </c>
      <c r="AK356" s="11" t="e">
        <f>+'Ark1'!#REF!</f>
        <v>#REF!</v>
      </c>
      <c r="AL356" s="1" t="e">
        <f t="shared" si="12"/>
        <v>#REF!</v>
      </c>
      <c r="AM356" s="1" t="e">
        <f t="shared" si="13"/>
        <v>#REF!</v>
      </c>
      <c r="AN356" s="47"/>
      <c r="AO356" s="1"/>
      <c r="AP356" s="1"/>
      <c r="AQ356" s="1"/>
      <c r="AR356" s="1"/>
      <c r="AS356" s="1"/>
      <c r="AT356" s="1"/>
    </row>
    <row r="357" spans="23:46">
      <c r="W357" s="47"/>
      <c r="X357" t="e">
        <f>+'Ark1'!#REF!</f>
        <v>#REF!</v>
      </c>
      <c r="Y357" t="e">
        <f>+'Ark1'!#REF!</f>
        <v>#REF!</v>
      </c>
      <c r="Z357" s="3">
        <v>0</v>
      </c>
      <c r="AA357" t="e">
        <f>+'Ark1'!#REF!</f>
        <v>#REF!</v>
      </c>
      <c r="AB357" t="e">
        <f>+'Ark1'!#REF!</f>
        <v>#REF!</v>
      </c>
      <c r="AC357" s="207" t="e">
        <f>+'Ark1'!#REF!</f>
        <v>#REF!</v>
      </c>
      <c r="AD357" s="207" t="e">
        <f>+'Ark1'!#REF!</f>
        <v>#REF!</v>
      </c>
      <c r="AE357" s="1" t="e">
        <f>+'Ark1'!#REF!</f>
        <v>#REF!</v>
      </c>
      <c r="AF357" s="1" t="e">
        <f>+'Ark1'!#REF!</f>
        <v>#REF!</v>
      </c>
      <c r="AG357" s="101" t="e">
        <f>+'Ark1'!#REF!</f>
        <v>#REF!</v>
      </c>
      <c r="AH357" s="101" t="e">
        <f>+'Ark1'!#REF!</f>
        <v>#REF!</v>
      </c>
      <c r="AI357" s="11" t="e">
        <f>+'Ark1'!#REF!</f>
        <v>#REF!</v>
      </c>
      <c r="AJ357" s="11" t="e">
        <f>+'Ark1'!#REF!</f>
        <v>#REF!</v>
      </c>
      <c r="AK357" s="11" t="e">
        <f>+'Ark1'!#REF!</f>
        <v>#REF!</v>
      </c>
      <c r="AL357" s="1" t="e">
        <f t="shared" si="12"/>
        <v>#REF!</v>
      </c>
      <c r="AM357" s="1" t="e">
        <f t="shared" si="13"/>
        <v>#REF!</v>
      </c>
      <c r="AN357" s="47"/>
      <c r="AO357" s="1"/>
      <c r="AP357" s="1"/>
      <c r="AQ357" s="1"/>
      <c r="AR357" s="1"/>
      <c r="AS357" s="1"/>
      <c r="AT357" s="1"/>
    </row>
    <row r="358" spans="23:46">
      <c r="W358" s="47"/>
      <c r="X358" t="e">
        <f>+'Ark1'!#REF!</f>
        <v>#REF!</v>
      </c>
      <c r="Y358" t="e">
        <f>+'Ark1'!#REF!</f>
        <v>#REF!</v>
      </c>
      <c r="Z358" s="3">
        <v>0</v>
      </c>
      <c r="AA358" t="e">
        <f>+'Ark1'!#REF!</f>
        <v>#REF!</v>
      </c>
      <c r="AB358" t="e">
        <f>+'Ark1'!#REF!</f>
        <v>#REF!</v>
      </c>
      <c r="AC358" s="207" t="e">
        <f>+'Ark1'!#REF!</f>
        <v>#REF!</v>
      </c>
      <c r="AD358" s="207" t="e">
        <f>+'Ark1'!#REF!</f>
        <v>#REF!</v>
      </c>
      <c r="AE358" s="1" t="e">
        <f>+'Ark1'!#REF!</f>
        <v>#REF!</v>
      </c>
      <c r="AF358" s="1" t="e">
        <f>+'Ark1'!#REF!</f>
        <v>#REF!</v>
      </c>
      <c r="AG358" s="101" t="e">
        <f>+'Ark1'!#REF!</f>
        <v>#REF!</v>
      </c>
      <c r="AH358" s="101" t="e">
        <f>+'Ark1'!#REF!</f>
        <v>#REF!</v>
      </c>
      <c r="AI358" s="11" t="e">
        <f>+'Ark1'!#REF!</f>
        <v>#REF!</v>
      </c>
      <c r="AJ358" s="11" t="e">
        <f>+'Ark1'!#REF!</f>
        <v>#REF!</v>
      </c>
      <c r="AK358" s="11" t="e">
        <f>+'Ark1'!#REF!</f>
        <v>#REF!</v>
      </c>
      <c r="AL358" s="1" t="e">
        <f t="shared" si="12"/>
        <v>#REF!</v>
      </c>
      <c r="AM358" s="1" t="e">
        <f t="shared" si="13"/>
        <v>#REF!</v>
      </c>
      <c r="AN358" s="47"/>
      <c r="AO358" s="1"/>
      <c r="AP358" s="1"/>
      <c r="AQ358" s="1"/>
      <c r="AR358" s="1"/>
      <c r="AS358" s="1"/>
      <c r="AT358" s="1"/>
    </row>
    <row r="359" spans="23:46">
      <c r="W359" s="47"/>
      <c r="X359" t="e">
        <f>+'Ark1'!#REF!</f>
        <v>#REF!</v>
      </c>
      <c r="Y359" t="e">
        <f>+'Ark1'!#REF!</f>
        <v>#REF!</v>
      </c>
      <c r="Z359" s="3">
        <v>0</v>
      </c>
      <c r="AA359" t="e">
        <f>+'Ark1'!#REF!</f>
        <v>#REF!</v>
      </c>
      <c r="AB359" t="e">
        <f>+'Ark1'!#REF!</f>
        <v>#REF!</v>
      </c>
      <c r="AC359" s="207" t="e">
        <f>+'Ark1'!#REF!</f>
        <v>#REF!</v>
      </c>
      <c r="AD359" s="207" t="e">
        <f>+'Ark1'!#REF!</f>
        <v>#REF!</v>
      </c>
      <c r="AE359" s="1" t="e">
        <f>+'Ark1'!#REF!</f>
        <v>#REF!</v>
      </c>
      <c r="AF359" s="1" t="e">
        <f>+'Ark1'!#REF!</f>
        <v>#REF!</v>
      </c>
      <c r="AG359" s="101" t="e">
        <f>+'Ark1'!#REF!</f>
        <v>#REF!</v>
      </c>
      <c r="AH359" s="101" t="e">
        <f>+'Ark1'!#REF!</f>
        <v>#REF!</v>
      </c>
      <c r="AI359" s="11" t="e">
        <f>+'Ark1'!#REF!</f>
        <v>#REF!</v>
      </c>
      <c r="AJ359" s="11" t="e">
        <f>+'Ark1'!#REF!</f>
        <v>#REF!</v>
      </c>
      <c r="AK359" s="11" t="e">
        <f>+'Ark1'!#REF!</f>
        <v>#REF!</v>
      </c>
      <c r="AL359" s="1" t="e">
        <f t="shared" si="12"/>
        <v>#REF!</v>
      </c>
      <c r="AM359" s="1" t="e">
        <f t="shared" si="13"/>
        <v>#REF!</v>
      </c>
      <c r="AN359" s="47"/>
      <c r="AO359" s="1"/>
      <c r="AP359" s="1"/>
      <c r="AQ359" s="1"/>
      <c r="AR359" s="1"/>
      <c r="AS359" s="1"/>
      <c r="AT359" s="1"/>
    </row>
    <row r="360" spans="23:46">
      <c r="W360" s="47"/>
      <c r="X360" t="e">
        <f>+'Ark1'!#REF!</f>
        <v>#REF!</v>
      </c>
      <c r="Y360" t="e">
        <f>+'Ark1'!#REF!</f>
        <v>#REF!</v>
      </c>
      <c r="Z360" s="3">
        <v>0</v>
      </c>
      <c r="AA360" t="e">
        <f>+'Ark1'!#REF!</f>
        <v>#REF!</v>
      </c>
      <c r="AB360" t="e">
        <f>+'Ark1'!#REF!</f>
        <v>#REF!</v>
      </c>
      <c r="AC360" s="207" t="e">
        <f>+'Ark1'!#REF!</f>
        <v>#REF!</v>
      </c>
      <c r="AD360" s="207" t="e">
        <f>+'Ark1'!#REF!</f>
        <v>#REF!</v>
      </c>
      <c r="AE360" s="1" t="e">
        <f>+'Ark1'!#REF!</f>
        <v>#REF!</v>
      </c>
      <c r="AF360" s="1" t="e">
        <f>+'Ark1'!#REF!</f>
        <v>#REF!</v>
      </c>
      <c r="AG360" s="101" t="e">
        <f>+'Ark1'!#REF!</f>
        <v>#REF!</v>
      </c>
      <c r="AH360" s="101" t="e">
        <f>+'Ark1'!#REF!</f>
        <v>#REF!</v>
      </c>
      <c r="AI360" s="11" t="e">
        <f>+'Ark1'!#REF!</f>
        <v>#REF!</v>
      </c>
      <c r="AJ360" s="11" t="e">
        <f>+'Ark1'!#REF!</f>
        <v>#REF!</v>
      </c>
      <c r="AK360" s="11" t="e">
        <f>+'Ark1'!#REF!</f>
        <v>#REF!</v>
      </c>
      <c r="AL360" s="1" t="e">
        <f t="shared" si="12"/>
        <v>#REF!</v>
      </c>
      <c r="AM360" s="1" t="e">
        <f t="shared" si="13"/>
        <v>#REF!</v>
      </c>
      <c r="AN360" s="47"/>
      <c r="AO360" s="1"/>
      <c r="AP360" s="1"/>
      <c r="AQ360" s="1"/>
      <c r="AR360" s="1"/>
      <c r="AS360" s="1"/>
      <c r="AT360" s="1"/>
    </row>
    <row r="361" spans="23:46">
      <c r="W361" s="47"/>
      <c r="X361" t="e">
        <f>+'Ark1'!#REF!</f>
        <v>#REF!</v>
      </c>
      <c r="Y361" t="e">
        <f>+'Ark1'!#REF!</f>
        <v>#REF!</v>
      </c>
      <c r="Z361" s="3">
        <v>0</v>
      </c>
      <c r="AA361" t="e">
        <f>+'Ark1'!#REF!</f>
        <v>#REF!</v>
      </c>
      <c r="AB361" t="e">
        <f>+'Ark1'!#REF!</f>
        <v>#REF!</v>
      </c>
      <c r="AC361" s="207" t="e">
        <f>+'Ark1'!#REF!</f>
        <v>#REF!</v>
      </c>
      <c r="AD361" s="207" t="e">
        <f>+'Ark1'!#REF!</f>
        <v>#REF!</v>
      </c>
      <c r="AE361" s="1" t="e">
        <f>+'Ark1'!#REF!</f>
        <v>#REF!</v>
      </c>
      <c r="AF361" s="1" t="e">
        <f>+'Ark1'!#REF!</f>
        <v>#REF!</v>
      </c>
      <c r="AG361" s="101" t="e">
        <f>+'Ark1'!#REF!</f>
        <v>#REF!</v>
      </c>
      <c r="AH361" s="101" t="e">
        <f>+'Ark1'!#REF!</f>
        <v>#REF!</v>
      </c>
      <c r="AI361" s="11" t="e">
        <f>+'Ark1'!#REF!</f>
        <v>#REF!</v>
      </c>
      <c r="AJ361" s="11" t="e">
        <f>+'Ark1'!#REF!</f>
        <v>#REF!</v>
      </c>
      <c r="AK361" s="11" t="e">
        <f>+'Ark1'!#REF!</f>
        <v>#REF!</v>
      </c>
      <c r="AL361" s="1" t="e">
        <f t="shared" si="12"/>
        <v>#REF!</v>
      </c>
      <c r="AM361" s="1" t="e">
        <f t="shared" si="13"/>
        <v>#REF!</v>
      </c>
      <c r="AN361" s="47"/>
      <c r="AO361" s="1"/>
      <c r="AP361" s="1"/>
      <c r="AQ361" s="1"/>
      <c r="AR361" s="1"/>
      <c r="AS361" s="1"/>
      <c r="AT361" s="1"/>
    </row>
    <row r="362" spans="23:46">
      <c r="W362" s="47"/>
      <c r="X362" t="e">
        <f>+'Ark1'!#REF!</f>
        <v>#REF!</v>
      </c>
      <c r="Y362" t="e">
        <f>+'Ark1'!#REF!</f>
        <v>#REF!</v>
      </c>
      <c r="Z362" s="3">
        <v>0</v>
      </c>
      <c r="AA362" t="e">
        <f>+'Ark1'!#REF!</f>
        <v>#REF!</v>
      </c>
      <c r="AB362" t="e">
        <f>+'Ark1'!#REF!</f>
        <v>#REF!</v>
      </c>
      <c r="AC362" s="207" t="e">
        <f>+'Ark1'!#REF!</f>
        <v>#REF!</v>
      </c>
      <c r="AD362" s="207" t="e">
        <f>+'Ark1'!#REF!</f>
        <v>#REF!</v>
      </c>
      <c r="AE362" s="1" t="e">
        <f>+'Ark1'!#REF!</f>
        <v>#REF!</v>
      </c>
      <c r="AF362" s="1" t="e">
        <f>+'Ark1'!#REF!</f>
        <v>#REF!</v>
      </c>
      <c r="AG362" s="101" t="e">
        <f>+'Ark1'!#REF!</f>
        <v>#REF!</v>
      </c>
      <c r="AH362" s="101" t="e">
        <f>+'Ark1'!#REF!</f>
        <v>#REF!</v>
      </c>
      <c r="AI362" s="11" t="e">
        <f>+'Ark1'!#REF!</f>
        <v>#REF!</v>
      </c>
      <c r="AJ362" s="11" t="e">
        <f>+'Ark1'!#REF!</f>
        <v>#REF!</v>
      </c>
      <c r="AK362" s="11" t="e">
        <f>+'Ark1'!#REF!</f>
        <v>#REF!</v>
      </c>
      <c r="AL362" s="1" t="e">
        <f t="shared" si="12"/>
        <v>#REF!</v>
      </c>
      <c r="AM362" s="1" t="e">
        <f t="shared" si="13"/>
        <v>#REF!</v>
      </c>
      <c r="AN362" s="47"/>
      <c r="AO362" s="1"/>
      <c r="AP362" s="1"/>
      <c r="AQ362" s="1"/>
      <c r="AR362" s="1"/>
      <c r="AS362" s="1"/>
      <c r="AT362" s="1"/>
    </row>
    <row r="363" spans="23:46">
      <c r="W363" s="47"/>
      <c r="X363" t="e">
        <f>+'Ark1'!#REF!</f>
        <v>#REF!</v>
      </c>
      <c r="Y363" t="e">
        <f>+'Ark1'!#REF!</f>
        <v>#REF!</v>
      </c>
      <c r="Z363" s="3">
        <v>0</v>
      </c>
      <c r="AA363" t="e">
        <f>+'Ark1'!#REF!</f>
        <v>#REF!</v>
      </c>
      <c r="AB363" t="e">
        <f>+'Ark1'!#REF!</f>
        <v>#REF!</v>
      </c>
      <c r="AC363" s="207" t="e">
        <f>+'Ark1'!#REF!</f>
        <v>#REF!</v>
      </c>
      <c r="AD363" s="207" t="e">
        <f>+'Ark1'!#REF!</f>
        <v>#REF!</v>
      </c>
      <c r="AE363" s="1" t="e">
        <f>+'Ark1'!#REF!</f>
        <v>#REF!</v>
      </c>
      <c r="AF363" s="1" t="e">
        <f>+'Ark1'!#REF!</f>
        <v>#REF!</v>
      </c>
      <c r="AG363" s="101" t="e">
        <f>+'Ark1'!#REF!</f>
        <v>#REF!</v>
      </c>
      <c r="AH363" s="101" t="e">
        <f>+'Ark1'!#REF!</f>
        <v>#REF!</v>
      </c>
      <c r="AI363" s="11" t="e">
        <f>+'Ark1'!#REF!</f>
        <v>#REF!</v>
      </c>
      <c r="AJ363" s="11" t="e">
        <f>+'Ark1'!#REF!</f>
        <v>#REF!</v>
      </c>
      <c r="AK363" s="11" t="e">
        <f>+'Ark1'!#REF!</f>
        <v>#REF!</v>
      </c>
      <c r="AL363" s="1" t="e">
        <f t="shared" si="12"/>
        <v>#REF!</v>
      </c>
      <c r="AM363" s="1" t="e">
        <f t="shared" si="13"/>
        <v>#REF!</v>
      </c>
      <c r="AN363" s="47"/>
    </row>
    <row r="364" spans="23:46"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96"/>
      <c r="AI364" s="47"/>
      <c r="AJ364" s="47"/>
      <c r="AK364" s="47"/>
      <c r="AL364" s="47"/>
      <c r="AM364" s="47"/>
      <c r="AN364" s="47"/>
    </row>
    <row r="365" spans="23:46"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96"/>
      <c r="AI365" s="47"/>
      <c r="AJ365" s="47"/>
      <c r="AK365" s="47"/>
      <c r="AL365" s="47"/>
      <c r="AM365" s="47"/>
      <c r="AN365" s="47"/>
    </row>
  </sheetData>
  <mergeCells count="1">
    <mergeCell ref="AJ5:AK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96" zoomScaleNormal="96" workbookViewId="0">
      <pane ySplit="10" topLeftCell="A24" activePane="bottomLeft" state="frozen"/>
      <selection pane="bottomLeft" activeCell="A43" sqref="A43"/>
    </sheetView>
  </sheetViews>
  <sheetFormatPr baseColWidth="10" defaultRowHeight="15"/>
  <cols>
    <col min="1" max="1" width="1.54296875" customWidth="1"/>
    <col min="2" max="2" width="5.36328125" customWidth="1"/>
    <col min="3" max="3" width="3.36328125" customWidth="1"/>
    <col min="4" max="4" width="17.36328125" customWidth="1"/>
    <col min="5" max="5" width="7" customWidth="1"/>
    <col min="6" max="6" width="7.453125" style="342" customWidth="1"/>
    <col min="7" max="7" width="6.453125" style="101" customWidth="1"/>
    <col min="8" max="8" width="4.54296875" style="101" customWidth="1"/>
    <col min="9" max="9" width="5.36328125" style="101" customWidth="1"/>
    <col min="10" max="10" width="0.7265625" style="101" customWidth="1"/>
    <col min="11" max="11" width="5.36328125" style="440" customWidth="1"/>
    <col min="12" max="12" width="1.54296875" style="440" customWidth="1"/>
    <col min="13" max="13" width="5.36328125" style="441" customWidth="1"/>
    <col min="14" max="14" width="1.81640625" style="441" customWidth="1"/>
    <col min="15" max="15" width="5.36328125" style="441" customWidth="1"/>
    <col min="16" max="16" width="1.7265625" style="101" customWidth="1"/>
    <col min="17" max="17" width="6.81640625" customWidth="1"/>
    <col min="18" max="18" width="4.453125" style="1" customWidth="1"/>
    <col min="19" max="19" width="7.08984375" customWidth="1"/>
    <col min="20" max="20" width="6.81640625" style="101" customWidth="1"/>
    <col min="21" max="21" width="5.36328125" style="11" customWidth="1"/>
    <col min="22" max="23" width="4.90625" style="11" customWidth="1"/>
    <col min="24" max="24" width="1.81640625" style="11" customWidth="1"/>
    <col min="25" max="25" width="6.1796875" style="101" customWidth="1"/>
    <col min="26" max="26" width="4.90625" customWidth="1"/>
    <col min="27" max="27" width="7" customWidth="1"/>
    <col min="28" max="28" width="6.36328125" style="11" customWidth="1"/>
    <col min="29" max="29" width="4.90625" style="11" customWidth="1"/>
    <col min="30" max="30" width="7.1796875" style="11" customWidth="1"/>
    <col min="31" max="31" width="2.1796875" customWidth="1"/>
    <col min="32" max="32" width="6.453125" style="11" customWidth="1"/>
    <col min="45" max="45" width="14" customWidth="1"/>
    <col min="46" max="46" width="12.54296875" customWidth="1"/>
    <col min="47" max="47" width="10.90625" customWidth="1"/>
  </cols>
  <sheetData>
    <row r="1" spans="1:57" ht="15.6">
      <c r="A1" s="47"/>
      <c r="B1" s="47"/>
      <c r="C1" s="47"/>
      <c r="D1" s="47"/>
      <c r="E1" s="47"/>
      <c r="F1" s="345"/>
      <c r="G1" s="96"/>
      <c r="H1" s="96"/>
      <c r="I1" s="96"/>
      <c r="J1" s="96"/>
      <c r="K1" s="427"/>
      <c r="L1" s="427"/>
      <c r="M1" s="428"/>
      <c r="N1" s="428"/>
      <c r="O1" s="428"/>
      <c r="P1" s="96"/>
      <c r="Q1" s="47"/>
      <c r="R1" s="160"/>
      <c r="S1" s="47"/>
      <c r="T1" s="96"/>
      <c r="U1" s="75"/>
      <c r="V1" s="75"/>
      <c r="W1" s="75"/>
      <c r="X1" s="75"/>
      <c r="Y1" s="96"/>
      <c r="Z1" s="47"/>
      <c r="AA1" s="47"/>
      <c r="AB1" s="75"/>
      <c r="AC1" s="75"/>
      <c r="AD1" s="75"/>
      <c r="AE1" s="47"/>
      <c r="AF1" s="75"/>
      <c r="AG1" s="47"/>
      <c r="AH1" s="4"/>
      <c r="AI1" s="61"/>
      <c r="AJ1" s="61"/>
      <c r="AK1" s="1"/>
      <c r="AL1" s="5"/>
    </row>
    <row r="2" spans="1:57" s="193" customFormat="1" ht="31.8">
      <c r="A2" s="192"/>
      <c r="B2" s="192"/>
      <c r="C2" s="146" t="s">
        <v>452</v>
      </c>
      <c r="D2" s="192"/>
      <c r="E2" s="192"/>
      <c r="F2" s="350"/>
      <c r="G2" s="203"/>
      <c r="H2" s="203"/>
      <c r="I2" s="203"/>
      <c r="J2" s="203"/>
      <c r="K2" s="429"/>
      <c r="L2" s="429"/>
      <c r="M2" s="430"/>
      <c r="N2" s="430"/>
      <c r="O2" s="430"/>
      <c r="P2" s="203"/>
      <c r="Q2" s="146" t="str">
        <f>+År!B2</f>
        <v>DIELAM:</v>
      </c>
      <c r="R2" s="299"/>
      <c r="S2" s="192"/>
      <c r="T2" s="203"/>
      <c r="U2" s="208"/>
      <c r="V2" s="208"/>
      <c r="W2" s="208"/>
      <c r="X2" s="208"/>
      <c r="Y2" s="203"/>
      <c r="Z2" s="192"/>
      <c r="AA2" s="192"/>
      <c r="AB2" s="208"/>
      <c r="AC2" s="208"/>
      <c r="AD2" s="208"/>
      <c r="AE2" s="192"/>
      <c r="AF2" s="208"/>
      <c r="AG2" s="192"/>
      <c r="AH2" s="4"/>
      <c r="AI2" s="61"/>
      <c r="AJ2"/>
      <c r="AK2" s="1"/>
      <c r="AL2" s="5"/>
      <c r="AM2"/>
      <c r="AN2"/>
      <c r="AO2"/>
      <c r="AP2"/>
      <c r="AQ2"/>
      <c r="AR2"/>
      <c r="AS2"/>
    </row>
    <row r="3" spans="1:57" ht="15.6">
      <c r="A3" s="47"/>
      <c r="B3" s="47"/>
      <c r="C3" s="47"/>
      <c r="D3" s="47"/>
      <c r="E3" s="47"/>
      <c r="F3" s="345"/>
      <c r="G3" s="96"/>
      <c r="H3" s="96"/>
      <c r="I3" s="96"/>
      <c r="J3" s="96"/>
      <c r="K3" s="427"/>
      <c r="L3" s="427"/>
      <c r="M3" s="428"/>
      <c r="N3" s="428"/>
      <c r="O3" s="428"/>
      <c r="P3" s="96"/>
      <c r="Q3" s="47"/>
      <c r="R3" s="160"/>
      <c r="S3" s="47"/>
      <c r="T3" s="96"/>
      <c r="U3" s="75"/>
      <c r="V3" s="75"/>
      <c r="W3" s="75"/>
      <c r="X3" s="75"/>
      <c r="Y3" s="96"/>
      <c r="Z3" s="47"/>
      <c r="AA3" s="47"/>
      <c r="AB3" s="75"/>
      <c r="AC3" s="75"/>
      <c r="AD3" s="75"/>
      <c r="AE3" s="47"/>
      <c r="AF3" s="75"/>
      <c r="AG3" s="47"/>
      <c r="AH3" s="4"/>
      <c r="AI3" s="61"/>
      <c r="AK3" s="1"/>
      <c r="AL3" s="5"/>
    </row>
    <row r="4" spans="1:57" ht="15.6">
      <c r="A4" s="47"/>
      <c r="B4" s="47"/>
      <c r="C4" s="47"/>
      <c r="D4" s="47"/>
      <c r="E4" s="47"/>
      <c r="F4" s="345"/>
      <c r="G4" s="96"/>
      <c r="H4" s="96"/>
      <c r="I4" s="96"/>
      <c r="J4" s="96"/>
      <c r="K4" s="427"/>
      <c r="L4" s="427"/>
      <c r="M4" s="428"/>
      <c r="N4" s="428"/>
      <c r="O4" s="428"/>
      <c r="P4" s="96"/>
      <c r="Q4" s="47"/>
      <c r="R4" s="160"/>
      <c r="S4" s="47"/>
      <c r="T4" s="96"/>
      <c r="U4" s="75"/>
      <c r="V4" s="75"/>
      <c r="W4" s="75"/>
      <c r="X4" s="75"/>
      <c r="Y4" s="96"/>
      <c r="Z4" s="47"/>
      <c r="AA4" s="47"/>
      <c r="AB4" s="75"/>
      <c r="AC4" s="75"/>
      <c r="AD4" s="75"/>
      <c r="AE4" s="47"/>
      <c r="AF4" s="75"/>
      <c r="AG4" s="47"/>
      <c r="AH4" s="4"/>
      <c r="AI4" s="61"/>
      <c r="AK4" s="1"/>
      <c r="AL4" s="5"/>
      <c r="AT4" s="4"/>
      <c r="AU4" s="4"/>
      <c r="AV4" s="4"/>
      <c r="AW4" s="4"/>
    </row>
    <row r="5" spans="1:57" s="202" customFormat="1" ht="22.2">
      <c r="A5" s="198"/>
      <c r="B5" s="198"/>
      <c r="C5" s="198"/>
      <c r="D5" s="198"/>
      <c r="E5" s="199" t="s">
        <v>5</v>
      </c>
      <c r="F5" s="425"/>
      <c r="G5" s="200">
        <f>+År!N2</f>
        <v>52</v>
      </c>
      <c r="H5" s="96"/>
      <c r="I5" s="198"/>
      <c r="J5" s="198"/>
      <c r="K5" s="429"/>
      <c r="L5" s="429"/>
      <c r="M5" s="431"/>
      <c r="N5" s="431"/>
      <c r="O5" s="431"/>
      <c r="P5" s="198"/>
      <c r="Q5" s="204"/>
      <c r="R5" s="160"/>
      <c r="S5" s="205"/>
      <c r="T5" s="198"/>
      <c r="U5" s="199" t="s">
        <v>431</v>
      </c>
      <c r="V5" s="205"/>
      <c r="W5" s="209"/>
      <c r="X5" s="209"/>
      <c r="Y5" s="209"/>
      <c r="Z5" s="209"/>
      <c r="AA5" s="517">
        <f>SUM(F11:F20)</f>
        <v>1903</v>
      </c>
      <c r="AB5" s="497"/>
      <c r="AC5" s="497"/>
      <c r="AD5" s="209"/>
      <c r="AE5" s="209"/>
      <c r="AF5" s="209"/>
      <c r="AG5" s="198"/>
      <c r="AH5" s="4"/>
      <c r="AI5" s="61"/>
      <c r="AJ5" s="4"/>
      <c r="AK5" s="61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201"/>
    </row>
    <row r="6" spans="1:57" ht="15.6">
      <c r="A6" s="50"/>
      <c r="B6" s="50"/>
      <c r="C6" s="50"/>
      <c r="D6" s="50"/>
      <c r="E6" s="50"/>
      <c r="F6" s="368"/>
      <c r="G6" s="155"/>
      <c r="H6" s="155"/>
      <c r="I6" s="96"/>
      <c r="J6" s="96"/>
      <c r="K6" s="427"/>
      <c r="L6" s="427"/>
      <c r="M6" s="428"/>
      <c r="N6" s="428"/>
      <c r="O6" s="428"/>
      <c r="P6" s="96"/>
      <c r="Q6" s="47"/>
      <c r="R6" s="162"/>
      <c r="S6" s="50"/>
      <c r="T6" s="96"/>
      <c r="U6" s="75"/>
      <c r="V6" s="75"/>
      <c r="W6" s="75"/>
      <c r="X6" s="75"/>
      <c r="Y6" s="96"/>
      <c r="Z6" s="47"/>
      <c r="AA6" s="47"/>
      <c r="AB6" s="75"/>
      <c r="AC6" s="75"/>
      <c r="AD6" s="75"/>
      <c r="AE6" s="47"/>
      <c r="AF6" s="75"/>
      <c r="AG6" s="47"/>
      <c r="AH6" s="4"/>
      <c r="AI6" s="61"/>
      <c r="AK6" s="1"/>
      <c r="AL6" s="5"/>
      <c r="AT6" s="4"/>
      <c r="AU6" s="4"/>
      <c r="AV6" s="4"/>
      <c r="AW6" s="4"/>
    </row>
    <row r="7" spans="1:57" ht="15.6">
      <c r="A7" s="50"/>
      <c r="B7" s="50"/>
      <c r="C7" s="50"/>
      <c r="D7" s="50"/>
      <c r="E7" s="50"/>
      <c r="F7" s="368"/>
      <c r="G7" s="155"/>
      <c r="H7" s="155"/>
      <c r="I7" s="96"/>
      <c r="J7" s="96"/>
      <c r="K7" s="427"/>
      <c r="L7" s="427"/>
      <c r="M7" s="428"/>
      <c r="N7" s="428"/>
      <c r="O7" s="428"/>
      <c r="P7" s="96"/>
      <c r="Q7" s="47"/>
      <c r="R7" s="162"/>
      <c r="S7" s="50"/>
      <c r="T7" s="96"/>
      <c r="U7" s="75"/>
      <c r="V7" s="75"/>
      <c r="W7" s="75"/>
      <c r="X7" s="75"/>
      <c r="Y7" s="96"/>
      <c r="Z7" s="47"/>
      <c r="AA7" s="47"/>
      <c r="AB7" s="75"/>
      <c r="AC7" s="75"/>
      <c r="AD7" s="75"/>
      <c r="AE7" s="47"/>
      <c r="AF7" s="211" t="s">
        <v>2</v>
      </c>
      <c r="AG7" s="47"/>
      <c r="AH7" s="4"/>
      <c r="AI7" s="61"/>
      <c r="AK7" s="1"/>
      <c r="AL7" s="5"/>
      <c r="AT7" s="4"/>
      <c r="AU7" s="4"/>
      <c r="AV7" s="4"/>
      <c r="AW7" s="4"/>
    </row>
    <row r="8" spans="1:57" ht="15.6">
      <c r="A8" s="47"/>
      <c r="B8" s="47"/>
      <c r="C8" s="47"/>
      <c r="D8" s="47"/>
      <c r="E8" s="54" t="s">
        <v>2</v>
      </c>
      <c r="F8" s="345"/>
      <c r="G8" s="96"/>
      <c r="H8" s="96"/>
      <c r="I8" s="96"/>
      <c r="J8" s="96"/>
      <c r="K8" s="427"/>
      <c r="L8" s="427"/>
      <c r="M8" s="428"/>
      <c r="N8" s="428"/>
      <c r="O8" s="428"/>
      <c r="P8" s="96"/>
      <c r="Q8" s="47"/>
      <c r="R8" s="160"/>
      <c r="S8" s="54" t="s">
        <v>22</v>
      </c>
      <c r="T8" s="96"/>
      <c r="U8" s="76" t="s">
        <v>518</v>
      </c>
      <c r="V8" s="76"/>
      <c r="W8" s="75"/>
      <c r="X8" s="75"/>
      <c r="Y8" s="104" t="s">
        <v>432</v>
      </c>
      <c r="Z8" s="47"/>
      <c r="AA8" s="47"/>
      <c r="AB8" s="76" t="s">
        <v>427</v>
      </c>
      <c r="AC8" s="211"/>
      <c r="AD8" s="211"/>
      <c r="AE8" s="47"/>
      <c r="AF8" s="76" t="s">
        <v>8</v>
      </c>
      <c r="AG8" s="47"/>
      <c r="AH8" s="4"/>
      <c r="AI8" s="61"/>
      <c r="AK8" s="1"/>
      <c r="AL8" s="5"/>
    </row>
    <row r="9" spans="1:57" ht="15.6">
      <c r="A9" s="47"/>
      <c r="B9" s="47"/>
      <c r="C9" s="47"/>
      <c r="D9" s="47"/>
      <c r="E9" s="54" t="s">
        <v>495</v>
      </c>
      <c r="F9" s="351" t="s">
        <v>2</v>
      </c>
      <c r="G9" s="104" t="s">
        <v>2</v>
      </c>
      <c r="H9" s="104"/>
      <c r="I9" s="104" t="s">
        <v>1</v>
      </c>
      <c r="J9" s="104"/>
      <c r="K9" s="432" t="s">
        <v>2</v>
      </c>
      <c r="L9" s="432"/>
      <c r="M9" s="418" t="s">
        <v>22</v>
      </c>
      <c r="N9" s="418"/>
      <c r="O9" s="418" t="s">
        <v>22</v>
      </c>
      <c r="P9" s="104"/>
      <c r="Q9" s="54" t="s">
        <v>22</v>
      </c>
      <c r="R9" s="300"/>
      <c r="S9" s="54" t="s">
        <v>497</v>
      </c>
      <c r="T9" s="104" t="s">
        <v>22</v>
      </c>
      <c r="U9" s="76" t="s">
        <v>533</v>
      </c>
      <c r="V9" s="76" t="s">
        <v>547</v>
      </c>
      <c r="W9" s="76" t="s">
        <v>547</v>
      </c>
      <c r="X9" s="76"/>
      <c r="Y9" s="418" t="s">
        <v>420</v>
      </c>
      <c r="Z9" s="446" t="s">
        <v>493</v>
      </c>
      <c r="AA9" s="446" t="s">
        <v>418</v>
      </c>
      <c r="AB9" s="76" t="s">
        <v>1</v>
      </c>
      <c r="AC9" s="76" t="s">
        <v>1</v>
      </c>
      <c r="AD9" s="76" t="s">
        <v>0</v>
      </c>
      <c r="AE9" s="47"/>
      <c r="AF9" s="76" t="s">
        <v>71</v>
      </c>
      <c r="AG9" s="47"/>
      <c r="AH9" s="4"/>
      <c r="AI9" s="61"/>
      <c r="AK9" s="1"/>
      <c r="AL9" s="5"/>
    </row>
    <row r="10" spans="1:57" ht="15.6">
      <c r="A10" s="47"/>
      <c r="B10" s="54" t="s">
        <v>91</v>
      </c>
      <c r="C10" s="54" t="s">
        <v>443</v>
      </c>
      <c r="D10" s="50"/>
      <c r="E10" s="55" t="s">
        <v>496</v>
      </c>
      <c r="F10" s="352" t="s">
        <v>8</v>
      </c>
      <c r="G10" s="105" t="s">
        <v>408</v>
      </c>
      <c r="H10" s="298" t="s">
        <v>498</v>
      </c>
      <c r="I10" s="105" t="s">
        <v>408</v>
      </c>
      <c r="J10" s="105"/>
      <c r="K10" s="433" t="s">
        <v>673</v>
      </c>
      <c r="L10" s="433"/>
      <c r="M10" s="434" t="s">
        <v>673</v>
      </c>
      <c r="N10" s="434"/>
      <c r="O10" s="434" t="s">
        <v>674</v>
      </c>
      <c r="P10" s="105"/>
      <c r="Q10" s="55" t="s">
        <v>0</v>
      </c>
      <c r="R10" s="301" t="s">
        <v>498</v>
      </c>
      <c r="S10" s="55" t="s">
        <v>419</v>
      </c>
      <c r="T10" s="105" t="s">
        <v>44</v>
      </c>
      <c r="U10" s="77" t="s">
        <v>500</v>
      </c>
      <c r="V10" s="77" t="s">
        <v>574</v>
      </c>
      <c r="W10" s="77" t="s">
        <v>575</v>
      </c>
      <c r="X10" s="77"/>
      <c r="Y10" s="434" t="s">
        <v>44</v>
      </c>
      <c r="Z10" s="447" t="s">
        <v>494</v>
      </c>
      <c r="AA10" s="447" t="s">
        <v>419</v>
      </c>
      <c r="AB10" s="77" t="s">
        <v>43</v>
      </c>
      <c r="AC10" s="77" t="s">
        <v>523</v>
      </c>
      <c r="AD10" s="77" t="s">
        <v>523</v>
      </c>
      <c r="AE10" s="47"/>
      <c r="AF10" s="77" t="s">
        <v>554</v>
      </c>
      <c r="AG10" s="47"/>
      <c r="AH10" s="4"/>
      <c r="AI10" s="61"/>
      <c r="AK10" s="1"/>
      <c r="AL10" s="5"/>
    </row>
    <row r="11" spans="1:57" ht="15.6">
      <c r="A11" s="47"/>
      <c r="B11" s="69">
        <f>+'Ark1'!C496</f>
        <v>2024</v>
      </c>
      <c r="C11" s="69">
        <f>+'Ark1'!K496</f>
        <v>0</v>
      </c>
      <c r="D11" s="69" t="str">
        <f>VLOOKUP(C11,RNR!$I$4:$J$13,2)</f>
        <v>Ordinær</v>
      </c>
      <c r="E11" s="69">
        <f>+IF(F11=0,"",'Ark1'!Q496)</f>
        <v>184</v>
      </c>
      <c r="F11" s="426">
        <f>+'Ark1'!R496</f>
        <v>1903</v>
      </c>
      <c r="G11" s="206">
        <f>+IF(F11=0,"",'Ark1'!AG496)</f>
        <v>100</v>
      </c>
      <c r="H11" s="206">
        <f t="shared" ref="H11:H20" si="0">+IF(F11=0,"",IF(F22=0,"",G11-G22))</f>
        <v>0.57845263919014656</v>
      </c>
      <c r="I11" s="206">
        <f>+IF(F11=0,"",'Ark1'!AH496)</f>
        <v>100</v>
      </c>
      <c r="J11" s="105"/>
      <c r="K11" s="435">
        <f>+IF(G11=0,"",'Ark1'!AJ496)</f>
        <v>1884</v>
      </c>
      <c r="L11" s="433"/>
      <c r="M11" s="436">
        <f>+IF(K11=0,"",'Ark1'!AK496)</f>
        <v>85.156794055201757</v>
      </c>
      <c r="N11" s="434"/>
      <c r="O11" s="436">
        <f>+IF(K11=0,"",'Ark1'!AL496)</f>
        <v>24.656695586624956</v>
      </c>
      <c r="P11" s="105"/>
      <c r="Q11" s="70">
        <f>+IF(F11=0,"",'Ark1'!S496)</f>
        <v>9.4781923279033062</v>
      </c>
      <c r="R11" s="103">
        <f t="shared" ref="R11:R20" si="1">+IF(F11=0,"",IF(F22=0,"",Q11-Q22))</f>
        <v>0.60982869153967023</v>
      </c>
      <c r="S11" s="70">
        <f>+IF(F11=0,"",'Ark1'!T496)</f>
        <v>6.9842354177614316</v>
      </c>
      <c r="T11" s="292">
        <f>+IF(F11=0,"",'Ark1'!U496)</f>
        <v>15.270204939569082</v>
      </c>
      <c r="U11" s="145">
        <f>+IF(F11=0,"",'Ark1'!W496)</f>
        <v>12.13872832369942</v>
      </c>
      <c r="V11" s="145">
        <f>+IF(F11=0,"",'Ark1'!X496)</f>
        <v>35.57540725170783</v>
      </c>
      <c r="W11" s="145">
        <f>+IF(F11=0,"",'Ark1'!Y496)</f>
        <v>1.2086179716237522</v>
      </c>
      <c r="X11" s="77"/>
      <c r="Y11" s="144">
        <f>+IF(F11=0,"",'Ark1'!AA496)</f>
        <v>2.9241093447134374</v>
      </c>
      <c r="Z11" s="70">
        <f>+IF(F11=0,"",'Ark1'!AB496)</f>
        <v>1.2192287090988772</v>
      </c>
      <c r="AA11" s="70">
        <f>+IF(F11=0,"",'Ark1'!AC496)</f>
        <v>1.4248612810637931</v>
      </c>
      <c r="AB11" s="145">
        <f>+IF(F11=0,"",'Ark1'!AD496)</f>
        <v>44.423544471419291</v>
      </c>
      <c r="AC11" s="145">
        <f>+IF(F11=0,"",'Ark1'!AE496)</f>
        <v>46.967099960137247</v>
      </c>
      <c r="AD11" s="145">
        <f>+IF(F11=0,"",'Ark1'!AF496)</f>
        <v>51.039631852395992</v>
      </c>
      <c r="AE11" s="47"/>
      <c r="AF11" s="145">
        <f t="shared" ref="AF11:AF22" si="2">+IF(F11=0,"",F11/E11)</f>
        <v>10.342391304347826</v>
      </c>
      <c r="AG11" s="47"/>
      <c r="AH11" s="4"/>
      <c r="AI11" s="61"/>
      <c r="AK11" s="1"/>
      <c r="AL11" s="5"/>
      <c r="AN11" s="2"/>
      <c r="AO11" s="2"/>
      <c r="AP11" s="2"/>
    </row>
    <row r="12" spans="1:57" ht="15.6">
      <c r="A12" s="47"/>
      <c r="B12" s="69">
        <f>+'Ark1'!C497</f>
        <v>2024</v>
      </c>
      <c r="C12" s="69">
        <f>+'Ark1'!K497</f>
        <v>2</v>
      </c>
      <c r="D12" s="69" t="str">
        <f>VLOOKUP(C12,RNR!$I$4:$J$13,2)</f>
        <v>Villsau</v>
      </c>
      <c r="E12" s="69" t="str">
        <f>+IF(F12=0,"",'Ark1'!Q497)</f>
        <v/>
      </c>
      <c r="F12" s="426">
        <f>+'Ark1'!R497</f>
        <v>0</v>
      </c>
      <c r="G12" s="206" t="str">
        <f>+IF(F12=0,"",'Ark1'!AG497)</f>
        <v/>
      </c>
      <c r="H12" s="206" t="str">
        <f t="shared" si="0"/>
        <v/>
      </c>
      <c r="I12" s="206" t="str">
        <f>+IF(F12=0,"",'Ark1'!AH497)</f>
        <v/>
      </c>
      <c r="J12" s="105"/>
      <c r="K12" s="435">
        <f>+IF(G12=0,"",'Ark1'!AJ497)</f>
        <v>0</v>
      </c>
      <c r="L12" s="433"/>
      <c r="M12" s="436">
        <f>+IF(H12=0,"",'Ark1'!AK497)</f>
        <v>0</v>
      </c>
      <c r="N12" s="434"/>
      <c r="O12" s="436">
        <f>+IF(I12=0,"",'Ark1'!AL497)</f>
        <v>0</v>
      </c>
      <c r="P12" s="105"/>
      <c r="Q12" s="70" t="str">
        <f>+IF(F12=0,"",'Ark1'!S497)</f>
        <v/>
      </c>
      <c r="R12" s="103" t="str">
        <f t="shared" si="1"/>
        <v/>
      </c>
      <c r="S12" s="70" t="str">
        <f>+IF(F12=0,"",'Ark1'!T497)</f>
        <v/>
      </c>
      <c r="T12" s="292" t="str">
        <f>+IF(F12=0,"",'Ark1'!U497)</f>
        <v/>
      </c>
      <c r="U12" s="145" t="str">
        <f>+IF(F12=0,"",'Ark1'!W497)</f>
        <v/>
      </c>
      <c r="V12" s="145" t="str">
        <f>+IF(F12=0,"",'Ark1'!X497)</f>
        <v/>
      </c>
      <c r="W12" s="145" t="str">
        <f>+IF(F12=0,"",'Ark1'!Y497)</f>
        <v/>
      </c>
      <c r="X12" s="77"/>
      <c r="Y12" s="144" t="str">
        <f>+IF(F12=0,"",'Ark1'!AA497)</f>
        <v/>
      </c>
      <c r="Z12" s="70" t="str">
        <f>+IF(F12=0,"",'Ark1'!AB497)</f>
        <v/>
      </c>
      <c r="AA12" s="70" t="str">
        <f>+IF(F12=0,"",'Ark1'!AC497)</f>
        <v/>
      </c>
      <c r="AB12" s="145" t="str">
        <f>+IF(F12=0,"",'Ark1'!AD497)</f>
        <v/>
      </c>
      <c r="AC12" s="145" t="str">
        <f>+IF(F12=0,"",'Ark1'!AE497)</f>
        <v/>
      </c>
      <c r="AD12" s="145" t="str">
        <f>+IF(F12=0,"",'Ark1'!AF497)</f>
        <v/>
      </c>
      <c r="AE12" s="47"/>
      <c r="AF12" s="145" t="str">
        <f t="shared" si="2"/>
        <v/>
      </c>
      <c r="AG12" s="47"/>
      <c r="AH12" s="4"/>
      <c r="AI12" s="61"/>
      <c r="AK12" s="13"/>
      <c r="AL12" s="5"/>
      <c r="AN12" s="2"/>
      <c r="AO12" s="2"/>
      <c r="AP12" s="4"/>
      <c r="AQ12" s="4"/>
      <c r="AR12" s="4"/>
    </row>
    <row r="13" spans="1:57" ht="15.6">
      <c r="A13" s="47"/>
      <c r="B13" s="69">
        <f>+'Ark1'!C498</f>
        <v>2024</v>
      </c>
      <c r="C13" s="69">
        <f>+'Ark1'!K498</f>
        <v>4</v>
      </c>
      <c r="D13" s="69" t="str">
        <f>VLOOKUP(C13,RNR!$I$4:$J$13,2)</f>
        <v>Økologisk</v>
      </c>
      <c r="E13" s="69" t="str">
        <f>+IF(F13=0,"",'Ark1'!Q498)</f>
        <v/>
      </c>
      <c r="F13" s="426">
        <f>+'Ark1'!R498</f>
        <v>0</v>
      </c>
      <c r="G13" s="206" t="str">
        <f>+IF(F13=0,"",'Ark1'!AG498)</f>
        <v/>
      </c>
      <c r="H13" s="206" t="str">
        <f t="shared" si="0"/>
        <v/>
      </c>
      <c r="I13" s="206" t="str">
        <f>+IF(F13=0,"",'Ark1'!AH498)</f>
        <v/>
      </c>
      <c r="J13" s="105"/>
      <c r="K13" s="435">
        <f>+IF(G13=0,"",'Ark1'!AJ498)</f>
        <v>0</v>
      </c>
      <c r="L13" s="433"/>
      <c r="M13" s="436">
        <f>+IF(H13=0,"",'Ark1'!AK498)</f>
        <v>0</v>
      </c>
      <c r="N13" s="434"/>
      <c r="O13" s="436">
        <f>+IF(I13=0,"",'Ark1'!AL498)</f>
        <v>0</v>
      </c>
      <c r="P13" s="105"/>
      <c r="Q13" s="70" t="str">
        <f>+IF(F13=0,"",'Ark1'!S498)</f>
        <v/>
      </c>
      <c r="R13" s="103" t="str">
        <f t="shared" si="1"/>
        <v/>
      </c>
      <c r="S13" s="70" t="str">
        <f>+IF(F13=0,"",'Ark1'!T498)</f>
        <v/>
      </c>
      <c r="T13" s="292" t="str">
        <f>+IF(F13=0,"",'Ark1'!U498)</f>
        <v/>
      </c>
      <c r="U13" s="145" t="str">
        <f>+IF(F13=0,"",'Ark1'!W498)</f>
        <v/>
      </c>
      <c r="V13" s="145" t="str">
        <f>+IF(F13=0,"",'Ark1'!X498)</f>
        <v/>
      </c>
      <c r="W13" s="145" t="str">
        <f>+IF(F13=0,"",'Ark1'!Y498)</f>
        <v/>
      </c>
      <c r="X13" s="77"/>
      <c r="Y13" s="144" t="str">
        <f>+IF(F13=0,"",'Ark1'!AA498)</f>
        <v/>
      </c>
      <c r="Z13" s="70" t="str">
        <f>+IF(F13=0,"",'Ark1'!AB498)</f>
        <v/>
      </c>
      <c r="AA13" s="70" t="str">
        <f>+IF(F13=0,"",'Ark1'!AC498)</f>
        <v/>
      </c>
      <c r="AB13" s="145" t="str">
        <f>+IF(F13=0,"",'Ark1'!AD498)</f>
        <v/>
      </c>
      <c r="AC13" s="145" t="str">
        <f>+IF(F13=0,"",'Ark1'!AE498)</f>
        <v/>
      </c>
      <c r="AD13" s="145" t="str">
        <f>+IF(F13=0,"",'Ark1'!AF498)</f>
        <v/>
      </c>
      <c r="AE13" s="47"/>
      <c r="AF13" s="145" t="str">
        <f t="shared" si="2"/>
        <v/>
      </c>
      <c r="AG13" s="47"/>
      <c r="AH13" s="4"/>
      <c r="AI13" s="61"/>
      <c r="AK13" s="13"/>
      <c r="AL13" s="5"/>
      <c r="AN13" s="1"/>
      <c r="AO13" s="1"/>
      <c r="AP13" s="11"/>
      <c r="AQ13" s="11"/>
      <c r="AR13" s="11"/>
    </row>
    <row r="14" spans="1:57" ht="15.6">
      <c r="A14" s="47"/>
      <c r="B14" s="69">
        <f>+'Ark1'!C499</f>
        <v>2024</v>
      </c>
      <c r="C14" s="69">
        <f>+'Ark1'!K499</f>
        <v>7</v>
      </c>
      <c r="D14" s="69" t="str">
        <f>VLOOKUP(C14,RNR!$I$4:$J$13,2)</f>
        <v>Nødslakt</v>
      </c>
      <c r="E14" s="69" t="str">
        <f>+IF(F14=0,"",'Ark1'!Q499)</f>
        <v/>
      </c>
      <c r="F14" s="426">
        <f>+'Ark1'!R499</f>
        <v>0</v>
      </c>
      <c r="G14" s="206" t="str">
        <f>+IF(F14=0,"",'Ark1'!AG499)</f>
        <v/>
      </c>
      <c r="H14" s="206" t="str">
        <f t="shared" si="0"/>
        <v/>
      </c>
      <c r="I14" s="206" t="str">
        <f>+IF(F14=0,"",'Ark1'!AH499)</f>
        <v/>
      </c>
      <c r="J14" s="105"/>
      <c r="K14" s="435">
        <f>+IF(G14=0,"",'Ark1'!AJ499)</f>
        <v>0</v>
      </c>
      <c r="L14" s="433"/>
      <c r="M14" s="436">
        <f>+IF(H14=0,"",'Ark1'!AK499)</f>
        <v>0</v>
      </c>
      <c r="N14" s="434"/>
      <c r="O14" s="436">
        <f>+IF(I14=0,"",'Ark1'!AL499)</f>
        <v>0</v>
      </c>
      <c r="P14" s="105"/>
      <c r="Q14" s="70" t="str">
        <f>+IF(F14=0,"",'Ark1'!S499)</f>
        <v/>
      </c>
      <c r="R14" s="103" t="str">
        <f t="shared" si="1"/>
        <v/>
      </c>
      <c r="S14" s="70" t="str">
        <f>+IF(F14=0,"",'Ark1'!T499)</f>
        <v/>
      </c>
      <c r="T14" s="292" t="str">
        <f>+IF(F14=0,"",'Ark1'!U499)</f>
        <v/>
      </c>
      <c r="U14" s="145" t="str">
        <f>+IF(F14=0,"",'Ark1'!W499)</f>
        <v/>
      </c>
      <c r="V14" s="145" t="str">
        <f>+IF(F14=0,"",'Ark1'!X499)</f>
        <v/>
      </c>
      <c r="W14" s="145" t="str">
        <f>+IF(F14=0,"",'Ark1'!Y499)</f>
        <v/>
      </c>
      <c r="X14" s="77"/>
      <c r="Y14" s="144" t="str">
        <f>+IF(F14=0,"",'Ark1'!AA499)</f>
        <v/>
      </c>
      <c r="Z14" s="70" t="str">
        <f>+IF(F14=0,"",'Ark1'!AB499)</f>
        <v/>
      </c>
      <c r="AA14" s="70" t="str">
        <f>+IF(F14=0,"",'Ark1'!AC499)</f>
        <v/>
      </c>
      <c r="AB14" s="145" t="str">
        <f>+IF(F14=0,"",'Ark1'!AD499)</f>
        <v/>
      </c>
      <c r="AC14" s="145" t="str">
        <f>+IF(F14=0,"",'Ark1'!AE499)</f>
        <v/>
      </c>
      <c r="AD14" s="145" t="str">
        <f>+IF(F14=0,"",'Ark1'!AF499)</f>
        <v/>
      </c>
      <c r="AE14" s="47"/>
      <c r="AF14" s="145" t="str">
        <f t="shared" si="2"/>
        <v/>
      </c>
      <c r="AG14" s="47"/>
      <c r="AH14" s="4"/>
      <c r="AI14" s="61"/>
      <c r="AK14" s="13"/>
      <c r="AL14" s="5"/>
      <c r="AN14" s="1"/>
      <c r="AO14" s="1"/>
      <c r="AP14" s="11"/>
      <c r="AQ14" s="11"/>
      <c r="AR14" s="11"/>
    </row>
    <row r="15" spans="1:57" ht="15.6">
      <c r="A15" s="47"/>
      <c r="B15" s="69">
        <f>+'Ark1'!C500</f>
        <v>2024</v>
      </c>
      <c r="C15" s="69">
        <f>+'Ark1'!K500</f>
        <v>9</v>
      </c>
      <c r="D15" s="69" t="str">
        <f>VLOOKUP(C15,RNR!$I$4:$J$13,2)</f>
        <v>Spesial</v>
      </c>
      <c r="E15" s="69" t="str">
        <f>+IF(F15=0,"",'Ark1'!Q500)</f>
        <v/>
      </c>
      <c r="F15" s="426">
        <f>+'Ark1'!R500</f>
        <v>0</v>
      </c>
      <c r="G15" s="206" t="str">
        <f>+IF(F15=0,"",'Ark1'!AG500)</f>
        <v/>
      </c>
      <c r="H15" s="206" t="str">
        <f t="shared" si="0"/>
        <v/>
      </c>
      <c r="I15" s="206" t="str">
        <f>+IF(F15=0,"",'Ark1'!AH500)</f>
        <v/>
      </c>
      <c r="J15" s="105"/>
      <c r="K15" s="435">
        <f>+IF(G15=0,"",'Ark1'!AJ500)</f>
        <v>0</v>
      </c>
      <c r="L15" s="433"/>
      <c r="M15" s="436">
        <f>+IF(H15=0,"",'Ark1'!AK500)</f>
        <v>0</v>
      </c>
      <c r="N15" s="434"/>
      <c r="O15" s="436">
        <f>+IF(I15=0,"",'Ark1'!AL500)</f>
        <v>0</v>
      </c>
      <c r="P15" s="105"/>
      <c r="Q15" s="70" t="str">
        <f>+IF(F15=0,"",'Ark1'!S500)</f>
        <v/>
      </c>
      <c r="R15" s="103" t="str">
        <f t="shared" si="1"/>
        <v/>
      </c>
      <c r="S15" s="70" t="str">
        <f>+IF(F15=0,"",'Ark1'!T500)</f>
        <v/>
      </c>
      <c r="T15" s="292" t="str">
        <f>+IF(F15=0,"",'Ark1'!U500)</f>
        <v/>
      </c>
      <c r="U15" s="145" t="str">
        <f>+IF(F15=0,"",'Ark1'!W500)</f>
        <v/>
      </c>
      <c r="V15" s="145" t="str">
        <f>+IF(F15=0,"",'Ark1'!X500)</f>
        <v/>
      </c>
      <c r="W15" s="145" t="str">
        <f>+IF(F15=0,"",'Ark1'!Y500)</f>
        <v/>
      </c>
      <c r="X15" s="77"/>
      <c r="Y15" s="144" t="str">
        <f>+IF(F15=0,"",'Ark1'!AA500)</f>
        <v/>
      </c>
      <c r="Z15" s="70" t="str">
        <f>+IF(F15=0,"",'Ark1'!AB500)</f>
        <v/>
      </c>
      <c r="AA15" s="70" t="str">
        <f>+IF(F15=0,"",'Ark1'!AC500)</f>
        <v/>
      </c>
      <c r="AB15" s="145" t="str">
        <f>+IF(F15=0,"",'Ark1'!AD500)</f>
        <v/>
      </c>
      <c r="AC15" s="145" t="str">
        <f>+IF(F15=0,"",'Ark1'!AE500)</f>
        <v/>
      </c>
      <c r="AD15" s="145" t="str">
        <f>+IF(F15=0,"",'Ark1'!AF500)</f>
        <v/>
      </c>
      <c r="AE15" s="47"/>
      <c r="AF15" s="145" t="str">
        <f t="shared" si="2"/>
        <v/>
      </c>
      <c r="AG15" s="47"/>
      <c r="AH15" s="4"/>
      <c r="AI15" s="61"/>
      <c r="AK15" s="13"/>
      <c r="AL15" s="5"/>
      <c r="AN15" s="1"/>
      <c r="AO15" s="1"/>
      <c r="AP15" s="11"/>
      <c r="AQ15" s="11"/>
      <c r="AR15" s="11"/>
    </row>
    <row r="16" spans="1:57" ht="15.6">
      <c r="A16" s="47"/>
      <c r="B16" s="69">
        <f>+'Ark1'!C501</f>
        <v>2024</v>
      </c>
      <c r="C16" s="69">
        <f>+'Ark1'!K501</f>
        <v>10</v>
      </c>
      <c r="D16" s="69" t="str">
        <f>VLOOKUP(C16,RNR!$I$4:$J$13,2)</f>
        <v>Gult fett Ordinær</v>
      </c>
      <c r="E16" s="69" t="str">
        <f>+IF(F16=0,"",'Ark1'!Q501)</f>
        <v/>
      </c>
      <c r="F16" s="426">
        <f>+'Ark1'!R501</f>
        <v>0</v>
      </c>
      <c r="G16" s="206" t="str">
        <f>+IF(F16=0,"",'Ark1'!AG501)</f>
        <v/>
      </c>
      <c r="H16" s="206" t="str">
        <f t="shared" si="0"/>
        <v/>
      </c>
      <c r="I16" s="206" t="str">
        <f>+IF(F16=0,"",'Ark1'!AH501)</f>
        <v/>
      </c>
      <c r="J16" s="105"/>
      <c r="K16" s="435">
        <f>+IF(G16=0,"",'Ark1'!AJ501)</f>
        <v>0</v>
      </c>
      <c r="L16" s="433"/>
      <c r="M16" s="436">
        <f>+IF(H16=0,"",'Ark1'!AK501)</f>
        <v>0</v>
      </c>
      <c r="N16" s="434"/>
      <c r="O16" s="436">
        <f>+IF(I16=0,"",'Ark1'!AL501)</f>
        <v>0</v>
      </c>
      <c r="P16" s="105"/>
      <c r="Q16" s="70" t="str">
        <f>+IF(F16=0,"",'Ark1'!S501)</f>
        <v/>
      </c>
      <c r="R16" s="103" t="str">
        <f t="shared" si="1"/>
        <v/>
      </c>
      <c r="S16" s="70" t="str">
        <f>+IF(F16=0,"",'Ark1'!T501)</f>
        <v/>
      </c>
      <c r="T16" s="292" t="str">
        <f>+IF(F16=0,"",'Ark1'!U501)</f>
        <v/>
      </c>
      <c r="U16" s="145" t="str">
        <f>+IF(F16=0,"",'Ark1'!W501)</f>
        <v/>
      </c>
      <c r="V16" s="145" t="str">
        <f>+IF(F16=0,"",'Ark1'!X501)</f>
        <v/>
      </c>
      <c r="W16" s="145" t="str">
        <f>+IF(F16=0,"",'Ark1'!Y501)</f>
        <v/>
      </c>
      <c r="X16" s="77"/>
      <c r="Y16" s="144" t="str">
        <f>+IF(F16=0,"",'Ark1'!AA501)</f>
        <v/>
      </c>
      <c r="Z16" s="70" t="str">
        <f>+IF(F16=0,"",'Ark1'!AB501)</f>
        <v/>
      </c>
      <c r="AA16" s="70" t="str">
        <f>+IF(F16=0,"",'Ark1'!AC501)</f>
        <v/>
      </c>
      <c r="AB16" s="145" t="str">
        <f>+IF(F16=0,"",'Ark1'!AD501)</f>
        <v/>
      </c>
      <c r="AC16" s="145" t="str">
        <f>+IF(F16=0,"",'Ark1'!AE501)</f>
        <v/>
      </c>
      <c r="AD16" s="145" t="str">
        <f>+IF(F16=0,"",'Ark1'!AF501)</f>
        <v/>
      </c>
      <c r="AE16" s="47"/>
      <c r="AF16" s="145" t="str">
        <f t="shared" si="2"/>
        <v/>
      </c>
      <c r="AG16" s="47"/>
      <c r="AH16" s="4"/>
      <c r="AI16" s="61"/>
      <c r="AK16" s="13"/>
      <c r="AL16" s="5"/>
      <c r="AN16" s="1"/>
      <c r="AO16" s="1"/>
      <c r="AP16" s="11"/>
      <c r="AQ16" s="11"/>
      <c r="AR16" s="11"/>
    </row>
    <row r="17" spans="1:44" ht="15.6">
      <c r="A17" s="47"/>
      <c r="B17" s="69">
        <f>+'Ark1'!C502</f>
        <v>2024</v>
      </c>
      <c r="C17" s="69">
        <f>+'Ark1'!K502</f>
        <v>12</v>
      </c>
      <c r="D17" s="69" t="str">
        <f>VLOOKUP(C17,RNR!$I$4:$J$13,2)</f>
        <v>Gult fett Villsau</v>
      </c>
      <c r="E17" s="69" t="str">
        <f>+IF(F17=0,"",'Ark1'!Q502)</f>
        <v/>
      </c>
      <c r="F17" s="426">
        <f>+'Ark1'!R502</f>
        <v>0</v>
      </c>
      <c r="G17" s="206" t="str">
        <f>+IF(F17=0,"",'Ark1'!AG502)</f>
        <v/>
      </c>
      <c r="H17" s="206" t="str">
        <f t="shared" si="0"/>
        <v/>
      </c>
      <c r="I17" s="206" t="str">
        <f>+IF(F17=0,"",'Ark1'!AH502)</f>
        <v/>
      </c>
      <c r="J17" s="105"/>
      <c r="K17" s="435">
        <f>+IF(G17=0,"",'Ark1'!AJ502)</f>
        <v>0</v>
      </c>
      <c r="L17" s="433"/>
      <c r="M17" s="436">
        <f>+IF(H17=0,"",'Ark1'!AK502)</f>
        <v>0</v>
      </c>
      <c r="N17" s="434"/>
      <c r="O17" s="436">
        <f>+IF(I17=0,"",'Ark1'!AL502)</f>
        <v>0</v>
      </c>
      <c r="P17" s="105"/>
      <c r="Q17" s="70" t="str">
        <f>+IF(F17=0,"",'Ark1'!S502)</f>
        <v/>
      </c>
      <c r="R17" s="103" t="str">
        <f t="shared" si="1"/>
        <v/>
      </c>
      <c r="S17" s="70" t="str">
        <f>+IF(F17=0,"",'Ark1'!T502)</f>
        <v/>
      </c>
      <c r="T17" s="292" t="str">
        <f>+IF(F17=0,"",'Ark1'!U502)</f>
        <v/>
      </c>
      <c r="U17" s="145" t="str">
        <f>+IF(F17=0,"",'Ark1'!W502)</f>
        <v/>
      </c>
      <c r="V17" s="145" t="str">
        <f>+IF(F17=0,"",'Ark1'!X502)</f>
        <v/>
      </c>
      <c r="W17" s="145" t="str">
        <f>+IF(F17=0,"",'Ark1'!Y502)</f>
        <v/>
      </c>
      <c r="X17" s="77"/>
      <c r="Y17" s="144" t="str">
        <f>+IF(F17=0,"",'Ark1'!AA502)</f>
        <v/>
      </c>
      <c r="Z17" s="70" t="str">
        <f>+IF(F17=0,"",'Ark1'!AB502)</f>
        <v/>
      </c>
      <c r="AA17" s="70" t="str">
        <f>+IF(F17=0,"",'Ark1'!AC502)</f>
        <v/>
      </c>
      <c r="AB17" s="145" t="str">
        <f>+IF(F17=0,"",'Ark1'!AD502)</f>
        <v/>
      </c>
      <c r="AC17" s="145" t="str">
        <f>+IF(F17=0,"",'Ark1'!AE502)</f>
        <v/>
      </c>
      <c r="AD17" s="145" t="str">
        <f>+IF(F17=0,"",'Ark1'!AF502)</f>
        <v/>
      </c>
      <c r="AE17" s="47"/>
      <c r="AF17" s="145" t="str">
        <f t="shared" si="2"/>
        <v/>
      </c>
      <c r="AG17" s="47"/>
      <c r="AH17" s="4"/>
      <c r="AI17" s="61"/>
      <c r="AK17" s="13"/>
      <c r="AL17" s="5"/>
      <c r="AN17" s="1"/>
      <c r="AO17" s="1"/>
      <c r="AP17" s="11"/>
      <c r="AQ17" s="11"/>
      <c r="AR17" s="11"/>
    </row>
    <row r="18" spans="1:44" ht="15.6">
      <c r="A18" s="47"/>
      <c r="B18" s="69">
        <f>+'Ark1'!C503</f>
        <v>2024</v>
      </c>
      <c r="C18" s="69">
        <f>+'Ark1'!K503</f>
        <v>14</v>
      </c>
      <c r="D18" s="69" t="str">
        <f>VLOOKUP(C18,RNR!$I$4:$J$13,2)</f>
        <v>Gult fett Økologisk</v>
      </c>
      <c r="E18" s="69" t="str">
        <f>+IF(F18=0,"",'Ark1'!Q503)</f>
        <v/>
      </c>
      <c r="F18" s="426">
        <f>+'Ark1'!R503</f>
        <v>0</v>
      </c>
      <c r="G18" s="206" t="str">
        <f>+IF(F18=0,"",'Ark1'!AG503)</f>
        <v/>
      </c>
      <c r="H18" s="206" t="str">
        <f t="shared" si="0"/>
        <v/>
      </c>
      <c r="I18" s="206" t="str">
        <f>+IF(F18=0,"",'Ark1'!AH503)</f>
        <v/>
      </c>
      <c r="J18" s="105"/>
      <c r="K18" s="435">
        <f>+IF(G18=0,"",'Ark1'!AJ503)</f>
        <v>0</v>
      </c>
      <c r="L18" s="433"/>
      <c r="M18" s="436">
        <f>+IF(H18=0,"",'Ark1'!AK503)</f>
        <v>0</v>
      </c>
      <c r="N18" s="434"/>
      <c r="O18" s="436">
        <f>+IF(I18=0,"",'Ark1'!AL503)</f>
        <v>0</v>
      </c>
      <c r="P18" s="105"/>
      <c r="Q18" s="70" t="str">
        <f>+IF(F18=0,"",'Ark1'!S503)</f>
        <v/>
      </c>
      <c r="R18" s="103" t="str">
        <f t="shared" si="1"/>
        <v/>
      </c>
      <c r="S18" s="70" t="str">
        <f>+IF(F18=0,"",'Ark1'!T503)</f>
        <v/>
      </c>
      <c r="T18" s="292" t="str">
        <f>+IF(F18=0,"",'Ark1'!U503)</f>
        <v/>
      </c>
      <c r="U18" s="145" t="str">
        <f>+IF(F18=0,"",'Ark1'!W503)</f>
        <v/>
      </c>
      <c r="V18" s="145" t="str">
        <f>+IF(F18=0,"",'Ark1'!X503)</f>
        <v/>
      </c>
      <c r="W18" s="145" t="str">
        <f>+IF(F18=0,"",'Ark1'!Y503)</f>
        <v/>
      </c>
      <c r="X18" s="77"/>
      <c r="Y18" s="144" t="str">
        <f>+IF(F18=0,"",'Ark1'!AA503)</f>
        <v/>
      </c>
      <c r="Z18" s="70" t="str">
        <f>+IF(F18=0,"",'Ark1'!AB503)</f>
        <v/>
      </c>
      <c r="AA18" s="70" t="str">
        <f>+IF(F18=0,"",'Ark1'!AC503)</f>
        <v/>
      </c>
      <c r="AB18" s="145" t="str">
        <f>+IF(F18=0,"",'Ark1'!AD503)</f>
        <v/>
      </c>
      <c r="AC18" s="145" t="str">
        <f>+IF(F18=0,"",'Ark1'!AE503)</f>
        <v/>
      </c>
      <c r="AD18" s="145" t="str">
        <f>+IF(F18=0,"",'Ark1'!AF503)</f>
        <v/>
      </c>
      <c r="AE18" s="47"/>
      <c r="AF18" s="145" t="str">
        <f t="shared" si="2"/>
        <v/>
      </c>
      <c r="AG18" s="47"/>
      <c r="AH18" s="4"/>
      <c r="AI18" s="61"/>
      <c r="AK18" s="13"/>
      <c r="AL18" s="5"/>
      <c r="AN18" s="1"/>
      <c r="AO18" s="1"/>
      <c r="AP18" s="11"/>
      <c r="AQ18" s="11"/>
      <c r="AR18" s="11"/>
    </row>
    <row r="19" spans="1:44" ht="15.6">
      <c r="A19" s="47"/>
      <c r="B19" s="69">
        <f>+'Ark1'!C504</f>
        <v>2024</v>
      </c>
      <c r="C19" s="69">
        <f>+'Ark1'!K504</f>
        <v>19</v>
      </c>
      <c r="D19" s="69" t="str">
        <f>VLOOKUP(C19,RNR!$I$4:$J$13,2)</f>
        <v>Gult fett Spesial</v>
      </c>
      <c r="E19" s="69" t="str">
        <f>+IF(F19=0,"",'Ark1'!Q504)</f>
        <v/>
      </c>
      <c r="F19" s="426">
        <f>+'Ark1'!R504</f>
        <v>0</v>
      </c>
      <c r="G19" s="206" t="str">
        <f>+IF(F19=0,"",'Ark1'!AG504)</f>
        <v/>
      </c>
      <c r="H19" s="206" t="str">
        <f t="shared" si="0"/>
        <v/>
      </c>
      <c r="I19" s="206" t="str">
        <f>+IF(F19=0,"",'Ark1'!AH504)</f>
        <v/>
      </c>
      <c r="J19" s="105"/>
      <c r="K19" s="435">
        <f>+IF(G19=0,"",'Ark1'!AJ504)</f>
        <v>0</v>
      </c>
      <c r="L19" s="433"/>
      <c r="M19" s="436">
        <f>+IF(H19=0,"",'Ark1'!AK504)</f>
        <v>0</v>
      </c>
      <c r="N19" s="434"/>
      <c r="O19" s="436">
        <f>+IF(I19=0,"",'Ark1'!AL504)</f>
        <v>0</v>
      </c>
      <c r="P19" s="105"/>
      <c r="Q19" s="70" t="str">
        <f>+IF(F19=0,"",'Ark1'!S504)</f>
        <v/>
      </c>
      <c r="R19" s="103" t="str">
        <f t="shared" si="1"/>
        <v/>
      </c>
      <c r="S19" s="70" t="str">
        <f>+IF(F19=0,"",'Ark1'!T504)</f>
        <v/>
      </c>
      <c r="T19" s="292" t="str">
        <f>+IF(F19=0,"",'Ark1'!U504)</f>
        <v/>
      </c>
      <c r="U19" s="145" t="str">
        <f>+IF(F19=0,"",'Ark1'!W504)</f>
        <v/>
      </c>
      <c r="V19" s="145" t="str">
        <f>+IF(F19=0,"",'Ark1'!X504)</f>
        <v/>
      </c>
      <c r="W19" s="145" t="str">
        <f>+IF(F19=0,"",'Ark1'!Y504)</f>
        <v/>
      </c>
      <c r="X19" s="77"/>
      <c r="Y19" s="144" t="str">
        <f>+IF(F19=0,"",'Ark1'!AA504)</f>
        <v/>
      </c>
      <c r="Z19" s="70" t="str">
        <f>+IF(F19=0,"",'Ark1'!AB504)</f>
        <v/>
      </c>
      <c r="AA19" s="70" t="str">
        <f>+IF(F19=0,"",'Ark1'!AC504)</f>
        <v/>
      </c>
      <c r="AB19" s="145" t="str">
        <f>+IF(F19=0,"",'Ark1'!AD504)</f>
        <v/>
      </c>
      <c r="AC19" s="145" t="str">
        <f>+IF(F19=0,"",'Ark1'!AE504)</f>
        <v/>
      </c>
      <c r="AD19" s="145" t="str">
        <f>+IF(F19=0,"",'Ark1'!AF504)</f>
        <v/>
      </c>
      <c r="AE19" s="47"/>
      <c r="AF19" s="145" t="str">
        <f t="shared" si="2"/>
        <v/>
      </c>
      <c r="AG19" s="47"/>
      <c r="AH19" s="4"/>
      <c r="AI19" s="61"/>
      <c r="AK19" s="13"/>
      <c r="AL19" s="5"/>
      <c r="AN19" s="1"/>
      <c r="AO19" s="1"/>
      <c r="AP19" s="11"/>
      <c r="AQ19" s="11"/>
      <c r="AR19" s="11"/>
    </row>
    <row r="20" spans="1:44" ht="15.6">
      <c r="A20" s="47"/>
      <c r="B20" s="69">
        <f>+'Ark1'!C505</f>
        <v>2024</v>
      </c>
      <c r="C20" s="69">
        <f>+'Ark1'!K505</f>
        <v>25</v>
      </c>
      <c r="D20" s="69" t="str">
        <f>VLOOKUP(C20,RNR!$I$4:$J$13,2)</f>
        <v>Lyngenlam</v>
      </c>
      <c r="E20" s="69" t="str">
        <f>+IF(F20=0,"",'Ark1'!Q505)</f>
        <v/>
      </c>
      <c r="F20" s="426">
        <f>+'Ark1'!R505</f>
        <v>0</v>
      </c>
      <c r="G20" s="206" t="str">
        <f>+IF(F20=0,"",'Ark1'!AG505)</f>
        <v/>
      </c>
      <c r="H20" s="206" t="str">
        <f t="shared" si="0"/>
        <v/>
      </c>
      <c r="I20" s="206" t="str">
        <f>+IF(F20=0,"",'Ark1'!AH505)</f>
        <v/>
      </c>
      <c r="J20" s="105"/>
      <c r="K20" s="435">
        <f>+IF(G20=0,"",'Ark1'!AJ505)</f>
        <v>0</v>
      </c>
      <c r="L20" s="433"/>
      <c r="M20" s="436">
        <f>+IF(H20=0,"",'Ark1'!AK505)</f>
        <v>0</v>
      </c>
      <c r="N20" s="434"/>
      <c r="O20" s="436">
        <f>+IF(I20=0,"",'Ark1'!AL505)</f>
        <v>0</v>
      </c>
      <c r="P20" s="105"/>
      <c r="Q20" s="70" t="str">
        <f>+IF(F20=0,"",'Ark1'!S505)</f>
        <v/>
      </c>
      <c r="R20" s="103" t="str">
        <f t="shared" si="1"/>
        <v/>
      </c>
      <c r="S20" s="70" t="str">
        <f>+IF(F20=0,"",'Ark1'!T505)</f>
        <v/>
      </c>
      <c r="T20" s="292" t="str">
        <f>+IF(F20=0,"",'Ark1'!U505)</f>
        <v/>
      </c>
      <c r="U20" s="145" t="str">
        <f>+IF(F20=0,"",'Ark1'!W505)</f>
        <v/>
      </c>
      <c r="V20" s="145" t="str">
        <f>+IF(F20=0,"",'Ark1'!X505)</f>
        <v/>
      </c>
      <c r="W20" s="145" t="str">
        <f>+IF(F20=0,"",'Ark1'!Y505)</f>
        <v/>
      </c>
      <c r="X20" s="77"/>
      <c r="Y20" s="144" t="str">
        <f>+IF(F20=0,"",'Ark1'!AA505)</f>
        <v/>
      </c>
      <c r="Z20" s="70" t="str">
        <f>+IF(F20=0,"",'Ark1'!AB505)</f>
        <v/>
      </c>
      <c r="AA20" s="70" t="str">
        <f>+IF(F20=0,"",'Ark1'!AC505)</f>
        <v/>
      </c>
      <c r="AB20" s="145" t="str">
        <f>+IF(F20=0,"",'Ark1'!AD505)</f>
        <v/>
      </c>
      <c r="AC20" s="145" t="str">
        <f>+IF(F20=0,"",'Ark1'!AE505)</f>
        <v/>
      </c>
      <c r="AD20" s="145" t="str">
        <f>+IF(F20=0,"",'Ark1'!AF505)</f>
        <v/>
      </c>
      <c r="AE20" s="47"/>
      <c r="AF20" s="145" t="str">
        <f t="shared" si="2"/>
        <v/>
      </c>
      <c r="AG20" s="47"/>
      <c r="AH20" s="4"/>
      <c r="AI20" s="61"/>
      <c r="AK20" s="13"/>
      <c r="AL20" s="5"/>
      <c r="AN20" s="1"/>
      <c r="AO20" s="1"/>
      <c r="AP20" s="11"/>
      <c r="AQ20" s="11"/>
      <c r="AR20" s="11"/>
    </row>
    <row r="21" spans="1:44" ht="15.6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"/>
      <c r="AI21" s="61"/>
      <c r="AK21" s="13"/>
      <c r="AL21" s="5"/>
      <c r="AN21" s="1"/>
      <c r="AO21" s="1"/>
      <c r="AP21" s="11"/>
      <c r="AQ21" s="11"/>
      <c r="AR21" s="11"/>
    </row>
    <row r="22" spans="1:44" ht="15.6">
      <c r="A22" s="47"/>
      <c r="B22">
        <f>+'Ark1'!C506</f>
        <v>2023</v>
      </c>
      <c r="C22">
        <f>+'Ark1'!K506</f>
        <v>0</v>
      </c>
      <c r="D22" s="69" t="str">
        <f>VLOOKUP(C22,RNR!$I$4:$J$13,2)</f>
        <v>Ordinær</v>
      </c>
      <c r="E22">
        <f>+IF(F22=0,"",'Ark1'!Q506)</f>
        <v>234</v>
      </c>
      <c r="F22" s="342">
        <f>+'Ark1'!R506</f>
        <v>2750</v>
      </c>
      <c r="G22" s="207">
        <f>+IF(F22=0,"",'Ark1'!AG506)</f>
        <v>99.421547360809853</v>
      </c>
      <c r="H22" s="207"/>
      <c r="I22" s="207">
        <f>+IF(F22=0,"",'Ark1'!AH506)</f>
        <v>99.526458816194619</v>
      </c>
      <c r="J22" s="105"/>
      <c r="K22" s="435">
        <f>+IF(G22=0,"",'Ark1'!AJ506)</f>
        <v>1157</v>
      </c>
      <c r="L22" s="433"/>
      <c r="M22" s="436" t="str">
        <f>+IF(H22=0,"",'Ark1'!AK506)</f>
        <v/>
      </c>
      <c r="N22" s="434"/>
      <c r="O22" s="436">
        <f>+IF(I22=0,"",'Ark1'!AL506)</f>
        <v>23.593067924884565</v>
      </c>
      <c r="P22" s="105"/>
      <c r="Q22" s="1">
        <f>+IF(F22=0,"",'Ark1'!S506)</f>
        <v>8.868363636363636</v>
      </c>
      <c r="R22" s="63"/>
      <c r="S22" s="1">
        <f>+IF(F22=0,"",'Ark1'!T506)</f>
        <v>6.5530909090909084</v>
      </c>
      <c r="T22" s="101">
        <f>+IF(F22=0,"",'Ark1'!U506)</f>
        <v>15.209018181818196</v>
      </c>
      <c r="U22" s="11">
        <f>+IF(F22=0,"",'Ark1'!W506)</f>
        <v>9.2363636363636346</v>
      </c>
      <c r="V22" s="11">
        <f>+IF(F22=0,"",'Ark1'!X506)</f>
        <v>34.909090909090907</v>
      </c>
      <c r="W22" s="11">
        <f>+IF(F22=0,"",'Ark1'!Y506)</f>
        <v>2.2545454545454544</v>
      </c>
      <c r="X22" s="77"/>
      <c r="Y22" s="101">
        <f>+IF(F22=0,"",'Ark1'!AA506)</f>
        <v>3.1811110894316745</v>
      </c>
      <c r="Z22" s="1">
        <f>+IF(F22=0,"",'Ark1'!AB506)</f>
        <v>1.20700194115437</v>
      </c>
      <c r="AA22" s="1">
        <f>+IF(F22=0,"",'Ark1'!AC506)</f>
        <v>1.5680617714261962</v>
      </c>
      <c r="AB22" s="11">
        <f>+IF(F22=0,"",'Ark1'!AD506)</f>
        <v>41.793711823538011</v>
      </c>
      <c r="AC22" s="11">
        <f>+IF(F22=0,"",'Ark1'!AE506)</f>
        <v>49.108712010457822</v>
      </c>
      <c r="AD22" s="11">
        <f>+IF(F22=0,"",'Ark1'!AF506)</f>
        <v>35.298567187014392</v>
      </c>
      <c r="AE22" s="47"/>
      <c r="AF22" s="11">
        <f t="shared" si="2"/>
        <v>11.752136752136753</v>
      </c>
      <c r="AG22" s="47"/>
      <c r="AH22" s="4"/>
      <c r="AI22" s="61"/>
      <c r="AK22" s="5"/>
      <c r="AL22" s="5"/>
      <c r="AN22" s="1"/>
      <c r="AO22" s="1"/>
      <c r="AP22" s="11"/>
      <c r="AQ22" s="11"/>
      <c r="AR22" s="11"/>
    </row>
    <row r="23" spans="1:44" ht="15.6">
      <c r="A23" s="47"/>
      <c r="B23">
        <f>+'Ark1'!C507</f>
        <v>2023</v>
      </c>
      <c r="C23">
        <f>+'Ark1'!K507</f>
        <v>2</v>
      </c>
      <c r="D23" s="69" t="str">
        <f>VLOOKUP(C23,RNR!$I$4:$J$13,2)</f>
        <v>Villsau</v>
      </c>
      <c r="E23" t="str">
        <f>+IF(F23=0,"",'Ark1'!Q507)</f>
        <v/>
      </c>
      <c r="F23" s="342">
        <f>+'Ark1'!R507</f>
        <v>0</v>
      </c>
      <c r="G23" s="207" t="str">
        <f>+IF(F23=0,"",'Ark1'!AG507)</f>
        <v/>
      </c>
      <c r="H23" s="207"/>
      <c r="I23" s="207" t="str">
        <f>+IF(F23=0,"",'Ark1'!AH507)</f>
        <v/>
      </c>
      <c r="J23" s="105"/>
      <c r="K23" s="435">
        <f>+IF(G23=0,"",'Ark1'!AJ507)</f>
        <v>0</v>
      </c>
      <c r="L23" s="433"/>
      <c r="M23" s="436" t="str">
        <f>+IF(H23=0,"",'Ark1'!AK507)</f>
        <v/>
      </c>
      <c r="N23" s="434"/>
      <c r="O23" s="436">
        <f>+IF(I23=0,"",'Ark1'!AL507)</f>
        <v>0</v>
      </c>
      <c r="P23" s="105"/>
      <c r="Q23" s="1" t="str">
        <f>+IF(F23=0,"",'Ark1'!S507)</f>
        <v/>
      </c>
      <c r="R23" s="63"/>
      <c r="S23" s="1" t="str">
        <f>+IF(F23=0,"",'Ark1'!T507)</f>
        <v/>
      </c>
      <c r="T23" s="101" t="str">
        <f>+IF(F23=0,"",'Ark1'!U507)</f>
        <v/>
      </c>
      <c r="U23" s="11" t="str">
        <f>+IF(F23=0,"",'Ark1'!W507)</f>
        <v/>
      </c>
      <c r="V23" s="11" t="str">
        <f>+IF(F23=0,"",'Ark1'!X507)</f>
        <v/>
      </c>
      <c r="W23" s="11" t="str">
        <f>+IF(F23=0,"",'Ark1'!Y507)</f>
        <v/>
      </c>
      <c r="X23" s="77"/>
      <c r="Y23" s="101" t="str">
        <f>+IF(F23=0,"",'Ark1'!AA507)</f>
        <v/>
      </c>
      <c r="Z23" s="1" t="str">
        <f>+IF(F23=0,"",'Ark1'!AB507)</f>
        <v/>
      </c>
      <c r="AA23" s="1" t="str">
        <f>+IF(F23=0,"",'Ark1'!AC507)</f>
        <v/>
      </c>
      <c r="AB23" s="11" t="str">
        <f>+IF(F23=0,"",'Ark1'!AD507)</f>
        <v/>
      </c>
      <c r="AC23" s="11" t="str">
        <f>+IF(F23=0,"",'Ark1'!AE507)</f>
        <v/>
      </c>
      <c r="AD23" s="11" t="str">
        <f>+IF(F23=0,"",'Ark1'!AF507)</f>
        <v/>
      </c>
      <c r="AE23" s="47"/>
      <c r="AF23" s="11" t="str">
        <f t="shared" ref="AF23:AF33" si="3">+IF(F23=0,"",F23/E23)</f>
        <v/>
      </c>
      <c r="AG23" s="47"/>
      <c r="AH23" s="4"/>
      <c r="AI23" s="61"/>
      <c r="AK23" s="5"/>
      <c r="AL23" s="5"/>
      <c r="AN23" s="1"/>
      <c r="AO23" s="1"/>
      <c r="AP23" s="11"/>
      <c r="AQ23" s="11"/>
      <c r="AR23" s="11"/>
    </row>
    <row r="24" spans="1:44" ht="15.6">
      <c r="A24" s="47"/>
      <c r="B24">
        <f>+'Ark1'!C508</f>
        <v>2023</v>
      </c>
      <c r="C24">
        <f>+'Ark1'!K508</f>
        <v>4</v>
      </c>
      <c r="D24" s="69" t="str">
        <f>VLOOKUP(C24,RNR!$I$4:$J$13,2)</f>
        <v>Økologisk</v>
      </c>
      <c r="E24">
        <f>+IF(F24=0,"",'Ark1'!Q508)</f>
        <v>2</v>
      </c>
      <c r="F24" s="342">
        <f>+'Ark1'!R508</f>
        <v>16</v>
      </c>
      <c r="G24" s="207">
        <f>+IF(F24=0,"",'Ark1'!AG508)</f>
        <v>0.57845263919016643</v>
      </c>
      <c r="H24" s="207"/>
      <c r="I24" s="207">
        <f>+IF(F24=0,"",'Ark1'!AH508)</f>
        <v>0.47354118380536681</v>
      </c>
      <c r="J24" s="105"/>
      <c r="K24" s="435">
        <f>+IF(G24=0,"",'Ark1'!AJ508)</f>
        <v>1</v>
      </c>
      <c r="L24" s="433"/>
      <c r="M24" s="436" t="str">
        <f>+IF(H24=0,"",'Ark1'!AK508)</f>
        <v/>
      </c>
      <c r="N24" s="434"/>
      <c r="O24" s="436">
        <f>+IF(I24=0,"",'Ark1'!AL508)</f>
        <v>24.838128785697755</v>
      </c>
      <c r="P24" s="105"/>
      <c r="Q24" s="1">
        <f>+IF(F24=0,"",'Ark1'!S508)</f>
        <v>7.875</v>
      </c>
      <c r="R24" s="63"/>
      <c r="S24" s="1">
        <f>+IF(F24=0,"",'Ark1'!T508)</f>
        <v>5.5</v>
      </c>
      <c r="T24" s="101">
        <f>+IF(F24=0,"",'Ark1'!U508)</f>
        <v>12.437499999999998</v>
      </c>
      <c r="U24" s="11">
        <f>+IF(F24=0,"",'Ark1'!W508)</f>
        <v>0</v>
      </c>
      <c r="V24" s="11">
        <f>+IF(F24=0,"",'Ark1'!X508)</f>
        <v>12.5</v>
      </c>
      <c r="W24" s="11">
        <f>+IF(F24=0,"",'Ark1'!Y508)</f>
        <v>0</v>
      </c>
      <c r="X24" s="77"/>
      <c r="Y24" s="101">
        <f>+IF(F24=0,"",'Ark1'!AA508)</f>
        <v>2.8071059385067878</v>
      </c>
      <c r="Z24" s="1">
        <f>+IF(F24=0,"",'Ark1'!AB508)</f>
        <v>1.165922381636102</v>
      </c>
      <c r="AA24" s="1">
        <f>+IF(F24=0,"",'Ark1'!AC508)</f>
        <v>1.0606601717798212</v>
      </c>
      <c r="AB24" s="11">
        <f>+IF(F24=0,"",'Ark1'!AD508)</f>
        <v>77.292691829512421</v>
      </c>
      <c r="AC24" s="11">
        <f>+IF(F24=0,"",'Ark1'!AE508)</f>
        <v>57.516905990664249</v>
      </c>
      <c r="AD24" s="11">
        <f>+IF(F24=0,"",'Ark1'!AF508)</f>
        <v>40.43189565754151</v>
      </c>
      <c r="AE24" s="47"/>
      <c r="AF24" s="11">
        <f t="shared" si="3"/>
        <v>8</v>
      </c>
      <c r="AG24" s="47"/>
      <c r="AH24" s="4"/>
      <c r="AI24" s="61"/>
      <c r="AK24" s="5"/>
      <c r="AL24" s="5"/>
      <c r="AN24" s="1"/>
      <c r="AO24" s="1"/>
      <c r="AP24" s="11"/>
      <c r="AQ24" s="11"/>
      <c r="AR24" s="11"/>
    </row>
    <row r="25" spans="1:44" ht="15.6">
      <c r="A25" s="47"/>
      <c r="B25">
        <f>+'Ark1'!C509</f>
        <v>2023</v>
      </c>
      <c r="C25">
        <f>+'Ark1'!K509</f>
        <v>7</v>
      </c>
      <c r="D25" s="69" t="str">
        <f>VLOOKUP(C25,RNR!$I$4:$J$13,2)</f>
        <v>Nødslakt</v>
      </c>
      <c r="E25" t="str">
        <f>+IF(F25=0,"",'Ark1'!Q509)</f>
        <v/>
      </c>
      <c r="F25" s="342">
        <f>+'Ark1'!R509</f>
        <v>0</v>
      </c>
      <c r="G25" s="207" t="str">
        <f>+IF(F25=0,"",'Ark1'!AG509)</f>
        <v/>
      </c>
      <c r="H25" s="207"/>
      <c r="I25" s="207" t="str">
        <f>+IF(F25=0,"",'Ark1'!AH509)</f>
        <v/>
      </c>
      <c r="J25" s="105"/>
      <c r="K25" s="435">
        <f>+IF(G25=0,"",'Ark1'!AJ509)</f>
        <v>0</v>
      </c>
      <c r="L25" s="433"/>
      <c r="M25" s="436" t="str">
        <f>+IF(H25=0,"",'Ark1'!AK509)</f>
        <v/>
      </c>
      <c r="N25" s="434"/>
      <c r="O25" s="436">
        <f>+IF(I25=0,"",'Ark1'!AL509)</f>
        <v>0</v>
      </c>
      <c r="P25" s="105"/>
      <c r="Q25" s="1" t="str">
        <f>+IF(F25=0,"",'Ark1'!S509)</f>
        <v/>
      </c>
      <c r="R25" s="63"/>
      <c r="S25" s="1" t="str">
        <f>+IF(F25=0,"",'Ark1'!T509)</f>
        <v/>
      </c>
      <c r="T25" s="101" t="str">
        <f>+IF(F25=0,"",'Ark1'!U509)</f>
        <v/>
      </c>
      <c r="U25" s="11" t="str">
        <f>+IF(F25=0,"",'Ark1'!W509)</f>
        <v/>
      </c>
      <c r="V25" s="11" t="str">
        <f>+IF(F25=0,"",'Ark1'!X509)</f>
        <v/>
      </c>
      <c r="W25" s="11" t="str">
        <f>+IF(F25=0,"",'Ark1'!Y509)</f>
        <v/>
      </c>
      <c r="X25" s="77"/>
      <c r="Y25" s="101" t="str">
        <f>+IF(F25=0,"",'Ark1'!AA509)</f>
        <v/>
      </c>
      <c r="Z25" s="1" t="str">
        <f>+IF(F25=0,"",'Ark1'!AB509)</f>
        <v/>
      </c>
      <c r="AA25" s="1" t="str">
        <f>+IF(F25=0,"",'Ark1'!AC509)</f>
        <v/>
      </c>
      <c r="AB25" s="11" t="str">
        <f>+IF(F25=0,"",'Ark1'!AD509)</f>
        <v/>
      </c>
      <c r="AC25" s="11" t="str">
        <f>+IF(F25=0,"",'Ark1'!AE509)</f>
        <v/>
      </c>
      <c r="AD25" s="11" t="str">
        <f>+IF(F25=0,"",'Ark1'!AF509)</f>
        <v/>
      </c>
      <c r="AE25" s="47"/>
      <c r="AF25" s="11" t="str">
        <f t="shared" si="3"/>
        <v/>
      </c>
      <c r="AG25" s="47"/>
      <c r="AH25" s="4"/>
      <c r="AI25" s="61"/>
      <c r="AK25" s="5"/>
      <c r="AL25" s="5"/>
      <c r="AN25" s="1"/>
      <c r="AO25" s="1"/>
      <c r="AP25" s="11"/>
      <c r="AQ25" s="11"/>
      <c r="AR25" s="11"/>
    </row>
    <row r="26" spans="1:44" ht="15.6">
      <c r="A26" s="47"/>
      <c r="B26">
        <f>+'Ark1'!C510</f>
        <v>2023</v>
      </c>
      <c r="C26">
        <f>+'Ark1'!K510</f>
        <v>9</v>
      </c>
      <c r="D26" s="69" t="str">
        <f>VLOOKUP(C26,RNR!$I$4:$J$13,2)</f>
        <v>Spesial</v>
      </c>
      <c r="E26" t="str">
        <f>+IF(F26=0,"",'Ark1'!Q510)</f>
        <v/>
      </c>
      <c r="F26" s="342">
        <f>+'Ark1'!R510</f>
        <v>0</v>
      </c>
      <c r="G26" s="207" t="str">
        <f>+IF(F26=0,"",'Ark1'!AG510)</f>
        <v/>
      </c>
      <c r="H26" s="207"/>
      <c r="I26" s="207" t="str">
        <f>+IF(F26=0,"",'Ark1'!AH510)</f>
        <v/>
      </c>
      <c r="J26" s="105"/>
      <c r="K26" s="435">
        <f>+IF(G26=0,"",'Ark1'!AJ510)</f>
        <v>0</v>
      </c>
      <c r="L26" s="433"/>
      <c r="M26" s="436" t="str">
        <f>+IF(H26=0,"",'Ark1'!AK510)</f>
        <v/>
      </c>
      <c r="N26" s="434"/>
      <c r="O26" s="436">
        <f>+IF(I26=0,"",'Ark1'!AL510)</f>
        <v>0</v>
      </c>
      <c r="P26" s="105"/>
      <c r="Q26" s="1" t="str">
        <f>+IF(F26=0,"",'Ark1'!S510)</f>
        <v/>
      </c>
      <c r="R26" s="63"/>
      <c r="S26" s="1" t="str">
        <f>+IF(F26=0,"",'Ark1'!T510)</f>
        <v/>
      </c>
      <c r="T26" s="101" t="str">
        <f>+IF(F26=0,"",'Ark1'!U510)</f>
        <v/>
      </c>
      <c r="U26" s="11" t="str">
        <f>+IF(F26=0,"",'Ark1'!W510)</f>
        <v/>
      </c>
      <c r="V26" s="11" t="str">
        <f>+IF(F26=0,"",'Ark1'!X510)</f>
        <v/>
      </c>
      <c r="W26" s="11" t="str">
        <f>+IF(F26=0,"",'Ark1'!Y510)</f>
        <v/>
      </c>
      <c r="X26" s="77"/>
      <c r="Y26" s="101" t="str">
        <f>+IF(F26=0,"",'Ark1'!AA510)</f>
        <v/>
      </c>
      <c r="Z26" s="1" t="str">
        <f>+IF(F26=0,"",'Ark1'!AB510)</f>
        <v/>
      </c>
      <c r="AA26" s="1" t="str">
        <f>+IF(F26=0,"",'Ark1'!AC510)</f>
        <v/>
      </c>
      <c r="AB26" s="11" t="str">
        <f>+IF(F26=0,"",'Ark1'!AD510)</f>
        <v/>
      </c>
      <c r="AC26" s="11" t="str">
        <f>+IF(F26=0,"",'Ark1'!AE510)</f>
        <v/>
      </c>
      <c r="AD26" s="11" t="str">
        <f>+IF(F26=0,"",'Ark1'!AF510)</f>
        <v/>
      </c>
      <c r="AE26" s="47"/>
      <c r="AF26" s="11" t="str">
        <f t="shared" si="3"/>
        <v/>
      </c>
      <c r="AG26" s="47"/>
      <c r="AH26" s="4"/>
      <c r="AI26" s="61"/>
      <c r="AK26" s="5"/>
      <c r="AL26" s="5"/>
      <c r="AN26" s="1"/>
      <c r="AO26" s="1"/>
      <c r="AP26" s="11"/>
      <c r="AQ26" s="11"/>
      <c r="AR26" s="11"/>
    </row>
    <row r="27" spans="1:44" ht="15.6">
      <c r="A27" s="47"/>
      <c r="B27">
        <f>+'Ark1'!C511</f>
        <v>2023</v>
      </c>
      <c r="C27">
        <f>+'Ark1'!K511</f>
        <v>10</v>
      </c>
      <c r="D27" s="69" t="str">
        <f>VLOOKUP(C27,RNR!$I$4:$J$13,2)</f>
        <v>Gult fett Ordinær</v>
      </c>
      <c r="E27" t="str">
        <f>+IF(F27=0,"",'Ark1'!Q511)</f>
        <v/>
      </c>
      <c r="F27" s="342">
        <f>+'Ark1'!R511</f>
        <v>0</v>
      </c>
      <c r="G27" s="207" t="str">
        <f>+IF(F27=0,"",'Ark1'!AG511)</f>
        <v/>
      </c>
      <c r="H27" s="207"/>
      <c r="I27" s="207" t="str">
        <f>+IF(F27=0,"",'Ark1'!AH511)</f>
        <v/>
      </c>
      <c r="J27" s="105"/>
      <c r="K27" s="435">
        <f>+IF(G27=0,"",'Ark1'!AJ511)</f>
        <v>0</v>
      </c>
      <c r="L27" s="433"/>
      <c r="M27" s="436" t="str">
        <f>+IF(H27=0,"",'Ark1'!AK511)</f>
        <v/>
      </c>
      <c r="N27" s="434"/>
      <c r="O27" s="436">
        <f>+IF(I27=0,"",'Ark1'!AL511)</f>
        <v>0</v>
      </c>
      <c r="P27" s="105"/>
      <c r="Q27" s="1" t="str">
        <f>+IF(F27=0,"",'Ark1'!S511)</f>
        <v/>
      </c>
      <c r="R27" s="63"/>
      <c r="S27" s="1" t="str">
        <f>+IF(F27=0,"",'Ark1'!T511)</f>
        <v/>
      </c>
      <c r="T27" s="101" t="str">
        <f>+IF(F27=0,"",'Ark1'!U511)</f>
        <v/>
      </c>
      <c r="U27" s="11" t="str">
        <f>+IF(F27=0,"",'Ark1'!W511)</f>
        <v/>
      </c>
      <c r="V27" s="11" t="str">
        <f>+IF(F27=0,"",'Ark1'!X511)</f>
        <v/>
      </c>
      <c r="W27" s="11" t="str">
        <f>+IF(F27=0,"",'Ark1'!Y511)</f>
        <v/>
      </c>
      <c r="X27" s="77"/>
      <c r="Y27" s="101" t="str">
        <f>+IF(F27=0,"",'Ark1'!AA511)</f>
        <v/>
      </c>
      <c r="Z27" s="1" t="str">
        <f>+IF(F27=0,"",'Ark1'!AB511)</f>
        <v/>
      </c>
      <c r="AA27" s="1" t="str">
        <f>+IF(F27=0,"",'Ark1'!AC511)</f>
        <v/>
      </c>
      <c r="AB27" s="11" t="str">
        <f>+IF(F27=0,"",'Ark1'!AD511)</f>
        <v/>
      </c>
      <c r="AC27" s="11" t="str">
        <f>+IF(F27=0,"",'Ark1'!AE511)</f>
        <v/>
      </c>
      <c r="AD27" s="11" t="str">
        <f>+IF(F27=0,"",'Ark1'!AF511)</f>
        <v/>
      </c>
      <c r="AE27" s="47"/>
      <c r="AF27" s="11" t="str">
        <f t="shared" si="3"/>
        <v/>
      </c>
      <c r="AG27" s="47"/>
      <c r="AH27" s="4"/>
      <c r="AI27" s="61"/>
      <c r="AK27" s="13"/>
      <c r="AL27" s="5"/>
      <c r="AN27" s="1"/>
      <c r="AO27" s="1"/>
      <c r="AP27" s="11"/>
      <c r="AQ27" s="11"/>
      <c r="AR27" s="11"/>
    </row>
    <row r="28" spans="1:44" ht="15.6">
      <c r="A28" s="47"/>
      <c r="B28">
        <f>+'Ark1'!C512</f>
        <v>2023</v>
      </c>
      <c r="C28">
        <f>+'Ark1'!K512</f>
        <v>12</v>
      </c>
      <c r="D28" s="69" t="str">
        <f>VLOOKUP(C28,RNR!$I$4:$J$13,2)</f>
        <v>Gult fett Villsau</v>
      </c>
      <c r="E28" t="str">
        <f>+IF(F28=0,"",'Ark1'!Q512)</f>
        <v/>
      </c>
      <c r="F28" s="342">
        <f>+'Ark1'!R512</f>
        <v>0</v>
      </c>
      <c r="G28" s="207" t="str">
        <f>+IF(F28=0,"",'Ark1'!AG512)</f>
        <v/>
      </c>
      <c r="H28" s="207"/>
      <c r="I28" s="207" t="str">
        <f>+IF(F28=0,"",'Ark1'!AH512)</f>
        <v/>
      </c>
      <c r="J28" s="105"/>
      <c r="K28" s="435">
        <f>+IF(G28=0,"",'Ark1'!AJ512)</f>
        <v>0</v>
      </c>
      <c r="L28" s="433"/>
      <c r="M28" s="436" t="str">
        <f>+IF(H28=0,"",'Ark1'!AK512)</f>
        <v/>
      </c>
      <c r="N28" s="434"/>
      <c r="O28" s="436">
        <f>+IF(I28=0,"",'Ark1'!AL512)</f>
        <v>0</v>
      </c>
      <c r="P28" s="105"/>
      <c r="Q28" s="1" t="str">
        <f>+IF(F28=0,"",'Ark1'!S512)</f>
        <v/>
      </c>
      <c r="R28" s="63"/>
      <c r="S28" s="1" t="str">
        <f>+IF(F28=0,"",'Ark1'!T512)</f>
        <v/>
      </c>
      <c r="T28" s="101" t="str">
        <f>+IF(F28=0,"",'Ark1'!U512)</f>
        <v/>
      </c>
      <c r="U28" s="11" t="str">
        <f>+IF(F28=0,"",'Ark1'!W512)</f>
        <v/>
      </c>
      <c r="V28" s="11" t="str">
        <f>+IF(F28=0,"",'Ark1'!X512)</f>
        <v/>
      </c>
      <c r="W28" s="11" t="str">
        <f>+IF(F28=0,"",'Ark1'!Y512)</f>
        <v/>
      </c>
      <c r="X28" s="77"/>
      <c r="Y28" s="101" t="str">
        <f>+IF(F28=0,"",'Ark1'!AA512)</f>
        <v/>
      </c>
      <c r="Z28" s="1" t="str">
        <f>+IF(F28=0,"",'Ark1'!AB512)</f>
        <v/>
      </c>
      <c r="AA28" s="1" t="str">
        <f>+IF(F28=0,"",'Ark1'!AC512)</f>
        <v/>
      </c>
      <c r="AB28" s="11" t="str">
        <f>+IF(F28=0,"",'Ark1'!AD512)</f>
        <v/>
      </c>
      <c r="AC28" s="11" t="str">
        <f>+IF(F28=0,"",'Ark1'!AE512)</f>
        <v/>
      </c>
      <c r="AD28" s="11" t="str">
        <f>+IF(F28=0,"",'Ark1'!AF512)</f>
        <v/>
      </c>
      <c r="AE28" s="47"/>
      <c r="AF28" s="11" t="str">
        <f t="shared" si="3"/>
        <v/>
      </c>
      <c r="AG28" s="47"/>
      <c r="AH28" s="4"/>
      <c r="AI28" s="61"/>
      <c r="AK28" s="13"/>
      <c r="AL28" s="5"/>
      <c r="AN28" s="1"/>
      <c r="AO28" s="1"/>
      <c r="AP28" s="11"/>
      <c r="AQ28" s="11"/>
      <c r="AR28" s="11"/>
    </row>
    <row r="29" spans="1:44" ht="15.6">
      <c r="A29" s="47"/>
      <c r="B29">
        <f>+'Ark1'!C513</f>
        <v>2023</v>
      </c>
      <c r="C29">
        <f>+'Ark1'!K513</f>
        <v>14</v>
      </c>
      <c r="D29" s="69" t="str">
        <f>VLOOKUP(C29,RNR!$I$4:$J$13,2)</f>
        <v>Gult fett Økologisk</v>
      </c>
      <c r="E29" t="str">
        <f>+IF(F29=0,"",'Ark1'!Q513)</f>
        <v/>
      </c>
      <c r="F29" s="342">
        <f>+'Ark1'!R513</f>
        <v>0</v>
      </c>
      <c r="G29" s="207" t="str">
        <f>+IF(F29=0,"",'Ark1'!AG513)</f>
        <v/>
      </c>
      <c r="H29" s="207"/>
      <c r="I29" s="207" t="str">
        <f>+IF(F29=0,"",'Ark1'!AH513)</f>
        <v/>
      </c>
      <c r="J29" s="105"/>
      <c r="K29" s="435">
        <f>+IF(G29=0,"",'Ark1'!AJ513)</f>
        <v>0</v>
      </c>
      <c r="L29" s="433"/>
      <c r="M29" s="436" t="str">
        <f>+IF(H29=0,"",'Ark1'!AK513)</f>
        <v/>
      </c>
      <c r="N29" s="434"/>
      <c r="O29" s="436">
        <f>+IF(I29=0,"",'Ark1'!AL513)</f>
        <v>0</v>
      </c>
      <c r="P29" s="105"/>
      <c r="Q29" s="1" t="str">
        <f>+IF(F29=0,"",'Ark1'!S513)</f>
        <v/>
      </c>
      <c r="R29" s="63"/>
      <c r="S29" s="1" t="str">
        <f>+IF(F29=0,"",'Ark1'!T513)</f>
        <v/>
      </c>
      <c r="T29" s="101" t="str">
        <f>+IF(F29=0,"",'Ark1'!U513)</f>
        <v/>
      </c>
      <c r="U29" s="11" t="str">
        <f>+IF(F29=0,"",'Ark1'!W513)</f>
        <v/>
      </c>
      <c r="V29" s="11" t="str">
        <f>+IF(F29=0,"",'Ark1'!X513)</f>
        <v/>
      </c>
      <c r="W29" s="11" t="str">
        <f>+IF(F29=0,"",'Ark1'!Y513)</f>
        <v/>
      </c>
      <c r="X29" s="77"/>
      <c r="Y29" s="101" t="str">
        <f>+IF(F29=0,"",'Ark1'!AA513)</f>
        <v/>
      </c>
      <c r="Z29" s="1" t="str">
        <f>+IF(F29=0,"",'Ark1'!AB513)</f>
        <v/>
      </c>
      <c r="AA29" s="1" t="str">
        <f>+IF(F29=0,"",'Ark1'!AC513)</f>
        <v/>
      </c>
      <c r="AB29" s="11" t="str">
        <f>+IF(F29=0,"",'Ark1'!AD513)</f>
        <v/>
      </c>
      <c r="AC29" s="11" t="str">
        <f>+IF(F29=0,"",'Ark1'!AE513)</f>
        <v/>
      </c>
      <c r="AD29" s="11" t="str">
        <f>+IF(F29=0,"",'Ark1'!AF513)</f>
        <v/>
      </c>
      <c r="AE29" s="47"/>
      <c r="AF29" s="11" t="str">
        <f t="shared" si="3"/>
        <v/>
      </c>
      <c r="AG29" s="47"/>
      <c r="AH29" s="4"/>
      <c r="AI29" s="61"/>
      <c r="AK29" s="13"/>
      <c r="AL29" s="5"/>
      <c r="AN29" s="1"/>
      <c r="AO29" s="1"/>
      <c r="AP29" s="11"/>
      <c r="AQ29" s="11"/>
      <c r="AR29" s="11"/>
    </row>
    <row r="30" spans="1:44" ht="15.6">
      <c r="A30" s="47"/>
      <c r="B30">
        <f>+'Ark1'!C514</f>
        <v>2023</v>
      </c>
      <c r="C30">
        <f>+'Ark1'!K514</f>
        <v>19</v>
      </c>
      <c r="D30" s="69" t="str">
        <f>VLOOKUP(C30,RNR!$I$4:$J$13,2)</f>
        <v>Gult fett Spesial</v>
      </c>
      <c r="E30" t="str">
        <f>+IF(F30=0,"",'Ark1'!Q514)</f>
        <v/>
      </c>
      <c r="F30" s="342">
        <f>+'Ark1'!R514</f>
        <v>0</v>
      </c>
      <c r="G30" s="207" t="str">
        <f>+IF(F30=0,"",'Ark1'!AG514)</f>
        <v/>
      </c>
      <c r="H30" s="207"/>
      <c r="I30" s="207" t="str">
        <f>+IF(F30=0,"",'Ark1'!AH514)</f>
        <v/>
      </c>
      <c r="J30" s="105"/>
      <c r="K30" s="435">
        <f>+IF(G30=0,"",'Ark1'!AJ514)</f>
        <v>0</v>
      </c>
      <c r="L30" s="433"/>
      <c r="M30" s="436" t="str">
        <f>+IF(H30=0,"",'Ark1'!AK514)</f>
        <v/>
      </c>
      <c r="N30" s="434"/>
      <c r="O30" s="436">
        <f>+IF(I30=0,"",'Ark1'!AL514)</f>
        <v>0</v>
      </c>
      <c r="P30" s="105"/>
      <c r="Q30" s="1" t="str">
        <f>+IF(F30=0,"",'Ark1'!S514)</f>
        <v/>
      </c>
      <c r="R30" s="63"/>
      <c r="S30" s="1" t="str">
        <f>+IF(F30=0,"",'Ark1'!T514)</f>
        <v/>
      </c>
      <c r="T30" s="101" t="str">
        <f>+IF(F30=0,"",'Ark1'!U514)</f>
        <v/>
      </c>
      <c r="U30" s="11" t="str">
        <f>+IF(F30=0,"",'Ark1'!W514)</f>
        <v/>
      </c>
      <c r="V30" s="11" t="str">
        <f>+IF(F30=0,"",'Ark1'!X514)</f>
        <v/>
      </c>
      <c r="W30" s="11" t="str">
        <f>+IF(F30=0,"",'Ark1'!Y514)</f>
        <v/>
      </c>
      <c r="X30" s="77"/>
      <c r="Y30" s="101" t="str">
        <f>+IF(F30=0,"",'Ark1'!AA514)</f>
        <v/>
      </c>
      <c r="Z30" s="1" t="str">
        <f>+IF(F30=0,"",'Ark1'!AB514)</f>
        <v/>
      </c>
      <c r="AA30" s="1" t="str">
        <f>+IF(F30=0,"",'Ark1'!AC514)</f>
        <v/>
      </c>
      <c r="AB30" s="11" t="str">
        <f>+IF(F30=0,"",'Ark1'!AD514)</f>
        <v/>
      </c>
      <c r="AC30" s="11" t="str">
        <f>+IF(F30=0,"",'Ark1'!AE514)</f>
        <v/>
      </c>
      <c r="AD30" s="11" t="str">
        <f>+IF(F30=0,"",'Ark1'!AF514)</f>
        <v/>
      </c>
      <c r="AE30" s="47"/>
      <c r="AF30" s="11" t="str">
        <f t="shared" si="3"/>
        <v/>
      </c>
      <c r="AG30" s="47"/>
      <c r="AH30" s="4"/>
      <c r="AI30" s="61"/>
      <c r="AK30" s="13"/>
      <c r="AL30" s="5"/>
      <c r="AN30" s="1"/>
      <c r="AO30" s="1"/>
      <c r="AP30" s="11"/>
      <c r="AQ30" s="11"/>
      <c r="AR30" s="11"/>
    </row>
    <row r="31" spans="1:44" ht="15.6">
      <c r="A31" s="47"/>
      <c r="B31">
        <f>+'Ark1'!C515</f>
        <v>2023</v>
      </c>
      <c r="C31">
        <f>+'Ark1'!K515</f>
        <v>25</v>
      </c>
      <c r="D31" s="69" t="str">
        <f>VLOOKUP(C31,RNR!$I$4:$J$13,2)</f>
        <v>Lyngenlam</v>
      </c>
      <c r="E31" t="str">
        <f>+IF(F31=0,"",'Ark1'!Q515)</f>
        <v/>
      </c>
      <c r="F31" s="342">
        <f>+'Ark1'!R515</f>
        <v>0</v>
      </c>
      <c r="G31" s="207" t="str">
        <f>+IF(F31=0,"",'Ark1'!AG515)</f>
        <v/>
      </c>
      <c r="H31" s="207"/>
      <c r="I31" s="207" t="str">
        <f>+IF(F31=0,"",'Ark1'!AH515)</f>
        <v/>
      </c>
      <c r="J31" s="105"/>
      <c r="K31" s="435">
        <f>+IF(G31=0,"",'Ark1'!AJ515)</f>
        <v>0</v>
      </c>
      <c r="L31" s="433"/>
      <c r="M31" s="436" t="str">
        <f>+IF(H31=0,"",'Ark1'!AK515)</f>
        <v/>
      </c>
      <c r="N31" s="434"/>
      <c r="O31" s="436">
        <f>+IF(I31=0,"",'Ark1'!AL515)</f>
        <v>0</v>
      </c>
      <c r="P31" s="105"/>
      <c r="Q31" s="1" t="str">
        <f>+IF(F31=0,"",'Ark1'!S515)</f>
        <v/>
      </c>
      <c r="R31" s="63"/>
      <c r="S31" s="1" t="str">
        <f>+IF(F31=0,"",'Ark1'!T515)</f>
        <v/>
      </c>
      <c r="T31" s="101" t="str">
        <f>+IF(F31=0,"",'Ark1'!U515)</f>
        <v/>
      </c>
      <c r="U31" s="11" t="str">
        <f>+IF(F31=0,"",'Ark1'!W515)</f>
        <v/>
      </c>
      <c r="V31" s="11" t="str">
        <f>+IF(F31=0,"",'Ark1'!X515)</f>
        <v/>
      </c>
      <c r="W31" s="11" t="str">
        <f>+IF(F31=0,"",'Ark1'!Y515)</f>
        <v/>
      </c>
      <c r="X31" s="77"/>
      <c r="Y31" s="101" t="str">
        <f>+IF(F31=0,"",'Ark1'!AA515)</f>
        <v/>
      </c>
      <c r="Z31" s="1" t="str">
        <f>+IF(F31=0,"",'Ark1'!AB515)</f>
        <v/>
      </c>
      <c r="AA31" s="1" t="str">
        <f>+IF(F31=0,"",'Ark1'!AC515)</f>
        <v/>
      </c>
      <c r="AB31" s="11" t="str">
        <f>+IF(F31=0,"",'Ark1'!AD515)</f>
        <v/>
      </c>
      <c r="AC31" s="11" t="str">
        <f>+IF(F31=0,"",'Ark1'!AE515)</f>
        <v/>
      </c>
      <c r="AD31" s="11" t="str">
        <f>+IF(F31=0,"",'Ark1'!AF515)</f>
        <v/>
      </c>
      <c r="AE31" s="47"/>
      <c r="AF31" s="11" t="str">
        <f t="shared" si="3"/>
        <v/>
      </c>
      <c r="AG31" s="47"/>
      <c r="AH31" s="4"/>
      <c r="AI31" s="61"/>
      <c r="AK31" s="13"/>
      <c r="AL31" s="5"/>
      <c r="AN31" s="1"/>
      <c r="AO31" s="1"/>
      <c r="AP31" s="11"/>
      <c r="AQ31" s="11"/>
      <c r="AR31" s="11"/>
    </row>
    <row r="32" spans="1:44" ht="15.6">
      <c r="A32" s="47"/>
      <c r="B32" s="47"/>
      <c r="C32" s="47"/>
      <c r="D32" s="47"/>
      <c r="E32" s="47"/>
      <c r="F32" s="345"/>
      <c r="G32" s="47"/>
      <c r="H32" s="47"/>
      <c r="I32" s="47"/>
      <c r="J32" s="47"/>
      <c r="K32" s="427"/>
      <c r="L32" s="433"/>
      <c r="M32" s="437"/>
      <c r="N32" s="437"/>
      <c r="O32" s="43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"/>
      <c r="AI32" s="61"/>
      <c r="AK32" s="13"/>
      <c r="AL32" s="5"/>
      <c r="AN32" s="1"/>
      <c r="AO32" s="1"/>
      <c r="AP32" s="11"/>
      <c r="AQ32" s="11"/>
      <c r="AR32" s="11"/>
    </row>
    <row r="33" spans="1:46" ht="15.6">
      <c r="A33" s="47"/>
      <c r="B33" s="56">
        <f>+'Ark1'!C516</f>
        <v>2022</v>
      </c>
      <c r="C33" s="56">
        <f>+'Ark1'!K516</f>
        <v>0</v>
      </c>
      <c r="D33" s="69" t="str">
        <f>VLOOKUP(C33,RNR!$I$4:$J$13,2)</f>
        <v>Ordinær</v>
      </c>
      <c r="E33" s="56">
        <f>+IF(F33=0,"",'Ark1'!Q516)</f>
        <v>247</v>
      </c>
      <c r="F33" s="354">
        <f>+'Ark1'!R516</f>
        <v>2725</v>
      </c>
      <c r="G33" s="189">
        <f>+IF(F33=0,"",'Ark1'!AG516)</f>
        <v>97.810480976310117</v>
      </c>
      <c r="H33" s="189"/>
      <c r="I33" s="189">
        <f>+IF(F33=0,"",'Ark1'!AH516)</f>
        <v>98.330215461562631</v>
      </c>
      <c r="J33" s="189"/>
      <c r="K33" s="438"/>
      <c r="L33" s="438"/>
      <c r="M33" s="439"/>
      <c r="N33" s="439"/>
      <c r="O33" s="439"/>
      <c r="P33" s="105"/>
      <c r="Q33" s="58">
        <f>+IF(F33=0,"",'Ark1'!S516)</f>
        <v>8.6730275229357776</v>
      </c>
      <c r="R33" s="62"/>
      <c r="S33" s="58">
        <f>+IF(F33=0,"",'Ark1'!T516)</f>
        <v>6.1893577981651395</v>
      </c>
      <c r="T33" s="166">
        <f>+IF(F33=0,"",'Ark1'!U516)</f>
        <v>14.833284403669722</v>
      </c>
      <c r="U33" s="78">
        <f>+IF(F33=0,"",'Ark1'!W516)</f>
        <v>5.6513761467889907</v>
      </c>
      <c r="V33" s="78">
        <f>+IF(F33=0,"",'Ark1'!X516)</f>
        <v>32.807339449541281</v>
      </c>
      <c r="W33" s="78">
        <f>+IF(F33=0,"",'Ark1'!Y516)</f>
        <v>2.3853211009174311</v>
      </c>
      <c r="X33" s="78"/>
      <c r="Y33" s="166">
        <f>+IF(F33=0,"",'Ark1'!AA516)</f>
        <v>3.6237671667406257</v>
      </c>
      <c r="Z33" s="58">
        <f>+IF(F33=0,"",'Ark1'!AB516)</f>
        <v>1.4003495661795939</v>
      </c>
      <c r="AA33" s="58">
        <f>+IF(F33=0,"",'Ark1'!AC516)</f>
        <v>1.6066708843742907</v>
      </c>
      <c r="AB33" s="78">
        <f>+IF(F33=0,"",'Ark1'!AD516)</f>
        <v>48.427079372342689</v>
      </c>
      <c r="AC33" s="78">
        <f>+IF(F33=0,"",'Ark1'!AE516)</f>
        <v>52.468098436687697</v>
      </c>
      <c r="AD33" s="78">
        <f>+IF(F33=0,"",'Ark1'!AF516)</f>
        <v>54.896898379265245</v>
      </c>
      <c r="AE33" s="47"/>
      <c r="AF33" s="78">
        <f t="shared" si="3"/>
        <v>11.032388663967611</v>
      </c>
      <c r="AG33" s="47"/>
      <c r="AH33" s="4"/>
      <c r="AI33" s="61"/>
      <c r="AK33" s="5"/>
      <c r="AL33" s="5"/>
      <c r="AN33" s="1"/>
      <c r="AO33" s="1"/>
      <c r="AP33" s="11"/>
      <c r="AQ33" s="11"/>
      <c r="AR33" s="11"/>
    </row>
    <row r="34" spans="1:46" ht="15.6">
      <c r="A34" s="47"/>
      <c r="B34" s="56">
        <f>+'Ark1'!C517</f>
        <v>2022</v>
      </c>
      <c r="C34" s="56">
        <f>+'Ark1'!K517</f>
        <v>2</v>
      </c>
      <c r="D34" s="69" t="str">
        <f>VLOOKUP(C34,RNR!$I$4:$J$13,2)</f>
        <v>Villsau</v>
      </c>
      <c r="E34" s="56" t="str">
        <f>+IF(F34=0,"",'Ark1'!Q517)</f>
        <v/>
      </c>
      <c r="F34" s="354">
        <f>+'Ark1'!R517</f>
        <v>0</v>
      </c>
      <c r="G34" s="189" t="str">
        <f>+IF(F34=0,"",'Ark1'!AG517)</f>
        <v/>
      </c>
      <c r="H34" s="189"/>
      <c r="I34" s="189" t="str">
        <f>+IF(F34=0,"",'Ark1'!AH517)</f>
        <v/>
      </c>
      <c r="J34" s="189"/>
      <c r="K34" s="438"/>
      <c r="L34" s="438"/>
      <c r="M34" s="439"/>
      <c r="N34" s="439"/>
      <c r="O34" s="439"/>
      <c r="P34" s="105"/>
      <c r="Q34" s="58" t="str">
        <f>+IF(F34=0,"",'Ark1'!S517)</f>
        <v/>
      </c>
      <c r="R34" s="62"/>
      <c r="S34" s="58" t="str">
        <f>+IF(F34=0,"",'Ark1'!T517)</f>
        <v/>
      </c>
      <c r="T34" s="166" t="str">
        <f>+IF(F34=0,"",'Ark1'!U517)</f>
        <v/>
      </c>
      <c r="U34" s="78" t="str">
        <f>+IF(F34=0,"",'Ark1'!W517)</f>
        <v/>
      </c>
      <c r="V34" s="78" t="str">
        <f>+IF(F34=0,"",'Ark1'!X517)</f>
        <v/>
      </c>
      <c r="W34" s="78" t="str">
        <f>+IF(F34=0,"",'Ark1'!Y517)</f>
        <v/>
      </c>
      <c r="X34" s="78"/>
      <c r="Y34" s="166" t="str">
        <f>+IF(F34=0,"",'Ark1'!AA517)</f>
        <v/>
      </c>
      <c r="Z34" s="58" t="str">
        <f>+IF(F34=0,"",'Ark1'!AB517)</f>
        <v/>
      </c>
      <c r="AA34" s="58" t="str">
        <f>+IF(F34=0,"",'Ark1'!AC517)</f>
        <v/>
      </c>
      <c r="AB34" s="78" t="str">
        <f>+IF(F34=0,"",'Ark1'!AD517)</f>
        <v/>
      </c>
      <c r="AC34" s="78" t="str">
        <f>+IF(F34=0,"",'Ark1'!AE517)</f>
        <v/>
      </c>
      <c r="AD34" s="78" t="str">
        <f>+IF(F34=0,"",'Ark1'!AF517)</f>
        <v/>
      </c>
      <c r="AE34" s="47"/>
      <c r="AF34" s="78" t="str">
        <f t="shared" ref="AF34:AF42" si="4">+IF(F34=0,"",F34/E34)</f>
        <v/>
      </c>
      <c r="AG34" s="47"/>
      <c r="AH34" s="4"/>
      <c r="AI34" s="61"/>
      <c r="AK34" s="5"/>
      <c r="AL34" s="5"/>
      <c r="AN34" s="13"/>
      <c r="AO34" s="13"/>
      <c r="AP34" s="11"/>
      <c r="AQ34" s="11"/>
      <c r="AR34" s="11"/>
    </row>
    <row r="35" spans="1:46" ht="16.5" customHeight="1">
      <c r="A35" s="47"/>
      <c r="B35" s="56">
        <f>+'Ark1'!C518</f>
        <v>2022</v>
      </c>
      <c r="C35" s="56">
        <f>+'Ark1'!K518</f>
        <v>4</v>
      </c>
      <c r="D35" s="69" t="str">
        <f>VLOOKUP(C35,RNR!$I$4:$J$13,2)</f>
        <v>Økologisk</v>
      </c>
      <c r="E35" s="56">
        <f>+IF(F35=0,"",'Ark1'!Q518)</f>
        <v>4</v>
      </c>
      <c r="F35" s="354">
        <f>+'Ark1'!R518</f>
        <v>61</v>
      </c>
      <c r="G35" s="189">
        <f>+IF(F35=0,"",'Ark1'!AG518)</f>
        <v>2.1895190236898774</v>
      </c>
      <c r="H35" s="189"/>
      <c r="I35" s="189">
        <f>+IF(F35=0,"",'Ark1'!AH518)</f>
        <v>1.6697845384373979</v>
      </c>
      <c r="J35" s="189"/>
      <c r="K35" s="438"/>
      <c r="L35" s="438"/>
      <c r="M35" s="439"/>
      <c r="N35" s="439"/>
      <c r="O35" s="439"/>
      <c r="P35" s="105"/>
      <c r="Q35" s="58">
        <f>+IF(F35=0,"",'Ark1'!S518)</f>
        <v>6.4098360655737707</v>
      </c>
      <c r="R35" s="62"/>
      <c r="S35" s="58">
        <f>+IF(F35=0,"",'Ark1'!T518)</f>
        <v>4.4590163934426243</v>
      </c>
      <c r="T35" s="166">
        <f>+IF(F35=0,"",'Ark1'!U518)</f>
        <v>11.252459016393438</v>
      </c>
      <c r="U35" s="78">
        <f>+IF(F35=0,"",'Ark1'!W518)</f>
        <v>3.2786885245901645</v>
      </c>
      <c r="V35" s="78">
        <f>+IF(F35=0,"",'Ark1'!X518)</f>
        <v>11.475409836065577</v>
      </c>
      <c r="W35" s="78">
        <f>+IF(F35=0,"",'Ark1'!Y518)</f>
        <v>0</v>
      </c>
      <c r="X35" s="78"/>
      <c r="Y35" s="166">
        <f>+IF(F35=0,"",'Ark1'!AA518)</f>
        <v>4.305376225725432</v>
      </c>
      <c r="Z35" s="58">
        <f>+IF(F35=0,"",'Ark1'!AB518)</f>
        <v>1.0461020415438544</v>
      </c>
      <c r="AA35" s="58">
        <f>+IF(F35=0,"",'Ark1'!AC518)</f>
        <v>1.5318880506522847</v>
      </c>
      <c r="AB35" s="78">
        <f>+IF(F35=0,"",'Ark1'!AD518)</f>
        <v>35.375288973820361</v>
      </c>
      <c r="AC35" s="78">
        <f>+IF(F35=0,"",'Ark1'!AE518)</f>
        <v>73.432499257875747</v>
      </c>
      <c r="AD35" s="78">
        <f>+IF(F35=0,"",'Ark1'!AF518)</f>
        <v>49.639907422464226</v>
      </c>
      <c r="AE35" s="47"/>
      <c r="AF35" s="78">
        <f t="shared" si="4"/>
        <v>15.25</v>
      </c>
      <c r="AG35" s="47"/>
      <c r="AH35" s="4"/>
      <c r="AI35" s="61"/>
      <c r="AK35" s="5"/>
      <c r="AL35" s="5"/>
      <c r="AN35" s="13"/>
      <c r="AO35" s="13"/>
      <c r="AP35" s="11"/>
      <c r="AQ35" s="11"/>
      <c r="AR35" s="11"/>
    </row>
    <row r="36" spans="1:46" ht="16.5" customHeight="1">
      <c r="A36" s="47"/>
      <c r="B36" s="56">
        <f>+'Ark1'!C519</f>
        <v>2022</v>
      </c>
      <c r="C36" s="56">
        <f>+'Ark1'!K519</f>
        <v>7</v>
      </c>
      <c r="D36" s="69" t="str">
        <f>VLOOKUP(C36,RNR!$I$4:$J$13,2)</f>
        <v>Nødslakt</v>
      </c>
      <c r="E36" s="56" t="str">
        <f>+IF(F36=0,"",'Ark1'!Q519)</f>
        <v/>
      </c>
      <c r="F36" s="354">
        <f>+'Ark1'!R519</f>
        <v>0</v>
      </c>
      <c r="G36" s="189" t="str">
        <f>+IF(F36=0,"",'Ark1'!AG519)</f>
        <v/>
      </c>
      <c r="H36" s="189"/>
      <c r="I36" s="189" t="str">
        <f>+IF(F36=0,"",'Ark1'!AH519)</f>
        <v/>
      </c>
      <c r="J36" s="189"/>
      <c r="K36" s="438"/>
      <c r="L36" s="438"/>
      <c r="M36" s="439"/>
      <c r="N36" s="439"/>
      <c r="O36" s="439"/>
      <c r="P36" s="105"/>
      <c r="Q36" s="58" t="str">
        <f>+IF(F36=0,"",'Ark1'!S519)</f>
        <v/>
      </c>
      <c r="R36" s="62"/>
      <c r="S36" s="58" t="str">
        <f>+IF(F36=0,"",'Ark1'!T519)</f>
        <v/>
      </c>
      <c r="T36" s="166" t="str">
        <f>+IF(F36=0,"",'Ark1'!U519)</f>
        <v/>
      </c>
      <c r="U36" s="78" t="str">
        <f>+IF(F36=0,"",'Ark1'!W519)</f>
        <v/>
      </c>
      <c r="V36" s="78" t="str">
        <f>+IF(F36=0,"",'Ark1'!X519)</f>
        <v/>
      </c>
      <c r="W36" s="78" t="str">
        <f>+IF(F36=0,"",'Ark1'!Y519)</f>
        <v/>
      </c>
      <c r="X36" s="78"/>
      <c r="Y36" s="166" t="str">
        <f>+IF(F36=0,"",'Ark1'!AA519)</f>
        <v/>
      </c>
      <c r="Z36" s="58" t="str">
        <f>+IF(F36=0,"",'Ark1'!AB519)</f>
        <v/>
      </c>
      <c r="AA36" s="58" t="str">
        <f>+IF(F36=0,"",'Ark1'!AC519)</f>
        <v/>
      </c>
      <c r="AB36" s="78" t="str">
        <f>+IF(F36=0,"",'Ark1'!AD519)</f>
        <v/>
      </c>
      <c r="AC36" s="78" t="str">
        <f>+IF(F36=0,"",'Ark1'!AE519)</f>
        <v/>
      </c>
      <c r="AD36" s="78" t="str">
        <f>+IF(F36=0,"",'Ark1'!AF519)</f>
        <v/>
      </c>
      <c r="AE36" s="47"/>
      <c r="AF36" s="78" t="str">
        <f t="shared" si="4"/>
        <v/>
      </c>
      <c r="AG36" s="47"/>
      <c r="AH36" s="4"/>
      <c r="AI36" s="60"/>
      <c r="AK36" s="5"/>
      <c r="AL36" s="5"/>
      <c r="AN36" s="13"/>
      <c r="AO36" s="13"/>
      <c r="AP36" s="11"/>
      <c r="AQ36" s="11"/>
      <c r="AR36" s="11"/>
    </row>
    <row r="37" spans="1:46" ht="17.25" customHeight="1">
      <c r="A37" s="47"/>
      <c r="B37" s="56">
        <f>+'Ark1'!C520</f>
        <v>2022</v>
      </c>
      <c r="C37" s="56">
        <f>+'Ark1'!K520</f>
        <v>9</v>
      </c>
      <c r="D37" s="69" t="str">
        <f>VLOOKUP(C37,RNR!$I$4:$J$13,2)</f>
        <v>Spesial</v>
      </c>
      <c r="E37" s="56" t="str">
        <f>+IF(F37=0,"",'Ark1'!Q520)</f>
        <v/>
      </c>
      <c r="F37" s="354">
        <f>+'Ark1'!R520</f>
        <v>0</v>
      </c>
      <c r="G37" s="189" t="str">
        <f>+IF(F37=0,"",'Ark1'!AG520)</f>
        <v/>
      </c>
      <c r="H37" s="189"/>
      <c r="I37" s="189" t="str">
        <f>+IF(F37=0,"",'Ark1'!AH520)</f>
        <v/>
      </c>
      <c r="J37" s="189"/>
      <c r="K37" s="438"/>
      <c r="L37" s="438"/>
      <c r="M37" s="439"/>
      <c r="N37" s="439"/>
      <c r="O37" s="439"/>
      <c r="P37" s="105"/>
      <c r="Q37" s="58" t="str">
        <f>+IF(F37=0,"",'Ark1'!S520)</f>
        <v/>
      </c>
      <c r="R37" s="62"/>
      <c r="S37" s="58" t="str">
        <f>+IF(F37=0,"",'Ark1'!T520)</f>
        <v/>
      </c>
      <c r="T37" s="166" t="str">
        <f>+IF(F37=0,"",'Ark1'!U520)</f>
        <v/>
      </c>
      <c r="U37" s="78" t="str">
        <f>+IF(F37=0,"",'Ark1'!W520)</f>
        <v/>
      </c>
      <c r="V37" s="78" t="str">
        <f>+IF(F37=0,"",'Ark1'!X520)</f>
        <v/>
      </c>
      <c r="W37" s="78" t="str">
        <f>+IF(F37=0,"",'Ark1'!Y520)</f>
        <v/>
      </c>
      <c r="X37" s="78"/>
      <c r="Y37" s="166" t="str">
        <f>+IF(F37=0,"",'Ark1'!AA520)</f>
        <v/>
      </c>
      <c r="Z37" s="58" t="str">
        <f>+IF(F37=0,"",'Ark1'!AB520)</f>
        <v/>
      </c>
      <c r="AA37" s="58" t="str">
        <f>+IF(F37=0,"",'Ark1'!AC520)</f>
        <v/>
      </c>
      <c r="AB37" s="78" t="str">
        <f>+IF(F37=0,"",'Ark1'!AD520)</f>
        <v/>
      </c>
      <c r="AC37" s="78" t="str">
        <f>+IF(F37=0,"",'Ark1'!AE520)</f>
        <v/>
      </c>
      <c r="AD37" s="78" t="str">
        <f>+IF(F37=0,"",'Ark1'!AF520)</f>
        <v/>
      </c>
      <c r="AE37" s="47"/>
      <c r="AF37" s="78" t="str">
        <f t="shared" si="4"/>
        <v/>
      </c>
      <c r="AG37" s="47"/>
      <c r="AH37" s="2"/>
      <c r="AI37" s="60"/>
      <c r="AL37" s="5"/>
      <c r="AN37" s="13"/>
      <c r="AO37" s="13"/>
      <c r="AP37" s="11"/>
      <c r="AQ37" s="11"/>
      <c r="AR37" s="11"/>
    </row>
    <row r="38" spans="1:46" ht="15.6">
      <c r="A38" s="47"/>
      <c r="B38" s="57">
        <f>+'Ark1'!C521</f>
        <v>2022</v>
      </c>
      <c r="C38" s="57">
        <f>+'Ark1'!K521</f>
        <v>10</v>
      </c>
      <c r="D38" s="69" t="str">
        <f>VLOOKUP(C38,RNR!$I$4:$J$13,2)</f>
        <v>Gult fett Ordinær</v>
      </c>
      <c r="E38" s="57" t="str">
        <f>+IF(F38=0,"",'Ark1'!Q521)</f>
        <v/>
      </c>
      <c r="F38" s="365">
        <f>+'Ark1'!R521</f>
        <v>0</v>
      </c>
      <c r="G38" s="189" t="str">
        <f>+IF(F38=0,"",'Ark1'!AG521)</f>
        <v/>
      </c>
      <c r="H38" s="189"/>
      <c r="I38" s="189" t="str">
        <f>+IF(F38=0,"",'Ark1'!AH521)</f>
        <v/>
      </c>
      <c r="J38" s="189"/>
      <c r="K38" s="438"/>
      <c r="L38" s="438"/>
      <c r="M38" s="439"/>
      <c r="N38" s="439"/>
      <c r="O38" s="439"/>
      <c r="P38" s="105"/>
      <c r="Q38" s="93" t="str">
        <f>+IF(F38=0,"",'Ark1'!S521)</f>
        <v/>
      </c>
      <c r="R38" s="62"/>
      <c r="S38" s="93" t="str">
        <f>+IF(F38=0,"",'Ark1'!T521)</f>
        <v/>
      </c>
      <c r="T38" s="183" t="str">
        <f>+IF(F38=0,"",'Ark1'!U521)</f>
        <v/>
      </c>
      <c r="U38" s="181" t="str">
        <f>+IF(F38=0,"",'Ark1'!W521)</f>
        <v/>
      </c>
      <c r="V38" s="181" t="str">
        <f>+IF(F38=0,"",'Ark1'!X521)</f>
        <v/>
      </c>
      <c r="W38" s="181" t="str">
        <f>+IF(F38=0,"",'Ark1'!Y521)</f>
        <v/>
      </c>
      <c r="X38" s="181"/>
      <c r="Y38" s="183" t="str">
        <f>+IF(F38=0,"",'Ark1'!AA521)</f>
        <v/>
      </c>
      <c r="Z38" s="93" t="str">
        <f>+IF(F38=0,"",'Ark1'!AB521)</f>
        <v/>
      </c>
      <c r="AA38" s="93" t="str">
        <f>+IF(F38=0,"",'Ark1'!AC521)</f>
        <v/>
      </c>
      <c r="AB38" s="181" t="str">
        <f>+IF(F38=0,"",'Ark1'!AD521)</f>
        <v/>
      </c>
      <c r="AC38" s="181" t="str">
        <f>+IF(F38=0,"",'Ark1'!AE521)</f>
        <v/>
      </c>
      <c r="AD38" s="181" t="str">
        <f>+IF(F38=0,"",'Ark1'!AF521)</f>
        <v/>
      </c>
      <c r="AE38" s="47"/>
      <c r="AF38" s="181" t="str">
        <f t="shared" si="4"/>
        <v/>
      </c>
      <c r="AG38" s="47"/>
      <c r="AH38" s="4"/>
      <c r="AI38" s="61"/>
      <c r="AK38" s="13"/>
      <c r="AL38" s="5"/>
      <c r="AN38" s="1"/>
      <c r="AO38" s="1"/>
      <c r="AP38" s="11"/>
      <c r="AQ38" s="11"/>
      <c r="AR38" s="11"/>
    </row>
    <row r="39" spans="1:46" ht="15.6">
      <c r="A39" s="47"/>
      <c r="B39" s="57">
        <f>+'Ark1'!C522</f>
        <v>2022</v>
      </c>
      <c r="C39" s="57">
        <f>+'Ark1'!K522</f>
        <v>12</v>
      </c>
      <c r="D39" s="69" t="str">
        <f>VLOOKUP(C39,RNR!$I$4:$J$13,2)</f>
        <v>Gult fett Villsau</v>
      </c>
      <c r="E39" s="57" t="str">
        <f>+IF(F39=0,"",'Ark1'!Q522)</f>
        <v/>
      </c>
      <c r="F39" s="365">
        <f>+'Ark1'!R522</f>
        <v>0</v>
      </c>
      <c r="G39" s="189" t="str">
        <f>+IF(F39=0,"",'Ark1'!AG522)</f>
        <v/>
      </c>
      <c r="H39" s="189"/>
      <c r="I39" s="189" t="str">
        <f>+IF(F39=0,"",'Ark1'!AH522)</f>
        <v/>
      </c>
      <c r="J39" s="189"/>
      <c r="K39" s="438"/>
      <c r="L39" s="438"/>
      <c r="M39" s="439"/>
      <c r="N39" s="439"/>
      <c r="O39" s="439"/>
      <c r="P39" s="105"/>
      <c r="Q39" s="93" t="str">
        <f>+IF(F39=0,"",'Ark1'!S522)</f>
        <v/>
      </c>
      <c r="R39" s="62"/>
      <c r="S39" s="93" t="str">
        <f>+IF(F39=0,"",'Ark1'!T522)</f>
        <v/>
      </c>
      <c r="T39" s="183" t="str">
        <f>+IF(F39=0,"",'Ark1'!U522)</f>
        <v/>
      </c>
      <c r="U39" s="181" t="str">
        <f>+IF(F39=0,"",'Ark1'!W522)</f>
        <v/>
      </c>
      <c r="V39" s="181" t="str">
        <f>+IF(F39=0,"",'Ark1'!X522)</f>
        <v/>
      </c>
      <c r="W39" s="181" t="str">
        <f>+IF(F39=0,"",'Ark1'!Y522)</f>
        <v/>
      </c>
      <c r="X39" s="181"/>
      <c r="Y39" s="183" t="str">
        <f>+IF(F39=0,"",'Ark1'!AA522)</f>
        <v/>
      </c>
      <c r="Z39" s="93" t="str">
        <f>+IF(F39=0,"",'Ark1'!AB522)</f>
        <v/>
      </c>
      <c r="AA39" s="93" t="str">
        <f>+IF(F39=0,"",'Ark1'!AC522)</f>
        <v/>
      </c>
      <c r="AB39" s="181" t="str">
        <f>+IF(F39=0,"",'Ark1'!AD522)</f>
        <v/>
      </c>
      <c r="AC39" s="181" t="str">
        <f>+IF(F39=0,"",'Ark1'!AE522)</f>
        <v/>
      </c>
      <c r="AD39" s="181" t="str">
        <f>+IF(F39=0,"",'Ark1'!AF522)</f>
        <v/>
      </c>
      <c r="AE39" s="47"/>
      <c r="AF39" s="181" t="str">
        <f t="shared" si="4"/>
        <v/>
      </c>
      <c r="AG39" s="47"/>
      <c r="AH39" s="4"/>
      <c r="AI39" s="61"/>
      <c r="AK39" s="13"/>
      <c r="AL39" s="5"/>
      <c r="AN39" s="1"/>
      <c r="AO39" s="1"/>
      <c r="AP39" s="11"/>
      <c r="AQ39" s="11"/>
      <c r="AR39" s="11"/>
    </row>
    <row r="40" spans="1:46" ht="15.6">
      <c r="A40" s="47"/>
      <c r="B40" s="57">
        <f>+'Ark1'!C523</f>
        <v>2022</v>
      </c>
      <c r="C40" s="57">
        <f>+'Ark1'!K523</f>
        <v>14</v>
      </c>
      <c r="D40" s="69" t="str">
        <f>VLOOKUP(C40,RNR!$I$4:$J$13,2)</f>
        <v>Gult fett Økologisk</v>
      </c>
      <c r="E40" s="57" t="str">
        <f>+IF(F40=0,"",'Ark1'!Q523)</f>
        <v/>
      </c>
      <c r="F40" s="365">
        <f>+'Ark1'!R523</f>
        <v>0</v>
      </c>
      <c r="G40" s="189" t="str">
        <f>+IF(F40=0,"",'Ark1'!AG523)</f>
        <v/>
      </c>
      <c r="H40" s="189"/>
      <c r="I40" s="189" t="str">
        <f>+IF(F40=0,"",'Ark1'!AH523)</f>
        <v/>
      </c>
      <c r="J40" s="189"/>
      <c r="K40" s="438"/>
      <c r="L40" s="438"/>
      <c r="M40" s="439"/>
      <c r="N40" s="439"/>
      <c r="O40" s="439"/>
      <c r="P40" s="105"/>
      <c r="Q40" s="93" t="str">
        <f>+IF(F40=0,"",'Ark1'!S523)</f>
        <v/>
      </c>
      <c r="R40" s="62"/>
      <c r="S40" s="93" t="str">
        <f>+IF(F40=0,"",'Ark1'!T523)</f>
        <v/>
      </c>
      <c r="T40" s="183" t="str">
        <f>+IF(F40=0,"",'Ark1'!U523)</f>
        <v/>
      </c>
      <c r="U40" s="181" t="str">
        <f>+IF(F40=0,"",'Ark1'!W523)</f>
        <v/>
      </c>
      <c r="V40" s="181" t="str">
        <f>+IF(F40=0,"",'Ark1'!X523)</f>
        <v/>
      </c>
      <c r="W40" s="181" t="str">
        <f>+IF(F40=0,"",'Ark1'!Y523)</f>
        <v/>
      </c>
      <c r="X40" s="181"/>
      <c r="Y40" s="183" t="str">
        <f>+IF(F40=0,"",'Ark1'!AA523)</f>
        <v/>
      </c>
      <c r="Z40" s="93" t="str">
        <f>+IF(F40=0,"",'Ark1'!AB523)</f>
        <v/>
      </c>
      <c r="AA40" s="93" t="str">
        <f>+IF(F40=0,"",'Ark1'!AC523)</f>
        <v/>
      </c>
      <c r="AB40" s="181" t="str">
        <f>+IF(F40=0,"",'Ark1'!AD523)</f>
        <v/>
      </c>
      <c r="AC40" s="181" t="str">
        <f>+IF(F40=0,"",'Ark1'!AE523)</f>
        <v/>
      </c>
      <c r="AD40" s="181" t="str">
        <f>+IF(F40=0,"",'Ark1'!AF523)</f>
        <v/>
      </c>
      <c r="AE40" s="47"/>
      <c r="AF40" s="181" t="str">
        <f t="shared" si="4"/>
        <v/>
      </c>
      <c r="AG40" s="47"/>
      <c r="AH40" s="4"/>
      <c r="AI40" s="61"/>
      <c r="AK40" s="13"/>
      <c r="AL40" s="5"/>
      <c r="AN40" s="1"/>
      <c r="AO40" s="1"/>
      <c r="AP40" s="11"/>
      <c r="AQ40" s="11"/>
      <c r="AR40" s="11"/>
    </row>
    <row r="41" spans="1:46" ht="15.6">
      <c r="A41" s="47"/>
      <c r="B41" s="57">
        <f>+'Ark1'!C524</f>
        <v>2022</v>
      </c>
      <c r="C41" s="57">
        <f>+'Ark1'!K524</f>
        <v>19</v>
      </c>
      <c r="D41" s="69" t="str">
        <f>VLOOKUP(C41,RNR!$I$4:$J$13,2)</f>
        <v>Gult fett Spesial</v>
      </c>
      <c r="E41" s="57" t="str">
        <f>+IF(F41=0,"",'Ark1'!Q524)</f>
        <v/>
      </c>
      <c r="F41" s="365">
        <f>+'Ark1'!R524</f>
        <v>0</v>
      </c>
      <c r="G41" s="189" t="str">
        <f>+IF(F41=0,"",'Ark1'!AG524)</f>
        <v/>
      </c>
      <c r="H41" s="189"/>
      <c r="I41" s="189" t="str">
        <f>+IF(F41=0,"",'Ark1'!AH524)</f>
        <v/>
      </c>
      <c r="J41" s="189"/>
      <c r="K41" s="438"/>
      <c r="L41" s="438"/>
      <c r="M41" s="439"/>
      <c r="N41" s="439"/>
      <c r="O41" s="439"/>
      <c r="P41" s="105"/>
      <c r="Q41" s="93" t="str">
        <f>+IF(F41=0,"",'Ark1'!S524)</f>
        <v/>
      </c>
      <c r="R41" s="62"/>
      <c r="S41" s="93" t="str">
        <f>+IF(F41=0,"",'Ark1'!T524)</f>
        <v/>
      </c>
      <c r="T41" s="183" t="str">
        <f>+IF(F41=0,"",'Ark1'!U524)</f>
        <v/>
      </c>
      <c r="U41" s="181" t="str">
        <f>+IF(F41=0,"",'Ark1'!W524)</f>
        <v/>
      </c>
      <c r="V41" s="181" t="str">
        <f>+IF(F41=0,"",'Ark1'!X524)</f>
        <v/>
      </c>
      <c r="W41" s="181" t="str">
        <f>+IF(F41=0,"",'Ark1'!Y524)</f>
        <v/>
      </c>
      <c r="X41" s="181"/>
      <c r="Y41" s="183" t="str">
        <f>+IF(F41=0,"",'Ark1'!AA524)</f>
        <v/>
      </c>
      <c r="Z41" s="93" t="str">
        <f>+IF(F41=0,"",'Ark1'!AB524)</f>
        <v/>
      </c>
      <c r="AA41" s="93" t="str">
        <f>+IF(F41=0,"",'Ark1'!AC524)</f>
        <v/>
      </c>
      <c r="AB41" s="181" t="str">
        <f>+IF(F41=0,"",'Ark1'!AD524)</f>
        <v/>
      </c>
      <c r="AC41" s="181" t="str">
        <f>+IF(F41=0,"",'Ark1'!AE524)</f>
        <v/>
      </c>
      <c r="AD41" s="181" t="str">
        <f>+IF(F41=0,"",'Ark1'!AF524)</f>
        <v/>
      </c>
      <c r="AE41" s="47"/>
      <c r="AF41" s="181" t="str">
        <f t="shared" si="4"/>
        <v/>
      </c>
      <c r="AG41" s="47"/>
      <c r="AH41" s="4"/>
      <c r="AI41" s="61"/>
      <c r="AK41" s="13"/>
      <c r="AL41" s="5"/>
      <c r="AN41" s="1"/>
      <c r="AO41" s="1"/>
      <c r="AP41" s="11"/>
      <c r="AQ41" s="11"/>
      <c r="AR41" s="11"/>
    </row>
    <row r="42" spans="1:46" ht="15.6">
      <c r="A42" s="47"/>
      <c r="B42" s="57">
        <f>+'Ark1'!C525</f>
        <v>2022</v>
      </c>
      <c r="C42" s="57">
        <f>+'Ark1'!K525</f>
        <v>25</v>
      </c>
      <c r="D42" s="69" t="str">
        <f>VLOOKUP(C42,RNR!$I$4:$J$13,2)</f>
        <v>Lyngenlam</v>
      </c>
      <c r="E42" s="57" t="str">
        <f>+IF(F42=0,"",'Ark1'!Q525)</f>
        <v/>
      </c>
      <c r="F42" s="365">
        <f>+'Ark1'!R525</f>
        <v>0</v>
      </c>
      <c r="G42" s="189" t="str">
        <f>+IF(F42=0,"",'Ark1'!AG525)</f>
        <v/>
      </c>
      <c r="H42" s="189"/>
      <c r="I42" s="189" t="str">
        <f>+IF(F42=0,"",'Ark1'!AH525)</f>
        <v/>
      </c>
      <c r="J42" s="189"/>
      <c r="K42" s="438"/>
      <c r="L42" s="438"/>
      <c r="M42" s="439"/>
      <c r="N42" s="439"/>
      <c r="O42" s="439"/>
      <c r="P42" s="105"/>
      <c r="Q42" s="93" t="str">
        <f>+IF(F42=0,"",'Ark1'!S525)</f>
        <v/>
      </c>
      <c r="R42" s="62"/>
      <c r="S42" s="93" t="str">
        <f>+IF(F42=0,"",'Ark1'!T525)</f>
        <v/>
      </c>
      <c r="T42" s="183" t="str">
        <f>+IF(F42=0,"",'Ark1'!U525)</f>
        <v/>
      </c>
      <c r="U42" s="181" t="str">
        <f>+IF(F42=0,"",'Ark1'!W525)</f>
        <v/>
      </c>
      <c r="V42" s="181" t="str">
        <f>+IF(F42=0,"",'Ark1'!X525)</f>
        <v/>
      </c>
      <c r="W42" s="181" t="str">
        <f>+IF(F42=0,"",'Ark1'!Y525)</f>
        <v/>
      </c>
      <c r="X42" s="181"/>
      <c r="Y42" s="183" t="str">
        <f>+IF(F42=0,"",'Ark1'!AA525)</f>
        <v/>
      </c>
      <c r="Z42" s="93" t="str">
        <f>+IF(F42=0,"",'Ark1'!AB525)</f>
        <v/>
      </c>
      <c r="AA42" s="93" t="str">
        <f>+IF(F42=0,"",'Ark1'!AC525)</f>
        <v/>
      </c>
      <c r="AB42" s="181" t="str">
        <f>+IF(F42=0,"",'Ark1'!AD525)</f>
        <v/>
      </c>
      <c r="AC42" s="181" t="str">
        <f>+IF(F42=0,"",'Ark1'!AE525)</f>
        <v/>
      </c>
      <c r="AD42" s="181" t="str">
        <f>+IF(F42=0,"",'Ark1'!AF525)</f>
        <v/>
      </c>
      <c r="AE42" s="47"/>
      <c r="AF42" s="181" t="str">
        <f t="shared" si="4"/>
        <v/>
      </c>
      <c r="AG42" s="47"/>
      <c r="AH42" s="4"/>
      <c r="AI42" s="61"/>
      <c r="AK42" s="13"/>
      <c r="AL42" s="5"/>
      <c r="AN42" s="1"/>
      <c r="AO42" s="1"/>
      <c r="AP42" s="11"/>
      <c r="AQ42" s="11"/>
      <c r="AR42" s="11"/>
    </row>
    <row r="43" spans="1:46" ht="15.6">
      <c r="A43" s="47"/>
      <c r="B43" s="47"/>
      <c r="C43" s="47"/>
      <c r="D43" s="47"/>
      <c r="E43" s="47"/>
      <c r="F43" s="345"/>
      <c r="G43" s="47"/>
      <c r="H43" s="47"/>
      <c r="I43" s="47"/>
      <c r="J43" s="47"/>
      <c r="K43" s="427"/>
      <c r="L43" s="427"/>
      <c r="M43" s="437"/>
      <c r="N43" s="437"/>
      <c r="O43" s="43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"/>
      <c r="AI43" s="61"/>
      <c r="AK43" s="13"/>
      <c r="AL43" s="5"/>
      <c r="AN43" s="1"/>
      <c r="AO43" s="1"/>
      <c r="AP43" s="11"/>
      <c r="AQ43" s="11"/>
      <c r="AR43" s="11"/>
    </row>
    <row r="44" spans="1:46">
      <c r="A44" s="47"/>
      <c r="B44" s="47"/>
      <c r="C44" s="47"/>
      <c r="D44" s="47"/>
      <c r="E44" s="47"/>
      <c r="F44" s="345"/>
      <c r="G44" s="47"/>
      <c r="H44" s="47"/>
      <c r="I44" s="47"/>
      <c r="J44" s="47"/>
      <c r="K44" s="427"/>
      <c r="L44" s="427"/>
      <c r="M44" s="437"/>
      <c r="N44" s="437"/>
      <c r="O44" s="43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1"/>
      <c r="AI44" s="1"/>
      <c r="AJ44" s="1"/>
      <c r="AK44" s="1"/>
      <c r="AL44" s="1"/>
      <c r="AM44" s="1"/>
      <c r="AN44" s="1"/>
      <c r="AO44" s="1"/>
      <c r="AP44" s="1"/>
      <c r="AQ44" s="1"/>
      <c r="AS44" s="13"/>
      <c r="AT44" s="13"/>
    </row>
    <row r="45" spans="1:46">
      <c r="A45" s="47"/>
      <c r="B45" s="47"/>
      <c r="C45" s="47"/>
      <c r="D45" s="47"/>
      <c r="E45" s="47"/>
      <c r="F45" s="345"/>
      <c r="G45" s="47"/>
      <c r="H45" s="47"/>
      <c r="I45" s="47"/>
      <c r="J45" s="47"/>
      <c r="K45" s="427"/>
      <c r="L45" s="427"/>
      <c r="M45" s="437"/>
      <c r="N45" s="437"/>
      <c r="O45" s="43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1"/>
      <c r="AI45" s="1"/>
      <c r="AJ45" s="1"/>
      <c r="AK45" s="1"/>
      <c r="AL45" s="1"/>
      <c r="AM45" s="1"/>
      <c r="AN45" s="1"/>
      <c r="AO45" s="1"/>
      <c r="AP45" s="1"/>
      <c r="AQ45" s="1"/>
      <c r="AS45" s="13"/>
      <c r="AT45" s="13"/>
    </row>
    <row r="46" spans="1:46">
      <c r="W46" s="16"/>
      <c r="X46" s="16"/>
      <c r="Z46" s="63"/>
      <c r="AA46" s="63"/>
      <c r="AE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6">
      <c r="W47" s="16"/>
      <c r="X47" s="16"/>
      <c r="Z47" s="63"/>
      <c r="AA47" s="63"/>
      <c r="AE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6">
      <c r="W48" s="16"/>
      <c r="X48" s="16"/>
      <c r="Z48" s="63"/>
      <c r="AA48" s="63"/>
      <c r="AE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3:44">
      <c r="W49" s="16"/>
      <c r="X49" s="16"/>
      <c r="Z49" s="63"/>
      <c r="AA49" s="63"/>
      <c r="AE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3:44">
      <c r="W50" s="16"/>
      <c r="X50" s="16"/>
      <c r="Z50" s="63"/>
      <c r="AA50" s="63"/>
      <c r="AE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3:44">
      <c r="W51" s="16"/>
      <c r="X51" s="16"/>
      <c r="Z51" s="63"/>
      <c r="AA51" s="63"/>
      <c r="AE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3:44">
      <c r="W52" s="16"/>
      <c r="X52" s="16"/>
      <c r="Z52" s="63"/>
      <c r="AA52" s="63"/>
      <c r="AE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3:44">
      <c r="W53" s="16"/>
      <c r="X53" s="16"/>
      <c r="Z53" s="63"/>
      <c r="AA53" s="63"/>
      <c r="AE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3:44">
      <c r="W54" s="16"/>
      <c r="X54" s="16"/>
      <c r="Z54" s="63"/>
      <c r="AA54" s="63"/>
      <c r="AE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3:44">
      <c r="W55" s="16"/>
      <c r="X55" s="16"/>
      <c r="Z55" s="63"/>
      <c r="AA55" s="63"/>
      <c r="AE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3:44">
      <c r="W56" s="16"/>
      <c r="X56" s="16"/>
      <c r="Z56" s="63"/>
      <c r="AA56" s="63"/>
      <c r="AE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3:44">
      <c r="W57" s="16"/>
      <c r="X57" s="16"/>
      <c r="Z57" s="63"/>
      <c r="AA57" s="63"/>
      <c r="AE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4"/>
    </row>
    <row r="58" spans="23:44">
      <c r="W58" s="16"/>
      <c r="X58" s="16"/>
      <c r="Z58" s="63"/>
      <c r="AA58" s="63"/>
      <c r="AE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4"/>
    </row>
    <row r="59" spans="23:44">
      <c r="W59" s="16"/>
      <c r="X59" s="16"/>
      <c r="Z59" s="63"/>
      <c r="AA59" s="63"/>
      <c r="AE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4"/>
    </row>
    <row r="60" spans="23:44">
      <c r="W60" s="16"/>
      <c r="X60" s="16"/>
      <c r="Z60" s="63"/>
      <c r="AA60" s="63"/>
      <c r="AE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4"/>
    </row>
    <row r="61" spans="23:44">
      <c r="W61" s="16"/>
      <c r="X61" s="16"/>
      <c r="Z61" s="63"/>
      <c r="AA61" s="63"/>
      <c r="AE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4"/>
    </row>
    <row r="62" spans="23:44">
      <c r="W62" s="16"/>
      <c r="X62" s="16"/>
      <c r="Z62" s="63"/>
      <c r="AA62" s="63"/>
      <c r="AE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4"/>
    </row>
    <row r="63" spans="23:44">
      <c r="W63" s="16"/>
      <c r="X63" s="16"/>
      <c r="Z63" s="63"/>
      <c r="AA63" s="63"/>
      <c r="AE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4"/>
    </row>
    <row r="64" spans="23:44">
      <c r="W64" s="16"/>
      <c r="X64" s="16"/>
      <c r="Z64" s="63"/>
      <c r="AA64" s="63"/>
      <c r="AE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4"/>
    </row>
    <row r="65" spans="7:44">
      <c r="W65" s="16"/>
      <c r="X65" s="16"/>
      <c r="Z65" s="63"/>
      <c r="AA65" s="63"/>
      <c r="AE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4"/>
    </row>
    <row r="66" spans="7:44">
      <c r="W66" s="16"/>
      <c r="X66" s="16"/>
      <c r="Z66" s="63"/>
      <c r="AA66" s="63"/>
      <c r="AE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4"/>
    </row>
    <row r="67" spans="7:44">
      <c r="G67" s="168"/>
      <c r="H67" s="168"/>
      <c r="I67" s="168"/>
      <c r="J67" s="168"/>
      <c r="P67" s="168"/>
      <c r="Q67" s="14"/>
      <c r="R67" s="302"/>
      <c r="S67" s="14"/>
      <c r="T67" s="168"/>
      <c r="W67" s="16"/>
      <c r="X67" s="16"/>
      <c r="Z67" s="63"/>
      <c r="AA67" s="63"/>
      <c r="AE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4"/>
    </row>
    <row r="68" spans="7:44">
      <c r="G68" s="168"/>
      <c r="H68" s="168"/>
      <c r="I68" s="168"/>
      <c r="J68" s="168"/>
      <c r="P68" s="168"/>
      <c r="Q68" s="14"/>
      <c r="R68" s="302"/>
      <c r="S68" s="14"/>
      <c r="T68" s="168"/>
      <c r="W68" s="16"/>
      <c r="X68" s="16"/>
      <c r="Z68" s="63"/>
      <c r="AA68" s="63"/>
      <c r="AE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4"/>
    </row>
    <row r="69" spans="7:44">
      <c r="G69" s="168"/>
      <c r="H69" s="168"/>
      <c r="I69" s="168"/>
      <c r="J69" s="168"/>
      <c r="P69" s="168"/>
      <c r="Q69" s="14"/>
      <c r="R69" s="302"/>
      <c r="S69" s="14"/>
      <c r="T69" s="168"/>
      <c r="W69" s="16"/>
      <c r="X69" s="16"/>
      <c r="Z69" s="63"/>
      <c r="AA69" s="63"/>
      <c r="AE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4"/>
    </row>
    <row r="70" spans="7:44">
      <c r="G70" s="168"/>
      <c r="H70" s="168"/>
      <c r="I70" s="168"/>
      <c r="J70" s="168"/>
      <c r="P70" s="168"/>
      <c r="Q70" s="14"/>
      <c r="R70" s="302"/>
      <c r="S70" s="14"/>
      <c r="T70" s="168"/>
      <c r="W70" s="16"/>
      <c r="X70" s="16"/>
      <c r="Z70" s="63"/>
      <c r="AA70" s="63"/>
      <c r="AE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4"/>
    </row>
    <row r="71" spans="7:44">
      <c r="G71" s="168"/>
      <c r="H71" s="168"/>
      <c r="I71" s="168"/>
      <c r="J71" s="168"/>
      <c r="P71" s="168"/>
      <c r="Q71" s="14"/>
      <c r="R71" s="302"/>
      <c r="S71" s="14"/>
      <c r="T71" s="168"/>
      <c r="W71" s="16"/>
      <c r="X71" s="16"/>
      <c r="Z71" s="63"/>
      <c r="AA71" s="63"/>
      <c r="AE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4"/>
    </row>
    <row r="72" spans="7:44">
      <c r="G72" s="168"/>
      <c r="H72" s="168"/>
      <c r="I72" s="168"/>
      <c r="J72" s="168"/>
      <c r="P72" s="168"/>
      <c r="Q72" s="14"/>
      <c r="R72" s="302"/>
      <c r="S72" s="14"/>
      <c r="T72" s="168"/>
      <c r="W72" s="16"/>
      <c r="X72" s="16"/>
      <c r="Z72" s="63"/>
      <c r="AA72" s="63"/>
      <c r="AE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4"/>
    </row>
    <row r="73" spans="7:44">
      <c r="G73" s="168"/>
      <c r="H73" s="168"/>
      <c r="I73" s="168"/>
      <c r="J73" s="168"/>
      <c r="P73" s="168"/>
      <c r="Q73" s="14"/>
      <c r="R73" s="302"/>
      <c r="S73" s="14"/>
      <c r="T73" s="168"/>
      <c r="W73" s="16"/>
      <c r="X73" s="16"/>
      <c r="Z73" s="63"/>
      <c r="AA73" s="63"/>
      <c r="AE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4"/>
    </row>
    <row r="74" spans="7:44">
      <c r="G74" s="168"/>
      <c r="H74" s="168"/>
      <c r="I74" s="168"/>
      <c r="J74" s="168"/>
      <c r="P74" s="168"/>
      <c r="Q74" s="14"/>
      <c r="R74" s="302"/>
      <c r="S74" s="14"/>
      <c r="T74" s="168"/>
      <c r="W74" s="16"/>
      <c r="X74" s="16"/>
      <c r="Z74" s="63"/>
      <c r="AA74" s="63"/>
      <c r="AE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4"/>
    </row>
    <row r="75" spans="7:44">
      <c r="G75" s="168"/>
      <c r="H75" s="168"/>
      <c r="I75" s="168"/>
      <c r="J75" s="168"/>
      <c r="P75" s="168"/>
      <c r="Q75" s="14"/>
      <c r="R75" s="302"/>
      <c r="S75" s="14"/>
      <c r="T75" s="168"/>
      <c r="W75" s="16"/>
      <c r="X75" s="16"/>
      <c r="Z75" s="63"/>
      <c r="AA75" s="63"/>
      <c r="AE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4"/>
    </row>
    <row r="76" spans="7:44">
      <c r="G76" s="168"/>
      <c r="H76" s="168"/>
      <c r="I76" s="168"/>
      <c r="J76" s="168"/>
      <c r="P76" s="168"/>
      <c r="Q76" s="14"/>
      <c r="R76" s="302"/>
      <c r="S76" s="14"/>
      <c r="T76" s="168"/>
      <c r="W76" s="16"/>
      <c r="X76" s="16"/>
      <c r="Z76" s="63"/>
      <c r="AA76" s="63"/>
      <c r="AE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4"/>
    </row>
    <row r="77" spans="7:44">
      <c r="G77" s="168"/>
      <c r="H77" s="168"/>
      <c r="I77" s="168"/>
      <c r="J77" s="168"/>
      <c r="P77" s="168"/>
      <c r="Q77" s="14"/>
      <c r="R77" s="302"/>
      <c r="S77" s="14"/>
      <c r="T77" s="168"/>
      <c r="W77" s="16"/>
      <c r="X77" s="16"/>
      <c r="Z77" s="63"/>
      <c r="AA77" s="63"/>
      <c r="AE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4"/>
    </row>
    <row r="78" spans="7:44">
      <c r="G78" s="168"/>
      <c r="H78" s="168"/>
      <c r="I78" s="168"/>
      <c r="J78" s="168"/>
      <c r="P78" s="168"/>
      <c r="Q78" s="14"/>
      <c r="R78" s="302"/>
      <c r="S78" s="14"/>
      <c r="T78" s="168"/>
      <c r="W78" s="16"/>
      <c r="X78" s="16"/>
      <c r="Z78" s="63"/>
      <c r="AA78" s="63"/>
      <c r="AE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4"/>
    </row>
    <row r="79" spans="7:44">
      <c r="G79" s="168"/>
      <c r="H79" s="168"/>
      <c r="I79" s="168"/>
      <c r="J79" s="168"/>
      <c r="P79" s="168"/>
      <c r="Q79" s="14"/>
      <c r="R79" s="302"/>
      <c r="S79" s="14"/>
      <c r="T79" s="168"/>
      <c r="W79" s="16"/>
      <c r="X79" s="16"/>
      <c r="Z79" s="63"/>
      <c r="AA79" s="63"/>
      <c r="AE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4"/>
    </row>
    <row r="80" spans="7:44">
      <c r="G80" s="168"/>
      <c r="H80" s="168"/>
      <c r="I80" s="168"/>
      <c r="J80" s="168"/>
      <c r="P80" s="168"/>
      <c r="Q80" s="14"/>
      <c r="R80" s="302"/>
      <c r="S80" s="14"/>
      <c r="T80" s="168"/>
      <c r="W80" s="16"/>
      <c r="X80" s="16"/>
      <c r="Z80" s="63"/>
      <c r="AA80" s="63"/>
      <c r="AE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4"/>
    </row>
    <row r="81" spans="7:44">
      <c r="G81" s="168"/>
      <c r="H81" s="168"/>
      <c r="I81" s="168"/>
      <c r="J81" s="168"/>
      <c r="P81" s="168"/>
      <c r="Q81" s="14"/>
      <c r="R81" s="302"/>
      <c r="S81" s="14"/>
      <c r="T81" s="168"/>
      <c r="W81" s="16"/>
      <c r="X81" s="16"/>
      <c r="Z81" s="63"/>
      <c r="AA81" s="63"/>
      <c r="AE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4"/>
    </row>
    <row r="82" spans="7:44">
      <c r="G82" s="168"/>
      <c r="H82" s="168"/>
      <c r="I82" s="168"/>
      <c r="J82" s="168"/>
      <c r="P82" s="168"/>
      <c r="Q82" s="14"/>
      <c r="R82" s="302"/>
      <c r="S82" s="14"/>
      <c r="T82" s="168"/>
      <c r="W82" s="16"/>
      <c r="X82" s="16"/>
      <c r="Z82" s="63"/>
      <c r="AA82" s="63"/>
      <c r="AE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4"/>
    </row>
    <row r="83" spans="7:44">
      <c r="G83" s="168"/>
      <c r="H83" s="168"/>
      <c r="I83" s="168"/>
      <c r="J83" s="168"/>
      <c r="P83" s="168"/>
      <c r="Q83" s="14"/>
      <c r="R83" s="302"/>
      <c r="S83" s="14"/>
      <c r="T83" s="168"/>
      <c r="W83" s="16"/>
      <c r="X83" s="16"/>
      <c r="Z83" s="63"/>
      <c r="AA83" s="63"/>
      <c r="AE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4"/>
    </row>
    <row r="84" spans="7:44">
      <c r="G84" s="168"/>
      <c r="H84" s="168"/>
      <c r="I84" s="168"/>
      <c r="J84" s="168"/>
      <c r="P84" s="168"/>
      <c r="Q84" s="14"/>
      <c r="R84" s="302"/>
      <c r="S84" s="14"/>
      <c r="T84" s="168"/>
      <c r="W84" s="16"/>
      <c r="X84" s="16"/>
      <c r="Z84" s="63"/>
      <c r="AA84" s="63"/>
      <c r="AE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4"/>
    </row>
    <row r="85" spans="7:44">
      <c r="G85" s="168"/>
      <c r="H85" s="168"/>
      <c r="I85" s="168"/>
      <c r="J85" s="168"/>
      <c r="P85" s="168"/>
      <c r="Q85" s="14"/>
      <c r="R85" s="302"/>
      <c r="S85" s="14"/>
      <c r="T85" s="168"/>
      <c r="W85" s="16"/>
      <c r="X85" s="16"/>
      <c r="Z85" s="63"/>
      <c r="AA85" s="63"/>
      <c r="AE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4"/>
    </row>
    <row r="86" spans="7:44">
      <c r="G86" s="168"/>
      <c r="H86" s="168"/>
      <c r="I86" s="168"/>
      <c r="J86" s="168"/>
      <c r="P86" s="168"/>
      <c r="Q86" s="14"/>
      <c r="R86" s="302"/>
      <c r="S86" s="14"/>
      <c r="T86" s="168"/>
      <c r="W86" s="16"/>
      <c r="X86" s="16"/>
      <c r="Z86" s="63"/>
      <c r="AA86" s="63"/>
      <c r="AE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4"/>
    </row>
    <row r="87" spans="7:44">
      <c r="G87" s="168"/>
      <c r="H87" s="168"/>
      <c r="I87" s="168"/>
      <c r="J87" s="168"/>
      <c r="P87" s="168"/>
      <c r="Q87" s="14"/>
      <c r="R87" s="302"/>
      <c r="S87" s="14"/>
      <c r="T87" s="168"/>
      <c r="W87" s="16"/>
      <c r="X87" s="16"/>
      <c r="Z87" s="63"/>
      <c r="AA87" s="63"/>
      <c r="AE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4"/>
    </row>
    <row r="88" spans="7:44">
      <c r="G88" s="168"/>
      <c r="H88" s="168"/>
      <c r="I88" s="168"/>
      <c r="J88" s="168"/>
      <c r="P88" s="168"/>
      <c r="Q88" s="14"/>
      <c r="R88" s="302"/>
      <c r="S88" s="14"/>
      <c r="T88" s="168"/>
      <c r="W88" s="16"/>
      <c r="X88" s="16"/>
      <c r="Z88" s="63"/>
      <c r="AA88" s="63"/>
      <c r="AE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4"/>
    </row>
    <row r="89" spans="7:44">
      <c r="G89" s="168"/>
      <c r="H89" s="168"/>
      <c r="I89" s="168"/>
      <c r="J89" s="168"/>
      <c r="P89" s="168"/>
      <c r="Q89" s="14"/>
      <c r="R89" s="302"/>
      <c r="S89" s="14"/>
      <c r="T89" s="168"/>
      <c r="W89" s="16"/>
      <c r="X89" s="16"/>
      <c r="Z89" s="63"/>
      <c r="AA89" s="63"/>
      <c r="AE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4"/>
    </row>
    <row r="90" spans="7:44">
      <c r="G90" s="168"/>
      <c r="H90" s="168"/>
      <c r="I90" s="168"/>
      <c r="J90" s="168"/>
      <c r="P90" s="168"/>
      <c r="Q90" s="14"/>
      <c r="R90" s="302"/>
      <c r="S90" s="14"/>
      <c r="T90" s="168"/>
      <c r="W90" s="16"/>
      <c r="X90" s="16"/>
      <c r="Z90" s="63"/>
      <c r="AA90" s="63"/>
      <c r="AE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4"/>
    </row>
    <row r="91" spans="7:44">
      <c r="G91" s="168"/>
      <c r="H91" s="168"/>
      <c r="I91" s="168"/>
      <c r="J91" s="168"/>
      <c r="P91" s="168"/>
      <c r="Q91" s="14"/>
      <c r="R91" s="302"/>
      <c r="S91" s="14"/>
      <c r="T91" s="168"/>
      <c r="W91" s="16"/>
      <c r="X91" s="16"/>
      <c r="Z91" s="63"/>
      <c r="AA91" s="63"/>
      <c r="AE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4"/>
    </row>
    <row r="92" spans="7:44">
      <c r="G92" s="168"/>
      <c r="H92" s="168"/>
      <c r="I92" s="168"/>
      <c r="J92" s="168"/>
      <c r="P92" s="168"/>
      <c r="Q92" s="14"/>
      <c r="R92" s="302"/>
      <c r="S92" s="14"/>
      <c r="T92" s="168"/>
      <c r="W92" s="16"/>
      <c r="X92" s="16"/>
      <c r="Z92" s="63"/>
      <c r="AA92" s="63"/>
      <c r="AE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4"/>
    </row>
    <row r="93" spans="7:44">
      <c r="G93" s="168"/>
      <c r="H93" s="168"/>
      <c r="I93" s="168"/>
      <c r="J93" s="168"/>
      <c r="P93" s="168"/>
      <c r="Q93" s="14"/>
      <c r="R93" s="302"/>
      <c r="S93" s="14"/>
      <c r="T93" s="168"/>
      <c r="U93" s="79"/>
      <c r="V93" s="79"/>
      <c r="W93" s="79"/>
      <c r="X93" s="79"/>
      <c r="Y93" s="168"/>
      <c r="Z93" s="14"/>
      <c r="AA93" s="14"/>
      <c r="AB93" s="79"/>
      <c r="AC93" s="79"/>
      <c r="AD93" s="79"/>
      <c r="AE93" s="14"/>
      <c r="AF93" s="79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68"/>
      <c r="H94" s="168"/>
      <c r="I94" s="168"/>
      <c r="J94" s="168"/>
      <c r="P94" s="168"/>
      <c r="Q94" s="14"/>
      <c r="R94" s="302"/>
      <c r="S94" s="14"/>
      <c r="T94" s="168"/>
      <c r="U94" s="79"/>
      <c r="V94" s="79"/>
      <c r="W94" s="79"/>
      <c r="X94" s="79"/>
      <c r="Y94" s="168"/>
      <c r="Z94" s="14"/>
      <c r="AA94" s="14"/>
      <c r="AB94" s="79"/>
      <c r="AC94" s="79"/>
      <c r="AD94" s="79"/>
      <c r="AE94" s="14"/>
      <c r="AF94" s="79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68"/>
      <c r="H95" s="168"/>
      <c r="I95" s="168"/>
      <c r="J95" s="168"/>
      <c r="P95" s="168"/>
      <c r="Q95" s="14"/>
      <c r="R95" s="302"/>
      <c r="S95" s="14"/>
      <c r="T95" s="168"/>
      <c r="U95" s="79"/>
      <c r="V95" s="79"/>
      <c r="W95" s="79"/>
      <c r="X95" s="79"/>
      <c r="Y95" s="168"/>
      <c r="Z95" s="14"/>
      <c r="AA95" s="14"/>
      <c r="AB95" s="79"/>
      <c r="AC95" s="79"/>
      <c r="AD95" s="79"/>
      <c r="AE95" s="14"/>
      <c r="AF95" s="79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68"/>
      <c r="H96" s="168"/>
      <c r="I96" s="168"/>
      <c r="J96" s="168"/>
      <c r="P96" s="168"/>
      <c r="Q96" s="14"/>
      <c r="R96" s="302"/>
      <c r="S96" s="14"/>
      <c r="T96" s="168"/>
      <c r="U96" s="79"/>
      <c r="V96" s="79"/>
      <c r="W96" s="79"/>
      <c r="X96" s="79"/>
      <c r="Y96" s="168"/>
      <c r="Z96" s="14"/>
      <c r="AA96" s="14"/>
      <c r="AB96" s="79"/>
      <c r="AC96" s="79"/>
      <c r="AD96" s="79"/>
      <c r="AE96" s="14"/>
      <c r="AF96" s="79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</row>
    <row r="97" spans="7:44">
      <c r="G97" s="168"/>
      <c r="H97" s="168"/>
      <c r="I97" s="168"/>
      <c r="J97" s="168"/>
      <c r="P97" s="168"/>
      <c r="Q97" s="14"/>
      <c r="R97" s="302"/>
      <c r="S97" s="14"/>
      <c r="T97" s="168"/>
      <c r="U97" s="79"/>
      <c r="V97" s="79"/>
      <c r="W97" s="79"/>
      <c r="X97" s="79"/>
      <c r="Y97" s="168"/>
      <c r="Z97" s="14"/>
      <c r="AA97" s="14"/>
      <c r="AB97" s="79"/>
      <c r="AC97" s="79"/>
      <c r="AD97" s="79"/>
      <c r="AE97" s="14"/>
      <c r="AF97" s="79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</row>
    <row r="98" spans="7:44">
      <c r="G98" s="168"/>
      <c r="H98" s="168"/>
      <c r="I98" s="168"/>
      <c r="J98" s="168"/>
      <c r="P98" s="168"/>
      <c r="Q98" s="14"/>
      <c r="R98" s="302"/>
      <c r="S98" s="14"/>
      <c r="T98" s="168"/>
      <c r="U98" s="79"/>
      <c r="V98" s="79"/>
      <c r="W98" s="79"/>
      <c r="X98" s="79"/>
      <c r="Y98" s="168"/>
      <c r="Z98" s="14"/>
      <c r="AA98" s="14"/>
      <c r="AB98" s="79"/>
      <c r="AC98" s="79"/>
      <c r="AD98" s="79"/>
      <c r="AE98" s="14"/>
      <c r="AF98" s="79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</row>
    <row r="99" spans="7:44">
      <c r="G99" s="168"/>
      <c r="H99" s="168"/>
      <c r="I99" s="168"/>
      <c r="J99" s="168"/>
      <c r="P99" s="168"/>
      <c r="Q99" s="14"/>
      <c r="R99" s="302"/>
      <c r="S99" s="14"/>
      <c r="T99" s="168"/>
      <c r="U99" s="79"/>
      <c r="V99" s="79"/>
      <c r="W99" s="79"/>
      <c r="X99" s="79"/>
      <c r="Y99" s="168"/>
      <c r="Z99" s="14"/>
      <c r="AA99" s="14"/>
      <c r="AB99" s="79"/>
      <c r="AC99" s="79"/>
      <c r="AD99" s="79"/>
      <c r="AE99" s="14"/>
      <c r="AF99" s="79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</row>
    <row r="100" spans="7:44">
      <c r="G100" s="168"/>
      <c r="H100" s="168"/>
      <c r="I100" s="168"/>
      <c r="J100" s="168"/>
      <c r="P100" s="168"/>
      <c r="Q100" s="14"/>
      <c r="R100" s="302"/>
      <c r="S100" s="14"/>
      <c r="T100" s="168"/>
      <c r="U100" s="79"/>
      <c r="V100" s="79"/>
      <c r="W100" s="79"/>
      <c r="X100" s="79"/>
      <c r="Y100" s="168"/>
      <c r="Z100" s="14"/>
      <c r="AA100" s="14"/>
      <c r="AB100" s="79"/>
      <c r="AC100" s="79"/>
      <c r="AD100" s="79"/>
      <c r="AE100" s="14"/>
      <c r="AF100" s="79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</row>
    <row r="101" spans="7:44">
      <c r="G101" s="168"/>
      <c r="H101" s="168"/>
      <c r="I101" s="168"/>
      <c r="J101" s="168"/>
      <c r="P101" s="168"/>
      <c r="Q101" s="14"/>
      <c r="R101" s="302"/>
      <c r="S101" s="14"/>
      <c r="T101" s="168"/>
      <c r="U101" s="79"/>
      <c r="V101" s="79"/>
      <c r="W101" s="79"/>
      <c r="X101" s="79"/>
      <c r="Y101" s="168"/>
      <c r="Z101" s="14"/>
      <c r="AA101" s="14"/>
      <c r="AB101" s="79"/>
      <c r="AC101" s="79"/>
      <c r="AD101" s="79"/>
      <c r="AE101" s="14"/>
      <c r="AF101" s="79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</row>
    <row r="102" spans="7:44">
      <c r="G102" s="168"/>
      <c r="H102" s="168"/>
      <c r="I102" s="168"/>
      <c r="J102" s="168"/>
      <c r="P102" s="168"/>
      <c r="Q102" s="14"/>
      <c r="R102" s="302"/>
      <c r="S102" s="14"/>
      <c r="T102" s="168"/>
      <c r="U102" s="79"/>
      <c r="V102" s="79"/>
      <c r="W102" s="79"/>
      <c r="X102" s="79"/>
      <c r="Y102" s="168"/>
      <c r="Z102" s="14"/>
      <c r="AA102" s="14"/>
      <c r="AB102" s="79"/>
      <c r="AC102" s="79"/>
      <c r="AD102" s="79"/>
      <c r="AE102" s="14"/>
      <c r="AF102" s="79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</row>
    <row r="103" spans="7:44">
      <c r="G103" s="168"/>
      <c r="H103" s="168"/>
      <c r="I103" s="168"/>
      <c r="J103" s="168"/>
      <c r="P103" s="168"/>
      <c r="Q103" s="14"/>
      <c r="R103" s="302"/>
      <c r="S103" s="14"/>
      <c r="T103" s="168"/>
      <c r="U103" s="79"/>
      <c r="V103" s="79"/>
      <c r="W103" s="79"/>
      <c r="X103" s="79"/>
      <c r="Y103" s="168"/>
      <c r="Z103" s="14"/>
      <c r="AA103" s="14"/>
      <c r="AB103" s="79"/>
      <c r="AC103" s="79"/>
      <c r="AD103" s="79"/>
      <c r="AE103" s="14"/>
      <c r="AF103" s="79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</row>
    <row r="104" spans="7:44">
      <c r="G104" s="168"/>
      <c r="H104" s="168"/>
      <c r="I104" s="168"/>
      <c r="J104" s="168"/>
      <c r="P104" s="168"/>
      <c r="Q104" s="14"/>
      <c r="R104" s="302"/>
      <c r="S104" s="14"/>
      <c r="T104" s="168"/>
      <c r="U104" s="79"/>
      <c r="V104" s="79"/>
      <c r="W104" s="79"/>
      <c r="X104" s="79"/>
      <c r="Y104" s="168"/>
      <c r="Z104" s="14"/>
      <c r="AA104" s="14"/>
      <c r="AB104" s="79"/>
      <c r="AC104" s="79"/>
      <c r="AD104" s="79"/>
      <c r="AE104" s="14"/>
      <c r="AF104" s="79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</row>
    <row r="105" spans="7:44">
      <c r="G105" s="168"/>
      <c r="H105" s="168"/>
      <c r="I105" s="168"/>
      <c r="J105" s="168"/>
      <c r="P105" s="168"/>
      <c r="Q105" s="14"/>
      <c r="R105" s="302"/>
      <c r="S105" s="14"/>
      <c r="T105" s="168"/>
      <c r="U105" s="79"/>
      <c r="V105" s="79"/>
      <c r="W105" s="79"/>
      <c r="X105" s="79"/>
      <c r="Y105" s="168"/>
      <c r="Z105" s="14"/>
      <c r="AA105" s="14"/>
      <c r="AB105" s="79"/>
      <c r="AC105" s="79"/>
      <c r="AD105" s="79"/>
      <c r="AE105" s="14"/>
      <c r="AF105" s="79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</row>
    <row r="106" spans="7:44">
      <c r="G106" s="168"/>
      <c r="H106" s="168"/>
      <c r="I106" s="168"/>
      <c r="J106" s="168"/>
      <c r="P106" s="168"/>
      <c r="Q106" s="14"/>
      <c r="R106" s="302"/>
      <c r="S106" s="14"/>
      <c r="T106" s="168"/>
      <c r="U106" s="79"/>
      <c r="V106" s="79"/>
      <c r="W106" s="79"/>
      <c r="X106" s="79"/>
      <c r="Y106" s="168"/>
      <c r="Z106" s="14"/>
      <c r="AA106" s="14"/>
      <c r="AB106" s="79"/>
      <c r="AC106" s="79"/>
      <c r="AD106" s="79"/>
      <c r="AE106" s="14"/>
      <c r="AF106" s="79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</row>
    <row r="107" spans="7:44">
      <c r="G107" s="168"/>
      <c r="H107" s="168"/>
      <c r="I107" s="168"/>
      <c r="J107" s="168"/>
      <c r="P107" s="168"/>
      <c r="Q107" s="14"/>
      <c r="R107" s="302"/>
      <c r="S107" s="14"/>
      <c r="T107" s="168"/>
      <c r="U107" s="79"/>
      <c r="V107" s="79"/>
      <c r="W107" s="79"/>
      <c r="X107" s="79"/>
      <c r="Y107" s="168"/>
      <c r="Z107" s="14"/>
      <c r="AA107" s="14"/>
      <c r="AB107" s="79"/>
      <c r="AC107" s="79"/>
      <c r="AD107" s="79"/>
      <c r="AE107" s="14"/>
      <c r="AF107" s="79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</row>
    <row r="108" spans="7:44">
      <c r="G108" s="168"/>
      <c r="H108" s="168"/>
      <c r="I108" s="168"/>
      <c r="J108" s="168"/>
      <c r="P108" s="168"/>
      <c r="Q108" s="14"/>
      <c r="R108" s="302"/>
      <c r="S108" s="14"/>
      <c r="T108" s="168"/>
      <c r="U108" s="79"/>
      <c r="V108" s="79"/>
      <c r="W108" s="79"/>
      <c r="X108" s="79"/>
      <c r="Y108" s="168"/>
      <c r="Z108" s="14"/>
      <c r="AA108" s="14"/>
      <c r="AB108" s="79"/>
      <c r="AC108" s="79"/>
      <c r="AD108" s="79"/>
      <c r="AE108" s="14"/>
      <c r="AF108" s="79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</row>
    <row r="109" spans="7:44">
      <c r="G109" s="168"/>
      <c r="H109" s="168"/>
      <c r="I109" s="168"/>
      <c r="J109" s="168"/>
      <c r="P109" s="168"/>
      <c r="Q109" s="14"/>
      <c r="R109" s="302"/>
      <c r="S109" s="14"/>
      <c r="T109" s="168"/>
      <c r="U109" s="79"/>
      <c r="V109" s="79"/>
      <c r="W109" s="79"/>
      <c r="X109" s="79"/>
      <c r="Y109" s="168"/>
      <c r="Z109" s="14"/>
      <c r="AA109" s="14"/>
      <c r="AB109" s="79"/>
      <c r="AC109" s="79"/>
      <c r="AD109" s="79"/>
      <c r="AE109" s="14"/>
      <c r="AF109" s="79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</row>
    <row r="110" spans="7:44">
      <c r="G110" s="168"/>
      <c r="H110" s="168"/>
      <c r="I110" s="168"/>
      <c r="J110" s="168"/>
      <c r="P110" s="168"/>
      <c r="Q110" s="14"/>
      <c r="R110" s="302"/>
      <c r="S110" s="14"/>
      <c r="T110" s="168"/>
      <c r="U110" s="79"/>
      <c r="V110" s="79"/>
      <c r="W110" s="79"/>
      <c r="X110" s="79"/>
      <c r="Y110" s="168"/>
      <c r="Z110" s="14"/>
      <c r="AA110" s="14"/>
      <c r="AB110" s="79"/>
      <c r="AC110" s="79"/>
      <c r="AD110" s="79"/>
      <c r="AE110" s="14"/>
      <c r="AF110" s="79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</row>
    <row r="111" spans="7:44">
      <c r="G111" s="168"/>
      <c r="H111" s="168"/>
      <c r="I111" s="168"/>
      <c r="J111" s="168"/>
      <c r="P111" s="168"/>
      <c r="Q111" s="14"/>
      <c r="R111" s="302"/>
      <c r="S111" s="14"/>
      <c r="T111" s="168"/>
      <c r="U111" s="79"/>
      <c r="V111" s="79"/>
      <c r="W111" s="79"/>
      <c r="X111" s="79"/>
      <c r="Y111" s="168"/>
      <c r="Z111" s="14"/>
      <c r="AA111" s="14"/>
      <c r="AB111" s="79"/>
      <c r="AC111" s="79"/>
      <c r="AD111" s="79"/>
      <c r="AE111" s="14"/>
      <c r="AF111" s="79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</row>
    <row r="112" spans="7:44">
      <c r="G112" s="168"/>
      <c r="H112" s="168"/>
      <c r="I112" s="168"/>
      <c r="J112" s="168"/>
      <c r="P112" s="168"/>
      <c r="Q112" s="14"/>
      <c r="R112" s="302"/>
      <c r="S112" s="14"/>
      <c r="T112" s="168"/>
      <c r="U112" s="79"/>
      <c r="V112" s="79"/>
      <c r="W112" s="79"/>
      <c r="X112" s="79"/>
      <c r="Y112" s="168"/>
      <c r="Z112" s="14"/>
      <c r="AA112" s="14"/>
      <c r="AB112" s="79"/>
      <c r="AC112" s="79"/>
      <c r="AD112" s="79"/>
      <c r="AE112" s="14"/>
      <c r="AF112" s="79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</row>
    <row r="113" spans="7:44">
      <c r="G113" s="168"/>
      <c r="H113" s="168"/>
      <c r="I113" s="168"/>
      <c r="J113" s="168"/>
      <c r="P113" s="168"/>
      <c r="Q113" s="14"/>
      <c r="R113" s="302"/>
      <c r="S113" s="14"/>
      <c r="T113" s="168"/>
      <c r="U113" s="79"/>
      <c r="V113" s="79"/>
      <c r="W113" s="79"/>
      <c r="X113" s="79"/>
      <c r="Y113" s="168"/>
      <c r="Z113" s="14"/>
      <c r="AA113" s="14"/>
      <c r="AB113" s="79"/>
      <c r="AC113" s="79"/>
      <c r="AD113" s="79"/>
      <c r="AE113" s="14"/>
      <c r="AF113" s="79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68"/>
      <c r="H114" s="168"/>
      <c r="I114" s="168"/>
      <c r="J114" s="168"/>
      <c r="P114" s="168"/>
      <c r="Q114" s="14"/>
      <c r="R114" s="302"/>
      <c r="S114" s="14"/>
      <c r="T114" s="168"/>
      <c r="U114" s="79"/>
      <c r="V114" s="79"/>
      <c r="W114" s="79"/>
      <c r="X114" s="79"/>
      <c r="Y114" s="168"/>
      <c r="Z114" s="14"/>
      <c r="AA114" s="14"/>
      <c r="AB114" s="79"/>
      <c r="AC114" s="79"/>
      <c r="AD114" s="79"/>
      <c r="AE114" s="14"/>
      <c r="AF114" s="79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68"/>
      <c r="H115" s="168"/>
      <c r="I115" s="168"/>
      <c r="J115" s="168"/>
      <c r="P115" s="168"/>
      <c r="Q115" s="14"/>
      <c r="R115" s="302"/>
      <c r="S115" s="14"/>
      <c r="T115" s="168"/>
      <c r="U115" s="79"/>
      <c r="V115" s="79"/>
      <c r="W115" s="79"/>
      <c r="X115" s="79"/>
      <c r="Y115" s="168"/>
      <c r="Z115" s="14"/>
      <c r="AA115" s="14"/>
      <c r="AB115" s="79"/>
      <c r="AC115" s="79"/>
      <c r="AD115" s="79"/>
      <c r="AE115" s="14"/>
      <c r="AF115" s="79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68"/>
      <c r="H116" s="168"/>
      <c r="I116" s="168"/>
      <c r="J116" s="168"/>
      <c r="P116" s="168"/>
      <c r="Q116" s="14"/>
      <c r="R116" s="302"/>
      <c r="S116" s="14"/>
      <c r="T116" s="168"/>
      <c r="U116" s="79"/>
      <c r="V116" s="79"/>
      <c r="W116" s="79"/>
      <c r="X116" s="79"/>
      <c r="Y116" s="168"/>
      <c r="Z116" s="14"/>
      <c r="AA116" s="14"/>
      <c r="AB116" s="79"/>
      <c r="AC116" s="79"/>
      <c r="AD116" s="79"/>
      <c r="AE116" s="14"/>
      <c r="AF116" s="79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68"/>
      <c r="H117" s="168"/>
      <c r="I117" s="168"/>
      <c r="J117" s="168"/>
      <c r="P117" s="168"/>
      <c r="Q117" s="14"/>
      <c r="R117" s="302"/>
      <c r="S117" s="14"/>
      <c r="T117" s="168"/>
      <c r="U117" s="79"/>
      <c r="V117" s="79"/>
      <c r="W117" s="79"/>
      <c r="X117" s="79"/>
      <c r="Y117" s="168"/>
      <c r="Z117" s="14"/>
      <c r="AA117" s="14"/>
      <c r="AB117" s="79"/>
      <c r="AC117" s="79"/>
      <c r="AD117" s="79"/>
      <c r="AE117" s="14"/>
      <c r="AF117" s="79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68"/>
      <c r="H118" s="168"/>
      <c r="I118" s="168"/>
      <c r="J118" s="168"/>
      <c r="P118" s="168"/>
      <c r="Q118" s="14"/>
      <c r="R118" s="302"/>
      <c r="S118" s="14"/>
      <c r="T118" s="168"/>
      <c r="U118" s="79"/>
      <c r="V118" s="79"/>
      <c r="W118" s="79"/>
      <c r="X118" s="79"/>
      <c r="Y118" s="168"/>
      <c r="Z118" s="14"/>
      <c r="AA118" s="14"/>
      <c r="AB118" s="79"/>
      <c r="AC118" s="79"/>
      <c r="AD118" s="79"/>
      <c r="AE118" s="14"/>
      <c r="AF118" s="79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68"/>
      <c r="H119" s="168"/>
      <c r="I119" s="168"/>
      <c r="J119" s="168"/>
      <c r="P119" s="168"/>
      <c r="Q119" s="14"/>
      <c r="R119" s="302"/>
      <c r="S119" s="14"/>
      <c r="T119" s="168"/>
      <c r="U119" s="79"/>
      <c r="V119" s="79"/>
      <c r="W119" s="79"/>
      <c r="X119" s="79"/>
      <c r="Y119" s="168"/>
      <c r="Z119" s="14"/>
      <c r="AA119" s="14"/>
      <c r="AB119" s="79"/>
      <c r="AC119" s="79"/>
      <c r="AD119" s="79"/>
      <c r="AE119" s="14"/>
      <c r="AF119" s="79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68"/>
      <c r="H120" s="168"/>
      <c r="I120" s="168"/>
      <c r="J120" s="168"/>
      <c r="P120" s="168"/>
      <c r="Q120" s="14"/>
      <c r="R120" s="302"/>
      <c r="S120" s="14"/>
      <c r="T120" s="168"/>
      <c r="U120" s="79"/>
      <c r="V120" s="79"/>
      <c r="W120" s="79"/>
      <c r="X120" s="79"/>
      <c r="Y120" s="168"/>
      <c r="Z120" s="14"/>
      <c r="AA120" s="14"/>
      <c r="AB120" s="79"/>
      <c r="AC120" s="79"/>
      <c r="AD120" s="79"/>
      <c r="AE120" s="14"/>
      <c r="AF120" s="79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68"/>
      <c r="H121" s="168"/>
      <c r="I121" s="168"/>
      <c r="J121" s="168"/>
      <c r="P121" s="168"/>
      <c r="Q121" s="14"/>
      <c r="R121" s="302"/>
      <c r="S121" s="14"/>
      <c r="T121" s="168"/>
      <c r="U121" s="79"/>
      <c r="V121" s="79"/>
      <c r="W121" s="79"/>
      <c r="X121" s="79"/>
      <c r="Y121" s="168"/>
      <c r="Z121" s="14"/>
      <c r="AA121" s="14"/>
      <c r="AB121" s="79"/>
      <c r="AC121" s="79"/>
      <c r="AD121" s="79"/>
      <c r="AE121" s="14"/>
      <c r="AF121" s="79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68"/>
      <c r="H122" s="168"/>
      <c r="I122" s="168"/>
      <c r="J122" s="168"/>
      <c r="P122" s="168"/>
      <c r="Q122" s="14"/>
      <c r="R122" s="302"/>
      <c r="S122" s="14"/>
      <c r="T122" s="168"/>
      <c r="U122" s="79"/>
      <c r="V122" s="79"/>
      <c r="W122" s="79"/>
      <c r="X122" s="79"/>
      <c r="Y122" s="168"/>
      <c r="Z122" s="14"/>
      <c r="AA122" s="14"/>
      <c r="AB122" s="79"/>
      <c r="AC122" s="79"/>
      <c r="AD122" s="79"/>
      <c r="AE122" s="14"/>
      <c r="AF122" s="79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68"/>
      <c r="H123" s="168"/>
      <c r="I123" s="168"/>
      <c r="J123" s="168"/>
      <c r="P123" s="168"/>
      <c r="Q123" s="14"/>
      <c r="R123" s="302"/>
      <c r="S123" s="14"/>
      <c r="T123" s="168"/>
      <c r="U123" s="79"/>
      <c r="V123" s="79"/>
      <c r="W123" s="79"/>
      <c r="X123" s="79"/>
      <c r="Y123" s="168"/>
      <c r="Z123" s="14"/>
      <c r="AA123" s="14"/>
      <c r="AB123" s="79"/>
      <c r="AC123" s="79"/>
      <c r="AD123" s="79"/>
      <c r="AE123" s="14"/>
      <c r="AF123" s="79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68"/>
      <c r="H124" s="168"/>
      <c r="I124" s="168"/>
      <c r="J124" s="168"/>
      <c r="P124" s="168"/>
      <c r="Q124" s="14"/>
      <c r="R124" s="302"/>
      <c r="S124" s="14"/>
      <c r="T124" s="168"/>
      <c r="U124" s="79"/>
      <c r="V124" s="79"/>
      <c r="W124" s="79"/>
      <c r="X124" s="79"/>
      <c r="Y124" s="168"/>
      <c r="Z124" s="14"/>
      <c r="AA124" s="14"/>
      <c r="AB124" s="79"/>
      <c r="AC124" s="79"/>
      <c r="AD124" s="79"/>
      <c r="AE124" s="14"/>
      <c r="AF124" s="79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68"/>
      <c r="H125" s="168"/>
      <c r="I125" s="168"/>
      <c r="J125" s="168"/>
      <c r="P125" s="168"/>
      <c r="Q125" s="14"/>
      <c r="R125" s="302"/>
      <c r="S125" s="14"/>
      <c r="T125" s="168"/>
      <c r="U125" s="79"/>
      <c r="V125" s="79"/>
      <c r="W125" s="79"/>
      <c r="X125" s="79"/>
      <c r="Y125" s="168"/>
      <c r="Z125" s="14"/>
      <c r="AA125" s="14"/>
      <c r="AB125" s="79"/>
      <c r="AC125" s="79"/>
      <c r="AD125" s="79"/>
      <c r="AE125" s="14"/>
      <c r="AF125" s="79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68"/>
      <c r="H126" s="168"/>
      <c r="I126" s="168"/>
      <c r="J126" s="168"/>
      <c r="P126" s="168"/>
      <c r="Q126" s="14"/>
      <c r="R126" s="302"/>
      <c r="S126" s="14"/>
      <c r="T126" s="168"/>
      <c r="U126" s="79"/>
      <c r="V126" s="79"/>
      <c r="W126" s="79"/>
      <c r="X126" s="79"/>
      <c r="Y126" s="168"/>
      <c r="Z126" s="14"/>
      <c r="AA126" s="14"/>
      <c r="AB126" s="79"/>
      <c r="AC126" s="79"/>
      <c r="AD126" s="79"/>
      <c r="AE126" s="14"/>
      <c r="AF126" s="79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68"/>
      <c r="H127" s="168"/>
      <c r="I127" s="168"/>
      <c r="J127" s="168"/>
      <c r="P127" s="168"/>
      <c r="Q127" s="14"/>
      <c r="R127" s="302"/>
      <c r="S127" s="14"/>
      <c r="T127" s="168"/>
      <c r="U127" s="79"/>
      <c r="V127" s="79"/>
      <c r="W127" s="79"/>
      <c r="X127" s="79"/>
      <c r="Y127" s="168"/>
      <c r="Z127" s="14"/>
      <c r="AA127" s="14"/>
      <c r="AB127" s="79"/>
      <c r="AC127" s="79"/>
      <c r="AD127" s="79"/>
      <c r="AE127" s="14"/>
      <c r="AF127" s="79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68"/>
      <c r="H128" s="168"/>
      <c r="I128" s="168"/>
      <c r="J128" s="168"/>
      <c r="P128" s="168"/>
      <c r="Q128" s="14"/>
      <c r="R128" s="302"/>
      <c r="S128" s="14"/>
      <c r="T128" s="168"/>
      <c r="U128" s="79"/>
      <c r="V128" s="79"/>
      <c r="W128" s="79"/>
      <c r="X128" s="79"/>
      <c r="Y128" s="168"/>
      <c r="Z128" s="14"/>
      <c r="AA128" s="14"/>
      <c r="AB128" s="79"/>
      <c r="AC128" s="79"/>
      <c r="AD128" s="79"/>
      <c r="AE128" s="14"/>
      <c r="AF128" s="79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68"/>
      <c r="H129" s="168"/>
      <c r="I129" s="168"/>
      <c r="J129" s="168"/>
      <c r="P129" s="168"/>
      <c r="Q129" s="14"/>
      <c r="R129" s="302"/>
      <c r="S129" s="14"/>
      <c r="T129" s="168"/>
      <c r="U129" s="79"/>
      <c r="V129" s="79"/>
      <c r="W129" s="79"/>
      <c r="X129" s="79"/>
      <c r="Y129" s="168"/>
      <c r="Z129" s="14"/>
      <c r="AA129" s="14"/>
      <c r="AB129" s="79"/>
      <c r="AC129" s="79"/>
      <c r="AD129" s="79"/>
      <c r="AE129" s="14"/>
      <c r="AF129" s="79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68"/>
      <c r="H130" s="168"/>
      <c r="I130" s="168"/>
      <c r="J130" s="168"/>
      <c r="P130" s="168"/>
      <c r="Q130" s="14"/>
      <c r="R130" s="302"/>
      <c r="S130" s="14"/>
      <c r="T130" s="168"/>
      <c r="U130" s="79"/>
      <c r="V130" s="79"/>
      <c r="W130" s="79"/>
      <c r="X130" s="79"/>
      <c r="Y130" s="168"/>
      <c r="Z130" s="14"/>
      <c r="AA130" s="14"/>
      <c r="AB130" s="79"/>
      <c r="AC130" s="79"/>
      <c r="AD130" s="79"/>
      <c r="AE130" s="14"/>
      <c r="AF130" s="79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68"/>
      <c r="H131" s="168"/>
      <c r="I131" s="168"/>
      <c r="J131" s="168"/>
      <c r="P131" s="168"/>
      <c r="Q131" s="14"/>
      <c r="R131" s="302"/>
      <c r="S131" s="14"/>
      <c r="T131" s="168"/>
      <c r="U131" s="79"/>
      <c r="V131" s="79"/>
      <c r="W131" s="79"/>
      <c r="X131" s="79"/>
      <c r="Y131" s="168"/>
      <c r="Z131" s="14"/>
      <c r="AA131" s="14"/>
      <c r="AB131" s="79"/>
      <c r="AC131" s="79"/>
      <c r="AD131" s="79"/>
      <c r="AE131" s="14"/>
      <c r="AF131" s="79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68"/>
      <c r="H132" s="168"/>
      <c r="I132" s="168"/>
      <c r="J132" s="168"/>
      <c r="P132" s="168"/>
      <c r="Q132" s="14"/>
      <c r="R132" s="302"/>
      <c r="S132" s="14"/>
      <c r="T132" s="168"/>
      <c r="U132" s="79"/>
      <c r="V132" s="79"/>
      <c r="W132" s="79"/>
      <c r="X132" s="79"/>
      <c r="Y132" s="168"/>
      <c r="Z132" s="14"/>
      <c r="AA132" s="14"/>
      <c r="AB132" s="79"/>
      <c r="AC132" s="79"/>
      <c r="AD132" s="79"/>
      <c r="AE132" s="14"/>
      <c r="AF132" s="79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68"/>
      <c r="H133" s="168"/>
      <c r="I133" s="168"/>
      <c r="J133" s="168"/>
      <c r="P133" s="168"/>
      <c r="Q133" s="14"/>
      <c r="R133" s="302"/>
      <c r="S133" s="14"/>
      <c r="T133" s="168"/>
      <c r="U133" s="79"/>
      <c r="V133" s="79"/>
      <c r="W133" s="79"/>
      <c r="X133" s="79"/>
      <c r="Y133" s="168"/>
      <c r="Z133" s="14"/>
      <c r="AA133" s="14"/>
      <c r="AB133" s="79"/>
      <c r="AC133" s="79"/>
      <c r="AD133" s="79"/>
      <c r="AE133" s="14"/>
      <c r="AF133" s="79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68"/>
      <c r="H134" s="168"/>
      <c r="I134" s="168"/>
      <c r="J134" s="168"/>
      <c r="P134" s="168"/>
      <c r="Q134" s="14"/>
      <c r="R134" s="302"/>
      <c r="S134" s="14"/>
      <c r="T134" s="168"/>
      <c r="U134" s="79"/>
      <c r="V134" s="79"/>
      <c r="W134" s="79"/>
      <c r="X134" s="79"/>
      <c r="Y134" s="168"/>
      <c r="Z134" s="14"/>
      <c r="AA134" s="14"/>
      <c r="AB134" s="79"/>
      <c r="AC134" s="79"/>
      <c r="AD134" s="79"/>
      <c r="AE134" s="14"/>
      <c r="AF134" s="79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68"/>
      <c r="H135" s="168"/>
      <c r="I135" s="168"/>
      <c r="J135" s="168"/>
      <c r="P135" s="168"/>
      <c r="Q135" s="14"/>
      <c r="R135" s="302"/>
      <c r="S135" s="14"/>
      <c r="T135" s="168"/>
      <c r="U135" s="79"/>
      <c r="V135" s="79"/>
      <c r="W135" s="79"/>
      <c r="X135" s="79"/>
      <c r="Y135" s="168"/>
      <c r="Z135" s="14"/>
      <c r="AA135" s="14"/>
      <c r="AB135" s="79"/>
      <c r="AC135" s="79"/>
      <c r="AD135" s="79"/>
      <c r="AE135" s="14"/>
      <c r="AF135" s="79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68"/>
      <c r="H136" s="168"/>
      <c r="I136" s="168"/>
      <c r="J136" s="168"/>
      <c r="P136" s="168"/>
      <c r="Q136" s="14"/>
      <c r="R136" s="302"/>
      <c r="S136" s="14"/>
      <c r="T136" s="168"/>
      <c r="U136" s="79"/>
      <c r="V136" s="79"/>
      <c r="W136" s="79"/>
      <c r="X136" s="79"/>
      <c r="Y136" s="168"/>
      <c r="Z136" s="14"/>
      <c r="AA136" s="14"/>
      <c r="AB136" s="79"/>
      <c r="AC136" s="79"/>
      <c r="AD136" s="79"/>
      <c r="AE136" s="14"/>
      <c r="AF136" s="79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68"/>
      <c r="H137" s="168"/>
      <c r="I137" s="168"/>
      <c r="J137" s="168"/>
      <c r="P137" s="168"/>
      <c r="Q137" s="14"/>
      <c r="R137" s="302"/>
      <c r="S137" s="14"/>
      <c r="T137" s="168"/>
      <c r="U137" s="79"/>
      <c r="V137" s="79"/>
      <c r="W137" s="79"/>
      <c r="X137" s="79"/>
      <c r="Y137" s="168"/>
      <c r="Z137" s="14"/>
      <c r="AA137" s="14"/>
      <c r="AB137" s="79"/>
      <c r="AC137" s="79"/>
      <c r="AD137" s="79"/>
      <c r="AE137" s="14"/>
      <c r="AF137" s="79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68"/>
      <c r="H138" s="168"/>
      <c r="I138" s="168"/>
      <c r="J138" s="168"/>
      <c r="P138" s="168"/>
      <c r="Q138" s="14"/>
      <c r="R138" s="302"/>
      <c r="S138" s="14"/>
      <c r="T138" s="168"/>
      <c r="U138" s="79"/>
      <c r="V138" s="79"/>
      <c r="W138" s="79"/>
      <c r="X138" s="79"/>
      <c r="Y138" s="168"/>
      <c r="Z138" s="14"/>
      <c r="AA138" s="14"/>
      <c r="AB138" s="79"/>
      <c r="AC138" s="79"/>
      <c r="AD138" s="79"/>
      <c r="AE138" s="14"/>
      <c r="AF138" s="79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68"/>
      <c r="H139" s="168"/>
      <c r="I139" s="168"/>
      <c r="J139" s="168"/>
      <c r="P139" s="168"/>
      <c r="Q139" s="14"/>
      <c r="R139" s="302"/>
      <c r="S139" s="14"/>
      <c r="T139" s="168"/>
      <c r="U139" s="79"/>
      <c r="V139" s="79"/>
      <c r="W139" s="79"/>
      <c r="X139" s="79"/>
      <c r="Y139" s="168"/>
      <c r="Z139" s="14"/>
      <c r="AA139" s="14"/>
      <c r="AB139" s="79"/>
      <c r="AC139" s="79"/>
      <c r="AD139" s="79"/>
      <c r="AE139" s="14"/>
      <c r="AF139" s="79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68"/>
      <c r="H140" s="168"/>
      <c r="I140" s="168"/>
      <c r="J140" s="168"/>
      <c r="P140" s="168"/>
      <c r="Q140" s="14"/>
      <c r="R140" s="302"/>
      <c r="S140" s="14"/>
      <c r="T140" s="168"/>
      <c r="U140" s="79"/>
      <c r="V140" s="79"/>
      <c r="W140" s="79"/>
      <c r="X140" s="79"/>
      <c r="Y140" s="168"/>
      <c r="Z140" s="14"/>
      <c r="AA140" s="14"/>
      <c r="AB140" s="79"/>
      <c r="AC140" s="79"/>
      <c r="AD140" s="79"/>
      <c r="AE140" s="14"/>
      <c r="AF140" s="79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68"/>
      <c r="H141" s="168"/>
      <c r="I141" s="168"/>
      <c r="J141" s="168"/>
      <c r="P141" s="168"/>
      <c r="Q141" s="14"/>
      <c r="R141" s="302"/>
      <c r="S141" s="14"/>
      <c r="T141" s="168"/>
      <c r="U141" s="79"/>
      <c r="V141" s="79"/>
      <c r="W141" s="79"/>
      <c r="X141" s="79"/>
      <c r="Y141" s="168"/>
      <c r="Z141" s="14"/>
      <c r="AA141" s="14"/>
      <c r="AB141" s="79"/>
      <c r="AC141" s="79"/>
      <c r="AD141" s="79"/>
      <c r="AE141" s="14"/>
      <c r="AF141" s="79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68"/>
      <c r="H142" s="168"/>
      <c r="I142" s="168"/>
      <c r="J142" s="168"/>
      <c r="P142" s="168"/>
      <c r="Q142" s="14"/>
      <c r="R142" s="302"/>
      <c r="S142" s="14"/>
      <c r="T142" s="168"/>
      <c r="U142" s="79"/>
      <c r="V142" s="79"/>
      <c r="W142" s="79"/>
      <c r="X142" s="79"/>
      <c r="Y142" s="168"/>
      <c r="Z142" s="14"/>
      <c r="AA142" s="14"/>
      <c r="AB142" s="79"/>
      <c r="AC142" s="79"/>
      <c r="AD142" s="79"/>
      <c r="AE142" s="14"/>
      <c r="AF142" s="79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68"/>
      <c r="H143" s="168"/>
      <c r="I143" s="168"/>
      <c r="J143" s="168"/>
      <c r="P143" s="168"/>
      <c r="Q143" s="14"/>
      <c r="R143" s="302"/>
      <c r="S143" s="14"/>
      <c r="T143" s="168"/>
      <c r="U143" s="79"/>
      <c r="V143" s="79"/>
      <c r="W143" s="79"/>
      <c r="X143" s="79"/>
      <c r="Y143" s="168"/>
      <c r="Z143" s="14"/>
      <c r="AA143" s="14"/>
      <c r="AB143" s="79"/>
      <c r="AC143" s="79"/>
      <c r="AD143" s="79"/>
      <c r="AE143" s="14"/>
      <c r="AF143" s="79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68"/>
      <c r="H144" s="168"/>
      <c r="I144" s="168"/>
      <c r="J144" s="168"/>
      <c r="P144" s="168"/>
      <c r="Q144" s="14"/>
      <c r="R144" s="302"/>
      <c r="S144" s="14"/>
      <c r="T144" s="168"/>
      <c r="U144" s="79"/>
      <c r="V144" s="79"/>
      <c r="W144" s="79"/>
      <c r="X144" s="79"/>
      <c r="Y144" s="168"/>
      <c r="Z144" s="14"/>
      <c r="AA144" s="14"/>
      <c r="AB144" s="79"/>
      <c r="AC144" s="79"/>
      <c r="AD144" s="79"/>
      <c r="AE144" s="14"/>
      <c r="AF144" s="79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</row>
    <row r="145" spans="7:44">
      <c r="G145" s="168"/>
      <c r="H145" s="168"/>
      <c r="I145" s="168"/>
      <c r="J145" s="168"/>
      <c r="P145" s="168"/>
      <c r="Q145" s="14"/>
      <c r="R145" s="302"/>
      <c r="S145" s="14"/>
      <c r="T145" s="168"/>
      <c r="U145" s="79"/>
      <c r="V145" s="79"/>
      <c r="W145" s="79"/>
      <c r="X145" s="79"/>
      <c r="Y145" s="168"/>
      <c r="Z145" s="14"/>
      <c r="AA145" s="14"/>
      <c r="AB145" s="79"/>
      <c r="AC145" s="79"/>
      <c r="AD145" s="79"/>
      <c r="AE145" s="14"/>
      <c r="AF145" s="79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</row>
    <row r="146" spans="7:44">
      <c r="G146" s="168"/>
      <c r="H146" s="168"/>
      <c r="I146" s="168"/>
      <c r="J146" s="168"/>
      <c r="P146" s="168"/>
      <c r="Q146" s="14"/>
      <c r="R146" s="302"/>
      <c r="S146" s="14"/>
      <c r="T146" s="168"/>
      <c r="U146" s="79"/>
      <c r="V146" s="79"/>
      <c r="W146" s="79"/>
      <c r="X146" s="79"/>
      <c r="Y146" s="168"/>
      <c r="Z146" s="14"/>
      <c r="AA146" s="14"/>
      <c r="AB146" s="79"/>
      <c r="AC146" s="79"/>
      <c r="AD146" s="79"/>
      <c r="AE146" s="14"/>
      <c r="AF146" s="79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</row>
    <row r="147" spans="7:44">
      <c r="G147" s="168"/>
      <c r="H147" s="168"/>
      <c r="I147" s="168"/>
      <c r="J147" s="168"/>
      <c r="P147" s="168"/>
      <c r="Q147" s="14"/>
      <c r="R147" s="302"/>
      <c r="S147" s="14"/>
      <c r="T147" s="168"/>
      <c r="U147" s="79"/>
      <c r="V147" s="79"/>
      <c r="W147" s="79"/>
      <c r="X147" s="79"/>
      <c r="Y147" s="168"/>
      <c r="Z147" s="14"/>
      <c r="AA147" s="14"/>
      <c r="AB147" s="79"/>
      <c r="AC147" s="79"/>
      <c r="AD147" s="79"/>
      <c r="AE147" s="14"/>
      <c r="AF147" s="79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</row>
    <row r="148" spans="7:44">
      <c r="G148" s="168"/>
      <c r="H148" s="168"/>
      <c r="I148" s="168"/>
      <c r="J148" s="168"/>
      <c r="P148" s="168"/>
      <c r="Q148" s="14"/>
      <c r="R148" s="302"/>
      <c r="S148" s="14"/>
      <c r="T148" s="168"/>
      <c r="U148" s="79"/>
      <c r="V148" s="79"/>
      <c r="W148" s="79"/>
      <c r="X148" s="79"/>
      <c r="Y148" s="168"/>
      <c r="Z148" s="14"/>
      <c r="AA148" s="14"/>
      <c r="AB148" s="79"/>
      <c r="AC148" s="79"/>
      <c r="AD148" s="79"/>
      <c r="AE148" s="14"/>
      <c r="AF148" s="79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</row>
    <row r="149" spans="7:44">
      <c r="G149" s="168"/>
      <c r="H149" s="168"/>
      <c r="I149" s="168"/>
      <c r="J149" s="168"/>
      <c r="P149" s="168"/>
      <c r="Q149" s="14"/>
      <c r="R149" s="302"/>
      <c r="S149" s="14"/>
      <c r="T149" s="168"/>
      <c r="U149" s="79"/>
      <c r="V149" s="79"/>
      <c r="W149" s="79"/>
      <c r="X149" s="79"/>
      <c r="Y149" s="168"/>
      <c r="Z149" s="14"/>
      <c r="AA149" s="14"/>
      <c r="AB149" s="79"/>
      <c r="AC149" s="79"/>
      <c r="AD149" s="79"/>
      <c r="AE149" s="14"/>
      <c r="AF149" s="79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</row>
    <row r="150" spans="7:44">
      <c r="G150" s="168"/>
      <c r="H150" s="168"/>
      <c r="I150" s="168"/>
      <c r="J150" s="168"/>
      <c r="P150" s="168"/>
      <c r="Q150" s="14"/>
      <c r="R150" s="302"/>
      <c r="S150" s="14"/>
      <c r="T150" s="168"/>
      <c r="U150" s="79"/>
      <c r="V150" s="79"/>
      <c r="W150" s="79"/>
      <c r="X150" s="79"/>
      <c r="Y150" s="168"/>
      <c r="Z150" s="14"/>
      <c r="AA150" s="14"/>
      <c r="AB150" s="79"/>
      <c r="AC150" s="79"/>
      <c r="AD150" s="79"/>
      <c r="AE150" s="14"/>
      <c r="AF150" s="79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</row>
    <row r="151" spans="7:44">
      <c r="G151" s="168"/>
      <c r="H151" s="168"/>
      <c r="I151" s="168"/>
      <c r="J151" s="168"/>
      <c r="P151" s="168"/>
      <c r="Q151" s="14"/>
      <c r="R151" s="302"/>
      <c r="S151" s="14"/>
      <c r="T151" s="168"/>
      <c r="U151" s="79"/>
      <c r="V151" s="79"/>
      <c r="W151" s="79"/>
      <c r="X151" s="79"/>
      <c r="Y151" s="168"/>
      <c r="Z151" s="14"/>
      <c r="AA151" s="14"/>
      <c r="AB151" s="79"/>
      <c r="AC151" s="79"/>
      <c r="AD151" s="79"/>
      <c r="AE151" s="14"/>
      <c r="AF151" s="79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</row>
    <row r="152" spans="7:44">
      <c r="G152" s="168"/>
      <c r="H152" s="168"/>
      <c r="I152" s="168"/>
      <c r="J152" s="168"/>
      <c r="P152" s="168"/>
      <c r="Q152" s="14"/>
      <c r="R152" s="302"/>
      <c r="S152" s="14"/>
      <c r="T152" s="168"/>
      <c r="U152" s="79"/>
      <c r="V152" s="79"/>
      <c r="W152" s="79"/>
      <c r="X152" s="79"/>
      <c r="Y152" s="168"/>
      <c r="Z152" s="14"/>
      <c r="AA152" s="14"/>
      <c r="AB152" s="79"/>
      <c r="AC152" s="79"/>
      <c r="AD152" s="79"/>
      <c r="AE152" s="14"/>
      <c r="AF152" s="79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</row>
    <row r="153" spans="7:44">
      <c r="G153" s="168"/>
      <c r="H153" s="168"/>
      <c r="I153" s="168"/>
      <c r="J153" s="168"/>
      <c r="P153" s="168"/>
      <c r="Q153" s="14"/>
      <c r="R153" s="302"/>
      <c r="S153" s="14"/>
      <c r="T153" s="168"/>
      <c r="U153" s="79"/>
      <c r="V153" s="79"/>
      <c r="W153" s="79"/>
      <c r="X153" s="79"/>
      <c r="Y153" s="168"/>
      <c r="Z153" s="14"/>
      <c r="AA153" s="14"/>
      <c r="AB153" s="79"/>
      <c r="AC153" s="79"/>
      <c r="AD153" s="79"/>
      <c r="AE153" s="14"/>
      <c r="AF153" s="79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</row>
    <row r="154" spans="7:44">
      <c r="G154" s="168"/>
      <c r="H154" s="168"/>
      <c r="I154" s="168"/>
      <c r="J154" s="168"/>
      <c r="P154" s="168"/>
      <c r="Q154" s="14"/>
      <c r="R154" s="302"/>
      <c r="S154" s="14"/>
      <c r="T154" s="168"/>
      <c r="U154" s="79"/>
      <c r="V154" s="79"/>
      <c r="W154" s="79"/>
      <c r="X154" s="79"/>
      <c r="Y154" s="168"/>
      <c r="Z154" s="14"/>
      <c r="AA154" s="14"/>
      <c r="AB154" s="79"/>
      <c r="AC154" s="79"/>
      <c r="AD154" s="79"/>
      <c r="AE154" s="14"/>
      <c r="AF154" s="79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</row>
    <row r="155" spans="7:44">
      <c r="G155" s="168"/>
      <c r="H155" s="168"/>
      <c r="I155" s="168"/>
      <c r="J155" s="168"/>
      <c r="P155" s="168"/>
      <c r="Q155" s="14"/>
      <c r="R155" s="302"/>
      <c r="S155" s="14"/>
      <c r="T155" s="168"/>
      <c r="U155" s="79"/>
      <c r="V155" s="79"/>
      <c r="W155" s="79"/>
      <c r="X155" s="79"/>
      <c r="Y155" s="168"/>
      <c r="Z155" s="14"/>
      <c r="AA155" s="14"/>
      <c r="AB155" s="79"/>
      <c r="AC155" s="79"/>
      <c r="AD155" s="79"/>
      <c r="AE155" s="14"/>
      <c r="AF155" s="79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</row>
    <row r="156" spans="7:44">
      <c r="G156" s="168"/>
      <c r="H156" s="168"/>
      <c r="I156" s="168"/>
      <c r="J156" s="168"/>
      <c r="P156" s="168"/>
      <c r="Q156" s="14"/>
      <c r="R156" s="302"/>
      <c r="S156" s="14"/>
      <c r="T156" s="168"/>
      <c r="U156" s="79"/>
      <c r="V156" s="79"/>
      <c r="W156" s="79"/>
      <c r="X156" s="79"/>
      <c r="Y156" s="168"/>
      <c r="Z156" s="14"/>
      <c r="AA156" s="14"/>
      <c r="AB156" s="79"/>
      <c r="AC156" s="79"/>
      <c r="AD156" s="79"/>
      <c r="AE156" s="14"/>
      <c r="AF156" s="79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</row>
    <row r="157" spans="7:44">
      <c r="G157" s="168"/>
      <c r="H157" s="168"/>
      <c r="I157" s="168"/>
      <c r="J157" s="168"/>
      <c r="P157" s="168"/>
      <c r="Q157" s="14"/>
      <c r="R157" s="302"/>
      <c r="S157" s="14"/>
      <c r="T157" s="168"/>
      <c r="U157" s="79"/>
      <c r="V157" s="79"/>
      <c r="W157" s="79"/>
      <c r="X157" s="79"/>
      <c r="Y157" s="168"/>
      <c r="Z157" s="14"/>
      <c r="AA157" s="14"/>
      <c r="AB157" s="79"/>
      <c r="AC157" s="79"/>
      <c r="AD157" s="79"/>
      <c r="AE157" s="14"/>
      <c r="AF157" s="79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</row>
    <row r="158" spans="7:44">
      <c r="G158" s="168"/>
      <c r="H158" s="168"/>
      <c r="I158" s="168"/>
      <c r="J158" s="168"/>
      <c r="P158" s="168"/>
      <c r="Q158" s="14"/>
      <c r="R158" s="302"/>
      <c r="S158" s="14"/>
      <c r="T158" s="168"/>
      <c r="U158" s="79"/>
      <c r="V158" s="79"/>
      <c r="W158" s="79"/>
      <c r="X158" s="79"/>
      <c r="Y158" s="168"/>
      <c r="Z158" s="14"/>
      <c r="AA158" s="14"/>
      <c r="AB158" s="79"/>
      <c r="AC158" s="79"/>
      <c r="AD158" s="79"/>
      <c r="AE158" s="14"/>
      <c r="AF158" s="79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</row>
    <row r="159" spans="7:44">
      <c r="G159" s="168"/>
      <c r="H159" s="168"/>
      <c r="I159" s="168"/>
      <c r="J159" s="168"/>
      <c r="P159" s="168"/>
      <c r="Q159" s="14"/>
      <c r="R159" s="302"/>
      <c r="S159" s="14"/>
      <c r="T159" s="168"/>
      <c r="U159" s="79"/>
      <c r="V159" s="79"/>
      <c r="W159" s="79"/>
      <c r="X159" s="79"/>
      <c r="Y159" s="168"/>
      <c r="Z159" s="14"/>
      <c r="AA159" s="14"/>
      <c r="AB159" s="79"/>
      <c r="AC159" s="79"/>
      <c r="AD159" s="79"/>
      <c r="AE159" s="14"/>
      <c r="AF159" s="79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</row>
    <row r="160" spans="7:44">
      <c r="G160" s="168"/>
      <c r="H160" s="168"/>
      <c r="I160" s="168"/>
      <c r="J160" s="168"/>
      <c r="P160" s="168"/>
      <c r="Q160" s="14"/>
      <c r="R160" s="302"/>
      <c r="S160" s="14"/>
      <c r="T160" s="168"/>
      <c r="U160" s="79"/>
      <c r="V160" s="79"/>
      <c r="W160" s="79"/>
      <c r="X160" s="79"/>
      <c r="Y160" s="168"/>
      <c r="Z160" s="14"/>
      <c r="AA160" s="14"/>
      <c r="AB160" s="79"/>
      <c r="AC160" s="79"/>
      <c r="AD160" s="79"/>
      <c r="AE160" s="14"/>
      <c r="AF160" s="79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</row>
    <row r="161" spans="1:44">
      <c r="G161" s="168"/>
      <c r="H161" s="168"/>
      <c r="I161" s="168"/>
      <c r="J161" s="168"/>
      <c r="P161" s="168"/>
      <c r="Q161" s="14"/>
      <c r="R161" s="302"/>
      <c r="S161" s="14"/>
      <c r="T161" s="168"/>
      <c r="U161" s="79"/>
      <c r="V161" s="79"/>
      <c r="W161" s="79"/>
      <c r="X161" s="79"/>
      <c r="Y161" s="168"/>
      <c r="Z161" s="14"/>
      <c r="AA161" s="14"/>
      <c r="AB161" s="79"/>
      <c r="AC161" s="79"/>
      <c r="AD161" s="79"/>
      <c r="AE161" s="14"/>
      <c r="AF161" s="79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</row>
    <row r="162" spans="1:44">
      <c r="G162" s="168"/>
      <c r="H162" s="168"/>
      <c r="I162" s="168"/>
      <c r="J162" s="168"/>
      <c r="P162" s="168"/>
      <c r="Q162" s="14"/>
      <c r="R162" s="302"/>
      <c r="S162" s="14"/>
      <c r="T162" s="168"/>
      <c r="U162" s="79"/>
      <c r="V162" s="79"/>
      <c r="W162" s="79"/>
      <c r="X162" s="79"/>
      <c r="Y162" s="168"/>
      <c r="Z162" s="14"/>
      <c r="AA162" s="14"/>
      <c r="AB162" s="79"/>
      <c r="AC162" s="79"/>
      <c r="AD162" s="79"/>
      <c r="AE162" s="14"/>
      <c r="AF162" s="79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</row>
    <row r="163" spans="1:44">
      <c r="G163" s="168"/>
      <c r="H163" s="168"/>
      <c r="I163" s="168"/>
      <c r="J163" s="168"/>
      <c r="P163" s="168"/>
      <c r="Q163" s="14"/>
      <c r="R163" s="302"/>
      <c r="S163" s="14"/>
      <c r="T163" s="168"/>
      <c r="U163" s="80"/>
      <c r="V163" s="80"/>
      <c r="W163" s="80"/>
      <c r="X163" s="80"/>
      <c r="Y163" s="169"/>
      <c r="Z163" s="32"/>
      <c r="AA163" s="32"/>
      <c r="AB163" s="80"/>
      <c r="AC163" s="80"/>
    </row>
    <row r="164" spans="1:44">
      <c r="G164" s="168"/>
      <c r="H164" s="168"/>
      <c r="I164" s="168"/>
      <c r="J164" s="168"/>
      <c r="P164" s="168"/>
      <c r="Q164" s="14"/>
      <c r="R164" s="302"/>
      <c r="S164" s="14"/>
      <c r="T164" s="168"/>
      <c r="U164" s="81"/>
      <c r="V164" s="81"/>
      <c r="W164" s="81"/>
      <c r="X164" s="81"/>
      <c r="Y164" s="170"/>
      <c r="Z164" s="36"/>
      <c r="AA164" s="36"/>
      <c r="AB164" s="81"/>
      <c r="AC164" s="81"/>
    </row>
    <row r="165" spans="1:44">
      <c r="G165" s="168"/>
      <c r="H165" s="168"/>
      <c r="I165" s="168"/>
      <c r="J165" s="168"/>
      <c r="P165" s="168"/>
      <c r="Q165" s="14"/>
      <c r="R165" s="302"/>
      <c r="S165" s="14"/>
      <c r="T165" s="168"/>
      <c r="U165" s="81"/>
      <c r="V165" s="81"/>
      <c r="W165" s="81"/>
      <c r="X165" s="81"/>
      <c r="Y165" s="170"/>
      <c r="Z165" s="36"/>
      <c r="AA165" s="36"/>
      <c r="AB165" s="81"/>
      <c r="AC165" s="81"/>
    </row>
    <row r="166" spans="1:44">
      <c r="G166" s="168"/>
      <c r="H166" s="168"/>
      <c r="I166" s="168"/>
      <c r="J166" s="168"/>
      <c r="P166" s="168"/>
      <c r="Q166" s="14"/>
      <c r="R166" s="302"/>
      <c r="S166" s="14"/>
      <c r="T166" s="168"/>
      <c r="U166" s="81"/>
      <c r="V166" s="81"/>
      <c r="W166" s="81"/>
      <c r="X166" s="81"/>
      <c r="Y166" s="170"/>
      <c r="Z166" s="36"/>
      <c r="AA166" s="36"/>
      <c r="AB166" s="81"/>
      <c r="AC166" s="81"/>
    </row>
    <row r="167" spans="1:44">
      <c r="G167" s="168"/>
      <c r="H167" s="168"/>
      <c r="I167" s="168"/>
      <c r="J167" s="168"/>
      <c r="P167" s="168"/>
      <c r="Q167" s="14"/>
      <c r="R167" s="302"/>
      <c r="S167" s="14"/>
      <c r="T167" s="168"/>
      <c r="U167" s="81"/>
      <c r="V167" s="81"/>
      <c r="W167" s="81"/>
      <c r="X167" s="81"/>
      <c r="Y167" s="170"/>
      <c r="Z167" s="36"/>
      <c r="AA167" s="36"/>
      <c r="AB167" s="81"/>
      <c r="AC167" s="81"/>
    </row>
    <row r="168" spans="1:44">
      <c r="G168" s="168"/>
      <c r="H168" s="168"/>
      <c r="I168" s="168"/>
      <c r="J168" s="168"/>
      <c r="P168" s="168"/>
      <c r="Q168" s="14"/>
      <c r="R168" s="302"/>
      <c r="S168" s="14"/>
      <c r="T168" s="168"/>
      <c r="U168" s="81"/>
      <c r="V168" s="81"/>
      <c r="W168" s="81"/>
      <c r="X168" s="81"/>
      <c r="Y168" s="170"/>
      <c r="Z168" s="36"/>
      <c r="AA168" s="36"/>
      <c r="AB168" s="81"/>
      <c r="AC168" s="81"/>
    </row>
    <row r="169" spans="1:44">
      <c r="G169" s="168"/>
      <c r="H169" s="168"/>
      <c r="I169" s="168"/>
      <c r="J169" s="168"/>
      <c r="P169" s="168"/>
      <c r="Q169" s="14"/>
      <c r="R169" s="302"/>
      <c r="S169" s="14"/>
      <c r="T169" s="168"/>
      <c r="U169" s="81"/>
      <c r="V169" s="81"/>
      <c r="W169" s="81"/>
      <c r="X169" s="81"/>
      <c r="Y169" s="170"/>
      <c r="Z169" s="36"/>
      <c r="AA169" s="36"/>
      <c r="AB169" s="81"/>
      <c r="AC169" s="81"/>
    </row>
    <row r="170" spans="1:44">
      <c r="G170" s="168"/>
      <c r="H170" s="168"/>
      <c r="I170" s="168"/>
      <c r="J170" s="168"/>
      <c r="P170" s="168"/>
      <c r="Q170" s="14"/>
      <c r="R170" s="302"/>
      <c r="S170" s="14"/>
      <c r="T170" s="168"/>
      <c r="U170" s="81"/>
      <c r="V170" s="81"/>
      <c r="W170" s="81"/>
      <c r="X170" s="81"/>
      <c r="Y170" s="170"/>
      <c r="Z170" s="36"/>
      <c r="AA170" s="36"/>
      <c r="AB170" s="81"/>
      <c r="AC170" s="81"/>
    </row>
    <row r="171" spans="1:44">
      <c r="G171" s="168"/>
      <c r="H171" s="168"/>
      <c r="I171" s="168"/>
      <c r="J171" s="168"/>
      <c r="P171" s="168"/>
      <c r="Q171" s="14"/>
      <c r="R171" s="302"/>
      <c r="S171" s="14"/>
      <c r="T171" s="168"/>
      <c r="U171" s="81"/>
      <c r="V171" s="81"/>
      <c r="W171" s="81"/>
      <c r="X171" s="81"/>
      <c r="Y171" s="170"/>
      <c r="Z171" s="36"/>
      <c r="AA171" s="36"/>
      <c r="AB171" s="81"/>
      <c r="AC171" s="81"/>
    </row>
    <row r="172" spans="1:44">
      <c r="G172" s="168"/>
      <c r="H172" s="168"/>
      <c r="I172" s="168"/>
      <c r="J172" s="168"/>
      <c r="P172" s="168"/>
      <c r="Q172" s="14"/>
      <c r="R172" s="302"/>
      <c r="S172" s="14"/>
      <c r="T172" s="168"/>
      <c r="U172" s="81"/>
      <c r="V172" s="81"/>
      <c r="W172" s="81"/>
      <c r="X172" s="81"/>
      <c r="Y172" s="170"/>
      <c r="Z172" s="36"/>
      <c r="AA172" s="36"/>
      <c r="AB172" s="81"/>
      <c r="AC172" s="81"/>
    </row>
    <row r="173" spans="1:44">
      <c r="A173" s="32"/>
      <c r="B173" s="32"/>
      <c r="C173" s="32"/>
      <c r="D173" s="32"/>
      <c r="E173" s="32"/>
      <c r="F173" s="363"/>
      <c r="G173" s="169"/>
      <c r="H173" s="169"/>
      <c r="I173" s="169"/>
      <c r="J173" s="169"/>
      <c r="K173" s="442"/>
      <c r="L173" s="442"/>
      <c r="M173" s="443"/>
      <c r="N173" s="443"/>
      <c r="O173" s="443"/>
      <c r="P173" s="169"/>
      <c r="Q173" s="32"/>
      <c r="R173" s="303"/>
      <c r="S173" s="32"/>
      <c r="T173" s="169"/>
      <c r="U173" s="81"/>
      <c r="V173" s="81"/>
      <c r="W173" s="81"/>
      <c r="X173" s="81"/>
      <c r="Y173" s="170"/>
      <c r="Z173" s="36"/>
      <c r="AA173" s="36"/>
      <c r="AB173" s="81"/>
      <c r="AC173" s="81"/>
    </row>
    <row r="174" spans="1:44">
      <c r="A174" s="36"/>
      <c r="B174" s="36"/>
      <c r="C174" s="36"/>
      <c r="D174" s="36"/>
      <c r="E174" s="36"/>
      <c r="F174" s="364"/>
      <c r="G174" s="170"/>
      <c r="H174" s="170"/>
      <c r="I174" s="170"/>
      <c r="J174" s="170"/>
      <c r="K174" s="444"/>
      <c r="L174" s="444"/>
      <c r="M174" s="445"/>
      <c r="N174" s="445"/>
      <c r="O174" s="445"/>
      <c r="P174" s="170"/>
      <c r="Q174" s="36"/>
      <c r="R174" s="304"/>
      <c r="S174" s="36"/>
      <c r="T174" s="170"/>
      <c r="U174" s="81"/>
      <c r="V174" s="81"/>
      <c r="W174" s="81"/>
      <c r="X174" s="81"/>
      <c r="Y174" s="170"/>
      <c r="Z174" s="36"/>
      <c r="AA174" s="36"/>
      <c r="AB174" s="81"/>
      <c r="AC174" s="81"/>
    </row>
    <row r="175" spans="1:44">
      <c r="A175" s="36"/>
      <c r="B175" s="36"/>
      <c r="C175" s="36"/>
      <c r="D175" s="36"/>
      <c r="E175" s="36"/>
      <c r="F175" s="364"/>
      <c r="G175" s="170"/>
      <c r="H175" s="170"/>
      <c r="I175" s="170"/>
      <c r="J175" s="170"/>
      <c r="K175" s="444"/>
      <c r="L175" s="444"/>
      <c r="M175" s="445"/>
      <c r="N175" s="445"/>
      <c r="O175" s="445"/>
      <c r="P175" s="170"/>
      <c r="Q175" s="36"/>
      <c r="R175" s="304"/>
      <c r="S175" s="36"/>
      <c r="T175" s="170"/>
      <c r="U175" s="81"/>
      <c r="V175" s="81"/>
      <c r="W175" s="81"/>
      <c r="X175" s="81"/>
      <c r="Y175" s="170"/>
      <c r="Z175" s="36"/>
      <c r="AA175" s="36"/>
      <c r="AB175" s="81"/>
      <c r="AC175" s="81"/>
    </row>
    <row r="176" spans="1:44">
      <c r="A176" s="36"/>
      <c r="B176" s="36"/>
      <c r="C176" s="36"/>
      <c r="D176" s="36"/>
      <c r="E176" s="36"/>
      <c r="F176" s="364"/>
      <c r="G176" s="170"/>
      <c r="H176" s="170"/>
      <c r="I176" s="170"/>
      <c r="J176" s="170"/>
      <c r="K176" s="444"/>
      <c r="L176" s="444"/>
      <c r="M176" s="445"/>
      <c r="N176" s="445"/>
      <c r="O176" s="445"/>
      <c r="P176" s="170"/>
      <c r="Q176" s="36"/>
      <c r="R176" s="304"/>
      <c r="S176" s="36"/>
      <c r="T176" s="170"/>
      <c r="U176" s="81"/>
      <c r="V176" s="81"/>
      <c r="W176" s="81"/>
      <c r="X176" s="81"/>
      <c r="Y176" s="170"/>
      <c r="Z176" s="36"/>
      <c r="AA176" s="36"/>
      <c r="AB176" s="81"/>
      <c r="AC176" s="81"/>
    </row>
    <row r="177" spans="1:29">
      <c r="A177" s="36"/>
      <c r="B177" s="36"/>
      <c r="C177" s="36"/>
      <c r="D177" s="36"/>
      <c r="E177" s="36"/>
      <c r="F177" s="364"/>
      <c r="G177" s="170"/>
      <c r="H177" s="170"/>
      <c r="I177" s="170"/>
      <c r="J177" s="170"/>
      <c r="K177" s="444"/>
      <c r="L177" s="444"/>
      <c r="M177" s="445"/>
      <c r="N177" s="445"/>
      <c r="O177" s="445"/>
      <c r="P177" s="170"/>
      <c r="Q177" s="36"/>
      <c r="R177" s="304"/>
      <c r="S177" s="36"/>
      <c r="T177" s="170"/>
      <c r="U177" s="81"/>
      <c r="V177" s="81"/>
      <c r="W177" s="81"/>
      <c r="X177" s="81"/>
      <c r="Y177" s="170"/>
      <c r="Z177" s="36"/>
      <c r="AA177" s="36"/>
      <c r="AB177" s="81"/>
      <c r="AC177" s="81"/>
    </row>
    <row r="178" spans="1:29">
      <c r="A178" s="36"/>
      <c r="B178" s="36"/>
      <c r="C178" s="36"/>
      <c r="D178" s="36"/>
      <c r="E178" s="36"/>
      <c r="F178" s="364"/>
      <c r="G178" s="170"/>
      <c r="H178" s="170"/>
      <c r="I178" s="170"/>
      <c r="J178" s="170"/>
      <c r="K178" s="444"/>
      <c r="L178" s="444"/>
      <c r="M178" s="445"/>
      <c r="N178" s="445"/>
      <c r="O178" s="445"/>
      <c r="P178" s="170"/>
      <c r="Q178" s="36"/>
      <c r="R178" s="304"/>
      <c r="S178" s="36"/>
      <c r="T178" s="170"/>
      <c r="U178" s="81"/>
      <c r="V178" s="81"/>
      <c r="W178" s="81"/>
      <c r="X178" s="81"/>
      <c r="Y178" s="170"/>
      <c r="Z178" s="36"/>
      <c r="AA178" s="36"/>
      <c r="AB178" s="81"/>
      <c r="AC178" s="81"/>
    </row>
    <row r="179" spans="1:29">
      <c r="A179" s="36"/>
      <c r="B179" s="36"/>
      <c r="C179" s="36"/>
      <c r="D179" s="36"/>
      <c r="E179" s="36"/>
      <c r="F179" s="364"/>
      <c r="G179" s="170"/>
      <c r="H179" s="170"/>
      <c r="I179" s="170"/>
      <c r="J179" s="170"/>
      <c r="K179" s="444"/>
      <c r="L179" s="444"/>
      <c r="M179" s="445"/>
      <c r="N179" s="445"/>
      <c r="O179" s="445"/>
      <c r="P179" s="170"/>
      <c r="Q179" s="36"/>
      <c r="R179" s="304"/>
      <c r="S179" s="36"/>
      <c r="T179" s="170"/>
      <c r="U179" s="81"/>
      <c r="V179" s="81"/>
      <c r="W179" s="81"/>
      <c r="X179" s="81"/>
      <c r="Y179" s="170"/>
      <c r="Z179" s="36"/>
      <c r="AA179" s="36"/>
      <c r="AB179" s="81"/>
      <c r="AC179" s="81"/>
    </row>
    <row r="180" spans="1:29">
      <c r="A180" s="36"/>
      <c r="B180" s="36"/>
      <c r="C180" s="36"/>
      <c r="D180" s="36"/>
      <c r="E180" s="36"/>
      <c r="F180" s="364"/>
      <c r="G180" s="170"/>
      <c r="H180" s="170"/>
      <c r="I180" s="170"/>
      <c r="J180" s="170"/>
      <c r="K180" s="444"/>
      <c r="L180" s="444"/>
      <c r="M180" s="445"/>
      <c r="N180" s="445"/>
      <c r="O180" s="445"/>
      <c r="P180" s="170"/>
      <c r="Q180" s="36"/>
      <c r="R180" s="304"/>
      <c r="S180" s="36"/>
      <c r="T180" s="170"/>
      <c r="U180" s="81"/>
      <c r="V180" s="81"/>
      <c r="W180" s="81"/>
      <c r="X180" s="81"/>
      <c r="Y180" s="170"/>
      <c r="Z180" s="36"/>
      <c r="AA180" s="36"/>
      <c r="AB180" s="81"/>
      <c r="AC180" s="81"/>
    </row>
    <row r="181" spans="1:29">
      <c r="A181" s="36"/>
      <c r="B181" s="36"/>
      <c r="C181" s="36"/>
      <c r="D181" s="36"/>
      <c r="E181" s="36"/>
      <c r="F181" s="364"/>
      <c r="G181" s="170"/>
      <c r="H181" s="170"/>
      <c r="I181" s="170"/>
      <c r="J181" s="170"/>
      <c r="K181" s="444"/>
      <c r="L181" s="444"/>
      <c r="M181" s="445"/>
      <c r="N181" s="445"/>
      <c r="O181" s="445"/>
      <c r="P181" s="170"/>
      <c r="Q181" s="36"/>
      <c r="R181" s="304"/>
      <c r="S181" s="36"/>
      <c r="T181" s="170"/>
      <c r="U181" s="81"/>
      <c r="V181" s="81"/>
      <c r="W181" s="81"/>
      <c r="X181" s="81"/>
      <c r="Y181" s="170"/>
      <c r="Z181" s="36"/>
      <c r="AA181" s="36"/>
      <c r="AB181" s="81"/>
      <c r="AC181" s="81"/>
    </row>
    <row r="182" spans="1:29">
      <c r="A182" s="36"/>
      <c r="B182" s="36"/>
      <c r="C182" s="36"/>
      <c r="D182" s="36"/>
      <c r="E182" s="36"/>
      <c r="F182" s="364"/>
      <c r="G182" s="170"/>
      <c r="H182" s="170"/>
      <c r="I182" s="170"/>
      <c r="J182" s="170"/>
      <c r="K182" s="444"/>
      <c r="L182" s="444"/>
      <c r="M182" s="445"/>
      <c r="N182" s="445"/>
      <c r="O182" s="445"/>
      <c r="P182" s="170"/>
      <c r="Q182" s="36"/>
      <c r="R182" s="304"/>
      <c r="S182" s="36"/>
      <c r="T182" s="170"/>
      <c r="U182" s="81"/>
      <c r="V182" s="81"/>
      <c r="W182" s="81"/>
      <c r="X182" s="81"/>
      <c r="Y182" s="170"/>
      <c r="Z182" s="36"/>
      <c r="AA182" s="36"/>
      <c r="AB182" s="81"/>
      <c r="AC182" s="81"/>
    </row>
    <row r="183" spans="1:29">
      <c r="A183" s="36"/>
      <c r="B183" s="36"/>
      <c r="C183" s="36"/>
      <c r="D183" s="36"/>
      <c r="E183" s="36"/>
      <c r="F183" s="364"/>
      <c r="G183" s="170"/>
      <c r="H183" s="170"/>
      <c r="I183" s="170"/>
      <c r="J183" s="170"/>
      <c r="K183" s="444"/>
      <c r="L183" s="444"/>
      <c r="M183" s="445"/>
      <c r="N183" s="445"/>
      <c r="O183" s="445"/>
      <c r="P183" s="170"/>
      <c r="Q183" s="36"/>
      <c r="R183" s="304"/>
      <c r="S183" s="36"/>
      <c r="T183" s="170"/>
      <c r="U183" s="81"/>
      <c r="V183" s="81"/>
      <c r="W183" s="81"/>
      <c r="X183" s="81"/>
      <c r="Y183" s="170"/>
      <c r="Z183" s="36"/>
      <c r="AA183" s="36"/>
      <c r="AB183" s="81"/>
      <c r="AC183" s="81"/>
    </row>
    <row r="184" spans="1:29">
      <c r="A184" s="36"/>
      <c r="B184" s="36"/>
      <c r="C184" s="36"/>
      <c r="D184" s="36"/>
      <c r="E184" s="36"/>
      <c r="F184" s="364"/>
      <c r="G184" s="170"/>
      <c r="H184" s="170"/>
      <c r="I184" s="170"/>
      <c r="J184" s="170"/>
      <c r="K184" s="444"/>
      <c r="L184" s="444"/>
      <c r="M184" s="445"/>
      <c r="N184" s="445"/>
      <c r="O184" s="445"/>
      <c r="P184" s="170"/>
      <c r="Q184" s="36"/>
      <c r="R184" s="304"/>
      <c r="S184" s="36"/>
      <c r="T184" s="170"/>
      <c r="U184" s="81"/>
      <c r="V184" s="81"/>
      <c r="W184" s="81"/>
      <c r="X184" s="81"/>
      <c r="Y184" s="170"/>
      <c r="Z184" s="36"/>
      <c r="AA184" s="36"/>
      <c r="AB184" s="81"/>
      <c r="AC184" s="81"/>
    </row>
    <row r="185" spans="1:29">
      <c r="A185" s="36"/>
      <c r="B185" s="36"/>
      <c r="C185" s="36"/>
      <c r="D185" s="36"/>
      <c r="E185" s="36"/>
      <c r="F185" s="364"/>
      <c r="G185" s="170"/>
      <c r="H185" s="170"/>
      <c r="I185" s="170"/>
      <c r="J185" s="170"/>
      <c r="K185" s="444"/>
      <c r="L185" s="444"/>
      <c r="M185" s="445"/>
      <c r="N185" s="445"/>
      <c r="O185" s="445"/>
      <c r="P185" s="170"/>
      <c r="Q185" s="36"/>
      <c r="R185" s="304"/>
      <c r="S185" s="36"/>
      <c r="T185" s="170"/>
      <c r="U185" s="81"/>
      <c r="V185" s="81"/>
      <c r="W185" s="81"/>
      <c r="X185" s="81"/>
      <c r="Y185" s="170"/>
      <c r="Z185" s="36"/>
      <c r="AA185" s="36"/>
      <c r="AB185" s="81"/>
      <c r="AC185" s="81"/>
    </row>
    <row r="186" spans="1:29">
      <c r="A186" s="36"/>
      <c r="B186" s="36"/>
      <c r="C186" s="36"/>
      <c r="D186" s="36"/>
      <c r="E186" s="36"/>
      <c r="F186" s="364"/>
      <c r="G186" s="170"/>
      <c r="H186" s="170"/>
      <c r="I186" s="170"/>
      <c r="J186" s="170"/>
      <c r="K186" s="444"/>
      <c r="L186" s="444"/>
      <c r="M186" s="445"/>
      <c r="N186" s="445"/>
      <c r="O186" s="445"/>
      <c r="P186" s="170"/>
      <c r="Q186" s="36"/>
      <c r="R186" s="304"/>
      <c r="S186" s="36"/>
      <c r="T186" s="170"/>
      <c r="U186" s="81"/>
      <c r="V186" s="81"/>
      <c r="W186" s="81"/>
      <c r="X186" s="81"/>
      <c r="Y186" s="170"/>
      <c r="Z186" s="36"/>
      <c r="AA186" s="36"/>
      <c r="AB186" s="81"/>
      <c r="AC186" s="81"/>
    </row>
    <row r="187" spans="1:29">
      <c r="A187" s="36"/>
      <c r="B187" s="36"/>
      <c r="C187" s="36"/>
      <c r="D187" s="36"/>
      <c r="E187" s="36"/>
      <c r="F187" s="364"/>
      <c r="G187" s="170"/>
      <c r="H187" s="170"/>
      <c r="I187" s="170"/>
      <c r="J187" s="170"/>
      <c r="K187" s="444"/>
      <c r="L187" s="444"/>
      <c r="M187" s="445"/>
      <c r="N187" s="445"/>
      <c r="O187" s="445"/>
      <c r="P187" s="170"/>
      <c r="Q187" s="36"/>
      <c r="R187" s="304"/>
      <c r="S187" s="36"/>
      <c r="T187" s="170"/>
      <c r="U187" s="81"/>
      <c r="V187" s="81"/>
      <c r="W187" s="81"/>
      <c r="X187" s="81"/>
      <c r="Y187" s="170"/>
      <c r="Z187" s="36"/>
      <c r="AA187" s="36"/>
      <c r="AB187" s="81"/>
      <c r="AC187" s="81"/>
    </row>
    <row r="188" spans="1:29">
      <c r="A188" s="36"/>
      <c r="B188" s="36"/>
      <c r="C188" s="36"/>
      <c r="D188" s="36"/>
      <c r="E188" s="36"/>
      <c r="F188" s="364"/>
      <c r="G188" s="170"/>
      <c r="H188" s="170"/>
      <c r="I188" s="170"/>
      <c r="J188" s="170"/>
      <c r="K188" s="444"/>
      <c r="L188" s="444"/>
      <c r="M188" s="445"/>
      <c r="N188" s="445"/>
      <c r="O188" s="445"/>
      <c r="P188" s="170"/>
      <c r="Q188" s="36"/>
      <c r="R188" s="304"/>
      <c r="S188" s="36"/>
      <c r="T188" s="170"/>
      <c r="U188" s="81"/>
      <c r="V188" s="81"/>
      <c r="W188" s="81"/>
      <c r="X188" s="81"/>
      <c r="Y188" s="170"/>
      <c r="Z188" s="36"/>
      <c r="AA188" s="36"/>
      <c r="AB188" s="81"/>
      <c r="AC188" s="81"/>
    </row>
    <row r="189" spans="1:29">
      <c r="A189" s="36"/>
      <c r="B189" s="36"/>
      <c r="C189" s="36"/>
      <c r="D189" s="36"/>
      <c r="E189" s="36"/>
      <c r="F189" s="364"/>
      <c r="G189" s="170"/>
      <c r="H189" s="170"/>
      <c r="I189" s="170"/>
      <c r="J189" s="170"/>
      <c r="K189" s="444"/>
      <c r="L189" s="444"/>
      <c r="M189" s="445"/>
      <c r="N189" s="445"/>
      <c r="O189" s="445"/>
      <c r="P189" s="170"/>
      <c r="Q189" s="36"/>
      <c r="R189" s="304"/>
      <c r="S189" s="36"/>
      <c r="T189" s="170"/>
      <c r="U189" s="81"/>
      <c r="V189" s="81"/>
      <c r="W189" s="81"/>
      <c r="X189" s="81"/>
      <c r="Y189" s="170"/>
      <c r="Z189" s="36"/>
      <c r="AA189" s="36"/>
      <c r="AB189" s="81"/>
      <c r="AC189" s="81"/>
    </row>
    <row r="190" spans="1:29">
      <c r="A190" s="36"/>
      <c r="B190" s="36"/>
      <c r="C190" s="36"/>
      <c r="D190" s="36"/>
      <c r="E190" s="36"/>
      <c r="F190" s="364"/>
      <c r="G190" s="170"/>
      <c r="H190" s="170"/>
      <c r="I190" s="170"/>
      <c r="J190" s="170"/>
      <c r="K190" s="444"/>
      <c r="L190" s="444"/>
      <c r="M190" s="445"/>
      <c r="N190" s="445"/>
      <c r="O190" s="445"/>
      <c r="P190" s="170"/>
      <c r="Q190" s="36"/>
      <c r="R190" s="304"/>
      <c r="S190" s="36"/>
      <c r="T190" s="170"/>
      <c r="U190" s="81"/>
      <c r="V190" s="81"/>
      <c r="W190" s="81"/>
      <c r="X190" s="81"/>
      <c r="Y190" s="170"/>
      <c r="Z190" s="36"/>
      <c r="AA190" s="36"/>
      <c r="AB190" s="81"/>
      <c r="AC190" s="81"/>
    </row>
    <row r="191" spans="1:29">
      <c r="A191" s="36"/>
      <c r="B191" s="36"/>
      <c r="C191" s="36"/>
      <c r="D191" s="36"/>
      <c r="E191" s="36"/>
      <c r="F191" s="364"/>
      <c r="G191" s="170"/>
      <c r="H191" s="170"/>
      <c r="I191" s="170"/>
      <c r="J191" s="170"/>
      <c r="K191" s="444"/>
      <c r="L191" s="444"/>
      <c r="M191" s="445"/>
      <c r="N191" s="445"/>
      <c r="O191" s="445"/>
      <c r="P191" s="170"/>
      <c r="Q191" s="36"/>
      <c r="R191" s="304"/>
      <c r="S191" s="36"/>
      <c r="T191" s="170"/>
      <c r="U191" s="81"/>
      <c r="V191" s="81"/>
      <c r="W191" s="81"/>
      <c r="X191" s="81"/>
      <c r="Y191" s="170"/>
      <c r="Z191" s="36"/>
      <c r="AA191" s="36"/>
      <c r="AB191" s="81"/>
      <c r="AC191" s="81"/>
    </row>
    <row r="192" spans="1:29">
      <c r="A192" s="36"/>
      <c r="B192" s="36"/>
      <c r="C192" s="36"/>
      <c r="D192" s="36"/>
      <c r="E192" s="36"/>
      <c r="F192" s="364"/>
      <c r="G192" s="170"/>
      <c r="H192" s="170"/>
      <c r="I192" s="170"/>
      <c r="J192" s="170"/>
      <c r="K192" s="444"/>
      <c r="L192" s="444"/>
      <c r="M192" s="445"/>
      <c r="N192" s="445"/>
      <c r="O192" s="445"/>
      <c r="P192" s="170"/>
      <c r="Q192" s="36"/>
      <c r="R192" s="304"/>
      <c r="S192" s="36"/>
      <c r="T192" s="170"/>
      <c r="U192" s="81"/>
      <c r="V192" s="81"/>
      <c r="W192" s="81"/>
      <c r="X192" s="81"/>
      <c r="Y192" s="170"/>
      <c r="Z192" s="36"/>
      <c r="AA192" s="36"/>
      <c r="AB192" s="81"/>
      <c r="AC192" s="81"/>
    </row>
    <row r="193" spans="1:29">
      <c r="A193" s="36"/>
      <c r="B193" s="36"/>
      <c r="C193" s="36"/>
      <c r="D193" s="36"/>
      <c r="E193" s="36"/>
      <c r="F193" s="364"/>
      <c r="G193" s="170"/>
      <c r="H193" s="170"/>
      <c r="I193" s="170"/>
      <c r="J193" s="170"/>
      <c r="K193" s="444"/>
      <c r="L193" s="444"/>
      <c r="M193" s="445"/>
      <c r="N193" s="445"/>
      <c r="O193" s="445"/>
      <c r="P193" s="170"/>
      <c r="Q193" s="36"/>
      <c r="R193" s="304"/>
      <c r="S193" s="36"/>
      <c r="T193" s="170"/>
      <c r="U193" s="81"/>
      <c r="V193" s="81"/>
      <c r="W193" s="81"/>
      <c r="X193" s="81"/>
      <c r="Y193" s="170"/>
      <c r="Z193" s="36"/>
      <c r="AA193" s="36"/>
      <c r="AB193" s="81"/>
      <c r="AC193" s="81"/>
    </row>
    <row r="194" spans="1:29">
      <c r="A194" s="36"/>
      <c r="B194" s="36"/>
      <c r="C194" s="36"/>
      <c r="D194" s="36"/>
      <c r="E194" s="36"/>
      <c r="F194" s="364"/>
      <c r="G194" s="170"/>
      <c r="H194" s="170"/>
      <c r="I194" s="170"/>
      <c r="J194" s="170"/>
      <c r="K194" s="444"/>
      <c r="L194" s="444"/>
      <c r="M194" s="445"/>
      <c r="N194" s="445"/>
      <c r="O194" s="445"/>
      <c r="P194" s="170"/>
      <c r="Q194" s="36"/>
      <c r="R194" s="304"/>
      <c r="S194" s="36"/>
      <c r="T194" s="170"/>
      <c r="U194" s="81"/>
      <c r="V194" s="81"/>
      <c r="W194" s="81"/>
      <c r="X194" s="81"/>
      <c r="Y194" s="170"/>
      <c r="Z194" s="36"/>
      <c r="AA194" s="36"/>
      <c r="AB194" s="81"/>
      <c r="AC194" s="81"/>
    </row>
    <row r="195" spans="1:29">
      <c r="A195" s="36"/>
      <c r="B195" s="36"/>
      <c r="C195" s="36"/>
      <c r="D195" s="36"/>
      <c r="E195" s="36"/>
      <c r="F195" s="364"/>
      <c r="G195" s="170"/>
      <c r="H195" s="170"/>
      <c r="I195" s="170"/>
      <c r="J195" s="170"/>
      <c r="K195" s="444"/>
      <c r="L195" s="444"/>
      <c r="M195" s="445"/>
      <c r="N195" s="445"/>
      <c r="O195" s="445"/>
      <c r="P195" s="170"/>
      <c r="Q195" s="36"/>
      <c r="R195" s="304"/>
      <c r="S195" s="36"/>
      <c r="T195" s="170"/>
      <c r="U195" s="81"/>
      <c r="V195" s="81"/>
      <c r="W195" s="81"/>
      <c r="X195" s="81"/>
      <c r="Y195" s="170"/>
      <c r="Z195" s="36"/>
      <c r="AA195" s="36"/>
      <c r="AB195" s="81"/>
      <c r="AC195" s="81"/>
    </row>
    <row r="196" spans="1:29">
      <c r="A196" s="36"/>
      <c r="B196" s="36"/>
      <c r="C196" s="36"/>
      <c r="D196" s="36"/>
      <c r="E196" s="36"/>
      <c r="F196" s="364"/>
      <c r="G196" s="170"/>
      <c r="H196" s="170"/>
      <c r="I196" s="170"/>
      <c r="J196" s="170"/>
      <c r="K196" s="444"/>
      <c r="L196" s="444"/>
      <c r="M196" s="445"/>
      <c r="N196" s="445"/>
      <c r="O196" s="445"/>
      <c r="P196" s="170"/>
      <c r="Q196" s="36"/>
      <c r="R196" s="304"/>
      <c r="S196" s="36"/>
      <c r="T196" s="170"/>
      <c r="U196" s="81"/>
      <c r="V196" s="81"/>
      <c r="W196" s="81"/>
      <c r="X196" s="81"/>
      <c r="Y196" s="170"/>
      <c r="Z196" s="36"/>
      <c r="AA196" s="36"/>
      <c r="AB196" s="81"/>
      <c r="AC196" s="81"/>
    </row>
    <row r="197" spans="1:29">
      <c r="A197" s="36"/>
      <c r="B197" s="36"/>
      <c r="C197" s="36"/>
      <c r="D197" s="36"/>
      <c r="E197" s="36"/>
      <c r="F197" s="364"/>
      <c r="G197" s="170"/>
      <c r="H197" s="170"/>
      <c r="I197" s="170"/>
      <c r="J197" s="170"/>
      <c r="K197" s="444"/>
      <c r="L197" s="444"/>
      <c r="M197" s="445"/>
      <c r="N197" s="445"/>
      <c r="O197" s="445"/>
      <c r="P197" s="170"/>
      <c r="Q197" s="36"/>
      <c r="R197" s="304"/>
      <c r="S197" s="36"/>
      <c r="T197" s="170"/>
      <c r="U197" s="81"/>
      <c r="V197" s="81"/>
      <c r="W197" s="81"/>
      <c r="X197" s="81"/>
      <c r="Y197" s="170"/>
      <c r="Z197" s="36"/>
      <c r="AA197" s="36"/>
      <c r="AB197" s="81"/>
      <c r="AC197" s="81"/>
    </row>
    <row r="198" spans="1:29">
      <c r="A198" s="36"/>
      <c r="B198" s="36"/>
      <c r="C198" s="36"/>
      <c r="D198" s="36"/>
      <c r="E198" s="36"/>
      <c r="F198" s="364"/>
      <c r="G198" s="170"/>
      <c r="H198" s="170"/>
      <c r="I198" s="170"/>
      <c r="J198" s="170"/>
      <c r="K198" s="444"/>
      <c r="L198" s="444"/>
      <c r="M198" s="445"/>
      <c r="N198" s="445"/>
      <c r="O198" s="445"/>
      <c r="P198" s="170"/>
      <c r="Q198" s="36"/>
      <c r="R198" s="304"/>
      <c r="S198" s="36"/>
      <c r="T198" s="170"/>
      <c r="U198" s="81"/>
      <c r="V198" s="81"/>
      <c r="W198" s="81"/>
      <c r="X198" s="81"/>
      <c r="Y198" s="170"/>
    </row>
    <row r="199" spans="1:29">
      <c r="A199" s="36"/>
      <c r="B199" s="36"/>
      <c r="C199" s="36"/>
      <c r="D199" s="36"/>
      <c r="E199" s="36"/>
      <c r="F199" s="364"/>
      <c r="G199" s="170"/>
      <c r="H199" s="170"/>
      <c r="I199" s="170"/>
      <c r="J199" s="170"/>
      <c r="K199" s="444"/>
      <c r="L199" s="444"/>
      <c r="M199" s="445"/>
      <c r="N199" s="445"/>
      <c r="O199" s="445"/>
      <c r="P199" s="170"/>
      <c r="Q199" s="36"/>
      <c r="R199" s="304"/>
      <c r="S199" s="36"/>
      <c r="T199" s="170"/>
      <c r="U199" s="81"/>
      <c r="V199" s="81"/>
      <c r="W199" s="81"/>
      <c r="X199" s="81"/>
      <c r="Y199" s="170"/>
    </row>
    <row r="200" spans="1:29">
      <c r="A200" s="36"/>
      <c r="B200" s="36"/>
      <c r="C200" s="36"/>
      <c r="D200" s="36"/>
      <c r="E200" s="36"/>
      <c r="F200" s="364"/>
      <c r="G200" s="170"/>
      <c r="H200" s="170"/>
      <c r="I200" s="170"/>
      <c r="J200" s="170"/>
      <c r="K200" s="444"/>
      <c r="L200" s="444"/>
      <c r="M200" s="445"/>
      <c r="N200" s="445"/>
      <c r="O200" s="445"/>
      <c r="P200" s="170"/>
      <c r="Q200" s="36"/>
      <c r="R200" s="304"/>
      <c r="S200" s="36"/>
      <c r="T200" s="170"/>
      <c r="U200" s="81"/>
      <c r="V200" s="81"/>
      <c r="W200" s="81"/>
      <c r="X200" s="81"/>
      <c r="Y200" s="170"/>
    </row>
    <row r="201" spans="1:29">
      <c r="A201" s="36"/>
      <c r="B201" s="36"/>
      <c r="C201" s="36"/>
      <c r="D201" s="36"/>
      <c r="E201" s="36"/>
      <c r="F201" s="364"/>
      <c r="G201" s="170"/>
      <c r="H201" s="170"/>
      <c r="I201" s="170"/>
      <c r="J201" s="170"/>
      <c r="K201" s="444"/>
      <c r="L201" s="444"/>
      <c r="M201" s="445"/>
      <c r="N201" s="445"/>
      <c r="O201" s="445"/>
      <c r="P201" s="170"/>
      <c r="Q201" s="36"/>
      <c r="R201" s="304"/>
      <c r="S201" s="36"/>
      <c r="T201" s="170"/>
      <c r="U201" s="81"/>
      <c r="V201" s="81"/>
      <c r="W201" s="81"/>
      <c r="X201" s="81"/>
      <c r="Y201" s="170"/>
    </row>
    <row r="202" spans="1:29">
      <c r="A202" s="36"/>
      <c r="B202" s="36"/>
      <c r="C202" s="36"/>
      <c r="D202" s="36"/>
      <c r="E202" s="36"/>
      <c r="F202" s="364"/>
      <c r="G202" s="170"/>
      <c r="H202" s="170"/>
      <c r="I202" s="170"/>
      <c r="J202" s="170"/>
      <c r="K202" s="444"/>
      <c r="L202" s="444"/>
      <c r="M202" s="445"/>
      <c r="N202" s="445"/>
      <c r="O202" s="445"/>
      <c r="P202" s="170"/>
      <c r="Q202" s="36"/>
      <c r="R202" s="304"/>
      <c r="S202" s="36"/>
      <c r="T202" s="170"/>
      <c r="U202" s="81"/>
      <c r="V202" s="81"/>
      <c r="W202" s="81"/>
      <c r="X202" s="81"/>
      <c r="Y202" s="170"/>
    </row>
    <row r="203" spans="1:29">
      <c r="A203" s="36"/>
      <c r="B203" s="36"/>
      <c r="C203" s="36"/>
      <c r="D203" s="36"/>
      <c r="E203" s="36"/>
      <c r="F203" s="364"/>
      <c r="G203" s="170"/>
      <c r="H203" s="170"/>
      <c r="I203" s="170"/>
      <c r="J203" s="170"/>
      <c r="K203" s="444"/>
      <c r="L203" s="444"/>
      <c r="M203" s="445"/>
      <c r="N203" s="445"/>
      <c r="O203" s="445"/>
      <c r="P203" s="170"/>
      <c r="Q203" s="36"/>
      <c r="R203" s="304"/>
      <c r="S203" s="36"/>
      <c r="T203" s="170"/>
      <c r="U203" s="81"/>
      <c r="V203" s="81"/>
      <c r="W203" s="81"/>
      <c r="X203" s="81"/>
      <c r="Y203" s="170"/>
    </row>
    <row r="204" spans="1:29">
      <c r="A204" s="36"/>
      <c r="B204" s="36"/>
      <c r="C204" s="36"/>
      <c r="D204" s="36"/>
      <c r="E204" s="36"/>
      <c r="F204" s="364"/>
      <c r="G204" s="170"/>
      <c r="H204" s="170"/>
      <c r="I204" s="170"/>
      <c r="J204" s="170"/>
      <c r="K204" s="444"/>
      <c r="L204" s="444"/>
      <c r="M204" s="445"/>
      <c r="N204" s="445"/>
      <c r="O204" s="445"/>
      <c r="P204" s="170"/>
      <c r="Q204" s="36"/>
      <c r="R204" s="304"/>
      <c r="S204" s="36"/>
      <c r="T204" s="170"/>
      <c r="U204" s="81"/>
      <c r="V204" s="81"/>
      <c r="W204" s="81"/>
      <c r="X204" s="81"/>
      <c r="Y204" s="170"/>
    </row>
    <row r="205" spans="1:29">
      <c r="A205" s="36"/>
      <c r="B205" s="36"/>
      <c r="C205" s="36"/>
      <c r="D205" s="36"/>
      <c r="E205" s="36"/>
      <c r="F205" s="364"/>
      <c r="G205" s="170"/>
      <c r="H205" s="170"/>
      <c r="I205" s="170"/>
      <c r="J205" s="170"/>
      <c r="K205" s="444"/>
      <c r="L205" s="444"/>
      <c r="M205" s="445"/>
      <c r="N205" s="445"/>
      <c r="O205" s="445"/>
      <c r="P205" s="170"/>
      <c r="Q205" s="36"/>
      <c r="R205" s="304"/>
      <c r="S205" s="36"/>
      <c r="T205" s="170"/>
      <c r="U205" s="81"/>
      <c r="V205" s="81"/>
      <c r="W205" s="81"/>
      <c r="X205" s="81"/>
      <c r="Y205" s="170"/>
    </row>
    <row r="206" spans="1:29">
      <c r="A206" s="36"/>
      <c r="B206" s="36"/>
      <c r="C206" s="36"/>
      <c r="D206" s="36"/>
      <c r="E206" s="36"/>
      <c r="F206" s="364"/>
      <c r="G206" s="170"/>
      <c r="H206" s="170"/>
      <c r="I206" s="170"/>
      <c r="J206" s="170"/>
      <c r="K206" s="444"/>
      <c r="L206" s="444"/>
      <c r="M206" s="445"/>
      <c r="N206" s="445"/>
      <c r="O206" s="445"/>
      <c r="P206" s="170"/>
      <c r="Q206" s="36"/>
      <c r="R206" s="304"/>
      <c r="S206" s="36"/>
      <c r="T206" s="170"/>
      <c r="U206" s="81"/>
      <c r="V206" s="81"/>
      <c r="W206" s="81"/>
      <c r="X206" s="81"/>
      <c r="Y206" s="170"/>
    </row>
    <row r="207" spans="1:29">
      <c r="A207" s="36"/>
      <c r="B207" s="36"/>
      <c r="C207" s="36"/>
      <c r="D207" s="36"/>
      <c r="E207" s="36"/>
      <c r="F207" s="364"/>
      <c r="G207" s="170"/>
      <c r="H207" s="170"/>
      <c r="I207" s="170"/>
      <c r="J207" s="170"/>
      <c r="K207" s="444"/>
      <c r="L207" s="444"/>
      <c r="M207" s="445"/>
      <c r="N207" s="445"/>
      <c r="O207" s="445"/>
      <c r="P207" s="170"/>
      <c r="Q207" s="36"/>
      <c r="R207" s="304"/>
      <c r="S207" s="36"/>
      <c r="T207" s="170"/>
      <c r="U207" s="81"/>
      <c r="V207" s="81"/>
      <c r="W207" s="81"/>
      <c r="X207" s="81"/>
      <c r="Y207" s="170"/>
    </row>
    <row r="208" spans="1:29">
      <c r="U208" s="81"/>
      <c r="V208" s="81"/>
      <c r="W208" s="81"/>
      <c r="X208" s="81"/>
      <c r="Y208" s="170"/>
    </row>
    <row r="209" spans="21:25">
      <c r="U209" s="81"/>
      <c r="V209" s="81"/>
      <c r="W209" s="81"/>
      <c r="X209" s="81"/>
      <c r="Y209" s="170"/>
    </row>
    <row r="210" spans="21:25">
      <c r="U210" s="81"/>
      <c r="V210" s="81"/>
      <c r="W210" s="81"/>
      <c r="X210" s="81"/>
      <c r="Y210" s="170"/>
    </row>
    <row r="211" spans="21:25">
      <c r="U211" s="81"/>
      <c r="V211" s="81"/>
      <c r="W211" s="81"/>
      <c r="X211" s="81"/>
      <c r="Y211" s="170"/>
    </row>
    <row r="212" spans="21:25">
      <c r="U212" s="81"/>
      <c r="V212" s="81"/>
      <c r="W212" s="81"/>
      <c r="X212" s="81"/>
      <c r="Y212" s="170"/>
    </row>
    <row r="213" spans="21:25">
      <c r="U213" s="81"/>
      <c r="V213" s="81"/>
      <c r="W213" s="81"/>
      <c r="X213" s="81"/>
      <c r="Y213" s="170"/>
    </row>
    <row r="214" spans="21:25">
      <c r="U214" s="81"/>
      <c r="V214" s="81"/>
      <c r="W214" s="81"/>
      <c r="X214" s="81"/>
      <c r="Y214" s="170"/>
    </row>
    <row r="215" spans="21:25">
      <c r="U215" s="81"/>
      <c r="V215" s="81"/>
      <c r="W215" s="81"/>
      <c r="X215" s="81"/>
      <c r="Y215" s="170"/>
    </row>
    <row r="216" spans="21:25">
      <c r="U216" s="81"/>
      <c r="V216" s="81"/>
      <c r="W216" s="81"/>
      <c r="X216" s="81"/>
      <c r="Y216" s="170"/>
    </row>
    <row r="217" spans="21:25">
      <c r="U217" s="81"/>
      <c r="V217" s="81"/>
      <c r="W217" s="81"/>
      <c r="X217" s="81"/>
      <c r="Y217" s="170"/>
    </row>
    <row r="218" spans="21:25">
      <c r="U218" s="81"/>
      <c r="V218" s="81"/>
      <c r="W218" s="81"/>
      <c r="X218" s="81"/>
      <c r="Y218" s="170"/>
    </row>
    <row r="219" spans="21:25">
      <c r="U219" s="81"/>
      <c r="V219" s="81"/>
      <c r="W219" s="81"/>
      <c r="X219" s="81"/>
      <c r="Y219" s="170"/>
    </row>
    <row r="220" spans="21:25">
      <c r="U220" s="81"/>
      <c r="V220" s="81"/>
      <c r="W220" s="81"/>
      <c r="X220" s="81"/>
      <c r="Y220" s="170"/>
    </row>
  </sheetData>
  <mergeCells count="1">
    <mergeCell ref="AA5:AC5"/>
  </mergeCells>
  <conditionalFormatting sqref="AI37">
    <cfRule type="cellIs" dxfId="25" priority="6" stopIfTrue="1" operator="lessThan">
      <formula>0</formula>
    </cfRule>
  </conditionalFormatting>
  <conditionalFormatting sqref="H11:H20">
    <cfRule type="cellIs" dxfId="24" priority="3" operator="lessThan">
      <formula>0</formula>
    </cfRule>
    <cfRule type="cellIs" dxfId="23" priority="4" operator="greaterThan">
      <formula>0</formula>
    </cfRule>
  </conditionalFormatting>
  <conditionalFormatting sqref="R11:R20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topLeftCell="A99" zoomScale="94" zoomScaleNormal="94" workbookViewId="0">
      <selection activeCell="A106" sqref="A106"/>
    </sheetView>
  </sheetViews>
  <sheetFormatPr baseColWidth="10" defaultRowHeight="15"/>
  <cols>
    <col min="1" max="1" width="6.36328125" customWidth="1"/>
    <col min="2" max="2" width="2.6328125" customWidth="1"/>
    <col min="3" max="3" width="17.36328125" customWidth="1"/>
    <col min="4" max="4" width="7" customWidth="1"/>
    <col min="5" max="5" width="8" style="11" customWidth="1"/>
    <col min="6" max="6" width="6.453125" style="101" customWidth="1"/>
    <col min="7" max="7" width="5" style="101" customWidth="1"/>
    <col min="8" max="8" width="5.36328125" style="101" customWidth="1"/>
    <col min="9" max="9" width="6.81640625" customWidth="1"/>
    <col min="10" max="10" width="5" style="1" customWidth="1"/>
    <col min="11" max="11" width="7.08984375" customWidth="1"/>
    <col min="12" max="12" width="6.81640625" style="101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101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61"/>
      <c r="AD1" s="1"/>
      <c r="AE1" s="5"/>
    </row>
    <row r="2" spans="1:48" s="193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1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61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61"/>
      <c r="AD4" s="1"/>
      <c r="AE4" s="5"/>
      <c r="AM4" s="4"/>
      <c r="AN4" s="4"/>
      <c r="AO4" s="4"/>
      <c r="AP4" s="4"/>
    </row>
    <row r="5" spans="1:48" s="202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61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201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61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61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61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61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61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61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61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61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61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61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61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61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61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61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61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61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61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61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61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61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61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61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61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61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61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61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61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61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60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60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60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9"/>
      <c r="AH38" s="59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2" t="s">
        <v>404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2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3"/>
      <c r="T141" s="63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3"/>
      <c r="T142" s="63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3"/>
      <c r="T143" s="63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3"/>
      <c r="T146" s="63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3"/>
      <c r="T147" s="63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3"/>
      <c r="T148" s="63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3"/>
      <c r="T149" s="63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3"/>
      <c r="T150" s="63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3"/>
      <c r="T151" s="63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3"/>
      <c r="T152" s="63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3"/>
      <c r="T153" s="63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3"/>
      <c r="T154" s="63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3"/>
      <c r="T155" s="63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3"/>
      <c r="T156" s="63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3"/>
      <c r="T157" s="63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3"/>
      <c r="T158" s="63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3"/>
      <c r="T159" s="63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3"/>
      <c r="T160" s="63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3"/>
      <c r="T161" s="63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3"/>
      <c r="T162" s="63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3"/>
      <c r="T163" s="63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3"/>
      <c r="T164" s="63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3"/>
      <c r="T165" s="63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3"/>
      <c r="T166" s="63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3"/>
      <c r="T167" s="63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3"/>
      <c r="T168" s="63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3"/>
      <c r="T169" s="63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9"/>
      <c r="P170" s="16"/>
      <c r="S170" s="63"/>
      <c r="T170" s="63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9"/>
      <c r="P171" s="16"/>
      <c r="S171" s="63"/>
      <c r="T171" s="63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9"/>
      <c r="P172" s="16"/>
      <c r="S172" s="63"/>
      <c r="T172" s="63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9"/>
      <c r="P173" s="16"/>
      <c r="S173" s="63"/>
      <c r="T173" s="63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9"/>
      <c r="P174" s="16"/>
      <c r="S174" s="63"/>
      <c r="T174" s="63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9"/>
      <c r="P175" s="16"/>
      <c r="S175" s="63"/>
      <c r="T175" s="63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9"/>
      <c r="P176" s="16"/>
      <c r="S176" s="63"/>
      <c r="T176" s="63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9"/>
      <c r="P177" s="16"/>
      <c r="S177" s="63"/>
      <c r="T177" s="63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9"/>
      <c r="P178" s="16"/>
      <c r="S178" s="63"/>
      <c r="T178" s="63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9"/>
      <c r="P179" s="16"/>
      <c r="S179" s="63"/>
      <c r="T179" s="63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9"/>
      <c r="P180" s="16"/>
      <c r="S180" s="63"/>
      <c r="T180" s="63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68"/>
      <c r="G181" s="168"/>
      <c r="H181" s="168"/>
      <c r="I181" s="14"/>
      <c r="J181" s="302"/>
      <c r="K181" s="14"/>
      <c r="L181" s="168"/>
      <c r="M181" s="79"/>
      <c r="P181" s="16"/>
      <c r="S181" s="63"/>
      <c r="T181" s="63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68"/>
      <c r="G182" s="168"/>
      <c r="H182" s="168"/>
      <c r="I182" s="14"/>
      <c r="J182" s="302"/>
      <c r="K182" s="14"/>
      <c r="L182" s="168"/>
      <c r="M182" s="79"/>
      <c r="P182" s="16"/>
      <c r="S182" s="63"/>
      <c r="T182" s="63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68"/>
      <c r="G183" s="168"/>
      <c r="H183" s="168"/>
      <c r="I183" s="14"/>
      <c r="J183" s="302"/>
      <c r="K183" s="14"/>
      <c r="L183" s="168"/>
      <c r="M183" s="79"/>
      <c r="P183" s="16"/>
      <c r="S183" s="63"/>
      <c r="T183" s="63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68"/>
      <c r="G184" s="168"/>
      <c r="H184" s="168"/>
      <c r="I184" s="14"/>
      <c r="J184" s="302"/>
      <c r="K184" s="14"/>
      <c r="L184" s="168"/>
      <c r="M184" s="79"/>
      <c r="P184" s="16"/>
      <c r="S184" s="63"/>
      <c r="T184" s="63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68"/>
      <c r="G185" s="168"/>
      <c r="H185" s="168"/>
      <c r="I185" s="14"/>
      <c r="J185" s="302"/>
      <c r="K185" s="14"/>
      <c r="L185" s="168"/>
      <c r="M185" s="79"/>
      <c r="P185" s="16"/>
      <c r="S185" s="63"/>
      <c r="T185" s="63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68"/>
      <c r="G186" s="168"/>
      <c r="H186" s="168"/>
      <c r="I186" s="14"/>
      <c r="J186" s="302"/>
      <c r="K186" s="14"/>
      <c r="L186" s="168"/>
      <c r="M186" s="79"/>
      <c r="P186" s="16"/>
      <c r="S186" s="63"/>
      <c r="T186" s="63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68"/>
      <c r="G187" s="168"/>
      <c r="H187" s="168"/>
      <c r="I187" s="14"/>
      <c r="J187" s="302"/>
      <c r="K187" s="14"/>
      <c r="L187" s="168"/>
      <c r="M187" s="79"/>
      <c r="P187" s="16"/>
      <c r="S187" s="63"/>
      <c r="T187" s="63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68"/>
      <c r="G188" s="168"/>
      <c r="H188" s="168"/>
      <c r="I188" s="14"/>
      <c r="J188" s="302"/>
      <c r="K188" s="14"/>
      <c r="L188" s="168"/>
      <c r="M188" s="79"/>
      <c r="P188" s="16"/>
      <c r="S188" s="63"/>
      <c r="T188" s="63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68"/>
      <c r="G189" s="168"/>
      <c r="H189" s="168"/>
      <c r="I189" s="14"/>
      <c r="J189" s="302"/>
      <c r="K189" s="14"/>
      <c r="L189" s="168"/>
      <c r="M189" s="79"/>
      <c r="P189" s="16"/>
      <c r="S189" s="63"/>
      <c r="T189" s="63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68"/>
      <c r="G190" s="168"/>
      <c r="H190" s="168"/>
      <c r="I190" s="14"/>
      <c r="J190" s="302"/>
      <c r="K190" s="14"/>
      <c r="L190" s="168"/>
      <c r="M190" s="79"/>
      <c r="P190" s="16"/>
      <c r="S190" s="63"/>
      <c r="T190" s="63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68"/>
      <c r="G191" s="168"/>
      <c r="H191" s="168"/>
      <c r="I191" s="14"/>
      <c r="J191" s="302"/>
      <c r="K191" s="14"/>
      <c r="L191" s="168"/>
      <c r="M191" s="79"/>
      <c r="P191" s="16"/>
      <c r="S191" s="63"/>
      <c r="T191" s="63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68"/>
      <c r="G192" s="168"/>
      <c r="H192" s="168"/>
      <c r="I192" s="14"/>
      <c r="J192" s="302"/>
      <c r="K192" s="14"/>
      <c r="L192" s="168"/>
      <c r="M192" s="79"/>
      <c r="P192" s="16"/>
      <c r="S192" s="63"/>
      <c r="T192" s="63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68"/>
      <c r="G193" s="168"/>
      <c r="H193" s="168"/>
      <c r="I193" s="14"/>
      <c r="J193" s="302"/>
      <c r="K193" s="14"/>
      <c r="L193" s="168"/>
      <c r="M193" s="79"/>
      <c r="P193" s="16"/>
      <c r="S193" s="63"/>
      <c r="T193" s="63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68"/>
      <c r="G194" s="168"/>
      <c r="H194" s="168"/>
      <c r="I194" s="14"/>
      <c r="J194" s="302"/>
      <c r="K194" s="14"/>
      <c r="L194" s="168"/>
      <c r="M194" s="79"/>
      <c r="P194" s="16"/>
      <c r="S194" s="63"/>
      <c r="T194" s="63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68"/>
      <c r="G195" s="168"/>
      <c r="H195" s="168"/>
      <c r="I195" s="14"/>
      <c r="J195" s="302"/>
      <c r="K195" s="14"/>
      <c r="L195" s="168"/>
      <c r="M195" s="79"/>
      <c r="P195" s="16"/>
      <c r="S195" s="63"/>
      <c r="T195" s="63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68"/>
      <c r="G196" s="168"/>
      <c r="H196" s="168"/>
      <c r="I196" s="14"/>
      <c r="J196" s="302"/>
      <c r="K196" s="14"/>
      <c r="L196" s="168"/>
      <c r="M196" s="79"/>
      <c r="P196" s="16"/>
      <c r="S196" s="63"/>
      <c r="T196" s="63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68"/>
      <c r="G197" s="168"/>
      <c r="H197" s="168"/>
      <c r="I197" s="14"/>
      <c r="J197" s="302"/>
      <c r="K197" s="14"/>
      <c r="L197" s="168"/>
      <c r="M197" s="79"/>
      <c r="P197" s="16"/>
      <c r="S197" s="63"/>
      <c r="T197" s="63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68"/>
      <c r="G198" s="168"/>
      <c r="H198" s="168"/>
      <c r="I198" s="14"/>
      <c r="J198" s="302"/>
      <c r="K198" s="14"/>
      <c r="L198" s="168"/>
      <c r="M198" s="79"/>
      <c r="P198" s="16"/>
      <c r="S198" s="63"/>
      <c r="T198" s="63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68"/>
      <c r="G199" s="168"/>
      <c r="H199" s="168"/>
      <c r="I199" s="14"/>
      <c r="J199" s="302"/>
      <c r="K199" s="14"/>
      <c r="L199" s="168"/>
      <c r="M199" s="79"/>
      <c r="P199" s="16"/>
      <c r="S199" s="63"/>
      <c r="T199" s="63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68"/>
      <c r="G200" s="168"/>
      <c r="H200" s="168"/>
      <c r="I200" s="14"/>
      <c r="J200" s="302"/>
      <c r="K200" s="14"/>
      <c r="L200" s="168"/>
      <c r="M200" s="79"/>
      <c r="P200" s="16"/>
      <c r="S200" s="63"/>
      <c r="T200" s="63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68"/>
      <c r="G201" s="168"/>
      <c r="H201" s="168"/>
      <c r="I201" s="14"/>
      <c r="J201" s="302"/>
      <c r="K201" s="14"/>
      <c r="L201" s="168"/>
      <c r="M201" s="79"/>
      <c r="P201" s="16"/>
      <c r="S201" s="63"/>
      <c r="T201" s="63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68"/>
      <c r="G202" s="168"/>
      <c r="H202" s="168"/>
      <c r="I202" s="14"/>
      <c r="J202" s="302"/>
      <c r="K202" s="14"/>
      <c r="L202" s="168"/>
      <c r="M202" s="79"/>
      <c r="P202" s="16"/>
      <c r="S202" s="63"/>
      <c r="T202" s="63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68"/>
      <c r="G203" s="168"/>
      <c r="H203" s="168"/>
      <c r="I203" s="14"/>
      <c r="J203" s="302"/>
      <c r="K203" s="14"/>
      <c r="L203" s="168"/>
      <c r="M203" s="79"/>
      <c r="P203" s="16"/>
      <c r="S203" s="63"/>
      <c r="T203" s="63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68"/>
      <c r="G204" s="168"/>
      <c r="H204" s="168"/>
      <c r="I204" s="14"/>
      <c r="J204" s="302"/>
      <c r="K204" s="14"/>
      <c r="L204" s="168"/>
      <c r="M204" s="79"/>
      <c r="P204" s="16"/>
      <c r="S204" s="63"/>
      <c r="T204" s="63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68"/>
      <c r="G205" s="168"/>
      <c r="H205" s="168"/>
      <c r="I205" s="14"/>
      <c r="J205" s="302"/>
      <c r="K205" s="14"/>
      <c r="L205" s="168"/>
      <c r="M205" s="79"/>
      <c r="P205" s="16"/>
      <c r="S205" s="63"/>
      <c r="T205" s="63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68"/>
      <c r="G206" s="168"/>
      <c r="H206" s="168"/>
      <c r="I206" s="14"/>
      <c r="J206" s="302"/>
      <c r="K206" s="14"/>
      <c r="L206" s="168"/>
      <c r="M206" s="79"/>
      <c r="P206" s="16"/>
      <c r="S206" s="63"/>
      <c r="T206" s="63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68"/>
      <c r="G207" s="168"/>
      <c r="H207" s="168"/>
      <c r="I207" s="14"/>
      <c r="J207" s="302"/>
      <c r="K207" s="14"/>
      <c r="L207" s="168"/>
      <c r="M207" s="79"/>
      <c r="N207" s="79"/>
      <c r="O207" s="79"/>
      <c r="P207" s="79"/>
      <c r="Q207" s="79"/>
      <c r="R207" s="168"/>
      <c r="S207" s="14"/>
      <c r="T207" s="14"/>
      <c r="U207" s="79"/>
      <c r="V207" s="79"/>
      <c r="W207" s="79"/>
      <c r="X207" s="14"/>
      <c r="Y207" s="79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68"/>
      <c r="G208" s="168"/>
      <c r="H208" s="168"/>
      <c r="I208" s="14"/>
      <c r="J208" s="302"/>
      <c r="K208" s="14"/>
      <c r="L208" s="168"/>
      <c r="M208" s="79"/>
      <c r="N208" s="79"/>
      <c r="O208" s="79"/>
      <c r="P208" s="79"/>
      <c r="Q208" s="79"/>
      <c r="R208" s="168"/>
      <c r="S208" s="14"/>
      <c r="T208" s="14"/>
      <c r="U208" s="79"/>
      <c r="V208" s="79"/>
      <c r="W208" s="79"/>
      <c r="X208" s="14"/>
      <c r="Y208" s="79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68"/>
      <c r="G209" s="168"/>
      <c r="H209" s="168"/>
      <c r="I209" s="14"/>
      <c r="J209" s="302"/>
      <c r="K209" s="14"/>
      <c r="L209" s="168"/>
      <c r="M209" s="79"/>
      <c r="N209" s="79"/>
      <c r="O209" s="79"/>
      <c r="P209" s="79"/>
      <c r="Q209" s="79"/>
      <c r="R209" s="168"/>
      <c r="S209" s="14"/>
      <c r="T209" s="14"/>
      <c r="U209" s="79"/>
      <c r="V209" s="79"/>
      <c r="W209" s="79"/>
      <c r="X209" s="14"/>
      <c r="Y209" s="79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68"/>
      <c r="G210" s="168"/>
      <c r="H210" s="168"/>
      <c r="I210" s="14"/>
      <c r="J210" s="302"/>
      <c r="K210" s="14"/>
      <c r="L210" s="168"/>
      <c r="M210" s="79"/>
      <c r="N210" s="79"/>
      <c r="O210" s="79"/>
      <c r="P210" s="79"/>
      <c r="Q210" s="79"/>
      <c r="R210" s="168"/>
      <c r="S210" s="14"/>
      <c r="T210" s="14"/>
      <c r="U210" s="79"/>
      <c r="V210" s="79"/>
      <c r="W210" s="79"/>
      <c r="X210" s="14"/>
      <c r="Y210" s="79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68"/>
      <c r="G211" s="168"/>
      <c r="H211" s="168"/>
      <c r="I211" s="14"/>
      <c r="J211" s="302"/>
      <c r="K211" s="14"/>
      <c r="L211" s="168"/>
      <c r="M211" s="79"/>
      <c r="N211" s="79"/>
      <c r="O211" s="79"/>
      <c r="P211" s="79"/>
      <c r="Q211" s="79"/>
      <c r="R211" s="168"/>
      <c r="S211" s="14"/>
      <c r="T211" s="14"/>
      <c r="U211" s="79"/>
      <c r="V211" s="79"/>
      <c r="W211" s="79"/>
      <c r="X211" s="14"/>
      <c r="Y211" s="79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68"/>
      <c r="G212" s="168"/>
      <c r="H212" s="168"/>
      <c r="I212" s="14"/>
      <c r="J212" s="302"/>
      <c r="K212" s="14"/>
      <c r="L212" s="168"/>
      <c r="M212" s="79"/>
      <c r="N212" s="79"/>
      <c r="O212" s="79"/>
      <c r="P212" s="79"/>
      <c r="Q212" s="79"/>
      <c r="R212" s="168"/>
      <c r="S212" s="14"/>
      <c r="T212" s="14"/>
      <c r="U212" s="79"/>
      <c r="V212" s="79"/>
      <c r="W212" s="79"/>
      <c r="X212" s="14"/>
      <c r="Y212" s="79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68"/>
      <c r="G213" s="168"/>
      <c r="H213" s="168"/>
      <c r="I213" s="14"/>
      <c r="J213" s="302"/>
      <c r="K213" s="14"/>
      <c r="L213" s="168"/>
      <c r="M213" s="79"/>
      <c r="N213" s="79"/>
      <c r="O213" s="79"/>
      <c r="P213" s="79"/>
      <c r="Q213" s="79"/>
      <c r="R213" s="168"/>
      <c r="S213" s="14"/>
      <c r="T213" s="14"/>
      <c r="U213" s="79"/>
      <c r="V213" s="79"/>
      <c r="W213" s="79"/>
      <c r="X213" s="14"/>
      <c r="Y213" s="79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68"/>
      <c r="G214" s="168"/>
      <c r="H214" s="168"/>
      <c r="I214" s="14"/>
      <c r="J214" s="302"/>
      <c r="K214" s="14"/>
      <c r="L214" s="168"/>
      <c r="M214" s="79"/>
      <c r="N214" s="79"/>
      <c r="O214" s="79"/>
      <c r="P214" s="79"/>
      <c r="Q214" s="79"/>
      <c r="R214" s="168"/>
      <c r="S214" s="14"/>
      <c r="T214" s="14"/>
      <c r="U214" s="79"/>
      <c r="V214" s="79"/>
      <c r="W214" s="79"/>
      <c r="X214" s="14"/>
      <c r="Y214" s="79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68"/>
      <c r="G215" s="168"/>
      <c r="H215" s="168"/>
      <c r="I215" s="14"/>
      <c r="J215" s="302"/>
      <c r="K215" s="14"/>
      <c r="L215" s="168"/>
      <c r="M215" s="79"/>
      <c r="N215" s="79"/>
      <c r="O215" s="79"/>
      <c r="P215" s="79"/>
      <c r="Q215" s="79"/>
      <c r="R215" s="168"/>
      <c r="S215" s="14"/>
      <c r="T215" s="14"/>
      <c r="U215" s="79"/>
      <c r="V215" s="79"/>
      <c r="W215" s="79"/>
      <c r="X215" s="14"/>
      <c r="Y215" s="79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68"/>
      <c r="G216" s="168"/>
      <c r="H216" s="168"/>
      <c r="I216" s="14"/>
      <c r="J216" s="302"/>
      <c r="K216" s="14"/>
      <c r="L216" s="168"/>
      <c r="M216" s="79"/>
      <c r="N216" s="79"/>
      <c r="O216" s="79"/>
      <c r="P216" s="79"/>
      <c r="Q216" s="79"/>
      <c r="R216" s="168"/>
      <c r="S216" s="14"/>
      <c r="T216" s="14"/>
      <c r="U216" s="79"/>
      <c r="V216" s="79"/>
      <c r="W216" s="79"/>
      <c r="X216" s="14"/>
      <c r="Y216" s="79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68"/>
      <c r="G217" s="168"/>
      <c r="H217" s="168"/>
      <c r="I217" s="14"/>
      <c r="J217" s="302"/>
      <c r="K217" s="14"/>
      <c r="L217" s="168"/>
      <c r="M217" s="79"/>
      <c r="N217" s="79"/>
      <c r="O217" s="79"/>
      <c r="P217" s="79"/>
      <c r="Q217" s="79"/>
      <c r="R217" s="168"/>
      <c r="S217" s="14"/>
      <c r="T217" s="14"/>
      <c r="U217" s="79"/>
      <c r="V217" s="79"/>
      <c r="W217" s="79"/>
      <c r="X217" s="14"/>
      <c r="Y217" s="79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68"/>
      <c r="G218" s="168"/>
      <c r="H218" s="168"/>
      <c r="I218" s="14"/>
      <c r="J218" s="302"/>
      <c r="K218" s="14"/>
      <c r="L218" s="168"/>
      <c r="M218" s="79"/>
      <c r="N218" s="79"/>
      <c r="O218" s="79"/>
      <c r="P218" s="79"/>
      <c r="Q218" s="79"/>
      <c r="R218" s="168"/>
      <c r="S218" s="14"/>
      <c r="T218" s="14"/>
      <c r="U218" s="79"/>
      <c r="V218" s="79"/>
      <c r="W218" s="79"/>
      <c r="X218" s="14"/>
      <c r="Y218" s="79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68"/>
      <c r="G219" s="168"/>
      <c r="H219" s="168"/>
      <c r="I219" s="14"/>
      <c r="J219" s="302"/>
      <c r="K219" s="14"/>
      <c r="L219" s="168"/>
      <c r="M219" s="79"/>
      <c r="N219" s="79"/>
      <c r="O219" s="79"/>
      <c r="P219" s="79"/>
      <c r="Q219" s="79"/>
      <c r="R219" s="168"/>
      <c r="S219" s="14"/>
      <c r="T219" s="14"/>
      <c r="U219" s="79"/>
      <c r="V219" s="79"/>
      <c r="W219" s="79"/>
      <c r="X219" s="14"/>
      <c r="Y219" s="79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68"/>
      <c r="G220" s="168"/>
      <c r="H220" s="168"/>
      <c r="I220" s="14"/>
      <c r="J220" s="302"/>
      <c r="K220" s="14"/>
      <c r="L220" s="168"/>
      <c r="M220" s="79"/>
      <c r="N220" s="79"/>
      <c r="O220" s="79"/>
      <c r="P220" s="79"/>
      <c r="Q220" s="79"/>
      <c r="R220" s="168"/>
      <c r="S220" s="14"/>
      <c r="T220" s="14"/>
      <c r="U220" s="79"/>
      <c r="V220" s="79"/>
      <c r="W220" s="79"/>
      <c r="X220" s="14"/>
      <c r="Y220" s="79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68"/>
      <c r="G221" s="168"/>
      <c r="H221" s="168"/>
      <c r="I221" s="14"/>
      <c r="J221" s="302"/>
      <c r="K221" s="14"/>
      <c r="L221" s="168"/>
      <c r="M221" s="79"/>
      <c r="N221" s="79"/>
      <c r="O221" s="79"/>
      <c r="P221" s="79"/>
      <c r="Q221" s="79"/>
      <c r="R221" s="168"/>
      <c r="S221" s="14"/>
      <c r="T221" s="14"/>
      <c r="U221" s="79"/>
      <c r="V221" s="79"/>
      <c r="W221" s="79"/>
      <c r="X221" s="14"/>
      <c r="Y221" s="79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68"/>
      <c r="G222" s="168"/>
      <c r="H222" s="168"/>
      <c r="I222" s="14"/>
      <c r="J222" s="302"/>
      <c r="K222" s="14"/>
      <c r="L222" s="168"/>
      <c r="M222" s="79"/>
      <c r="N222" s="79"/>
      <c r="O222" s="79"/>
      <c r="P222" s="79"/>
      <c r="Q222" s="79"/>
      <c r="R222" s="168"/>
      <c r="S222" s="14"/>
      <c r="T222" s="14"/>
      <c r="U222" s="79"/>
      <c r="V222" s="79"/>
      <c r="W222" s="79"/>
      <c r="X222" s="14"/>
      <c r="Y222" s="79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68"/>
      <c r="G223" s="168"/>
      <c r="H223" s="168"/>
      <c r="I223" s="14"/>
      <c r="J223" s="302"/>
      <c r="K223" s="14"/>
      <c r="L223" s="168"/>
      <c r="M223" s="79"/>
      <c r="N223" s="79"/>
      <c r="O223" s="79"/>
      <c r="P223" s="79"/>
      <c r="Q223" s="79"/>
      <c r="R223" s="168"/>
      <c r="S223" s="14"/>
      <c r="T223" s="14"/>
      <c r="U223" s="79"/>
      <c r="V223" s="79"/>
      <c r="W223" s="79"/>
      <c r="X223" s="14"/>
      <c r="Y223" s="79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68"/>
      <c r="G224" s="168"/>
      <c r="H224" s="168"/>
      <c r="I224" s="14"/>
      <c r="J224" s="302"/>
      <c r="K224" s="14"/>
      <c r="L224" s="168"/>
      <c r="M224" s="79"/>
      <c r="N224" s="79"/>
      <c r="O224" s="79"/>
      <c r="P224" s="79"/>
      <c r="Q224" s="79"/>
      <c r="R224" s="168"/>
      <c r="S224" s="14"/>
      <c r="T224" s="14"/>
      <c r="U224" s="79"/>
      <c r="V224" s="79"/>
      <c r="W224" s="79"/>
      <c r="X224" s="14"/>
      <c r="Y224" s="79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68"/>
      <c r="G225" s="168"/>
      <c r="H225" s="168"/>
      <c r="I225" s="14"/>
      <c r="J225" s="302"/>
      <c r="K225" s="14"/>
      <c r="L225" s="168"/>
      <c r="M225" s="79"/>
      <c r="N225" s="79"/>
      <c r="O225" s="79"/>
      <c r="P225" s="79"/>
      <c r="Q225" s="79"/>
      <c r="R225" s="168"/>
      <c r="S225" s="14"/>
      <c r="T225" s="14"/>
      <c r="U225" s="79"/>
      <c r="V225" s="79"/>
      <c r="W225" s="79"/>
      <c r="X225" s="14"/>
      <c r="Y225" s="79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68"/>
      <c r="G226" s="168"/>
      <c r="H226" s="168"/>
      <c r="I226" s="14"/>
      <c r="J226" s="302"/>
      <c r="K226" s="14"/>
      <c r="L226" s="168"/>
      <c r="M226" s="79"/>
      <c r="N226" s="79"/>
      <c r="O226" s="79"/>
      <c r="P226" s="79"/>
      <c r="Q226" s="79"/>
      <c r="R226" s="168"/>
      <c r="S226" s="14"/>
      <c r="T226" s="14"/>
      <c r="U226" s="79"/>
      <c r="V226" s="79"/>
      <c r="W226" s="79"/>
      <c r="X226" s="14"/>
      <c r="Y226" s="79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68"/>
      <c r="G227" s="168"/>
      <c r="H227" s="168"/>
      <c r="I227" s="14"/>
      <c r="J227" s="302"/>
      <c r="K227" s="14"/>
      <c r="L227" s="168"/>
      <c r="M227" s="79"/>
      <c r="N227" s="79"/>
      <c r="O227" s="79"/>
      <c r="P227" s="79"/>
      <c r="Q227" s="79"/>
      <c r="R227" s="168"/>
      <c r="S227" s="14"/>
      <c r="T227" s="14"/>
      <c r="U227" s="79"/>
      <c r="V227" s="79"/>
      <c r="W227" s="79"/>
      <c r="X227" s="14"/>
      <c r="Y227" s="79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68"/>
      <c r="G228" s="168"/>
      <c r="H228" s="168"/>
      <c r="I228" s="14"/>
      <c r="J228" s="302"/>
      <c r="K228" s="14"/>
      <c r="L228" s="168"/>
      <c r="M228" s="79"/>
      <c r="N228" s="79"/>
      <c r="O228" s="79"/>
      <c r="P228" s="79"/>
      <c r="Q228" s="79"/>
      <c r="R228" s="168"/>
      <c r="S228" s="14"/>
      <c r="T228" s="14"/>
      <c r="U228" s="79"/>
      <c r="V228" s="79"/>
      <c r="W228" s="79"/>
      <c r="X228" s="14"/>
      <c r="Y228" s="79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68"/>
      <c r="G229" s="168"/>
      <c r="H229" s="168"/>
      <c r="I229" s="14"/>
      <c r="J229" s="302"/>
      <c r="K229" s="14"/>
      <c r="L229" s="168"/>
      <c r="M229" s="79"/>
      <c r="N229" s="79"/>
      <c r="O229" s="79"/>
      <c r="P229" s="79"/>
      <c r="Q229" s="79"/>
      <c r="R229" s="168"/>
      <c r="S229" s="14"/>
      <c r="T229" s="14"/>
      <c r="U229" s="79"/>
      <c r="V229" s="79"/>
      <c r="W229" s="79"/>
      <c r="X229" s="14"/>
      <c r="Y229" s="79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68"/>
      <c r="G230" s="168"/>
      <c r="H230" s="168"/>
      <c r="I230" s="14"/>
      <c r="J230" s="302"/>
      <c r="K230" s="14"/>
      <c r="L230" s="168"/>
      <c r="M230" s="79"/>
      <c r="N230" s="79"/>
      <c r="O230" s="79"/>
      <c r="P230" s="79"/>
      <c r="Q230" s="79"/>
      <c r="R230" s="168"/>
      <c r="S230" s="14"/>
      <c r="T230" s="14"/>
      <c r="U230" s="79"/>
      <c r="V230" s="79"/>
      <c r="W230" s="79"/>
      <c r="X230" s="14"/>
      <c r="Y230" s="79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68"/>
      <c r="G231" s="168"/>
      <c r="H231" s="168"/>
      <c r="I231" s="14"/>
      <c r="J231" s="302"/>
      <c r="K231" s="14"/>
      <c r="L231" s="168"/>
      <c r="M231" s="79"/>
      <c r="N231" s="79"/>
      <c r="O231" s="79"/>
      <c r="P231" s="79"/>
      <c r="Q231" s="79"/>
      <c r="R231" s="168"/>
      <c r="S231" s="14"/>
      <c r="T231" s="14"/>
      <c r="U231" s="79"/>
      <c r="V231" s="79"/>
      <c r="W231" s="79"/>
      <c r="X231" s="14"/>
      <c r="Y231" s="79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68"/>
      <c r="G232" s="168"/>
      <c r="H232" s="168"/>
      <c r="I232" s="14"/>
      <c r="J232" s="302"/>
      <c r="K232" s="14"/>
      <c r="L232" s="168"/>
      <c r="M232" s="79"/>
      <c r="N232" s="79"/>
      <c r="O232" s="79"/>
      <c r="P232" s="79"/>
      <c r="Q232" s="79"/>
      <c r="R232" s="168"/>
      <c r="S232" s="14"/>
      <c r="T232" s="14"/>
      <c r="U232" s="79"/>
      <c r="V232" s="79"/>
      <c r="W232" s="79"/>
      <c r="X232" s="14"/>
      <c r="Y232" s="79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68"/>
      <c r="G233" s="168"/>
      <c r="H233" s="168"/>
      <c r="I233" s="14"/>
      <c r="J233" s="302"/>
      <c r="K233" s="14"/>
      <c r="L233" s="168"/>
      <c r="M233" s="79"/>
      <c r="N233" s="79"/>
      <c r="O233" s="79"/>
      <c r="P233" s="79"/>
      <c r="Q233" s="79"/>
      <c r="R233" s="168"/>
      <c r="S233" s="14"/>
      <c r="T233" s="14"/>
      <c r="U233" s="79"/>
      <c r="V233" s="79"/>
      <c r="W233" s="79"/>
      <c r="X233" s="14"/>
      <c r="Y233" s="79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68"/>
      <c r="G234" s="168"/>
      <c r="H234" s="168"/>
      <c r="I234" s="14"/>
      <c r="J234" s="302"/>
      <c r="K234" s="14"/>
      <c r="L234" s="168"/>
      <c r="M234" s="79"/>
      <c r="N234" s="79"/>
      <c r="O234" s="79"/>
      <c r="P234" s="79"/>
      <c r="Q234" s="79"/>
      <c r="R234" s="168"/>
      <c r="S234" s="14"/>
      <c r="T234" s="14"/>
      <c r="U234" s="79"/>
      <c r="V234" s="79"/>
      <c r="W234" s="79"/>
      <c r="X234" s="14"/>
      <c r="Y234" s="79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68"/>
      <c r="G235" s="168"/>
      <c r="H235" s="168"/>
      <c r="I235" s="14"/>
      <c r="J235" s="302"/>
      <c r="K235" s="14"/>
      <c r="L235" s="168"/>
      <c r="M235" s="79"/>
      <c r="N235" s="79"/>
      <c r="O235" s="79"/>
      <c r="P235" s="79"/>
      <c r="Q235" s="79"/>
      <c r="R235" s="168"/>
      <c r="S235" s="14"/>
      <c r="T235" s="14"/>
      <c r="U235" s="79"/>
      <c r="V235" s="79"/>
      <c r="W235" s="79"/>
      <c r="X235" s="14"/>
      <c r="Y235" s="79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68"/>
      <c r="G236" s="168"/>
      <c r="H236" s="168"/>
      <c r="I236" s="14"/>
      <c r="J236" s="302"/>
      <c r="K236" s="14"/>
      <c r="L236" s="168"/>
      <c r="M236" s="79"/>
      <c r="N236" s="79"/>
      <c r="O236" s="79"/>
      <c r="P236" s="79"/>
      <c r="Q236" s="79"/>
      <c r="R236" s="168"/>
      <c r="S236" s="14"/>
      <c r="T236" s="14"/>
      <c r="U236" s="79"/>
      <c r="V236" s="79"/>
      <c r="W236" s="79"/>
      <c r="X236" s="14"/>
      <c r="Y236" s="79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68"/>
      <c r="G237" s="168"/>
      <c r="H237" s="168"/>
      <c r="I237" s="14"/>
      <c r="J237" s="302"/>
      <c r="K237" s="14"/>
      <c r="L237" s="168"/>
      <c r="M237" s="79"/>
      <c r="N237" s="79"/>
      <c r="O237" s="79"/>
      <c r="P237" s="79"/>
      <c r="Q237" s="79"/>
      <c r="R237" s="168"/>
      <c r="S237" s="14"/>
      <c r="T237" s="14"/>
      <c r="U237" s="79"/>
      <c r="V237" s="79"/>
      <c r="W237" s="79"/>
      <c r="X237" s="14"/>
      <c r="Y237" s="79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68"/>
      <c r="G238" s="168"/>
      <c r="H238" s="168"/>
      <c r="I238" s="14"/>
      <c r="J238" s="302"/>
      <c r="K238" s="14"/>
      <c r="L238" s="168"/>
      <c r="M238" s="79"/>
      <c r="N238" s="79"/>
      <c r="O238" s="79"/>
      <c r="P238" s="79"/>
      <c r="Q238" s="79"/>
      <c r="R238" s="168"/>
      <c r="S238" s="14"/>
      <c r="T238" s="14"/>
      <c r="U238" s="79"/>
      <c r="V238" s="79"/>
      <c r="W238" s="79"/>
      <c r="X238" s="14"/>
      <c r="Y238" s="79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68"/>
      <c r="G239" s="168"/>
      <c r="H239" s="168"/>
      <c r="I239" s="14"/>
      <c r="J239" s="302"/>
      <c r="K239" s="14"/>
      <c r="L239" s="168"/>
      <c r="M239" s="79"/>
      <c r="N239" s="79"/>
      <c r="O239" s="79"/>
      <c r="P239" s="79"/>
      <c r="Q239" s="79"/>
      <c r="R239" s="168"/>
      <c r="S239" s="14"/>
      <c r="T239" s="14"/>
      <c r="U239" s="79"/>
      <c r="V239" s="79"/>
      <c r="W239" s="79"/>
      <c r="X239" s="14"/>
      <c r="Y239" s="79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68"/>
      <c r="G240" s="168"/>
      <c r="H240" s="168"/>
      <c r="I240" s="14"/>
      <c r="J240" s="302"/>
      <c r="K240" s="14"/>
      <c r="L240" s="168"/>
      <c r="M240" s="79"/>
      <c r="N240" s="79"/>
      <c r="O240" s="79"/>
      <c r="P240" s="79"/>
      <c r="Q240" s="79"/>
      <c r="R240" s="168"/>
      <c r="S240" s="14"/>
      <c r="T240" s="14"/>
      <c r="U240" s="79"/>
      <c r="V240" s="79"/>
      <c r="W240" s="79"/>
      <c r="X240" s="14"/>
      <c r="Y240" s="79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68"/>
      <c r="G241" s="168"/>
      <c r="H241" s="168"/>
      <c r="I241" s="14"/>
      <c r="J241" s="302"/>
      <c r="K241" s="14"/>
      <c r="L241" s="168"/>
      <c r="M241" s="79"/>
      <c r="N241" s="79"/>
      <c r="O241" s="79"/>
      <c r="P241" s="79"/>
      <c r="Q241" s="79"/>
      <c r="R241" s="168"/>
      <c r="S241" s="14"/>
      <c r="T241" s="14"/>
      <c r="U241" s="79"/>
      <c r="V241" s="79"/>
      <c r="W241" s="79"/>
      <c r="X241" s="14"/>
      <c r="Y241" s="79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68"/>
      <c r="G242" s="168"/>
      <c r="H242" s="168"/>
      <c r="I242" s="14"/>
      <c r="J242" s="302"/>
      <c r="K242" s="14"/>
      <c r="L242" s="168"/>
      <c r="M242" s="79"/>
      <c r="N242" s="79"/>
      <c r="O242" s="79"/>
      <c r="P242" s="79"/>
      <c r="Q242" s="79"/>
      <c r="R242" s="168"/>
      <c r="S242" s="14"/>
      <c r="T242" s="14"/>
      <c r="U242" s="79"/>
      <c r="V242" s="79"/>
      <c r="W242" s="79"/>
      <c r="X242" s="14"/>
      <c r="Y242" s="79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68"/>
      <c r="G243" s="168"/>
      <c r="H243" s="168"/>
      <c r="I243" s="14"/>
      <c r="J243" s="302"/>
      <c r="K243" s="14"/>
      <c r="L243" s="168"/>
      <c r="M243" s="79"/>
      <c r="N243" s="79"/>
      <c r="O243" s="79"/>
      <c r="P243" s="79"/>
      <c r="Q243" s="79"/>
      <c r="R243" s="168"/>
      <c r="S243" s="14"/>
      <c r="T243" s="14"/>
      <c r="U243" s="79"/>
      <c r="V243" s="79"/>
      <c r="W243" s="79"/>
      <c r="X243" s="14"/>
      <c r="Y243" s="79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68"/>
      <c r="G244" s="168"/>
      <c r="H244" s="168"/>
      <c r="I244" s="14"/>
      <c r="J244" s="302"/>
      <c r="K244" s="14"/>
      <c r="L244" s="168"/>
      <c r="M244" s="79"/>
      <c r="N244" s="79"/>
      <c r="O244" s="79"/>
      <c r="P244" s="79"/>
      <c r="Q244" s="79"/>
      <c r="R244" s="168"/>
      <c r="S244" s="14"/>
      <c r="T244" s="14"/>
      <c r="U244" s="79"/>
      <c r="V244" s="79"/>
      <c r="W244" s="79"/>
      <c r="X244" s="14"/>
      <c r="Y244" s="79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68"/>
      <c r="G245" s="168"/>
      <c r="H245" s="168"/>
      <c r="I245" s="14"/>
      <c r="J245" s="302"/>
      <c r="K245" s="14"/>
      <c r="L245" s="168"/>
      <c r="M245" s="79"/>
      <c r="N245" s="79"/>
      <c r="O245" s="79"/>
      <c r="P245" s="79"/>
      <c r="Q245" s="79"/>
      <c r="R245" s="168"/>
      <c r="S245" s="14"/>
      <c r="T245" s="14"/>
      <c r="U245" s="79"/>
      <c r="V245" s="79"/>
      <c r="W245" s="79"/>
      <c r="X245" s="14"/>
      <c r="Y245" s="79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68"/>
      <c r="G246" s="168"/>
      <c r="H246" s="168"/>
      <c r="I246" s="14"/>
      <c r="J246" s="302"/>
      <c r="K246" s="14"/>
      <c r="L246" s="168"/>
      <c r="M246" s="79"/>
      <c r="N246" s="79"/>
      <c r="O246" s="79"/>
      <c r="P246" s="79"/>
      <c r="Q246" s="79"/>
      <c r="R246" s="168"/>
      <c r="S246" s="14"/>
      <c r="T246" s="14"/>
      <c r="U246" s="79"/>
      <c r="V246" s="79"/>
      <c r="W246" s="79"/>
      <c r="X246" s="14"/>
      <c r="Y246" s="79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68"/>
      <c r="G247" s="168"/>
      <c r="H247" s="168"/>
      <c r="I247" s="14"/>
      <c r="J247" s="302"/>
      <c r="K247" s="14"/>
      <c r="L247" s="168"/>
      <c r="M247" s="79"/>
      <c r="N247" s="79"/>
      <c r="O247" s="79"/>
      <c r="P247" s="79"/>
      <c r="Q247" s="79"/>
      <c r="R247" s="168"/>
      <c r="S247" s="14"/>
      <c r="T247" s="14"/>
      <c r="U247" s="79"/>
      <c r="V247" s="79"/>
      <c r="W247" s="79"/>
      <c r="X247" s="14"/>
      <c r="Y247" s="79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68"/>
      <c r="G248" s="168"/>
      <c r="H248" s="168"/>
      <c r="I248" s="14"/>
      <c r="J248" s="302"/>
      <c r="K248" s="14"/>
      <c r="L248" s="168"/>
      <c r="M248" s="79"/>
      <c r="N248" s="79"/>
      <c r="O248" s="79"/>
      <c r="P248" s="79"/>
      <c r="Q248" s="79"/>
      <c r="R248" s="168"/>
      <c r="S248" s="14"/>
      <c r="T248" s="14"/>
      <c r="U248" s="79"/>
      <c r="V248" s="79"/>
      <c r="W248" s="79"/>
      <c r="X248" s="14"/>
      <c r="Y248" s="79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68"/>
      <c r="G249" s="168"/>
      <c r="H249" s="168"/>
      <c r="I249" s="14"/>
      <c r="J249" s="302"/>
      <c r="K249" s="14"/>
      <c r="L249" s="168"/>
      <c r="M249" s="79"/>
      <c r="N249" s="79"/>
      <c r="O249" s="79"/>
      <c r="P249" s="79"/>
      <c r="Q249" s="79"/>
      <c r="R249" s="168"/>
      <c r="S249" s="14"/>
      <c r="T249" s="14"/>
      <c r="U249" s="79"/>
      <c r="V249" s="79"/>
      <c r="W249" s="79"/>
      <c r="X249" s="14"/>
      <c r="Y249" s="79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68"/>
      <c r="G250" s="168"/>
      <c r="H250" s="168"/>
      <c r="I250" s="14"/>
      <c r="J250" s="302"/>
      <c r="K250" s="14"/>
      <c r="L250" s="168"/>
      <c r="M250" s="79"/>
      <c r="N250" s="79"/>
      <c r="O250" s="79"/>
      <c r="P250" s="79"/>
      <c r="Q250" s="79"/>
      <c r="R250" s="168"/>
      <c r="S250" s="14"/>
      <c r="T250" s="14"/>
      <c r="U250" s="79"/>
      <c r="V250" s="79"/>
      <c r="W250" s="79"/>
      <c r="X250" s="14"/>
      <c r="Y250" s="79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68"/>
      <c r="G251" s="168"/>
      <c r="H251" s="168"/>
      <c r="I251" s="14"/>
      <c r="J251" s="302"/>
      <c r="K251" s="14"/>
      <c r="L251" s="168"/>
      <c r="M251" s="79"/>
      <c r="N251" s="79"/>
      <c r="O251" s="79"/>
      <c r="P251" s="79"/>
      <c r="Q251" s="79"/>
      <c r="R251" s="168"/>
      <c r="S251" s="14"/>
      <c r="T251" s="14"/>
      <c r="U251" s="79"/>
      <c r="V251" s="79"/>
      <c r="W251" s="79"/>
      <c r="X251" s="14"/>
      <c r="Y251" s="79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68"/>
      <c r="G252" s="168"/>
      <c r="H252" s="168"/>
      <c r="I252" s="14"/>
      <c r="J252" s="302"/>
      <c r="K252" s="14"/>
      <c r="L252" s="168"/>
      <c r="M252" s="79"/>
      <c r="N252" s="79"/>
      <c r="O252" s="79"/>
      <c r="P252" s="79"/>
      <c r="Q252" s="79"/>
      <c r="R252" s="168"/>
      <c r="S252" s="14"/>
      <c r="T252" s="14"/>
      <c r="U252" s="79"/>
      <c r="V252" s="79"/>
      <c r="W252" s="79"/>
      <c r="X252" s="14"/>
      <c r="Y252" s="79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68"/>
      <c r="G253" s="168"/>
      <c r="H253" s="168"/>
      <c r="I253" s="14"/>
      <c r="J253" s="302"/>
      <c r="K253" s="14"/>
      <c r="L253" s="168"/>
      <c r="M253" s="79"/>
      <c r="N253" s="79"/>
      <c r="O253" s="79"/>
      <c r="P253" s="79"/>
      <c r="Q253" s="79"/>
      <c r="R253" s="168"/>
      <c r="S253" s="14"/>
      <c r="T253" s="14"/>
      <c r="U253" s="79"/>
      <c r="V253" s="79"/>
      <c r="W253" s="79"/>
      <c r="X253" s="14"/>
      <c r="Y253" s="79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68"/>
      <c r="G254" s="168"/>
      <c r="H254" s="168"/>
      <c r="I254" s="14"/>
      <c r="J254" s="302"/>
      <c r="K254" s="14"/>
      <c r="L254" s="168"/>
      <c r="M254" s="79"/>
      <c r="N254" s="79"/>
      <c r="O254" s="79"/>
      <c r="P254" s="79"/>
      <c r="Q254" s="79"/>
      <c r="R254" s="168"/>
      <c r="S254" s="14"/>
      <c r="T254" s="14"/>
      <c r="U254" s="79"/>
      <c r="V254" s="79"/>
      <c r="W254" s="79"/>
      <c r="X254" s="14"/>
      <c r="Y254" s="79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68"/>
      <c r="G255" s="168"/>
      <c r="H255" s="168"/>
      <c r="I255" s="14"/>
      <c r="J255" s="302"/>
      <c r="K255" s="14"/>
      <c r="L255" s="168"/>
      <c r="M255" s="79"/>
      <c r="N255" s="79"/>
      <c r="O255" s="79"/>
      <c r="P255" s="79"/>
      <c r="Q255" s="79"/>
      <c r="R255" s="168"/>
      <c r="S255" s="14"/>
      <c r="T255" s="14"/>
      <c r="U255" s="79"/>
      <c r="V255" s="79"/>
      <c r="W255" s="79"/>
      <c r="X255" s="14"/>
      <c r="Y255" s="79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68"/>
      <c r="G256" s="168"/>
      <c r="H256" s="168"/>
      <c r="I256" s="14"/>
      <c r="J256" s="302"/>
      <c r="K256" s="14"/>
      <c r="L256" s="168"/>
      <c r="M256" s="79"/>
      <c r="N256" s="79"/>
      <c r="O256" s="79"/>
      <c r="P256" s="79"/>
      <c r="Q256" s="79"/>
      <c r="R256" s="168"/>
      <c r="S256" s="14"/>
      <c r="T256" s="14"/>
      <c r="U256" s="79"/>
      <c r="V256" s="79"/>
      <c r="W256" s="79"/>
      <c r="X256" s="14"/>
      <c r="Y256" s="79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68"/>
      <c r="G257" s="168"/>
      <c r="H257" s="168"/>
      <c r="I257" s="14"/>
      <c r="J257" s="302"/>
      <c r="K257" s="14"/>
      <c r="L257" s="168"/>
      <c r="M257" s="79"/>
      <c r="N257" s="79"/>
      <c r="O257" s="79"/>
      <c r="P257" s="79"/>
      <c r="Q257" s="79"/>
      <c r="R257" s="168"/>
      <c r="S257" s="14"/>
      <c r="T257" s="14"/>
      <c r="U257" s="79"/>
      <c r="V257" s="79"/>
      <c r="W257" s="79"/>
      <c r="X257" s="14"/>
      <c r="Y257" s="79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68"/>
      <c r="G258" s="168"/>
      <c r="H258" s="168"/>
      <c r="I258" s="14"/>
      <c r="J258" s="302"/>
      <c r="K258" s="14"/>
      <c r="L258" s="168"/>
      <c r="M258" s="79"/>
      <c r="N258" s="79"/>
      <c r="O258" s="79"/>
      <c r="P258" s="79"/>
      <c r="Q258" s="79"/>
      <c r="R258" s="168"/>
      <c r="S258" s="14"/>
      <c r="T258" s="14"/>
      <c r="U258" s="79"/>
      <c r="V258" s="79"/>
      <c r="W258" s="79"/>
      <c r="X258" s="14"/>
      <c r="Y258" s="79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68"/>
      <c r="G259" s="168"/>
      <c r="H259" s="168"/>
      <c r="I259" s="14"/>
      <c r="J259" s="302"/>
      <c r="K259" s="14"/>
      <c r="L259" s="168"/>
      <c r="M259" s="79"/>
      <c r="N259" s="79"/>
      <c r="O259" s="79"/>
      <c r="P259" s="79"/>
      <c r="Q259" s="79"/>
      <c r="R259" s="168"/>
      <c r="S259" s="14"/>
      <c r="T259" s="14"/>
      <c r="U259" s="79"/>
      <c r="V259" s="79"/>
      <c r="W259" s="79"/>
      <c r="X259" s="14"/>
      <c r="Y259" s="79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68"/>
      <c r="G260" s="168"/>
      <c r="H260" s="168"/>
      <c r="I260" s="14"/>
      <c r="J260" s="302"/>
      <c r="K260" s="14"/>
      <c r="L260" s="168"/>
      <c r="M260" s="79"/>
      <c r="N260" s="79"/>
      <c r="O260" s="79"/>
      <c r="P260" s="79"/>
      <c r="Q260" s="79"/>
      <c r="R260" s="168"/>
      <c r="S260" s="14"/>
      <c r="T260" s="14"/>
      <c r="U260" s="79"/>
      <c r="V260" s="79"/>
      <c r="W260" s="79"/>
      <c r="X260" s="14"/>
      <c r="Y260" s="79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68"/>
      <c r="G261" s="168"/>
      <c r="H261" s="168"/>
      <c r="I261" s="14"/>
      <c r="J261" s="302"/>
      <c r="K261" s="14"/>
      <c r="L261" s="168"/>
      <c r="M261" s="79"/>
      <c r="N261" s="79"/>
      <c r="O261" s="79"/>
      <c r="P261" s="79"/>
      <c r="Q261" s="79"/>
      <c r="R261" s="168"/>
      <c r="S261" s="14"/>
      <c r="T261" s="14"/>
      <c r="U261" s="79"/>
      <c r="V261" s="79"/>
      <c r="W261" s="79"/>
      <c r="X261" s="14"/>
      <c r="Y261" s="79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68"/>
      <c r="G262" s="168"/>
      <c r="H262" s="168"/>
      <c r="I262" s="14"/>
      <c r="J262" s="302"/>
      <c r="K262" s="14"/>
      <c r="L262" s="168"/>
      <c r="M262" s="79"/>
      <c r="N262" s="79"/>
      <c r="O262" s="79"/>
      <c r="P262" s="79"/>
      <c r="Q262" s="79"/>
      <c r="R262" s="168"/>
      <c r="S262" s="14"/>
      <c r="T262" s="14"/>
      <c r="U262" s="79"/>
      <c r="V262" s="79"/>
      <c r="W262" s="79"/>
      <c r="X262" s="14"/>
      <c r="Y262" s="79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68"/>
      <c r="G263" s="168"/>
      <c r="H263" s="168"/>
      <c r="I263" s="14"/>
      <c r="J263" s="302"/>
      <c r="K263" s="14"/>
      <c r="L263" s="168"/>
      <c r="M263" s="79"/>
      <c r="N263" s="79"/>
      <c r="O263" s="79"/>
      <c r="P263" s="79"/>
      <c r="Q263" s="79"/>
      <c r="R263" s="168"/>
      <c r="S263" s="14"/>
      <c r="T263" s="14"/>
      <c r="U263" s="79"/>
      <c r="V263" s="79"/>
      <c r="W263" s="79"/>
      <c r="X263" s="14"/>
      <c r="Y263" s="79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68"/>
      <c r="G264" s="168"/>
      <c r="H264" s="168"/>
      <c r="I264" s="14"/>
      <c r="J264" s="302"/>
      <c r="K264" s="14"/>
      <c r="L264" s="168"/>
      <c r="M264" s="79"/>
      <c r="N264" s="79"/>
      <c r="O264" s="79"/>
      <c r="P264" s="79"/>
      <c r="Q264" s="79"/>
      <c r="R264" s="168"/>
      <c r="S264" s="14"/>
      <c r="T264" s="14"/>
      <c r="U264" s="79"/>
      <c r="V264" s="79"/>
      <c r="W264" s="79"/>
      <c r="X264" s="14"/>
      <c r="Y264" s="79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68"/>
      <c r="G265" s="168"/>
      <c r="H265" s="168"/>
      <c r="I265" s="14"/>
      <c r="J265" s="302"/>
      <c r="K265" s="14"/>
      <c r="L265" s="168"/>
      <c r="M265" s="79"/>
      <c r="N265" s="79"/>
      <c r="O265" s="79"/>
      <c r="P265" s="79"/>
      <c r="Q265" s="79"/>
      <c r="R265" s="168"/>
      <c r="S265" s="14"/>
      <c r="T265" s="14"/>
      <c r="U265" s="79"/>
      <c r="V265" s="79"/>
      <c r="W265" s="79"/>
      <c r="X265" s="14"/>
      <c r="Y265" s="79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68"/>
      <c r="G266" s="168"/>
      <c r="H266" s="168"/>
      <c r="I266" s="14"/>
      <c r="J266" s="302"/>
      <c r="K266" s="14"/>
      <c r="L266" s="168"/>
      <c r="M266" s="79"/>
      <c r="N266" s="79"/>
      <c r="O266" s="79"/>
      <c r="P266" s="79"/>
      <c r="Q266" s="79"/>
      <c r="R266" s="168"/>
      <c r="S266" s="14"/>
      <c r="T266" s="14"/>
      <c r="U266" s="79"/>
      <c r="V266" s="79"/>
      <c r="W266" s="79"/>
      <c r="X266" s="14"/>
      <c r="Y266" s="79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68"/>
      <c r="G267" s="168"/>
      <c r="H267" s="168"/>
      <c r="I267" s="14"/>
      <c r="J267" s="302"/>
      <c r="K267" s="14"/>
      <c r="L267" s="168"/>
      <c r="M267" s="79"/>
      <c r="N267" s="79"/>
      <c r="O267" s="79"/>
      <c r="P267" s="79"/>
      <c r="Q267" s="79"/>
      <c r="R267" s="168"/>
      <c r="S267" s="14"/>
      <c r="T267" s="14"/>
      <c r="U267" s="79"/>
      <c r="V267" s="79"/>
      <c r="W267" s="79"/>
      <c r="X267" s="14"/>
      <c r="Y267" s="79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68"/>
      <c r="G268" s="168"/>
      <c r="H268" s="168"/>
      <c r="I268" s="14"/>
      <c r="J268" s="302"/>
      <c r="K268" s="14"/>
      <c r="L268" s="168"/>
      <c r="M268" s="79"/>
      <c r="N268" s="79"/>
      <c r="O268" s="79"/>
      <c r="P268" s="79"/>
      <c r="Q268" s="79"/>
      <c r="R268" s="168"/>
      <c r="S268" s="14"/>
      <c r="T268" s="14"/>
      <c r="U268" s="79"/>
      <c r="V268" s="79"/>
      <c r="W268" s="79"/>
      <c r="X268" s="14"/>
      <c r="Y268" s="79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68"/>
      <c r="G269" s="168"/>
      <c r="H269" s="168"/>
      <c r="I269" s="14"/>
      <c r="J269" s="302"/>
      <c r="K269" s="14"/>
      <c r="L269" s="168"/>
      <c r="M269" s="79"/>
      <c r="N269" s="79"/>
      <c r="O269" s="79"/>
      <c r="P269" s="79"/>
      <c r="Q269" s="79"/>
      <c r="R269" s="168"/>
      <c r="S269" s="14"/>
      <c r="T269" s="14"/>
      <c r="U269" s="79"/>
      <c r="V269" s="79"/>
      <c r="W269" s="79"/>
      <c r="X269" s="14"/>
      <c r="Y269" s="79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68"/>
      <c r="G270" s="168"/>
      <c r="H270" s="168"/>
      <c r="I270" s="14"/>
      <c r="J270" s="302"/>
      <c r="K270" s="14"/>
      <c r="L270" s="168"/>
      <c r="M270" s="79"/>
      <c r="N270" s="79"/>
      <c r="O270" s="79"/>
      <c r="P270" s="79"/>
      <c r="Q270" s="79"/>
      <c r="R270" s="168"/>
      <c r="S270" s="14"/>
      <c r="T270" s="14"/>
      <c r="U270" s="79"/>
      <c r="V270" s="79"/>
      <c r="W270" s="79"/>
      <c r="X270" s="14"/>
      <c r="Y270" s="79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68"/>
      <c r="G271" s="168"/>
      <c r="H271" s="168"/>
      <c r="I271" s="14"/>
      <c r="J271" s="302"/>
      <c r="K271" s="14"/>
      <c r="L271" s="168"/>
      <c r="M271" s="79"/>
      <c r="N271" s="79"/>
      <c r="O271" s="79"/>
      <c r="P271" s="79"/>
      <c r="Q271" s="79"/>
      <c r="R271" s="168"/>
      <c r="S271" s="14"/>
      <c r="T271" s="14"/>
      <c r="U271" s="79"/>
      <c r="V271" s="79"/>
      <c r="W271" s="79"/>
      <c r="X271" s="14"/>
      <c r="Y271" s="79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68"/>
      <c r="G272" s="168"/>
      <c r="H272" s="168"/>
      <c r="I272" s="14"/>
      <c r="J272" s="302"/>
      <c r="K272" s="14"/>
      <c r="L272" s="168"/>
      <c r="M272" s="79"/>
      <c r="N272" s="79"/>
      <c r="O272" s="79"/>
      <c r="P272" s="79"/>
      <c r="Q272" s="79"/>
      <c r="R272" s="168"/>
      <c r="S272" s="14"/>
      <c r="T272" s="14"/>
      <c r="U272" s="79"/>
      <c r="V272" s="79"/>
      <c r="W272" s="79"/>
      <c r="X272" s="14"/>
      <c r="Y272" s="79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68"/>
      <c r="G273" s="168"/>
      <c r="H273" s="168"/>
      <c r="I273" s="14"/>
      <c r="J273" s="302"/>
      <c r="K273" s="14"/>
      <c r="L273" s="168"/>
      <c r="M273" s="79"/>
      <c r="N273" s="79"/>
      <c r="O273" s="79"/>
      <c r="P273" s="79"/>
      <c r="Q273" s="79"/>
      <c r="R273" s="168"/>
      <c r="S273" s="14"/>
      <c r="T273" s="14"/>
      <c r="U273" s="79"/>
      <c r="V273" s="79"/>
      <c r="W273" s="79"/>
      <c r="X273" s="14"/>
      <c r="Y273" s="79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68"/>
      <c r="G274" s="168"/>
      <c r="H274" s="168"/>
      <c r="I274" s="14"/>
      <c r="J274" s="302"/>
      <c r="K274" s="14"/>
      <c r="L274" s="168"/>
      <c r="M274" s="79"/>
      <c r="N274" s="79"/>
      <c r="O274" s="79"/>
      <c r="P274" s="79"/>
      <c r="Q274" s="79"/>
      <c r="R274" s="168"/>
      <c r="S274" s="14"/>
      <c r="T274" s="14"/>
      <c r="U274" s="79"/>
      <c r="V274" s="79"/>
      <c r="W274" s="79"/>
      <c r="X274" s="14"/>
      <c r="Y274" s="79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68"/>
      <c r="G275" s="168"/>
      <c r="H275" s="168"/>
      <c r="I275" s="14"/>
      <c r="J275" s="302"/>
      <c r="K275" s="14"/>
      <c r="L275" s="168"/>
      <c r="M275" s="79"/>
      <c r="N275" s="79"/>
      <c r="O275" s="79"/>
      <c r="P275" s="79"/>
      <c r="Q275" s="79"/>
      <c r="R275" s="168"/>
      <c r="S275" s="14"/>
      <c r="T275" s="14"/>
      <c r="U275" s="79"/>
      <c r="V275" s="79"/>
      <c r="W275" s="79"/>
      <c r="X275" s="14"/>
      <c r="Y275" s="79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68"/>
      <c r="G276" s="168"/>
      <c r="H276" s="168"/>
      <c r="I276" s="14"/>
      <c r="J276" s="302"/>
      <c r="K276" s="14"/>
      <c r="L276" s="168"/>
      <c r="M276" s="80"/>
      <c r="N276" s="79"/>
      <c r="O276" s="79"/>
      <c r="P276" s="79"/>
      <c r="Q276" s="79"/>
      <c r="R276" s="168"/>
      <c r="S276" s="14"/>
      <c r="T276" s="14"/>
      <c r="U276" s="79"/>
      <c r="V276" s="79"/>
      <c r="W276" s="79"/>
      <c r="X276" s="14"/>
      <c r="Y276" s="79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68"/>
      <c r="G277" s="168"/>
      <c r="H277" s="168"/>
      <c r="I277" s="14"/>
      <c r="J277" s="302"/>
      <c r="K277" s="14"/>
      <c r="L277" s="168"/>
      <c r="M277" s="81"/>
      <c r="N277" s="80"/>
      <c r="O277" s="80"/>
      <c r="P277" s="80"/>
      <c r="Q277" s="80"/>
      <c r="R277" s="169"/>
      <c r="S277" s="32"/>
      <c r="T277" s="32"/>
      <c r="U277" s="80"/>
      <c r="V277" s="80"/>
    </row>
    <row r="278" spans="1:52">
      <c r="F278" s="168"/>
      <c r="G278" s="168"/>
      <c r="H278" s="168"/>
      <c r="I278" s="14"/>
      <c r="J278" s="302"/>
      <c r="K278" s="14"/>
      <c r="L278" s="168"/>
      <c r="M278" s="81"/>
      <c r="N278" s="81"/>
      <c r="O278" s="81"/>
      <c r="P278" s="81"/>
      <c r="Q278" s="81"/>
      <c r="R278" s="170"/>
      <c r="S278" s="36"/>
      <c r="T278" s="36"/>
      <c r="U278" s="81"/>
      <c r="V278" s="81"/>
    </row>
    <row r="279" spans="1:52">
      <c r="F279" s="168"/>
      <c r="G279" s="168"/>
      <c r="H279" s="168"/>
      <c r="I279" s="14"/>
      <c r="J279" s="302"/>
      <c r="K279" s="14"/>
      <c r="L279" s="168"/>
      <c r="M279" s="81"/>
      <c r="N279" s="81"/>
      <c r="O279" s="81"/>
      <c r="P279" s="81"/>
      <c r="Q279" s="81"/>
      <c r="R279" s="170"/>
      <c r="S279" s="36"/>
      <c r="T279" s="36"/>
      <c r="U279" s="81"/>
      <c r="V279" s="81"/>
    </row>
    <row r="280" spans="1:52">
      <c r="F280" s="168"/>
      <c r="G280" s="168"/>
      <c r="H280" s="168"/>
      <c r="I280" s="14"/>
      <c r="J280" s="302"/>
      <c r="K280" s="14"/>
      <c r="L280" s="168"/>
      <c r="M280" s="81"/>
      <c r="N280" s="81"/>
      <c r="O280" s="81"/>
      <c r="P280" s="81"/>
      <c r="Q280" s="81"/>
      <c r="R280" s="170"/>
      <c r="S280" s="36"/>
      <c r="T280" s="36"/>
      <c r="U280" s="81"/>
      <c r="V280" s="81"/>
    </row>
    <row r="281" spans="1:52">
      <c r="F281" s="168"/>
      <c r="G281" s="168"/>
      <c r="H281" s="168"/>
      <c r="I281" s="14"/>
      <c r="J281" s="302"/>
      <c r="K281" s="14"/>
      <c r="L281" s="168"/>
      <c r="M281" s="81"/>
      <c r="N281" s="81"/>
      <c r="O281" s="81"/>
      <c r="P281" s="81"/>
      <c r="Q281" s="81"/>
      <c r="R281" s="170"/>
      <c r="S281" s="36"/>
      <c r="T281" s="36"/>
      <c r="U281" s="81"/>
      <c r="V281" s="81"/>
    </row>
    <row r="282" spans="1:52">
      <c r="F282" s="168"/>
      <c r="G282" s="168"/>
      <c r="H282" s="168"/>
      <c r="I282" s="14"/>
      <c r="J282" s="302"/>
      <c r="K282" s="14"/>
      <c r="L282" s="168"/>
      <c r="M282" s="81"/>
      <c r="N282" s="81"/>
      <c r="O282" s="81"/>
      <c r="P282" s="81"/>
      <c r="Q282" s="81"/>
      <c r="R282" s="170"/>
      <c r="S282" s="36"/>
      <c r="T282" s="36"/>
      <c r="U282" s="81"/>
      <c r="V282" s="81"/>
    </row>
    <row r="283" spans="1:52">
      <c r="F283" s="168"/>
      <c r="G283" s="168"/>
      <c r="H283" s="168"/>
      <c r="I283" s="14"/>
      <c r="J283" s="302"/>
      <c r="K283" s="14"/>
      <c r="L283" s="168"/>
      <c r="M283" s="81"/>
      <c r="N283" s="81"/>
      <c r="O283" s="81"/>
      <c r="P283" s="81"/>
      <c r="Q283" s="81"/>
      <c r="R283" s="170"/>
      <c r="S283" s="36"/>
      <c r="T283" s="36"/>
      <c r="U283" s="81"/>
      <c r="V283" s="81"/>
    </row>
    <row r="284" spans="1:52" s="11" customFormat="1">
      <c r="A284"/>
      <c r="B284"/>
      <c r="C284"/>
      <c r="D284"/>
      <c r="F284" s="168"/>
      <c r="G284" s="168"/>
      <c r="H284" s="168"/>
      <c r="I284" s="14"/>
      <c r="J284" s="302"/>
      <c r="K284" s="14"/>
      <c r="L284" s="168"/>
      <c r="M284" s="81"/>
      <c r="N284" s="81"/>
      <c r="O284" s="81"/>
      <c r="P284" s="81"/>
      <c r="Q284" s="81"/>
      <c r="R284" s="170"/>
      <c r="S284" s="36"/>
      <c r="T284" s="36"/>
      <c r="U284" s="81"/>
      <c r="V284" s="81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68"/>
      <c r="G285" s="168"/>
      <c r="H285" s="168"/>
      <c r="I285" s="14"/>
      <c r="J285" s="302"/>
      <c r="K285" s="14"/>
      <c r="L285" s="168"/>
      <c r="M285" s="81"/>
      <c r="N285" s="81"/>
      <c r="O285" s="81"/>
      <c r="P285" s="81"/>
      <c r="Q285" s="81"/>
      <c r="R285" s="170"/>
      <c r="S285" s="36"/>
      <c r="T285" s="36"/>
      <c r="U285" s="81"/>
      <c r="V285" s="81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68"/>
      <c r="G286" s="168"/>
      <c r="H286" s="168"/>
      <c r="I286" s="14"/>
      <c r="J286" s="302"/>
      <c r="K286" s="14"/>
      <c r="L286" s="168"/>
      <c r="M286" s="81"/>
      <c r="N286" s="81"/>
      <c r="O286" s="81"/>
      <c r="P286" s="81"/>
      <c r="Q286" s="81"/>
      <c r="R286" s="170"/>
      <c r="S286" s="36"/>
      <c r="T286" s="36"/>
      <c r="U286" s="81"/>
      <c r="V286" s="81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2"/>
      <c r="B287" s="32"/>
      <c r="C287" s="32"/>
      <c r="D287" s="32"/>
      <c r="E287" s="80"/>
      <c r="F287" s="169"/>
      <c r="G287" s="169"/>
      <c r="H287" s="169"/>
      <c r="I287" s="32"/>
      <c r="J287" s="303"/>
      <c r="K287" s="32"/>
      <c r="L287" s="169"/>
      <c r="M287" s="81"/>
      <c r="N287" s="81"/>
      <c r="O287" s="81"/>
      <c r="P287" s="81"/>
      <c r="Q287" s="81"/>
      <c r="R287" s="170"/>
      <c r="S287" s="36"/>
      <c r="T287" s="36"/>
      <c r="U287" s="81"/>
      <c r="V287" s="81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6"/>
      <c r="B288" s="36"/>
      <c r="C288" s="36"/>
      <c r="D288" s="36"/>
      <c r="E288" s="81"/>
      <c r="F288" s="170"/>
      <c r="G288" s="170"/>
      <c r="H288" s="170"/>
      <c r="I288" s="36"/>
      <c r="J288" s="304"/>
      <c r="K288" s="36"/>
      <c r="L288" s="170"/>
      <c r="M288" s="81"/>
      <c r="N288" s="81"/>
      <c r="O288" s="81"/>
      <c r="P288" s="81"/>
      <c r="Q288" s="81"/>
      <c r="R288" s="170"/>
      <c r="S288" s="36"/>
      <c r="T288" s="36"/>
      <c r="U288" s="81"/>
      <c r="V288" s="81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6"/>
      <c r="B289" s="36"/>
      <c r="C289" s="36"/>
      <c r="D289" s="36"/>
      <c r="E289" s="81"/>
      <c r="F289" s="170"/>
      <c r="G289" s="170"/>
      <c r="H289" s="170"/>
      <c r="I289" s="36"/>
      <c r="J289" s="304"/>
      <c r="K289" s="36"/>
      <c r="L289" s="170"/>
      <c r="M289" s="81"/>
      <c r="N289" s="81"/>
      <c r="O289" s="81"/>
      <c r="P289" s="81"/>
      <c r="Q289" s="81"/>
      <c r="R289" s="170"/>
      <c r="S289" s="36"/>
      <c r="T289" s="36"/>
      <c r="U289" s="81"/>
      <c r="V289" s="81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6"/>
      <c r="B290" s="36"/>
      <c r="C290" s="36"/>
      <c r="D290" s="36"/>
      <c r="E290" s="81"/>
      <c r="F290" s="170"/>
      <c r="G290" s="170"/>
      <c r="H290" s="170"/>
      <c r="I290" s="36"/>
      <c r="J290" s="304"/>
      <c r="K290" s="36"/>
      <c r="L290" s="170"/>
      <c r="M290" s="81"/>
      <c r="N290" s="81"/>
      <c r="O290" s="81"/>
      <c r="P290" s="81"/>
      <c r="Q290" s="81"/>
      <c r="R290" s="170"/>
      <c r="S290" s="36"/>
      <c r="T290" s="36"/>
      <c r="U290" s="81"/>
      <c r="V290" s="81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6"/>
      <c r="B291" s="36"/>
      <c r="C291" s="36"/>
      <c r="D291" s="36"/>
      <c r="E291" s="81"/>
      <c r="F291" s="170"/>
      <c r="G291" s="170"/>
      <c r="H291" s="170"/>
      <c r="I291" s="36"/>
      <c r="J291" s="304"/>
      <c r="K291" s="36"/>
      <c r="L291" s="170"/>
      <c r="M291" s="81"/>
      <c r="N291" s="81"/>
      <c r="O291" s="81"/>
      <c r="P291" s="81"/>
      <c r="Q291" s="81"/>
      <c r="R291" s="170"/>
      <c r="S291" s="36"/>
      <c r="T291" s="36"/>
      <c r="U291" s="81"/>
      <c r="V291" s="81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6"/>
      <c r="B292" s="36"/>
      <c r="C292" s="36"/>
      <c r="D292" s="36"/>
      <c r="E292" s="81"/>
      <c r="F292" s="170"/>
      <c r="G292" s="170"/>
      <c r="H292" s="170"/>
      <c r="I292" s="36"/>
      <c r="J292" s="304"/>
      <c r="K292" s="36"/>
      <c r="L292" s="170"/>
      <c r="M292" s="81"/>
      <c r="N292" s="81"/>
      <c r="O292" s="81"/>
      <c r="P292" s="81"/>
      <c r="Q292" s="81"/>
      <c r="R292" s="170"/>
      <c r="S292" s="36"/>
      <c r="T292" s="36"/>
      <c r="U292" s="81"/>
      <c r="V292" s="81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6"/>
      <c r="B293" s="36"/>
      <c r="C293" s="36"/>
      <c r="D293" s="36"/>
      <c r="E293" s="81"/>
      <c r="F293" s="170"/>
      <c r="G293" s="170"/>
      <c r="H293" s="170"/>
      <c r="I293" s="36"/>
      <c r="J293" s="304"/>
      <c r="K293" s="36"/>
      <c r="L293" s="170"/>
      <c r="M293" s="81"/>
      <c r="N293" s="81"/>
      <c r="O293" s="81"/>
      <c r="P293" s="81"/>
      <c r="Q293" s="81"/>
      <c r="R293" s="170"/>
      <c r="S293" s="36"/>
      <c r="T293" s="36"/>
      <c r="U293" s="81"/>
      <c r="V293" s="81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6"/>
      <c r="B294" s="36"/>
      <c r="C294" s="36"/>
      <c r="D294" s="36"/>
      <c r="E294" s="81"/>
      <c r="F294" s="170"/>
      <c r="G294" s="170"/>
      <c r="H294" s="170"/>
      <c r="I294" s="36"/>
      <c r="J294" s="304"/>
      <c r="K294" s="36"/>
      <c r="L294" s="170"/>
      <c r="M294" s="81"/>
      <c r="N294" s="81"/>
      <c r="O294" s="81"/>
      <c r="P294" s="81"/>
      <c r="Q294" s="81"/>
      <c r="R294" s="170"/>
      <c r="S294" s="36"/>
      <c r="T294" s="36"/>
      <c r="U294" s="81"/>
      <c r="V294" s="81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6"/>
      <c r="B295" s="36"/>
      <c r="C295" s="36"/>
      <c r="D295" s="36"/>
      <c r="E295" s="81"/>
      <c r="F295" s="170"/>
      <c r="G295" s="170"/>
      <c r="H295" s="170"/>
      <c r="I295" s="36"/>
      <c r="J295" s="304"/>
      <c r="K295" s="36"/>
      <c r="L295" s="170"/>
      <c r="M295" s="81"/>
      <c r="N295" s="81"/>
      <c r="O295" s="81"/>
      <c r="P295" s="81"/>
      <c r="Q295" s="81"/>
      <c r="R295" s="170"/>
      <c r="S295" s="36"/>
      <c r="T295" s="36"/>
      <c r="U295" s="81"/>
      <c r="V295" s="81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6"/>
      <c r="B296" s="36"/>
      <c r="C296" s="36"/>
      <c r="D296" s="36"/>
      <c r="E296" s="81"/>
      <c r="F296" s="170"/>
      <c r="G296" s="170"/>
      <c r="H296" s="170"/>
      <c r="I296" s="36"/>
      <c r="J296" s="304"/>
      <c r="K296" s="36"/>
      <c r="L296" s="170"/>
      <c r="M296" s="81"/>
      <c r="N296" s="81"/>
      <c r="O296" s="81"/>
      <c r="P296" s="81"/>
      <c r="Q296" s="81"/>
      <c r="R296" s="170"/>
      <c r="S296" s="36"/>
      <c r="T296" s="36"/>
      <c r="U296" s="81"/>
      <c r="V296" s="81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6"/>
      <c r="B297" s="36"/>
      <c r="C297" s="36"/>
      <c r="D297" s="36"/>
      <c r="E297" s="81"/>
      <c r="F297" s="170"/>
      <c r="G297" s="170"/>
      <c r="H297" s="170"/>
      <c r="I297" s="36"/>
      <c r="J297" s="304"/>
      <c r="K297" s="36"/>
      <c r="L297" s="170"/>
      <c r="M297" s="81"/>
      <c r="N297" s="81"/>
      <c r="O297" s="81"/>
      <c r="P297" s="81"/>
      <c r="Q297" s="81"/>
      <c r="R297" s="170"/>
      <c r="S297" s="36"/>
      <c r="T297" s="36"/>
      <c r="U297" s="81"/>
      <c r="V297" s="81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6"/>
      <c r="B298" s="36"/>
      <c r="C298" s="36"/>
      <c r="D298" s="36"/>
      <c r="E298" s="81"/>
      <c r="F298" s="170"/>
      <c r="G298" s="170"/>
      <c r="H298" s="170"/>
      <c r="I298" s="36"/>
      <c r="J298" s="304"/>
      <c r="K298" s="36"/>
      <c r="L298" s="170"/>
      <c r="M298" s="81"/>
      <c r="N298" s="81"/>
      <c r="O298" s="81"/>
      <c r="P298" s="81"/>
      <c r="Q298" s="81"/>
      <c r="R298" s="170"/>
      <c r="S298" s="36"/>
      <c r="T298" s="36"/>
      <c r="U298" s="81"/>
      <c r="V298" s="81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6"/>
      <c r="B299" s="36"/>
      <c r="C299" s="36"/>
      <c r="D299" s="36"/>
      <c r="E299" s="81"/>
      <c r="F299" s="170"/>
      <c r="G299" s="170"/>
      <c r="H299" s="170"/>
      <c r="I299" s="36"/>
      <c r="J299" s="304"/>
      <c r="K299" s="36"/>
      <c r="L299" s="170"/>
      <c r="M299" s="81"/>
      <c r="N299" s="81"/>
      <c r="O299" s="81"/>
      <c r="P299" s="81"/>
      <c r="Q299" s="81"/>
      <c r="R299" s="170"/>
      <c r="S299" s="36"/>
      <c r="T299" s="36"/>
      <c r="U299" s="81"/>
      <c r="V299" s="81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6"/>
      <c r="B300" s="36"/>
      <c r="C300" s="36"/>
      <c r="D300" s="36"/>
      <c r="E300" s="81"/>
      <c r="F300" s="170"/>
      <c r="G300" s="170"/>
      <c r="H300" s="170"/>
      <c r="I300" s="36"/>
      <c r="J300" s="304"/>
      <c r="K300" s="36"/>
      <c r="L300" s="170"/>
      <c r="M300" s="81"/>
      <c r="N300" s="81"/>
      <c r="O300" s="81"/>
      <c r="P300" s="81"/>
      <c r="Q300" s="81"/>
      <c r="R300" s="170"/>
      <c r="S300" s="36"/>
      <c r="T300" s="36"/>
      <c r="U300" s="81"/>
      <c r="V300" s="81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6"/>
      <c r="B301" s="36"/>
      <c r="C301" s="36"/>
      <c r="D301" s="36"/>
      <c r="E301" s="81"/>
      <c r="F301" s="170"/>
      <c r="G301" s="170"/>
      <c r="H301" s="170"/>
      <c r="I301" s="36"/>
      <c r="J301" s="304"/>
      <c r="K301" s="36"/>
      <c r="L301" s="170"/>
      <c r="M301" s="81"/>
      <c r="N301" s="81"/>
      <c r="O301" s="81"/>
      <c r="P301" s="81"/>
      <c r="Q301" s="81"/>
      <c r="R301" s="170"/>
      <c r="S301" s="36"/>
      <c r="T301" s="36"/>
      <c r="U301" s="81"/>
      <c r="V301" s="81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6"/>
      <c r="B302" s="36"/>
      <c r="C302" s="36"/>
      <c r="D302" s="36"/>
      <c r="E302" s="81"/>
      <c r="F302" s="170"/>
      <c r="G302" s="170"/>
      <c r="H302" s="170"/>
      <c r="I302" s="36"/>
      <c r="J302" s="304"/>
      <c r="K302" s="36"/>
      <c r="L302" s="170"/>
      <c r="M302" s="81"/>
      <c r="N302" s="81"/>
      <c r="O302" s="81"/>
      <c r="P302" s="81"/>
      <c r="Q302" s="81"/>
      <c r="R302" s="170"/>
      <c r="S302" s="36"/>
      <c r="T302" s="36"/>
      <c r="U302" s="81"/>
      <c r="V302" s="81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6"/>
      <c r="B303" s="36"/>
      <c r="C303" s="36"/>
      <c r="D303" s="36"/>
      <c r="E303" s="81"/>
      <c r="F303" s="170"/>
      <c r="G303" s="170"/>
      <c r="H303" s="170"/>
      <c r="I303" s="36"/>
      <c r="J303" s="304"/>
      <c r="K303" s="36"/>
      <c r="L303" s="170"/>
      <c r="M303" s="81"/>
      <c r="N303" s="81"/>
      <c r="O303" s="81"/>
      <c r="P303" s="81"/>
      <c r="Q303" s="81"/>
      <c r="R303" s="170"/>
      <c r="S303" s="36"/>
      <c r="T303" s="36"/>
      <c r="U303" s="81"/>
      <c r="V303" s="81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6"/>
      <c r="B304" s="36"/>
      <c r="C304" s="36"/>
      <c r="D304" s="36"/>
      <c r="E304" s="81"/>
      <c r="F304" s="170"/>
      <c r="G304" s="170"/>
      <c r="H304" s="170"/>
      <c r="I304" s="36"/>
      <c r="J304" s="304"/>
      <c r="K304" s="36"/>
      <c r="L304" s="170"/>
      <c r="M304" s="81"/>
      <c r="N304" s="81"/>
      <c r="O304" s="81"/>
      <c r="P304" s="81"/>
      <c r="Q304" s="81"/>
      <c r="R304" s="170"/>
      <c r="S304" s="36"/>
      <c r="T304" s="36"/>
      <c r="U304" s="81"/>
      <c r="V304" s="81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6"/>
      <c r="B305" s="36"/>
      <c r="C305" s="36"/>
      <c r="D305" s="36"/>
      <c r="E305" s="81"/>
      <c r="F305" s="170"/>
      <c r="G305" s="170"/>
      <c r="H305" s="170"/>
      <c r="I305" s="36"/>
      <c r="J305" s="304"/>
      <c r="K305" s="36"/>
      <c r="L305" s="170"/>
      <c r="M305" s="81"/>
      <c r="N305" s="81"/>
      <c r="O305" s="81"/>
      <c r="P305" s="81"/>
      <c r="Q305" s="81"/>
      <c r="R305" s="170"/>
      <c r="S305" s="36"/>
      <c r="T305" s="36"/>
      <c r="U305" s="81"/>
      <c r="V305" s="81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6"/>
      <c r="B306" s="36"/>
      <c r="C306" s="36"/>
      <c r="D306" s="36"/>
      <c r="E306" s="81"/>
      <c r="F306" s="170"/>
      <c r="G306" s="170"/>
      <c r="H306" s="170"/>
      <c r="I306" s="36"/>
      <c r="J306" s="304"/>
      <c r="K306" s="36"/>
      <c r="L306" s="170"/>
      <c r="M306" s="81"/>
      <c r="N306" s="81"/>
      <c r="O306" s="81"/>
      <c r="P306" s="81"/>
      <c r="Q306" s="81"/>
      <c r="R306" s="170"/>
      <c r="S306" s="36"/>
      <c r="T306" s="36"/>
      <c r="U306" s="81"/>
      <c r="V306" s="81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6"/>
      <c r="B307" s="36"/>
      <c r="C307" s="36"/>
      <c r="D307" s="36"/>
      <c r="E307" s="81"/>
      <c r="F307" s="170"/>
      <c r="G307" s="170"/>
      <c r="H307" s="170"/>
      <c r="I307" s="36"/>
      <c r="J307" s="304"/>
      <c r="K307" s="36"/>
      <c r="L307" s="170"/>
      <c r="M307" s="81"/>
      <c r="N307" s="81"/>
      <c r="O307" s="81"/>
      <c r="P307" s="81"/>
      <c r="Q307" s="81"/>
      <c r="R307" s="170"/>
      <c r="S307" s="36"/>
      <c r="T307" s="36"/>
      <c r="U307" s="81"/>
      <c r="V307" s="81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6"/>
      <c r="B308" s="36"/>
      <c r="C308" s="36"/>
      <c r="D308" s="36"/>
      <c r="E308" s="81"/>
      <c r="F308" s="170"/>
      <c r="G308" s="170"/>
      <c r="H308" s="170"/>
      <c r="I308" s="36"/>
      <c r="J308" s="304"/>
      <c r="K308" s="36"/>
      <c r="L308" s="170"/>
      <c r="M308" s="81"/>
      <c r="N308" s="81"/>
      <c r="O308" s="81"/>
      <c r="P308" s="81"/>
      <c r="Q308" s="81"/>
      <c r="R308" s="170"/>
      <c r="S308" s="36"/>
      <c r="T308" s="36"/>
      <c r="U308" s="81"/>
      <c r="V308" s="81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6"/>
      <c r="B309" s="36"/>
      <c r="C309" s="36"/>
      <c r="D309" s="36"/>
      <c r="E309" s="81"/>
      <c r="F309" s="170"/>
      <c r="G309" s="170"/>
      <c r="H309" s="170"/>
      <c r="I309" s="36"/>
      <c r="J309" s="304"/>
      <c r="K309" s="36"/>
      <c r="L309" s="170"/>
      <c r="M309" s="81"/>
      <c r="N309" s="81"/>
      <c r="O309" s="81"/>
      <c r="P309" s="81"/>
      <c r="Q309" s="81"/>
      <c r="R309" s="170"/>
      <c r="S309" s="36"/>
      <c r="T309" s="36"/>
      <c r="U309" s="81"/>
      <c r="V309" s="81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6"/>
      <c r="B310" s="36"/>
      <c r="C310" s="36"/>
      <c r="D310" s="36"/>
      <c r="E310" s="81"/>
      <c r="F310" s="170"/>
      <c r="G310" s="170"/>
      <c r="H310" s="170"/>
      <c r="I310" s="36"/>
      <c r="J310" s="304"/>
      <c r="K310" s="36"/>
      <c r="L310" s="170"/>
      <c r="M310" s="81"/>
      <c r="N310" s="81"/>
      <c r="O310" s="81"/>
      <c r="P310" s="81"/>
      <c r="Q310" s="81"/>
      <c r="R310" s="170"/>
      <c r="S310" s="36"/>
      <c r="T310" s="36"/>
      <c r="U310" s="81"/>
      <c r="V310" s="81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6"/>
      <c r="B311" s="36"/>
      <c r="C311" s="36"/>
      <c r="D311" s="36"/>
      <c r="E311" s="81"/>
      <c r="F311" s="170"/>
      <c r="G311" s="170"/>
      <c r="H311" s="170"/>
      <c r="I311" s="36"/>
      <c r="J311" s="304"/>
      <c r="K311" s="36"/>
      <c r="L311" s="170"/>
      <c r="M311" s="81"/>
      <c r="N311" s="81"/>
      <c r="O311" s="81"/>
      <c r="P311" s="81"/>
      <c r="Q311" s="81"/>
      <c r="R311" s="170"/>
      <c r="S311" s="36"/>
      <c r="T311" s="36"/>
      <c r="U311" s="81"/>
      <c r="V311" s="81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6"/>
      <c r="B312" s="36"/>
      <c r="C312" s="36"/>
      <c r="D312" s="36"/>
      <c r="E312" s="81"/>
      <c r="F312" s="170"/>
      <c r="G312" s="170"/>
      <c r="H312" s="170"/>
      <c r="I312" s="36"/>
      <c r="J312" s="304"/>
      <c r="K312" s="36"/>
      <c r="L312" s="170"/>
      <c r="M312" s="81"/>
      <c r="N312" s="81"/>
      <c r="O312" s="81"/>
      <c r="P312" s="81"/>
      <c r="Q312" s="81"/>
      <c r="R312" s="170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6"/>
      <c r="B313" s="36"/>
      <c r="C313" s="36"/>
      <c r="D313" s="36"/>
      <c r="E313" s="81"/>
      <c r="F313" s="170"/>
      <c r="G313" s="170"/>
      <c r="H313" s="170"/>
      <c r="I313" s="36"/>
      <c r="J313" s="304"/>
      <c r="K313" s="36"/>
      <c r="L313" s="170"/>
      <c r="M313" s="81"/>
      <c r="N313" s="81"/>
      <c r="O313" s="81"/>
      <c r="P313" s="81"/>
      <c r="Q313" s="81"/>
      <c r="R313" s="170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6"/>
      <c r="B314" s="36"/>
      <c r="C314" s="36"/>
      <c r="D314" s="36"/>
      <c r="E314" s="81"/>
      <c r="F314" s="170"/>
      <c r="G314" s="170"/>
      <c r="H314" s="170"/>
      <c r="I314" s="36"/>
      <c r="J314" s="304"/>
      <c r="K314" s="36"/>
      <c r="L314" s="170"/>
      <c r="M314" s="81"/>
      <c r="N314" s="81"/>
      <c r="O314" s="81"/>
      <c r="P314" s="81"/>
      <c r="Q314" s="81"/>
      <c r="R314" s="170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6"/>
      <c r="B315" s="36"/>
      <c r="C315" s="36"/>
      <c r="D315" s="36"/>
      <c r="E315" s="81"/>
      <c r="F315" s="170"/>
      <c r="G315" s="170"/>
      <c r="H315" s="170"/>
      <c r="I315" s="36"/>
      <c r="J315" s="304"/>
      <c r="K315" s="36"/>
      <c r="L315" s="170"/>
      <c r="M315" s="81"/>
      <c r="N315" s="81"/>
      <c r="O315" s="81"/>
      <c r="P315" s="81"/>
      <c r="Q315" s="81"/>
      <c r="R315" s="170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6"/>
      <c r="B316" s="36"/>
      <c r="C316" s="36"/>
      <c r="D316" s="36"/>
      <c r="E316" s="81"/>
      <c r="F316" s="170"/>
      <c r="G316" s="170"/>
      <c r="H316" s="170"/>
      <c r="I316" s="36"/>
      <c r="J316" s="304"/>
      <c r="K316" s="36"/>
      <c r="L316" s="170"/>
      <c r="M316" s="81"/>
      <c r="N316" s="81"/>
      <c r="O316" s="81"/>
      <c r="P316" s="81"/>
      <c r="Q316" s="81"/>
      <c r="R316" s="170"/>
    </row>
    <row r="317" spans="1:52">
      <c r="A317" s="36"/>
      <c r="B317" s="36"/>
      <c r="C317" s="36"/>
      <c r="D317" s="36"/>
      <c r="E317" s="81"/>
      <c r="F317" s="170"/>
      <c r="G317" s="170"/>
      <c r="H317" s="170"/>
      <c r="I317" s="36"/>
      <c r="J317" s="304"/>
      <c r="K317" s="36"/>
      <c r="L317" s="170"/>
      <c r="M317" s="81"/>
      <c r="N317" s="81"/>
      <c r="O317" s="81"/>
      <c r="P317" s="81"/>
      <c r="Q317" s="81"/>
      <c r="R317" s="170"/>
    </row>
    <row r="318" spans="1:52">
      <c r="A318" s="36"/>
      <c r="B318" s="36"/>
      <c r="C318" s="36"/>
      <c r="D318" s="36"/>
      <c r="E318" s="81"/>
      <c r="F318" s="170"/>
      <c r="G318" s="170"/>
      <c r="H318" s="170"/>
      <c r="I318" s="36"/>
      <c r="J318" s="304"/>
      <c r="K318" s="36"/>
      <c r="L318" s="170"/>
      <c r="M318" s="81"/>
      <c r="N318" s="81"/>
      <c r="O318" s="81"/>
      <c r="P318" s="81"/>
      <c r="Q318" s="81"/>
      <c r="R318" s="170"/>
    </row>
    <row r="319" spans="1:52">
      <c r="A319" s="36"/>
      <c r="B319" s="36"/>
      <c r="C319" s="36"/>
      <c r="D319" s="36"/>
      <c r="E319" s="81"/>
      <c r="F319" s="170"/>
      <c r="G319" s="170"/>
      <c r="H319" s="170"/>
      <c r="I319" s="36"/>
      <c r="J319" s="304"/>
      <c r="K319" s="36"/>
      <c r="L319" s="170"/>
      <c r="M319" s="81"/>
      <c r="N319" s="81"/>
      <c r="O319" s="81"/>
      <c r="P319" s="81"/>
      <c r="Q319" s="81"/>
      <c r="R319" s="170"/>
    </row>
    <row r="320" spans="1:52">
      <c r="A320" s="36"/>
      <c r="B320" s="36"/>
      <c r="C320" s="36"/>
      <c r="D320" s="36"/>
      <c r="E320" s="81"/>
      <c r="F320" s="170"/>
      <c r="G320" s="170"/>
      <c r="H320" s="170"/>
      <c r="I320" s="36"/>
      <c r="J320" s="304"/>
      <c r="K320" s="36"/>
      <c r="L320" s="170"/>
      <c r="M320" s="81"/>
      <c r="N320" s="81"/>
      <c r="O320" s="81"/>
      <c r="P320" s="81"/>
      <c r="Q320" s="81"/>
      <c r="R320" s="170"/>
    </row>
    <row r="321" spans="1:18">
      <c r="A321" s="36"/>
      <c r="B321" s="36"/>
      <c r="C321" s="36"/>
      <c r="D321" s="36"/>
      <c r="E321" s="81"/>
      <c r="F321" s="170"/>
      <c r="G321" s="170"/>
      <c r="H321" s="170"/>
      <c r="I321" s="36"/>
      <c r="J321" s="304"/>
      <c r="K321" s="36"/>
      <c r="L321" s="170"/>
      <c r="M321" s="81"/>
      <c r="N321" s="81"/>
      <c r="O321" s="81"/>
      <c r="P321" s="81"/>
      <c r="Q321" s="81"/>
      <c r="R321" s="170"/>
    </row>
    <row r="322" spans="1:18">
      <c r="M322" s="81"/>
      <c r="N322" s="81"/>
      <c r="O322" s="81"/>
      <c r="P322" s="81"/>
      <c r="Q322" s="81"/>
      <c r="R322" s="170"/>
    </row>
    <row r="323" spans="1:18">
      <c r="M323" s="81"/>
      <c r="N323" s="81"/>
      <c r="O323" s="81"/>
      <c r="P323" s="81"/>
      <c r="Q323" s="81"/>
      <c r="R323" s="170"/>
    </row>
    <row r="324" spans="1:18">
      <c r="M324" s="81"/>
      <c r="N324" s="81"/>
      <c r="O324" s="81"/>
      <c r="P324" s="81"/>
      <c r="Q324" s="81"/>
      <c r="R324" s="170"/>
    </row>
    <row r="325" spans="1:18">
      <c r="M325" s="81"/>
      <c r="N325" s="81"/>
      <c r="O325" s="81"/>
      <c r="P325" s="81"/>
      <c r="Q325" s="81"/>
      <c r="R325" s="170"/>
    </row>
    <row r="326" spans="1:18">
      <c r="M326" s="81"/>
      <c r="N326" s="81"/>
      <c r="O326" s="81"/>
      <c r="P326" s="81"/>
      <c r="Q326" s="81"/>
      <c r="R326" s="170"/>
    </row>
    <row r="327" spans="1:18">
      <c r="M327" s="81"/>
      <c r="N327" s="81"/>
      <c r="O327" s="81"/>
      <c r="P327" s="81"/>
      <c r="Q327" s="81"/>
      <c r="R327" s="170"/>
    </row>
    <row r="328" spans="1:18">
      <c r="M328" s="81"/>
      <c r="N328" s="81"/>
      <c r="O328" s="81"/>
      <c r="P328" s="81"/>
      <c r="Q328" s="81"/>
      <c r="R328" s="170"/>
    </row>
    <row r="329" spans="1:18">
      <c r="M329" s="81"/>
      <c r="N329" s="81"/>
      <c r="O329" s="81"/>
      <c r="P329" s="81"/>
      <c r="Q329" s="81"/>
      <c r="R329" s="170"/>
    </row>
    <row r="330" spans="1:18">
      <c r="M330" s="81"/>
      <c r="N330" s="81"/>
      <c r="O330" s="81"/>
      <c r="P330" s="81"/>
      <c r="Q330" s="81"/>
      <c r="R330" s="170"/>
    </row>
    <row r="331" spans="1:18">
      <c r="M331" s="81"/>
      <c r="N331" s="81"/>
      <c r="O331" s="81"/>
      <c r="P331" s="81"/>
      <c r="Q331" s="81"/>
      <c r="R331" s="170"/>
    </row>
    <row r="332" spans="1:18">
      <c r="M332" s="81"/>
      <c r="N332" s="81"/>
      <c r="O332" s="81"/>
      <c r="P332" s="81"/>
      <c r="Q332" s="81"/>
      <c r="R332" s="170"/>
    </row>
    <row r="333" spans="1:18">
      <c r="M333" s="81"/>
      <c r="N333" s="81"/>
      <c r="O333" s="81"/>
      <c r="P333" s="81"/>
      <c r="Q333" s="81"/>
      <c r="R333" s="170"/>
    </row>
    <row r="334" spans="1:18">
      <c r="N334" s="81"/>
      <c r="O334" s="81"/>
      <c r="P334" s="81"/>
      <c r="Q334" s="81"/>
      <c r="R334" s="170"/>
    </row>
  </sheetData>
  <conditionalFormatting sqref="AB104 AB35:AB36">
    <cfRule type="cellIs" dxfId="20" priority="6" stopIfTrue="1" operator="lessThan">
      <formula>0</formula>
    </cfRule>
  </conditionalFormatting>
  <conditionalFormatting sqref="AB81">
    <cfRule type="cellIs" dxfId="19" priority="7" stopIfTrue="1" operator="greaterThan">
      <formula>0</formula>
    </cfRule>
  </conditionalFormatting>
  <conditionalFormatting sqref="AB58">
    <cfRule type="cellIs" dxfId="18" priority="8" stopIfTrue="1" operator="greaterThan">
      <formula>0</formula>
    </cfRule>
    <cfRule type="cellIs" dxfId="17" priority="9" stopIfTrue="1" operator="lessThan">
      <formula>0</formula>
    </cfRule>
  </conditionalFormatting>
  <conditionalFormatting sqref="AB81">
    <cfRule type="cellIs" dxfId="16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F56"/>
  <sheetViews>
    <sheetView zoomScale="87" zoomScaleNormal="87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B11" sqref="B11"/>
    </sheetView>
  </sheetViews>
  <sheetFormatPr baseColWidth="10" defaultRowHeight="15"/>
  <cols>
    <col min="1" max="1" width="1" customWidth="1"/>
    <col min="2" max="2" width="5.08984375" customWidth="1"/>
    <col min="3" max="3" width="3.81640625" customWidth="1"/>
    <col min="4" max="4" width="13.81640625" customWidth="1"/>
    <col min="5" max="5" width="7.36328125" customWidth="1"/>
    <col min="6" max="6" width="3.81640625" style="11" customWidth="1"/>
    <col min="7" max="7" width="7.453125" style="342" customWidth="1"/>
    <col min="8" max="8" width="4.90625" style="11" customWidth="1"/>
    <col min="9" max="9" width="6.08984375" style="101" customWidth="1"/>
    <col min="10" max="10" width="5.36328125" style="101" customWidth="1"/>
    <col min="11" max="11" width="4.6328125" style="101" customWidth="1"/>
    <col min="12" max="12" width="0.90625" style="101" customWidth="1"/>
    <col min="13" max="13" width="6.08984375" style="11" customWidth="1"/>
    <col min="14" max="14" width="1.90625" style="101" customWidth="1"/>
    <col min="15" max="15" width="7.1796875" style="101" customWidth="1"/>
    <col min="16" max="16" width="4.81640625" style="101" customWidth="1"/>
    <col min="17" max="17" width="1.90625" style="101" customWidth="1"/>
    <col min="18" max="18" width="6.08984375" style="101" customWidth="1"/>
    <col min="19" max="19" width="1.26953125" style="101" customWidth="1"/>
    <col min="20" max="20" width="6.08984375" style="101" customWidth="1"/>
    <col min="21" max="21" width="1.26953125" style="101" customWidth="1"/>
    <col min="22" max="22" width="5.54296875" customWidth="1"/>
    <col min="23" max="23" width="6.08984375" style="101" customWidth="1"/>
    <col min="24" max="24" width="7.453125" customWidth="1"/>
    <col min="25" max="25" width="6.7265625" style="101" customWidth="1"/>
    <col min="26" max="26" width="5.81640625" style="11" customWidth="1"/>
    <col min="27" max="27" width="5.54296875" style="11" customWidth="1"/>
    <col min="28" max="28" width="1.90625" style="11" customWidth="1"/>
    <col min="29" max="29" width="6.08984375" style="101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9.1796875" style="101" customWidth="1"/>
    <col min="36" max="36" width="7.632812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58">
      <c r="A1" s="47"/>
      <c r="B1" s="47"/>
      <c r="C1" s="47"/>
      <c r="D1" s="47"/>
      <c r="E1" s="47"/>
      <c r="F1" s="75"/>
      <c r="G1" s="345"/>
      <c r="H1" s="75"/>
      <c r="I1" s="96"/>
      <c r="J1" s="96"/>
      <c r="K1" s="96"/>
      <c r="L1" s="96"/>
      <c r="M1" s="75"/>
      <c r="N1" s="96"/>
      <c r="O1" s="96"/>
      <c r="P1" s="96"/>
      <c r="Q1" s="96"/>
      <c r="R1" s="96"/>
      <c r="S1" s="96"/>
      <c r="T1" s="96"/>
      <c r="U1" s="96"/>
      <c r="V1" s="47"/>
      <c r="W1" s="96"/>
      <c r="X1" s="47"/>
      <c r="Y1" s="96"/>
      <c r="Z1" s="75"/>
      <c r="AA1" s="75"/>
      <c r="AB1" s="75"/>
      <c r="AC1" s="96"/>
      <c r="AD1" s="47"/>
      <c r="AE1" s="47"/>
      <c r="AF1" s="75"/>
      <c r="AG1" s="75"/>
      <c r="AH1" s="75"/>
      <c r="AI1" s="96"/>
      <c r="AJ1" s="75"/>
      <c r="AK1" s="47"/>
      <c r="AL1" s="4"/>
      <c r="AM1" s="4"/>
      <c r="AN1" s="4"/>
      <c r="AO1" s="4"/>
      <c r="AP1" s="4"/>
    </row>
    <row r="2" spans="1:58" s="193" customFormat="1" ht="31.8">
      <c r="A2" s="192"/>
      <c r="B2" s="192"/>
      <c r="C2" s="192"/>
      <c r="D2" s="146" t="s">
        <v>447</v>
      </c>
      <c r="E2" s="192"/>
      <c r="F2" s="192"/>
      <c r="G2" s="350"/>
      <c r="H2" s="192"/>
      <c r="I2" s="208"/>
      <c r="J2" s="203"/>
      <c r="K2" s="203"/>
      <c r="L2" s="203"/>
      <c r="M2" s="208"/>
      <c r="N2" s="203"/>
      <c r="O2" s="203"/>
      <c r="P2" s="203"/>
      <c r="Q2" s="203"/>
      <c r="R2" s="203"/>
      <c r="S2" s="203"/>
      <c r="T2" s="203"/>
      <c r="U2" s="203"/>
      <c r="V2" s="182" t="str">
        <f>+År!B2</f>
        <v>DIELAM:</v>
      </c>
      <c r="W2" s="203"/>
      <c r="X2" s="192"/>
      <c r="Y2" s="203"/>
      <c r="Z2" s="208"/>
      <c r="AA2" s="208"/>
      <c r="AB2" s="208"/>
      <c r="AC2" s="203"/>
      <c r="AD2" s="192"/>
      <c r="AE2" s="192"/>
      <c r="AF2" s="208"/>
      <c r="AG2" s="208"/>
      <c r="AH2" s="208"/>
      <c r="AI2" s="203"/>
      <c r="AJ2" s="208"/>
      <c r="AK2" s="192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8">
      <c r="A3" s="47"/>
      <c r="B3" s="47"/>
      <c r="C3" s="47"/>
      <c r="D3" s="47"/>
      <c r="E3" s="47"/>
      <c r="F3" s="75"/>
      <c r="G3" s="345"/>
      <c r="H3" s="75"/>
      <c r="I3" s="96"/>
      <c r="J3" s="96"/>
      <c r="K3" s="96"/>
      <c r="L3" s="96"/>
      <c r="M3" s="75"/>
      <c r="N3" s="96"/>
      <c r="O3" s="96"/>
      <c r="P3" s="96"/>
      <c r="Q3" s="96"/>
      <c r="R3" s="96"/>
      <c r="S3" s="96"/>
      <c r="T3" s="96"/>
      <c r="U3" s="96"/>
      <c r="V3" s="47"/>
      <c r="W3" s="96"/>
      <c r="X3" s="47"/>
      <c r="Y3" s="96"/>
      <c r="Z3" s="75"/>
      <c r="AA3" s="75"/>
      <c r="AB3" s="75"/>
      <c r="AC3" s="96"/>
      <c r="AD3" s="47"/>
      <c r="AE3" s="47"/>
      <c r="AF3" s="75"/>
      <c r="AG3" s="75"/>
      <c r="AH3" s="75"/>
      <c r="AI3" s="96"/>
      <c r="AJ3" s="75"/>
      <c r="AK3" s="47"/>
      <c r="AL3" s="4"/>
      <c r="AM3" s="4"/>
      <c r="AO3" s="4"/>
      <c r="AP3" s="4"/>
    </row>
    <row r="4" spans="1:58">
      <c r="A4" s="47"/>
      <c r="B4" s="47"/>
      <c r="C4" s="47"/>
      <c r="D4" s="47"/>
      <c r="E4" s="47"/>
      <c r="F4" s="75"/>
      <c r="G4" s="345"/>
      <c r="H4" s="75"/>
      <c r="I4" s="96"/>
      <c r="J4" s="96"/>
      <c r="K4" s="96"/>
      <c r="L4" s="96"/>
      <c r="M4" s="75"/>
      <c r="N4" s="96"/>
      <c r="O4" s="96"/>
      <c r="P4" s="96"/>
      <c r="Q4" s="96"/>
      <c r="R4" s="96"/>
      <c r="S4" s="96"/>
      <c r="T4" s="96"/>
      <c r="U4" s="96"/>
      <c r="V4" s="47"/>
      <c r="W4" s="96"/>
      <c r="X4" s="47"/>
      <c r="Y4" s="96"/>
      <c r="Z4" s="75"/>
      <c r="AA4" s="75"/>
      <c r="AB4" s="75"/>
      <c r="AC4" s="96"/>
      <c r="AD4" s="47"/>
      <c r="AE4" s="47"/>
      <c r="AF4" s="75"/>
      <c r="AG4" s="75"/>
      <c r="AH4" s="75"/>
      <c r="AI4" s="96"/>
      <c r="AJ4" s="75"/>
      <c r="AK4" s="47"/>
      <c r="AL4" s="4"/>
      <c r="AM4" s="4"/>
      <c r="AO4" s="4"/>
      <c r="AP4" s="4"/>
    </row>
    <row r="5" spans="1:58" s="194" customFormat="1" ht="19.8">
      <c r="A5" s="191"/>
      <c r="B5" s="191"/>
      <c r="C5" s="191"/>
      <c r="D5" s="191"/>
      <c r="E5" s="191" t="s">
        <v>5</v>
      </c>
      <c r="F5" s="505">
        <f>+År!N2</f>
        <v>52</v>
      </c>
      <c r="G5" s="494"/>
      <c r="H5" s="191"/>
      <c r="I5" s="217"/>
      <c r="J5" s="216"/>
      <c r="K5" s="216"/>
      <c r="L5" s="216"/>
      <c r="M5" s="217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191" t="s">
        <v>431</v>
      </c>
      <c r="Y5" s="216"/>
      <c r="Z5" s="495">
        <f>SUM(G11:G24)</f>
        <v>1903</v>
      </c>
      <c r="AA5" s="497"/>
      <c r="AB5" s="75"/>
      <c r="AC5" s="216"/>
      <c r="AD5" s="191"/>
      <c r="AE5" s="191"/>
      <c r="AF5" s="217"/>
      <c r="AG5" s="217"/>
      <c r="AH5" s="217"/>
      <c r="AI5" s="216"/>
      <c r="AJ5" s="217"/>
      <c r="AK5" s="191"/>
      <c r="AL5" s="4"/>
      <c r="AM5" s="4"/>
      <c r="AN5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/>
      <c r="BE5" s="196"/>
      <c r="BF5" s="196"/>
    </row>
    <row r="6" spans="1:58" ht="18" customHeight="1">
      <c r="A6" s="54"/>
      <c r="B6" s="54"/>
      <c r="C6" s="54"/>
      <c r="D6" s="54"/>
      <c r="E6" s="54"/>
      <c r="F6" s="76"/>
      <c r="G6" s="351"/>
      <c r="H6" s="76"/>
      <c r="I6" s="104"/>
      <c r="J6" s="104"/>
      <c r="K6" s="104"/>
      <c r="L6" s="104"/>
      <c r="M6" s="76"/>
      <c r="N6" s="104"/>
      <c r="O6" s="213"/>
      <c r="P6" s="104"/>
      <c r="Q6" s="104"/>
      <c r="R6" s="104"/>
      <c r="S6" s="104"/>
      <c r="T6" s="104"/>
      <c r="U6" s="104"/>
      <c r="V6" s="54"/>
      <c r="W6" s="104"/>
      <c r="X6" s="90"/>
      <c r="Y6" s="96"/>
      <c r="Z6" s="75"/>
      <c r="AA6" s="75"/>
      <c r="AB6" s="75"/>
      <c r="AC6" s="96"/>
      <c r="AD6" s="47"/>
      <c r="AE6" s="47"/>
      <c r="AF6" s="75"/>
      <c r="AG6" s="75"/>
      <c r="AH6" s="75"/>
      <c r="AI6" s="96"/>
      <c r="AJ6" s="75"/>
      <c r="AK6" s="47"/>
      <c r="AL6" s="4"/>
      <c r="AM6" s="4"/>
      <c r="AO6" s="4"/>
      <c r="AP6" s="4"/>
    </row>
    <row r="7" spans="1:58" ht="18" customHeight="1">
      <c r="A7" s="54"/>
      <c r="B7" s="54"/>
      <c r="C7" s="54"/>
      <c r="D7" s="54"/>
      <c r="E7" s="54"/>
      <c r="F7" s="76"/>
      <c r="G7" s="351"/>
      <c r="H7" s="76"/>
      <c r="I7" s="104"/>
      <c r="J7" s="104"/>
      <c r="K7" s="104"/>
      <c r="L7" s="104"/>
      <c r="M7" s="76"/>
      <c r="N7" s="104"/>
      <c r="O7" s="213"/>
      <c r="P7" s="104"/>
      <c r="Q7" s="104"/>
      <c r="R7" s="104"/>
      <c r="S7" s="104"/>
      <c r="T7" s="104"/>
      <c r="U7" s="104"/>
      <c r="V7" s="54"/>
      <c r="W7" s="104"/>
      <c r="X7" s="90"/>
      <c r="Y7" s="96"/>
      <c r="Z7" s="75"/>
      <c r="AA7" s="75"/>
      <c r="AB7" s="75"/>
      <c r="AC7" s="96"/>
      <c r="AD7" s="47"/>
      <c r="AE7" s="47"/>
      <c r="AF7" s="75"/>
      <c r="AG7" s="75"/>
      <c r="AH7" s="75"/>
      <c r="AI7" s="96"/>
      <c r="AJ7" s="76" t="s">
        <v>2</v>
      </c>
      <c r="AK7" s="47"/>
      <c r="AL7" s="4"/>
      <c r="AM7" s="4"/>
      <c r="AO7" s="4"/>
      <c r="AP7" s="4"/>
    </row>
    <row r="8" spans="1:58" ht="15.6">
      <c r="A8" s="47"/>
      <c r="B8" s="47"/>
      <c r="C8" s="47"/>
      <c r="D8" s="47"/>
      <c r="E8" s="54" t="s">
        <v>2</v>
      </c>
      <c r="F8" s="75"/>
      <c r="G8" s="345"/>
      <c r="H8" s="75"/>
      <c r="I8" s="96"/>
      <c r="J8" s="96"/>
      <c r="K8" s="96"/>
      <c r="L8" s="96"/>
      <c r="M8" s="75"/>
      <c r="N8" s="96"/>
      <c r="O8" s="96"/>
      <c r="P8" s="96"/>
      <c r="Q8" s="96"/>
      <c r="R8" s="96"/>
      <c r="S8" s="96"/>
      <c r="T8" s="96"/>
      <c r="U8" s="96"/>
      <c r="V8" s="54" t="s">
        <v>22</v>
      </c>
      <c r="W8" s="96"/>
      <c r="X8" s="54" t="s">
        <v>22</v>
      </c>
      <c r="Y8" s="155" t="s">
        <v>408</v>
      </c>
      <c r="Z8" s="76" t="s">
        <v>518</v>
      </c>
      <c r="AA8" s="75"/>
      <c r="AB8" s="75"/>
      <c r="AC8" s="104" t="s">
        <v>432</v>
      </c>
      <c r="AD8" s="47"/>
      <c r="AE8" s="47"/>
      <c r="AF8" s="76" t="s">
        <v>427</v>
      </c>
      <c r="AG8" s="211"/>
      <c r="AH8" s="211"/>
      <c r="AI8" s="104" t="s">
        <v>79</v>
      </c>
      <c r="AJ8" s="76" t="s">
        <v>8</v>
      </c>
      <c r="AK8" s="47"/>
      <c r="AL8" s="4"/>
      <c r="AM8" s="4"/>
      <c r="AO8" s="4"/>
      <c r="AP8" s="4"/>
    </row>
    <row r="9" spans="1:58" ht="15.6">
      <c r="A9" s="47"/>
      <c r="B9" s="47"/>
      <c r="C9" s="47"/>
      <c r="D9" s="47"/>
      <c r="E9" s="54" t="s">
        <v>495</v>
      </c>
      <c r="F9" s="185"/>
      <c r="G9" s="351" t="s">
        <v>2</v>
      </c>
      <c r="H9" s="185"/>
      <c r="I9" s="104" t="s">
        <v>2</v>
      </c>
      <c r="J9" s="188"/>
      <c r="K9" s="104" t="s">
        <v>1</v>
      </c>
      <c r="L9" s="104"/>
      <c r="M9" s="76" t="s">
        <v>2</v>
      </c>
      <c r="N9" s="104"/>
      <c r="O9" s="104" t="s">
        <v>22</v>
      </c>
      <c r="P9" s="188"/>
      <c r="Q9" s="188"/>
      <c r="R9" s="104" t="s">
        <v>22</v>
      </c>
      <c r="S9" s="104"/>
      <c r="T9" s="104" t="s">
        <v>22</v>
      </c>
      <c r="U9" s="104"/>
      <c r="V9" s="54" t="s">
        <v>493</v>
      </c>
      <c r="W9" s="188"/>
      <c r="X9" s="54" t="s">
        <v>497</v>
      </c>
      <c r="Y9" s="104" t="s">
        <v>499</v>
      </c>
      <c r="Z9" s="76" t="s">
        <v>547</v>
      </c>
      <c r="AA9" s="76" t="s">
        <v>547</v>
      </c>
      <c r="AB9" s="75"/>
      <c r="AC9" s="104"/>
      <c r="AD9" s="54" t="s">
        <v>493</v>
      </c>
      <c r="AE9" s="54" t="s">
        <v>418</v>
      </c>
      <c r="AF9" s="76" t="s">
        <v>1</v>
      </c>
      <c r="AG9" s="76" t="s">
        <v>1</v>
      </c>
      <c r="AH9" s="76" t="s">
        <v>0</v>
      </c>
      <c r="AI9" s="104" t="s">
        <v>433</v>
      </c>
      <c r="AJ9" s="76" t="s">
        <v>71</v>
      </c>
      <c r="AK9" s="47"/>
      <c r="AL9" s="4"/>
      <c r="AM9" s="61"/>
      <c r="AO9" s="1"/>
      <c r="AP9" s="5"/>
    </row>
    <row r="10" spans="1:58" ht="15.6">
      <c r="A10" s="47"/>
      <c r="B10" s="54" t="s">
        <v>91</v>
      </c>
      <c r="C10" s="54" t="s">
        <v>115</v>
      </c>
      <c r="D10" s="50"/>
      <c r="E10" s="55" t="s">
        <v>496</v>
      </c>
      <c r="F10" s="185" t="s">
        <v>498</v>
      </c>
      <c r="G10" s="352" t="s">
        <v>8</v>
      </c>
      <c r="H10" s="185" t="s">
        <v>498</v>
      </c>
      <c r="I10" s="105" t="s">
        <v>408</v>
      </c>
      <c r="J10" s="188" t="s">
        <v>498</v>
      </c>
      <c r="K10" s="105" t="s">
        <v>408</v>
      </c>
      <c r="L10" s="105"/>
      <c r="M10" s="77" t="s">
        <v>673</v>
      </c>
      <c r="N10" s="105"/>
      <c r="O10" s="105" t="s">
        <v>44</v>
      </c>
      <c r="P10" s="188" t="s">
        <v>498</v>
      </c>
      <c r="Q10" s="188"/>
      <c r="R10" s="105" t="s">
        <v>673</v>
      </c>
      <c r="S10" s="105"/>
      <c r="T10" s="105" t="s">
        <v>674</v>
      </c>
      <c r="U10" s="105"/>
      <c r="V10" s="55" t="s">
        <v>494</v>
      </c>
      <c r="W10" s="188" t="s">
        <v>498</v>
      </c>
      <c r="X10" s="55" t="s">
        <v>419</v>
      </c>
      <c r="Y10" s="105" t="s">
        <v>500</v>
      </c>
      <c r="Z10" s="77" t="s">
        <v>574</v>
      </c>
      <c r="AA10" s="77" t="s">
        <v>575</v>
      </c>
      <c r="AB10" s="75"/>
      <c r="AC10" s="105" t="s">
        <v>1</v>
      </c>
      <c r="AD10" s="55" t="s">
        <v>494</v>
      </c>
      <c r="AE10" s="55" t="s">
        <v>528</v>
      </c>
      <c r="AF10" s="77" t="s">
        <v>43</v>
      </c>
      <c r="AG10" s="77" t="s">
        <v>520</v>
      </c>
      <c r="AH10" s="77" t="s">
        <v>520</v>
      </c>
      <c r="AI10" s="105" t="s">
        <v>434</v>
      </c>
      <c r="AJ10" s="77" t="s">
        <v>554</v>
      </c>
      <c r="AK10" s="47"/>
      <c r="AL10" s="4"/>
      <c r="AM10" s="61"/>
      <c r="AO10" s="1"/>
      <c r="AP10" s="5"/>
    </row>
    <row r="11" spans="1:58" ht="15.6">
      <c r="A11" s="47"/>
      <c r="B11" s="69">
        <f>+'Ark1'!C1057</f>
        <v>2024</v>
      </c>
      <c r="C11" s="69">
        <f>+'Ark1'!O1057</f>
        <v>1</v>
      </c>
      <c r="D11" s="69" t="str">
        <f>VLOOKUP(C11,RNR!$K$15:$L$28,2)</f>
        <v>Østfold</v>
      </c>
      <c r="E11" s="69">
        <f>+'Ark1'!Q1057</f>
        <v>1</v>
      </c>
      <c r="F11" s="218">
        <f t="shared" ref="F11:F16" si="0">+E11-E26</f>
        <v>-3</v>
      </c>
      <c r="G11" s="353">
        <f>+'Ark1'!R1057</f>
        <v>4</v>
      </c>
      <c r="H11" s="218">
        <f t="shared" ref="H11:H16" si="1">+G11-G26</f>
        <v>-7</v>
      </c>
      <c r="I11" s="206">
        <f>+'Ark1'!AG1057</f>
        <v>0.21019442984760897</v>
      </c>
      <c r="J11" s="223">
        <f t="shared" ref="J11:J16" si="2">+I11-I26</f>
        <v>-0.18749175959563033</v>
      </c>
      <c r="K11" s="206">
        <f>+'Ark1'!AH1057</f>
        <v>0.18961292809161989</v>
      </c>
      <c r="L11" s="105"/>
      <c r="M11" s="415">
        <f>+'Ark1'!AJ1057</f>
        <v>4</v>
      </c>
      <c r="N11" s="105"/>
      <c r="O11" s="144">
        <f>+'Ark1'!U1057</f>
        <v>13.775</v>
      </c>
      <c r="P11" s="223">
        <f t="shared" ref="P11:P16" si="3">+O11-O26</f>
        <v>1.9568181818181802</v>
      </c>
      <c r="Q11" s="188"/>
      <c r="R11" s="419">
        <f>+IF(M11=0,"",'Ark1'!AK1057)</f>
        <v>86.25</v>
      </c>
      <c r="S11" s="105"/>
      <c r="T11" s="419">
        <f>+IF(M11=0,"",'Ark1'!AL1057)</f>
        <v>21.369185329716188</v>
      </c>
      <c r="U11" s="105"/>
      <c r="V11" s="108">
        <f>+'Ark1'!S1057</f>
        <v>8.25</v>
      </c>
      <c r="W11" s="119">
        <f t="shared" ref="W11:W16" si="4">+V11-V26</f>
        <v>0.9772727272727284</v>
      </c>
      <c r="X11" s="70">
        <f>+'Ark1'!T1057</f>
        <v>8.5</v>
      </c>
      <c r="Y11" s="144">
        <f>+'Ark1'!W1057</f>
        <v>50</v>
      </c>
      <c r="Z11" s="293">
        <f>+'Ark1'!X1057</f>
        <v>0</v>
      </c>
      <c r="AA11" s="293">
        <f>+'Ark1'!Y1057</f>
        <v>0</v>
      </c>
      <c r="AB11" s="75"/>
      <c r="AC11" s="144">
        <f>+'Ark1'!AA1057</f>
        <v>1.584889586059538</v>
      </c>
      <c r="AD11" s="70">
        <f>+'Ark1'!AB1057</f>
        <v>0.4330127018922193</v>
      </c>
      <c r="AE11" s="70">
        <f>+'Ark1'!AC1057</f>
        <v>0.5</v>
      </c>
      <c r="AF11" s="293">
        <f>+'Ark1'!AD1057</f>
        <v>51.910501578897779</v>
      </c>
      <c r="AG11" s="293">
        <f>+'Ark1'!AE1057</f>
        <v>70.982862774501086</v>
      </c>
      <c r="AH11" s="293">
        <f>+'Ark1'!AF1057</f>
        <v>57.735026918962582</v>
      </c>
      <c r="AI11" s="70">
        <f t="shared" ref="AI11:AI24" si="5">+O11/V11</f>
        <v>1.6696969696969697</v>
      </c>
      <c r="AJ11" s="145">
        <f t="shared" ref="AJ11:AJ16" si="6">+G11/E11</f>
        <v>4</v>
      </c>
      <c r="AK11" s="47"/>
      <c r="AL11" s="4"/>
      <c r="AM11" s="61"/>
      <c r="AO11" s="1"/>
      <c r="AP11">
        <v>1</v>
      </c>
      <c r="AQ11" t="s">
        <v>629</v>
      </c>
    </row>
    <row r="12" spans="1:58" ht="15.6">
      <c r="A12" s="47"/>
      <c r="B12" s="69">
        <f>+'Ark1'!C1058</f>
        <v>2024</v>
      </c>
      <c r="C12" s="69">
        <f>+'Ark1'!O1058</f>
        <v>2</v>
      </c>
      <c r="D12" s="69" t="str">
        <f>VLOOKUP(C12,RNR!$K$15:$L$28,2)</f>
        <v>Akershus</v>
      </c>
      <c r="E12" s="69">
        <f>+'Ark1'!Q1058</f>
        <v>1</v>
      </c>
      <c r="F12" s="218">
        <f t="shared" si="0"/>
        <v>-5</v>
      </c>
      <c r="G12" s="353">
        <f>+'Ark1'!R1058</f>
        <v>13</v>
      </c>
      <c r="H12" s="218">
        <f t="shared" si="1"/>
        <v>-56</v>
      </c>
      <c r="I12" s="206">
        <f>+'Ark1'!AG1058</f>
        <v>0.68313189700472965</v>
      </c>
      <c r="J12" s="223">
        <f t="shared" si="2"/>
        <v>-1.8114451095028623</v>
      </c>
      <c r="K12" s="206">
        <f>+'Ark1'!AH1058</f>
        <v>0.62768417575156943</v>
      </c>
      <c r="L12" s="105"/>
      <c r="M12" s="415">
        <f>+'Ark1'!AJ1058</f>
        <v>13</v>
      </c>
      <c r="N12" s="105"/>
      <c r="O12" s="144">
        <f>+'Ark1'!U1058</f>
        <v>14.030769230769229</v>
      </c>
      <c r="P12" s="223">
        <f t="shared" si="3"/>
        <v>0.73801560758082907</v>
      </c>
      <c r="Q12" s="188"/>
      <c r="R12" s="419">
        <f>+IF(M12=0,"",'Ark1'!AK1058)</f>
        <v>90.776923076923055</v>
      </c>
      <c r="S12" s="105"/>
      <c r="T12" s="419">
        <f>+IF(M12=0,"",'Ark1'!AL1058)</f>
        <v>19.343741545988298</v>
      </c>
      <c r="U12" s="105"/>
      <c r="V12" s="108">
        <f>+'Ark1'!S1058</f>
        <v>7.6923076923076898</v>
      </c>
      <c r="W12" s="119">
        <f t="shared" si="4"/>
        <v>-0.32218506131549773</v>
      </c>
      <c r="X12" s="70">
        <f>+'Ark1'!T1058</f>
        <v>7.076923076923074</v>
      </c>
      <c r="Y12" s="144">
        <f>+'Ark1'!W1058</f>
        <v>0</v>
      </c>
      <c r="Z12" s="293">
        <f>+'Ark1'!X1058</f>
        <v>23.07692307692308</v>
      </c>
      <c r="AA12" s="293">
        <f>+'Ark1'!Y1058</f>
        <v>0</v>
      </c>
      <c r="AB12" s="75"/>
      <c r="AC12" s="144">
        <f>+'Ark1'!AA1058</f>
        <v>1.7388699316088196</v>
      </c>
      <c r="AD12" s="70">
        <f>+'Ark1'!AB1058</f>
        <v>0.60569291338552045</v>
      </c>
      <c r="AE12" s="70">
        <f>+'Ark1'!AC1058</f>
        <v>0.82848689340531245</v>
      </c>
      <c r="AF12" s="293">
        <f>+'Ark1'!AD1058</f>
        <v>-31.967301092209848</v>
      </c>
      <c r="AG12" s="293">
        <f>+'Ark1'!AE1058</f>
        <v>48.425527524646085</v>
      </c>
      <c r="AH12" s="293">
        <f>+'Ark1'!AF1058</f>
        <v>-10.612499189321936</v>
      </c>
      <c r="AI12" s="70">
        <f t="shared" si="5"/>
        <v>1.8240000000000003</v>
      </c>
      <c r="AJ12" s="145">
        <f t="shared" si="6"/>
        <v>13</v>
      </c>
      <c r="AK12" s="47"/>
      <c r="AL12" s="4"/>
      <c r="AM12" s="61"/>
      <c r="AO12" s="1"/>
      <c r="AP12">
        <v>4</v>
      </c>
      <c r="AQ12" t="s">
        <v>630</v>
      </c>
    </row>
    <row r="13" spans="1:58" ht="15.6">
      <c r="A13" s="47"/>
      <c r="B13" s="69">
        <f>+'Ark1'!C1059</f>
        <v>2024</v>
      </c>
      <c r="C13" s="69">
        <f>+'Ark1'!O1059</f>
        <v>3</v>
      </c>
      <c r="D13" s="69" t="str">
        <f>VLOOKUP(C13,RNR!$K$15:$L$28,2)</f>
        <v>Buskerud</v>
      </c>
      <c r="E13" s="69">
        <f>+'Ark1'!Q1059</f>
        <v>23</v>
      </c>
      <c r="F13" s="218">
        <f t="shared" si="0"/>
        <v>7</v>
      </c>
      <c r="G13" s="353">
        <f>+'Ark1'!R1059</f>
        <v>114</v>
      </c>
      <c r="H13" s="218">
        <f t="shared" si="1"/>
        <v>-95</v>
      </c>
      <c r="I13" s="206">
        <f>+'Ark1'!AG1059</f>
        <v>5.9905412506568574</v>
      </c>
      <c r="J13" s="223">
        <f t="shared" si="2"/>
        <v>-1.5654963487646913</v>
      </c>
      <c r="K13" s="206">
        <f>+'Ark1'!AH1059</f>
        <v>5.9654085453143937</v>
      </c>
      <c r="L13" s="105"/>
      <c r="M13" s="415">
        <f>+'Ark1'!AJ1059</f>
        <v>114</v>
      </c>
      <c r="N13" s="105"/>
      <c r="O13" s="144">
        <f>+'Ark1'!U1059</f>
        <v>15.20614035087719</v>
      </c>
      <c r="P13" s="223">
        <f t="shared" si="3"/>
        <v>0.48843700159490133</v>
      </c>
      <c r="Q13" s="188"/>
      <c r="R13" s="419">
        <f>+IF(M13=0,"",'Ark1'!AK1059)</f>
        <v>84.65614035087718</v>
      </c>
      <c r="S13" s="105"/>
      <c r="T13" s="419">
        <f>+IF(M13=0,"",'Ark1'!AL1059)</f>
        <v>24.90667772448338</v>
      </c>
      <c r="U13" s="105"/>
      <c r="V13" s="108">
        <f>+'Ark1'!S1059</f>
        <v>9.4736842105263115</v>
      </c>
      <c r="W13" s="119">
        <f t="shared" si="4"/>
        <v>9.5693779904301834E-2</v>
      </c>
      <c r="X13" s="70">
        <f>+'Ark1'!T1059</f>
        <v>6.9473684210526319</v>
      </c>
      <c r="Y13" s="144">
        <f>+'Ark1'!W1059</f>
        <v>9.6491228070175445</v>
      </c>
      <c r="Z13" s="293">
        <f>+'Ark1'!X1059</f>
        <v>16.666666666666671</v>
      </c>
      <c r="AA13" s="293">
        <f>+'Ark1'!Y1059</f>
        <v>0.87719298245614019</v>
      </c>
      <c r="AB13" s="75"/>
      <c r="AC13" s="144">
        <f>+'Ark1'!AA1059</f>
        <v>2.7689786921977904</v>
      </c>
      <c r="AD13" s="70">
        <f>+'Ark1'!AB1059</f>
        <v>0.86054375217058254</v>
      </c>
      <c r="AE13" s="70">
        <f>+'Ark1'!AC1059</f>
        <v>1.3497375005556718</v>
      </c>
      <c r="AF13" s="293">
        <f>+'Ark1'!AD1059</f>
        <v>18.06361475057949</v>
      </c>
      <c r="AG13" s="293">
        <f>+'Ark1'!AE1059</f>
        <v>49.836963648597759</v>
      </c>
      <c r="AH13" s="293">
        <f>+'Ark1'!AF1059</f>
        <v>27.068637087067504</v>
      </c>
      <c r="AI13" s="70">
        <f t="shared" si="5"/>
        <v>1.605092592592593</v>
      </c>
      <c r="AJ13" s="145">
        <f t="shared" si="6"/>
        <v>4.9565217391304346</v>
      </c>
      <c r="AK13" s="47"/>
      <c r="AL13" s="4"/>
      <c r="AM13" s="61"/>
      <c r="AO13" s="1"/>
      <c r="AP13">
        <v>8</v>
      </c>
      <c r="AQ13" t="s">
        <v>631</v>
      </c>
    </row>
    <row r="14" spans="1:58" ht="15.6">
      <c r="A14" s="47"/>
      <c r="B14" s="69">
        <f>+'Ark1'!C1060</f>
        <v>2024</v>
      </c>
      <c r="C14" s="69">
        <f>+'Ark1'!O1060</f>
        <v>4</v>
      </c>
      <c r="D14" s="69" t="str">
        <f>VLOOKUP(C14,RNR!$K$15:$L$28,2)</f>
        <v>Innlandet</v>
      </c>
      <c r="E14" s="69">
        <f>+'Ark1'!Q1060</f>
        <v>11</v>
      </c>
      <c r="F14" s="218">
        <f t="shared" si="0"/>
        <v>1</v>
      </c>
      <c r="G14" s="353">
        <f>+'Ark1'!R1060</f>
        <v>135</v>
      </c>
      <c r="H14" s="218">
        <f t="shared" si="1"/>
        <v>-37</v>
      </c>
      <c r="I14" s="206">
        <f>+'Ark1'!AG1060</f>
        <v>7.0940620073568068</v>
      </c>
      <c r="J14" s="223">
        <f t="shared" si="2"/>
        <v>0.87569613606251817</v>
      </c>
      <c r="K14" s="206">
        <f>+'Ark1'!AH1060</f>
        <v>6.1980371104503922</v>
      </c>
      <c r="L14" s="105"/>
      <c r="M14" s="415">
        <f>+'Ark1'!AJ1060</f>
        <v>135</v>
      </c>
      <c r="N14" s="105"/>
      <c r="O14" s="144">
        <f>+'Ark1'!U1060</f>
        <v>13.341481481481479</v>
      </c>
      <c r="P14" s="223">
        <f t="shared" si="3"/>
        <v>0.22055124892333922</v>
      </c>
      <c r="Q14" s="188"/>
      <c r="R14" s="419">
        <f>+IF(M14=0,"",'Ark1'!AK1060)</f>
        <v>83.202962962962971</v>
      </c>
      <c r="S14" s="105"/>
      <c r="T14" s="419">
        <f>+IF(M14=0,"",'Ark1'!AL1060)</f>
        <v>23.170784813098422</v>
      </c>
      <c r="U14" s="105"/>
      <c r="V14" s="108">
        <f>+'Ark1'!S1060</f>
        <v>9.3037037037037038</v>
      </c>
      <c r="W14" s="119">
        <f t="shared" si="4"/>
        <v>0.96068044788974838</v>
      </c>
      <c r="X14" s="70">
        <f>+'Ark1'!T1060</f>
        <v>6.4444444444444438</v>
      </c>
      <c r="Y14" s="144">
        <f>+'Ark1'!W1060</f>
        <v>5.9259259259259265</v>
      </c>
      <c r="Z14" s="293">
        <f>+'Ark1'!X1060</f>
        <v>5.9259259259259265</v>
      </c>
      <c r="AA14" s="293">
        <f>+'Ark1'!Y1060</f>
        <v>0</v>
      </c>
      <c r="AB14" s="75"/>
      <c r="AC14" s="144">
        <f>+'Ark1'!AA1060</f>
        <v>1.9161839077123592</v>
      </c>
      <c r="AD14" s="70">
        <f>+'Ark1'!AB1060</f>
        <v>0.99832507193074971</v>
      </c>
      <c r="AE14" s="70">
        <f>+'Ark1'!AC1060</f>
        <v>1.2090196007764824</v>
      </c>
      <c r="AF14" s="293">
        <f>+'Ark1'!AD1060</f>
        <v>63.116469136787408</v>
      </c>
      <c r="AG14" s="293">
        <f>+'Ark1'!AE1060</f>
        <v>46.557560575361194</v>
      </c>
      <c r="AH14" s="293">
        <f>+'Ark1'!AF1060</f>
        <v>36.072319938189473</v>
      </c>
      <c r="AI14" s="70">
        <f t="shared" si="5"/>
        <v>1.4339968152866238</v>
      </c>
      <c r="AJ14" s="145">
        <f t="shared" si="6"/>
        <v>12.272727272727273</v>
      </c>
      <c r="AK14" s="47"/>
      <c r="AL14" s="4"/>
      <c r="AM14" s="61"/>
      <c r="AO14" s="1"/>
      <c r="AP14">
        <v>9</v>
      </c>
      <c r="AQ14" t="s">
        <v>632</v>
      </c>
    </row>
    <row r="15" spans="1:58" ht="15.6">
      <c r="A15" s="47"/>
      <c r="B15" s="69">
        <f>+'Ark1'!C1061</f>
        <v>2024</v>
      </c>
      <c r="C15" s="69">
        <f>+'Ark1'!O1061</f>
        <v>7</v>
      </c>
      <c r="D15" s="69" t="str">
        <f>VLOOKUP(C15,RNR!$K$15:$L$28,2)</f>
        <v>Vestfold</v>
      </c>
      <c r="E15" s="69">
        <f>+'Ark1'!Q1061</f>
        <v>0</v>
      </c>
      <c r="F15" s="218">
        <f t="shared" si="0"/>
        <v>0</v>
      </c>
      <c r="G15" s="353">
        <f>+'Ark1'!R1061</f>
        <v>0</v>
      </c>
      <c r="H15" s="218">
        <f t="shared" si="1"/>
        <v>0</v>
      </c>
      <c r="I15" s="206">
        <f>+'Ark1'!AG1061</f>
        <v>0</v>
      </c>
      <c r="J15" s="223">
        <f t="shared" si="2"/>
        <v>0</v>
      </c>
      <c r="K15" s="206">
        <f>+'Ark1'!AH1061</f>
        <v>0</v>
      </c>
      <c r="L15" s="105"/>
      <c r="M15" s="415">
        <f>+'Ark1'!AJ1061</f>
        <v>0</v>
      </c>
      <c r="N15" s="105"/>
      <c r="O15" s="144">
        <f>+'Ark1'!U1061</f>
        <v>0</v>
      </c>
      <c r="P15" s="223">
        <f t="shared" si="3"/>
        <v>0</v>
      </c>
      <c r="Q15" s="188"/>
      <c r="R15" s="419" t="str">
        <f>+IF(M15=0,"",'Ark1'!AK1061)</f>
        <v/>
      </c>
      <c r="S15" s="105"/>
      <c r="T15" s="419" t="str">
        <f>+IF(M15=0,"",'Ark1'!AL1061)</f>
        <v/>
      </c>
      <c r="U15" s="105"/>
      <c r="V15" s="108">
        <f>+'Ark1'!S1061</f>
        <v>0</v>
      </c>
      <c r="W15" s="119">
        <f t="shared" si="4"/>
        <v>0</v>
      </c>
      <c r="X15" s="70">
        <f>+'Ark1'!T1061</f>
        <v>0</v>
      </c>
      <c r="Y15" s="144">
        <f>+'Ark1'!W1061</f>
        <v>0</v>
      </c>
      <c r="Z15" s="293">
        <f>+'Ark1'!X1061</f>
        <v>0</v>
      </c>
      <c r="AA15" s="293">
        <f>+'Ark1'!Y1061</f>
        <v>0</v>
      </c>
      <c r="AB15" s="75"/>
      <c r="AC15" s="144">
        <f>+'Ark1'!AA1061</f>
        <v>0</v>
      </c>
      <c r="AD15" s="70">
        <f>+'Ark1'!AB1061</f>
        <v>0</v>
      </c>
      <c r="AE15" s="70">
        <f>+'Ark1'!AC1061</f>
        <v>0</v>
      </c>
      <c r="AF15" s="293">
        <f>+'Ark1'!AD1061</f>
        <v>0</v>
      </c>
      <c r="AG15" s="293">
        <f>+'Ark1'!AE1061</f>
        <v>0</v>
      </c>
      <c r="AH15" s="293">
        <f>+'Ark1'!AF1061</f>
        <v>0</v>
      </c>
      <c r="AI15" s="70" t="e">
        <f t="shared" si="5"/>
        <v>#DIV/0!</v>
      </c>
      <c r="AJ15" s="145" t="e">
        <f t="shared" si="6"/>
        <v>#DIV/0!</v>
      </c>
      <c r="AK15" s="47"/>
      <c r="AL15" s="4"/>
      <c r="AM15" s="61"/>
      <c r="AO15" s="1"/>
      <c r="AP15" s="2">
        <v>11</v>
      </c>
      <c r="AQ15" s="2" t="s">
        <v>113</v>
      </c>
    </row>
    <row r="16" spans="1:58" ht="15.6">
      <c r="A16" s="47"/>
      <c r="B16" s="69">
        <f>+'Ark1'!C1062</f>
        <v>2024</v>
      </c>
      <c r="C16" s="69">
        <f>+'Ark1'!O1062</f>
        <v>8</v>
      </c>
      <c r="D16" s="69" t="str">
        <f>VLOOKUP(C16,RNR!$K$15:$L$28,2)</f>
        <v>Telemark</v>
      </c>
      <c r="E16" s="69">
        <f>+'Ark1'!Q1062</f>
        <v>5</v>
      </c>
      <c r="F16" s="218">
        <f t="shared" si="0"/>
        <v>0</v>
      </c>
      <c r="G16" s="353">
        <f>+'Ark1'!R1062</f>
        <v>45</v>
      </c>
      <c r="H16" s="218">
        <f t="shared" si="1"/>
        <v>-6</v>
      </c>
      <c r="I16" s="206">
        <f>+'Ark1'!AG1062</f>
        <v>2.3646873357856015</v>
      </c>
      <c r="J16" s="223">
        <f t="shared" si="2"/>
        <v>0.52086954836694677</v>
      </c>
      <c r="K16" s="206">
        <f>+'Ark1'!AH1062</f>
        <v>2.3021968946151321</v>
      </c>
      <c r="L16" s="105"/>
      <c r="M16" s="415">
        <f>+'Ark1'!AJ1062</f>
        <v>45</v>
      </c>
      <c r="N16" s="105"/>
      <c r="O16" s="144">
        <f>+'Ark1'!U1062</f>
        <v>14.866666666666667</v>
      </c>
      <c r="P16" s="223">
        <f t="shared" si="3"/>
        <v>0.99803921568627629</v>
      </c>
      <c r="Q16" s="188"/>
      <c r="R16" s="419">
        <f>+IF(M16=0,"",'Ark1'!AK1062)</f>
        <v>86.604444444444454</v>
      </c>
      <c r="S16" s="105"/>
      <c r="T16" s="419">
        <f>+IF(M16=0,"",'Ark1'!AL1062)</f>
        <v>22.73080236211328</v>
      </c>
      <c r="U16" s="105"/>
      <c r="V16" s="108">
        <f>+'Ark1'!S1062</f>
        <v>8.9777777777777779</v>
      </c>
      <c r="W16" s="119">
        <f t="shared" si="4"/>
        <v>0.70326797385620843</v>
      </c>
      <c r="X16" s="70">
        <f>+'Ark1'!T1062</f>
        <v>7.3555555555555552</v>
      </c>
      <c r="Y16" s="144">
        <f>+'Ark1'!W1062</f>
        <v>22.222222222222225</v>
      </c>
      <c r="Z16" s="293">
        <f>+'Ark1'!X1062</f>
        <v>31.111111111111111</v>
      </c>
      <c r="AA16" s="293">
        <f>+'Ark1'!Y1062</f>
        <v>2.2222222222222223</v>
      </c>
      <c r="AB16" s="75"/>
      <c r="AC16" s="144">
        <f>+'Ark1'!AA1062</f>
        <v>2.7859169645438482</v>
      </c>
      <c r="AD16" s="70">
        <f>+'Ark1'!AB1062</f>
        <v>1.2380789579719249</v>
      </c>
      <c r="AE16" s="70">
        <f>+'Ark1'!AC1062</f>
        <v>1.675384606664071</v>
      </c>
      <c r="AF16" s="293">
        <f>+'Ark1'!AD1062</f>
        <v>59.380637621381453</v>
      </c>
      <c r="AG16" s="293">
        <f>+'Ark1'!AE1062</f>
        <v>20.869367917158172</v>
      </c>
      <c r="AH16" s="293">
        <f>+'Ark1'!AF1062</f>
        <v>40.020252326137992</v>
      </c>
      <c r="AI16" s="70">
        <f t="shared" si="5"/>
        <v>1.6559405940594061</v>
      </c>
      <c r="AJ16" s="145">
        <f t="shared" si="6"/>
        <v>9</v>
      </c>
      <c r="AK16" s="47"/>
      <c r="AL16" s="4"/>
      <c r="AM16" s="61"/>
      <c r="AO16" s="1"/>
      <c r="AP16" s="2">
        <v>14</v>
      </c>
      <c r="AQ16" s="4" t="s">
        <v>633</v>
      </c>
      <c r="AR16" s="4"/>
    </row>
    <row r="17" spans="1:48" s="457" customFormat="1" ht="15.6">
      <c r="A17" s="47"/>
      <c r="B17" s="69">
        <f>+'Ark1'!C1063</f>
        <v>2024</v>
      </c>
      <c r="C17" s="69">
        <f>+'Ark1'!O1063</f>
        <v>9</v>
      </c>
      <c r="D17" s="69" t="str">
        <f>VLOOKUP(C17,RNR!$K$15:$L$28,2)</f>
        <v>Agder</v>
      </c>
      <c r="E17" s="69">
        <f>+'Ark1'!Q1063</f>
        <v>17</v>
      </c>
      <c r="F17" s="218">
        <f t="shared" ref="F17:F24" si="7">+E17-E36</f>
        <v>13</v>
      </c>
      <c r="G17" s="353">
        <f>+'Ark1'!R1063</f>
        <v>127</v>
      </c>
      <c r="H17" s="218">
        <f t="shared" ref="H17:H24" si="8">+G17-G36</f>
        <v>114</v>
      </c>
      <c r="I17" s="206">
        <f>+'Ark1'!AG1063</f>
        <v>6.6736731476615914</v>
      </c>
      <c r="J17" s="223">
        <f t="shared" ref="J17:J24" si="9">+I17-I36</f>
        <v>6.2036803783195813</v>
      </c>
      <c r="K17" s="206">
        <f>+'Ark1'!AH1063</f>
        <v>6.5056849465917876</v>
      </c>
      <c r="L17" s="105"/>
      <c r="M17" s="415">
        <f>+'Ark1'!AJ1063</f>
        <v>127</v>
      </c>
      <c r="N17" s="105"/>
      <c r="O17" s="144">
        <f>+'Ark1'!U1063</f>
        <v>14.885826771653541</v>
      </c>
      <c r="P17" s="223">
        <f t="shared" ref="P17:P24" si="10">+O17-O36</f>
        <v>2.9396729254996963</v>
      </c>
      <c r="Q17" s="188"/>
      <c r="R17" s="419">
        <f>+IF(M17=0,"",'Ark1'!AK1063)</f>
        <v>85.981102362204709</v>
      </c>
      <c r="S17" s="105"/>
      <c r="T17" s="419">
        <f>+IF(M17=0,"",'Ark1'!AL1063)</f>
        <v>23.083873770469193</v>
      </c>
      <c r="U17" s="105"/>
      <c r="V17" s="108">
        <f>+'Ark1'!S1063</f>
        <v>9.0708661417322816</v>
      </c>
      <c r="W17" s="119">
        <f t="shared" ref="W17:W24" si="11">+V17-V36</f>
        <v>0.99394306480920669</v>
      </c>
      <c r="X17" s="70">
        <f>+'Ark1'!T1063</f>
        <v>6.5590551181102361</v>
      </c>
      <c r="Y17" s="144">
        <f>+'Ark1'!W1063</f>
        <v>15.748031496062996</v>
      </c>
      <c r="Z17" s="293">
        <f>+'Ark1'!X1063</f>
        <v>32.28346456692914</v>
      </c>
      <c r="AA17" s="293">
        <f>+'Ark1'!Y1063</f>
        <v>1.5748031496062995</v>
      </c>
      <c r="AB17" s="75"/>
      <c r="AC17" s="144">
        <f>+'Ark1'!AA1063</f>
        <v>3.504613930897051</v>
      </c>
      <c r="AD17" s="70">
        <f>+'Ark1'!AB1063</f>
        <v>1.5480803574445317</v>
      </c>
      <c r="AE17" s="70">
        <f>+'Ark1'!AC1063</f>
        <v>2.1060600349889711</v>
      </c>
      <c r="AF17" s="293">
        <f>+'Ark1'!AD1063</f>
        <v>71.278229013375793</v>
      </c>
      <c r="AG17" s="293">
        <f>+'Ark1'!AE1063</f>
        <v>59.96582339083659</v>
      </c>
      <c r="AH17" s="293">
        <f>+'Ark1'!AF1063</f>
        <v>73.41091173680897</v>
      </c>
      <c r="AI17" s="70">
        <f t="shared" si="5"/>
        <v>1.6410590277777779</v>
      </c>
      <c r="AJ17" s="145">
        <f t="shared" ref="AJ17:AJ24" si="12">+G17/E17</f>
        <v>7.4705882352941178</v>
      </c>
      <c r="AK17" s="47"/>
      <c r="AL17" s="4"/>
      <c r="AM17" s="61"/>
      <c r="AO17" s="1"/>
      <c r="AP17" s="459"/>
      <c r="AQ17" s="4"/>
      <c r="AR17" s="4"/>
    </row>
    <row r="18" spans="1:48" s="457" customFormat="1" ht="15.6">
      <c r="A18" s="47"/>
      <c r="B18" s="69">
        <f>+'Ark1'!C1064</f>
        <v>2024</v>
      </c>
      <c r="C18" s="69">
        <f>+'Ark1'!O1064</f>
        <v>11</v>
      </c>
      <c r="D18" s="69" t="str">
        <f>VLOOKUP(C18,RNR!$K$15:$L$28,2)</f>
        <v>Rogaland</v>
      </c>
      <c r="E18" s="69">
        <f>+'Ark1'!Q1064</f>
        <v>91</v>
      </c>
      <c r="F18" s="218">
        <f t="shared" si="7"/>
        <v>88</v>
      </c>
      <c r="G18" s="353">
        <f>+'Ark1'!R1064</f>
        <v>1089</v>
      </c>
      <c r="H18" s="218">
        <f t="shared" si="8"/>
        <v>1060</v>
      </c>
      <c r="I18" s="206">
        <f>+'Ark1'!AG1064</f>
        <v>57.225433526011585</v>
      </c>
      <c r="J18" s="223">
        <f t="shared" si="9"/>
        <v>56.176988117479411</v>
      </c>
      <c r="K18" s="206">
        <f>+'Ark1'!AH1064</f>
        <v>57.211829644312282</v>
      </c>
      <c r="L18" s="105"/>
      <c r="M18" s="415">
        <f>+'Ark1'!AJ1064</f>
        <v>1073</v>
      </c>
      <c r="N18" s="105"/>
      <c r="O18" s="144">
        <f>+'Ark1'!U1064</f>
        <v>15.2665748393021</v>
      </c>
      <c r="P18" s="223">
        <f t="shared" si="10"/>
        <v>4.5079541496469293</v>
      </c>
      <c r="Q18" s="188"/>
      <c r="R18" s="419">
        <f>+IF(M18=0,"",'Ark1'!AK1064)</f>
        <v>84.635321528424925</v>
      </c>
      <c r="S18" s="105"/>
      <c r="T18" s="419">
        <f>+IF(M18=0,"",'Ark1'!AL1064)</f>
        <v>25.107701638404421</v>
      </c>
      <c r="U18" s="105"/>
      <c r="V18" s="108">
        <f>+'Ark1'!S1064</f>
        <v>9.6877869605142362</v>
      </c>
      <c r="W18" s="119">
        <f t="shared" si="11"/>
        <v>3.2050283398245831</v>
      </c>
      <c r="X18" s="70">
        <f>+'Ark1'!T1064</f>
        <v>7.0651974288337902</v>
      </c>
      <c r="Y18" s="144">
        <f>+'Ark1'!W1064</f>
        <v>12.488521579430673</v>
      </c>
      <c r="Z18" s="293">
        <f>+'Ark1'!X1064</f>
        <v>37.649219467401274</v>
      </c>
      <c r="AA18" s="293">
        <f>+'Ark1'!Y1064</f>
        <v>1.3774104683195596</v>
      </c>
      <c r="AB18" s="75"/>
      <c r="AC18" s="144">
        <f>+'Ark1'!AA1064</f>
        <v>2.9227745293870679</v>
      </c>
      <c r="AD18" s="70">
        <f>+'Ark1'!AB1064</f>
        <v>1.1657208155521721</v>
      </c>
      <c r="AE18" s="70">
        <f>+'Ark1'!AC1064</f>
        <v>1.3539626508924627</v>
      </c>
      <c r="AF18" s="293">
        <f>+'Ark1'!AD1064</f>
        <v>42.010191966172727</v>
      </c>
      <c r="AG18" s="293">
        <f>+'Ark1'!AE1064</f>
        <v>46.960418572164365</v>
      </c>
      <c r="AH18" s="293">
        <f>+'Ark1'!AF1064</f>
        <v>53.65133344551009</v>
      </c>
      <c r="AI18" s="70">
        <f t="shared" si="5"/>
        <v>1.5758578199052116</v>
      </c>
      <c r="AJ18" s="145">
        <f t="shared" si="12"/>
        <v>11.967032967032967</v>
      </c>
      <c r="AK18" s="47"/>
      <c r="AL18" s="4"/>
      <c r="AM18" s="61"/>
      <c r="AO18" s="1"/>
      <c r="AP18" s="459"/>
      <c r="AQ18" s="4"/>
      <c r="AR18" s="4"/>
    </row>
    <row r="19" spans="1:48" s="457" customFormat="1" ht="15.6">
      <c r="A19" s="47"/>
      <c r="B19" s="69">
        <f>+'Ark1'!C1065</f>
        <v>2024</v>
      </c>
      <c r="C19" s="69">
        <f>+'Ark1'!O1065</f>
        <v>14</v>
      </c>
      <c r="D19" s="69" t="str">
        <f>VLOOKUP(C19,RNR!$K$15:$L$28,2)</f>
        <v>Vestland</v>
      </c>
      <c r="E19" s="69">
        <f>+'Ark1'!Q1065</f>
        <v>34</v>
      </c>
      <c r="F19" s="218">
        <f t="shared" si="7"/>
        <v>32</v>
      </c>
      <c r="G19" s="353">
        <f>+'Ark1'!R1065</f>
        <v>375</v>
      </c>
      <c r="H19" s="218">
        <f t="shared" si="8"/>
        <v>373</v>
      </c>
      <c r="I19" s="206">
        <f>+'Ark1'!AG1065</f>
        <v>19.705727798213346</v>
      </c>
      <c r="J19" s="223">
        <f t="shared" si="9"/>
        <v>19.633421218314574</v>
      </c>
      <c r="K19" s="206">
        <f>+'Ark1'!AH1065</f>
        <v>20.92314998348202</v>
      </c>
      <c r="L19" s="105"/>
      <c r="M19" s="415">
        <f>+'Ark1'!AJ1065</f>
        <v>372</v>
      </c>
      <c r="N19" s="105"/>
      <c r="O19" s="144">
        <f>+'Ark1'!U1065</f>
        <v>16.21360000000001</v>
      </c>
      <c r="P19" s="223">
        <f t="shared" si="10"/>
        <v>-0.78639999999998977</v>
      </c>
      <c r="Q19" s="188"/>
      <c r="R19" s="419">
        <f>+IF(M19=0,"",'Ark1'!AK1065)</f>
        <v>86.778763440860189</v>
      </c>
      <c r="S19" s="105"/>
      <c r="T19" s="419">
        <f>+IF(M19=0,"",'Ark1'!AL1065)</f>
        <v>24.836330523726847</v>
      </c>
      <c r="U19" s="105"/>
      <c r="V19" s="108">
        <f>+'Ark1'!S1065</f>
        <v>9.2240000000000002</v>
      </c>
      <c r="W19" s="119">
        <f t="shared" si="11"/>
        <v>1.2240000000000002</v>
      </c>
      <c r="X19" s="70">
        <f>+'Ark1'!T1065</f>
        <v>7.0426666666666646</v>
      </c>
      <c r="Y19" s="144">
        <f>+'Ark1'!W1065</f>
        <v>11.733333333333331</v>
      </c>
      <c r="Z19" s="293">
        <f>+'Ark1'!X1065</f>
        <v>48.266666666666659</v>
      </c>
      <c r="AA19" s="293">
        <f>+'Ark1'!Y1065</f>
        <v>1.0666666666666664</v>
      </c>
      <c r="AB19" s="75"/>
      <c r="AC19" s="144">
        <f>+'Ark1'!AA1065</f>
        <v>2.6837091943799938</v>
      </c>
      <c r="AD19" s="70">
        <f>+'Ark1'!AB1065</f>
        <v>1.2145605515301929</v>
      </c>
      <c r="AE19" s="70">
        <f>+'Ark1'!AC1065</f>
        <v>1.3339838413147651</v>
      </c>
      <c r="AF19" s="293">
        <f>+'Ark1'!AD1065</f>
        <v>56.274629836285591</v>
      </c>
      <c r="AG19" s="293">
        <f>+'Ark1'!AE1065</f>
        <v>43.27585784424047</v>
      </c>
      <c r="AH19" s="293">
        <f>+'Ark1'!AF1065</f>
        <v>46.153196187141837</v>
      </c>
      <c r="AI19" s="70">
        <f t="shared" si="5"/>
        <v>1.7577623590633142</v>
      </c>
      <c r="AJ19" s="145">
        <f t="shared" si="12"/>
        <v>11.029411764705882</v>
      </c>
      <c r="AK19" s="47"/>
      <c r="AL19" s="4"/>
      <c r="AM19" s="61"/>
      <c r="AO19" s="1"/>
      <c r="AP19" s="459"/>
      <c r="AQ19" s="4"/>
      <c r="AR19" s="4"/>
    </row>
    <row r="20" spans="1:48" s="457" customFormat="1" ht="15.6">
      <c r="A20" s="47"/>
      <c r="B20" s="69">
        <f>+'Ark1'!C1066</f>
        <v>2024</v>
      </c>
      <c r="C20" s="69">
        <f>+'Ark1'!O1066</f>
        <v>15</v>
      </c>
      <c r="D20" s="69" t="str">
        <f>VLOOKUP(C20,RNR!$K$15:$L$28,2)</f>
        <v>Møre og Romsdal</v>
      </c>
      <c r="E20" s="69">
        <f>+'Ark1'!Q1066</f>
        <v>0</v>
      </c>
      <c r="F20" s="218">
        <f t="shared" si="7"/>
        <v>-1</v>
      </c>
      <c r="G20" s="353">
        <f>+'Ark1'!R1066</f>
        <v>0</v>
      </c>
      <c r="H20" s="218">
        <f t="shared" si="8"/>
        <v>-1</v>
      </c>
      <c r="I20" s="206">
        <f>+'Ark1'!AG1066</f>
        <v>0</v>
      </c>
      <c r="J20" s="223">
        <f t="shared" si="9"/>
        <v>-3.6153289949385402E-2</v>
      </c>
      <c r="K20" s="206">
        <f>+'Ark1'!AH1066</f>
        <v>0</v>
      </c>
      <c r="L20" s="105"/>
      <c r="M20" s="415">
        <f>+'Ark1'!AJ1066</f>
        <v>0</v>
      </c>
      <c r="N20" s="105"/>
      <c r="O20" s="144">
        <f>+'Ark1'!U1066</f>
        <v>0</v>
      </c>
      <c r="P20" s="223">
        <f t="shared" si="10"/>
        <v>-11.700000000000003</v>
      </c>
      <c r="Q20" s="188"/>
      <c r="R20" s="419" t="str">
        <f>+IF(M20=0,"",'Ark1'!AK1066)</f>
        <v/>
      </c>
      <c r="S20" s="105"/>
      <c r="T20" s="419" t="str">
        <f>+IF(M20=0,"",'Ark1'!AL1066)</f>
        <v/>
      </c>
      <c r="U20" s="105"/>
      <c r="V20" s="108">
        <f>+'Ark1'!S1066</f>
        <v>0</v>
      </c>
      <c r="W20" s="119">
        <f t="shared" si="11"/>
        <v>-8</v>
      </c>
      <c r="X20" s="70">
        <f>+'Ark1'!T1066</f>
        <v>0</v>
      </c>
      <c r="Y20" s="144">
        <f>+'Ark1'!W1066</f>
        <v>0</v>
      </c>
      <c r="Z20" s="293">
        <f>+'Ark1'!X1066</f>
        <v>0</v>
      </c>
      <c r="AA20" s="293">
        <f>+'Ark1'!Y1066</f>
        <v>0</v>
      </c>
      <c r="AB20" s="75"/>
      <c r="AC20" s="144">
        <f>+'Ark1'!AA1066</f>
        <v>0</v>
      </c>
      <c r="AD20" s="70">
        <f>+'Ark1'!AB1066</f>
        <v>0</v>
      </c>
      <c r="AE20" s="70">
        <f>+'Ark1'!AC1066</f>
        <v>0</v>
      </c>
      <c r="AF20" s="293">
        <f>+'Ark1'!AD1066</f>
        <v>0</v>
      </c>
      <c r="AG20" s="293">
        <f>+'Ark1'!AE1066</f>
        <v>0</v>
      </c>
      <c r="AH20" s="293">
        <f>+'Ark1'!AF1066</f>
        <v>0</v>
      </c>
      <c r="AI20" s="70" t="e">
        <f t="shared" si="5"/>
        <v>#DIV/0!</v>
      </c>
      <c r="AJ20" s="145" t="e">
        <f t="shared" si="12"/>
        <v>#DIV/0!</v>
      </c>
      <c r="AK20" s="47"/>
      <c r="AL20" s="4"/>
      <c r="AM20" s="61"/>
      <c r="AO20" s="1"/>
      <c r="AP20" s="459"/>
      <c r="AQ20" s="4"/>
      <c r="AR20" s="4"/>
    </row>
    <row r="21" spans="1:48" ht="15.6">
      <c r="A21" s="47"/>
      <c r="B21" s="69">
        <f>+'Ark1'!C1067</f>
        <v>2024</v>
      </c>
      <c r="C21" s="69">
        <f>+'Ark1'!O1067</f>
        <v>16</v>
      </c>
      <c r="D21" s="69" t="str">
        <f>VLOOKUP(C21,RNR!$K$15:$L$28,2)</f>
        <v>Trøndelag</v>
      </c>
      <c r="E21" s="69">
        <f>+'Ark1'!Q1067</f>
        <v>1</v>
      </c>
      <c r="F21" s="218">
        <f t="shared" si="7"/>
        <v>1</v>
      </c>
      <c r="G21" s="353">
        <f>+'Ark1'!R1067</f>
        <v>1</v>
      </c>
      <c r="H21" s="218">
        <f t="shared" si="8"/>
        <v>1</v>
      </c>
      <c r="I21" s="206">
        <f>+'Ark1'!AG1067</f>
        <v>5.2548607461902243E-2</v>
      </c>
      <c r="J21" s="223">
        <f t="shared" si="9"/>
        <v>5.2548607461902243E-2</v>
      </c>
      <c r="K21" s="206">
        <f>+'Ark1'!AH1067</f>
        <v>7.639577139081602E-2</v>
      </c>
      <c r="L21" s="105"/>
      <c r="M21" s="415">
        <f>+'Ark1'!AJ1067</f>
        <v>1</v>
      </c>
      <c r="N21" s="105"/>
      <c r="O21" s="144">
        <f>+'Ark1'!U1067</f>
        <v>22.2</v>
      </c>
      <c r="P21" s="223">
        <f t="shared" si="10"/>
        <v>22.2</v>
      </c>
      <c r="Q21" s="188"/>
      <c r="R21" s="419">
        <f>+IF(M21=0,"",'Ark1'!AK1067)</f>
        <v>114.9</v>
      </c>
      <c r="S21" s="105"/>
      <c r="T21" s="419">
        <f>+IF(M21=0,"",'Ark1'!AL1067)</f>
        <v>14.63500544618984</v>
      </c>
      <c r="U21" s="105"/>
      <c r="V21" s="108">
        <f>+'Ark1'!S1067</f>
        <v>3</v>
      </c>
      <c r="W21" s="119">
        <f t="shared" si="11"/>
        <v>3</v>
      </c>
      <c r="X21" s="70">
        <f>+'Ark1'!T1067</f>
        <v>4</v>
      </c>
      <c r="Y21" s="144">
        <f>+'Ark1'!W1067</f>
        <v>0</v>
      </c>
      <c r="Z21" s="293">
        <f>+'Ark1'!X1067</f>
        <v>100</v>
      </c>
      <c r="AA21" s="293">
        <f>+'Ark1'!Y1067</f>
        <v>0</v>
      </c>
      <c r="AB21" s="75"/>
      <c r="AC21" s="144">
        <f>+'Ark1'!AA1067</f>
        <v>0</v>
      </c>
      <c r="AD21" s="70">
        <f>+'Ark1'!AB1067</f>
        <v>0</v>
      </c>
      <c r="AE21" s="70">
        <f>+'Ark1'!AC1067</f>
        <v>0</v>
      </c>
      <c r="AF21" s="293">
        <f>+'Ark1'!AD1067</f>
        <v>0</v>
      </c>
      <c r="AG21" s="293">
        <f>+'Ark1'!AE1067</f>
        <v>0</v>
      </c>
      <c r="AH21" s="293">
        <f>+'Ark1'!AF1067</f>
        <v>0</v>
      </c>
      <c r="AI21" s="70">
        <f t="shared" si="5"/>
        <v>7.3999999999999995</v>
      </c>
      <c r="AJ21" s="145">
        <f t="shared" si="12"/>
        <v>1</v>
      </c>
      <c r="AK21" s="47"/>
      <c r="AL21" s="4"/>
      <c r="AM21" s="61"/>
      <c r="AO21" s="1"/>
      <c r="AP21">
        <v>15</v>
      </c>
      <c r="AQ21" t="s">
        <v>624</v>
      </c>
      <c r="AS21" s="2"/>
      <c r="AT21" s="2"/>
    </row>
    <row r="22" spans="1:48" ht="15.6">
      <c r="A22" s="47"/>
      <c r="B22" s="69">
        <f>+'Ark1'!C1068</f>
        <v>2024</v>
      </c>
      <c r="C22" s="69">
        <f>+'Ark1'!O1068</f>
        <v>18</v>
      </c>
      <c r="D22" s="69" t="str">
        <f>VLOOKUP(C22,RNR!$K$15:$L$28,2)</f>
        <v>Nordland</v>
      </c>
      <c r="E22" s="69">
        <f>+'Ark1'!Q1068</f>
        <v>0</v>
      </c>
      <c r="F22" s="218">
        <f t="shared" si="7"/>
        <v>0</v>
      </c>
      <c r="G22" s="353">
        <f>+'Ark1'!R1068</f>
        <v>0</v>
      </c>
      <c r="H22" s="218">
        <f t="shared" si="8"/>
        <v>0</v>
      </c>
      <c r="I22" s="206">
        <f>+'Ark1'!AG1068</f>
        <v>0</v>
      </c>
      <c r="J22" s="223">
        <f t="shared" si="9"/>
        <v>0</v>
      </c>
      <c r="K22" s="206">
        <f>+'Ark1'!AH1068</f>
        <v>0</v>
      </c>
      <c r="L22" s="105"/>
      <c r="M22" s="415">
        <f>+'Ark1'!AJ1068</f>
        <v>0</v>
      </c>
      <c r="N22" s="105"/>
      <c r="O22" s="144">
        <f>+'Ark1'!U1068</f>
        <v>0</v>
      </c>
      <c r="P22" s="223">
        <f t="shared" si="10"/>
        <v>0</v>
      </c>
      <c r="Q22" s="188"/>
      <c r="R22" s="419" t="str">
        <f>+IF(M22=0,"",'Ark1'!AK1068)</f>
        <v/>
      </c>
      <c r="S22" s="105"/>
      <c r="T22" s="419" t="str">
        <f>+IF(M22=0,"",'Ark1'!AL1068)</f>
        <v/>
      </c>
      <c r="U22" s="105"/>
      <c r="V22" s="108">
        <f>+'Ark1'!S1068</f>
        <v>0</v>
      </c>
      <c r="W22" s="119">
        <f t="shared" si="11"/>
        <v>0</v>
      </c>
      <c r="X22" s="70">
        <f>+'Ark1'!T1068</f>
        <v>0</v>
      </c>
      <c r="Y22" s="144">
        <f>+'Ark1'!W1068</f>
        <v>0</v>
      </c>
      <c r="Z22" s="293">
        <f>+'Ark1'!X1068</f>
        <v>0</v>
      </c>
      <c r="AA22" s="293">
        <f>+'Ark1'!Y1068</f>
        <v>0</v>
      </c>
      <c r="AB22" s="75"/>
      <c r="AC22" s="144">
        <f>+'Ark1'!AA1068</f>
        <v>0</v>
      </c>
      <c r="AD22" s="70">
        <f>+'Ark1'!AB1068</f>
        <v>0</v>
      </c>
      <c r="AE22" s="70">
        <f>+'Ark1'!AC1068</f>
        <v>0</v>
      </c>
      <c r="AF22" s="293">
        <f>+'Ark1'!AD1068</f>
        <v>0</v>
      </c>
      <c r="AG22" s="293">
        <f>+'Ark1'!AE1068</f>
        <v>0</v>
      </c>
      <c r="AH22" s="293">
        <f>+'Ark1'!AF1068</f>
        <v>0</v>
      </c>
      <c r="AI22" s="70" t="e">
        <f t="shared" si="5"/>
        <v>#DIV/0!</v>
      </c>
      <c r="AJ22" s="145" t="e">
        <f t="shared" si="12"/>
        <v>#DIV/0!</v>
      </c>
      <c r="AK22" s="47"/>
      <c r="AL22" s="4"/>
      <c r="AM22" s="61"/>
      <c r="AO22" s="13"/>
      <c r="AP22">
        <v>16</v>
      </c>
      <c r="AQ22" t="s">
        <v>597</v>
      </c>
      <c r="AS22" s="2"/>
      <c r="AT22" s="4"/>
      <c r="AU22" s="4"/>
      <c r="AV22" s="4"/>
    </row>
    <row r="23" spans="1:48" ht="15.6">
      <c r="A23" s="47"/>
      <c r="B23" s="69">
        <f>+'Ark1'!C1069</f>
        <v>2024</v>
      </c>
      <c r="C23" s="69">
        <f>+'Ark1'!O1069</f>
        <v>55</v>
      </c>
      <c r="D23" s="69" t="str">
        <f>VLOOKUP(C23,RNR!$K$15:$L$28,2)</f>
        <v>Troms</v>
      </c>
      <c r="E23" s="69">
        <f>+'Ark1'!Q1069</f>
        <v>0</v>
      </c>
      <c r="F23" s="218">
        <f t="shared" si="7"/>
        <v>-3</v>
      </c>
      <c r="G23" s="353">
        <f>+'Ark1'!R1069</f>
        <v>0</v>
      </c>
      <c r="H23" s="218">
        <f t="shared" si="8"/>
        <v>-59</v>
      </c>
      <c r="I23" s="206">
        <f>+'Ark1'!AG1069</f>
        <v>0</v>
      </c>
      <c r="J23" s="223">
        <f t="shared" si="9"/>
        <v>-2.1177315147164393</v>
      </c>
      <c r="K23" s="206">
        <f>+'Ark1'!AH1069</f>
        <v>0</v>
      </c>
      <c r="L23" s="105"/>
      <c r="M23" s="415">
        <f>+'Ark1'!AJ1069</f>
        <v>0</v>
      </c>
      <c r="N23" s="105"/>
      <c r="O23" s="144">
        <f>+'Ark1'!U1069</f>
        <v>0</v>
      </c>
      <c r="P23" s="223">
        <f t="shared" si="10"/>
        <v>-15.272881355932189</v>
      </c>
      <c r="Q23" s="188"/>
      <c r="R23" s="419" t="str">
        <f>+IF(M23=0,"",'Ark1'!AK1069)</f>
        <v/>
      </c>
      <c r="S23" s="105"/>
      <c r="T23" s="419" t="str">
        <f>+IF(M23=0,"",'Ark1'!AL1069)</f>
        <v/>
      </c>
      <c r="U23" s="105"/>
      <c r="V23" s="108">
        <f>+'Ark1'!S1069</f>
        <v>0</v>
      </c>
      <c r="W23" s="119">
        <f t="shared" si="11"/>
        <v>-8.881355932203391</v>
      </c>
      <c r="X23" s="70">
        <f>+'Ark1'!T1069</f>
        <v>0</v>
      </c>
      <c r="Y23" s="144">
        <f>+'Ark1'!W1069</f>
        <v>0</v>
      </c>
      <c r="Z23" s="293">
        <f>+'Ark1'!X1069</f>
        <v>0</v>
      </c>
      <c r="AA23" s="293">
        <f>+'Ark1'!Y1069</f>
        <v>0</v>
      </c>
      <c r="AB23" s="75"/>
      <c r="AC23" s="144">
        <f>+'Ark1'!AA1069</f>
        <v>0</v>
      </c>
      <c r="AD23" s="70">
        <f>+'Ark1'!AB1069</f>
        <v>0</v>
      </c>
      <c r="AE23" s="70">
        <f>+'Ark1'!AC1069</f>
        <v>0</v>
      </c>
      <c r="AF23" s="293">
        <f>+'Ark1'!AD1069</f>
        <v>0</v>
      </c>
      <c r="AG23" s="293">
        <f>+'Ark1'!AE1069</f>
        <v>0</v>
      </c>
      <c r="AH23" s="293">
        <f>+'Ark1'!AF1069</f>
        <v>0</v>
      </c>
      <c r="AI23" s="70" t="e">
        <f t="shared" si="5"/>
        <v>#DIV/0!</v>
      </c>
      <c r="AJ23" s="145" t="e">
        <f t="shared" si="12"/>
        <v>#DIV/0!</v>
      </c>
      <c r="AK23" s="47"/>
      <c r="AL23" s="4"/>
      <c r="AM23" s="61"/>
      <c r="AO23" s="1"/>
      <c r="AP23">
        <v>18</v>
      </c>
      <c r="AQ23" t="s">
        <v>114</v>
      </c>
    </row>
    <row r="24" spans="1:48" ht="15.6">
      <c r="A24" s="47"/>
      <c r="B24" s="69">
        <f>+'Ark1'!C1070</f>
        <v>2024</v>
      </c>
      <c r="C24" s="69">
        <f>+'Ark1'!O1070</f>
        <v>56</v>
      </c>
      <c r="D24" s="69" t="str">
        <f>VLOOKUP(C24,RNR!$K$15:$L$28,2)</f>
        <v>Finnmark</v>
      </c>
      <c r="E24" s="69">
        <f>+'Ark1'!Q1070</f>
        <v>0</v>
      </c>
      <c r="F24" s="218">
        <f t="shared" si="7"/>
        <v>-12</v>
      </c>
      <c r="G24" s="353">
        <f>+'Ark1'!R1070</f>
        <v>0</v>
      </c>
      <c r="H24" s="218">
        <f t="shared" si="8"/>
        <v>-132</v>
      </c>
      <c r="I24" s="206">
        <f>+'Ark1'!AG1070</f>
        <v>0</v>
      </c>
      <c r="J24" s="223">
        <f t="shared" si="9"/>
        <v>-4.7379755922469489</v>
      </c>
      <c r="K24" s="206">
        <f>+'Ark1'!AH1070</f>
        <v>0</v>
      </c>
      <c r="L24" s="105"/>
      <c r="M24" s="415">
        <f>+'Ark1'!AJ1070</f>
        <v>0</v>
      </c>
      <c r="N24" s="105"/>
      <c r="O24" s="144">
        <f>+'Ark1'!U1070</f>
        <v>0</v>
      </c>
      <c r="P24" s="223">
        <f t="shared" si="10"/>
        <v>-12.646212121212111</v>
      </c>
      <c r="Q24" s="188"/>
      <c r="R24" s="419" t="str">
        <f>+IF(M24=0,"",'Ark1'!AK1070)</f>
        <v/>
      </c>
      <c r="S24" s="105"/>
      <c r="T24" s="419" t="str">
        <f>+IF(M24=0,"",'Ark1'!AL1070)</f>
        <v/>
      </c>
      <c r="U24" s="105"/>
      <c r="V24" s="108">
        <f>+'Ark1'!S1070</f>
        <v>0</v>
      </c>
      <c r="W24" s="119">
        <f t="shared" si="11"/>
        <v>-8.7348484848484844</v>
      </c>
      <c r="X24" s="70">
        <f>+'Ark1'!T1070</f>
        <v>0</v>
      </c>
      <c r="Y24" s="144">
        <f>+'Ark1'!W1070</f>
        <v>0</v>
      </c>
      <c r="Z24" s="293">
        <f>+'Ark1'!X1070</f>
        <v>0</v>
      </c>
      <c r="AA24" s="293">
        <f>+'Ark1'!Y1070</f>
        <v>0</v>
      </c>
      <c r="AB24" s="75"/>
      <c r="AC24" s="144">
        <f>+'Ark1'!AA1070</f>
        <v>0</v>
      </c>
      <c r="AD24" s="70">
        <f>+'Ark1'!AB1070</f>
        <v>0</v>
      </c>
      <c r="AE24" s="70">
        <f>+'Ark1'!AC1070</f>
        <v>0</v>
      </c>
      <c r="AF24" s="293">
        <f>+'Ark1'!AD1070</f>
        <v>0</v>
      </c>
      <c r="AG24" s="293">
        <f>+'Ark1'!AE1070</f>
        <v>0</v>
      </c>
      <c r="AH24" s="293">
        <f>+'Ark1'!AF1070</f>
        <v>0</v>
      </c>
      <c r="AI24" s="70" t="e">
        <f t="shared" si="5"/>
        <v>#DIV/0!</v>
      </c>
      <c r="AJ24" s="145" t="e">
        <f t="shared" si="12"/>
        <v>#DIV/0!</v>
      </c>
      <c r="AK24" s="47"/>
      <c r="AL24" s="4"/>
      <c r="AM24" s="61"/>
      <c r="AO24" s="1"/>
      <c r="AP24" s="2">
        <v>54</v>
      </c>
      <c r="AQ24" s="2" t="s">
        <v>634</v>
      </c>
    </row>
    <row r="25" spans="1:48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05"/>
      <c r="O25" s="47"/>
      <c r="P25" s="47"/>
      <c r="Q25" s="188"/>
      <c r="R25" s="47"/>
      <c r="S25" s="105"/>
      <c r="T25" s="47"/>
      <c r="U25" s="47"/>
      <c r="V25" s="47"/>
      <c r="W25" s="47"/>
      <c r="X25" s="47"/>
      <c r="Y25" s="47"/>
      <c r="Z25" s="47"/>
      <c r="AA25" s="47"/>
      <c r="AB25" s="75"/>
      <c r="AC25" s="47"/>
      <c r="AD25" s="47"/>
      <c r="AE25" s="47"/>
      <c r="AF25" s="47"/>
      <c r="AG25" s="47"/>
      <c r="AH25" s="47"/>
      <c r="AI25" s="47"/>
      <c r="AJ25" s="47"/>
      <c r="AK25" s="47"/>
      <c r="AL25" s="4"/>
      <c r="AM25" s="61"/>
      <c r="AO25" s="1"/>
      <c r="AP25" s="2"/>
      <c r="AQ25" s="2"/>
    </row>
    <row r="26" spans="1:48" ht="15.6">
      <c r="A26" s="47"/>
      <c r="B26" s="2">
        <f>+'Ark1'!C1071</f>
        <v>2023</v>
      </c>
      <c r="C26" s="2">
        <f>+'Ark1'!O1071</f>
        <v>1</v>
      </c>
      <c r="D26" s="69" t="str">
        <f>VLOOKUP(C26,RNR!$K$15:$L$28,2)</f>
        <v>Østfold</v>
      </c>
      <c r="E26" s="2">
        <f>+'Ark1'!Q1071</f>
        <v>4</v>
      </c>
      <c r="F26" s="322">
        <f t="shared" ref="F26:F31" si="13">+E26-E41</f>
        <v>4</v>
      </c>
      <c r="G26" s="333">
        <f>+'Ark1'!R1071</f>
        <v>11</v>
      </c>
      <c r="H26" s="322">
        <f t="shared" ref="H26:H31" si="14">+G26-G41</f>
        <v>11</v>
      </c>
      <c r="I26" s="156">
        <f>+'Ark1'!AG1071</f>
        <v>0.3976861894432393</v>
      </c>
      <c r="J26" s="323">
        <f t="shared" ref="J26:J31" si="15">+I26-I41</f>
        <v>0.3976861894432393</v>
      </c>
      <c r="K26" s="156">
        <f>+'Ark1'!AH1071</f>
        <v>0.3093485120336571</v>
      </c>
      <c r="L26" s="105"/>
      <c r="M26" s="415">
        <f>+'Ark1'!AJ1071</f>
        <v>11</v>
      </c>
      <c r="N26" s="105"/>
      <c r="O26" s="60">
        <f>+'Ark1'!U1071</f>
        <v>11.81818181818182</v>
      </c>
      <c r="P26" s="323">
        <f t="shared" ref="P26:P31" si="16">+O26-O41</f>
        <v>11.81818181818182</v>
      </c>
      <c r="Q26" s="188"/>
      <c r="R26" s="419">
        <f>+IF(M26=0,"",'Ark1'!AK1071)</f>
        <v>86.463636363636382</v>
      </c>
      <c r="S26" s="105"/>
      <c r="T26" s="419">
        <f>+IF(M26=0,"",'Ark1'!AL1071)</f>
        <v>18.564433675476607</v>
      </c>
      <c r="U26" s="105"/>
      <c r="V26" s="5">
        <f>+'Ark1'!S1071</f>
        <v>7.2727272727272716</v>
      </c>
      <c r="W26" s="324">
        <f t="shared" ref="W26:W31" si="17">+V26-V41</f>
        <v>7.2727272727272716</v>
      </c>
      <c r="X26" s="5">
        <f>+'Ark1'!T1071</f>
        <v>5</v>
      </c>
      <c r="Y26" s="60">
        <f>+'Ark1'!W1071</f>
        <v>0</v>
      </c>
      <c r="Z26" s="18">
        <f>+'Ark1'!X1071</f>
        <v>0</v>
      </c>
      <c r="AA26" s="18">
        <f>+'Ark1'!Y1071</f>
        <v>0</v>
      </c>
      <c r="AB26" s="75"/>
      <c r="AC26" s="60">
        <f>+'Ark1'!AA1071</f>
        <v>1.537895954524281</v>
      </c>
      <c r="AD26" s="5">
        <f>+'Ark1'!AB1071</f>
        <v>1.2856486930664521</v>
      </c>
      <c r="AE26" s="5">
        <f>+'Ark1'!AC1071</f>
        <v>1.2060453783110547</v>
      </c>
      <c r="AF26" s="18">
        <f>+'Ark1'!AD1071</f>
        <v>27.796301120827874</v>
      </c>
      <c r="AG26" s="18">
        <f>+'Ark1'!AE1071</f>
        <v>38.720753753805944</v>
      </c>
      <c r="AH26" s="18">
        <f>+'Ark1'!AF1071</f>
        <v>64.493216697572379</v>
      </c>
      <c r="AI26" s="60">
        <f t="shared" ref="AI26:AI39" si="18">+O26/V26</f>
        <v>1.6250000000000004</v>
      </c>
      <c r="AJ26" s="18">
        <f t="shared" ref="AJ26:AJ31" si="19">+G26/E26</f>
        <v>2.75</v>
      </c>
      <c r="AK26" s="47"/>
      <c r="AL26" s="4"/>
      <c r="AM26" s="61"/>
      <c r="AO26" s="1"/>
      <c r="AP26" s="5"/>
      <c r="AR26" s="2"/>
      <c r="AS26" s="2"/>
      <c r="AT26" s="2"/>
    </row>
    <row r="27" spans="1:48" ht="15.6">
      <c r="A27" s="47"/>
      <c r="B27" s="2">
        <f>+'Ark1'!C1072</f>
        <v>2023</v>
      </c>
      <c r="C27" s="2">
        <f>+'Ark1'!O1072</f>
        <v>2</v>
      </c>
      <c r="D27" s="69" t="str">
        <f>VLOOKUP(C27,RNR!$K$15:$L$28,2)</f>
        <v>Akershus</v>
      </c>
      <c r="E27" s="2">
        <f>+'Ark1'!Q1072</f>
        <v>6</v>
      </c>
      <c r="F27" s="322">
        <f t="shared" si="13"/>
        <v>3</v>
      </c>
      <c r="G27" s="333">
        <f>+'Ark1'!R1072</f>
        <v>69</v>
      </c>
      <c r="H27" s="322">
        <f t="shared" si="14"/>
        <v>10</v>
      </c>
      <c r="I27" s="156">
        <f>+'Ark1'!AG1072</f>
        <v>2.4945770065075918</v>
      </c>
      <c r="J27" s="323">
        <f t="shared" si="15"/>
        <v>0.37684549179115256</v>
      </c>
      <c r="K27" s="156">
        <f>+'Ark1'!AH1072</f>
        <v>2.1825727325943847</v>
      </c>
      <c r="L27" s="105"/>
      <c r="M27" s="415">
        <f>+'Ark1'!AJ1072</f>
        <v>69</v>
      </c>
      <c r="N27" s="105"/>
      <c r="O27" s="60">
        <f>+'Ark1'!U1072</f>
        <v>13.2927536231884</v>
      </c>
      <c r="P27" s="323">
        <f t="shared" si="16"/>
        <v>-1.9801277327437887</v>
      </c>
      <c r="Q27" s="188"/>
      <c r="R27" s="419">
        <f>+IF(M27=0,"",'Ark1'!AK1072)</f>
        <v>86.211594202898581</v>
      </c>
      <c r="S27" s="105"/>
      <c r="T27" s="419">
        <f>+IF(M27=0,"",'Ark1'!AL1072)</f>
        <v>20.731991879361619</v>
      </c>
      <c r="U27" s="105"/>
      <c r="V27" s="5">
        <f>+'Ark1'!S1072</f>
        <v>8.0144927536231876</v>
      </c>
      <c r="W27" s="324">
        <f t="shared" si="17"/>
        <v>-0.86686317858020345</v>
      </c>
      <c r="X27" s="5">
        <f>+'Ark1'!T1072</f>
        <v>6.1449275362318829</v>
      </c>
      <c r="Y27" s="60">
        <f>+'Ark1'!W1072</f>
        <v>10.144927536231885</v>
      </c>
      <c r="Z27" s="18">
        <f>+'Ark1'!X1072</f>
        <v>27.536231884057976</v>
      </c>
      <c r="AA27" s="18">
        <f>+'Ark1'!Y1072</f>
        <v>0</v>
      </c>
      <c r="AB27" s="75"/>
      <c r="AC27" s="60">
        <f>+'Ark1'!AA1072</f>
        <v>3.750799676690391</v>
      </c>
      <c r="AD27" s="5">
        <f>+'Ark1'!AB1072</f>
        <v>1.6723909260001963</v>
      </c>
      <c r="AE27" s="5">
        <f>+'Ark1'!AC1072</f>
        <v>2.0378687525746155</v>
      </c>
      <c r="AF27" s="18">
        <f>+'Ark1'!AD1072</f>
        <v>78.393918224469743</v>
      </c>
      <c r="AG27" s="18">
        <f>+'Ark1'!AE1072</f>
        <v>77.183159933544303</v>
      </c>
      <c r="AH27" s="18">
        <f>+'Ark1'!AF1072</f>
        <v>69.252935449749685</v>
      </c>
      <c r="AI27" s="60">
        <f t="shared" si="18"/>
        <v>1.6585895117540681</v>
      </c>
      <c r="AJ27" s="18">
        <f t="shared" si="19"/>
        <v>11.5</v>
      </c>
      <c r="AK27" s="47"/>
      <c r="AL27" s="4"/>
      <c r="AM27" s="61"/>
      <c r="AO27" s="1"/>
      <c r="AP27" s="5"/>
      <c r="AR27" s="2"/>
      <c r="AS27" s="2"/>
      <c r="AT27" s="2"/>
    </row>
    <row r="28" spans="1:48" ht="15.6">
      <c r="A28" s="47"/>
      <c r="B28" s="2">
        <f>+'Ark1'!C1073</f>
        <v>2023</v>
      </c>
      <c r="C28" s="2">
        <f>+'Ark1'!O1073</f>
        <v>3</v>
      </c>
      <c r="D28" s="69" t="str">
        <f>VLOOKUP(C28,RNR!$K$15:$L$28,2)</f>
        <v>Buskerud</v>
      </c>
      <c r="E28" s="2">
        <f>+'Ark1'!Q1073</f>
        <v>16</v>
      </c>
      <c r="F28" s="322">
        <f t="shared" si="13"/>
        <v>4</v>
      </c>
      <c r="G28" s="333">
        <f>+'Ark1'!R1073</f>
        <v>209</v>
      </c>
      <c r="H28" s="322">
        <f t="shared" si="14"/>
        <v>77</v>
      </c>
      <c r="I28" s="156">
        <f>+'Ark1'!AG1073</f>
        <v>7.5560375994215487</v>
      </c>
      <c r="J28" s="323">
        <f t="shared" si="15"/>
        <v>2.8180620071745999</v>
      </c>
      <c r="K28" s="156">
        <f>+'Ark1'!AH1073</f>
        <v>7.319661715504064</v>
      </c>
      <c r="L28" s="105"/>
      <c r="M28" s="415">
        <f>+'Ark1'!AJ1073</f>
        <v>166</v>
      </c>
      <c r="N28" s="105"/>
      <c r="O28" s="60">
        <f>+'Ark1'!U1073</f>
        <v>14.717703349282289</v>
      </c>
      <c r="P28" s="323">
        <f t="shared" si="16"/>
        <v>2.0714912280701778</v>
      </c>
      <c r="Q28" s="188"/>
      <c r="R28" s="419">
        <f>+IF(M28=0,"",'Ark1'!AK1073)</f>
        <v>83.020481927710819</v>
      </c>
      <c r="S28" s="105"/>
      <c r="T28" s="419">
        <f>+IF(M28=0,"",'Ark1'!AL1073)</f>
        <v>26.331859174033244</v>
      </c>
      <c r="U28" s="105"/>
      <c r="V28" s="5">
        <f>+'Ark1'!S1073</f>
        <v>9.3779904306220097</v>
      </c>
      <c r="W28" s="324">
        <f t="shared" si="17"/>
        <v>0.64314194577352524</v>
      </c>
      <c r="X28" s="5">
        <f>+'Ark1'!T1073</f>
        <v>7.2583732057416253</v>
      </c>
      <c r="Y28" s="60">
        <f>+'Ark1'!W1073</f>
        <v>17.224880382775119</v>
      </c>
      <c r="Z28" s="18">
        <f>+'Ark1'!X1073</f>
        <v>31.100478468899528</v>
      </c>
      <c r="AA28" s="18">
        <f>+'Ark1'!Y1073</f>
        <v>0</v>
      </c>
      <c r="AB28" s="75"/>
      <c r="AC28" s="60">
        <f>+'Ark1'!AA1073</f>
        <v>3.0972471938708992</v>
      </c>
      <c r="AD28" s="5">
        <f>+'Ark1'!AB1073</f>
        <v>1.399143203270383</v>
      </c>
      <c r="AE28" s="5">
        <f>+'Ark1'!AC1073</f>
        <v>1.5374866816087109</v>
      </c>
      <c r="AF28" s="18">
        <f>+'Ark1'!AD1073</f>
        <v>72.827813387618846</v>
      </c>
      <c r="AG28" s="18">
        <f>+'Ark1'!AE1073</f>
        <v>65.324494097081555</v>
      </c>
      <c r="AH28" s="18">
        <f>+'Ark1'!AF1073</f>
        <v>65.745758874525293</v>
      </c>
      <c r="AI28" s="60">
        <f t="shared" si="18"/>
        <v>1.5693877551020399</v>
      </c>
      <c r="AJ28" s="18">
        <f t="shared" si="19"/>
        <v>13.0625</v>
      </c>
      <c r="AK28" s="47"/>
      <c r="AL28" s="4"/>
      <c r="AM28" s="61"/>
      <c r="AO28" s="1"/>
      <c r="AP28" s="5"/>
      <c r="AR28" s="2"/>
      <c r="AS28" s="2"/>
      <c r="AT28" s="2"/>
    </row>
    <row r="29" spans="1:48" ht="15.6">
      <c r="A29" s="47"/>
      <c r="B29" s="2">
        <f>+'Ark1'!C1074</f>
        <v>2023</v>
      </c>
      <c r="C29" s="2">
        <f>+'Ark1'!O1074</f>
        <v>4</v>
      </c>
      <c r="D29" s="69" t="str">
        <f>VLOOKUP(C29,RNR!$K$15:$L$28,2)</f>
        <v>Innlandet</v>
      </c>
      <c r="E29" s="2">
        <f>+'Ark1'!Q1074</f>
        <v>10</v>
      </c>
      <c r="F29" s="322">
        <f t="shared" si="13"/>
        <v>1</v>
      </c>
      <c r="G29" s="333">
        <f>+'Ark1'!R1074</f>
        <v>172</v>
      </c>
      <c r="H29" s="322">
        <f t="shared" si="14"/>
        <v>-16</v>
      </c>
      <c r="I29" s="156">
        <f>+'Ark1'!AG1074</f>
        <v>6.2183658712942886</v>
      </c>
      <c r="J29" s="323">
        <f t="shared" si="15"/>
        <v>-0.52965997220893968</v>
      </c>
      <c r="K29" s="156">
        <f>+'Ark1'!AH1074</f>
        <v>5.370290168904285</v>
      </c>
      <c r="L29" s="105"/>
      <c r="M29" s="415">
        <f>+'Ark1'!AJ1074</f>
        <v>87</v>
      </c>
      <c r="N29" s="105"/>
      <c r="O29" s="60">
        <f>+'Ark1'!U1074</f>
        <v>13.120930232558139</v>
      </c>
      <c r="P29" s="323">
        <f t="shared" si="16"/>
        <v>0.71667491340920009</v>
      </c>
      <c r="Q29" s="188"/>
      <c r="R29" s="419">
        <f>+IF(M29=0,"",'Ark1'!AK1074)</f>
        <v>84.922988505747114</v>
      </c>
      <c r="S29" s="105"/>
      <c r="T29" s="419">
        <f>+IF(M29=0,"",'Ark1'!AL1074)</f>
        <v>23.7196101727117</v>
      </c>
      <c r="U29" s="105"/>
      <c r="V29" s="5">
        <f>+'Ark1'!S1074</f>
        <v>8.3430232558139554</v>
      </c>
      <c r="W29" s="324">
        <f t="shared" si="17"/>
        <v>0.72068283028204139</v>
      </c>
      <c r="X29" s="5">
        <f>+'Ark1'!T1074</f>
        <v>6.325581395348836</v>
      </c>
      <c r="Y29" s="60">
        <f>+'Ark1'!W1074</f>
        <v>5.8139534883720918</v>
      </c>
      <c r="Z29" s="18">
        <f>+'Ark1'!X1074</f>
        <v>5.8139534883720918</v>
      </c>
      <c r="AA29" s="18">
        <f>+'Ark1'!Y1074</f>
        <v>1.1627906976744189</v>
      </c>
      <c r="AB29" s="75"/>
      <c r="AC29" s="60">
        <f>+'Ark1'!AA1074</f>
        <v>2.767948458615356</v>
      </c>
      <c r="AD29" s="5">
        <f>+'Ark1'!AB1074</f>
        <v>1.168286431276881</v>
      </c>
      <c r="AE29" s="5">
        <f>+'Ark1'!AC1074</f>
        <v>1.5359404396240373</v>
      </c>
      <c r="AF29" s="18">
        <f>+'Ark1'!AD1074</f>
        <v>45.911955660257618</v>
      </c>
      <c r="AG29" s="18">
        <f>+'Ark1'!AE1074</f>
        <v>54.691632810462949</v>
      </c>
      <c r="AH29" s="18">
        <f>+'Ark1'!AF1074</f>
        <v>42.700464797571072</v>
      </c>
      <c r="AI29" s="60">
        <f t="shared" si="18"/>
        <v>1.5726829268292679</v>
      </c>
      <c r="AJ29" s="18">
        <f t="shared" si="19"/>
        <v>17.2</v>
      </c>
      <c r="AK29" s="47"/>
      <c r="AL29" s="4"/>
      <c r="AM29" s="61"/>
      <c r="AO29" s="1"/>
      <c r="AP29" s="5"/>
      <c r="AR29" s="2"/>
      <c r="AS29" s="2"/>
      <c r="AT29" s="2"/>
    </row>
    <row r="30" spans="1:48" ht="15.6">
      <c r="A30" s="47"/>
      <c r="B30" s="2">
        <f>+'Ark1'!C1075</f>
        <v>2023</v>
      </c>
      <c r="C30" s="2">
        <f>+'Ark1'!O1075</f>
        <v>7</v>
      </c>
      <c r="D30" s="69" t="str">
        <f>VLOOKUP(C30,RNR!$K$15:$L$28,2)</f>
        <v>Vestfold</v>
      </c>
      <c r="E30" s="2">
        <f>+'Ark1'!Q1075</f>
        <v>0</v>
      </c>
      <c r="F30" s="322">
        <f t="shared" si="13"/>
        <v>0</v>
      </c>
      <c r="G30" s="333">
        <f>+'Ark1'!R1075</f>
        <v>0</v>
      </c>
      <c r="H30" s="322">
        <f t="shared" si="14"/>
        <v>0</v>
      </c>
      <c r="I30" s="156">
        <f>+'Ark1'!AG1075</f>
        <v>0</v>
      </c>
      <c r="J30" s="323">
        <f t="shared" si="15"/>
        <v>0</v>
      </c>
      <c r="K30" s="156">
        <f>+'Ark1'!AH1075</f>
        <v>0</v>
      </c>
      <c r="L30" s="105"/>
      <c r="M30" s="415">
        <f>+'Ark1'!AJ1075</f>
        <v>0</v>
      </c>
      <c r="N30" s="105"/>
      <c r="O30" s="60">
        <f>+'Ark1'!U1075</f>
        <v>0</v>
      </c>
      <c r="P30" s="323">
        <f t="shared" si="16"/>
        <v>0</v>
      </c>
      <c r="Q30" s="188"/>
      <c r="R30" s="419" t="str">
        <f>+IF(M30=0,"",'Ark1'!AK1075)</f>
        <v/>
      </c>
      <c r="S30" s="105"/>
      <c r="T30" s="419" t="str">
        <f>+IF(M30=0,"",'Ark1'!AL1075)</f>
        <v/>
      </c>
      <c r="U30" s="105"/>
      <c r="V30" s="5">
        <f>+'Ark1'!S1075</f>
        <v>0</v>
      </c>
      <c r="W30" s="324">
        <f t="shared" si="17"/>
        <v>0</v>
      </c>
      <c r="X30" s="5">
        <f>+'Ark1'!T1075</f>
        <v>0</v>
      </c>
      <c r="Y30" s="60">
        <f>+'Ark1'!W1075</f>
        <v>0</v>
      </c>
      <c r="Z30" s="18">
        <f>+'Ark1'!X1075</f>
        <v>0</v>
      </c>
      <c r="AA30" s="18">
        <f>+'Ark1'!Y1075</f>
        <v>0</v>
      </c>
      <c r="AB30" s="75"/>
      <c r="AC30" s="60">
        <f>+'Ark1'!AA1075</f>
        <v>0</v>
      </c>
      <c r="AD30" s="5">
        <f>+'Ark1'!AB1075</f>
        <v>0</v>
      </c>
      <c r="AE30" s="5">
        <f>+'Ark1'!AC1075</f>
        <v>0</v>
      </c>
      <c r="AF30" s="18">
        <f>+'Ark1'!AD1075</f>
        <v>0</v>
      </c>
      <c r="AG30" s="18">
        <f>+'Ark1'!AE1075</f>
        <v>0</v>
      </c>
      <c r="AH30" s="18">
        <f>+'Ark1'!AF1075</f>
        <v>0</v>
      </c>
      <c r="AI30" s="60" t="e">
        <f t="shared" si="18"/>
        <v>#DIV/0!</v>
      </c>
      <c r="AJ30" s="18" t="e">
        <f t="shared" si="19"/>
        <v>#DIV/0!</v>
      </c>
      <c r="AK30" s="47"/>
      <c r="AL30" s="4"/>
      <c r="AM30" s="61"/>
      <c r="AO30" s="1"/>
      <c r="AP30" s="5"/>
      <c r="AR30" s="2"/>
      <c r="AS30" s="2"/>
      <c r="AT30" s="2"/>
    </row>
    <row r="31" spans="1:48" ht="15.6">
      <c r="A31" s="47"/>
      <c r="B31" s="2">
        <f>+'Ark1'!C1076</f>
        <v>2023</v>
      </c>
      <c r="C31" s="2">
        <f>+'Ark1'!O1076</f>
        <v>8</v>
      </c>
      <c r="D31" s="69" t="str">
        <f>VLOOKUP(C31,RNR!$K$15:$L$28,2)</f>
        <v>Telemark</v>
      </c>
      <c r="E31" s="2">
        <f>+'Ark1'!Q1076</f>
        <v>5</v>
      </c>
      <c r="F31" s="322">
        <f t="shared" si="13"/>
        <v>-3</v>
      </c>
      <c r="G31" s="333">
        <f>+'Ark1'!R1076</f>
        <v>51</v>
      </c>
      <c r="H31" s="322">
        <f t="shared" si="14"/>
        <v>-74</v>
      </c>
      <c r="I31" s="156">
        <f>+'Ark1'!AG1076</f>
        <v>1.8438177874186548</v>
      </c>
      <c r="J31" s="323">
        <f t="shared" si="15"/>
        <v>-2.6429015234212589</v>
      </c>
      <c r="K31" s="156">
        <f>+'Ark1'!AH1076</f>
        <v>1.6830938658569661</v>
      </c>
      <c r="L31" s="105"/>
      <c r="M31" s="415">
        <f>+'Ark1'!AJ1076</f>
        <v>0</v>
      </c>
      <c r="N31" s="105"/>
      <c r="O31" s="60">
        <f>+'Ark1'!U1076</f>
        <v>13.868627450980391</v>
      </c>
      <c r="P31" s="323">
        <f t="shared" si="16"/>
        <v>-0.34817254901960837</v>
      </c>
      <c r="Q31" s="188"/>
      <c r="R31" s="419" t="str">
        <f>+IF(M31=0,"",'Ark1'!AK1076)</f>
        <v/>
      </c>
      <c r="S31" s="105"/>
      <c r="T31" s="419" t="str">
        <f>+IF(M31=0,"",'Ark1'!AL1076)</f>
        <v/>
      </c>
      <c r="U31" s="105"/>
      <c r="V31" s="5">
        <f>+'Ark1'!S1076</f>
        <v>8.2745098039215694</v>
      </c>
      <c r="W31" s="324">
        <f t="shared" si="17"/>
        <v>-0.18949019607843098</v>
      </c>
      <c r="X31" s="5">
        <f>+'Ark1'!T1076</f>
        <v>7.078431372549022</v>
      </c>
      <c r="Y31" s="60">
        <f>+'Ark1'!W1076</f>
        <v>19.607843137254903</v>
      </c>
      <c r="Z31" s="18">
        <f>+'Ark1'!X1076</f>
        <v>17.647058823529413</v>
      </c>
      <c r="AA31" s="18">
        <f>+'Ark1'!Y1076</f>
        <v>0</v>
      </c>
      <c r="AB31" s="75"/>
      <c r="AC31" s="60">
        <f>+'Ark1'!AA1076</f>
        <v>2.4358829132554001</v>
      </c>
      <c r="AD31" s="5">
        <f>+'Ark1'!AB1076</f>
        <v>1.3873155255928371</v>
      </c>
      <c r="AE31" s="5">
        <f>+'Ark1'!AC1076</f>
        <v>1.6785046712966845</v>
      </c>
      <c r="AF31" s="18">
        <f>+'Ark1'!AD1076</f>
        <v>64.021826618387209</v>
      </c>
      <c r="AG31" s="18">
        <f>+'Ark1'!AE1076</f>
        <v>68.494639452227474</v>
      </c>
      <c r="AH31" s="18">
        <f>+'Ark1'!AF1076</f>
        <v>58.860152262677744</v>
      </c>
      <c r="AI31" s="60">
        <f t="shared" si="18"/>
        <v>1.6760663507109002</v>
      </c>
      <c r="AJ31" s="18">
        <f t="shared" si="19"/>
        <v>10.199999999999999</v>
      </c>
      <c r="AK31" s="47"/>
      <c r="AL31" s="4"/>
      <c r="AM31" s="61"/>
      <c r="AO31" s="13"/>
      <c r="AP31" s="5"/>
      <c r="AR31" s="2"/>
      <c r="AS31" s="2"/>
      <c r="AT31" s="4"/>
      <c r="AU31" s="4"/>
      <c r="AV31" s="4"/>
    </row>
    <row r="32" spans="1:48" s="461" customFormat="1" ht="15.6">
      <c r="A32" s="47"/>
      <c r="B32" s="462">
        <f>+'Ark1'!C1077</f>
        <v>2023</v>
      </c>
      <c r="C32" s="462">
        <f>+'Ark1'!O1077</f>
        <v>9</v>
      </c>
      <c r="D32" s="69" t="str">
        <f>VLOOKUP(C32,RNR!$K$15:$L$28,2)</f>
        <v>Agder</v>
      </c>
      <c r="E32" s="462">
        <f>+'Ark1'!Q1077</f>
        <v>11</v>
      </c>
      <c r="F32" s="322">
        <f t="shared" ref="F32:F36" si="20">+E32-E47</f>
        <v>-6</v>
      </c>
      <c r="G32" s="333">
        <f>+'Ark1'!R1077</f>
        <v>101</v>
      </c>
      <c r="H32" s="322">
        <f t="shared" ref="H32:H36" si="21">+G32-G47</f>
        <v>-18</v>
      </c>
      <c r="I32" s="156">
        <f>+'Ark1'!AG1077</f>
        <v>3.6514822848879249</v>
      </c>
      <c r="J32" s="323">
        <f t="shared" ref="J32:J36" si="22">+I32-I47</f>
        <v>-0.6198744990316718</v>
      </c>
      <c r="K32" s="156">
        <f>+'Ark1'!AH1077</f>
        <v>3.3485786625673994</v>
      </c>
      <c r="L32" s="105"/>
      <c r="M32" s="415">
        <f>+'Ark1'!AJ1077</f>
        <v>21</v>
      </c>
      <c r="N32" s="105"/>
      <c r="O32" s="60">
        <f>+'Ark1'!U1077</f>
        <v>13.932673267326727</v>
      </c>
      <c r="P32" s="323">
        <f t="shared" ref="P32:P36" si="23">+O32-O47</f>
        <v>0.36880772110823479</v>
      </c>
      <c r="Q32" s="188"/>
      <c r="R32" s="419">
        <f>+IF(M32=0,"",'Ark1'!AK1077)</f>
        <v>79.971428571428518</v>
      </c>
      <c r="S32" s="105"/>
      <c r="T32" s="419">
        <f>+IF(M32=0,"",'Ark1'!AL1077)</f>
        <v>29.419448137859465</v>
      </c>
      <c r="U32" s="105"/>
      <c r="V32" s="5">
        <f>+'Ark1'!S1077</f>
        <v>8.8613861386138613</v>
      </c>
      <c r="W32" s="324">
        <f t="shared" ref="W32:W36" si="24">+V32-V47</f>
        <v>0.19752059239537267</v>
      </c>
      <c r="X32" s="5">
        <f>+'Ark1'!T1077</f>
        <v>6.1485148514851478</v>
      </c>
      <c r="Y32" s="60">
        <f>+'Ark1'!W1077</f>
        <v>19.801980198019798</v>
      </c>
      <c r="Z32" s="463">
        <f>+'Ark1'!X1077</f>
        <v>23.762376237623766</v>
      </c>
      <c r="AA32" s="463">
        <f>+'Ark1'!Y1077</f>
        <v>0</v>
      </c>
      <c r="AB32" s="75"/>
      <c r="AC32" s="60">
        <f>+'Ark1'!AA1077</f>
        <v>2.9787733840364754</v>
      </c>
      <c r="AD32" s="5">
        <f>+'Ark1'!AB1077</f>
        <v>1.2975964297351219</v>
      </c>
      <c r="AE32" s="5">
        <f>+'Ark1'!AC1077</f>
        <v>2.1772274976474328</v>
      </c>
      <c r="AF32" s="463">
        <f>+'Ark1'!AD1077</f>
        <v>41.434847656795945</v>
      </c>
      <c r="AG32" s="463">
        <f>+'Ark1'!AE1077</f>
        <v>60.655018385698149</v>
      </c>
      <c r="AH32" s="463">
        <f>+'Ark1'!AF1077</f>
        <v>36.124866124249216</v>
      </c>
      <c r="AI32" s="60">
        <f t="shared" si="18"/>
        <v>1.5722905027932954</v>
      </c>
      <c r="AJ32" s="463">
        <f t="shared" ref="AJ32:AJ39" si="25">+G32/E32</f>
        <v>9.1818181818181817</v>
      </c>
      <c r="AK32" s="47"/>
      <c r="AL32" s="4"/>
      <c r="AM32" s="61"/>
      <c r="AO32" s="13"/>
      <c r="AP32" s="5"/>
      <c r="AR32" s="462"/>
      <c r="AS32" s="462"/>
      <c r="AT32" s="4"/>
      <c r="AU32" s="4"/>
      <c r="AV32" s="4"/>
    </row>
    <row r="33" spans="1:48" s="461" customFormat="1" ht="15.6">
      <c r="A33" s="47"/>
      <c r="B33" s="462">
        <f>+'Ark1'!C1078</f>
        <v>2023</v>
      </c>
      <c r="C33" s="462">
        <f>+'Ark1'!O1078</f>
        <v>11</v>
      </c>
      <c r="D33" s="69" t="str">
        <f>VLOOKUP(C33,RNR!$K$15:$L$28,2)</f>
        <v>Rogaland</v>
      </c>
      <c r="E33" s="462">
        <f>+'Ark1'!Q1078</f>
        <v>133</v>
      </c>
      <c r="F33" s="322">
        <f t="shared" si="20"/>
        <v>-2</v>
      </c>
      <c r="G33" s="333">
        <f>+'Ark1'!R1078</f>
        <v>1742</v>
      </c>
      <c r="H33" s="322">
        <f t="shared" si="21"/>
        <v>95</v>
      </c>
      <c r="I33" s="156">
        <f>+'Ark1'!AG1078</f>
        <v>62.979031091829349</v>
      </c>
      <c r="J33" s="323">
        <f t="shared" si="22"/>
        <v>3.8620174522026431</v>
      </c>
      <c r="K33" s="156">
        <f>+'Ark1'!AH1078</f>
        <v>65.106915604966716</v>
      </c>
      <c r="L33" s="105"/>
      <c r="M33" s="415">
        <f>+'Ark1'!AJ1078</f>
        <v>804</v>
      </c>
      <c r="N33" s="105"/>
      <c r="O33" s="60">
        <f>+'Ark1'!U1078</f>
        <v>15.706314580941452</v>
      </c>
      <c r="P33" s="323">
        <f t="shared" si="23"/>
        <v>0.66004864287221388</v>
      </c>
      <c r="Q33" s="188"/>
      <c r="R33" s="419">
        <f>+IF(M33=0,"",'Ark1'!AK1078)</f>
        <v>86.979353233830849</v>
      </c>
      <c r="S33" s="105"/>
      <c r="T33" s="419">
        <f>+IF(M33=0,"",'Ark1'!AL1078)</f>
        <v>23.177609936517953</v>
      </c>
      <c r="U33" s="105"/>
      <c r="V33" s="5">
        <f>+'Ark1'!S1078</f>
        <v>9.0482204362801379</v>
      </c>
      <c r="W33" s="324">
        <f t="shared" si="24"/>
        <v>0.21154769796805795</v>
      </c>
      <c r="X33" s="5">
        <f>+'Ark1'!T1078</f>
        <v>6.5195177956371992</v>
      </c>
      <c r="Y33" s="60">
        <f>+'Ark1'!W1078</f>
        <v>8.151549942594718</v>
      </c>
      <c r="Z33" s="463">
        <f>+'Ark1'!X1078</f>
        <v>39.494833524684282</v>
      </c>
      <c r="AA33" s="463">
        <f>+'Ark1'!Y1078</f>
        <v>2.9850746268656723</v>
      </c>
      <c r="AB33" s="75"/>
      <c r="AC33" s="60">
        <f>+'Ark1'!AA1078</f>
        <v>3.0692477247108556</v>
      </c>
      <c r="AD33" s="5">
        <f>+'Ark1'!AB1078</f>
        <v>0.99075794761631741</v>
      </c>
      <c r="AE33" s="5">
        <f>+'Ark1'!AC1078</f>
        <v>1.4786727989109036</v>
      </c>
      <c r="AF33" s="463">
        <f>+'Ark1'!AD1078</f>
        <v>26.785195353510279</v>
      </c>
      <c r="AG33" s="463">
        <f>+'Ark1'!AE1078</f>
        <v>45.989426904731843</v>
      </c>
      <c r="AH33" s="463">
        <f>+'Ark1'!AF1078</f>
        <v>23.054500268429745</v>
      </c>
      <c r="AI33" s="60">
        <f t="shared" si="18"/>
        <v>1.73584570485979</v>
      </c>
      <c r="AJ33" s="463">
        <f t="shared" si="25"/>
        <v>13.097744360902256</v>
      </c>
      <c r="AK33" s="47"/>
      <c r="AL33" s="4"/>
      <c r="AM33" s="61"/>
      <c r="AO33" s="13"/>
      <c r="AP33" s="5"/>
      <c r="AR33" s="462"/>
      <c r="AS33" s="462"/>
      <c r="AT33" s="4"/>
      <c r="AU33" s="4"/>
      <c r="AV33" s="4"/>
    </row>
    <row r="34" spans="1:48" s="461" customFormat="1" ht="15.6">
      <c r="A34" s="47"/>
      <c r="B34" s="462">
        <f>+'Ark1'!C1079</f>
        <v>2023</v>
      </c>
      <c r="C34" s="462">
        <f>+'Ark1'!O1079</f>
        <v>14</v>
      </c>
      <c r="D34" s="69" t="str">
        <f>VLOOKUP(C34,RNR!$K$15:$L$28,2)</f>
        <v>Vestland</v>
      </c>
      <c r="E34" s="462">
        <f>+'Ark1'!Q1079</f>
        <v>39</v>
      </c>
      <c r="F34" s="322">
        <f t="shared" si="20"/>
        <v>-21</v>
      </c>
      <c r="G34" s="333">
        <f>+'Ark1'!R1079</f>
        <v>347</v>
      </c>
      <c r="H34" s="322">
        <f t="shared" si="21"/>
        <v>-121</v>
      </c>
      <c r="I34" s="156">
        <f>+'Ark1'!AG1079</f>
        <v>12.545191612436728</v>
      </c>
      <c r="J34" s="323">
        <f t="shared" si="22"/>
        <v>-4.2530854873479136</v>
      </c>
      <c r="K34" s="156">
        <f>+'Ark1'!AH1079</f>
        <v>12.712320161432327</v>
      </c>
      <c r="L34" s="105"/>
      <c r="M34" s="415">
        <f>+'Ark1'!AJ1079</f>
        <v>0</v>
      </c>
      <c r="N34" s="105"/>
      <c r="O34" s="60">
        <f>+'Ark1'!U1079</f>
        <v>15.395389048991357</v>
      </c>
      <c r="P34" s="323">
        <f t="shared" si="23"/>
        <v>-6.3585309982983063E-2</v>
      </c>
      <c r="Q34" s="188"/>
      <c r="R34" s="419" t="str">
        <f>+IF(M34=0,"",'Ark1'!AK1079)</f>
        <v/>
      </c>
      <c r="S34" s="105"/>
      <c r="T34" s="419" t="str">
        <f>+IF(M34=0,"",'Ark1'!AL1079)</f>
        <v/>
      </c>
      <c r="U34" s="105"/>
      <c r="V34" s="5">
        <f>+'Ark1'!S1079</f>
        <v>8.3832853025936629</v>
      </c>
      <c r="W34" s="324">
        <f t="shared" si="24"/>
        <v>0.1567895760979372</v>
      </c>
      <c r="X34" s="5">
        <f>+'Ark1'!T1079</f>
        <v>6.6368876080691628</v>
      </c>
      <c r="Y34" s="60">
        <f>+'Ark1'!W1079</f>
        <v>6.6282420749279556</v>
      </c>
      <c r="Z34" s="463">
        <f>+'Ark1'!X1079</f>
        <v>38.616714697406344</v>
      </c>
      <c r="AA34" s="463">
        <f>+'Ark1'!Y1079</f>
        <v>1.7291066282420748</v>
      </c>
      <c r="AB34" s="75"/>
      <c r="AC34" s="60">
        <f>+'Ark1'!AA1079</f>
        <v>2.8072531737949702</v>
      </c>
      <c r="AD34" s="5">
        <f>+'Ark1'!AB1079</f>
        <v>1.3367161090023618</v>
      </c>
      <c r="AE34" s="5">
        <f>+'Ark1'!AC1079</f>
        <v>1.4387072313207103</v>
      </c>
      <c r="AF34" s="463">
        <f>+'Ark1'!AD1079</f>
        <v>44.129133805334931</v>
      </c>
      <c r="AG34" s="463">
        <f>+'Ark1'!AE1079</f>
        <v>43.305919596265745</v>
      </c>
      <c r="AH34" s="463">
        <f>+'Ark1'!AF1079</f>
        <v>32.561660794016269</v>
      </c>
      <c r="AI34" s="60">
        <f t="shared" si="18"/>
        <v>1.8364386387074592</v>
      </c>
      <c r="AJ34" s="463">
        <f t="shared" si="25"/>
        <v>8.8974358974358978</v>
      </c>
      <c r="AK34" s="47"/>
      <c r="AL34" s="4"/>
      <c r="AM34" s="61"/>
      <c r="AO34" s="13"/>
      <c r="AP34" s="5"/>
      <c r="AR34" s="462"/>
      <c r="AS34" s="462"/>
      <c r="AT34" s="4"/>
      <c r="AU34" s="4"/>
      <c r="AV34" s="4"/>
    </row>
    <row r="35" spans="1:48" s="461" customFormat="1" ht="15.6">
      <c r="A35" s="47"/>
      <c r="B35" s="462">
        <f>+'Ark1'!C1080</f>
        <v>2023</v>
      </c>
      <c r="C35" s="462">
        <f>+'Ark1'!O1080</f>
        <v>15</v>
      </c>
      <c r="D35" s="69" t="str">
        <f>VLOOKUP(C35,RNR!$K$15:$L$28,2)</f>
        <v>Møre og Romsdal</v>
      </c>
      <c r="E35" s="462">
        <f>+'Ark1'!Q1080</f>
        <v>2</v>
      </c>
      <c r="F35" s="322">
        <f t="shared" si="20"/>
        <v>0</v>
      </c>
      <c r="G35" s="333">
        <f>+'Ark1'!R1080</f>
        <v>19</v>
      </c>
      <c r="H35" s="322">
        <f t="shared" si="21"/>
        <v>-10</v>
      </c>
      <c r="I35" s="156">
        <f>+'Ark1'!AG1080</f>
        <v>0.68691250903832235</v>
      </c>
      <c r="J35" s="323">
        <f t="shared" si="22"/>
        <v>-0.35400637107653776</v>
      </c>
      <c r="K35" s="156">
        <f>+'Ark1'!AH1080</f>
        <v>0.74648175557660146</v>
      </c>
      <c r="L35" s="105"/>
      <c r="M35" s="415">
        <f>+'Ark1'!AJ1080</f>
        <v>0</v>
      </c>
      <c r="N35" s="105"/>
      <c r="O35" s="60">
        <f>+'Ark1'!U1080</f>
        <v>16.510526315789466</v>
      </c>
      <c r="P35" s="323">
        <f t="shared" si="23"/>
        <v>-0.67912885662433098</v>
      </c>
      <c r="Q35" s="188"/>
      <c r="R35" s="419" t="str">
        <f>+IF(M35=0,"",'Ark1'!AK1080)</f>
        <v/>
      </c>
      <c r="S35" s="105"/>
      <c r="T35" s="419" t="str">
        <f>+IF(M35=0,"",'Ark1'!AL1080)</f>
        <v/>
      </c>
      <c r="U35" s="105"/>
      <c r="V35" s="5">
        <f>+'Ark1'!S1080</f>
        <v>9.5263157894736885</v>
      </c>
      <c r="W35" s="324">
        <f t="shared" si="24"/>
        <v>0.18148820326679171</v>
      </c>
      <c r="X35" s="5">
        <f>+'Ark1'!T1080</f>
        <v>7.5789473684210495</v>
      </c>
      <c r="Y35" s="60">
        <f>+'Ark1'!W1080</f>
        <v>15.789473684210527</v>
      </c>
      <c r="Z35" s="463">
        <f>+'Ark1'!X1080</f>
        <v>42.105263157894754</v>
      </c>
      <c r="AA35" s="463">
        <f>+'Ark1'!Y1080</f>
        <v>5.2631578947368443</v>
      </c>
      <c r="AB35" s="75"/>
      <c r="AC35" s="60">
        <f>+'Ark1'!AA1080</f>
        <v>3.1915834606272959</v>
      </c>
      <c r="AD35" s="5">
        <f>+'Ark1'!AB1080</f>
        <v>1.0447070126988935</v>
      </c>
      <c r="AE35" s="5">
        <f>+'Ark1'!AC1080</f>
        <v>0.99025724853825503</v>
      </c>
      <c r="AF35" s="463">
        <f>+'Ark1'!AD1080</f>
        <v>64.236804369911582</v>
      </c>
      <c r="AG35" s="463">
        <f>+'Ark1'!AE1080</f>
        <v>65.419947755362742</v>
      </c>
      <c r="AH35" s="463">
        <f>+'Ark1'!AF1080</f>
        <v>36.68350505927669</v>
      </c>
      <c r="AI35" s="60">
        <f t="shared" si="18"/>
        <v>1.7331491712707168</v>
      </c>
      <c r="AJ35" s="463">
        <f t="shared" si="25"/>
        <v>9.5</v>
      </c>
      <c r="AK35" s="47"/>
      <c r="AL35" s="4"/>
      <c r="AM35" s="61"/>
      <c r="AO35" s="13"/>
      <c r="AP35" s="5"/>
      <c r="AR35" s="462"/>
      <c r="AS35" s="462"/>
      <c r="AT35" s="4"/>
      <c r="AU35" s="4"/>
      <c r="AV35" s="4"/>
    </row>
    <row r="36" spans="1:48" ht="15.6">
      <c r="A36" s="47"/>
      <c r="B36" s="462">
        <f>+'Ark1'!C1081</f>
        <v>2023</v>
      </c>
      <c r="C36" s="462">
        <f>+'Ark1'!O1081</f>
        <v>16</v>
      </c>
      <c r="D36" s="69" t="str">
        <f>VLOOKUP(C36,RNR!$K$15:$L$28,2)</f>
        <v>Trøndelag</v>
      </c>
      <c r="E36" s="462">
        <f>+'Ark1'!Q1081</f>
        <v>4</v>
      </c>
      <c r="F36" s="322">
        <f t="shared" si="20"/>
        <v>4</v>
      </c>
      <c r="G36" s="333">
        <f>+'Ark1'!R1081</f>
        <v>13</v>
      </c>
      <c r="H36" s="322">
        <f t="shared" si="21"/>
        <v>13</v>
      </c>
      <c r="I36" s="156">
        <f>+'Ark1'!AG1081</f>
        <v>0.46999276934201006</v>
      </c>
      <c r="J36" s="323">
        <f t="shared" si="22"/>
        <v>0.46999276934201006</v>
      </c>
      <c r="K36" s="156">
        <f>+'Ark1'!AH1081</f>
        <v>0.36955249168328408</v>
      </c>
      <c r="L36" s="105"/>
      <c r="M36" s="415">
        <f>+'Ark1'!AJ1081</f>
        <v>0</v>
      </c>
      <c r="N36" s="105"/>
      <c r="O36" s="60">
        <f>+'Ark1'!U1081</f>
        <v>11.946153846153845</v>
      </c>
      <c r="P36" s="323">
        <f t="shared" si="23"/>
        <v>11.946153846153845</v>
      </c>
      <c r="Q36" s="188"/>
      <c r="R36" s="419" t="str">
        <f>+IF(M36=0,"",'Ark1'!AK1081)</f>
        <v/>
      </c>
      <c r="S36" s="105"/>
      <c r="T36" s="419" t="str">
        <f>+IF(M36=0,"",'Ark1'!AL1081)</f>
        <v/>
      </c>
      <c r="U36" s="105"/>
      <c r="V36" s="5">
        <f>+'Ark1'!S1081</f>
        <v>8.0769230769230749</v>
      </c>
      <c r="W36" s="324">
        <f t="shared" si="24"/>
        <v>8.0769230769230749</v>
      </c>
      <c r="X36" s="5">
        <f>+'Ark1'!T1081</f>
        <v>5.7692307692307692</v>
      </c>
      <c r="Y36" s="60">
        <f>+'Ark1'!W1081</f>
        <v>7.6923076923076898</v>
      </c>
      <c r="Z36" s="463">
        <f>+'Ark1'!X1081</f>
        <v>15.38461538461538</v>
      </c>
      <c r="AA36" s="463">
        <f>+'Ark1'!Y1081</f>
        <v>0</v>
      </c>
      <c r="AB36" s="75"/>
      <c r="AC36" s="60">
        <f>+'Ark1'!AA1081</f>
        <v>3.8639587879263049</v>
      </c>
      <c r="AD36" s="5">
        <f>+'Ark1'!AB1081</f>
        <v>1.1409536133993361</v>
      </c>
      <c r="AE36" s="5">
        <f>+'Ark1'!AC1081</f>
        <v>1.8040060614705504</v>
      </c>
      <c r="AF36" s="463">
        <f>+'Ark1'!AD1081</f>
        <v>47.379178575805241</v>
      </c>
      <c r="AG36" s="463">
        <f>+'Ark1'!AE1081</f>
        <v>70.66869303561333</v>
      </c>
      <c r="AH36" s="463">
        <f>+'Ark1'!AF1081</f>
        <v>56.920997883030864</v>
      </c>
      <c r="AI36" s="60">
        <f t="shared" si="18"/>
        <v>1.4790476190476192</v>
      </c>
      <c r="AJ36" s="463">
        <f t="shared" si="25"/>
        <v>3.25</v>
      </c>
      <c r="AK36" s="47"/>
      <c r="AL36" s="4"/>
      <c r="AM36" s="61"/>
      <c r="AO36" s="13"/>
      <c r="AP36" s="5"/>
      <c r="AR36" s="1"/>
      <c r="AS36" s="1"/>
      <c r="AT36" s="11"/>
      <c r="AU36" s="11"/>
      <c r="AV36" s="11"/>
    </row>
    <row r="37" spans="1:48" ht="15.6">
      <c r="A37" s="47"/>
      <c r="B37" s="462">
        <f>+'Ark1'!C1082</f>
        <v>2023</v>
      </c>
      <c r="C37" s="462">
        <f>+'Ark1'!O1082</f>
        <v>18</v>
      </c>
      <c r="D37" s="69" t="str">
        <f>VLOOKUP(C37,RNR!$K$15:$L$28,2)</f>
        <v>Nordland</v>
      </c>
      <c r="E37" s="462">
        <f>+'Ark1'!Q1082</f>
        <v>3</v>
      </c>
      <c r="F37" s="322" t="e">
        <f>+E37-#REF!</f>
        <v>#REF!</v>
      </c>
      <c r="G37" s="333">
        <f>+'Ark1'!R1082</f>
        <v>29</v>
      </c>
      <c r="H37" s="322" t="e">
        <f>+G37-#REF!</f>
        <v>#REF!</v>
      </c>
      <c r="I37" s="156">
        <f>+'Ark1'!AG1082</f>
        <v>1.0484454085321762</v>
      </c>
      <c r="J37" s="323" t="e">
        <f>+I37-#REF!</f>
        <v>#REF!</v>
      </c>
      <c r="K37" s="156">
        <f>+'Ark1'!AH1082</f>
        <v>0.74243642888077643</v>
      </c>
      <c r="L37" s="105"/>
      <c r="M37" s="415">
        <f>+'Ark1'!AJ1082</f>
        <v>0</v>
      </c>
      <c r="N37" s="105"/>
      <c r="O37" s="60">
        <f>+'Ark1'!U1082</f>
        <v>10.758620689655171</v>
      </c>
      <c r="P37" s="323" t="e">
        <f>+O37-#REF!</f>
        <v>#REF!</v>
      </c>
      <c r="Q37" s="188"/>
      <c r="R37" s="419" t="str">
        <f>+IF(M37=0,"",'Ark1'!AK1082)</f>
        <v/>
      </c>
      <c r="S37" s="105"/>
      <c r="T37" s="419" t="str">
        <f>+IF(M37=0,"",'Ark1'!AL1082)</f>
        <v/>
      </c>
      <c r="U37" s="105"/>
      <c r="V37" s="5">
        <f>+'Ark1'!S1082</f>
        <v>6.482758620689653</v>
      </c>
      <c r="W37" s="324" t="e">
        <f>+V37-#REF!</f>
        <v>#REF!</v>
      </c>
      <c r="X37" s="5">
        <f>+'Ark1'!T1082</f>
        <v>5.1724137931034484</v>
      </c>
      <c r="Y37" s="60">
        <f>+'Ark1'!W1082</f>
        <v>6.8965517241379306</v>
      </c>
      <c r="Z37" s="463">
        <f>+'Ark1'!X1082</f>
        <v>3.4482758620689653</v>
      </c>
      <c r="AA37" s="463">
        <f>+'Ark1'!Y1082</f>
        <v>3.4482758620689653</v>
      </c>
      <c r="AB37" s="75"/>
      <c r="AC37" s="60">
        <f>+'Ark1'!AA1082</f>
        <v>3.6383510135091433</v>
      </c>
      <c r="AD37" s="5">
        <f>+'Ark1'!AB1082</f>
        <v>1.0706327376731062</v>
      </c>
      <c r="AE37" s="5">
        <f>+'Ark1'!AC1082</f>
        <v>1.8949836777978049</v>
      </c>
      <c r="AF37" s="463">
        <f>+'Ark1'!AD1082</f>
        <v>63.187218022424624</v>
      </c>
      <c r="AG37" s="463">
        <f>+'Ark1'!AE1082</f>
        <v>55.419005012295827</v>
      </c>
      <c r="AH37" s="463">
        <f>+'Ark1'!AF1082</f>
        <v>53.685065242689589</v>
      </c>
      <c r="AI37" s="60">
        <f t="shared" si="18"/>
        <v>1.6595744680851068</v>
      </c>
      <c r="AJ37" s="463">
        <f t="shared" si="25"/>
        <v>9.6666666666666661</v>
      </c>
      <c r="AK37" s="47"/>
      <c r="AL37" s="4"/>
      <c r="AM37" s="61"/>
      <c r="AO37" s="5"/>
      <c r="AP37" s="5"/>
      <c r="AR37" s="1"/>
      <c r="AS37" s="1"/>
      <c r="AT37" s="11"/>
      <c r="AU37" s="11"/>
      <c r="AV37" s="11"/>
    </row>
    <row r="38" spans="1:48" ht="15.6">
      <c r="A38" s="47"/>
      <c r="B38" s="462">
        <f>+'Ark1'!C1083</f>
        <v>2023</v>
      </c>
      <c r="C38" s="462">
        <f>+'Ark1'!O1083</f>
        <v>55</v>
      </c>
      <c r="D38" s="69" t="str">
        <f>VLOOKUP(C38,RNR!$K$15:$L$28,2)</f>
        <v>Troms</v>
      </c>
      <c r="E38" s="462">
        <f>+'Ark1'!Q1083</f>
        <v>2</v>
      </c>
      <c r="F38" s="322" t="e">
        <f>+E38-#REF!</f>
        <v>#REF!</v>
      </c>
      <c r="G38" s="333">
        <f>+'Ark1'!R1083</f>
        <v>2</v>
      </c>
      <c r="H38" s="322" t="e">
        <f>+G38-#REF!</f>
        <v>#REF!</v>
      </c>
      <c r="I38" s="156">
        <f>+'Ark1'!AG1083</f>
        <v>7.2306579898770804E-2</v>
      </c>
      <c r="J38" s="323" t="e">
        <f>+I38-#REF!</f>
        <v>#REF!</v>
      </c>
      <c r="K38" s="156">
        <f>+'Ark1'!AH1083</f>
        <v>8.090653391649491E-2</v>
      </c>
      <c r="L38" s="105"/>
      <c r="M38" s="415">
        <f>+'Ark1'!AJ1083</f>
        <v>0</v>
      </c>
      <c r="N38" s="105"/>
      <c r="O38" s="60">
        <f>+'Ark1'!U1083</f>
        <v>17</v>
      </c>
      <c r="P38" s="323" t="e">
        <f>+O38-#REF!</f>
        <v>#REF!</v>
      </c>
      <c r="Q38" s="188"/>
      <c r="R38" s="419" t="str">
        <f>+IF(M38=0,"",'Ark1'!AK1083)</f>
        <v/>
      </c>
      <c r="S38" s="105"/>
      <c r="T38" s="419" t="str">
        <f>+IF(M38=0,"",'Ark1'!AL1083)</f>
        <v/>
      </c>
      <c r="U38" s="105"/>
      <c r="V38" s="5">
        <f>+'Ark1'!S1083</f>
        <v>8</v>
      </c>
      <c r="W38" s="324" t="e">
        <f>+V38-#REF!</f>
        <v>#REF!</v>
      </c>
      <c r="X38" s="5">
        <f>+'Ark1'!T1083</f>
        <v>4.5</v>
      </c>
      <c r="Y38" s="60">
        <f>+'Ark1'!W1083</f>
        <v>0</v>
      </c>
      <c r="Z38" s="463">
        <f>+'Ark1'!X1083</f>
        <v>100</v>
      </c>
      <c r="AA38" s="463">
        <f>+'Ark1'!Y1083</f>
        <v>0</v>
      </c>
      <c r="AB38" s="75"/>
      <c r="AC38" s="60">
        <f>+'Ark1'!AA1083</f>
        <v>0.19999999999990903</v>
      </c>
      <c r="AD38" s="5">
        <f>+'Ark1'!AB1083</f>
        <v>0</v>
      </c>
      <c r="AE38" s="5">
        <f>+'Ark1'!AC1083</f>
        <v>0.5</v>
      </c>
      <c r="AF38" s="463">
        <f>+'Ark1'!AD1083</f>
        <v>0</v>
      </c>
      <c r="AG38" s="463">
        <f>+'Ark1'!AE1083</f>
        <v>-100.00000000003982</v>
      </c>
      <c r="AH38" s="463">
        <f>+'Ark1'!AF1083</f>
        <v>0</v>
      </c>
      <c r="AI38" s="60">
        <f t="shared" si="18"/>
        <v>2.125</v>
      </c>
      <c r="AJ38" s="463">
        <f t="shared" si="25"/>
        <v>1</v>
      </c>
      <c r="AK38" s="47"/>
      <c r="AL38" s="4"/>
      <c r="AM38" s="61"/>
      <c r="AO38" s="5"/>
      <c r="AP38" s="5"/>
      <c r="AR38" s="1"/>
      <c r="AS38" s="1"/>
      <c r="AT38" s="11"/>
      <c r="AU38" s="11"/>
      <c r="AV38" s="11"/>
    </row>
    <row r="39" spans="1:48" ht="15.6">
      <c r="A39" s="47"/>
      <c r="B39" s="462">
        <f>+'Ark1'!C1084</f>
        <v>2023</v>
      </c>
      <c r="C39" s="462">
        <f>+'Ark1'!O1084</f>
        <v>56</v>
      </c>
      <c r="D39" s="69" t="str">
        <f>VLOOKUP(C39,RNR!$K$15:$L$28,2)</f>
        <v>Finnmark</v>
      </c>
      <c r="E39" s="462">
        <f>+'Ark1'!Q1084</f>
        <v>1</v>
      </c>
      <c r="F39" s="322" t="e">
        <f>+E39-#REF!</f>
        <v>#REF!</v>
      </c>
      <c r="G39" s="333">
        <f>+'Ark1'!R1084</f>
        <v>1</v>
      </c>
      <c r="H39" s="322" t="e">
        <f>+G39-#REF!</f>
        <v>#REF!</v>
      </c>
      <c r="I39" s="156">
        <f>+'Ark1'!AG1084</f>
        <v>3.6153289949385402E-2</v>
      </c>
      <c r="J39" s="323" t="e">
        <f>+I39-#REF!</f>
        <v>#REF!</v>
      </c>
      <c r="K39" s="156">
        <f>+'Ark1'!AH1084</f>
        <v>2.7841366083029125E-2</v>
      </c>
      <c r="L39" s="105"/>
      <c r="M39" s="415">
        <f>+'Ark1'!AJ1084</f>
        <v>0</v>
      </c>
      <c r="N39" s="105"/>
      <c r="O39" s="60">
        <f>+'Ark1'!U1084</f>
        <v>11.700000000000003</v>
      </c>
      <c r="P39" s="323" t="e">
        <f>+O39-#REF!</f>
        <v>#REF!</v>
      </c>
      <c r="Q39" s="188"/>
      <c r="R39" s="419" t="str">
        <f>+IF(M39=0,"",'Ark1'!AK1084)</f>
        <v/>
      </c>
      <c r="S39" s="105"/>
      <c r="T39" s="419" t="str">
        <f>+IF(M39=0,"",'Ark1'!AL1084)</f>
        <v/>
      </c>
      <c r="U39" s="105"/>
      <c r="V39" s="5">
        <f>+'Ark1'!S1084</f>
        <v>8</v>
      </c>
      <c r="W39" s="324" t="e">
        <f>+V39-#REF!</f>
        <v>#REF!</v>
      </c>
      <c r="X39" s="5">
        <f>+'Ark1'!T1084</f>
        <v>5</v>
      </c>
      <c r="Y39" s="60">
        <f>+'Ark1'!W1084</f>
        <v>0</v>
      </c>
      <c r="Z39" s="463">
        <f>+'Ark1'!X1084</f>
        <v>0</v>
      </c>
      <c r="AA39" s="463">
        <f>+'Ark1'!Y1084</f>
        <v>0</v>
      </c>
      <c r="AB39" s="75"/>
      <c r="AC39" s="60">
        <f>+'Ark1'!AA1084</f>
        <v>0</v>
      </c>
      <c r="AD39" s="5">
        <f>+'Ark1'!AB1084</f>
        <v>0</v>
      </c>
      <c r="AE39" s="5">
        <f>+'Ark1'!AC1084</f>
        <v>0</v>
      </c>
      <c r="AF39" s="463">
        <f>+'Ark1'!AD1084</f>
        <v>0</v>
      </c>
      <c r="AG39" s="463">
        <f>+'Ark1'!AE1084</f>
        <v>0</v>
      </c>
      <c r="AH39" s="463">
        <f>+'Ark1'!AF1084</f>
        <v>0</v>
      </c>
      <c r="AI39" s="60">
        <f t="shared" si="18"/>
        <v>1.4625000000000004</v>
      </c>
      <c r="AJ39" s="463">
        <f t="shared" si="25"/>
        <v>1</v>
      </c>
      <c r="AK39" s="47"/>
      <c r="AL39" s="4"/>
      <c r="AM39" s="61"/>
      <c r="AO39" s="5"/>
      <c r="AP39" s="5"/>
      <c r="AR39" s="1"/>
      <c r="AS39" s="1"/>
      <c r="AT39" s="11"/>
      <c r="AU39" s="11"/>
      <c r="AV39" s="11"/>
    </row>
    <row r="40" spans="1:48" ht="15.6">
      <c r="A40" s="47"/>
      <c r="B40" s="47"/>
      <c r="C40" s="47"/>
      <c r="D40" s="47"/>
      <c r="E40" s="47"/>
      <c r="F40" s="47"/>
      <c r="G40" s="345"/>
      <c r="H40" s="47"/>
      <c r="I40" s="47"/>
      <c r="J40" s="47"/>
      <c r="K40" s="47"/>
      <c r="L40" s="105"/>
      <c r="M40" s="75"/>
      <c r="N40" s="105"/>
      <c r="O40" s="47"/>
      <c r="P40" s="47"/>
      <c r="Q40" s="188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75"/>
      <c r="AC40" s="47"/>
      <c r="AD40" s="47"/>
      <c r="AE40" s="47"/>
      <c r="AF40" s="47"/>
      <c r="AG40" s="47"/>
      <c r="AH40" s="47"/>
      <c r="AI40" s="47"/>
      <c r="AJ40" s="47"/>
      <c r="AK40" s="47"/>
      <c r="AL40" s="4"/>
      <c r="AM40" s="61"/>
      <c r="AO40" s="5"/>
      <c r="AP40" s="5"/>
      <c r="AR40" s="1"/>
      <c r="AS40" s="1"/>
      <c r="AT40" s="11"/>
      <c r="AU40" s="11"/>
      <c r="AV40" s="11"/>
    </row>
    <row r="41" spans="1:48" ht="15.6">
      <c r="A41" s="47"/>
      <c r="B41" s="69">
        <f>+'Ark1'!C1085</f>
        <v>2022</v>
      </c>
      <c r="C41" s="69">
        <f>+'Ark1'!O1085</f>
        <v>1</v>
      </c>
      <c r="D41" s="69" t="str">
        <f t="shared" ref="D41:D50" si="26">VLOOKUP(C41,$AP$11:$AQ$24,2)</f>
        <v>Viken</v>
      </c>
      <c r="E41" s="56">
        <f>+'Ark1'!Q1085</f>
        <v>0</v>
      </c>
      <c r="F41" s="78"/>
      <c r="G41" s="354">
        <f>+'Ark1'!R1085</f>
        <v>0</v>
      </c>
      <c r="H41" s="78"/>
      <c r="I41" s="189">
        <f>+'Ark1'!AG1085</f>
        <v>0</v>
      </c>
      <c r="J41" s="166"/>
      <c r="K41" s="189">
        <f>+'Ark1'!AH1085</f>
        <v>0</v>
      </c>
      <c r="L41" s="189"/>
      <c r="M41" s="284"/>
      <c r="N41" s="189"/>
      <c r="O41" s="166">
        <f>+'Ark1'!U1085</f>
        <v>0</v>
      </c>
      <c r="P41" s="166"/>
      <c r="Q41" s="166"/>
      <c r="R41" s="189"/>
      <c r="S41" s="189"/>
      <c r="T41" s="189"/>
      <c r="U41" s="189"/>
      <c r="V41" s="58">
        <f>+'Ark1'!S1085</f>
        <v>0</v>
      </c>
      <c r="W41" s="166"/>
      <c r="X41" s="58">
        <f>+'Ark1'!T1085</f>
        <v>0</v>
      </c>
      <c r="Y41" s="166">
        <f>+'Ark1'!W1085</f>
        <v>0</v>
      </c>
      <c r="Z41" s="78">
        <f>+'Ark1'!X1085</f>
        <v>0</v>
      </c>
      <c r="AA41" s="78">
        <f>+'Ark1'!Y1085</f>
        <v>0</v>
      </c>
      <c r="AB41" s="78"/>
      <c r="AC41" s="166">
        <f>+'Ark1'!AA1085</f>
        <v>0</v>
      </c>
      <c r="AD41" s="58">
        <f>+'Ark1'!AB1085</f>
        <v>0</v>
      </c>
      <c r="AE41" s="58">
        <f>+'Ark1'!AC1085</f>
        <v>0</v>
      </c>
      <c r="AF41" s="78">
        <f>+'Ark1'!AD1085</f>
        <v>0</v>
      </c>
      <c r="AG41" s="78">
        <f>+'Ark1'!AE1085</f>
        <v>0</v>
      </c>
      <c r="AH41" s="78">
        <f>+'Ark1'!AF1085</f>
        <v>0</v>
      </c>
      <c r="AI41" s="166" t="e">
        <f t="shared" ref="AI41:AI50" si="27">+O41/V41</f>
        <v>#DIV/0!</v>
      </c>
      <c r="AJ41" s="78" t="e">
        <f t="shared" ref="AJ41:AJ50" si="28">+G41/E41</f>
        <v>#DIV/0!</v>
      </c>
      <c r="AK41" s="47"/>
      <c r="AL41" s="4"/>
      <c r="AM41" s="61"/>
      <c r="AO41" s="5"/>
      <c r="AP41" s="5"/>
      <c r="AR41" s="1"/>
      <c r="AS41" s="1"/>
      <c r="AT41" s="11"/>
      <c r="AU41" s="11"/>
      <c r="AV41" s="11"/>
    </row>
    <row r="42" spans="1:48" ht="15.6">
      <c r="A42" s="47"/>
      <c r="B42" s="69">
        <f>+'Ark1'!C1086</f>
        <v>2022</v>
      </c>
      <c r="C42" s="69">
        <f>+'Ark1'!O1086</f>
        <v>2</v>
      </c>
      <c r="D42" s="69" t="str">
        <f t="shared" si="26"/>
        <v>Viken</v>
      </c>
      <c r="E42" s="56">
        <f>+'Ark1'!Q1086</f>
        <v>3</v>
      </c>
      <c r="F42" s="78"/>
      <c r="G42" s="354">
        <f>+'Ark1'!R1086</f>
        <v>59</v>
      </c>
      <c r="H42" s="78"/>
      <c r="I42" s="189">
        <f>+'Ark1'!AG1086</f>
        <v>2.1177315147164393</v>
      </c>
      <c r="J42" s="166"/>
      <c r="K42" s="189">
        <f>+'Ark1'!AH1086</f>
        <v>2.1920787406555058</v>
      </c>
      <c r="L42" s="189"/>
      <c r="M42" s="284"/>
      <c r="N42" s="189"/>
      <c r="O42" s="166">
        <f>+'Ark1'!U1086</f>
        <v>15.272881355932189</v>
      </c>
      <c r="P42" s="166"/>
      <c r="Q42" s="166"/>
      <c r="R42" s="189"/>
      <c r="S42" s="189"/>
      <c r="T42" s="189"/>
      <c r="U42" s="189"/>
      <c r="V42" s="58">
        <f>+'Ark1'!S1086</f>
        <v>8.881355932203391</v>
      </c>
      <c r="W42" s="166"/>
      <c r="X42" s="58">
        <f>+'Ark1'!T1086</f>
        <v>7.2203389830508495</v>
      </c>
      <c r="Y42" s="166">
        <f>+'Ark1'!W1086</f>
        <v>16.949152542372879</v>
      </c>
      <c r="Z42" s="78">
        <f>+'Ark1'!X1086</f>
        <v>30.50847457627118</v>
      </c>
      <c r="AA42" s="78">
        <f>+'Ark1'!Y1086</f>
        <v>8.4745762711864394</v>
      </c>
      <c r="AB42" s="78"/>
      <c r="AC42" s="166">
        <f>+'Ark1'!AA1086</f>
        <v>3.789272570433861</v>
      </c>
      <c r="AD42" s="58">
        <f>+'Ark1'!AB1086</f>
        <v>1.1944042662676593</v>
      </c>
      <c r="AE42" s="58">
        <f>+'Ark1'!AC1086</f>
        <v>1.8325475146814236</v>
      </c>
      <c r="AF42" s="78">
        <f>+'Ark1'!AD1086</f>
        <v>52.057986821537106</v>
      </c>
      <c r="AG42" s="78">
        <f>+'Ark1'!AE1086</f>
        <v>31.011320411095991</v>
      </c>
      <c r="AH42" s="78">
        <f>+'Ark1'!AF1086</f>
        <v>56.173716203882805</v>
      </c>
      <c r="AI42" s="166">
        <f t="shared" si="27"/>
        <v>1.7196564885496164</v>
      </c>
      <c r="AJ42" s="78">
        <f t="shared" si="28"/>
        <v>19.666666666666668</v>
      </c>
      <c r="AK42" s="47"/>
      <c r="AL42" s="4"/>
      <c r="AM42" s="61"/>
      <c r="AO42" s="5"/>
      <c r="AP42" s="5"/>
      <c r="AR42" s="1"/>
      <c r="AS42" s="1"/>
      <c r="AT42" s="11"/>
      <c r="AU42" s="11"/>
      <c r="AV42" s="11"/>
    </row>
    <row r="43" spans="1:48" ht="15.6">
      <c r="A43" s="47"/>
      <c r="B43" s="69">
        <f>+'Ark1'!C1087</f>
        <v>2022</v>
      </c>
      <c r="C43" s="69">
        <f>+'Ark1'!O1087</f>
        <v>3</v>
      </c>
      <c r="D43" s="69" t="str">
        <f t="shared" si="26"/>
        <v>Viken</v>
      </c>
      <c r="E43" s="56">
        <f>+'Ark1'!Q1087</f>
        <v>12</v>
      </c>
      <c r="F43" s="78"/>
      <c r="G43" s="354">
        <f>+'Ark1'!R1087</f>
        <v>132</v>
      </c>
      <c r="H43" s="78"/>
      <c r="I43" s="189">
        <f>+'Ark1'!AG1087</f>
        <v>4.7379755922469489</v>
      </c>
      <c r="J43" s="166"/>
      <c r="K43" s="189">
        <f>+'Ark1'!AH1087</f>
        <v>4.0608556672691556</v>
      </c>
      <c r="L43" s="189"/>
      <c r="M43" s="284"/>
      <c r="N43" s="189"/>
      <c r="O43" s="166">
        <f>+'Ark1'!U1087</f>
        <v>12.646212121212111</v>
      </c>
      <c r="P43" s="166"/>
      <c r="Q43" s="166"/>
      <c r="R43" s="189"/>
      <c r="S43" s="189"/>
      <c r="T43" s="189"/>
      <c r="U43" s="189"/>
      <c r="V43" s="58">
        <f>+'Ark1'!S1087</f>
        <v>8.7348484848484844</v>
      </c>
      <c r="W43" s="166"/>
      <c r="X43" s="58">
        <f>+'Ark1'!T1087</f>
        <v>6.2272727272727284</v>
      </c>
      <c r="Y43" s="166">
        <f>+'Ark1'!W1087</f>
        <v>7.5757575757575761</v>
      </c>
      <c r="Z43" s="78">
        <f>+'Ark1'!X1087</f>
        <v>25</v>
      </c>
      <c r="AA43" s="78">
        <f>+'Ark1'!Y1087</f>
        <v>0.75757575757575757</v>
      </c>
      <c r="AB43" s="78"/>
      <c r="AC43" s="166">
        <f>+'Ark1'!AA1087</f>
        <v>4.6605761983320528</v>
      </c>
      <c r="AD43" s="58">
        <f>+'Ark1'!AB1087</f>
        <v>1.5804671752980763</v>
      </c>
      <c r="AE43" s="58">
        <f>+'Ark1'!AC1087</f>
        <v>1.7820268894466038</v>
      </c>
      <c r="AF43" s="78">
        <f>+'Ark1'!AD1087</f>
        <v>33.324937285819637</v>
      </c>
      <c r="AG43" s="78">
        <f>+'Ark1'!AE1087</f>
        <v>75.966134938718042</v>
      </c>
      <c r="AH43" s="78">
        <f>+'Ark1'!AF1087</f>
        <v>60.240173900019947</v>
      </c>
      <c r="AI43" s="166">
        <f t="shared" si="27"/>
        <v>1.4477883781439711</v>
      </c>
      <c r="AJ43" s="78">
        <f t="shared" si="28"/>
        <v>11</v>
      </c>
      <c r="AK43" s="47"/>
      <c r="AL43" s="4"/>
      <c r="AM43" s="61"/>
      <c r="AO43" s="5"/>
      <c r="AP43" s="5"/>
      <c r="AR43" s="1"/>
      <c r="AS43" s="1"/>
      <c r="AT43" s="11"/>
      <c r="AU43" s="11"/>
      <c r="AV43" s="11"/>
    </row>
    <row r="44" spans="1:48" ht="15.6">
      <c r="A44" s="47"/>
      <c r="B44" s="69">
        <f>+'Ark1'!C1088</f>
        <v>2022</v>
      </c>
      <c r="C44" s="69">
        <f>+'Ark1'!O1088</f>
        <v>4</v>
      </c>
      <c r="D44" s="69" t="str">
        <f t="shared" si="26"/>
        <v>Innlandet</v>
      </c>
      <c r="E44" s="56">
        <f>+'Ark1'!Q1088</f>
        <v>9</v>
      </c>
      <c r="F44" s="78"/>
      <c r="G44" s="354">
        <f>+'Ark1'!R1088</f>
        <v>188</v>
      </c>
      <c r="H44" s="78"/>
      <c r="I44" s="189">
        <f>+'Ark1'!AG1088</f>
        <v>6.7480258435032283</v>
      </c>
      <c r="J44" s="166"/>
      <c r="K44" s="189">
        <f>+'Ark1'!AH1088</f>
        <v>5.6729859318706488</v>
      </c>
      <c r="L44" s="189"/>
      <c r="M44" s="284"/>
      <c r="N44" s="189"/>
      <c r="O44" s="166">
        <f>+'Ark1'!U1088</f>
        <v>12.404255319148939</v>
      </c>
      <c r="P44" s="166"/>
      <c r="Q44" s="166"/>
      <c r="R44" s="189"/>
      <c r="S44" s="189"/>
      <c r="T44" s="189"/>
      <c r="U44" s="189"/>
      <c r="V44" s="58">
        <f>+'Ark1'!S1088</f>
        <v>7.622340425531914</v>
      </c>
      <c r="W44" s="166"/>
      <c r="X44" s="58">
        <f>+'Ark1'!T1088</f>
        <v>5.5106382978723394</v>
      </c>
      <c r="Y44" s="166">
        <f>+'Ark1'!W1088</f>
        <v>3.7234042553191498</v>
      </c>
      <c r="Z44" s="78">
        <f>+'Ark1'!X1088</f>
        <v>11.702127659574471</v>
      </c>
      <c r="AA44" s="78">
        <f>+'Ark1'!Y1088</f>
        <v>0</v>
      </c>
      <c r="AB44" s="78"/>
      <c r="AC44" s="166">
        <f>+'Ark1'!AA1088</f>
        <v>3.0583653989566901</v>
      </c>
      <c r="AD44" s="58">
        <f>+'Ark1'!AB1088</f>
        <v>1.786751137901218</v>
      </c>
      <c r="AE44" s="58">
        <f>+'Ark1'!AC1088</f>
        <v>1.790903022256934</v>
      </c>
      <c r="AF44" s="78">
        <f>+'Ark1'!AD1088</f>
        <v>48.835389352112031</v>
      </c>
      <c r="AG44" s="78">
        <f>+'Ark1'!AE1088</f>
        <v>58.510205887685864</v>
      </c>
      <c r="AH44" s="78">
        <f>+'Ark1'!AF1088</f>
        <v>64.372949093400308</v>
      </c>
      <c r="AI44" s="166">
        <f t="shared" si="27"/>
        <v>1.6273551988834618</v>
      </c>
      <c r="AJ44" s="78">
        <f t="shared" si="28"/>
        <v>20.888888888888889</v>
      </c>
      <c r="AK44" s="47"/>
      <c r="AL44" s="4"/>
      <c r="AM44" s="61"/>
      <c r="AO44" s="5"/>
      <c r="AP44" s="5"/>
      <c r="AR44" s="1"/>
      <c r="AS44" s="1"/>
      <c r="AT44" s="11"/>
      <c r="AU44" s="11"/>
      <c r="AV44" s="11"/>
    </row>
    <row r="45" spans="1:48" ht="15.6">
      <c r="A45" s="47"/>
      <c r="B45" s="69">
        <f>+'Ark1'!C1089</f>
        <v>2022</v>
      </c>
      <c r="C45" s="69">
        <f>+'Ark1'!O1089</f>
        <v>7</v>
      </c>
      <c r="D45" s="69" t="str">
        <f t="shared" si="26"/>
        <v>Innlandet</v>
      </c>
      <c r="E45" s="56">
        <f>+'Ark1'!Q1089</f>
        <v>0</v>
      </c>
      <c r="F45" s="78"/>
      <c r="G45" s="354">
        <f>+'Ark1'!R1089</f>
        <v>0</v>
      </c>
      <c r="H45" s="78"/>
      <c r="I45" s="189">
        <f>+'Ark1'!AG1089</f>
        <v>0</v>
      </c>
      <c r="J45" s="166"/>
      <c r="K45" s="189">
        <f>+'Ark1'!AH1089</f>
        <v>0</v>
      </c>
      <c r="L45" s="189"/>
      <c r="M45" s="284"/>
      <c r="N45" s="189"/>
      <c r="O45" s="166">
        <f>+'Ark1'!U1089</f>
        <v>0</v>
      </c>
      <c r="P45" s="166"/>
      <c r="Q45" s="166"/>
      <c r="R45" s="189"/>
      <c r="S45" s="189"/>
      <c r="T45" s="189"/>
      <c r="U45" s="189"/>
      <c r="V45" s="58">
        <f>+'Ark1'!S1089</f>
        <v>0</v>
      </c>
      <c r="W45" s="166"/>
      <c r="X45" s="58">
        <f>+'Ark1'!T1089</f>
        <v>0</v>
      </c>
      <c r="Y45" s="166">
        <f>+'Ark1'!W1089</f>
        <v>0</v>
      </c>
      <c r="Z45" s="78">
        <f>+'Ark1'!X1089</f>
        <v>0</v>
      </c>
      <c r="AA45" s="78">
        <f>+'Ark1'!Y1089</f>
        <v>0</v>
      </c>
      <c r="AB45" s="78"/>
      <c r="AC45" s="166">
        <f>+'Ark1'!AA1089</f>
        <v>0</v>
      </c>
      <c r="AD45" s="58">
        <f>+'Ark1'!AB1089</f>
        <v>0</v>
      </c>
      <c r="AE45" s="58">
        <f>+'Ark1'!AC1089</f>
        <v>0</v>
      </c>
      <c r="AF45" s="78">
        <f>+'Ark1'!AD1089</f>
        <v>0</v>
      </c>
      <c r="AG45" s="78">
        <f>+'Ark1'!AE1089</f>
        <v>0</v>
      </c>
      <c r="AH45" s="78">
        <f>+'Ark1'!AF1089</f>
        <v>0</v>
      </c>
      <c r="AI45" s="166" t="e">
        <f t="shared" si="27"/>
        <v>#DIV/0!</v>
      </c>
      <c r="AJ45" s="78" t="e">
        <f t="shared" si="28"/>
        <v>#DIV/0!</v>
      </c>
      <c r="AK45" s="47"/>
      <c r="AL45" s="4"/>
      <c r="AM45" s="61"/>
      <c r="AO45" s="5"/>
      <c r="AP45" s="5"/>
      <c r="AR45" s="13"/>
      <c r="AS45" s="13"/>
      <c r="AT45" s="11"/>
      <c r="AU45" s="11"/>
      <c r="AV45" s="11"/>
    </row>
    <row r="46" spans="1:48" ht="16.5" customHeight="1">
      <c r="A46" s="47"/>
      <c r="B46" s="69">
        <f>+'Ark1'!C1090</f>
        <v>2022</v>
      </c>
      <c r="C46" s="69">
        <f>+'Ark1'!O1090</f>
        <v>8</v>
      </c>
      <c r="D46" s="69" t="str">
        <f t="shared" si="26"/>
        <v>Telemark/ Vestfold</v>
      </c>
      <c r="E46" s="56">
        <f>+'Ark1'!Q1090</f>
        <v>8</v>
      </c>
      <c r="F46" s="78"/>
      <c r="G46" s="354">
        <f>+'Ark1'!R1090</f>
        <v>125</v>
      </c>
      <c r="H46" s="78"/>
      <c r="I46" s="189">
        <f>+'Ark1'!AG1090</f>
        <v>4.4867193108399137</v>
      </c>
      <c r="J46" s="166"/>
      <c r="K46" s="189">
        <f>+'Ark1'!AH1090</f>
        <v>4.3230974697801576</v>
      </c>
      <c r="L46" s="189"/>
      <c r="M46" s="284"/>
      <c r="N46" s="189"/>
      <c r="O46" s="166">
        <f>+'Ark1'!U1090</f>
        <v>14.216799999999999</v>
      </c>
      <c r="P46" s="166"/>
      <c r="Q46" s="166"/>
      <c r="R46" s="189"/>
      <c r="S46" s="189"/>
      <c r="T46" s="189"/>
      <c r="U46" s="189"/>
      <c r="V46" s="58">
        <f>+'Ark1'!S1090</f>
        <v>8.4640000000000004</v>
      </c>
      <c r="W46" s="166"/>
      <c r="X46" s="58">
        <f>+'Ark1'!T1090</f>
        <v>6.4159999999999986</v>
      </c>
      <c r="Y46" s="166">
        <f>+'Ark1'!W1090</f>
        <v>4.8</v>
      </c>
      <c r="Z46" s="78">
        <f>+'Ark1'!X1090</f>
        <v>19.2</v>
      </c>
      <c r="AA46" s="78">
        <f>+'Ark1'!Y1090</f>
        <v>1.6</v>
      </c>
      <c r="AB46" s="78"/>
      <c r="AC46" s="166">
        <f>+'Ark1'!AA1090</f>
        <v>3.0087535226402458</v>
      </c>
      <c r="AD46" s="58">
        <f>+'Ark1'!AB1090</f>
        <v>1.417287550216962</v>
      </c>
      <c r="AE46" s="58">
        <f>+'Ark1'!AC1090</f>
        <v>1.5082917489663579</v>
      </c>
      <c r="AF46" s="78">
        <f>+'Ark1'!AD1090</f>
        <v>49.851565302532691</v>
      </c>
      <c r="AG46" s="78">
        <f>+'Ark1'!AE1090</f>
        <v>55.922598440995351</v>
      </c>
      <c r="AH46" s="78">
        <f>+'Ark1'!AF1090</f>
        <v>37.001555252734668</v>
      </c>
      <c r="AI46" s="166">
        <f t="shared" si="27"/>
        <v>1.6796786389413987</v>
      </c>
      <c r="AJ46" s="78">
        <f t="shared" si="28"/>
        <v>15.625</v>
      </c>
      <c r="AK46" s="47"/>
      <c r="AL46" s="4"/>
      <c r="AM46" s="61"/>
      <c r="AO46" s="5"/>
      <c r="AP46" s="5"/>
      <c r="AR46" s="13"/>
      <c r="AS46" s="13"/>
      <c r="AT46" s="11"/>
      <c r="AU46" s="11"/>
      <c r="AV46" s="11"/>
    </row>
    <row r="47" spans="1:48" ht="16.5" customHeight="1">
      <c r="A47" s="47"/>
      <c r="B47" s="69">
        <f>+'Ark1'!C1091</f>
        <v>2022</v>
      </c>
      <c r="C47" s="69">
        <f>+'Ark1'!O1091</f>
        <v>9</v>
      </c>
      <c r="D47" s="69" t="str">
        <f t="shared" si="26"/>
        <v>Agder</v>
      </c>
      <c r="E47" s="56">
        <f>+'Ark1'!Q1091</f>
        <v>17</v>
      </c>
      <c r="F47" s="78"/>
      <c r="G47" s="354">
        <f>+'Ark1'!R1091</f>
        <v>119</v>
      </c>
      <c r="H47" s="78"/>
      <c r="I47" s="189">
        <f>+'Ark1'!AG1091</f>
        <v>4.2713567839195967</v>
      </c>
      <c r="J47" s="166"/>
      <c r="K47" s="189">
        <f>+'Ark1'!AH1091</f>
        <v>3.9265722952969209</v>
      </c>
      <c r="L47" s="189"/>
      <c r="M47" s="284"/>
      <c r="N47" s="189"/>
      <c r="O47" s="166">
        <f>+'Ark1'!U1091</f>
        <v>13.563865546218492</v>
      </c>
      <c r="P47" s="166"/>
      <c r="Q47" s="166"/>
      <c r="R47" s="189"/>
      <c r="S47" s="189"/>
      <c r="T47" s="189"/>
      <c r="U47" s="189"/>
      <c r="V47" s="58">
        <f>+'Ark1'!S1091</f>
        <v>8.6638655462184886</v>
      </c>
      <c r="W47" s="166"/>
      <c r="X47" s="58">
        <f>+'Ark1'!T1091</f>
        <v>5.7142857142857153</v>
      </c>
      <c r="Y47" s="166">
        <f>+'Ark1'!W1091</f>
        <v>10.92436974789916</v>
      </c>
      <c r="Z47" s="78">
        <f>+'Ark1'!X1091</f>
        <v>23.52941176470588</v>
      </c>
      <c r="AA47" s="78">
        <f>+'Ark1'!Y1091</f>
        <v>0</v>
      </c>
      <c r="AB47" s="78"/>
      <c r="AC47" s="166">
        <f>+'Ark1'!AA1091</f>
        <v>3.3708271705702666</v>
      </c>
      <c r="AD47" s="58">
        <f>+'Ark1'!AB1091</f>
        <v>2.0262035988367515</v>
      </c>
      <c r="AE47" s="58">
        <f>+'Ark1'!AC1091</f>
        <v>1.8522884194842819</v>
      </c>
      <c r="AF47" s="78">
        <f>+'Ark1'!AD1091</f>
        <v>62.558405345281599</v>
      </c>
      <c r="AG47" s="78">
        <f>+'Ark1'!AE1091</f>
        <v>65.742635090457583</v>
      </c>
      <c r="AH47" s="78">
        <f>+'Ark1'!AF1091</f>
        <v>56.551687053523423</v>
      </c>
      <c r="AI47" s="166">
        <f t="shared" si="27"/>
        <v>1.5655674102812807</v>
      </c>
      <c r="AJ47" s="78">
        <f t="shared" si="28"/>
        <v>7</v>
      </c>
      <c r="AK47" s="47"/>
      <c r="AL47" s="4"/>
      <c r="AM47" s="60"/>
      <c r="AO47" s="5"/>
      <c r="AP47" s="5"/>
      <c r="AR47" s="13"/>
      <c r="AS47" s="13"/>
      <c r="AT47" s="11"/>
      <c r="AU47" s="11"/>
      <c r="AV47" s="11"/>
    </row>
    <row r="48" spans="1:48" ht="15.6">
      <c r="A48" s="47"/>
      <c r="B48" s="321">
        <f>+'Ark1'!C1092</f>
        <v>2022</v>
      </c>
      <c r="C48" s="321">
        <f>+'Ark1'!O1092</f>
        <v>11</v>
      </c>
      <c r="D48" s="69" t="str">
        <f t="shared" si="26"/>
        <v>Rogaland</v>
      </c>
      <c r="E48" s="316">
        <f>+'Ark1'!Q1092</f>
        <v>135</v>
      </c>
      <c r="F48" s="317"/>
      <c r="G48" s="355">
        <f>+'Ark1'!R1092</f>
        <v>1647</v>
      </c>
      <c r="H48" s="317"/>
      <c r="I48" s="318">
        <f>+'Ark1'!AG1092</f>
        <v>59.117013639626705</v>
      </c>
      <c r="J48" s="319"/>
      <c r="K48" s="318">
        <f>+'Ark1'!AH1092</f>
        <v>60.284476404319513</v>
      </c>
      <c r="L48" s="318"/>
      <c r="M48" s="424"/>
      <c r="N48" s="318"/>
      <c r="O48" s="319">
        <f>+'Ark1'!U1092</f>
        <v>15.046265938069238</v>
      </c>
      <c r="P48" s="319"/>
      <c r="Q48" s="319"/>
      <c r="R48" s="318"/>
      <c r="S48" s="318"/>
      <c r="T48" s="318"/>
      <c r="U48" s="318"/>
      <c r="V48" s="320">
        <f>+'Ark1'!S1092</f>
        <v>8.83667273831208</v>
      </c>
      <c r="W48" s="319"/>
      <c r="X48" s="320">
        <f>+'Ark1'!T1092</f>
        <v>6.2756527018822093</v>
      </c>
      <c r="Y48" s="319">
        <f>+'Ark1'!W1092</f>
        <v>6.1930783242258647</v>
      </c>
      <c r="Z48" s="317">
        <f>+'Ark1'!X1092</f>
        <v>33.576199149969632</v>
      </c>
      <c r="AA48" s="317">
        <f>+'Ark1'!Y1092</f>
        <v>2.1250758955676989</v>
      </c>
      <c r="AB48" s="317"/>
      <c r="AC48" s="319">
        <f>+'Ark1'!AA1092</f>
        <v>3.3463892343877109</v>
      </c>
      <c r="AD48" s="320">
        <f>+'Ark1'!AB1092</f>
        <v>1.250880677402503</v>
      </c>
      <c r="AE48" s="320">
        <f>+'Ark1'!AC1092</f>
        <v>1.5523360529272172</v>
      </c>
      <c r="AF48" s="317">
        <f>+'Ark1'!AD1092</f>
        <v>50.344189007646598</v>
      </c>
      <c r="AG48" s="317">
        <f>+'Ark1'!AE1092</f>
        <v>52.663051219127475</v>
      </c>
      <c r="AH48" s="317">
        <f>+'Ark1'!AF1092</f>
        <v>54.911906645307134</v>
      </c>
      <c r="AI48" s="319">
        <f t="shared" si="27"/>
        <v>1.7027071595437711</v>
      </c>
      <c r="AJ48" s="317">
        <f t="shared" si="28"/>
        <v>12.2</v>
      </c>
      <c r="AK48" s="47"/>
      <c r="AR48" s="13"/>
      <c r="AS48" s="13"/>
      <c r="AT48" s="11"/>
      <c r="AU48" s="11"/>
      <c r="AV48" s="11"/>
    </row>
    <row r="49" spans="1:48" ht="17.25" customHeight="1">
      <c r="A49" s="47"/>
      <c r="B49" s="321">
        <f>+'Ark1'!C1093</f>
        <v>2022</v>
      </c>
      <c r="C49" s="321">
        <f>+'Ark1'!O1093</f>
        <v>14</v>
      </c>
      <c r="D49" s="69" t="str">
        <f t="shared" si="26"/>
        <v>Vestland</v>
      </c>
      <c r="E49" s="316">
        <f>+'Ark1'!Q1093</f>
        <v>60</v>
      </c>
      <c r="F49" s="317"/>
      <c r="G49" s="355">
        <f>+'Ark1'!R1093</f>
        <v>468</v>
      </c>
      <c r="H49" s="317"/>
      <c r="I49" s="318">
        <f>+'Ark1'!AG1093</f>
        <v>16.798277099784642</v>
      </c>
      <c r="J49" s="319"/>
      <c r="K49" s="318">
        <f>+'Ark1'!AH1093</f>
        <v>17.599879339578781</v>
      </c>
      <c r="L49" s="318"/>
      <c r="M49" s="424"/>
      <c r="N49" s="318"/>
      <c r="O49" s="319">
        <f>+'Ark1'!U1093</f>
        <v>15.45897435897434</v>
      </c>
      <c r="P49" s="319"/>
      <c r="Q49" s="319"/>
      <c r="R49" s="318"/>
      <c r="S49" s="318"/>
      <c r="T49" s="318"/>
      <c r="U49" s="318"/>
      <c r="V49" s="320">
        <f>+'Ark1'!S1093</f>
        <v>8.2264957264957257</v>
      </c>
      <c r="W49" s="319"/>
      <c r="X49" s="320">
        <f>+'Ark1'!T1093</f>
        <v>5.8354700854700861</v>
      </c>
      <c r="Y49" s="319">
        <f>+'Ark1'!W1093</f>
        <v>1.4957264957264955</v>
      </c>
      <c r="Z49" s="317">
        <f>+'Ark1'!X1093</f>
        <v>42.307692307692314</v>
      </c>
      <c r="AA49" s="317">
        <f>+'Ark1'!Y1093</f>
        <v>4.2735042735042734</v>
      </c>
      <c r="AB49" s="317"/>
      <c r="AC49" s="319">
        <f>+'Ark1'!AA1093</f>
        <v>4.2254904908462345</v>
      </c>
      <c r="AD49" s="320">
        <f>+'Ark1'!AB1093</f>
        <v>1.4337145087906435</v>
      </c>
      <c r="AE49" s="320">
        <f>+'Ark1'!AC1093</f>
        <v>1.5375160318677739</v>
      </c>
      <c r="AF49" s="317">
        <f>+'Ark1'!AD1093</f>
        <v>54.392697230580481</v>
      </c>
      <c r="AG49" s="317">
        <f>+'Ark1'!AE1093</f>
        <v>55.462925181754393</v>
      </c>
      <c r="AH49" s="317">
        <f>+'Ark1'!AF1093</f>
        <v>55.197564399097317</v>
      </c>
      <c r="AI49" s="319">
        <f t="shared" si="27"/>
        <v>1.879168831168829</v>
      </c>
      <c r="AJ49" s="317">
        <f t="shared" si="28"/>
        <v>7.8</v>
      </c>
      <c r="AK49" s="47"/>
      <c r="AL49" s="2"/>
      <c r="AM49" s="60"/>
      <c r="AP49" s="5"/>
      <c r="AR49" s="13"/>
      <c r="AS49" s="13"/>
      <c r="AT49" s="11"/>
      <c r="AU49" s="11"/>
      <c r="AV49" s="11"/>
    </row>
    <row r="50" spans="1:48" ht="15.6">
      <c r="A50" s="47"/>
      <c r="B50" s="321">
        <f>+'Ark1'!C1094</f>
        <v>2022</v>
      </c>
      <c r="C50" s="321">
        <f>+'Ark1'!O1094</f>
        <v>15</v>
      </c>
      <c r="D50" s="69" t="str">
        <f t="shared" si="26"/>
        <v>Møre og Romsdal</v>
      </c>
      <c r="E50" s="316">
        <f>+'Ark1'!Q1094</f>
        <v>2</v>
      </c>
      <c r="F50" s="317"/>
      <c r="G50" s="355">
        <f>+'Ark1'!R1094</f>
        <v>29</v>
      </c>
      <c r="H50" s="317"/>
      <c r="I50" s="318">
        <f>+'Ark1'!AG1094</f>
        <v>1.0409188801148601</v>
      </c>
      <c r="J50" s="319"/>
      <c r="K50" s="318">
        <f>+'Ark1'!AH1094</f>
        <v>1.2126858863797243</v>
      </c>
      <c r="L50" s="318"/>
      <c r="M50" s="424"/>
      <c r="N50" s="318"/>
      <c r="O50" s="319">
        <f>+'Ark1'!U1094</f>
        <v>17.189655172413797</v>
      </c>
      <c r="P50" s="319"/>
      <c r="Q50" s="319"/>
      <c r="R50" s="318"/>
      <c r="S50" s="318"/>
      <c r="T50" s="318"/>
      <c r="U50" s="318"/>
      <c r="V50" s="320">
        <f>+'Ark1'!S1094</f>
        <v>9.3448275862068968</v>
      </c>
      <c r="W50" s="319"/>
      <c r="X50" s="320">
        <f>+'Ark1'!T1094</f>
        <v>6.5862068965517206</v>
      </c>
      <c r="Y50" s="319">
        <f>+'Ark1'!W1094</f>
        <v>3.4482758620689653</v>
      </c>
      <c r="Z50" s="317">
        <f>+'Ark1'!X1094</f>
        <v>62.068965517241359</v>
      </c>
      <c r="AA50" s="317">
        <f>+'Ark1'!Y1094</f>
        <v>3.4482758620689653</v>
      </c>
      <c r="AB50" s="317"/>
      <c r="AC50" s="319">
        <f>+'Ark1'!AA1094</f>
        <v>2.750090259031158</v>
      </c>
      <c r="AD50" s="320">
        <f>+'Ark1'!AB1094</f>
        <v>1.0915304683685825</v>
      </c>
      <c r="AE50" s="320">
        <f>+'Ark1'!AC1094</f>
        <v>1.5650766507462373</v>
      </c>
      <c r="AF50" s="317">
        <f>+'Ark1'!AD1094</f>
        <v>78.462442049196724</v>
      </c>
      <c r="AG50" s="317">
        <f>+'Ark1'!AE1094</f>
        <v>65.515577436368844</v>
      </c>
      <c r="AH50" s="317">
        <f>+'Ark1'!AF1094</f>
        <v>56.796645690465482</v>
      </c>
      <c r="AI50" s="319">
        <f t="shared" si="27"/>
        <v>1.8394833948339486</v>
      </c>
      <c r="AJ50" s="317">
        <f t="shared" si="28"/>
        <v>14.5</v>
      </c>
      <c r="AK50" s="47"/>
      <c r="AL50" s="2"/>
      <c r="AM50" s="60"/>
      <c r="AR50" s="13"/>
      <c r="AS50" s="13"/>
      <c r="AT50" s="11"/>
      <c r="AU50" s="11"/>
      <c r="AV50" s="11"/>
    </row>
    <row r="51" spans="1:48" ht="15.6">
      <c r="A51" s="47"/>
      <c r="B51" s="47"/>
      <c r="C51" s="47"/>
      <c r="D51" s="47"/>
      <c r="E51" s="47"/>
      <c r="F51" s="47"/>
      <c r="G51" s="345"/>
      <c r="H51" s="47"/>
      <c r="I51" s="47"/>
      <c r="J51" s="47"/>
      <c r="K51" s="47"/>
      <c r="L51" s="47"/>
      <c r="M51" s="75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2"/>
      <c r="AM51" s="60"/>
      <c r="AR51" s="13"/>
      <c r="AS51" s="13"/>
      <c r="AT51" s="11"/>
      <c r="AU51" s="11"/>
      <c r="AV51" s="11"/>
    </row>
    <row r="52" spans="1:48">
      <c r="A52" s="47"/>
      <c r="B52" s="47"/>
      <c r="C52" s="47"/>
      <c r="D52" s="47"/>
      <c r="E52" s="47"/>
      <c r="F52" s="47"/>
      <c r="G52" s="345"/>
      <c r="H52" s="47"/>
      <c r="I52" s="47"/>
      <c r="J52" s="47"/>
      <c r="K52" s="47"/>
      <c r="L52" s="47"/>
      <c r="M52" s="75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</row>
    <row r="53" spans="1:48">
      <c r="A53" s="47"/>
      <c r="B53" s="47"/>
      <c r="C53" s="47"/>
      <c r="D53" s="47"/>
      <c r="E53" s="47"/>
      <c r="F53" s="47"/>
      <c r="G53" s="345"/>
      <c r="H53" s="47"/>
      <c r="I53" s="47"/>
      <c r="J53" s="47"/>
      <c r="K53" s="47"/>
      <c r="L53" s="47"/>
      <c r="M53" s="75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</row>
    <row r="54" spans="1:48">
      <c r="F54"/>
      <c r="H54"/>
      <c r="I54"/>
      <c r="J54"/>
      <c r="K54"/>
      <c r="L54"/>
      <c r="N54"/>
      <c r="O54"/>
      <c r="P54"/>
      <c r="Q54" s="461"/>
      <c r="R54"/>
      <c r="S54"/>
      <c r="T54"/>
      <c r="U54"/>
      <c r="W54"/>
      <c r="Y54"/>
      <c r="Z54"/>
      <c r="AA54"/>
      <c r="AB54"/>
      <c r="AC54"/>
      <c r="AF54"/>
      <c r="AG54"/>
      <c r="AH54"/>
      <c r="AI54"/>
      <c r="AJ54"/>
    </row>
    <row r="55" spans="1:48">
      <c r="F55"/>
      <c r="H55"/>
      <c r="I55"/>
      <c r="J55"/>
      <c r="K55"/>
      <c r="L55"/>
      <c r="N55"/>
      <c r="O55"/>
      <c r="P55"/>
      <c r="Q55" s="461"/>
      <c r="R55"/>
      <c r="S55"/>
      <c r="T55"/>
      <c r="U55"/>
      <c r="W55"/>
      <c r="Y55"/>
      <c r="Z55"/>
      <c r="AA55"/>
      <c r="AB55"/>
      <c r="AC55"/>
      <c r="AF55"/>
      <c r="AG55"/>
      <c r="AH55"/>
      <c r="AI55"/>
      <c r="AJ55"/>
    </row>
    <row r="56" spans="1:48">
      <c r="F56"/>
      <c r="H56"/>
      <c r="I56"/>
      <c r="J56"/>
      <c r="K56"/>
      <c r="L56"/>
      <c r="N56"/>
      <c r="O56"/>
      <c r="P56"/>
      <c r="Q56" s="461"/>
      <c r="R56"/>
      <c r="S56"/>
      <c r="T56"/>
      <c r="U56"/>
      <c r="W56"/>
      <c r="Y56"/>
      <c r="Z56"/>
      <c r="AA56"/>
      <c r="AB56"/>
      <c r="AC56"/>
      <c r="AF56"/>
      <c r="AG56"/>
      <c r="AH56"/>
      <c r="AI56"/>
      <c r="AJ56"/>
    </row>
  </sheetData>
  <mergeCells count="2">
    <mergeCell ref="Z5:AA5"/>
    <mergeCell ref="F5:G5"/>
  </mergeCells>
  <conditionalFormatting sqref="AM49:AM51">
    <cfRule type="cellIs" dxfId="15" priority="12" stopIfTrue="1" operator="lessThan">
      <formula>0</formula>
    </cfRule>
  </conditionalFormatting>
  <conditionalFormatting sqref="F11:F24 F26:F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11:H24 H26:H39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11:J24 J26:J39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W11:W24 W26:W39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P11:P24 P26:P39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247"/>
  <sheetViews>
    <sheetView zoomScale="85" zoomScaleNormal="85" workbookViewId="0">
      <selection activeCell="P36" sqref="P36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101" customWidth="1"/>
    <col min="42" max="42" width="7" customWidth="1"/>
    <col min="43" max="43" width="6.08984375" style="101" customWidth="1"/>
    <col min="44" max="44" width="7.453125" customWidth="1"/>
    <col min="45" max="45" width="7.1796875" style="101" customWidth="1"/>
    <col min="46" max="46" width="6.08984375" style="101" customWidth="1"/>
    <col min="47" max="47" width="8.81640625" style="101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101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101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93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94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96"/>
      <c r="CB5" s="196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61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61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61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61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61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61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61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61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61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61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61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61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61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61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61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61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61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61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61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61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61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61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61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61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61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61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61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61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60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60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60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9"/>
      <c r="BO43" s="59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</row>
    <row r="110" spans="30:64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</row>
    <row r="111" spans="30:64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</row>
    <row r="112" spans="30:64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</row>
    <row r="113" spans="30:62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</row>
    <row r="114" spans="30:62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</row>
    <row r="115" spans="30:62"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13"/>
      <c r="BJ115" s="4"/>
    </row>
    <row r="116" spans="30:62">
      <c r="AJ116"/>
      <c r="AL116"/>
      <c r="AM116"/>
      <c r="AN116"/>
      <c r="AO116"/>
      <c r="AQ116"/>
      <c r="AS116"/>
      <c r="AT116"/>
      <c r="AU116"/>
      <c r="AV116"/>
      <c r="AW116"/>
      <c r="AX116"/>
      <c r="AY116"/>
      <c r="BB116"/>
      <c r="BC116"/>
      <c r="BD116"/>
      <c r="BE116"/>
      <c r="BF116"/>
      <c r="BI116" s="13"/>
      <c r="BJ116" s="4"/>
    </row>
    <row r="117" spans="30:62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</row>
    <row r="118" spans="30:62" ht="15.6"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13"/>
      <c r="BJ118" s="4"/>
    </row>
    <row r="119" spans="30:62"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3"/>
      <c r="BJ119" s="4"/>
    </row>
    <row r="120" spans="30:62" ht="15.6"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13"/>
      <c r="BJ120" s="4"/>
    </row>
    <row r="121" spans="30:62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13"/>
      <c r="BJ121" s="4"/>
    </row>
    <row r="122" spans="30:62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2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2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2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13"/>
      <c r="BJ125" s="4"/>
    </row>
    <row r="126" spans="30:62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13"/>
      <c r="BJ126" s="4"/>
    </row>
    <row r="127" spans="30:62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2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13"/>
      <c r="BJ134" s="4"/>
    </row>
    <row r="135" spans="30:62">
      <c r="AJ135"/>
      <c r="AL135"/>
      <c r="AM135"/>
      <c r="AN135"/>
      <c r="AO135"/>
      <c r="AQ135"/>
      <c r="AS135"/>
      <c r="AT135"/>
      <c r="AU135"/>
      <c r="AV135"/>
      <c r="AW135"/>
      <c r="AX135"/>
      <c r="AY135"/>
      <c r="BB135"/>
      <c r="BC135"/>
      <c r="BD135"/>
      <c r="BE135"/>
      <c r="BF135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 ht="15.6"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13"/>
      <c r="BJ137" s="4"/>
    </row>
    <row r="138" spans="30:62"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3"/>
      <c r="BJ138" s="4"/>
    </row>
    <row r="139" spans="30:62" ht="15.6"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J152" s="4"/>
    </row>
    <row r="153" spans="30:62"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J153" s="4"/>
    </row>
    <row r="154" spans="30:62"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J154" s="4"/>
    </row>
    <row r="155" spans="30:62">
      <c r="AJ155"/>
      <c r="AL155"/>
      <c r="AM155"/>
      <c r="AN155"/>
      <c r="AO155"/>
      <c r="AQ155"/>
      <c r="AS155"/>
      <c r="AT155"/>
      <c r="AU155"/>
      <c r="AV155"/>
      <c r="AW155"/>
      <c r="AX155"/>
      <c r="AY155"/>
      <c r="BB155"/>
      <c r="BC155"/>
      <c r="BD155"/>
      <c r="BE155"/>
      <c r="BF155"/>
      <c r="BJ155" s="4"/>
    </row>
    <row r="156" spans="30:62" ht="15.6"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J157" s="4"/>
    </row>
    <row r="158" spans="30:62"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J158" s="4"/>
    </row>
    <row r="159" spans="30:62" ht="15.6"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J160" s="4"/>
    </row>
    <row r="161" spans="17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J161" s="4"/>
    </row>
    <row r="162" spans="17:62">
      <c r="Q162">
        <v>8</v>
      </c>
      <c r="R162" s="3" t="s">
        <v>34</v>
      </c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J162" s="4"/>
    </row>
    <row r="163" spans="17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J163" s="4"/>
    </row>
    <row r="164" spans="17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J164" s="4"/>
    </row>
    <row r="165" spans="17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J165" s="4"/>
    </row>
    <row r="166" spans="17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J166" s="4"/>
    </row>
    <row r="167" spans="17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J167" s="4"/>
    </row>
    <row r="168" spans="17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J168" s="4"/>
    </row>
    <row r="169" spans="17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J169" s="4"/>
    </row>
    <row r="170" spans="17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J170" s="4"/>
    </row>
    <row r="171" spans="17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J171" s="4"/>
    </row>
    <row r="172" spans="17:62"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J172" s="4"/>
    </row>
    <row r="173" spans="17:62"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J173" s="4"/>
    </row>
    <row r="174" spans="17:62">
      <c r="AJ174"/>
      <c r="AL174"/>
      <c r="AM174"/>
      <c r="AN174"/>
      <c r="AO174"/>
      <c r="AQ174"/>
      <c r="AS174"/>
      <c r="AT174"/>
      <c r="AU174"/>
      <c r="AV174"/>
      <c r="AW174"/>
      <c r="AX174"/>
      <c r="AY174"/>
      <c r="BB174"/>
      <c r="BC174"/>
      <c r="BD174"/>
      <c r="BE174"/>
      <c r="BF174"/>
      <c r="BJ174" s="4"/>
    </row>
    <row r="175" spans="17:62" ht="15.6"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J175" s="4"/>
    </row>
    <row r="176" spans="17:62" ht="15.6">
      <c r="Q176">
        <v>7</v>
      </c>
      <c r="R176" s="3" t="s">
        <v>33</v>
      </c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J176" s="4"/>
    </row>
    <row r="177" spans="30:62"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J177" s="4"/>
    </row>
    <row r="178" spans="30:62" ht="15.6"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J184" s="4"/>
    </row>
    <row r="185" spans="30:62" ht="13.8" customHeight="1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J190" s="4"/>
    </row>
    <row r="191" spans="30:62"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J191" s="4"/>
    </row>
    <row r="192" spans="30:62"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J192" s="4"/>
    </row>
    <row r="193" spans="30:62"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J193" s="4"/>
    </row>
    <row r="194" spans="30:62">
      <c r="AJ194"/>
      <c r="AL194"/>
      <c r="AM194"/>
      <c r="AN194"/>
      <c r="AO194"/>
      <c r="AQ194"/>
      <c r="AS194"/>
      <c r="AT194"/>
      <c r="AU194"/>
      <c r="AV194"/>
      <c r="AW194"/>
      <c r="AX194"/>
      <c r="AY194"/>
      <c r="BB194"/>
      <c r="BC194"/>
      <c r="BD194"/>
      <c r="BE194"/>
      <c r="BF19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 ht="15.6"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J196" s="4"/>
    </row>
    <row r="197" spans="30:62"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J197" s="4"/>
    </row>
    <row r="198" spans="30:62" ht="15.6"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J210" s="4"/>
    </row>
    <row r="211" spans="30:62"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J211" s="4"/>
    </row>
    <row r="212" spans="30:62"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J212" s="4"/>
    </row>
    <row r="213" spans="30:62">
      <c r="AJ213"/>
      <c r="AL213"/>
      <c r="AM213"/>
      <c r="AN213"/>
      <c r="AO213"/>
      <c r="AQ213"/>
      <c r="AS213"/>
      <c r="AT213"/>
      <c r="AU213"/>
      <c r="AV213"/>
      <c r="AW213"/>
      <c r="AX213"/>
      <c r="AY213"/>
      <c r="BB213"/>
      <c r="BC213"/>
      <c r="BD213"/>
      <c r="BE213"/>
      <c r="BF213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 ht="15.6"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J215" s="4"/>
    </row>
    <row r="216" spans="30:62"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J216" s="4"/>
    </row>
    <row r="217" spans="30:62" ht="15.6"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70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1"/>
      <c r="BJ225" s="4"/>
      <c r="BK225" s="1"/>
      <c r="BL225" s="1"/>
      <c r="BM225" s="1"/>
      <c r="BN225" s="1"/>
      <c r="BO225" s="1"/>
      <c r="BP225" s="1"/>
      <c r="BQ225" s="1"/>
      <c r="BR225" s="1"/>
    </row>
    <row r="226" spans="30:70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1"/>
      <c r="BJ226" s="4"/>
      <c r="BK226" s="1"/>
      <c r="BL226" s="1"/>
      <c r="BM226" s="1"/>
      <c r="BN226" s="1"/>
      <c r="BO226" s="1"/>
      <c r="BP226" s="1"/>
      <c r="BQ226" s="1"/>
      <c r="BR226" s="1"/>
    </row>
    <row r="227" spans="30:70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1"/>
      <c r="BJ227" s="4"/>
      <c r="BK227" s="1"/>
      <c r="BL227" s="1"/>
      <c r="BM227" s="1"/>
      <c r="BN227" s="1"/>
      <c r="BO227" s="1"/>
      <c r="BP227" s="1"/>
      <c r="BQ227" s="1"/>
      <c r="BR227" s="1"/>
    </row>
    <row r="228" spans="30:70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1"/>
      <c r="BJ228" s="4"/>
      <c r="BK228" s="1"/>
      <c r="BL228" s="1"/>
      <c r="BM228" s="1"/>
      <c r="BN228" s="1"/>
      <c r="BO228" s="1"/>
      <c r="BP228" s="1"/>
      <c r="BQ228" s="1"/>
      <c r="BR228" s="1"/>
    </row>
    <row r="229" spans="30:70"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1"/>
      <c r="BJ229" s="4"/>
      <c r="BK229" s="1"/>
      <c r="BL229" s="1"/>
      <c r="BM229" s="1"/>
      <c r="BN229" s="1"/>
      <c r="BO229" s="1"/>
      <c r="BP229" s="1"/>
      <c r="BQ229" s="1"/>
      <c r="BR229" s="1"/>
    </row>
    <row r="230" spans="30:70"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1"/>
      <c r="BJ230" s="4"/>
      <c r="BK230" s="1"/>
      <c r="BL230" s="1"/>
      <c r="BM230" s="1"/>
      <c r="BN230" s="1"/>
      <c r="BO230" s="1"/>
      <c r="BP230" s="1"/>
      <c r="BQ230" s="1"/>
      <c r="BR230" s="1"/>
    </row>
    <row r="231" spans="30:70"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1"/>
      <c r="BJ231" s="4"/>
      <c r="BK231" s="1"/>
      <c r="BL231" s="1"/>
      <c r="BM231" s="1"/>
      <c r="BN231" s="1"/>
      <c r="BO231" s="1"/>
      <c r="BP231" s="1"/>
      <c r="BQ231" s="1"/>
      <c r="BR231" s="1"/>
    </row>
    <row r="232" spans="30:70"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1"/>
      <c r="BJ232" s="4"/>
      <c r="BK232" s="1"/>
      <c r="BL232" s="1"/>
      <c r="BM232" s="1"/>
      <c r="BN232" s="1"/>
      <c r="BO232" s="1"/>
      <c r="BP232" s="1"/>
      <c r="BQ232" s="1"/>
      <c r="BR232" s="1"/>
    </row>
    <row r="233" spans="30:70">
      <c r="AJ233"/>
      <c r="AL233"/>
      <c r="AM233"/>
      <c r="AN233"/>
      <c r="AO233"/>
      <c r="AQ233"/>
      <c r="AS233"/>
      <c r="AT233"/>
      <c r="AU233"/>
      <c r="AV233"/>
      <c r="AW233"/>
      <c r="AX233"/>
      <c r="AY233"/>
      <c r="BB233"/>
      <c r="BC233"/>
      <c r="BD233"/>
      <c r="BE233"/>
      <c r="BF233"/>
      <c r="BI233" s="1"/>
      <c r="BJ233" s="4"/>
      <c r="BK233" s="1"/>
      <c r="BL233" s="1"/>
      <c r="BM233" s="1"/>
      <c r="BN233" s="1"/>
      <c r="BO233" s="1"/>
      <c r="BP233" s="1"/>
      <c r="BQ233" s="1"/>
      <c r="BR233" s="1"/>
    </row>
    <row r="234" spans="30:70" ht="15.6"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1"/>
      <c r="BJ234" s="1"/>
      <c r="BK234" s="1"/>
      <c r="BL234" s="1"/>
      <c r="BM234" s="1"/>
      <c r="BN234" s="1"/>
      <c r="BO234" s="1"/>
      <c r="BP234" s="1"/>
      <c r="BQ234" s="1"/>
      <c r="BR234" s="1"/>
    </row>
    <row r="235" spans="30:70" ht="15.6"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1"/>
      <c r="BJ235" s="1"/>
      <c r="BK235" s="1"/>
      <c r="BL235" s="1"/>
      <c r="BM235" s="1"/>
      <c r="BN235" s="1"/>
      <c r="BO235" s="1"/>
      <c r="BP235" s="1"/>
      <c r="BQ235" s="1"/>
      <c r="BR235" s="1"/>
    </row>
    <row r="236" spans="30:70"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"/>
      <c r="BJ236" s="1"/>
      <c r="BK236" s="1"/>
      <c r="BL236" s="1"/>
      <c r="BM236" s="1"/>
      <c r="BN236" s="1"/>
      <c r="BO236" s="1"/>
      <c r="BP236" s="1"/>
      <c r="BQ236" s="1"/>
      <c r="BR236" s="1"/>
    </row>
    <row r="237" spans="30:70" ht="15.6"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1"/>
      <c r="BJ237" s="1"/>
      <c r="BK237" s="1"/>
      <c r="BL237" s="1"/>
      <c r="BM237" s="1"/>
      <c r="BN237" s="1"/>
      <c r="BO237" s="1"/>
      <c r="BP237" s="1"/>
      <c r="BQ237" s="1"/>
      <c r="BR237" s="1"/>
    </row>
    <row r="238" spans="30:70">
      <c r="AW238" s="16"/>
      <c r="BA238" s="63"/>
      <c r="BB238" s="215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</row>
    <row r="239" spans="30:70">
      <c r="AW239" s="16"/>
      <c r="BA239" s="63"/>
      <c r="BB239" s="215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</row>
    <row r="240" spans="30:70">
      <c r="AW240" s="16"/>
      <c r="BA240" s="63"/>
      <c r="BB240" s="215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</row>
    <row r="241" spans="47:70">
      <c r="AW241" s="16"/>
      <c r="BA241" s="63"/>
      <c r="BB241" s="215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</row>
    <row r="242" spans="47:70">
      <c r="AW242" s="16"/>
      <c r="BA242" s="63"/>
      <c r="BB242" s="215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</row>
    <row r="243" spans="47:70">
      <c r="AW243" s="16"/>
      <c r="BA243" s="63"/>
      <c r="BB243" s="215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</row>
    <row r="244" spans="47:70">
      <c r="AW244" s="16"/>
      <c r="BA244" s="63"/>
      <c r="BB244" s="215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</row>
    <row r="245" spans="47:70">
      <c r="AW245" s="16"/>
      <c r="BA245" s="63"/>
      <c r="BB245" s="215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</row>
    <row r="246" spans="47:70">
      <c r="AU246" s="170"/>
      <c r="AV246" s="81"/>
      <c r="AW246" s="81"/>
      <c r="AX246" s="81"/>
      <c r="AY246" s="170"/>
      <c r="AZ246" s="36"/>
    </row>
    <row r="247" spans="47:70">
      <c r="AU247" s="170"/>
      <c r="AV247" s="81"/>
      <c r="AW247" s="81"/>
      <c r="AX247" s="81"/>
      <c r="AY247" s="170"/>
      <c r="AZ247" s="36"/>
    </row>
  </sheetData>
  <conditionalFormatting sqref="BI40:BI41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233</v>
      </c>
      <c r="C1" t="s">
        <v>113</v>
      </c>
      <c r="D1">
        <v>11</v>
      </c>
    </row>
    <row r="2" spans="1:4">
      <c r="A2">
        <v>1103</v>
      </c>
      <c r="B2" t="s">
        <v>235</v>
      </c>
      <c r="C2" t="s">
        <v>113</v>
      </c>
      <c r="D2">
        <v>11</v>
      </c>
    </row>
    <row r="3" spans="1:4">
      <c r="A3">
        <v>1106</v>
      </c>
      <c r="B3" t="s">
        <v>236</v>
      </c>
      <c r="C3" t="s">
        <v>113</v>
      </c>
      <c r="D3">
        <v>11</v>
      </c>
    </row>
    <row r="4" spans="1:4">
      <c r="A4">
        <v>1108</v>
      </c>
      <c r="B4" t="s">
        <v>234</v>
      </c>
      <c r="C4" t="s">
        <v>113</v>
      </c>
      <c r="D4">
        <v>11</v>
      </c>
    </row>
    <row r="5" spans="1:4">
      <c r="A5">
        <v>1111</v>
      </c>
      <c r="B5" t="s">
        <v>237</v>
      </c>
      <c r="C5" t="s">
        <v>113</v>
      </c>
      <c r="D5">
        <v>11</v>
      </c>
    </row>
    <row r="6" spans="1:4">
      <c r="A6">
        <v>1112</v>
      </c>
      <c r="B6" t="s">
        <v>238</v>
      </c>
      <c r="C6" t="s">
        <v>113</v>
      </c>
      <c r="D6">
        <v>11</v>
      </c>
    </row>
    <row r="7" spans="1:4">
      <c r="A7">
        <v>1114</v>
      </c>
      <c r="B7" t="s">
        <v>620</v>
      </c>
      <c r="C7" t="s">
        <v>113</v>
      </c>
      <c r="D7">
        <v>11</v>
      </c>
    </row>
    <row r="8" spans="1:4">
      <c r="A8">
        <v>1119</v>
      </c>
      <c r="B8" t="s">
        <v>621</v>
      </c>
      <c r="C8" t="s">
        <v>113</v>
      </c>
      <c r="D8">
        <v>11</v>
      </c>
    </row>
    <row r="9" spans="1:4">
      <c r="A9">
        <v>1120</v>
      </c>
      <c r="B9" t="s">
        <v>239</v>
      </c>
      <c r="C9" t="s">
        <v>113</v>
      </c>
      <c r="D9">
        <v>11</v>
      </c>
    </row>
    <row r="10" spans="1:4">
      <c r="A10">
        <v>1121</v>
      </c>
      <c r="B10" t="s">
        <v>240</v>
      </c>
      <c r="C10" t="s">
        <v>113</v>
      </c>
      <c r="D10">
        <v>11</v>
      </c>
    </row>
    <row r="11" spans="1:4">
      <c r="A11">
        <v>1122</v>
      </c>
      <c r="B11" t="s">
        <v>241</v>
      </c>
      <c r="C11" t="s">
        <v>113</v>
      </c>
      <c r="D11">
        <v>11</v>
      </c>
    </row>
    <row r="12" spans="1:4">
      <c r="A12">
        <v>1124</v>
      </c>
      <c r="B12" t="s">
        <v>242</v>
      </c>
      <c r="C12" t="s">
        <v>113</v>
      </c>
      <c r="D12">
        <v>11</v>
      </c>
    </row>
    <row r="13" spans="1:4">
      <c r="A13">
        <v>1127</v>
      </c>
      <c r="B13" t="s">
        <v>243</v>
      </c>
      <c r="C13" t="s">
        <v>113</v>
      </c>
      <c r="D13">
        <v>11</v>
      </c>
    </row>
    <row r="14" spans="1:4">
      <c r="A14">
        <v>1130</v>
      </c>
      <c r="B14" t="s">
        <v>244</v>
      </c>
      <c r="C14" t="s">
        <v>113</v>
      </c>
      <c r="D14">
        <v>11</v>
      </c>
    </row>
    <row r="15" spans="1:4">
      <c r="A15">
        <v>1133</v>
      </c>
      <c r="B15" t="s">
        <v>245</v>
      </c>
      <c r="C15" t="s">
        <v>113</v>
      </c>
      <c r="D15">
        <v>11</v>
      </c>
    </row>
    <row r="16" spans="1:4">
      <c r="A16">
        <v>1134</v>
      </c>
      <c r="B16" t="s">
        <v>490</v>
      </c>
      <c r="C16" t="s">
        <v>113</v>
      </c>
      <c r="D16">
        <v>11</v>
      </c>
    </row>
    <row r="17" spans="1:4">
      <c r="A17">
        <v>1135</v>
      </c>
      <c r="B17" t="s">
        <v>246</v>
      </c>
      <c r="C17" t="s">
        <v>113</v>
      </c>
      <c r="D17">
        <v>11</v>
      </c>
    </row>
    <row r="18" spans="1:4">
      <c r="A18">
        <v>1144</v>
      </c>
      <c r="B18" t="s">
        <v>247</v>
      </c>
      <c r="C18" t="s">
        <v>113</v>
      </c>
      <c r="D18">
        <v>11</v>
      </c>
    </row>
    <row r="19" spans="1:4">
      <c r="A19">
        <v>1145</v>
      </c>
      <c r="B19" t="s">
        <v>248</v>
      </c>
      <c r="C19" t="s">
        <v>113</v>
      </c>
      <c r="D19">
        <v>11</v>
      </c>
    </row>
    <row r="20" spans="1:4">
      <c r="A20">
        <v>1146</v>
      </c>
      <c r="B20" t="s">
        <v>249</v>
      </c>
      <c r="C20" t="s">
        <v>113</v>
      </c>
      <c r="D20">
        <v>11</v>
      </c>
    </row>
    <row r="21" spans="1:4">
      <c r="A21">
        <v>1149</v>
      </c>
      <c r="B21" t="s">
        <v>250</v>
      </c>
      <c r="C21" t="s">
        <v>113</v>
      </c>
      <c r="D21">
        <v>11</v>
      </c>
    </row>
    <row r="22" spans="1:4">
      <c r="A22">
        <v>1151</v>
      </c>
      <c r="B22" t="s">
        <v>251</v>
      </c>
      <c r="C22" t="s">
        <v>113</v>
      </c>
      <c r="D22">
        <v>11</v>
      </c>
    </row>
    <row r="23" spans="1:4">
      <c r="A23">
        <v>1160</v>
      </c>
      <c r="B23" t="s">
        <v>252</v>
      </c>
      <c r="C23" t="s">
        <v>113</v>
      </c>
      <c r="D23">
        <v>11</v>
      </c>
    </row>
    <row r="24" spans="1:4">
      <c r="A24">
        <v>1503</v>
      </c>
      <c r="B24" t="s">
        <v>290</v>
      </c>
      <c r="C24" t="s">
        <v>624</v>
      </c>
      <c r="D24">
        <v>15</v>
      </c>
    </row>
    <row r="25" spans="1:4">
      <c r="A25">
        <v>1504</v>
      </c>
      <c r="B25" t="s">
        <v>289</v>
      </c>
      <c r="C25" t="s">
        <v>624</v>
      </c>
      <c r="D25">
        <v>15</v>
      </c>
    </row>
    <row r="26" spans="1:4">
      <c r="A26">
        <v>1506</v>
      </c>
      <c r="B26" t="s">
        <v>288</v>
      </c>
      <c r="C26" t="s">
        <v>624</v>
      </c>
      <c r="D26">
        <v>15</v>
      </c>
    </row>
    <row r="27" spans="1:4">
      <c r="A27">
        <v>1511</v>
      </c>
      <c r="B27" t="s">
        <v>291</v>
      </c>
      <c r="C27" t="s">
        <v>624</v>
      </c>
      <c r="D27">
        <v>15</v>
      </c>
    </row>
    <row r="28" spans="1:4">
      <c r="A28">
        <v>1514</v>
      </c>
      <c r="B28" t="s">
        <v>195</v>
      </c>
      <c r="C28" t="s">
        <v>624</v>
      </c>
      <c r="D28">
        <v>15</v>
      </c>
    </row>
    <row r="29" spans="1:4">
      <c r="A29">
        <v>1515</v>
      </c>
      <c r="B29" t="s">
        <v>292</v>
      </c>
      <c r="C29" t="s">
        <v>624</v>
      </c>
      <c r="D29">
        <v>15</v>
      </c>
    </row>
    <row r="30" spans="1:4">
      <c r="A30">
        <v>1516</v>
      </c>
      <c r="B30" t="s">
        <v>293</v>
      </c>
      <c r="C30" t="s">
        <v>624</v>
      </c>
      <c r="D30">
        <v>15</v>
      </c>
    </row>
    <row r="31" spans="1:4">
      <c r="A31">
        <v>1517</v>
      </c>
      <c r="B31" t="s">
        <v>294</v>
      </c>
      <c r="C31" t="s">
        <v>624</v>
      </c>
      <c r="D31">
        <v>15</v>
      </c>
    </row>
    <row r="32" spans="1:4">
      <c r="A32">
        <v>1520</v>
      </c>
      <c r="B32" t="s">
        <v>296</v>
      </c>
      <c r="C32" t="s">
        <v>624</v>
      </c>
      <c r="D32">
        <v>15</v>
      </c>
    </row>
    <row r="33" spans="1:4">
      <c r="A33">
        <v>1525</v>
      </c>
      <c r="B33" t="s">
        <v>297</v>
      </c>
      <c r="C33" t="s">
        <v>624</v>
      </c>
      <c r="D33">
        <v>15</v>
      </c>
    </row>
    <row r="34" spans="1:4">
      <c r="A34">
        <v>1528</v>
      </c>
      <c r="B34" t="s">
        <v>298</v>
      </c>
      <c r="C34" t="s">
        <v>624</v>
      </c>
      <c r="D34">
        <v>15</v>
      </c>
    </row>
    <row r="35" spans="1:4">
      <c r="A35">
        <v>1531</v>
      </c>
      <c r="B35" t="s">
        <v>299</v>
      </c>
      <c r="C35" t="s">
        <v>624</v>
      </c>
      <c r="D35">
        <v>15</v>
      </c>
    </row>
    <row r="36" spans="1:4">
      <c r="A36">
        <v>1532</v>
      </c>
      <c r="B36" t="s">
        <v>300</v>
      </c>
      <c r="C36" t="s">
        <v>624</v>
      </c>
      <c r="D36">
        <v>15</v>
      </c>
    </row>
    <row r="37" spans="1:4">
      <c r="A37">
        <v>1535</v>
      </c>
      <c r="B37" t="s">
        <v>301</v>
      </c>
      <c r="C37" t="s">
        <v>624</v>
      </c>
      <c r="D37">
        <v>15</v>
      </c>
    </row>
    <row r="38" spans="1:4">
      <c r="A38">
        <v>1539</v>
      </c>
      <c r="B38" t="s">
        <v>302</v>
      </c>
      <c r="C38" t="s">
        <v>624</v>
      </c>
      <c r="D38">
        <v>15</v>
      </c>
    </row>
    <row r="39" spans="1:4">
      <c r="A39">
        <v>1547</v>
      </c>
      <c r="B39" t="s">
        <v>303</v>
      </c>
      <c r="C39" t="s">
        <v>624</v>
      </c>
      <c r="D39">
        <v>15</v>
      </c>
    </row>
    <row r="40" spans="1:4">
      <c r="A40">
        <v>1554</v>
      </c>
      <c r="B40" t="s">
        <v>304</v>
      </c>
      <c r="C40" t="s">
        <v>624</v>
      </c>
      <c r="D40">
        <v>15</v>
      </c>
    </row>
    <row r="41" spans="1:4">
      <c r="A41">
        <v>1557</v>
      </c>
      <c r="B41" t="s">
        <v>305</v>
      </c>
      <c r="C41" t="s">
        <v>624</v>
      </c>
      <c r="D41">
        <v>15</v>
      </c>
    </row>
    <row r="42" spans="1:4">
      <c r="A42">
        <v>1560</v>
      </c>
      <c r="B42" t="s">
        <v>306</v>
      </c>
      <c r="C42" t="s">
        <v>624</v>
      </c>
      <c r="D42">
        <v>15</v>
      </c>
    </row>
    <row r="43" spans="1:4">
      <c r="A43">
        <v>1563</v>
      </c>
      <c r="B43" t="s">
        <v>307</v>
      </c>
      <c r="C43" t="s">
        <v>624</v>
      </c>
      <c r="D43">
        <v>15</v>
      </c>
    </row>
    <row r="44" spans="1:4">
      <c r="A44">
        <v>1566</v>
      </c>
      <c r="B44" t="s">
        <v>308</v>
      </c>
      <c r="C44" t="s">
        <v>624</v>
      </c>
      <c r="D44">
        <v>15</v>
      </c>
    </row>
    <row r="45" spans="1:4">
      <c r="A45">
        <v>1573</v>
      </c>
      <c r="B45" t="s">
        <v>311</v>
      </c>
      <c r="C45" t="s">
        <v>624</v>
      </c>
      <c r="D45">
        <v>15</v>
      </c>
    </row>
    <row r="46" spans="1:4">
      <c r="A46">
        <v>1576</v>
      </c>
      <c r="B46" t="s">
        <v>310</v>
      </c>
      <c r="C46" t="s">
        <v>624</v>
      </c>
      <c r="D46">
        <v>15</v>
      </c>
    </row>
    <row r="47" spans="1:4">
      <c r="A47">
        <v>1577</v>
      </c>
      <c r="B47" t="s">
        <v>295</v>
      </c>
      <c r="C47" t="s">
        <v>624</v>
      </c>
      <c r="D47">
        <v>15</v>
      </c>
    </row>
    <row r="48" spans="1:4">
      <c r="A48">
        <v>1578</v>
      </c>
      <c r="B48" t="s">
        <v>635</v>
      </c>
      <c r="C48" t="s">
        <v>624</v>
      </c>
      <c r="D48">
        <v>15</v>
      </c>
    </row>
    <row r="49" spans="1:4">
      <c r="A49">
        <v>1579</v>
      </c>
      <c r="B49" t="s">
        <v>636</v>
      </c>
      <c r="C49" t="s">
        <v>624</v>
      </c>
      <c r="D49">
        <v>15</v>
      </c>
    </row>
    <row r="50" spans="1:4">
      <c r="A50">
        <v>1804</v>
      </c>
      <c r="B50" t="s">
        <v>341</v>
      </c>
      <c r="C50" t="s">
        <v>114</v>
      </c>
      <c r="D50">
        <v>18</v>
      </c>
    </row>
    <row r="51" spans="1:4">
      <c r="A51">
        <v>1806</v>
      </c>
      <c r="B51" t="s">
        <v>342</v>
      </c>
      <c r="C51" t="s">
        <v>114</v>
      </c>
      <c r="D51">
        <v>18</v>
      </c>
    </row>
    <row r="52" spans="1:4">
      <c r="A52">
        <v>1811</v>
      </c>
      <c r="B52" t="s">
        <v>343</v>
      </c>
      <c r="C52" t="s">
        <v>114</v>
      </c>
      <c r="D52">
        <v>18</v>
      </c>
    </row>
    <row r="53" spans="1:4">
      <c r="A53">
        <v>1812</v>
      </c>
      <c r="B53" t="s">
        <v>344</v>
      </c>
      <c r="C53" t="s">
        <v>114</v>
      </c>
      <c r="D53">
        <v>18</v>
      </c>
    </row>
    <row r="54" spans="1:4">
      <c r="A54">
        <v>1813</v>
      </c>
      <c r="B54" t="s">
        <v>345</v>
      </c>
      <c r="C54" t="s">
        <v>114</v>
      </c>
      <c r="D54">
        <v>18</v>
      </c>
    </row>
    <row r="55" spans="1:4">
      <c r="A55">
        <v>1815</v>
      </c>
      <c r="B55" t="s">
        <v>346</v>
      </c>
      <c r="C55" t="s">
        <v>114</v>
      </c>
      <c r="D55">
        <v>18</v>
      </c>
    </row>
    <row r="56" spans="1:4">
      <c r="A56">
        <v>1816</v>
      </c>
      <c r="B56" t="s">
        <v>347</v>
      </c>
      <c r="C56" t="s">
        <v>114</v>
      </c>
      <c r="D56">
        <v>18</v>
      </c>
    </row>
    <row r="57" spans="1:4">
      <c r="A57">
        <v>1818</v>
      </c>
      <c r="B57" t="s">
        <v>292</v>
      </c>
      <c r="C57" t="s">
        <v>114</v>
      </c>
      <c r="D57">
        <v>18</v>
      </c>
    </row>
    <row r="58" spans="1:4">
      <c r="A58">
        <v>1820</v>
      </c>
      <c r="B58" t="s">
        <v>625</v>
      </c>
      <c r="C58" t="s">
        <v>114</v>
      </c>
      <c r="D58">
        <v>18</v>
      </c>
    </row>
    <row r="59" spans="1:4">
      <c r="A59">
        <v>1822</v>
      </c>
      <c r="B59" t="s">
        <v>348</v>
      </c>
      <c r="C59" t="s">
        <v>114</v>
      </c>
      <c r="D59">
        <v>18</v>
      </c>
    </row>
    <row r="60" spans="1:4">
      <c r="A60">
        <v>1824</v>
      </c>
      <c r="B60" t="s">
        <v>349</v>
      </c>
      <c r="C60" t="s">
        <v>114</v>
      </c>
      <c r="D60">
        <v>18</v>
      </c>
    </row>
    <row r="61" spans="1:4">
      <c r="A61">
        <v>1825</v>
      </c>
      <c r="B61" t="s">
        <v>350</v>
      </c>
      <c r="C61" t="s">
        <v>114</v>
      </c>
      <c r="D61">
        <v>18</v>
      </c>
    </row>
    <row r="62" spans="1:4">
      <c r="A62">
        <v>1826</v>
      </c>
      <c r="B62" t="s">
        <v>351</v>
      </c>
      <c r="C62" t="s">
        <v>114</v>
      </c>
      <c r="D62">
        <v>18</v>
      </c>
    </row>
    <row r="63" spans="1:4">
      <c r="A63">
        <v>1827</v>
      </c>
      <c r="B63" t="s">
        <v>352</v>
      </c>
      <c r="C63" t="s">
        <v>114</v>
      </c>
      <c r="D63">
        <v>18</v>
      </c>
    </row>
    <row r="64" spans="1:4">
      <c r="A64">
        <v>1828</v>
      </c>
      <c r="B64" t="s">
        <v>353</v>
      </c>
      <c r="C64" t="s">
        <v>114</v>
      </c>
      <c r="D64">
        <v>18</v>
      </c>
    </row>
    <row r="65" spans="1:4">
      <c r="A65">
        <v>1832</v>
      </c>
      <c r="B65" t="s">
        <v>354</v>
      </c>
      <c r="C65" t="s">
        <v>114</v>
      </c>
      <c r="D65">
        <v>18</v>
      </c>
    </row>
    <row r="66" spans="1:4">
      <c r="A66">
        <v>1833</v>
      </c>
      <c r="B66" t="s">
        <v>355</v>
      </c>
      <c r="C66" t="s">
        <v>114</v>
      </c>
      <c r="D66">
        <v>18</v>
      </c>
    </row>
    <row r="67" spans="1:4">
      <c r="A67">
        <v>1834</v>
      </c>
      <c r="B67" t="s">
        <v>356</v>
      </c>
      <c r="C67" t="s">
        <v>114</v>
      </c>
      <c r="D67">
        <v>18</v>
      </c>
    </row>
    <row r="68" spans="1:4">
      <c r="A68">
        <v>1835</v>
      </c>
      <c r="B68" t="s">
        <v>411</v>
      </c>
      <c r="C68" t="s">
        <v>114</v>
      </c>
      <c r="D68">
        <v>18</v>
      </c>
    </row>
    <row r="69" spans="1:4">
      <c r="A69">
        <v>1836</v>
      </c>
      <c r="B69" t="s">
        <v>357</v>
      </c>
      <c r="C69" t="s">
        <v>114</v>
      </c>
      <c r="D69">
        <v>18</v>
      </c>
    </row>
    <row r="70" spans="1:4">
      <c r="A70">
        <v>1837</v>
      </c>
      <c r="B70" t="s">
        <v>358</v>
      </c>
      <c r="C70" t="s">
        <v>114</v>
      </c>
      <c r="D70">
        <v>18</v>
      </c>
    </row>
    <row r="71" spans="1:4">
      <c r="A71">
        <v>1838</v>
      </c>
      <c r="B71" t="s">
        <v>359</v>
      </c>
      <c r="C71" t="s">
        <v>114</v>
      </c>
      <c r="D71">
        <v>18</v>
      </c>
    </row>
    <row r="72" spans="1:4">
      <c r="A72">
        <v>1839</v>
      </c>
      <c r="B72" t="s">
        <v>360</v>
      </c>
      <c r="C72" t="s">
        <v>114</v>
      </c>
      <c r="D72">
        <v>18</v>
      </c>
    </row>
    <row r="73" spans="1:4">
      <c r="A73">
        <v>1840</v>
      </c>
      <c r="B73" t="s">
        <v>361</v>
      </c>
      <c r="C73" t="s">
        <v>114</v>
      </c>
      <c r="D73">
        <v>18</v>
      </c>
    </row>
    <row r="74" spans="1:4">
      <c r="A74">
        <v>1841</v>
      </c>
      <c r="B74" t="s">
        <v>362</v>
      </c>
      <c r="C74" t="s">
        <v>114</v>
      </c>
      <c r="D74">
        <v>18</v>
      </c>
    </row>
    <row r="75" spans="1:4">
      <c r="A75">
        <v>1845</v>
      </c>
      <c r="B75" t="s">
        <v>363</v>
      </c>
      <c r="C75" t="s">
        <v>114</v>
      </c>
      <c r="D75">
        <v>18</v>
      </c>
    </row>
    <row r="76" spans="1:4">
      <c r="A76">
        <v>1848</v>
      </c>
      <c r="B76" t="s">
        <v>364</v>
      </c>
      <c r="C76" t="s">
        <v>114</v>
      </c>
      <c r="D76">
        <v>18</v>
      </c>
    </row>
    <row r="77" spans="1:4">
      <c r="A77">
        <v>1851</v>
      </c>
      <c r="B77" t="s">
        <v>366</v>
      </c>
      <c r="C77" t="s">
        <v>114</v>
      </c>
      <c r="D77">
        <v>18</v>
      </c>
    </row>
    <row r="78" spans="1:4">
      <c r="A78">
        <v>1853</v>
      </c>
      <c r="B78" t="s">
        <v>367</v>
      </c>
      <c r="C78" t="s">
        <v>114</v>
      </c>
      <c r="D78">
        <v>18</v>
      </c>
    </row>
    <row r="79" spans="1:4">
      <c r="A79">
        <v>1854</v>
      </c>
      <c r="B79" t="s">
        <v>368</v>
      </c>
      <c r="C79" t="s">
        <v>114</v>
      </c>
      <c r="D79">
        <v>18</v>
      </c>
    </row>
    <row r="80" spans="1:4">
      <c r="A80">
        <v>1856</v>
      </c>
      <c r="B80" t="s">
        <v>409</v>
      </c>
      <c r="C80" t="s">
        <v>114</v>
      </c>
      <c r="D80">
        <v>18</v>
      </c>
    </row>
    <row r="81" spans="1:4">
      <c r="A81">
        <v>1857</v>
      </c>
      <c r="B81" t="s">
        <v>454</v>
      </c>
      <c r="C81" t="s">
        <v>114</v>
      </c>
      <c r="D81">
        <v>18</v>
      </c>
    </row>
    <row r="82" spans="1:4">
      <c r="A82">
        <v>1859</v>
      </c>
      <c r="B82" t="s">
        <v>369</v>
      </c>
      <c r="C82" t="s">
        <v>114</v>
      </c>
      <c r="D82">
        <v>18</v>
      </c>
    </row>
    <row r="83" spans="1:4">
      <c r="A83">
        <v>1860</v>
      </c>
      <c r="B83" t="s">
        <v>370</v>
      </c>
      <c r="C83" t="s">
        <v>114</v>
      </c>
      <c r="D83">
        <v>18</v>
      </c>
    </row>
    <row r="84" spans="1:4">
      <c r="A84">
        <v>1865</v>
      </c>
      <c r="B84" t="s">
        <v>371</v>
      </c>
      <c r="C84" t="s">
        <v>114</v>
      </c>
      <c r="D84">
        <v>18</v>
      </c>
    </row>
    <row r="85" spans="1:4">
      <c r="A85">
        <v>1866</v>
      </c>
      <c r="B85" t="s">
        <v>372</v>
      </c>
      <c r="C85" t="s">
        <v>114</v>
      </c>
      <c r="D85">
        <v>18</v>
      </c>
    </row>
    <row r="86" spans="1:4">
      <c r="A86">
        <v>1867</v>
      </c>
      <c r="B86" t="s">
        <v>204</v>
      </c>
      <c r="C86" t="s">
        <v>114</v>
      </c>
      <c r="D86">
        <v>18</v>
      </c>
    </row>
    <row r="87" spans="1:4">
      <c r="A87">
        <v>1868</v>
      </c>
      <c r="B87" t="s">
        <v>373</v>
      </c>
      <c r="C87" t="s">
        <v>114</v>
      </c>
      <c r="D87">
        <v>18</v>
      </c>
    </row>
    <row r="88" spans="1:4">
      <c r="A88">
        <v>1870</v>
      </c>
      <c r="B88" t="s">
        <v>93</v>
      </c>
      <c r="C88" t="s">
        <v>114</v>
      </c>
      <c r="D88">
        <v>18</v>
      </c>
    </row>
    <row r="89" spans="1:4">
      <c r="A89">
        <v>1871</v>
      </c>
      <c r="B89" t="s">
        <v>374</v>
      </c>
      <c r="C89" t="s">
        <v>114</v>
      </c>
      <c r="D89">
        <v>18</v>
      </c>
    </row>
    <row r="90" spans="1:4">
      <c r="A90">
        <v>1874</v>
      </c>
      <c r="B90" t="s">
        <v>375</v>
      </c>
      <c r="C90" t="s">
        <v>114</v>
      </c>
      <c r="D90">
        <v>18</v>
      </c>
    </row>
    <row r="91" spans="1:4">
      <c r="A91">
        <v>1875</v>
      </c>
      <c r="B91" t="s">
        <v>365</v>
      </c>
      <c r="C91" t="s">
        <v>114</v>
      </c>
      <c r="D91">
        <v>18</v>
      </c>
    </row>
    <row r="92" spans="1:4">
      <c r="A92">
        <v>3001</v>
      </c>
      <c r="B92" t="s">
        <v>117</v>
      </c>
      <c r="C92" t="s">
        <v>629</v>
      </c>
      <c r="D92">
        <v>1</v>
      </c>
    </row>
    <row r="93" spans="1:4">
      <c r="A93">
        <v>3002</v>
      </c>
      <c r="B93" t="s">
        <v>118</v>
      </c>
      <c r="C93" t="s">
        <v>629</v>
      </c>
      <c r="D93">
        <v>1</v>
      </c>
    </row>
    <row r="94" spans="1:4">
      <c r="A94">
        <v>3003</v>
      </c>
      <c r="B94" t="s">
        <v>85</v>
      </c>
      <c r="C94" t="s">
        <v>629</v>
      </c>
      <c r="D94">
        <v>1</v>
      </c>
    </row>
    <row r="95" spans="1:4">
      <c r="A95">
        <v>3004</v>
      </c>
      <c r="B95" t="s">
        <v>603</v>
      </c>
      <c r="C95" t="s">
        <v>629</v>
      </c>
      <c r="D95">
        <v>1</v>
      </c>
    </row>
    <row r="96" spans="1:4">
      <c r="A96">
        <v>3005</v>
      </c>
      <c r="B96" t="s">
        <v>177</v>
      </c>
      <c r="C96" t="s">
        <v>629</v>
      </c>
      <c r="D96">
        <v>1</v>
      </c>
    </row>
    <row r="97" spans="1:4">
      <c r="A97">
        <v>3006</v>
      </c>
      <c r="B97" t="s">
        <v>178</v>
      </c>
      <c r="C97" t="s">
        <v>629</v>
      </c>
      <c r="D97">
        <v>1</v>
      </c>
    </row>
    <row r="98" spans="1:4">
      <c r="A98">
        <v>3007</v>
      </c>
      <c r="B98" t="s">
        <v>179</v>
      </c>
      <c r="C98" t="s">
        <v>629</v>
      </c>
      <c r="D98">
        <v>1</v>
      </c>
    </row>
    <row r="99" spans="1:4">
      <c r="A99">
        <v>3007</v>
      </c>
      <c r="B99" t="s">
        <v>179</v>
      </c>
      <c r="C99" t="s">
        <v>629</v>
      </c>
      <c r="D99">
        <v>1</v>
      </c>
    </row>
    <row r="100" spans="1:4">
      <c r="A100">
        <v>3011</v>
      </c>
      <c r="B100" t="s">
        <v>119</v>
      </c>
      <c r="C100" t="s">
        <v>629</v>
      </c>
      <c r="D100">
        <v>1</v>
      </c>
    </row>
    <row r="101" spans="1:4">
      <c r="A101">
        <v>3012</v>
      </c>
      <c r="B101" t="s">
        <v>120</v>
      </c>
      <c r="C101" t="s">
        <v>629</v>
      </c>
      <c r="D101">
        <v>1</v>
      </c>
    </row>
    <row r="102" spans="1:4">
      <c r="A102">
        <v>3013</v>
      </c>
      <c r="B102" t="s">
        <v>121</v>
      </c>
      <c r="C102" t="s">
        <v>629</v>
      </c>
      <c r="D102">
        <v>1</v>
      </c>
    </row>
    <row r="103" spans="1:4">
      <c r="A103">
        <v>3014</v>
      </c>
      <c r="B103" t="s">
        <v>637</v>
      </c>
      <c r="C103" t="s">
        <v>629</v>
      </c>
      <c r="D103">
        <v>1</v>
      </c>
    </row>
    <row r="104" spans="1:4">
      <c r="A104">
        <v>3015</v>
      </c>
      <c r="B104" t="s">
        <v>604</v>
      </c>
      <c r="C104" t="s">
        <v>629</v>
      </c>
      <c r="D104">
        <v>1</v>
      </c>
    </row>
    <row r="105" spans="1:4">
      <c r="A105">
        <v>3016</v>
      </c>
      <c r="B105" t="s">
        <v>122</v>
      </c>
      <c r="C105" t="s">
        <v>629</v>
      </c>
      <c r="D105">
        <v>1</v>
      </c>
    </row>
    <row r="106" spans="1:4">
      <c r="A106">
        <v>3017</v>
      </c>
      <c r="B106" t="s">
        <v>123</v>
      </c>
      <c r="C106" t="s">
        <v>629</v>
      </c>
      <c r="D106">
        <v>1</v>
      </c>
    </row>
    <row r="107" spans="1:4">
      <c r="A107">
        <v>3018</v>
      </c>
      <c r="B107" t="s">
        <v>124</v>
      </c>
      <c r="C107" t="s">
        <v>629</v>
      </c>
      <c r="D107">
        <v>1</v>
      </c>
    </row>
    <row r="108" spans="1:4">
      <c r="A108">
        <v>3019</v>
      </c>
      <c r="B108" t="s">
        <v>125</v>
      </c>
      <c r="C108" t="s">
        <v>629</v>
      </c>
      <c r="D108">
        <v>1</v>
      </c>
    </row>
    <row r="109" spans="1:4">
      <c r="A109">
        <v>3020</v>
      </c>
      <c r="B109" t="s">
        <v>638</v>
      </c>
      <c r="C109" t="s">
        <v>629</v>
      </c>
      <c r="D109">
        <v>1</v>
      </c>
    </row>
    <row r="110" spans="1:4">
      <c r="A110">
        <v>3021</v>
      </c>
      <c r="B110" t="s">
        <v>126</v>
      </c>
      <c r="C110" t="s">
        <v>629</v>
      </c>
      <c r="D110">
        <v>1</v>
      </c>
    </row>
    <row r="111" spans="1:4">
      <c r="A111">
        <v>3022</v>
      </c>
      <c r="B111" t="s">
        <v>413</v>
      </c>
      <c r="C111" t="s">
        <v>629</v>
      </c>
      <c r="D111">
        <v>1</v>
      </c>
    </row>
    <row r="112" spans="1:4">
      <c r="A112">
        <v>3023</v>
      </c>
      <c r="B112" t="s">
        <v>127</v>
      </c>
      <c r="C112" t="s">
        <v>629</v>
      </c>
      <c r="D112">
        <v>1</v>
      </c>
    </row>
    <row r="113" spans="1:4">
      <c r="A113">
        <v>3024</v>
      </c>
      <c r="B113" t="s">
        <v>128</v>
      </c>
      <c r="C113" t="s">
        <v>629</v>
      </c>
      <c r="D113">
        <v>1</v>
      </c>
    </row>
    <row r="114" spans="1:4">
      <c r="A114">
        <v>3025</v>
      </c>
      <c r="B114" t="s">
        <v>129</v>
      </c>
      <c r="C114" t="s">
        <v>629</v>
      </c>
      <c r="D114">
        <v>1</v>
      </c>
    </row>
    <row r="115" spans="1:4">
      <c r="A115">
        <v>3026</v>
      </c>
      <c r="B115" t="s">
        <v>605</v>
      </c>
      <c r="C115" t="s">
        <v>629</v>
      </c>
      <c r="D115">
        <v>1</v>
      </c>
    </row>
    <row r="116" spans="1:4">
      <c r="A116">
        <v>3027</v>
      </c>
      <c r="B116" t="s">
        <v>130</v>
      </c>
      <c r="C116" t="s">
        <v>629</v>
      </c>
      <c r="D116">
        <v>1</v>
      </c>
    </row>
    <row r="117" spans="1:4">
      <c r="A117">
        <v>3028</v>
      </c>
      <c r="B117" t="s">
        <v>131</v>
      </c>
      <c r="C117" t="s">
        <v>629</v>
      </c>
      <c r="D117">
        <v>1</v>
      </c>
    </row>
    <row r="118" spans="1:4">
      <c r="A118">
        <v>3029</v>
      </c>
      <c r="B118" t="s">
        <v>414</v>
      </c>
      <c r="C118" t="s">
        <v>629</v>
      </c>
      <c r="D118">
        <v>1</v>
      </c>
    </row>
    <row r="119" spans="1:4">
      <c r="A119">
        <v>3030</v>
      </c>
      <c r="B119" t="s">
        <v>639</v>
      </c>
      <c r="C119" t="s">
        <v>629</v>
      </c>
      <c r="D119">
        <v>1</v>
      </c>
    </row>
    <row r="120" spans="1:4">
      <c r="A120">
        <v>3031</v>
      </c>
      <c r="B120" t="s">
        <v>132</v>
      </c>
      <c r="C120" t="s">
        <v>629</v>
      </c>
      <c r="D120">
        <v>1</v>
      </c>
    </row>
    <row r="121" spans="1:4">
      <c r="A121">
        <v>3032</v>
      </c>
      <c r="B121" t="s">
        <v>133</v>
      </c>
      <c r="C121" t="s">
        <v>629</v>
      </c>
      <c r="D121">
        <v>1</v>
      </c>
    </row>
    <row r="122" spans="1:4">
      <c r="A122">
        <v>3033</v>
      </c>
      <c r="B122" t="s">
        <v>134</v>
      </c>
      <c r="C122" t="s">
        <v>629</v>
      </c>
      <c r="D122">
        <v>1</v>
      </c>
    </row>
    <row r="123" spans="1:4">
      <c r="A123">
        <v>3034</v>
      </c>
      <c r="B123" t="s">
        <v>135</v>
      </c>
      <c r="C123" t="s">
        <v>629</v>
      </c>
      <c r="D123">
        <v>1</v>
      </c>
    </row>
    <row r="124" spans="1:4">
      <c r="A124">
        <v>3035</v>
      </c>
      <c r="B124" t="s">
        <v>136</v>
      </c>
      <c r="C124" t="s">
        <v>629</v>
      </c>
      <c r="D124">
        <v>1</v>
      </c>
    </row>
    <row r="125" spans="1:4">
      <c r="A125">
        <v>3036</v>
      </c>
      <c r="B125" t="s">
        <v>137</v>
      </c>
      <c r="C125" t="s">
        <v>629</v>
      </c>
      <c r="D125">
        <v>1</v>
      </c>
    </row>
    <row r="126" spans="1:4">
      <c r="A126">
        <v>3037</v>
      </c>
      <c r="B126" t="s">
        <v>138</v>
      </c>
      <c r="C126" t="s">
        <v>629</v>
      </c>
      <c r="D126">
        <v>1</v>
      </c>
    </row>
    <row r="127" spans="1:4">
      <c r="A127">
        <v>3038</v>
      </c>
      <c r="B127" t="s">
        <v>180</v>
      </c>
      <c r="C127" t="s">
        <v>629</v>
      </c>
      <c r="D127">
        <v>1</v>
      </c>
    </row>
    <row r="128" spans="1:4">
      <c r="A128">
        <v>3039</v>
      </c>
      <c r="B128" t="s">
        <v>181</v>
      </c>
      <c r="C128" t="s">
        <v>629</v>
      </c>
      <c r="D128">
        <v>1</v>
      </c>
    </row>
    <row r="129" spans="1:4">
      <c r="A129">
        <v>3040</v>
      </c>
      <c r="B129" t="s">
        <v>640</v>
      </c>
      <c r="C129" t="s">
        <v>629</v>
      </c>
      <c r="D129">
        <v>1</v>
      </c>
    </row>
    <row r="130" spans="1:4">
      <c r="A130">
        <v>3041</v>
      </c>
      <c r="B130" t="s">
        <v>48</v>
      </c>
      <c r="C130" t="s">
        <v>629</v>
      </c>
      <c r="D130">
        <v>1</v>
      </c>
    </row>
    <row r="131" spans="1:4">
      <c r="A131">
        <v>3042</v>
      </c>
      <c r="B131" t="s">
        <v>182</v>
      </c>
      <c r="C131" t="s">
        <v>629</v>
      </c>
      <c r="D131">
        <v>1</v>
      </c>
    </row>
    <row r="132" spans="1:4">
      <c r="A132">
        <v>3043</v>
      </c>
      <c r="B132" t="s">
        <v>183</v>
      </c>
      <c r="C132" t="s">
        <v>629</v>
      </c>
      <c r="D132">
        <v>1</v>
      </c>
    </row>
    <row r="133" spans="1:4">
      <c r="A133">
        <v>3044</v>
      </c>
      <c r="B133" t="s">
        <v>184</v>
      </c>
      <c r="C133" t="s">
        <v>629</v>
      </c>
      <c r="D133">
        <v>1</v>
      </c>
    </row>
    <row r="134" spans="1:4">
      <c r="A134">
        <v>3045</v>
      </c>
      <c r="B134" t="s">
        <v>185</v>
      </c>
      <c r="C134" t="s">
        <v>629</v>
      </c>
      <c r="D134">
        <v>1</v>
      </c>
    </row>
    <row r="135" spans="1:4">
      <c r="A135">
        <v>3046</v>
      </c>
      <c r="B135" t="s">
        <v>186</v>
      </c>
      <c r="C135" t="s">
        <v>629</v>
      </c>
      <c r="D135">
        <v>1</v>
      </c>
    </row>
    <row r="136" spans="1:4">
      <c r="A136">
        <v>3047</v>
      </c>
      <c r="B136" t="s">
        <v>187</v>
      </c>
      <c r="C136" t="s">
        <v>629</v>
      </c>
      <c r="D136">
        <v>1</v>
      </c>
    </row>
    <row r="137" spans="1:4">
      <c r="A137">
        <v>3048</v>
      </c>
      <c r="B137" t="s">
        <v>188</v>
      </c>
      <c r="C137" t="s">
        <v>629</v>
      </c>
      <c r="D137">
        <v>1</v>
      </c>
    </row>
    <row r="138" spans="1:4">
      <c r="A138">
        <v>3049</v>
      </c>
      <c r="B138" t="s">
        <v>189</v>
      </c>
      <c r="C138" t="s">
        <v>629</v>
      </c>
      <c r="D138">
        <v>1</v>
      </c>
    </row>
    <row r="139" spans="1:4">
      <c r="A139">
        <v>3050</v>
      </c>
      <c r="B139" t="s">
        <v>190</v>
      </c>
      <c r="C139" t="s">
        <v>629</v>
      </c>
      <c r="D139">
        <v>1</v>
      </c>
    </row>
    <row r="140" spans="1:4">
      <c r="A140">
        <v>3051</v>
      </c>
      <c r="B140" t="s">
        <v>191</v>
      </c>
      <c r="C140" t="s">
        <v>629</v>
      </c>
      <c r="D140">
        <v>1</v>
      </c>
    </row>
    <row r="141" spans="1:4">
      <c r="A141">
        <v>3052</v>
      </c>
      <c r="B141" t="s">
        <v>615</v>
      </c>
      <c r="C141" t="s">
        <v>629</v>
      </c>
      <c r="D141">
        <v>1</v>
      </c>
    </row>
    <row r="142" spans="1:4">
      <c r="A142">
        <v>3053</v>
      </c>
      <c r="B142" t="s">
        <v>168</v>
      </c>
      <c r="C142" t="s">
        <v>629</v>
      </c>
      <c r="D142">
        <v>1</v>
      </c>
    </row>
    <row r="143" spans="1:4">
      <c r="A143">
        <v>3054</v>
      </c>
      <c r="B143" t="s">
        <v>169</v>
      </c>
      <c r="C143" t="s">
        <v>629</v>
      </c>
      <c r="D143">
        <v>1</v>
      </c>
    </row>
    <row r="144" spans="1:4">
      <c r="A144">
        <v>3099</v>
      </c>
      <c r="B144" t="s">
        <v>46</v>
      </c>
      <c r="C144" t="s">
        <v>629</v>
      </c>
      <c r="D144">
        <v>1</v>
      </c>
    </row>
    <row r="145" spans="1:4">
      <c r="A145">
        <v>3099</v>
      </c>
      <c r="B145" t="s">
        <v>46</v>
      </c>
      <c r="C145" t="s">
        <v>629</v>
      </c>
      <c r="D145">
        <v>1</v>
      </c>
    </row>
    <row r="146" spans="1:4">
      <c r="A146">
        <v>3401</v>
      </c>
      <c r="B146" t="s">
        <v>139</v>
      </c>
      <c r="C146" t="s">
        <v>630</v>
      </c>
      <c r="D146">
        <v>4</v>
      </c>
    </row>
    <row r="147" spans="1:4">
      <c r="A147">
        <v>3402</v>
      </c>
      <c r="B147" t="s">
        <v>140</v>
      </c>
      <c r="C147" t="s">
        <v>630</v>
      </c>
      <c r="D147">
        <v>4</v>
      </c>
    </row>
    <row r="148" spans="1:4">
      <c r="A148">
        <v>3405</v>
      </c>
      <c r="B148" t="s">
        <v>156</v>
      </c>
      <c r="C148" t="s">
        <v>630</v>
      </c>
      <c r="D148">
        <v>4</v>
      </c>
    </row>
    <row r="149" spans="1:4">
      <c r="A149">
        <v>3407</v>
      </c>
      <c r="B149" t="s">
        <v>157</v>
      </c>
      <c r="C149" t="s">
        <v>630</v>
      </c>
      <c r="D149">
        <v>4</v>
      </c>
    </row>
    <row r="150" spans="1:4">
      <c r="A150">
        <v>3411</v>
      </c>
      <c r="B150" t="s">
        <v>141</v>
      </c>
      <c r="C150" t="s">
        <v>630</v>
      </c>
      <c r="D150">
        <v>4</v>
      </c>
    </row>
    <row r="151" spans="1:4">
      <c r="A151">
        <v>3412</v>
      </c>
      <c r="B151" t="s">
        <v>142</v>
      </c>
      <c r="C151" t="s">
        <v>630</v>
      </c>
      <c r="D151">
        <v>4</v>
      </c>
    </row>
    <row r="152" spans="1:4">
      <c r="A152">
        <v>3413</v>
      </c>
      <c r="B152" t="s">
        <v>143</v>
      </c>
      <c r="C152" t="s">
        <v>630</v>
      </c>
      <c r="D152">
        <v>4</v>
      </c>
    </row>
    <row r="153" spans="1:4">
      <c r="A153">
        <v>3414</v>
      </c>
      <c r="B153" t="s">
        <v>606</v>
      </c>
      <c r="C153" t="s">
        <v>630</v>
      </c>
      <c r="D153">
        <v>4</v>
      </c>
    </row>
    <row r="154" spans="1:4">
      <c r="A154">
        <v>3415</v>
      </c>
      <c r="B154" t="s">
        <v>607</v>
      </c>
      <c r="C154" t="s">
        <v>630</v>
      </c>
      <c r="D154">
        <v>4</v>
      </c>
    </row>
    <row r="155" spans="1:4">
      <c r="A155">
        <v>3416</v>
      </c>
      <c r="B155" t="s">
        <v>608</v>
      </c>
      <c r="C155" t="s">
        <v>630</v>
      </c>
      <c r="D155">
        <v>4</v>
      </c>
    </row>
    <row r="156" spans="1:4">
      <c r="A156">
        <v>3417</v>
      </c>
      <c r="B156" t="s">
        <v>144</v>
      </c>
      <c r="C156" t="s">
        <v>630</v>
      </c>
      <c r="D156">
        <v>4</v>
      </c>
    </row>
    <row r="157" spans="1:4">
      <c r="A157">
        <v>3418</v>
      </c>
      <c r="B157" t="s">
        <v>145</v>
      </c>
      <c r="C157" t="s">
        <v>630</v>
      </c>
      <c r="D157">
        <v>4</v>
      </c>
    </row>
    <row r="158" spans="1:4">
      <c r="A158">
        <v>3419</v>
      </c>
      <c r="B158" t="s">
        <v>124</v>
      </c>
      <c r="C158" t="s">
        <v>630</v>
      </c>
      <c r="D158">
        <v>4</v>
      </c>
    </row>
    <row r="159" spans="1:4">
      <c r="A159">
        <v>3420</v>
      </c>
      <c r="B159" t="s">
        <v>146</v>
      </c>
      <c r="C159" t="s">
        <v>630</v>
      </c>
      <c r="D159">
        <v>4</v>
      </c>
    </row>
    <row r="160" spans="1:4">
      <c r="A160">
        <v>3421</v>
      </c>
      <c r="B160" t="s">
        <v>147</v>
      </c>
      <c r="C160" t="s">
        <v>630</v>
      </c>
      <c r="D160">
        <v>4</v>
      </c>
    </row>
    <row r="161" spans="1:4">
      <c r="A161">
        <v>3422</v>
      </c>
      <c r="B161" t="s">
        <v>148</v>
      </c>
      <c r="C161" t="s">
        <v>630</v>
      </c>
      <c r="D161">
        <v>4</v>
      </c>
    </row>
    <row r="162" spans="1:4">
      <c r="A162">
        <v>3423</v>
      </c>
      <c r="B162" t="s">
        <v>609</v>
      </c>
      <c r="C162" t="s">
        <v>630</v>
      </c>
      <c r="D162">
        <v>4</v>
      </c>
    </row>
    <row r="163" spans="1:4">
      <c r="A163">
        <v>3424</v>
      </c>
      <c r="B163" t="s">
        <v>149</v>
      </c>
      <c r="C163" t="s">
        <v>630</v>
      </c>
      <c r="D163">
        <v>4</v>
      </c>
    </row>
    <row r="164" spans="1:4">
      <c r="A164">
        <v>3425</v>
      </c>
      <c r="B164" t="s">
        <v>150</v>
      </c>
      <c r="C164" t="s">
        <v>630</v>
      </c>
      <c r="D164">
        <v>4</v>
      </c>
    </row>
    <row r="165" spans="1:4">
      <c r="A165">
        <v>3426</v>
      </c>
      <c r="B165" t="s">
        <v>151</v>
      </c>
      <c r="C165" t="s">
        <v>630</v>
      </c>
      <c r="D165">
        <v>4</v>
      </c>
    </row>
    <row r="166" spans="1:4">
      <c r="A166">
        <v>3427</v>
      </c>
      <c r="B166" t="s">
        <v>152</v>
      </c>
      <c r="C166" t="s">
        <v>630</v>
      </c>
      <c r="D166">
        <v>4</v>
      </c>
    </row>
    <row r="167" spans="1:4">
      <c r="A167">
        <v>3428</v>
      </c>
      <c r="B167" t="s">
        <v>153</v>
      </c>
      <c r="C167" t="s">
        <v>630</v>
      </c>
      <c r="D167">
        <v>4</v>
      </c>
    </row>
    <row r="168" spans="1:4">
      <c r="A168">
        <v>3429</v>
      </c>
      <c r="B168" t="s">
        <v>154</v>
      </c>
      <c r="C168" t="s">
        <v>630</v>
      </c>
      <c r="D168">
        <v>4</v>
      </c>
    </row>
    <row r="169" spans="1:4">
      <c r="A169">
        <v>3430</v>
      </c>
      <c r="B169" t="s">
        <v>155</v>
      </c>
      <c r="C169" t="s">
        <v>630</v>
      </c>
      <c r="D169">
        <v>4</v>
      </c>
    </row>
    <row r="170" spans="1:4">
      <c r="A170">
        <v>3431</v>
      </c>
      <c r="B170" t="s">
        <v>158</v>
      </c>
      <c r="C170" t="s">
        <v>630</v>
      </c>
      <c r="D170">
        <v>4</v>
      </c>
    </row>
    <row r="171" spans="1:4">
      <c r="A171">
        <v>3432</v>
      </c>
      <c r="B171" t="s">
        <v>159</v>
      </c>
      <c r="C171" t="s">
        <v>630</v>
      </c>
      <c r="D171">
        <v>4</v>
      </c>
    </row>
    <row r="172" spans="1:4">
      <c r="A172">
        <v>3433</v>
      </c>
      <c r="B172" t="s">
        <v>610</v>
      </c>
      <c r="C172" t="s">
        <v>630</v>
      </c>
      <c r="D172">
        <v>4</v>
      </c>
    </row>
    <row r="173" spans="1:4">
      <c r="A173">
        <v>3434</v>
      </c>
      <c r="B173" t="s">
        <v>160</v>
      </c>
      <c r="C173" t="s">
        <v>630</v>
      </c>
      <c r="D173">
        <v>4</v>
      </c>
    </row>
    <row r="174" spans="1:4">
      <c r="A174">
        <v>3435</v>
      </c>
      <c r="B174" t="s">
        <v>161</v>
      </c>
      <c r="C174" t="s">
        <v>630</v>
      </c>
      <c r="D174">
        <v>4</v>
      </c>
    </row>
    <row r="175" spans="1:4">
      <c r="A175">
        <v>3436</v>
      </c>
      <c r="B175" t="s">
        <v>611</v>
      </c>
      <c r="C175" t="s">
        <v>630</v>
      </c>
      <c r="D175">
        <v>4</v>
      </c>
    </row>
    <row r="176" spans="1:4">
      <c r="A176">
        <v>3437</v>
      </c>
      <c r="B176" t="s">
        <v>162</v>
      </c>
      <c r="C176" t="s">
        <v>630</v>
      </c>
      <c r="D176">
        <v>4</v>
      </c>
    </row>
    <row r="177" spans="1:4">
      <c r="A177">
        <v>3438</v>
      </c>
      <c r="B177" t="s">
        <v>612</v>
      </c>
      <c r="C177" t="s">
        <v>630</v>
      </c>
      <c r="D177">
        <v>4</v>
      </c>
    </row>
    <row r="178" spans="1:4">
      <c r="A178">
        <v>3439</v>
      </c>
      <c r="B178" t="s">
        <v>163</v>
      </c>
      <c r="C178" t="s">
        <v>630</v>
      </c>
      <c r="D178">
        <v>4</v>
      </c>
    </row>
    <row r="179" spans="1:4">
      <c r="A179">
        <v>3440</v>
      </c>
      <c r="B179" t="s">
        <v>164</v>
      </c>
      <c r="C179" t="s">
        <v>630</v>
      </c>
      <c r="D179">
        <v>4</v>
      </c>
    </row>
    <row r="180" spans="1:4">
      <c r="A180">
        <v>3441</v>
      </c>
      <c r="B180" t="s">
        <v>165</v>
      </c>
      <c r="C180" t="s">
        <v>630</v>
      </c>
      <c r="D180">
        <v>4</v>
      </c>
    </row>
    <row r="181" spans="1:4">
      <c r="A181">
        <v>3442</v>
      </c>
      <c r="B181" t="s">
        <v>166</v>
      </c>
      <c r="C181" t="s">
        <v>630</v>
      </c>
      <c r="D181">
        <v>4</v>
      </c>
    </row>
    <row r="182" spans="1:4">
      <c r="A182">
        <v>3443</v>
      </c>
      <c r="B182" t="s">
        <v>167</v>
      </c>
      <c r="C182" t="s">
        <v>630</v>
      </c>
      <c r="D182">
        <v>4</v>
      </c>
    </row>
    <row r="183" spans="1:4">
      <c r="A183">
        <v>3446</v>
      </c>
      <c r="B183" t="s">
        <v>170</v>
      </c>
      <c r="C183" t="s">
        <v>630</v>
      </c>
      <c r="D183">
        <v>4</v>
      </c>
    </row>
    <row r="184" spans="1:4">
      <c r="A184">
        <v>3447</v>
      </c>
      <c r="B184" t="s">
        <v>171</v>
      </c>
      <c r="C184" t="s">
        <v>630</v>
      </c>
      <c r="D184">
        <v>4</v>
      </c>
    </row>
    <row r="185" spans="1:4">
      <c r="A185">
        <v>3448</v>
      </c>
      <c r="B185" t="s">
        <v>172</v>
      </c>
      <c r="C185" t="s">
        <v>630</v>
      </c>
      <c r="D185">
        <v>4</v>
      </c>
    </row>
    <row r="186" spans="1:4">
      <c r="A186">
        <v>3449</v>
      </c>
      <c r="B186" t="s">
        <v>613</v>
      </c>
      <c r="C186" t="s">
        <v>630</v>
      </c>
      <c r="D186">
        <v>4</v>
      </c>
    </row>
    <row r="187" spans="1:4">
      <c r="A187">
        <v>3450</v>
      </c>
      <c r="B187" t="s">
        <v>173</v>
      </c>
      <c r="C187" t="s">
        <v>630</v>
      </c>
      <c r="D187">
        <v>4</v>
      </c>
    </row>
    <row r="188" spans="1:4">
      <c r="A188">
        <v>3451</v>
      </c>
      <c r="B188" t="s">
        <v>614</v>
      </c>
      <c r="C188" t="s">
        <v>630</v>
      </c>
      <c r="D188">
        <v>4</v>
      </c>
    </row>
    <row r="189" spans="1:4">
      <c r="A189">
        <v>3452</v>
      </c>
      <c r="B189" t="s">
        <v>174</v>
      </c>
      <c r="C189" t="s">
        <v>630</v>
      </c>
      <c r="D189">
        <v>4</v>
      </c>
    </row>
    <row r="190" spans="1:4">
      <c r="A190">
        <v>3453</v>
      </c>
      <c r="B190" t="s">
        <v>175</v>
      </c>
      <c r="C190" t="s">
        <v>630</v>
      </c>
      <c r="D190">
        <v>4</v>
      </c>
    </row>
    <row r="191" spans="1:4">
      <c r="A191">
        <v>3454</v>
      </c>
      <c r="B191" t="s">
        <v>176</v>
      </c>
      <c r="C191" t="s">
        <v>630</v>
      </c>
      <c r="D191">
        <v>4</v>
      </c>
    </row>
    <row r="192" spans="1:4">
      <c r="A192">
        <v>3801</v>
      </c>
      <c r="B192" t="s">
        <v>489</v>
      </c>
      <c r="C192" t="s">
        <v>641</v>
      </c>
      <c r="D192">
        <v>8</v>
      </c>
    </row>
    <row r="193" spans="1:4">
      <c r="A193">
        <v>3802</v>
      </c>
      <c r="B193" t="s">
        <v>192</v>
      </c>
      <c r="C193" t="s">
        <v>641</v>
      </c>
      <c r="D193">
        <v>8</v>
      </c>
    </row>
    <row r="194" spans="1:4">
      <c r="A194">
        <v>3803</v>
      </c>
      <c r="B194" t="s">
        <v>90</v>
      </c>
      <c r="C194" t="s">
        <v>641</v>
      </c>
      <c r="D194">
        <v>8</v>
      </c>
    </row>
    <row r="195" spans="1:4">
      <c r="A195">
        <v>3804</v>
      </c>
      <c r="B195" t="s">
        <v>193</v>
      </c>
      <c r="C195" t="s">
        <v>641</v>
      </c>
      <c r="D195">
        <v>8</v>
      </c>
    </row>
    <row r="196" spans="1:4">
      <c r="A196">
        <v>3805</v>
      </c>
      <c r="B196" t="s">
        <v>194</v>
      </c>
      <c r="C196" t="s">
        <v>641</v>
      </c>
      <c r="D196">
        <v>8</v>
      </c>
    </row>
    <row r="197" spans="1:4">
      <c r="A197">
        <v>3806</v>
      </c>
      <c r="B197" t="s">
        <v>196</v>
      </c>
      <c r="C197" t="s">
        <v>641</v>
      </c>
      <c r="D197">
        <v>8</v>
      </c>
    </row>
    <row r="198" spans="1:4">
      <c r="A198">
        <v>3807</v>
      </c>
      <c r="B198" t="s">
        <v>197</v>
      </c>
      <c r="C198" t="s">
        <v>641</v>
      </c>
      <c r="D198">
        <v>8</v>
      </c>
    </row>
    <row r="199" spans="1:4">
      <c r="A199">
        <v>3808</v>
      </c>
      <c r="B199" t="s">
        <v>198</v>
      </c>
      <c r="C199" t="s">
        <v>641</v>
      </c>
      <c r="D199">
        <v>8</v>
      </c>
    </row>
    <row r="200" spans="1:4">
      <c r="A200">
        <v>3811</v>
      </c>
      <c r="B200" t="s">
        <v>598</v>
      </c>
      <c r="C200" t="s">
        <v>641</v>
      </c>
      <c r="D200">
        <v>8</v>
      </c>
    </row>
    <row r="201" spans="1:4">
      <c r="A201">
        <v>3812</v>
      </c>
      <c r="B201" t="s">
        <v>199</v>
      </c>
      <c r="C201" t="s">
        <v>641</v>
      </c>
      <c r="D201">
        <v>8</v>
      </c>
    </row>
    <row r="202" spans="1:4">
      <c r="A202">
        <v>3813</v>
      </c>
      <c r="B202" t="s">
        <v>200</v>
      </c>
      <c r="C202" t="s">
        <v>641</v>
      </c>
      <c r="D202">
        <v>8</v>
      </c>
    </row>
    <row r="203" spans="1:4">
      <c r="A203">
        <v>3814</v>
      </c>
      <c r="B203" t="s">
        <v>201</v>
      </c>
      <c r="C203" t="s">
        <v>641</v>
      </c>
      <c r="D203">
        <v>8</v>
      </c>
    </row>
    <row r="204" spans="1:4">
      <c r="A204">
        <v>3815</v>
      </c>
      <c r="B204" t="s">
        <v>202</v>
      </c>
      <c r="C204" t="s">
        <v>641</v>
      </c>
      <c r="D204">
        <v>8</v>
      </c>
    </row>
    <row r="205" spans="1:4">
      <c r="A205">
        <v>3816</v>
      </c>
      <c r="B205" t="s">
        <v>203</v>
      </c>
      <c r="C205" t="s">
        <v>641</v>
      </c>
      <c r="D205">
        <v>8</v>
      </c>
    </row>
    <row r="206" spans="1:4">
      <c r="A206">
        <v>3817</v>
      </c>
      <c r="B206" t="s">
        <v>642</v>
      </c>
      <c r="C206" t="s">
        <v>641</v>
      </c>
      <c r="D206">
        <v>8</v>
      </c>
    </row>
    <row r="207" spans="1:4">
      <c r="A207">
        <v>3818</v>
      </c>
      <c r="B207" t="s">
        <v>205</v>
      </c>
      <c r="C207" t="s">
        <v>641</v>
      </c>
      <c r="D207">
        <v>8</v>
      </c>
    </row>
    <row r="208" spans="1:4">
      <c r="A208">
        <v>3819</v>
      </c>
      <c r="B208" t="s">
        <v>206</v>
      </c>
      <c r="C208" t="s">
        <v>641</v>
      </c>
      <c r="D208">
        <v>8</v>
      </c>
    </row>
    <row r="209" spans="1:4">
      <c r="A209">
        <v>3820</v>
      </c>
      <c r="B209" t="s">
        <v>207</v>
      </c>
      <c r="C209" t="s">
        <v>641</v>
      </c>
      <c r="D209">
        <v>8</v>
      </c>
    </row>
    <row r="210" spans="1:4">
      <c r="A210">
        <v>3821</v>
      </c>
      <c r="B210" t="s">
        <v>616</v>
      </c>
      <c r="C210" t="s">
        <v>641</v>
      </c>
      <c r="D210">
        <v>8</v>
      </c>
    </row>
    <row r="211" spans="1:4">
      <c r="A211">
        <v>3822</v>
      </c>
      <c r="B211" t="s">
        <v>208</v>
      </c>
      <c r="C211" t="s">
        <v>641</v>
      </c>
      <c r="D211">
        <v>8</v>
      </c>
    </row>
    <row r="212" spans="1:4">
      <c r="A212">
        <v>3823</v>
      </c>
      <c r="B212" t="s">
        <v>209</v>
      </c>
      <c r="C212" t="s">
        <v>641</v>
      </c>
      <c r="D212">
        <v>8</v>
      </c>
    </row>
    <row r="213" spans="1:4">
      <c r="A213">
        <v>3824</v>
      </c>
      <c r="B213" t="s">
        <v>210</v>
      </c>
      <c r="C213" t="s">
        <v>641</v>
      </c>
      <c r="D213">
        <v>8</v>
      </c>
    </row>
    <row r="214" spans="1:4">
      <c r="A214">
        <v>3825</v>
      </c>
      <c r="B214" t="s">
        <v>211</v>
      </c>
      <c r="C214" t="s">
        <v>641</v>
      </c>
      <c r="D214">
        <v>8</v>
      </c>
    </row>
    <row r="215" spans="1:4">
      <c r="A215">
        <v>4201</v>
      </c>
      <c r="B215" t="s">
        <v>212</v>
      </c>
      <c r="C215" t="s">
        <v>643</v>
      </c>
      <c r="D215">
        <v>9</v>
      </c>
    </row>
    <row r="216" spans="1:4">
      <c r="A216">
        <v>4202</v>
      </c>
      <c r="B216" t="s">
        <v>213</v>
      </c>
      <c r="C216" t="s">
        <v>643</v>
      </c>
      <c r="D216">
        <v>9</v>
      </c>
    </row>
    <row r="217" spans="1:4">
      <c r="A217">
        <v>4203</v>
      </c>
      <c r="B217" t="s">
        <v>214</v>
      </c>
      <c r="C217" t="s">
        <v>643</v>
      </c>
      <c r="D217">
        <v>9</v>
      </c>
    </row>
    <row r="218" spans="1:4">
      <c r="A218">
        <v>4204</v>
      </c>
      <c r="B218" t="s">
        <v>224</v>
      </c>
      <c r="C218" t="s">
        <v>643</v>
      </c>
      <c r="D218">
        <v>9</v>
      </c>
    </row>
    <row r="219" spans="1:4">
      <c r="A219">
        <v>4205</v>
      </c>
      <c r="B219" t="s">
        <v>228</v>
      </c>
      <c r="C219" t="s">
        <v>643</v>
      </c>
      <c r="D219">
        <v>9</v>
      </c>
    </row>
    <row r="220" spans="1:4">
      <c r="A220">
        <v>4206</v>
      </c>
      <c r="B220" t="s">
        <v>225</v>
      </c>
      <c r="C220" t="s">
        <v>643</v>
      </c>
      <c r="D220">
        <v>9</v>
      </c>
    </row>
    <row r="221" spans="1:4">
      <c r="A221">
        <v>4207</v>
      </c>
      <c r="B221" t="s">
        <v>226</v>
      </c>
      <c r="C221" t="s">
        <v>643</v>
      </c>
      <c r="D221">
        <v>9</v>
      </c>
    </row>
    <row r="222" spans="1:4">
      <c r="A222">
        <v>4211</v>
      </c>
      <c r="B222" t="s">
        <v>215</v>
      </c>
      <c r="C222" t="s">
        <v>643</v>
      </c>
      <c r="D222">
        <v>9</v>
      </c>
    </row>
    <row r="223" spans="1:4">
      <c r="A223">
        <v>4212</v>
      </c>
      <c r="B223" t="s">
        <v>617</v>
      </c>
      <c r="C223" t="s">
        <v>643</v>
      </c>
      <c r="D223">
        <v>9</v>
      </c>
    </row>
    <row r="224" spans="1:4">
      <c r="A224">
        <v>4213</v>
      </c>
      <c r="B224" t="s">
        <v>599</v>
      </c>
      <c r="C224" t="s">
        <v>643</v>
      </c>
      <c r="D224">
        <v>9</v>
      </c>
    </row>
    <row r="225" spans="1:4">
      <c r="A225">
        <v>4214</v>
      </c>
      <c r="B225" t="s">
        <v>216</v>
      </c>
      <c r="C225" t="s">
        <v>643</v>
      </c>
      <c r="D225">
        <v>9</v>
      </c>
    </row>
    <row r="226" spans="1:4">
      <c r="A226">
        <v>4215</v>
      </c>
      <c r="B226" t="s">
        <v>217</v>
      </c>
      <c r="C226" t="s">
        <v>643</v>
      </c>
      <c r="D226">
        <v>9</v>
      </c>
    </row>
    <row r="227" spans="1:4">
      <c r="A227">
        <v>4216</v>
      </c>
      <c r="B227" t="s">
        <v>218</v>
      </c>
      <c r="C227" t="s">
        <v>643</v>
      </c>
      <c r="D227">
        <v>9</v>
      </c>
    </row>
    <row r="228" spans="1:4">
      <c r="A228">
        <v>4217</v>
      </c>
      <c r="B228" t="s">
        <v>219</v>
      </c>
      <c r="C228" t="s">
        <v>643</v>
      </c>
      <c r="D228">
        <v>9</v>
      </c>
    </row>
    <row r="229" spans="1:4">
      <c r="A229">
        <v>4218</v>
      </c>
      <c r="B229" t="s">
        <v>220</v>
      </c>
      <c r="C229" t="s">
        <v>643</v>
      </c>
      <c r="D229">
        <v>9</v>
      </c>
    </row>
    <row r="230" spans="1:4">
      <c r="A230">
        <v>4219</v>
      </c>
      <c r="B230" t="s">
        <v>618</v>
      </c>
      <c r="C230" t="s">
        <v>643</v>
      </c>
      <c r="D230">
        <v>9</v>
      </c>
    </row>
    <row r="231" spans="1:4">
      <c r="A231">
        <v>4220</v>
      </c>
      <c r="B231" t="s">
        <v>221</v>
      </c>
      <c r="C231" t="s">
        <v>643</v>
      </c>
      <c r="D231">
        <v>9</v>
      </c>
    </row>
    <row r="232" spans="1:4">
      <c r="A232">
        <v>4221</v>
      </c>
      <c r="B232" t="s">
        <v>222</v>
      </c>
      <c r="C232" t="s">
        <v>643</v>
      </c>
      <c r="D232">
        <v>9</v>
      </c>
    </row>
    <row r="233" spans="1:4">
      <c r="A233">
        <v>4222</v>
      </c>
      <c r="B233" t="s">
        <v>223</v>
      </c>
      <c r="C233" t="s">
        <v>643</v>
      </c>
      <c r="D233">
        <v>9</v>
      </c>
    </row>
    <row r="234" spans="1:4">
      <c r="A234">
        <v>4223</v>
      </c>
      <c r="B234" t="s">
        <v>227</v>
      </c>
      <c r="C234" t="s">
        <v>643</v>
      </c>
      <c r="D234">
        <v>9</v>
      </c>
    </row>
    <row r="235" spans="1:4">
      <c r="A235">
        <v>4224</v>
      </c>
      <c r="B235" t="s">
        <v>619</v>
      </c>
      <c r="C235" t="s">
        <v>643</v>
      </c>
      <c r="D235">
        <v>9</v>
      </c>
    </row>
    <row r="236" spans="1:4">
      <c r="A236">
        <v>4225</v>
      </c>
      <c r="B236" t="s">
        <v>229</v>
      </c>
      <c r="C236" t="s">
        <v>643</v>
      </c>
      <c r="D236">
        <v>9</v>
      </c>
    </row>
    <row r="237" spans="1:4">
      <c r="A237">
        <v>4226</v>
      </c>
      <c r="B237" t="s">
        <v>230</v>
      </c>
      <c r="C237" t="s">
        <v>643</v>
      </c>
      <c r="D237">
        <v>9</v>
      </c>
    </row>
    <row r="238" spans="1:4">
      <c r="A238">
        <v>4227</v>
      </c>
      <c r="B238" t="s">
        <v>231</v>
      </c>
      <c r="C238" t="s">
        <v>643</v>
      </c>
      <c r="D238">
        <v>9</v>
      </c>
    </row>
    <row r="239" spans="1:4">
      <c r="A239">
        <v>4228</v>
      </c>
      <c r="B239" t="s">
        <v>232</v>
      </c>
      <c r="C239" t="s">
        <v>643</v>
      </c>
      <c r="D239">
        <v>9</v>
      </c>
    </row>
    <row r="240" spans="1:4">
      <c r="A240">
        <v>4601</v>
      </c>
      <c r="B240" t="s">
        <v>253</v>
      </c>
      <c r="C240" t="s">
        <v>644</v>
      </c>
      <c r="D240">
        <v>14</v>
      </c>
    </row>
    <row r="241" spans="1:4">
      <c r="A241">
        <v>4602</v>
      </c>
      <c r="B241" t="s">
        <v>645</v>
      </c>
      <c r="C241" t="s">
        <v>644</v>
      </c>
      <c r="D241">
        <v>14</v>
      </c>
    </row>
    <row r="242" spans="1:4">
      <c r="A242">
        <v>4611</v>
      </c>
      <c r="B242" t="s">
        <v>254</v>
      </c>
      <c r="C242" t="s">
        <v>644</v>
      </c>
      <c r="D242">
        <v>14</v>
      </c>
    </row>
    <row r="243" spans="1:4">
      <c r="A243">
        <v>4612</v>
      </c>
      <c r="B243" t="s">
        <v>255</v>
      </c>
      <c r="C243" t="s">
        <v>644</v>
      </c>
      <c r="D243">
        <v>14</v>
      </c>
    </row>
    <row r="244" spans="1:4">
      <c r="A244">
        <v>4613</v>
      </c>
      <c r="B244" t="s">
        <v>256</v>
      </c>
      <c r="C244" t="s">
        <v>644</v>
      </c>
      <c r="D244">
        <v>14</v>
      </c>
    </row>
    <row r="245" spans="1:4">
      <c r="A245">
        <v>4614</v>
      </c>
      <c r="B245" t="s">
        <v>257</v>
      </c>
      <c r="C245" t="s">
        <v>644</v>
      </c>
      <c r="D245">
        <v>14</v>
      </c>
    </row>
    <row r="246" spans="1:4">
      <c r="A246">
        <v>4615</v>
      </c>
      <c r="B246" t="s">
        <v>258</v>
      </c>
      <c r="C246" t="s">
        <v>644</v>
      </c>
      <c r="D246">
        <v>14</v>
      </c>
    </row>
    <row r="247" spans="1:4">
      <c r="A247">
        <v>4616</v>
      </c>
      <c r="B247" t="s">
        <v>259</v>
      </c>
      <c r="C247" t="s">
        <v>644</v>
      </c>
      <c r="D247">
        <v>14</v>
      </c>
    </row>
    <row r="248" spans="1:4">
      <c r="A248">
        <v>4617</v>
      </c>
      <c r="B248" t="s">
        <v>260</v>
      </c>
      <c r="C248" t="s">
        <v>644</v>
      </c>
      <c r="D248">
        <v>14</v>
      </c>
    </row>
    <row r="249" spans="1:4">
      <c r="A249">
        <v>4618</v>
      </c>
      <c r="B249" t="s">
        <v>261</v>
      </c>
      <c r="C249" t="s">
        <v>644</v>
      </c>
      <c r="D249">
        <v>14</v>
      </c>
    </row>
    <row r="250" spans="1:4">
      <c r="A250">
        <v>4619</v>
      </c>
      <c r="B250" t="s">
        <v>622</v>
      </c>
      <c r="C250" t="s">
        <v>644</v>
      </c>
      <c r="D250">
        <v>14</v>
      </c>
    </row>
    <row r="251" spans="1:4">
      <c r="A251">
        <v>4620</v>
      </c>
      <c r="B251" t="s">
        <v>262</v>
      </c>
      <c r="C251" t="s">
        <v>644</v>
      </c>
      <c r="D251">
        <v>14</v>
      </c>
    </row>
    <row r="252" spans="1:4">
      <c r="A252">
        <v>4621</v>
      </c>
      <c r="B252" t="s">
        <v>263</v>
      </c>
      <c r="C252" t="s">
        <v>644</v>
      </c>
      <c r="D252">
        <v>14</v>
      </c>
    </row>
    <row r="253" spans="1:4">
      <c r="A253">
        <v>4622</v>
      </c>
      <c r="B253" t="s">
        <v>264</v>
      </c>
      <c r="C253" t="s">
        <v>644</v>
      </c>
      <c r="D253">
        <v>14</v>
      </c>
    </row>
    <row r="254" spans="1:4">
      <c r="A254">
        <v>4623</v>
      </c>
      <c r="B254" t="s">
        <v>265</v>
      </c>
      <c r="C254" t="s">
        <v>644</v>
      </c>
      <c r="D254">
        <v>14</v>
      </c>
    </row>
    <row r="255" spans="1:4">
      <c r="A255">
        <v>4624</v>
      </c>
      <c r="B255" t="s">
        <v>646</v>
      </c>
      <c r="C255" t="s">
        <v>644</v>
      </c>
      <c r="D255">
        <v>14</v>
      </c>
    </row>
    <row r="256" spans="1:4">
      <c r="A256">
        <v>4625</v>
      </c>
      <c r="B256" t="s">
        <v>266</v>
      </c>
      <c r="C256" t="s">
        <v>644</v>
      </c>
      <c r="D256">
        <v>14</v>
      </c>
    </row>
    <row r="257" spans="1:4">
      <c r="A257">
        <v>4626</v>
      </c>
      <c r="B257" t="s">
        <v>271</v>
      </c>
      <c r="C257" t="s">
        <v>644</v>
      </c>
      <c r="D257">
        <v>14</v>
      </c>
    </row>
    <row r="258" spans="1:4">
      <c r="A258">
        <v>4627</v>
      </c>
      <c r="B258" t="s">
        <v>267</v>
      </c>
      <c r="C258" t="s">
        <v>644</v>
      </c>
      <c r="D258">
        <v>14</v>
      </c>
    </row>
    <row r="259" spans="1:4">
      <c r="A259">
        <v>4628</v>
      </c>
      <c r="B259" t="s">
        <v>268</v>
      </c>
      <c r="C259" t="s">
        <v>644</v>
      </c>
      <c r="D259">
        <v>14</v>
      </c>
    </row>
    <row r="260" spans="1:4">
      <c r="A260">
        <v>4629</v>
      </c>
      <c r="B260" t="s">
        <v>269</v>
      </c>
      <c r="C260" t="s">
        <v>644</v>
      </c>
      <c r="D260">
        <v>14</v>
      </c>
    </row>
    <row r="261" spans="1:4">
      <c r="A261">
        <v>4630</v>
      </c>
      <c r="B261" t="s">
        <v>270</v>
      </c>
      <c r="C261" t="s">
        <v>644</v>
      </c>
      <c r="D261">
        <v>14</v>
      </c>
    </row>
    <row r="262" spans="1:4">
      <c r="A262">
        <v>4631</v>
      </c>
      <c r="B262" t="s">
        <v>647</v>
      </c>
      <c r="C262" t="s">
        <v>644</v>
      </c>
      <c r="D262">
        <v>14</v>
      </c>
    </row>
    <row r="263" spans="1:4">
      <c r="A263">
        <v>4632</v>
      </c>
      <c r="B263" t="s">
        <v>623</v>
      </c>
      <c r="C263" t="s">
        <v>644</v>
      </c>
      <c r="D263">
        <v>14</v>
      </c>
    </row>
    <row r="264" spans="1:4">
      <c r="A264">
        <v>4633</v>
      </c>
      <c r="B264" t="s">
        <v>272</v>
      </c>
      <c r="C264" t="s">
        <v>644</v>
      </c>
      <c r="D264">
        <v>14</v>
      </c>
    </row>
    <row r="265" spans="1:4">
      <c r="A265">
        <v>4634</v>
      </c>
      <c r="B265" t="s">
        <v>273</v>
      </c>
      <c r="C265" t="s">
        <v>644</v>
      </c>
      <c r="D265">
        <v>14</v>
      </c>
    </row>
    <row r="266" spans="1:4">
      <c r="A266">
        <v>4635</v>
      </c>
      <c r="B266" t="s">
        <v>274</v>
      </c>
      <c r="C266" t="s">
        <v>644</v>
      </c>
      <c r="D266">
        <v>14</v>
      </c>
    </row>
    <row r="267" spans="1:4">
      <c r="A267">
        <v>4636</v>
      </c>
      <c r="B267" t="s">
        <v>275</v>
      </c>
      <c r="C267" t="s">
        <v>644</v>
      </c>
      <c r="D267">
        <v>14</v>
      </c>
    </row>
    <row r="268" spans="1:4">
      <c r="A268">
        <v>4637</v>
      </c>
      <c r="B268" t="s">
        <v>276</v>
      </c>
      <c r="C268" t="s">
        <v>644</v>
      </c>
      <c r="D268">
        <v>14</v>
      </c>
    </row>
    <row r="269" spans="1:4">
      <c r="A269">
        <v>4638</v>
      </c>
      <c r="B269" t="s">
        <v>277</v>
      </c>
      <c r="C269" t="s">
        <v>644</v>
      </c>
      <c r="D269">
        <v>14</v>
      </c>
    </row>
    <row r="270" spans="1:4">
      <c r="A270">
        <v>4639</v>
      </c>
      <c r="B270" t="s">
        <v>278</v>
      </c>
      <c r="C270" t="s">
        <v>644</v>
      </c>
      <c r="D270">
        <v>14</v>
      </c>
    </row>
    <row r="271" spans="1:4">
      <c r="A271">
        <v>4640</v>
      </c>
      <c r="B271" t="s">
        <v>279</v>
      </c>
      <c r="C271" t="s">
        <v>644</v>
      </c>
      <c r="D271">
        <v>14</v>
      </c>
    </row>
    <row r="272" spans="1:4">
      <c r="A272">
        <v>4641</v>
      </c>
      <c r="B272" t="s">
        <v>280</v>
      </c>
      <c r="C272" t="s">
        <v>644</v>
      </c>
      <c r="D272">
        <v>14</v>
      </c>
    </row>
    <row r="273" spans="1:4">
      <c r="A273">
        <v>4642</v>
      </c>
      <c r="B273" t="s">
        <v>281</v>
      </c>
      <c r="C273" t="s">
        <v>644</v>
      </c>
      <c r="D273">
        <v>14</v>
      </c>
    </row>
    <row r="274" spans="1:4">
      <c r="A274">
        <v>4643</v>
      </c>
      <c r="B274" t="s">
        <v>282</v>
      </c>
      <c r="C274" t="s">
        <v>644</v>
      </c>
      <c r="D274">
        <v>14</v>
      </c>
    </row>
    <row r="275" spans="1:4">
      <c r="A275">
        <v>4644</v>
      </c>
      <c r="B275" t="s">
        <v>283</v>
      </c>
      <c r="C275" t="s">
        <v>644</v>
      </c>
      <c r="D275">
        <v>14</v>
      </c>
    </row>
    <row r="276" spans="1:4">
      <c r="A276">
        <v>4645</v>
      </c>
      <c r="B276" t="s">
        <v>284</v>
      </c>
      <c r="C276" t="s">
        <v>644</v>
      </c>
      <c r="D276">
        <v>14</v>
      </c>
    </row>
    <row r="277" spans="1:4">
      <c r="A277">
        <v>4646</v>
      </c>
      <c r="B277" t="s">
        <v>285</v>
      </c>
      <c r="C277" t="s">
        <v>644</v>
      </c>
      <c r="D277">
        <v>14</v>
      </c>
    </row>
    <row r="278" spans="1:4">
      <c r="A278">
        <v>4647</v>
      </c>
      <c r="B278" t="s">
        <v>648</v>
      </c>
      <c r="C278" t="s">
        <v>644</v>
      </c>
      <c r="D278">
        <v>14</v>
      </c>
    </row>
    <row r="279" spans="1:4">
      <c r="A279">
        <v>4648</v>
      </c>
      <c r="B279" t="s">
        <v>286</v>
      </c>
      <c r="C279" t="s">
        <v>644</v>
      </c>
      <c r="D279">
        <v>14</v>
      </c>
    </row>
    <row r="280" spans="1:4">
      <c r="A280">
        <v>4649</v>
      </c>
      <c r="B280" t="s">
        <v>649</v>
      </c>
      <c r="C280" t="s">
        <v>644</v>
      </c>
      <c r="D280">
        <v>14</v>
      </c>
    </row>
    <row r="281" spans="1:4">
      <c r="A281">
        <v>4650</v>
      </c>
      <c r="B281" t="s">
        <v>287</v>
      </c>
      <c r="C281" t="s">
        <v>644</v>
      </c>
      <c r="D281">
        <v>14</v>
      </c>
    </row>
    <row r="282" spans="1:4">
      <c r="A282">
        <v>4651</v>
      </c>
      <c r="B282" t="s">
        <v>650</v>
      </c>
      <c r="C282" t="s">
        <v>644</v>
      </c>
      <c r="D282">
        <v>14</v>
      </c>
    </row>
    <row r="283" spans="1:4">
      <c r="A283">
        <v>5001</v>
      </c>
      <c r="B283" t="s">
        <v>312</v>
      </c>
      <c r="C283" t="s">
        <v>597</v>
      </c>
      <c r="D283">
        <v>16</v>
      </c>
    </row>
    <row r="284" spans="1:4">
      <c r="A284">
        <v>5006</v>
      </c>
      <c r="B284" t="s">
        <v>324</v>
      </c>
      <c r="C284" t="s">
        <v>597</v>
      </c>
      <c r="D284">
        <v>16</v>
      </c>
    </row>
    <row r="285" spans="1:4">
      <c r="A285">
        <v>5007</v>
      </c>
      <c r="B285" t="s">
        <v>325</v>
      </c>
      <c r="C285" t="s">
        <v>597</v>
      </c>
      <c r="D285">
        <v>16</v>
      </c>
    </row>
    <row r="286" spans="1:4">
      <c r="A286">
        <v>5014</v>
      </c>
      <c r="B286" t="s">
        <v>314</v>
      </c>
      <c r="C286" t="s">
        <v>597</v>
      </c>
      <c r="D286">
        <v>16</v>
      </c>
    </row>
    <row r="287" spans="1:4">
      <c r="A287">
        <v>5020</v>
      </c>
      <c r="B287" t="s">
        <v>461</v>
      </c>
      <c r="C287" t="s">
        <v>597</v>
      </c>
      <c r="D287">
        <v>16</v>
      </c>
    </row>
    <row r="288" spans="1:4">
      <c r="A288">
        <v>5021</v>
      </c>
      <c r="B288" t="s">
        <v>80</v>
      </c>
      <c r="C288" t="s">
        <v>597</v>
      </c>
      <c r="D288">
        <v>16</v>
      </c>
    </row>
    <row r="289" spans="1:4">
      <c r="A289">
        <v>5022</v>
      </c>
      <c r="B289" t="s">
        <v>317</v>
      </c>
      <c r="C289" t="s">
        <v>597</v>
      </c>
      <c r="D289">
        <v>16</v>
      </c>
    </row>
    <row r="290" spans="1:4">
      <c r="A290">
        <v>5025</v>
      </c>
      <c r="B290" t="s">
        <v>51</v>
      </c>
      <c r="C290" t="s">
        <v>597</v>
      </c>
      <c r="D290">
        <v>16</v>
      </c>
    </row>
    <row r="291" spans="1:4">
      <c r="A291">
        <v>5026</v>
      </c>
      <c r="B291" t="s">
        <v>318</v>
      </c>
      <c r="C291" t="s">
        <v>597</v>
      </c>
      <c r="D291">
        <v>16</v>
      </c>
    </row>
    <row r="292" spans="1:4">
      <c r="A292">
        <v>5027</v>
      </c>
      <c r="B292" t="s">
        <v>319</v>
      </c>
      <c r="C292" t="s">
        <v>597</v>
      </c>
      <c r="D292">
        <v>16</v>
      </c>
    </row>
    <row r="293" spans="1:4">
      <c r="A293">
        <v>5028</v>
      </c>
      <c r="B293" t="s">
        <v>320</v>
      </c>
      <c r="C293" t="s">
        <v>597</v>
      </c>
      <c r="D293">
        <v>16</v>
      </c>
    </row>
    <row r="294" spans="1:4">
      <c r="A294">
        <v>5029</v>
      </c>
      <c r="B294" t="s">
        <v>321</v>
      </c>
      <c r="C294" t="s">
        <v>597</v>
      </c>
      <c r="D294">
        <v>16</v>
      </c>
    </row>
    <row r="295" spans="1:4">
      <c r="A295">
        <v>5031</v>
      </c>
      <c r="B295" t="s">
        <v>87</v>
      </c>
      <c r="C295" t="s">
        <v>597</v>
      </c>
      <c r="D295">
        <v>16</v>
      </c>
    </row>
    <row r="296" spans="1:4">
      <c r="A296">
        <v>5032</v>
      </c>
      <c r="B296" t="s">
        <v>322</v>
      </c>
      <c r="C296" t="s">
        <v>597</v>
      </c>
      <c r="D296">
        <v>16</v>
      </c>
    </row>
    <row r="297" spans="1:4">
      <c r="A297">
        <v>5033</v>
      </c>
      <c r="B297" t="s">
        <v>323</v>
      </c>
      <c r="C297" t="s">
        <v>597</v>
      </c>
      <c r="D297">
        <v>16</v>
      </c>
    </row>
    <row r="298" spans="1:4">
      <c r="A298">
        <v>5034</v>
      </c>
      <c r="B298" t="s">
        <v>326</v>
      </c>
      <c r="C298" t="s">
        <v>597</v>
      </c>
      <c r="D298">
        <v>16</v>
      </c>
    </row>
    <row r="299" spans="1:4">
      <c r="A299">
        <v>5035</v>
      </c>
      <c r="B299" t="s">
        <v>327</v>
      </c>
      <c r="C299" t="s">
        <v>597</v>
      </c>
      <c r="D299">
        <v>16</v>
      </c>
    </row>
    <row r="300" spans="1:4">
      <c r="A300">
        <v>5036</v>
      </c>
      <c r="B300" t="s">
        <v>328</v>
      </c>
      <c r="C300" t="s">
        <v>597</v>
      </c>
      <c r="D300">
        <v>16</v>
      </c>
    </row>
    <row r="301" spans="1:4">
      <c r="A301">
        <v>5037</v>
      </c>
      <c r="B301" t="s">
        <v>329</v>
      </c>
      <c r="C301" t="s">
        <v>597</v>
      </c>
      <c r="D301">
        <v>16</v>
      </c>
    </row>
    <row r="302" spans="1:4">
      <c r="A302">
        <v>5038</v>
      </c>
      <c r="B302" t="s">
        <v>330</v>
      </c>
      <c r="C302" t="s">
        <v>597</v>
      </c>
      <c r="D302">
        <v>16</v>
      </c>
    </row>
    <row r="303" spans="1:4">
      <c r="A303">
        <v>5041</v>
      </c>
      <c r="B303" t="s">
        <v>332</v>
      </c>
      <c r="C303" t="s">
        <v>597</v>
      </c>
      <c r="D303">
        <v>16</v>
      </c>
    </row>
    <row r="304" spans="1:4">
      <c r="A304">
        <v>5042</v>
      </c>
      <c r="B304" t="s">
        <v>333</v>
      </c>
      <c r="C304" t="s">
        <v>597</v>
      </c>
      <c r="D304">
        <v>16</v>
      </c>
    </row>
    <row r="305" spans="1:4">
      <c r="A305">
        <v>5043</v>
      </c>
      <c r="B305" t="s">
        <v>334</v>
      </c>
      <c r="C305" t="s">
        <v>597</v>
      </c>
      <c r="D305">
        <v>16</v>
      </c>
    </row>
    <row r="306" spans="1:4">
      <c r="A306">
        <v>5044</v>
      </c>
      <c r="B306" t="s">
        <v>335</v>
      </c>
      <c r="C306" t="s">
        <v>597</v>
      </c>
      <c r="D306">
        <v>16</v>
      </c>
    </row>
    <row r="307" spans="1:4">
      <c r="A307">
        <v>5045</v>
      </c>
      <c r="B307" t="s">
        <v>336</v>
      </c>
      <c r="C307" t="s">
        <v>597</v>
      </c>
      <c r="D307">
        <v>16</v>
      </c>
    </row>
    <row r="308" spans="1:4">
      <c r="A308">
        <v>5046</v>
      </c>
      <c r="B308" t="s">
        <v>337</v>
      </c>
      <c r="C308" t="s">
        <v>597</v>
      </c>
      <c r="D308">
        <v>16</v>
      </c>
    </row>
    <row r="309" spans="1:4">
      <c r="A309">
        <v>5047</v>
      </c>
      <c r="B309" t="s">
        <v>338</v>
      </c>
      <c r="C309" t="s">
        <v>597</v>
      </c>
      <c r="D309">
        <v>16</v>
      </c>
    </row>
    <row r="310" spans="1:4">
      <c r="A310">
        <v>5049</v>
      </c>
      <c r="B310" t="s">
        <v>339</v>
      </c>
      <c r="C310" t="s">
        <v>597</v>
      </c>
      <c r="D310">
        <v>16</v>
      </c>
    </row>
    <row r="311" spans="1:4">
      <c r="A311">
        <v>5052</v>
      </c>
      <c r="B311" t="s">
        <v>340</v>
      </c>
      <c r="C311" t="s">
        <v>597</v>
      </c>
      <c r="D311">
        <v>16</v>
      </c>
    </row>
    <row r="312" spans="1:4">
      <c r="A312">
        <v>5053</v>
      </c>
      <c r="B312" t="s">
        <v>331</v>
      </c>
      <c r="C312" t="s">
        <v>597</v>
      </c>
      <c r="D312">
        <v>16</v>
      </c>
    </row>
    <row r="313" spans="1:4">
      <c r="A313">
        <v>5054</v>
      </c>
      <c r="B313" t="s">
        <v>628</v>
      </c>
      <c r="C313" t="s">
        <v>597</v>
      </c>
      <c r="D313">
        <v>16</v>
      </c>
    </row>
    <row r="314" spans="1:4">
      <c r="A314">
        <v>5055</v>
      </c>
      <c r="B314" t="s">
        <v>651</v>
      </c>
      <c r="C314" t="s">
        <v>597</v>
      </c>
      <c r="D314">
        <v>16</v>
      </c>
    </row>
    <row r="315" spans="1:4">
      <c r="A315">
        <v>5056</v>
      </c>
      <c r="B315" t="s">
        <v>313</v>
      </c>
      <c r="C315" t="s">
        <v>597</v>
      </c>
      <c r="D315">
        <v>16</v>
      </c>
    </row>
    <row r="316" spans="1:4">
      <c r="A316">
        <v>5057</v>
      </c>
      <c r="B316" t="s">
        <v>315</v>
      </c>
      <c r="C316" t="s">
        <v>597</v>
      </c>
      <c r="D316">
        <v>16</v>
      </c>
    </row>
    <row r="317" spans="1:4">
      <c r="A317">
        <v>5058</v>
      </c>
      <c r="B317" t="s">
        <v>316</v>
      </c>
      <c r="C317" t="s">
        <v>597</v>
      </c>
      <c r="D317">
        <v>16</v>
      </c>
    </row>
    <row r="318" spans="1:4">
      <c r="A318">
        <v>5059</v>
      </c>
      <c r="B318" t="s">
        <v>652</v>
      </c>
      <c r="C318" t="s">
        <v>597</v>
      </c>
      <c r="D318">
        <v>16</v>
      </c>
    </row>
    <row r="319" spans="1:4">
      <c r="A319">
        <v>5060</v>
      </c>
      <c r="B319" t="s">
        <v>653</v>
      </c>
      <c r="C319" t="s">
        <v>597</v>
      </c>
      <c r="D319">
        <v>16</v>
      </c>
    </row>
    <row r="320" spans="1:4">
      <c r="A320">
        <v>5061</v>
      </c>
      <c r="B320" t="s">
        <v>309</v>
      </c>
      <c r="C320" t="s">
        <v>597</v>
      </c>
      <c r="D320">
        <v>16</v>
      </c>
    </row>
    <row r="321" spans="1:4">
      <c r="A321">
        <v>5401</v>
      </c>
      <c r="B321" t="s">
        <v>377</v>
      </c>
      <c r="C321" t="s">
        <v>654</v>
      </c>
      <c r="D321">
        <v>54</v>
      </c>
    </row>
    <row r="322" spans="1:4">
      <c r="A322">
        <v>5402</v>
      </c>
      <c r="B322" t="s">
        <v>376</v>
      </c>
      <c r="C322" t="s">
        <v>654</v>
      </c>
      <c r="D322">
        <v>54</v>
      </c>
    </row>
    <row r="323" spans="1:4">
      <c r="A323">
        <v>5403</v>
      </c>
      <c r="B323" t="s">
        <v>397</v>
      </c>
      <c r="C323" t="s">
        <v>654</v>
      </c>
      <c r="D323">
        <v>54</v>
      </c>
    </row>
    <row r="324" spans="1:4">
      <c r="A324">
        <v>5404</v>
      </c>
      <c r="B324" t="s">
        <v>394</v>
      </c>
      <c r="C324" t="s">
        <v>654</v>
      </c>
      <c r="D324">
        <v>54</v>
      </c>
    </row>
    <row r="325" spans="1:4">
      <c r="A325">
        <v>5405</v>
      </c>
      <c r="B325" t="s">
        <v>395</v>
      </c>
      <c r="C325" t="s">
        <v>654</v>
      </c>
      <c r="D325">
        <v>54</v>
      </c>
    </row>
    <row r="326" spans="1:4">
      <c r="A326">
        <v>5406</v>
      </c>
      <c r="B326" t="s">
        <v>396</v>
      </c>
      <c r="C326" t="s">
        <v>654</v>
      </c>
      <c r="D326">
        <v>54</v>
      </c>
    </row>
    <row r="327" spans="1:4">
      <c r="A327">
        <v>5411</v>
      </c>
      <c r="B327" t="s">
        <v>378</v>
      </c>
      <c r="C327" t="s">
        <v>654</v>
      </c>
      <c r="D327">
        <v>54</v>
      </c>
    </row>
    <row r="328" spans="1:4">
      <c r="A328">
        <v>5412</v>
      </c>
      <c r="B328" t="s">
        <v>626</v>
      </c>
      <c r="C328" t="s">
        <v>654</v>
      </c>
      <c r="D328">
        <v>54</v>
      </c>
    </row>
    <row r="329" spans="1:4">
      <c r="A329">
        <v>5413</v>
      </c>
      <c r="B329" t="s">
        <v>379</v>
      </c>
      <c r="C329" t="s">
        <v>654</v>
      </c>
      <c r="D329">
        <v>54</v>
      </c>
    </row>
    <row r="330" spans="1:4">
      <c r="A330">
        <v>5414</v>
      </c>
      <c r="B330" t="s">
        <v>380</v>
      </c>
      <c r="C330" t="s">
        <v>654</v>
      </c>
      <c r="D330">
        <v>54</v>
      </c>
    </row>
    <row r="331" spans="1:4">
      <c r="A331">
        <v>5415</v>
      </c>
      <c r="B331" t="s">
        <v>381</v>
      </c>
      <c r="C331" t="s">
        <v>654</v>
      </c>
      <c r="D331">
        <v>54</v>
      </c>
    </row>
    <row r="332" spans="1:4">
      <c r="A332">
        <v>5416</v>
      </c>
      <c r="B332" t="s">
        <v>382</v>
      </c>
      <c r="C332" t="s">
        <v>654</v>
      </c>
      <c r="D332">
        <v>54</v>
      </c>
    </row>
    <row r="333" spans="1:4">
      <c r="A333">
        <v>5417</v>
      </c>
      <c r="B333" t="s">
        <v>383</v>
      </c>
      <c r="C333" t="s">
        <v>654</v>
      </c>
      <c r="D333">
        <v>54</v>
      </c>
    </row>
    <row r="334" spans="1:4">
      <c r="A334">
        <v>5418</v>
      </c>
      <c r="B334" t="s">
        <v>52</v>
      </c>
      <c r="C334" t="s">
        <v>654</v>
      </c>
      <c r="D334">
        <v>54</v>
      </c>
    </row>
    <row r="335" spans="1:4">
      <c r="A335">
        <v>5419</v>
      </c>
      <c r="B335" t="s">
        <v>384</v>
      </c>
      <c r="C335" t="s">
        <v>654</v>
      </c>
      <c r="D335">
        <v>54</v>
      </c>
    </row>
    <row r="336" spans="1:4">
      <c r="A336">
        <v>5420</v>
      </c>
      <c r="B336" t="s">
        <v>385</v>
      </c>
      <c r="C336" t="s">
        <v>654</v>
      </c>
      <c r="D336">
        <v>54</v>
      </c>
    </row>
    <row r="337" spans="1:4">
      <c r="A337">
        <v>5421</v>
      </c>
      <c r="B337" t="s">
        <v>655</v>
      </c>
      <c r="C337" t="s">
        <v>654</v>
      </c>
      <c r="D337">
        <v>54</v>
      </c>
    </row>
    <row r="338" spans="1:4">
      <c r="A338">
        <v>5422</v>
      </c>
      <c r="B338" t="s">
        <v>386</v>
      </c>
      <c r="C338" t="s">
        <v>654</v>
      </c>
      <c r="D338">
        <v>54</v>
      </c>
    </row>
    <row r="339" spans="1:4">
      <c r="A339">
        <v>5423</v>
      </c>
      <c r="B339" t="s">
        <v>387</v>
      </c>
      <c r="C339" t="s">
        <v>654</v>
      </c>
      <c r="D339">
        <v>54</v>
      </c>
    </row>
    <row r="340" spans="1:4">
      <c r="A340">
        <v>5424</v>
      </c>
      <c r="B340" t="s">
        <v>388</v>
      </c>
      <c r="C340" t="s">
        <v>654</v>
      </c>
      <c r="D340">
        <v>54</v>
      </c>
    </row>
    <row r="341" spans="1:4">
      <c r="A341">
        <v>5425</v>
      </c>
      <c r="B341" t="s">
        <v>389</v>
      </c>
      <c r="C341" t="s">
        <v>654</v>
      </c>
      <c r="D341">
        <v>54</v>
      </c>
    </row>
    <row r="342" spans="1:4">
      <c r="A342">
        <v>5426</v>
      </c>
      <c r="B342" t="s">
        <v>390</v>
      </c>
      <c r="C342" t="s">
        <v>654</v>
      </c>
      <c r="D342">
        <v>54</v>
      </c>
    </row>
    <row r="343" spans="1:4">
      <c r="A343">
        <v>5427</v>
      </c>
      <c r="B343" t="s">
        <v>391</v>
      </c>
      <c r="C343" t="s">
        <v>654</v>
      </c>
      <c r="D343">
        <v>54</v>
      </c>
    </row>
    <row r="344" spans="1:4">
      <c r="A344">
        <v>5428</v>
      </c>
      <c r="B344" t="s">
        <v>392</v>
      </c>
      <c r="C344" t="s">
        <v>654</v>
      </c>
      <c r="D344">
        <v>54</v>
      </c>
    </row>
    <row r="345" spans="1:4">
      <c r="A345">
        <v>5429</v>
      </c>
      <c r="B345" t="s">
        <v>393</v>
      </c>
      <c r="C345" t="s">
        <v>654</v>
      </c>
      <c r="D345">
        <v>54</v>
      </c>
    </row>
    <row r="346" spans="1:4">
      <c r="A346">
        <v>5430</v>
      </c>
      <c r="B346" t="s">
        <v>410</v>
      </c>
      <c r="C346" t="s">
        <v>654</v>
      </c>
      <c r="D346">
        <v>54</v>
      </c>
    </row>
    <row r="347" spans="1:4">
      <c r="A347">
        <v>5432</v>
      </c>
      <c r="B347" t="s">
        <v>455</v>
      </c>
      <c r="C347" t="s">
        <v>654</v>
      </c>
      <c r="D347">
        <v>54</v>
      </c>
    </row>
    <row r="348" spans="1:4">
      <c r="A348">
        <v>5433</v>
      </c>
      <c r="B348" t="s">
        <v>398</v>
      </c>
      <c r="C348" t="s">
        <v>654</v>
      </c>
      <c r="D348">
        <v>54</v>
      </c>
    </row>
    <row r="349" spans="1:4">
      <c r="A349">
        <v>5434</v>
      </c>
      <c r="B349" t="s">
        <v>456</v>
      </c>
      <c r="C349" t="s">
        <v>654</v>
      </c>
      <c r="D349">
        <v>54</v>
      </c>
    </row>
    <row r="350" spans="1:4">
      <c r="A350">
        <v>5435</v>
      </c>
      <c r="B350" t="s">
        <v>457</v>
      </c>
      <c r="C350" t="s">
        <v>654</v>
      </c>
      <c r="D350">
        <v>54</v>
      </c>
    </row>
    <row r="351" spans="1:4">
      <c r="A351">
        <v>5436</v>
      </c>
      <c r="B351" t="s">
        <v>399</v>
      </c>
      <c r="C351" t="s">
        <v>654</v>
      </c>
      <c r="D351">
        <v>54</v>
      </c>
    </row>
    <row r="352" spans="1:4">
      <c r="A352">
        <v>5437</v>
      </c>
      <c r="B352" t="s">
        <v>81</v>
      </c>
      <c r="C352" t="s">
        <v>654</v>
      </c>
      <c r="D352">
        <v>54</v>
      </c>
    </row>
    <row r="353" spans="1:4">
      <c r="A353">
        <v>5438</v>
      </c>
      <c r="B353" t="s">
        <v>400</v>
      </c>
      <c r="C353" t="s">
        <v>654</v>
      </c>
      <c r="D353">
        <v>54</v>
      </c>
    </row>
    <row r="354" spans="1:4">
      <c r="A354">
        <v>5439</v>
      </c>
      <c r="B354" t="s">
        <v>412</v>
      </c>
      <c r="C354" t="s">
        <v>654</v>
      </c>
      <c r="D354">
        <v>54</v>
      </c>
    </row>
    <row r="355" spans="1:4">
      <c r="A355">
        <v>5440</v>
      </c>
      <c r="B355" t="s">
        <v>401</v>
      </c>
      <c r="C355" t="s">
        <v>654</v>
      </c>
      <c r="D355">
        <v>54</v>
      </c>
    </row>
    <row r="356" spans="1:4">
      <c r="A356">
        <v>5441</v>
      </c>
      <c r="B356" t="s">
        <v>402</v>
      </c>
      <c r="C356" t="s">
        <v>654</v>
      </c>
      <c r="D356">
        <v>54</v>
      </c>
    </row>
    <row r="357" spans="1:4">
      <c r="A357">
        <v>5442</v>
      </c>
      <c r="B357" t="s">
        <v>403</v>
      </c>
      <c r="C357" t="s">
        <v>654</v>
      </c>
      <c r="D357">
        <v>54</v>
      </c>
    </row>
    <row r="358" spans="1:4">
      <c r="A358">
        <v>5443</v>
      </c>
      <c r="B358" t="s">
        <v>458</v>
      </c>
      <c r="C358" t="s">
        <v>654</v>
      </c>
      <c r="D358">
        <v>54</v>
      </c>
    </row>
    <row r="359" spans="1:4">
      <c r="A359">
        <v>5444</v>
      </c>
      <c r="B359" t="s">
        <v>627</v>
      </c>
      <c r="C359" t="s">
        <v>654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activeCell="E30" sqref="E30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501</v>
      </c>
      <c r="D1" t="s">
        <v>502</v>
      </c>
      <c r="E1" t="s">
        <v>503</v>
      </c>
      <c r="F1" t="s">
        <v>504</v>
      </c>
      <c r="G1" t="s">
        <v>505</v>
      </c>
      <c r="H1" t="s">
        <v>506</v>
      </c>
      <c r="I1" t="s">
        <v>507</v>
      </c>
      <c r="J1" t="s">
        <v>508</v>
      </c>
      <c r="K1" t="s">
        <v>509</v>
      </c>
      <c r="L1" t="s">
        <v>510</v>
      </c>
      <c r="M1" t="s">
        <v>511</v>
      </c>
      <c r="N1" t="s">
        <v>512</v>
      </c>
      <c r="O1" t="s">
        <v>513</v>
      </c>
      <c r="P1" t="s">
        <v>514</v>
      </c>
      <c r="Q1" t="s">
        <v>25</v>
      </c>
      <c r="R1" t="s">
        <v>582</v>
      </c>
      <c r="S1" t="s">
        <v>582</v>
      </c>
    </row>
    <row r="2" spans="1:19">
      <c r="A2">
        <v>2021</v>
      </c>
      <c r="B2">
        <v>103</v>
      </c>
      <c r="Q2">
        <v>1</v>
      </c>
      <c r="R2">
        <v>1</v>
      </c>
      <c r="S2">
        <v>1</v>
      </c>
    </row>
    <row r="3" spans="1:19">
      <c r="A3">
        <v>2021</v>
      </c>
      <c r="B3">
        <v>106</v>
      </c>
      <c r="C3">
        <v>923</v>
      </c>
      <c r="D3">
        <v>3.3586132177681471</v>
      </c>
      <c r="E3">
        <v>7.8006500541711805</v>
      </c>
      <c r="F3">
        <v>83.965330444203687</v>
      </c>
      <c r="G3">
        <v>4.8754062838569876</v>
      </c>
      <c r="H3">
        <v>100</v>
      </c>
      <c r="I3">
        <v>30.393548387096779</v>
      </c>
      <c r="J3">
        <v>35.216666666666647</v>
      </c>
      <c r="K3">
        <v>19.432000000000013</v>
      </c>
      <c r="L3">
        <v>44.455555555555549</v>
      </c>
      <c r="M3">
        <v>10.975609756097562</v>
      </c>
      <c r="N3">
        <v>40.243902439024389</v>
      </c>
      <c r="O3">
        <v>3.6585365853658542</v>
      </c>
      <c r="P3">
        <v>45.121951219512191</v>
      </c>
      <c r="Q3">
        <v>2</v>
      </c>
      <c r="R3">
        <v>1</v>
      </c>
      <c r="S3">
        <v>1</v>
      </c>
    </row>
    <row r="4" spans="1:19">
      <c r="A4">
        <v>2021</v>
      </c>
      <c r="B4">
        <v>109</v>
      </c>
      <c r="Q4">
        <v>1</v>
      </c>
      <c r="R4">
        <v>1</v>
      </c>
      <c r="S4">
        <v>1</v>
      </c>
    </row>
    <row r="5" spans="1:19">
      <c r="A5">
        <v>2021</v>
      </c>
      <c r="B5">
        <v>110</v>
      </c>
      <c r="C5">
        <v>2347</v>
      </c>
      <c r="D5">
        <v>2.9825308904985079</v>
      </c>
      <c r="E5">
        <v>7.5415423945462319</v>
      </c>
      <c r="F5">
        <v>84.703877290157649</v>
      </c>
      <c r="G5">
        <v>4.7720494247976131</v>
      </c>
      <c r="H5">
        <v>100</v>
      </c>
      <c r="I5">
        <v>27.298285714285704</v>
      </c>
      <c r="J5">
        <v>34.002316384180773</v>
      </c>
      <c r="K5">
        <v>18.974969818913504</v>
      </c>
      <c r="L5">
        <v>45.414821428571472</v>
      </c>
      <c r="M5">
        <v>6.9651741293532314</v>
      </c>
      <c r="N5">
        <v>38.308457711442784</v>
      </c>
      <c r="O5">
        <v>9.9502487562189046</v>
      </c>
      <c r="P5">
        <v>44.776119402985074</v>
      </c>
      <c r="Q5">
        <v>1</v>
      </c>
      <c r="R5">
        <v>1</v>
      </c>
      <c r="S5">
        <v>1</v>
      </c>
    </row>
    <row r="6" spans="1:19">
      <c r="A6">
        <v>2021</v>
      </c>
      <c r="B6">
        <v>111</v>
      </c>
      <c r="C6">
        <v>2494</v>
      </c>
      <c r="D6">
        <v>6.33520449077787</v>
      </c>
      <c r="E6">
        <v>16.880513231756211</v>
      </c>
      <c r="F6">
        <v>72.694466720128304</v>
      </c>
      <c r="G6">
        <v>4.0898155573376096</v>
      </c>
      <c r="H6">
        <v>100</v>
      </c>
      <c r="I6">
        <v>33.089050632911395</v>
      </c>
      <c r="J6">
        <v>36.422969121140113</v>
      </c>
      <c r="K6">
        <v>19.718361831218957</v>
      </c>
      <c r="L6">
        <v>49.145686274509821</v>
      </c>
      <c r="M6">
        <v>15.186915887850464</v>
      </c>
      <c r="N6">
        <v>56.308411214953281</v>
      </c>
      <c r="O6">
        <v>7.009345794392523</v>
      </c>
      <c r="P6">
        <v>21.495327102803746</v>
      </c>
      <c r="Q6">
        <v>1</v>
      </c>
      <c r="R6">
        <v>1</v>
      </c>
      <c r="S6">
        <v>1</v>
      </c>
    </row>
    <row r="7" spans="1:19">
      <c r="A7">
        <v>2021</v>
      </c>
      <c r="B7">
        <v>113</v>
      </c>
      <c r="Q7">
        <v>1</v>
      </c>
      <c r="R7">
        <v>1</v>
      </c>
      <c r="S7">
        <v>1</v>
      </c>
    </row>
    <row r="8" spans="1:19">
      <c r="A8">
        <v>2021</v>
      </c>
      <c r="B8">
        <v>116</v>
      </c>
      <c r="C8">
        <v>272</v>
      </c>
      <c r="D8">
        <v>2.9411764705882355</v>
      </c>
      <c r="E8">
        <v>11.029411764705882</v>
      </c>
      <c r="F8">
        <v>80.147058823529392</v>
      </c>
      <c r="G8">
        <v>5.882352941176471</v>
      </c>
      <c r="H8">
        <v>100</v>
      </c>
      <c r="I8">
        <v>31.59249999999999</v>
      </c>
      <c r="J8">
        <v>35.122999999999998</v>
      </c>
      <c r="K8">
        <v>18.400504587155968</v>
      </c>
      <c r="L8">
        <v>41.546874999999993</v>
      </c>
      <c r="M8">
        <v>13.793103448275859</v>
      </c>
      <c r="N8">
        <v>51.724137931034491</v>
      </c>
      <c r="O8">
        <v>6.8965517241379306</v>
      </c>
      <c r="P8">
        <v>27.586206896551719</v>
      </c>
      <c r="Q8">
        <v>1</v>
      </c>
      <c r="R8">
        <v>1</v>
      </c>
      <c r="S8">
        <v>1</v>
      </c>
    </row>
    <row r="9" spans="1:19">
      <c r="A9">
        <v>2021</v>
      </c>
      <c r="B9">
        <v>117</v>
      </c>
      <c r="C9">
        <v>1346</v>
      </c>
      <c r="D9">
        <v>4.0861812778603275</v>
      </c>
      <c r="E9">
        <v>13.52154531946508</v>
      </c>
      <c r="F9">
        <v>78.677563150074306</v>
      </c>
      <c r="G9">
        <v>3.7147102526002977</v>
      </c>
      <c r="H9">
        <v>100</v>
      </c>
      <c r="I9">
        <v>26.936363636363641</v>
      </c>
      <c r="J9">
        <v>33.371978021978023</v>
      </c>
      <c r="K9">
        <v>19.149575070821498</v>
      </c>
      <c r="L9">
        <v>46.064</v>
      </c>
      <c r="M9">
        <v>7.4534161490683246</v>
      </c>
      <c r="N9">
        <v>60.869565217391298</v>
      </c>
      <c r="O9">
        <v>5.5900621118012417</v>
      </c>
      <c r="P9">
        <v>26.086956521739129</v>
      </c>
      <c r="Q9">
        <v>2</v>
      </c>
      <c r="R9">
        <v>1</v>
      </c>
      <c r="S9">
        <v>1</v>
      </c>
    </row>
    <row r="10" spans="1:19">
      <c r="A10">
        <v>2021</v>
      </c>
      <c r="B10">
        <v>134</v>
      </c>
      <c r="C10">
        <v>603</v>
      </c>
      <c r="D10">
        <v>3.4825870646766157</v>
      </c>
      <c r="E10">
        <v>7.4626865671641811</v>
      </c>
      <c r="F10">
        <v>84.079601990049738</v>
      </c>
      <c r="G10">
        <v>4.9751243781094523</v>
      </c>
      <c r="H10">
        <v>100</v>
      </c>
      <c r="I10">
        <v>26.487619047619042</v>
      </c>
      <c r="J10">
        <v>31.928444444444441</v>
      </c>
      <c r="K10">
        <v>17.790729783037474</v>
      </c>
      <c r="L10">
        <v>44.63866666666668</v>
      </c>
      <c r="M10">
        <v>10</v>
      </c>
      <c r="N10">
        <v>40</v>
      </c>
      <c r="O10">
        <v>2</v>
      </c>
      <c r="P10">
        <v>48</v>
      </c>
      <c r="Q10">
        <v>1</v>
      </c>
      <c r="R10">
        <v>1</v>
      </c>
      <c r="S10">
        <v>1</v>
      </c>
    </row>
    <row r="11" spans="1:19">
      <c r="A11">
        <v>2021</v>
      </c>
      <c r="B11">
        <v>141</v>
      </c>
      <c r="C11">
        <v>659</v>
      </c>
      <c r="D11">
        <v>6.0698027314112304</v>
      </c>
      <c r="E11">
        <v>23.520485584218516</v>
      </c>
      <c r="F11">
        <v>66.767830045523525</v>
      </c>
      <c r="G11">
        <v>3.6418816388467374</v>
      </c>
      <c r="H11">
        <v>100</v>
      </c>
      <c r="I11">
        <v>26.457499999999996</v>
      </c>
      <c r="J11">
        <v>26.385161290322579</v>
      </c>
      <c r="K11">
        <v>18.494772727272736</v>
      </c>
      <c r="L11">
        <v>42.800000000000011</v>
      </c>
      <c r="M11">
        <v>10.95890410958904</v>
      </c>
      <c r="N11">
        <v>58.904109589041106</v>
      </c>
      <c r="O11">
        <v>2.7397260273972601</v>
      </c>
      <c r="P11">
        <v>27.397260273972599</v>
      </c>
      <c r="Q11">
        <v>2</v>
      </c>
      <c r="R11">
        <v>1</v>
      </c>
      <c r="S11">
        <v>1</v>
      </c>
    </row>
    <row r="12" spans="1:19">
      <c r="A12">
        <v>2021</v>
      </c>
      <c r="B12">
        <v>142</v>
      </c>
      <c r="C12">
        <v>44</v>
      </c>
      <c r="D12">
        <v>0</v>
      </c>
      <c r="E12">
        <v>4.5454545454545459</v>
      </c>
      <c r="F12">
        <v>93.181818181818173</v>
      </c>
      <c r="G12">
        <v>2.2727272727272729</v>
      </c>
      <c r="H12">
        <v>100</v>
      </c>
      <c r="I12">
        <v>0</v>
      </c>
      <c r="J12">
        <v>37</v>
      </c>
      <c r="K12">
        <v>18.163414634146335</v>
      </c>
      <c r="L12">
        <v>43.6</v>
      </c>
      <c r="M12">
        <v>0</v>
      </c>
      <c r="N12">
        <v>50</v>
      </c>
      <c r="O12">
        <v>0</v>
      </c>
      <c r="P12">
        <v>50</v>
      </c>
      <c r="Q12">
        <v>2</v>
      </c>
      <c r="R12">
        <v>1</v>
      </c>
      <c r="S12">
        <v>1</v>
      </c>
    </row>
    <row r="13" spans="1:19">
      <c r="A13">
        <v>2021</v>
      </c>
      <c r="B13">
        <v>147</v>
      </c>
      <c r="C13">
        <v>225</v>
      </c>
      <c r="D13">
        <v>4.4444444444444446</v>
      </c>
      <c r="E13">
        <v>13.333333333333337</v>
      </c>
      <c r="F13">
        <v>80.8888888888889</v>
      </c>
      <c r="G13">
        <v>1.333333333333333</v>
      </c>
      <c r="H13">
        <v>99.999999999999986</v>
      </c>
      <c r="I13">
        <v>20.96</v>
      </c>
      <c r="J13">
        <v>28.246666666666677</v>
      </c>
      <c r="K13">
        <v>18.432417582417582</v>
      </c>
      <c r="L13">
        <v>34.566666666666677</v>
      </c>
      <c r="M13">
        <v>0</v>
      </c>
      <c r="N13">
        <v>50</v>
      </c>
      <c r="O13">
        <v>0</v>
      </c>
      <c r="P13">
        <v>50</v>
      </c>
      <c r="Q13">
        <v>2</v>
      </c>
      <c r="R13">
        <v>1</v>
      </c>
      <c r="S13">
        <v>1</v>
      </c>
    </row>
    <row r="14" spans="1:19">
      <c r="A14">
        <v>2021</v>
      </c>
      <c r="B14">
        <v>155</v>
      </c>
      <c r="C14">
        <v>987</v>
      </c>
      <c r="D14">
        <v>1.7223910840932122</v>
      </c>
      <c r="E14">
        <v>8.8145896656534983</v>
      </c>
      <c r="F14">
        <v>85.00506585612969</v>
      </c>
      <c r="G14">
        <v>4.4579533941236074</v>
      </c>
      <c r="H14">
        <v>100</v>
      </c>
      <c r="I14">
        <v>25.503529411764703</v>
      </c>
      <c r="J14">
        <v>34.485747126436777</v>
      </c>
      <c r="K14">
        <v>18.895125148986889</v>
      </c>
      <c r="L14">
        <v>46.081590909090899</v>
      </c>
      <c r="M14">
        <v>4.8192771084337345</v>
      </c>
      <c r="N14">
        <v>48.192771084337345</v>
      </c>
      <c r="O14">
        <v>6.0240963855421681</v>
      </c>
      <c r="P14">
        <v>40.963855421686738</v>
      </c>
      <c r="Q14">
        <v>1</v>
      </c>
      <c r="R14">
        <v>1</v>
      </c>
      <c r="S14">
        <v>1</v>
      </c>
    </row>
    <row r="15" spans="1:19">
      <c r="A15">
        <v>2021</v>
      </c>
      <c r="B15">
        <v>160</v>
      </c>
      <c r="C15">
        <v>804</v>
      </c>
      <c r="D15">
        <v>2.4875621890547261</v>
      </c>
      <c r="E15">
        <v>10.82089552238806</v>
      </c>
      <c r="F15">
        <v>83.457711442786078</v>
      </c>
      <c r="G15">
        <v>3.2338308457711449</v>
      </c>
      <c r="H15">
        <v>99.999999999999986</v>
      </c>
      <c r="I15">
        <v>32.809999999999995</v>
      </c>
      <c r="J15">
        <v>37.13678160919541</v>
      </c>
      <c r="K15">
        <v>19.101192250372556</v>
      </c>
      <c r="L15">
        <v>48.292307692307695</v>
      </c>
      <c r="M15">
        <v>8.6021505376344098</v>
      </c>
      <c r="N15">
        <v>62.365591397849457</v>
      </c>
      <c r="O15">
        <v>4.3010752688172049</v>
      </c>
      <c r="P15">
        <v>24.731182795698924</v>
      </c>
      <c r="Q15">
        <v>2</v>
      </c>
      <c r="R15">
        <v>1</v>
      </c>
      <c r="S15">
        <v>1</v>
      </c>
    </row>
    <row r="16" spans="1:19">
      <c r="A16">
        <v>2021</v>
      </c>
      <c r="B16">
        <v>171</v>
      </c>
      <c r="C16">
        <v>230</v>
      </c>
      <c r="D16">
        <v>9.1304347826086953</v>
      </c>
      <c r="E16">
        <v>20</v>
      </c>
      <c r="F16">
        <v>66.086956521739125</v>
      </c>
      <c r="G16">
        <v>4.7826086956521747</v>
      </c>
      <c r="H16">
        <v>99.999999999999986</v>
      </c>
      <c r="I16">
        <v>36.488095238095248</v>
      </c>
      <c r="J16">
        <v>36.610000000000007</v>
      </c>
      <c r="K16">
        <v>24.175723684210528</v>
      </c>
      <c r="L16">
        <v>43.032727272727264</v>
      </c>
      <c r="M16">
        <v>24.528301886792455</v>
      </c>
      <c r="N16">
        <v>47.169811320754704</v>
      </c>
      <c r="O16">
        <v>13.207547169811324</v>
      </c>
      <c r="P16">
        <v>15.094339622641504</v>
      </c>
      <c r="Q16">
        <v>1</v>
      </c>
      <c r="R16">
        <v>1</v>
      </c>
      <c r="S16">
        <v>1</v>
      </c>
    </row>
    <row r="17" spans="1:19">
      <c r="A17">
        <v>2021</v>
      </c>
      <c r="B17">
        <v>175</v>
      </c>
      <c r="C17">
        <v>122</v>
      </c>
      <c r="D17">
        <v>3.2786885245901645</v>
      </c>
      <c r="E17">
        <v>9.0163934426229506</v>
      </c>
      <c r="F17">
        <v>81.967213114754102</v>
      </c>
      <c r="G17">
        <v>5.7377049180327884</v>
      </c>
      <c r="H17">
        <v>100</v>
      </c>
      <c r="I17">
        <v>27.475000000000001</v>
      </c>
      <c r="J17">
        <v>31.181818181818183</v>
      </c>
      <c r="K17">
        <v>18.47</v>
      </c>
      <c r="L17">
        <v>46.028571428571411</v>
      </c>
      <c r="M17">
        <v>0</v>
      </c>
      <c r="N17">
        <v>41.666666666666657</v>
      </c>
      <c r="O17">
        <v>8.3333333333333357</v>
      </c>
      <c r="P17">
        <v>50</v>
      </c>
      <c r="Q17">
        <v>2</v>
      </c>
      <c r="R17">
        <v>1</v>
      </c>
      <c r="S17">
        <v>1</v>
      </c>
    </row>
    <row r="18" spans="1:19">
      <c r="A18">
        <v>2021</v>
      </c>
      <c r="B18">
        <v>177</v>
      </c>
      <c r="C18">
        <v>516</v>
      </c>
      <c r="D18">
        <v>2.3255813953488378</v>
      </c>
      <c r="E18">
        <v>20.542635658914737</v>
      </c>
      <c r="F18">
        <v>72.67441860465118</v>
      </c>
      <c r="G18">
        <v>4.4573643410852721</v>
      </c>
      <c r="H18">
        <v>100</v>
      </c>
      <c r="I18">
        <v>33.816666666666677</v>
      </c>
      <c r="J18">
        <v>33.981132075471685</v>
      </c>
      <c r="K18">
        <v>17.807733333333314</v>
      </c>
      <c r="L18">
        <v>44.72608695652174</v>
      </c>
      <c r="M18">
        <v>8</v>
      </c>
      <c r="N18">
        <v>61.33333333333335</v>
      </c>
      <c r="O18">
        <v>8</v>
      </c>
      <c r="P18">
        <v>22.666666666666671</v>
      </c>
      <c r="Q18">
        <v>2</v>
      </c>
      <c r="R18">
        <v>1</v>
      </c>
      <c r="S18">
        <v>1</v>
      </c>
    </row>
    <row r="19" spans="1:19">
      <c r="A19">
        <v>2021</v>
      </c>
      <c r="B19">
        <v>178</v>
      </c>
      <c r="Q19">
        <v>2</v>
      </c>
      <c r="R19">
        <v>1</v>
      </c>
      <c r="S19">
        <v>1</v>
      </c>
    </row>
    <row r="20" spans="1:19">
      <c r="A20">
        <v>2021</v>
      </c>
      <c r="B20">
        <v>181</v>
      </c>
      <c r="C20">
        <v>332</v>
      </c>
      <c r="D20">
        <v>3.3132530120481927</v>
      </c>
      <c r="E20">
        <v>7.831325301204819</v>
      </c>
      <c r="F20">
        <v>75.301204819277103</v>
      </c>
      <c r="G20">
        <v>13.554216867469879</v>
      </c>
      <c r="H20">
        <v>99.999999999999986</v>
      </c>
      <c r="I20">
        <v>27.609090909090913</v>
      </c>
      <c r="J20">
        <v>29.753846153846151</v>
      </c>
      <c r="K20">
        <v>16.922000000000001</v>
      </c>
      <c r="L20">
        <v>46.226666666666681</v>
      </c>
      <c r="M20">
        <v>2.0833333333333339</v>
      </c>
      <c r="N20">
        <v>12.5</v>
      </c>
      <c r="O20">
        <v>0</v>
      </c>
      <c r="P20">
        <v>85.416666666666686</v>
      </c>
      <c r="Q20">
        <v>2</v>
      </c>
      <c r="R20">
        <v>1</v>
      </c>
      <c r="S20">
        <v>1</v>
      </c>
    </row>
    <row r="21" spans="1:19">
      <c r="A21">
        <v>2021</v>
      </c>
      <c r="B21">
        <v>262</v>
      </c>
      <c r="Q21">
        <v>2</v>
      </c>
      <c r="R21">
        <v>1</v>
      </c>
      <c r="S21">
        <v>1</v>
      </c>
    </row>
    <row r="22" spans="1:19">
      <c r="A22">
        <v>2021</v>
      </c>
      <c r="B22">
        <v>267</v>
      </c>
      <c r="Q22">
        <v>2</v>
      </c>
      <c r="R22">
        <v>1</v>
      </c>
      <c r="S22">
        <v>1</v>
      </c>
    </row>
    <row r="23" spans="1:19">
      <c r="A23">
        <v>2021</v>
      </c>
      <c r="B23">
        <v>309</v>
      </c>
      <c r="C23">
        <v>1470</v>
      </c>
      <c r="D23">
        <v>2.1088435374149661</v>
      </c>
      <c r="E23">
        <v>6.5986394557823127</v>
      </c>
      <c r="F23">
        <v>88.503401360544188</v>
      </c>
      <c r="G23">
        <v>2.7891156462585034</v>
      </c>
      <c r="H23">
        <v>100</v>
      </c>
      <c r="I23">
        <v>23.34612903225808</v>
      </c>
      <c r="J23">
        <v>29.884639175257739</v>
      </c>
      <c r="K23">
        <v>17.819923136049187</v>
      </c>
      <c r="L23">
        <v>42.413414634146335</v>
      </c>
      <c r="M23">
        <v>9.5238095238095273</v>
      </c>
      <c r="N23">
        <v>36.507936507936513</v>
      </c>
      <c r="O23">
        <v>6.3492063492063471</v>
      </c>
      <c r="P23">
        <v>47.619047619047642</v>
      </c>
      <c r="Q23">
        <v>1</v>
      </c>
      <c r="R23">
        <v>1</v>
      </c>
      <c r="S23">
        <v>1</v>
      </c>
    </row>
    <row r="24" spans="1:19">
      <c r="A24">
        <v>2021</v>
      </c>
      <c r="B24">
        <v>470</v>
      </c>
      <c r="C24">
        <v>254</v>
      </c>
      <c r="D24">
        <v>1.5748031496062995</v>
      </c>
      <c r="E24">
        <v>1.5748031496062995</v>
      </c>
      <c r="F24">
        <v>96.062992125984238</v>
      </c>
      <c r="G24">
        <v>0.78740157480314976</v>
      </c>
      <c r="H24">
        <v>100</v>
      </c>
      <c r="I24">
        <v>22.975000000000001</v>
      </c>
      <c r="J24">
        <v>27.574999999999999</v>
      </c>
      <c r="K24">
        <v>18.681967213114753</v>
      </c>
      <c r="L24">
        <v>31.15</v>
      </c>
      <c r="M24">
        <v>0</v>
      </c>
      <c r="N24">
        <v>16.666666666666671</v>
      </c>
      <c r="O24">
        <v>66.666666666666686</v>
      </c>
      <c r="P24">
        <v>16.666666666666671</v>
      </c>
      <c r="Q24">
        <v>2</v>
      </c>
      <c r="R24">
        <v>1</v>
      </c>
      <c r="S24">
        <v>1</v>
      </c>
    </row>
    <row r="25" spans="1:19">
      <c r="A25">
        <v>2021</v>
      </c>
      <c r="B25">
        <v>629</v>
      </c>
      <c r="C25">
        <v>69</v>
      </c>
      <c r="D25">
        <v>0</v>
      </c>
      <c r="E25">
        <v>18.840579710144922</v>
      </c>
      <c r="F25">
        <v>76.811594202898547</v>
      </c>
      <c r="G25">
        <v>4.3478260869565215</v>
      </c>
      <c r="H25">
        <v>99.999999999999986</v>
      </c>
      <c r="I25">
        <v>0</v>
      </c>
      <c r="J25">
        <v>32.184615384615377</v>
      </c>
      <c r="K25">
        <v>16.68490566037735</v>
      </c>
      <c r="L25">
        <v>26.333333333333325</v>
      </c>
      <c r="M25">
        <v>0</v>
      </c>
      <c r="N25">
        <v>63.636363636363633</v>
      </c>
      <c r="O25">
        <v>27.272727272727277</v>
      </c>
      <c r="P25">
        <v>9.0909090909090917</v>
      </c>
      <c r="Q25">
        <v>2</v>
      </c>
      <c r="R25">
        <v>1</v>
      </c>
      <c r="S25">
        <v>1</v>
      </c>
    </row>
    <row r="26" spans="1:19">
      <c r="A26">
        <v>2021</v>
      </c>
      <c r="B26">
        <v>643</v>
      </c>
      <c r="C26">
        <v>726</v>
      </c>
      <c r="D26">
        <v>4.9586776859504145</v>
      </c>
      <c r="E26">
        <v>27.685950413223143</v>
      </c>
      <c r="F26">
        <v>62.396694214876014</v>
      </c>
      <c r="G26">
        <v>4.9586776859504145</v>
      </c>
      <c r="H26">
        <v>100</v>
      </c>
      <c r="I26">
        <v>14.134166666666662</v>
      </c>
      <c r="J26">
        <v>18.554527363184079</v>
      </c>
      <c r="K26">
        <v>16.21935982339954</v>
      </c>
      <c r="L26">
        <v>41.315277777777759</v>
      </c>
      <c r="M26">
        <v>2.6315789473684221</v>
      </c>
      <c r="N26">
        <v>28.947368421052619</v>
      </c>
      <c r="O26">
        <v>7.8947368421052637</v>
      </c>
      <c r="P26">
        <v>60.526315789473678</v>
      </c>
      <c r="Q26">
        <v>1</v>
      </c>
      <c r="R26">
        <v>1</v>
      </c>
      <c r="S26">
        <v>1</v>
      </c>
    </row>
    <row r="27" spans="1:19">
      <c r="A27">
        <v>2021</v>
      </c>
      <c r="B27">
        <v>704</v>
      </c>
      <c r="Q27">
        <v>2</v>
      </c>
      <c r="R27">
        <v>1</v>
      </c>
      <c r="S27">
        <v>1</v>
      </c>
    </row>
    <row r="28" spans="1:19">
      <c r="A28">
        <v>2021</v>
      </c>
      <c r="B28">
        <v>802</v>
      </c>
      <c r="C28">
        <v>168</v>
      </c>
      <c r="D28">
        <v>8.3333333333333357</v>
      </c>
      <c r="E28">
        <v>17.261904761904763</v>
      </c>
      <c r="F28">
        <v>70.833333333333314</v>
      </c>
      <c r="G28">
        <v>3.5714285714285721</v>
      </c>
      <c r="H28">
        <v>99.999999999999986</v>
      </c>
      <c r="I28">
        <v>25.475000000000001</v>
      </c>
      <c r="J28">
        <v>29.635172413793111</v>
      </c>
      <c r="K28">
        <v>20.441344537815137</v>
      </c>
      <c r="L28">
        <v>35.788333333333327</v>
      </c>
      <c r="M28">
        <v>0</v>
      </c>
      <c r="N28">
        <v>66.666666666666686</v>
      </c>
      <c r="O28">
        <v>0</v>
      </c>
      <c r="P28">
        <v>33.333333333333343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R132"/>
  <sheetViews>
    <sheetView defaultGridColor="0" colorId="22" zoomScale="96" zoomScaleNormal="96" workbookViewId="0">
      <pane ySplit="8" topLeftCell="A31" activePane="bottomLeft" state="frozen"/>
      <selection pane="bottomLeft" activeCell="C48" sqref="C48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customWidth="1"/>
    <col min="5" max="5" width="4.453125" customWidth="1"/>
    <col min="6" max="6" width="7.90625" style="342" customWidth="1"/>
    <col min="7" max="7" width="4.54296875" customWidth="1"/>
    <col min="8" max="8" width="6.54296875" style="101" customWidth="1"/>
    <col min="9" max="9" width="4.453125" style="101" customWidth="1"/>
    <col min="10" max="10" width="5.54296875" style="101" customWidth="1"/>
    <col min="11" max="11" width="1.26953125" style="101" customWidth="1"/>
    <col min="12" max="12" width="6.36328125" style="101" customWidth="1"/>
    <col min="13" max="13" width="0.90625" style="101" customWidth="1"/>
    <col min="14" max="14" width="6.90625" customWidth="1"/>
    <col min="15" max="15" width="5.36328125" style="34" customWidth="1"/>
    <col min="16" max="16" width="5.36328125" style="101" customWidth="1"/>
    <col min="17" max="17" width="1.453125" customWidth="1"/>
    <col min="18" max="18" width="5.36328125" customWidth="1"/>
    <col min="19" max="19" width="1.6328125" customWidth="1"/>
    <col min="20" max="20" width="7.54296875" customWidth="1"/>
    <col min="21" max="21" width="5.08984375" style="34" customWidth="1"/>
    <col min="22" max="22" width="6" style="101" customWidth="1"/>
    <col min="23" max="23" width="5.1796875" style="101" customWidth="1"/>
    <col min="24" max="24" width="5.453125" style="11" customWidth="1"/>
    <col min="25" max="25" width="5.81640625" style="11" customWidth="1"/>
    <col min="26" max="26" width="5.54296875" style="11" customWidth="1"/>
    <col min="27" max="27" width="6.6328125" style="101" customWidth="1"/>
    <col min="28" max="28" width="5" customWidth="1"/>
    <col min="29" max="29" width="5.36328125" customWidth="1"/>
    <col min="30" max="30" width="5.81640625" style="11" customWidth="1"/>
    <col min="31" max="31" width="4.90625" style="11" customWidth="1"/>
    <col min="32" max="32" width="6.453125" style="11" customWidth="1"/>
    <col min="33" max="33" width="8.08984375" customWidth="1"/>
    <col min="34" max="34" width="7.453125" customWidth="1"/>
    <col min="35" max="35" width="10" customWidth="1"/>
    <col min="36" max="36" width="5.90625" customWidth="1"/>
    <col min="37" max="37" width="8.08984375" customWidth="1"/>
    <col min="38" max="38" width="5.90625" customWidth="1"/>
    <col min="39" max="39" width="8.08984375" customWidth="1"/>
    <col min="40" max="41" width="6.90625" customWidth="1"/>
    <col min="42" max="43" width="6.36328125" customWidth="1"/>
    <col min="44" max="44" width="7.90625" customWidth="1"/>
    <col min="45" max="45" width="5.6328125" customWidth="1"/>
    <col min="46" max="46" width="7.90625" customWidth="1"/>
    <col min="47" max="47" width="6.36328125" customWidth="1"/>
    <col min="48" max="48" width="7.90625" customWidth="1"/>
    <col min="49" max="49" width="6.36328125" customWidth="1"/>
    <col min="50" max="50" width="8" customWidth="1"/>
    <col min="51" max="51" width="9.1796875" customWidth="1"/>
    <col min="52" max="54" width="8" customWidth="1"/>
    <col min="55" max="55" width="7.36328125" customWidth="1"/>
    <col min="56" max="56" width="7.1796875" customWidth="1"/>
    <col min="57" max="57" width="7.08984375" customWidth="1"/>
    <col min="58" max="58" width="8" customWidth="1"/>
    <col min="59" max="59" width="10.08984375" customWidth="1"/>
    <col min="60" max="60" width="8" customWidth="1"/>
    <col min="61" max="61" width="9.6328125" customWidth="1"/>
    <col min="62" max="62" width="7.6328125" customWidth="1"/>
    <col min="63" max="63" width="9.6328125" customWidth="1"/>
    <col min="64" max="64" width="9.1796875" customWidth="1"/>
    <col min="65" max="67" width="7.90625" customWidth="1"/>
    <col min="68" max="68" width="8.08984375" customWidth="1"/>
    <col min="69" max="69" width="8.54296875" customWidth="1"/>
    <col min="70" max="70" width="8" customWidth="1"/>
    <col min="71" max="71" width="6.453125" customWidth="1"/>
    <col min="72" max="72" width="8.08984375" customWidth="1"/>
    <col min="73" max="73" width="7.54296875" customWidth="1"/>
    <col min="74" max="74" width="8.36328125" customWidth="1"/>
    <col min="75" max="75" width="9.453125" customWidth="1"/>
    <col min="76" max="77" width="8.36328125" customWidth="1"/>
    <col min="78" max="78" width="8.90625" customWidth="1"/>
    <col min="79" max="79" width="8.36328125" customWidth="1"/>
    <col min="80" max="80" width="7.90625" customWidth="1"/>
    <col min="81" max="81" width="8" customWidth="1"/>
    <col min="82" max="83" width="9.90625" customWidth="1"/>
    <col min="84" max="84" width="9.08984375" customWidth="1"/>
    <col min="85" max="85" width="8.36328125" customWidth="1"/>
    <col min="86" max="86" width="8.6328125" customWidth="1"/>
    <col min="87" max="87" width="8.90625" customWidth="1"/>
    <col min="88" max="88" width="8.08984375" customWidth="1"/>
    <col min="89" max="89" width="8.6328125" customWidth="1"/>
    <col min="90" max="91" width="9.90625" customWidth="1"/>
    <col min="92" max="92" width="8.08984375" customWidth="1"/>
    <col min="93" max="93" width="8" customWidth="1"/>
    <col min="94" max="94" width="8.08984375" customWidth="1"/>
    <col min="95" max="95" width="11.08984375" customWidth="1"/>
    <col min="96" max="96" width="7.6328125" customWidth="1"/>
    <col min="97" max="97" width="8.08984375" customWidth="1"/>
    <col min="98" max="98" width="7.90625" customWidth="1"/>
    <col min="99" max="99" width="8.90625" customWidth="1"/>
    <col min="100" max="100" width="6.90625" customWidth="1"/>
    <col min="101" max="101" width="6.6328125" customWidth="1"/>
    <col min="102" max="103" width="8.08984375" customWidth="1"/>
    <col min="104" max="104" width="9.36328125" customWidth="1"/>
    <col min="105" max="105" width="10.08984375" customWidth="1"/>
    <col min="106" max="106" width="10.90625" customWidth="1"/>
    <col min="107" max="110" width="8.08984375" customWidth="1"/>
    <col min="111" max="111" width="8.36328125" customWidth="1"/>
    <col min="112" max="112" width="11.08984375" customWidth="1"/>
    <col min="113" max="113" width="8.08984375" customWidth="1"/>
    <col min="114" max="114" width="6.36328125" customWidth="1"/>
    <col min="115" max="115" width="7.453125" customWidth="1"/>
    <col min="116" max="116" width="7.6328125" customWidth="1"/>
    <col min="117" max="118" width="7.90625" customWidth="1"/>
    <col min="119" max="119" width="8" customWidth="1"/>
    <col min="120" max="120" width="7.6328125" customWidth="1"/>
    <col min="121" max="121" width="7.90625" customWidth="1"/>
    <col min="122" max="122" width="8.08984375" customWidth="1"/>
    <col min="123" max="123" width="7.54296875" customWidth="1"/>
    <col min="124" max="124" width="7.90625" customWidth="1"/>
    <col min="125" max="125" width="7.6328125" customWidth="1"/>
    <col min="126" max="126" width="7.90625" customWidth="1"/>
    <col min="127" max="127" width="7.54296875" customWidth="1"/>
    <col min="128" max="128" width="7.90625" customWidth="1"/>
    <col min="129" max="129" width="9.90625" customWidth="1"/>
    <col min="130" max="130" width="7.08984375" customWidth="1"/>
    <col min="131" max="131" width="8.08984375" customWidth="1"/>
    <col min="132" max="132" width="8.54296875" customWidth="1"/>
    <col min="133" max="133" width="9.90625" customWidth="1"/>
    <col min="134" max="134" width="8.36328125" customWidth="1"/>
    <col min="135" max="135" width="10.54296875" customWidth="1"/>
    <col min="136" max="136" width="7.90625" customWidth="1"/>
    <col min="137" max="137" width="8.08984375" customWidth="1"/>
    <col min="138" max="140" width="9.90625" customWidth="1"/>
    <col min="141" max="141" width="8.36328125" customWidth="1"/>
    <col min="142" max="142" width="8.6328125" customWidth="1"/>
    <col min="143" max="143" width="8.54296875" customWidth="1"/>
    <col min="144" max="144" width="8.6328125" customWidth="1"/>
    <col min="145" max="145" width="8.36328125" customWidth="1"/>
    <col min="146" max="146" width="10.6328125" customWidth="1"/>
    <col min="147" max="147" width="9.90625" customWidth="1"/>
    <col min="148" max="148" width="7.54296875" customWidth="1"/>
    <col min="149" max="149" width="8.54296875" customWidth="1"/>
    <col min="150" max="151" width="7.90625" customWidth="1"/>
    <col min="152" max="154" width="8.36328125" customWidth="1"/>
    <col min="155" max="156" width="8.08984375" customWidth="1"/>
    <col min="157" max="158" width="8.36328125" customWidth="1"/>
    <col min="159" max="159" width="8.54296875" customWidth="1"/>
    <col min="160" max="160" width="8.36328125" customWidth="1"/>
    <col min="161" max="161" width="8.6328125" customWidth="1"/>
    <col min="162" max="163" width="9.90625" customWidth="1"/>
    <col min="164" max="164" width="8.08984375" customWidth="1"/>
    <col min="165" max="165" width="8.54296875" customWidth="1"/>
    <col min="166" max="166" width="7.54296875" customWidth="1"/>
    <col min="167" max="167" width="8.08984375" customWidth="1"/>
    <col min="168" max="168" width="7.90625" customWidth="1"/>
    <col min="169" max="169" width="8.36328125" customWidth="1"/>
    <col min="170" max="170" width="8.08984375" customWidth="1"/>
    <col min="171" max="171" width="9.90625" customWidth="1"/>
    <col min="172" max="172" width="8" customWidth="1"/>
    <col min="173" max="173" width="7.90625" customWidth="1"/>
    <col min="174" max="174" width="8.90625" customWidth="1"/>
    <col min="175" max="175" width="8" customWidth="1"/>
    <col min="176" max="176" width="8.90625" customWidth="1"/>
    <col min="177" max="177" width="7.08984375" customWidth="1"/>
    <col min="178" max="178" width="9" customWidth="1"/>
    <col min="179" max="179" width="8.08984375" customWidth="1"/>
    <col min="180" max="180" width="10.36328125" customWidth="1"/>
    <col min="181" max="182" width="7.90625" customWidth="1"/>
    <col min="183" max="183" width="8.6328125" customWidth="1"/>
    <col min="184" max="184" width="8.90625" customWidth="1"/>
    <col min="185" max="185" width="8.6328125" customWidth="1"/>
    <col min="186" max="187" width="8.08984375" customWidth="1"/>
    <col min="188" max="188" width="7.54296875" customWidth="1"/>
    <col min="189" max="191" width="8.08984375" customWidth="1"/>
    <col min="192" max="192" width="8.6328125" customWidth="1"/>
    <col min="193" max="193" width="7.90625" customWidth="1"/>
    <col min="194" max="195" width="8.08984375" customWidth="1"/>
    <col min="196" max="196" width="7.90625" customWidth="1"/>
    <col min="199" max="199" width="8" customWidth="1"/>
    <col min="200" max="200" width="8.08984375" customWidth="1"/>
    <col min="201" max="201" width="8" customWidth="1"/>
    <col min="202" max="203" width="8.08984375" customWidth="1"/>
    <col min="204" max="206" width="7.90625" customWidth="1"/>
    <col min="207" max="207" width="8.08984375" customWidth="1"/>
    <col min="208" max="210" width="7.90625" customWidth="1"/>
    <col min="211" max="211" width="6.6328125" customWidth="1"/>
    <col min="212" max="212" width="8.36328125" customWidth="1"/>
    <col min="213" max="213" width="8" customWidth="1"/>
  </cols>
  <sheetData>
    <row r="1" spans="1:57" ht="13.5" customHeight="1">
      <c r="A1" s="26"/>
      <c r="B1" s="26"/>
      <c r="C1" s="26"/>
      <c r="D1" s="26"/>
      <c r="E1" s="26"/>
      <c r="F1" s="337"/>
      <c r="G1" s="26"/>
      <c r="H1" s="110"/>
      <c r="I1" s="110"/>
      <c r="J1" s="110"/>
      <c r="K1" s="110"/>
      <c r="L1" s="110"/>
      <c r="M1" s="110"/>
      <c r="N1" s="26"/>
      <c r="O1" s="406"/>
      <c r="P1" s="110"/>
      <c r="Q1" s="26"/>
      <c r="R1" s="26"/>
      <c r="S1" s="26"/>
      <c r="T1" s="26"/>
      <c r="U1" s="406"/>
      <c r="V1" s="110"/>
      <c r="W1" s="110"/>
      <c r="X1" s="131"/>
      <c r="Y1" s="131"/>
      <c r="Z1" s="131"/>
      <c r="AA1" s="110"/>
      <c r="AB1" s="26"/>
      <c r="AC1" s="26"/>
      <c r="AD1" s="131"/>
      <c r="AE1" s="131"/>
      <c r="AF1" s="131"/>
      <c r="AG1" s="26"/>
      <c r="AH1" s="26"/>
    </row>
    <row r="2" spans="1:57" ht="31.5" customHeight="1">
      <c r="A2" s="26"/>
      <c r="B2" s="26"/>
      <c r="C2" s="137" t="s">
        <v>88</v>
      </c>
      <c r="D2" s="139"/>
      <c r="E2" s="139"/>
      <c r="F2" s="421"/>
      <c r="G2" s="139"/>
      <c r="H2" s="139"/>
      <c r="I2" s="140"/>
      <c r="J2" s="139"/>
      <c r="K2" s="139"/>
      <c r="L2" s="139"/>
      <c r="M2" s="139"/>
      <c r="N2" s="140"/>
      <c r="O2" s="406"/>
      <c r="P2" s="140"/>
      <c r="Q2" s="139"/>
      <c r="R2" s="139"/>
      <c r="S2" s="139"/>
      <c r="T2" s="137" t="str">
        <f>+År!B2</f>
        <v>DIELAM:</v>
      </c>
      <c r="U2" s="406"/>
      <c r="V2" s="110"/>
      <c r="W2" s="110"/>
      <c r="X2" s="131"/>
      <c r="Y2" s="110"/>
      <c r="Z2" s="131"/>
      <c r="AA2" s="110"/>
      <c r="AB2" s="26"/>
      <c r="AC2" s="26"/>
      <c r="AD2" s="131"/>
      <c r="AE2" s="131"/>
      <c r="AF2" s="131"/>
      <c r="AG2" s="110"/>
      <c r="AH2" s="26"/>
    </row>
    <row r="3" spans="1:57" ht="22.5" customHeight="1">
      <c r="A3" s="26"/>
      <c r="B3" s="26"/>
      <c r="C3" s="26"/>
      <c r="D3" s="26"/>
      <c r="E3" s="26"/>
      <c r="F3" s="337"/>
      <c r="G3" s="26"/>
      <c r="H3" s="110"/>
      <c r="I3" s="110"/>
      <c r="J3" s="110"/>
      <c r="K3" s="110"/>
      <c r="L3" s="110"/>
      <c r="M3" s="110"/>
      <c r="N3" s="26"/>
      <c r="O3" s="406"/>
      <c r="P3" s="110"/>
      <c r="Q3" s="26"/>
      <c r="R3" s="26"/>
      <c r="S3" s="26"/>
      <c r="T3" s="26"/>
      <c r="U3" s="406"/>
      <c r="V3" s="110"/>
      <c r="W3" s="110"/>
      <c r="X3" s="131"/>
      <c r="Y3" s="131"/>
      <c r="Z3" s="131"/>
      <c r="AA3" s="110"/>
      <c r="AB3" s="26"/>
      <c r="AC3" s="26"/>
      <c r="AD3" s="131"/>
      <c r="AE3" s="131"/>
      <c r="AF3" s="131"/>
      <c r="AG3" s="26"/>
      <c r="AH3" s="26"/>
    </row>
    <row r="4" spans="1:57" s="197" customFormat="1" ht="22.2">
      <c r="A4" s="219"/>
      <c r="B4" s="219"/>
      <c r="C4" s="219"/>
      <c r="D4" s="219"/>
      <c r="E4" s="138" t="s">
        <v>438</v>
      </c>
      <c r="F4" s="422"/>
      <c r="G4" s="498">
        <f>+År!N2</f>
        <v>52</v>
      </c>
      <c r="H4" s="494"/>
      <c r="I4" s="220"/>
      <c r="J4" s="219"/>
      <c r="K4" s="219"/>
      <c r="L4" s="219"/>
      <c r="M4" s="219"/>
      <c r="N4" s="220"/>
      <c r="O4" s="407"/>
      <c r="P4" s="220"/>
      <c r="Q4" s="219"/>
      <c r="R4" s="219"/>
      <c r="S4" s="219"/>
      <c r="T4" s="220"/>
      <c r="U4" s="407"/>
      <c r="V4" s="220"/>
      <c r="W4" s="294" t="s">
        <v>439</v>
      </c>
      <c r="X4" s="221"/>
      <c r="Y4" s="219"/>
      <c r="Z4" s="219"/>
      <c r="AA4" s="495">
        <f>SUM(Måned!F9:F20)</f>
        <v>1903</v>
      </c>
      <c r="AB4" s="496"/>
      <c r="AC4" s="497"/>
      <c r="AD4" s="220"/>
      <c r="AE4" s="221"/>
      <c r="AF4" s="221"/>
      <c r="AG4" s="221"/>
      <c r="AH4" s="221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>
      <c r="A5" s="26"/>
      <c r="B5" s="26"/>
      <c r="C5" s="26"/>
      <c r="D5" s="26"/>
      <c r="E5" s="26"/>
      <c r="F5" s="337"/>
      <c r="G5" s="26"/>
      <c r="H5" s="110"/>
      <c r="I5" s="110"/>
      <c r="J5" s="110"/>
      <c r="K5" s="110"/>
      <c r="L5" s="110"/>
      <c r="M5" s="26"/>
      <c r="N5" s="26"/>
      <c r="O5" s="406"/>
      <c r="P5" s="110"/>
      <c r="Q5" s="26"/>
      <c r="R5" s="26"/>
      <c r="S5" s="26"/>
      <c r="T5" s="26"/>
      <c r="U5" s="406"/>
      <c r="V5" s="110"/>
      <c r="W5" s="110"/>
      <c r="X5" s="131"/>
      <c r="Y5" s="131"/>
      <c r="Z5" s="131"/>
      <c r="AA5" s="110"/>
      <c r="AB5" s="26"/>
      <c r="AC5" s="26"/>
      <c r="AD5" s="131"/>
      <c r="AE5" s="131"/>
      <c r="AF5" s="131"/>
      <c r="AG5" s="26"/>
      <c r="AH5" s="26"/>
    </row>
    <row r="6" spans="1:57" ht="15.6">
      <c r="A6" s="26"/>
      <c r="B6" s="26"/>
      <c r="C6" s="26"/>
      <c r="D6" s="41" t="s">
        <v>2</v>
      </c>
      <c r="E6" s="26"/>
      <c r="F6" s="337"/>
      <c r="G6" s="26"/>
      <c r="H6" s="110"/>
      <c r="I6" s="110"/>
      <c r="J6" s="110"/>
      <c r="K6" s="110"/>
      <c r="L6" s="111" t="s">
        <v>2</v>
      </c>
      <c r="M6" s="26"/>
      <c r="N6" s="41"/>
      <c r="O6" s="408"/>
      <c r="P6" s="412"/>
      <c r="Q6" s="408"/>
      <c r="R6" s="408"/>
      <c r="S6" s="41"/>
      <c r="T6" s="41" t="s">
        <v>22</v>
      </c>
      <c r="U6" s="406"/>
      <c r="V6" s="111" t="s">
        <v>22</v>
      </c>
      <c r="W6" s="110"/>
      <c r="X6" s="132" t="s">
        <v>408</v>
      </c>
      <c r="Y6" s="132" t="s">
        <v>45</v>
      </c>
      <c r="Z6" s="132"/>
      <c r="AA6" s="111" t="s">
        <v>417</v>
      </c>
      <c r="AB6" s="26"/>
      <c r="AC6" s="26"/>
      <c r="AD6" s="132" t="s">
        <v>77</v>
      </c>
      <c r="AE6" s="131"/>
      <c r="AF6" s="131"/>
      <c r="AG6" s="41" t="s">
        <v>82</v>
      </c>
      <c r="AH6" s="26"/>
    </row>
    <row r="7" spans="1:57" ht="15.6">
      <c r="A7" s="26"/>
      <c r="B7" s="41"/>
      <c r="C7" s="41"/>
      <c r="D7" s="41" t="s">
        <v>495</v>
      </c>
      <c r="E7" s="113"/>
      <c r="F7" s="347"/>
      <c r="G7" s="113"/>
      <c r="H7" s="111" t="s">
        <v>2</v>
      </c>
      <c r="I7" s="115"/>
      <c r="J7" s="111" t="s">
        <v>1</v>
      </c>
      <c r="K7" s="111"/>
      <c r="L7" s="111" t="s">
        <v>676</v>
      </c>
      <c r="M7" s="26"/>
      <c r="N7" s="41" t="s">
        <v>22</v>
      </c>
      <c r="O7" s="405"/>
      <c r="P7" s="413" t="s">
        <v>22</v>
      </c>
      <c r="Q7" s="405"/>
      <c r="R7" s="405" t="s">
        <v>22</v>
      </c>
      <c r="S7" s="405"/>
      <c r="T7" s="41" t="s">
        <v>418</v>
      </c>
      <c r="U7" s="405"/>
      <c r="V7" s="111" t="s">
        <v>420</v>
      </c>
      <c r="W7" s="115"/>
      <c r="X7" s="132" t="s">
        <v>499</v>
      </c>
      <c r="Y7" s="132" t="s">
        <v>547</v>
      </c>
      <c r="Z7" s="132" t="s">
        <v>547</v>
      </c>
      <c r="AA7" s="111" t="s">
        <v>420</v>
      </c>
      <c r="AB7" s="41" t="s">
        <v>493</v>
      </c>
      <c r="AC7" s="41" t="s">
        <v>418</v>
      </c>
      <c r="AD7" s="132" t="s">
        <v>421</v>
      </c>
      <c r="AE7" s="132" t="s">
        <v>421</v>
      </c>
      <c r="AF7" s="132" t="s">
        <v>422</v>
      </c>
      <c r="AG7" s="41" t="s">
        <v>62</v>
      </c>
      <c r="AH7" s="26"/>
    </row>
    <row r="8" spans="1:57" ht="15.6">
      <c r="A8" s="26"/>
      <c r="B8" s="41" t="s">
        <v>88</v>
      </c>
      <c r="C8" s="41" t="s">
        <v>91</v>
      </c>
      <c r="D8" s="41" t="s">
        <v>496</v>
      </c>
      <c r="E8" s="113" t="s">
        <v>498</v>
      </c>
      <c r="F8" s="347" t="s">
        <v>2</v>
      </c>
      <c r="G8" s="113" t="s">
        <v>498</v>
      </c>
      <c r="H8" s="111" t="s">
        <v>408</v>
      </c>
      <c r="I8" s="115" t="s">
        <v>498</v>
      </c>
      <c r="J8" s="111" t="s">
        <v>408</v>
      </c>
      <c r="K8" s="111"/>
      <c r="L8" s="111" t="s">
        <v>673</v>
      </c>
      <c r="M8" s="26"/>
      <c r="N8" s="41" t="s">
        <v>0</v>
      </c>
      <c r="O8" s="405" t="s">
        <v>498</v>
      </c>
      <c r="P8" s="413" t="s">
        <v>673</v>
      </c>
      <c r="Q8" s="405"/>
      <c r="R8" s="405" t="s">
        <v>674</v>
      </c>
      <c r="S8" s="405"/>
      <c r="T8" s="41" t="s">
        <v>419</v>
      </c>
      <c r="U8" s="405" t="s">
        <v>498</v>
      </c>
      <c r="V8" s="111" t="s">
        <v>44</v>
      </c>
      <c r="W8" s="115" t="s">
        <v>498</v>
      </c>
      <c r="X8" s="132" t="s">
        <v>500</v>
      </c>
      <c r="Y8" s="132" t="s">
        <v>481</v>
      </c>
      <c r="Z8" s="132" t="s">
        <v>74</v>
      </c>
      <c r="AA8" s="111" t="s">
        <v>44</v>
      </c>
      <c r="AB8" s="41" t="s">
        <v>494</v>
      </c>
      <c r="AC8" s="41" t="s">
        <v>521</v>
      </c>
      <c r="AD8" s="132" t="s">
        <v>43</v>
      </c>
      <c r="AE8" s="132" t="s">
        <v>520</v>
      </c>
      <c r="AF8" s="132" t="s">
        <v>520</v>
      </c>
      <c r="AG8" s="41" t="s">
        <v>0</v>
      </c>
      <c r="AH8" s="26"/>
    </row>
    <row r="9" spans="1:57" ht="15.6">
      <c r="A9" s="26">
        <v>1</v>
      </c>
      <c r="B9" s="107" t="s">
        <v>559</v>
      </c>
      <c r="C9" s="107">
        <f>+'Ark1'!C31</f>
        <v>2024</v>
      </c>
      <c r="D9" s="107" t="str">
        <f>+IF(F9=0,"",'Ark1'!Q31)</f>
        <v/>
      </c>
      <c r="E9" s="130" t="str">
        <f t="shared" ref="E9:E20" si="0">+IF(F9=0,"",D9-D22)</f>
        <v/>
      </c>
      <c r="F9" s="334">
        <f>+'Ark1'!R31</f>
        <v>0</v>
      </c>
      <c r="G9" s="130" t="str">
        <f t="shared" ref="G9:G20" si="1">+IF(F9=0,"",F9-F22)</f>
        <v/>
      </c>
      <c r="H9" s="109" t="str">
        <f>+IF(F9=0,"",'Ark1'!AG31)</f>
        <v/>
      </c>
      <c r="I9" s="109" t="str">
        <f t="shared" ref="I9:I20" si="2">+IF(F9=0,"",H9-H22)</f>
        <v/>
      </c>
      <c r="J9" s="109" t="str">
        <f>+IF(F9=0,"",'Ark1'!AH31)</f>
        <v/>
      </c>
      <c r="K9" s="111"/>
      <c r="L9" s="18">
        <f>+'Ark1'!AJ31</f>
        <v>0</v>
      </c>
      <c r="M9" s="26"/>
      <c r="N9" s="108" t="str">
        <f>+IF(F9=0,"",'Ark1'!S31)</f>
        <v/>
      </c>
      <c r="O9" s="409" t="str">
        <f t="shared" ref="O9:O20" si="3">+IF(F9=0,"",N9-N22)</f>
        <v/>
      </c>
      <c r="P9" s="60" t="str">
        <f>+IF(L9=0,"",'Ark1'!AK31)</f>
        <v/>
      </c>
      <c r="Q9" s="405"/>
      <c r="R9" s="5" t="str">
        <f>+IF(L9=0,"",'Ark1'!AL31)</f>
        <v/>
      </c>
      <c r="S9" s="405"/>
      <c r="T9" s="108" t="str">
        <f>+IF(F9=0,"",'Ark1'!T31)</f>
        <v/>
      </c>
      <c r="U9" s="409" t="str">
        <f t="shared" ref="U9:U20" si="4">+IF(F9=0,"",T9-T22)</f>
        <v/>
      </c>
      <c r="V9" s="109" t="str">
        <f>+IF(F9=0,"",'Ark1'!U31)</f>
        <v/>
      </c>
      <c r="W9" s="109" t="str">
        <f t="shared" ref="W9:W20" si="5">+IF(F9=0,"",V9-V22)</f>
        <v/>
      </c>
      <c r="X9" s="114" t="str">
        <f>+IF(F9=0,"",'Ark1'!W31)</f>
        <v/>
      </c>
      <c r="Y9" s="293" t="str">
        <f>+IF(F9=0,"",'Ark1'!X31)</f>
        <v/>
      </c>
      <c r="Z9" s="293" t="str">
        <f>+IF(F9=0,"",'Ark1'!Y31)</f>
        <v/>
      </c>
      <c r="AA9" s="109" t="str">
        <f>+IF(F9=0,"",'Ark1'!AA31)</f>
        <v/>
      </c>
      <c r="AB9" s="108" t="str">
        <f>+IF(F9=0,"",'Ark1'!AB31)</f>
        <v/>
      </c>
      <c r="AC9" s="108" t="str">
        <f>+IF(F9=0,"",'Ark1'!AC31)</f>
        <v/>
      </c>
      <c r="AD9" s="293" t="str">
        <f>+IF(F9=0,"",'Ark1'!AD31)</f>
        <v/>
      </c>
      <c r="AE9" s="293" t="str">
        <f>+IF(F9=0,"",'Ark1'!AE31)</f>
        <v/>
      </c>
      <c r="AF9" s="293" t="str">
        <f>+IF(F9=0,"",'Ark1'!AF31)</f>
        <v/>
      </c>
      <c r="AG9" s="108" t="str">
        <f t="shared" ref="AG9:AG20" si="6">+IF(F9=0,"",V9/N9)</f>
        <v/>
      </c>
      <c r="AH9" s="26"/>
    </row>
    <row r="10" spans="1:57" ht="15.6">
      <c r="A10" s="26">
        <f>1+A9</f>
        <v>2</v>
      </c>
      <c r="B10" s="107" t="s">
        <v>560</v>
      </c>
      <c r="C10" s="107">
        <f>+'Ark1'!C32</f>
        <v>2024</v>
      </c>
      <c r="D10" s="107" t="str">
        <f>+IF(F10=0,"",'Ark1'!Q32)</f>
        <v/>
      </c>
      <c r="E10" s="130" t="str">
        <f t="shared" si="0"/>
        <v/>
      </c>
      <c r="F10" s="334">
        <f>+'Ark1'!R32</f>
        <v>0</v>
      </c>
      <c r="G10" s="130" t="str">
        <f t="shared" si="1"/>
        <v/>
      </c>
      <c r="H10" s="109" t="str">
        <f>+IF(F10=0,"",'Ark1'!AG32)</f>
        <v/>
      </c>
      <c r="I10" s="109" t="str">
        <f t="shared" si="2"/>
        <v/>
      </c>
      <c r="J10" s="109" t="str">
        <f>+IF(F10=0,"",'Ark1'!AH32)</f>
        <v/>
      </c>
      <c r="K10" s="111"/>
      <c r="L10" s="18">
        <f>+'Ark1'!AJ32</f>
        <v>0</v>
      </c>
      <c r="M10" s="26"/>
      <c r="N10" s="108" t="str">
        <f>+IF(F10=0,"",'Ark1'!S32)</f>
        <v/>
      </c>
      <c r="O10" s="409" t="str">
        <f t="shared" si="3"/>
        <v/>
      </c>
      <c r="P10" s="60" t="str">
        <f>+IF(L10=0,"",'Ark1'!AK32)</f>
        <v/>
      </c>
      <c r="Q10" s="405"/>
      <c r="R10" s="5" t="str">
        <f>+IF(L10=0,"",'Ark1'!AL32)</f>
        <v/>
      </c>
      <c r="S10" s="405"/>
      <c r="T10" s="108" t="str">
        <f>+IF(F10=0,"",'Ark1'!T32)</f>
        <v/>
      </c>
      <c r="U10" s="409" t="str">
        <f t="shared" si="4"/>
        <v/>
      </c>
      <c r="V10" s="109" t="str">
        <f>+IF(F10=0,"",'Ark1'!U32)</f>
        <v/>
      </c>
      <c r="W10" s="109" t="str">
        <f t="shared" si="5"/>
        <v/>
      </c>
      <c r="X10" s="114" t="str">
        <f>+IF(F10=0,"",'Ark1'!W32)</f>
        <v/>
      </c>
      <c r="Y10" s="293" t="str">
        <f>+IF(F10=0,"",'Ark1'!X32)</f>
        <v/>
      </c>
      <c r="Z10" s="293" t="str">
        <f>+IF(F10=0,"",'Ark1'!Y32)</f>
        <v/>
      </c>
      <c r="AA10" s="109" t="str">
        <f>+IF(F10=0,"",'Ark1'!AA32)</f>
        <v/>
      </c>
      <c r="AB10" s="108" t="str">
        <f>+IF(F10=0,"",'Ark1'!AB32)</f>
        <v/>
      </c>
      <c r="AC10" s="108" t="str">
        <f>+IF(F10=0,"",'Ark1'!AC32)</f>
        <v/>
      </c>
      <c r="AD10" s="293" t="str">
        <f>+IF(F10=0,"",'Ark1'!AD32)</f>
        <v/>
      </c>
      <c r="AE10" s="293" t="str">
        <f>+IF(F10=0,"",'Ark1'!AE32)</f>
        <v/>
      </c>
      <c r="AF10" s="293" t="str">
        <f>+IF(F10=0,"",'Ark1'!AF32)</f>
        <v/>
      </c>
      <c r="AG10" s="108" t="str">
        <f t="shared" si="6"/>
        <v/>
      </c>
      <c r="AH10" s="26"/>
    </row>
    <row r="11" spans="1:57" ht="15.6">
      <c r="A11" s="26">
        <f t="shared" ref="A11:A20" si="7">1+A10</f>
        <v>3</v>
      </c>
      <c r="B11" s="107" t="s">
        <v>561</v>
      </c>
      <c r="C11" s="107">
        <f>+'Ark1'!C33</f>
        <v>2024</v>
      </c>
      <c r="D11" s="107">
        <f>+IF(F11=0,"",'Ark1'!Q33)</f>
        <v>3</v>
      </c>
      <c r="E11" s="130">
        <f t="shared" si="0"/>
        <v>0</v>
      </c>
      <c r="F11" s="334">
        <f>+'Ark1'!R33</f>
        <v>12</v>
      </c>
      <c r="G11" s="130">
        <f t="shared" si="1"/>
        <v>2</v>
      </c>
      <c r="H11" s="109">
        <f>+IF(F11=0,"",'Ark1'!AG33)</f>
        <v>0.63058328954282705</v>
      </c>
      <c r="I11" s="109">
        <f t="shared" si="2"/>
        <v>0.26905039004897308</v>
      </c>
      <c r="J11" s="109">
        <f>+IF(F11=0,"",'Ark1'!AH33)</f>
        <v>0.75191333553573392</v>
      </c>
      <c r="K11" s="111"/>
      <c r="L11" s="18">
        <f>+'Ark1'!AJ33</f>
        <v>12</v>
      </c>
      <c r="M11" s="26"/>
      <c r="N11" s="108">
        <f>+IF(F11=0,"",'Ark1'!S33)</f>
        <v>8.3333333333333357</v>
      </c>
      <c r="O11" s="409">
        <f t="shared" si="3"/>
        <v>2.8333333333333357</v>
      </c>
      <c r="P11" s="60">
        <f>+IF(L11=0,"",'Ark1'!AK33)</f>
        <v>90.141666666666637</v>
      </c>
      <c r="Q11" s="405"/>
      <c r="R11" s="5">
        <f>+IF(L11=0,"",'Ark1'!AL33)</f>
        <v>25.064105790966273</v>
      </c>
      <c r="S11" s="405"/>
      <c r="T11" s="108">
        <f>+IF(F11=0,"",'Ark1'!T33)</f>
        <v>8</v>
      </c>
      <c r="U11" s="409">
        <f t="shared" si="4"/>
        <v>4.5999999999999996</v>
      </c>
      <c r="V11" s="109">
        <f>+IF(F11=0,"",'Ark1'!U33)</f>
        <v>18.208333333333329</v>
      </c>
      <c r="W11" s="109">
        <f t="shared" si="5"/>
        <v>8.7083333333333286</v>
      </c>
      <c r="X11" s="114">
        <f>+IF(F11=0,"",'Ark1'!W33)</f>
        <v>50</v>
      </c>
      <c r="Y11" s="293">
        <f>+IF(F11=0,"",'Ark1'!X33)</f>
        <v>58.33333333333335</v>
      </c>
      <c r="Z11" s="293">
        <f>+IF(F11=0,"",'Ark1'!Y33)</f>
        <v>8.3333333333333357</v>
      </c>
      <c r="AA11" s="109">
        <f>+IF(F11=0,"",'Ark1'!AA33)</f>
        <v>3.712918513634381</v>
      </c>
      <c r="AB11" s="108">
        <f>+IF(F11=0,"",'Ark1'!AB33)</f>
        <v>1.6499158227686075</v>
      </c>
      <c r="AC11" s="108">
        <f>+IF(F11=0,"",'Ark1'!AC33)</f>
        <v>1.6832508230603462</v>
      </c>
      <c r="AD11" s="293">
        <f>+IF(F11=0,"",'Ark1'!AD33)</f>
        <v>-24.939226714489607</v>
      </c>
      <c r="AE11" s="293">
        <f>+IF(F11=0,"",'Ark1'!AE33)</f>
        <v>-60.00217789635272</v>
      </c>
      <c r="AF11" s="293">
        <f>+IF(F11=0,"",'Ark1'!AF33)</f>
        <v>69.013804141380632</v>
      </c>
      <c r="AG11" s="108">
        <f t="shared" si="6"/>
        <v>2.1849999999999987</v>
      </c>
      <c r="AH11" s="26"/>
    </row>
    <row r="12" spans="1:57" ht="15.6">
      <c r="A12" s="26">
        <f t="shared" si="7"/>
        <v>4</v>
      </c>
      <c r="B12" s="107" t="s">
        <v>562</v>
      </c>
      <c r="C12" s="107">
        <f>+'Ark1'!C34</f>
        <v>2024</v>
      </c>
      <c r="D12" s="107">
        <f>+IF(F12=0,"",'Ark1'!Q34)</f>
        <v>7</v>
      </c>
      <c r="E12" s="130">
        <f t="shared" si="0"/>
        <v>7</v>
      </c>
      <c r="F12" s="334">
        <f>+'Ark1'!R34</f>
        <v>33</v>
      </c>
      <c r="G12" s="130">
        <f t="shared" si="1"/>
        <v>33</v>
      </c>
      <c r="H12" s="109">
        <f>+IF(F12=0,"",'Ark1'!AG34)</f>
        <v>1.7341040462427737</v>
      </c>
      <c r="I12" s="109">
        <f t="shared" si="2"/>
        <v>1.7341040462427737</v>
      </c>
      <c r="J12" s="109">
        <f>+IF(F12=0,"",'Ark1'!AH34)</f>
        <v>1.9704603017288844</v>
      </c>
      <c r="K12" s="111"/>
      <c r="L12" s="18">
        <f>+'Ark1'!AJ34</f>
        <v>33</v>
      </c>
      <c r="M12" s="26"/>
      <c r="N12" s="108">
        <f>+IF(F12=0,"",'Ark1'!S34)</f>
        <v>9.3030303030303028</v>
      </c>
      <c r="O12" s="409">
        <f t="shared" si="3"/>
        <v>9.3030303030303028</v>
      </c>
      <c r="P12" s="60">
        <f>+IF(L12=0,"",'Ark1'!AK34)</f>
        <v>88.454545454545467</v>
      </c>
      <c r="Q12" s="405"/>
      <c r="R12" s="5">
        <f>+IF(L12=0,"",'Ark1'!AL34)</f>
        <v>24.683245814648721</v>
      </c>
      <c r="S12" s="405"/>
      <c r="T12" s="108">
        <f>+IF(F12=0,"",'Ark1'!T34)</f>
        <v>7.9696969696969697</v>
      </c>
      <c r="U12" s="409">
        <f t="shared" si="4"/>
        <v>7.9696969696969697</v>
      </c>
      <c r="V12" s="109">
        <f>+IF(F12=0,"",'Ark1'!U34)</f>
        <v>17.351515151515152</v>
      </c>
      <c r="W12" s="109">
        <f t="shared" si="5"/>
        <v>17.351515151515152</v>
      </c>
      <c r="X12" s="114">
        <f>+IF(F12=0,"",'Ark1'!W34)</f>
        <v>42.424242424242429</v>
      </c>
      <c r="Y12" s="293">
        <f>+IF(F12=0,"",'Ark1'!X34)</f>
        <v>60.606060606060609</v>
      </c>
      <c r="Z12" s="293">
        <f>+IF(F12=0,"",'Ark1'!Y34)</f>
        <v>9.0909090909090917</v>
      </c>
      <c r="AA12" s="109">
        <f>+IF(F12=0,"",'Ark1'!AA34)</f>
        <v>4.4718053578908732</v>
      </c>
      <c r="AB12" s="108">
        <f>+IF(F12=0,"",'Ark1'!AB34)</f>
        <v>0.83429696351128557</v>
      </c>
      <c r="AC12" s="108">
        <f>+IF(F12=0,"",'Ark1'!AC34)</f>
        <v>1.6784705968637856</v>
      </c>
      <c r="AD12" s="293">
        <f>+IF(F12=0,"",'Ark1'!AD34)</f>
        <v>44.904372193485344</v>
      </c>
      <c r="AE12" s="293">
        <f>+IF(F12=0,"",'Ark1'!AE34)</f>
        <v>65.505564182050819</v>
      </c>
      <c r="AF12" s="293">
        <f>+IF(F12=0,"",'Ark1'!AF34)</f>
        <v>48.263135576033029</v>
      </c>
      <c r="AG12" s="108">
        <f t="shared" si="6"/>
        <v>1.8651465798045603</v>
      </c>
      <c r="AH12" s="26"/>
    </row>
    <row r="13" spans="1:57" ht="15.6">
      <c r="A13" s="26">
        <f t="shared" si="7"/>
        <v>5</v>
      </c>
      <c r="B13" s="107" t="s">
        <v>451</v>
      </c>
      <c r="C13" s="107">
        <f>+'Ark1'!C35</f>
        <v>2024</v>
      </c>
      <c r="D13" s="107">
        <f>+IF(F13=0,"",'Ark1'!Q35)</f>
        <v>65</v>
      </c>
      <c r="E13" s="130">
        <f t="shared" si="0"/>
        <v>-7</v>
      </c>
      <c r="F13" s="334">
        <f>+'Ark1'!R35</f>
        <v>604</v>
      </c>
      <c r="G13" s="130">
        <f t="shared" si="1"/>
        <v>-228</v>
      </c>
      <c r="H13" s="109">
        <f>+IF(F13=0,"",'Ark1'!AG35)</f>
        <v>31.739358906988961</v>
      </c>
      <c r="I13" s="109">
        <f t="shared" si="2"/>
        <v>1.6598216691003138</v>
      </c>
      <c r="J13" s="109">
        <f>+IF(F13=0,"",'Ark1'!AH35)</f>
        <v>30.110945931064876</v>
      </c>
      <c r="K13" s="111"/>
      <c r="L13" s="18">
        <f>+'Ark1'!AJ35</f>
        <v>585</v>
      </c>
      <c r="M13" s="26"/>
      <c r="N13" s="108">
        <f>+IF(F13=0,"",'Ark1'!S35)</f>
        <v>9.70860927152318</v>
      </c>
      <c r="O13" s="409">
        <f t="shared" si="3"/>
        <v>0.52110927152317998</v>
      </c>
      <c r="P13" s="60">
        <f>+IF(L13=0,"",'Ark1'!AK35)</f>
        <v>82.917435897435851</v>
      </c>
      <c r="Q13" s="405"/>
      <c r="R13" s="5">
        <f>+IF(L13=0,"",'Ark1'!AL35)</f>
        <v>25.354750353228155</v>
      </c>
      <c r="S13" s="405"/>
      <c r="T13" s="108">
        <f>+IF(F13=0,"",'Ark1'!T35)</f>
        <v>7.2218543046357615</v>
      </c>
      <c r="U13" s="409">
        <f t="shared" si="4"/>
        <v>0.28555622771268752</v>
      </c>
      <c r="V13" s="109">
        <f>+IF(F13=0,"",'Ark1'!U35)</f>
        <v>14.486754966887419</v>
      </c>
      <c r="W13" s="109">
        <f t="shared" si="5"/>
        <v>-1.5847594561894827</v>
      </c>
      <c r="X13" s="114">
        <f>+IF(F13=0,"",'Ark1'!W35)</f>
        <v>14.569536423841059</v>
      </c>
      <c r="Y13" s="293">
        <f>+IF(F13=0,"",'Ark1'!X35)</f>
        <v>26.986754966887421</v>
      </c>
      <c r="Z13" s="293">
        <f>+IF(F13=0,"",'Ark1'!Y35)</f>
        <v>0.33112582781456951</v>
      </c>
      <c r="AA13" s="109">
        <f>+IF(F13=0,"",'Ark1'!AA35)</f>
        <v>2.5399764168663186</v>
      </c>
      <c r="AB13" s="108">
        <f>+IF(F13=0,"",'Ark1'!AB35)</f>
        <v>0.96350219328776576</v>
      </c>
      <c r="AC13" s="108">
        <f>+IF(F13=0,"",'Ark1'!AC35)</f>
        <v>1.300962152339266</v>
      </c>
      <c r="AD13" s="293">
        <f>+IF(F13=0,"",'Ark1'!AD35)</f>
        <v>50.046847248125744</v>
      </c>
      <c r="AE13" s="293">
        <f>+IF(F13=0,"",'Ark1'!AE35)</f>
        <v>58.289238271267635</v>
      </c>
      <c r="AF13" s="293">
        <f>+IF(F13=0,"",'Ark1'!AF35)</f>
        <v>51.782512043747182</v>
      </c>
      <c r="AG13" s="108">
        <f t="shared" si="6"/>
        <v>1.4921555252387448</v>
      </c>
      <c r="AH13" s="26"/>
    </row>
    <row r="14" spans="1:57" ht="15.6">
      <c r="A14" s="26">
        <f t="shared" si="7"/>
        <v>6</v>
      </c>
      <c r="B14" s="107" t="s">
        <v>563</v>
      </c>
      <c r="C14" s="107">
        <f>+'Ark1'!C36</f>
        <v>2024</v>
      </c>
      <c r="D14" s="107">
        <f>+IF(F14=0,"",'Ark1'!Q36)</f>
        <v>114</v>
      </c>
      <c r="E14" s="130">
        <f t="shared" si="0"/>
        <v>-81</v>
      </c>
      <c r="F14" s="334">
        <f>+'Ark1'!R36</f>
        <v>978</v>
      </c>
      <c r="G14" s="130">
        <f t="shared" si="1"/>
        <v>-884</v>
      </c>
      <c r="H14" s="109">
        <f>+IF(F14=0,"",'Ark1'!AG36)</f>
        <v>51.392538097740406</v>
      </c>
      <c r="I14" s="109">
        <f t="shared" si="2"/>
        <v>-15.924887788015191</v>
      </c>
      <c r="J14" s="109">
        <f>+IF(F14=0,"",'Ark1'!AH36)</f>
        <v>53.669061777337276</v>
      </c>
      <c r="K14" s="111"/>
      <c r="L14" s="18">
        <f>+'Ark1'!AJ36</f>
        <v>978</v>
      </c>
      <c r="M14" s="26"/>
      <c r="N14" s="108">
        <f>+IF(F14=0,"",'Ark1'!S36)</f>
        <v>9.4488752556237205</v>
      </c>
      <c r="O14" s="409">
        <f t="shared" si="3"/>
        <v>0.68195796239063355</v>
      </c>
      <c r="P14" s="60">
        <f>+IF(L14=0,"",'Ark1'!AK36)</f>
        <v>86.477709611451942</v>
      </c>
      <c r="Q14" s="405"/>
      <c r="R14" s="5">
        <f>+IF(L14=0,"",'Ark1'!AL36)</f>
        <v>24.608125946458593</v>
      </c>
      <c r="S14" s="405"/>
      <c r="T14" s="108">
        <f>+IF(F14=0,"",'Ark1'!T36)</f>
        <v>6.9018404907975448</v>
      </c>
      <c r="U14" s="409">
        <f t="shared" si="4"/>
        <v>0.46682437908970442</v>
      </c>
      <c r="V14" s="109">
        <f>+IF(F14=0,"",'Ark1'!U36)</f>
        <v>15.946625766871161</v>
      </c>
      <c r="W14" s="109">
        <f t="shared" si="5"/>
        <v>1.0536075069355828</v>
      </c>
      <c r="X14" s="114">
        <f>+IF(F14=0,"",'Ark1'!W36)</f>
        <v>9.7137014314928418</v>
      </c>
      <c r="Y14" s="293">
        <f>+IF(F14=0,"",'Ark1'!X36)</f>
        <v>45.807770961145202</v>
      </c>
      <c r="Z14" s="293">
        <f>+IF(F14=0,"",'Ark1'!Y36)</f>
        <v>1.6359918200408996</v>
      </c>
      <c r="AA14" s="109">
        <f>+IF(F14=0,"",'Ark1'!AA36)</f>
        <v>2.9110384841613697</v>
      </c>
      <c r="AB14" s="108">
        <f>+IF(F14=0,"",'Ark1'!AB36)</f>
        <v>1.31995219082921</v>
      </c>
      <c r="AC14" s="108">
        <f>+IF(F14=0,"",'Ark1'!AC36)</f>
        <v>1.3740870503722036</v>
      </c>
      <c r="AD14" s="293">
        <f>+IF(F14=0,"",'Ark1'!AD36)</f>
        <v>46.771658730553618</v>
      </c>
      <c r="AE14" s="293">
        <f>+IF(F14=0,"",'Ark1'!AE36)</f>
        <v>45.893838681353749</v>
      </c>
      <c r="AF14" s="293">
        <f>+IF(F14=0,"",'Ark1'!AF36)</f>
        <v>48.938929298941915</v>
      </c>
      <c r="AG14" s="108">
        <f t="shared" si="6"/>
        <v>1.6876744941023696</v>
      </c>
      <c r="AH14" s="26"/>
    </row>
    <row r="15" spans="1:57" ht="15.6">
      <c r="A15" s="26">
        <f t="shared" si="7"/>
        <v>7</v>
      </c>
      <c r="B15" s="107" t="s">
        <v>564</v>
      </c>
      <c r="C15" s="107">
        <f>+'Ark1'!C37</f>
        <v>2024</v>
      </c>
      <c r="D15" s="107">
        <f>+IF(F15=0,"",'Ark1'!Q37)</f>
        <v>41</v>
      </c>
      <c r="E15" s="130">
        <f t="shared" si="0"/>
        <v>35</v>
      </c>
      <c r="F15" s="334">
        <f>+'Ark1'!R37</f>
        <v>276</v>
      </c>
      <c r="G15" s="130">
        <f t="shared" si="1"/>
        <v>221</v>
      </c>
      <c r="H15" s="109">
        <f>+IF(F15=0,"",'Ark1'!AG37)</f>
        <v>14.50341565948502</v>
      </c>
      <c r="I15" s="109">
        <f t="shared" si="2"/>
        <v>12.514984712268824</v>
      </c>
      <c r="J15" s="109">
        <f>+IF(F15=0,"",'Ark1'!AH37)</f>
        <v>13.49761865433322</v>
      </c>
      <c r="K15" s="111"/>
      <c r="L15" s="18">
        <f>+'Ark1'!AJ37</f>
        <v>276</v>
      </c>
      <c r="M15" s="26"/>
      <c r="N15" s="108">
        <f>+IF(F15=0,"",'Ark1'!S37)</f>
        <v>9.1485507246376816</v>
      </c>
      <c r="O15" s="409">
        <f t="shared" si="3"/>
        <v>1.2758234519104077</v>
      </c>
      <c r="P15" s="60">
        <f>+IF(L15=0,"",'Ark1'!AK37)</f>
        <v>84.611594202898601</v>
      </c>
      <c r="Q15" s="405"/>
      <c r="R15" s="5">
        <f>+IF(L15=0,"",'Ark1'!AL37)</f>
        <v>23.328340476635248</v>
      </c>
      <c r="S15" s="405"/>
      <c r="T15" s="108">
        <f>+IF(F15=0,"",'Ark1'!T37)</f>
        <v>6.5942028985507246</v>
      </c>
      <c r="U15" s="409">
        <f t="shared" si="4"/>
        <v>1.5578392621870885</v>
      </c>
      <c r="V15" s="109">
        <f>+IF(F15=0,"",'Ark1'!U37)</f>
        <v>14.211231884057963</v>
      </c>
      <c r="W15" s="109">
        <f t="shared" si="5"/>
        <v>1.7094137022397788</v>
      </c>
      <c r="X15" s="114">
        <f>+IF(F15=0,"",'Ark1'!W37)</f>
        <v>10.144927536231885</v>
      </c>
      <c r="Y15" s="293">
        <f>+IF(F15=0,"",'Ark1'!X37)</f>
        <v>14.130434782608695</v>
      </c>
      <c r="Z15" s="293">
        <f>+IF(F15=0,"",'Ark1'!Y37)</f>
        <v>0.36231884057971009</v>
      </c>
      <c r="AA15" s="109">
        <f>+IF(F15=0,"",'Ark1'!AA37)</f>
        <v>2.6150589410318341</v>
      </c>
      <c r="AB15" s="108">
        <f>+IF(F15=0,"",'Ark1'!AB37)</f>
        <v>1.2466032403019609</v>
      </c>
      <c r="AC15" s="108">
        <f>+IF(F15=0,"",'Ark1'!AC37)</f>
        <v>1.6380338212051333</v>
      </c>
      <c r="AD15" s="293">
        <f>+IF(F15=0,"",'Ark1'!AD37)</f>
        <v>62.688907014969296</v>
      </c>
      <c r="AE15" s="293">
        <f>+IF(F15=0,"",'Ark1'!AE37)</f>
        <v>50.526734915651843</v>
      </c>
      <c r="AF15" s="293">
        <f>+IF(F15=0,"",'Ark1'!AF37)</f>
        <v>58.6667659956628</v>
      </c>
      <c r="AG15" s="108">
        <f t="shared" si="6"/>
        <v>1.5533861386138603</v>
      </c>
      <c r="AH15" s="26"/>
    </row>
    <row r="16" spans="1:57" ht="15.6">
      <c r="A16" s="26">
        <f t="shared" si="7"/>
        <v>8</v>
      </c>
      <c r="B16" s="107" t="s">
        <v>565</v>
      </c>
      <c r="C16" s="107">
        <f>+'Ark1'!C38</f>
        <v>2024</v>
      </c>
      <c r="D16" s="107" t="str">
        <f>+IF(F16=0,"",'Ark1'!Q38)</f>
        <v/>
      </c>
      <c r="E16" s="130" t="str">
        <f t="shared" si="0"/>
        <v/>
      </c>
      <c r="F16" s="334">
        <f>+'Ark1'!R38</f>
        <v>0</v>
      </c>
      <c r="G16" s="130" t="str">
        <f t="shared" si="1"/>
        <v/>
      </c>
      <c r="H16" s="109" t="str">
        <f>+IF(F16=0,"",'Ark1'!AG38)</f>
        <v/>
      </c>
      <c r="I16" s="109" t="str">
        <f t="shared" si="2"/>
        <v/>
      </c>
      <c r="J16" s="109" t="str">
        <f>+IF(F16=0,"",'Ark1'!AH38)</f>
        <v/>
      </c>
      <c r="K16" s="111"/>
      <c r="L16" s="18">
        <f>+'Ark1'!AJ38</f>
        <v>0</v>
      </c>
      <c r="M16" s="26"/>
      <c r="N16" s="108" t="str">
        <f>+IF(F16=0,"",'Ark1'!S38)</f>
        <v/>
      </c>
      <c r="O16" s="409" t="str">
        <f t="shared" si="3"/>
        <v/>
      </c>
      <c r="P16" s="60" t="str">
        <f>+IF(L16=0,"",'Ark1'!AK38)</f>
        <v/>
      </c>
      <c r="Q16" s="405"/>
      <c r="R16" s="5" t="str">
        <f>+IF(L16=0,"",'Ark1'!AL38)</f>
        <v/>
      </c>
      <c r="S16" s="405"/>
      <c r="T16" s="108" t="str">
        <f>+IF(F16=0,"",'Ark1'!T38)</f>
        <v/>
      </c>
      <c r="U16" s="409" t="str">
        <f t="shared" si="4"/>
        <v/>
      </c>
      <c r="V16" s="109" t="str">
        <f>+IF(F16=0,"",'Ark1'!U38)</f>
        <v/>
      </c>
      <c r="W16" s="109" t="str">
        <f t="shared" si="5"/>
        <v/>
      </c>
      <c r="X16" s="114" t="str">
        <f>+IF(F16=0,"",'Ark1'!W38)</f>
        <v/>
      </c>
      <c r="Y16" s="293" t="str">
        <f>+IF(F16=0,"",'Ark1'!X38)</f>
        <v/>
      </c>
      <c r="Z16" s="293" t="str">
        <f>+IF(F16=0,"",'Ark1'!Y38)</f>
        <v/>
      </c>
      <c r="AA16" s="109" t="str">
        <f>+IF(F16=0,"",'Ark1'!AA38)</f>
        <v/>
      </c>
      <c r="AB16" s="108" t="str">
        <f>+IF(F16=0,"",'Ark1'!AB38)</f>
        <v/>
      </c>
      <c r="AC16" s="108" t="str">
        <f>+IF(F16=0,"",'Ark1'!AC38)</f>
        <v/>
      </c>
      <c r="AD16" s="293" t="str">
        <f>+IF(F16=0,"",'Ark1'!AD38)</f>
        <v/>
      </c>
      <c r="AE16" s="293" t="str">
        <f>+IF(F16=0,"",'Ark1'!AE38)</f>
        <v/>
      </c>
      <c r="AF16" s="293" t="str">
        <f>+IF(F16=0,"",'Ark1'!AF38)</f>
        <v/>
      </c>
      <c r="AG16" s="108" t="str">
        <f t="shared" si="6"/>
        <v/>
      </c>
      <c r="AH16" s="26"/>
    </row>
    <row r="17" spans="1:40" ht="15.6">
      <c r="A17" s="26">
        <f t="shared" si="7"/>
        <v>9</v>
      </c>
      <c r="B17" s="107" t="s">
        <v>566</v>
      </c>
      <c r="C17" s="107">
        <f>+'Ark1'!C39</f>
        <v>2024</v>
      </c>
      <c r="D17" s="107" t="str">
        <f>+IF(F17=0,"",'Ark1'!Q39)</f>
        <v/>
      </c>
      <c r="E17" s="130" t="str">
        <f t="shared" si="0"/>
        <v/>
      </c>
      <c r="F17" s="334">
        <f>+'Ark1'!R39</f>
        <v>0</v>
      </c>
      <c r="G17" s="130" t="str">
        <f t="shared" si="1"/>
        <v/>
      </c>
      <c r="H17" s="109" t="str">
        <f>+IF(F17=0,"",'Ark1'!AG39)</f>
        <v/>
      </c>
      <c r="I17" s="109" t="str">
        <f t="shared" si="2"/>
        <v/>
      </c>
      <c r="J17" s="109" t="str">
        <f>+IF(F17=0,"",'Ark1'!AH39)</f>
        <v/>
      </c>
      <c r="K17" s="111"/>
      <c r="L17" s="18">
        <f>+'Ark1'!AJ39</f>
        <v>0</v>
      </c>
      <c r="M17" s="26"/>
      <c r="N17" s="108" t="str">
        <f>+IF(F17=0,"",'Ark1'!S39)</f>
        <v/>
      </c>
      <c r="O17" s="409" t="str">
        <f t="shared" si="3"/>
        <v/>
      </c>
      <c r="P17" s="60" t="str">
        <f>+IF(L17=0,"",'Ark1'!AK39)</f>
        <v/>
      </c>
      <c r="Q17" s="405"/>
      <c r="R17" s="5" t="str">
        <f>+IF(L17=0,"",'Ark1'!AL39)</f>
        <v/>
      </c>
      <c r="S17" s="405"/>
      <c r="T17" s="108" t="str">
        <f>+IF(F17=0,"",'Ark1'!T39)</f>
        <v/>
      </c>
      <c r="U17" s="409" t="str">
        <f t="shared" si="4"/>
        <v/>
      </c>
      <c r="V17" s="109" t="str">
        <f>+IF(F17=0,"",'Ark1'!U39)</f>
        <v/>
      </c>
      <c r="W17" s="109" t="str">
        <f t="shared" si="5"/>
        <v/>
      </c>
      <c r="X17" s="114" t="str">
        <f>+IF(F17=0,"",'Ark1'!W39)</f>
        <v/>
      </c>
      <c r="Y17" s="293" t="str">
        <f>+IF(F17=0,"",'Ark1'!X39)</f>
        <v/>
      </c>
      <c r="Z17" s="293" t="str">
        <f>+IF(F17=0,"",'Ark1'!Y39)</f>
        <v/>
      </c>
      <c r="AA17" s="109" t="str">
        <f>+IF(F17=0,"",'Ark1'!AA39)</f>
        <v/>
      </c>
      <c r="AB17" s="108" t="str">
        <f>+IF(F17=0,"",'Ark1'!AB39)</f>
        <v/>
      </c>
      <c r="AC17" s="108" t="str">
        <f>+IF(F17=0,"",'Ark1'!AC39)</f>
        <v/>
      </c>
      <c r="AD17" s="293" t="str">
        <f>+IF(F17=0,"",'Ark1'!AD39)</f>
        <v/>
      </c>
      <c r="AE17" s="293" t="str">
        <f>+IF(F17=0,"",'Ark1'!AE39)</f>
        <v/>
      </c>
      <c r="AF17" s="293" t="str">
        <f>+IF(F17=0,"",'Ark1'!AF39)</f>
        <v/>
      </c>
      <c r="AG17" s="108" t="str">
        <f t="shared" si="6"/>
        <v/>
      </c>
      <c r="AH17" s="26"/>
    </row>
    <row r="18" spans="1:40" ht="15.6">
      <c r="A18" s="26">
        <f t="shared" si="7"/>
        <v>10</v>
      </c>
      <c r="B18" s="107" t="s">
        <v>567</v>
      </c>
      <c r="C18" s="107">
        <f>+'Ark1'!C40</f>
        <v>2024</v>
      </c>
      <c r="D18" s="107" t="str">
        <f>+IF(F18=0,"",'Ark1'!Q40)</f>
        <v/>
      </c>
      <c r="E18" s="130" t="str">
        <f t="shared" si="0"/>
        <v/>
      </c>
      <c r="F18" s="334">
        <f>+'Ark1'!R40</f>
        <v>0</v>
      </c>
      <c r="G18" s="130" t="str">
        <f t="shared" si="1"/>
        <v/>
      </c>
      <c r="H18" s="109" t="str">
        <f>+IF(F18=0,"",'Ark1'!AG40)</f>
        <v/>
      </c>
      <c r="I18" s="109" t="str">
        <f t="shared" si="2"/>
        <v/>
      </c>
      <c r="J18" s="109" t="str">
        <f>+IF(F18=0,"",'Ark1'!AH40)</f>
        <v/>
      </c>
      <c r="K18" s="111"/>
      <c r="L18" s="18">
        <f>+'Ark1'!AJ40</f>
        <v>0</v>
      </c>
      <c r="M18" s="26"/>
      <c r="N18" s="108" t="str">
        <f>+IF(F18=0,"",'Ark1'!S40)</f>
        <v/>
      </c>
      <c r="O18" s="409" t="str">
        <f t="shared" si="3"/>
        <v/>
      </c>
      <c r="P18" s="60" t="str">
        <f>+IF(L18=0,"",'Ark1'!AK40)</f>
        <v/>
      </c>
      <c r="Q18" s="405"/>
      <c r="R18" s="5" t="str">
        <f>+IF(L18=0,"",'Ark1'!AL40)</f>
        <v/>
      </c>
      <c r="S18" s="405"/>
      <c r="T18" s="108" t="str">
        <f>+IF(F18=0,"",'Ark1'!T40)</f>
        <v/>
      </c>
      <c r="U18" s="409" t="str">
        <f t="shared" si="4"/>
        <v/>
      </c>
      <c r="V18" s="109" t="str">
        <f>+IF(F18=0,"",'Ark1'!U40)</f>
        <v/>
      </c>
      <c r="W18" s="109" t="str">
        <f t="shared" si="5"/>
        <v/>
      </c>
      <c r="X18" s="114" t="str">
        <f>+IF(F18=0,"",'Ark1'!W40)</f>
        <v/>
      </c>
      <c r="Y18" s="293" t="str">
        <f>+IF(F18=0,"",'Ark1'!X40)</f>
        <v/>
      </c>
      <c r="Z18" s="293" t="str">
        <f>+IF(F18=0,"",'Ark1'!Y40)</f>
        <v/>
      </c>
      <c r="AA18" s="109" t="str">
        <f>+IF(F18=0,"",'Ark1'!AA40)</f>
        <v/>
      </c>
      <c r="AB18" s="108" t="str">
        <f>+IF(F18=0,"",'Ark1'!AB40)</f>
        <v/>
      </c>
      <c r="AC18" s="108" t="str">
        <f>+IF(F18=0,"",'Ark1'!AC40)</f>
        <v/>
      </c>
      <c r="AD18" s="293" t="str">
        <f>+IF(F18=0,"",'Ark1'!AD40)</f>
        <v/>
      </c>
      <c r="AE18" s="293" t="str">
        <f>+IF(F18=0,"",'Ark1'!AE40)</f>
        <v/>
      </c>
      <c r="AF18" s="293" t="str">
        <f>+IF(F18=0,"",'Ark1'!AF40)</f>
        <v/>
      </c>
      <c r="AG18" s="108" t="str">
        <f t="shared" si="6"/>
        <v/>
      </c>
      <c r="AH18" s="26"/>
    </row>
    <row r="19" spans="1:40" ht="15.6">
      <c r="A19" s="26">
        <f t="shared" si="7"/>
        <v>11</v>
      </c>
      <c r="B19" s="107" t="s">
        <v>568</v>
      </c>
      <c r="C19" s="107">
        <f>+'Ark1'!C41</f>
        <v>2024</v>
      </c>
      <c r="D19" s="107" t="str">
        <f>+IF(F19=0,"",'Ark1'!Q41)</f>
        <v/>
      </c>
      <c r="E19" s="130" t="str">
        <f t="shared" si="0"/>
        <v/>
      </c>
      <c r="F19" s="334">
        <f>+'Ark1'!R41</f>
        <v>0</v>
      </c>
      <c r="G19" s="130" t="str">
        <f t="shared" si="1"/>
        <v/>
      </c>
      <c r="H19" s="109" t="str">
        <f>+IF(F19=0,"",'Ark1'!AG41)</f>
        <v/>
      </c>
      <c r="I19" s="109" t="str">
        <f t="shared" si="2"/>
        <v/>
      </c>
      <c r="J19" s="109" t="str">
        <f>+IF(F19=0,"",'Ark1'!AH41)</f>
        <v/>
      </c>
      <c r="K19" s="111"/>
      <c r="L19" s="18">
        <f>+'Ark1'!AJ41</f>
        <v>0</v>
      </c>
      <c r="M19" s="26"/>
      <c r="N19" s="108" t="str">
        <f>+IF(F19=0,"",'Ark1'!S41)</f>
        <v/>
      </c>
      <c r="O19" s="409" t="str">
        <f t="shared" si="3"/>
        <v/>
      </c>
      <c r="P19" s="60" t="str">
        <f>+IF(L19=0,"",'Ark1'!AK41)</f>
        <v/>
      </c>
      <c r="Q19" s="405"/>
      <c r="R19" s="5" t="str">
        <f>+IF(L19=0,"",'Ark1'!AL41)</f>
        <v/>
      </c>
      <c r="S19" s="405"/>
      <c r="T19" s="108" t="str">
        <f>+IF(F19=0,"",'Ark1'!T41)</f>
        <v/>
      </c>
      <c r="U19" s="409" t="str">
        <f t="shared" si="4"/>
        <v/>
      </c>
      <c r="V19" s="109" t="str">
        <f>+IF(F19=0,"",'Ark1'!U41)</f>
        <v/>
      </c>
      <c r="W19" s="109" t="str">
        <f t="shared" si="5"/>
        <v/>
      </c>
      <c r="X19" s="114" t="str">
        <f>+IF(F19=0,"",'Ark1'!W41)</f>
        <v/>
      </c>
      <c r="Y19" s="293" t="str">
        <f>+IF(F19=0,"",'Ark1'!X41)</f>
        <v/>
      </c>
      <c r="Z19" s="293" t="str">
        <f>+IF(F19=0,"",'Ark1'!Y41)</f>
        <v/>
      </c>
      <c r="AA19" s="109" t="str">
        <f>+IF(F19=0,"",'Ark1'!AA41)</f>
        <v/>
      </c>
      <c r="AB19" s="108" t="str">
        <f>+IF(F19=0,"",'Ark1'!AB41)</f>
        <v/>
      </c>
      <c r="AC19" s="108" t="str">
        <f>+IF(F19=0,"",'Ark1'!AC41)</f>
        <v/>
      </c>
      <c r="AD19" s="293" t="str">
        <f>+IF(F19=0,"",'Ark1'!AD41)</f>
        <v/>
      </c>
      <c r="AE19" s="293" t="str">
        <f>+IF(F19=0,"",'Ark1'!AE41)</f>
        <v/>
      </c>
      <c r="AF19" s="293" t="str">
        <f>+IF(F19=0,"",'Ark1'!AF41)</f>
        <v/>
      </c>
      <c r="AG19" s="108" t="str">
        <f t="shared" si="6"/>
        <v/>
      </c>
      <c r="AH19" s="26"/>
    </row>
    <row r="20" spans="1:40" ht="15.6">
      <c r="A20" s="26">
        <f t="shared" si="7"/>
        <v>12</v>
      </c>
      <c r="B20" s="107" t="s">
        <v>569</v>
      </c>
      <c r="C20" s="107">
        <f>+'Ark1'!C42</f>
        <v>2024</v>
      </c>
      <c r="D20" s="107" t="str">
        <f>+IF(F20=0,"",'Ark1'!Q42)</f>
        <v/>
      </c>
      <c r="E20" s="130" t="str">
        <f t="shared" si="0"/>
        <v/>
      </c>
      <c r="F20" s="334">
        <f>+'Ark1'!R42</f>
        <v>0</v>
      </c>
      <c r="G20" s="130" t="str">
        <f t="shared" si="1"/>
        <v/>
      </c>
      <c r="H20" s="109" t="str">
        <f>+IF(F20=0,"",'Ark1'!AG42)</f>
        <v/>
      </c>
      <c r="I20" s="109" t="str">
        <f t="shared" si="2"/>
        <v/>
      </c>
      <c r="J20" s="109" t="str">
        <f>+IF(F20=0,"",'Ark1'!AH42)</f>
        <v/>
      </c>
      <c r="K20" s="111"/>
      <c r="L20" s="18">
        <f>+'Ark1'!AJ42</f>
        <v>0</v>
      </c>
      <c r="M20" s="26"/>
      <c r="N20" s="108" t="str">
        <f>+IF(F20=0,"",'Ark1'!S42)</f>
        <v/>
      </c>
      <c r="O20" s="409" t="str">
        <f t="shared" si="3"/>
        <v/>
      </c>
      <c r="P20" s="60" t="str">
        <f>+IF(L20=0,"",'Ark1'!AK42)</f>
        <v/>
      </c>
      <c r="Q20" s="405"/>
      <c r="R20" s="5" t="str">
        <f>+IF(L20=0,"",'Ark1'!AL42)</f>
        <v/>
      </c>
      <c r="S20" s="405"/>
      <c r="T20" s="108" t="str">
        <f>+IF(F20=0,"",'Ark1'!T42)</f>
        <v/>
      </c>
      <c r="U20" s="409" t="str">
        <f t="shared" si="4"/>
        <v/>
      </c>
      <c r="V20" s="109" t="str">
        <f>+IF(F20=0,"",'Ark1'!U42)</f>
        <v/>
      </c>
      <c r="W20" s="109" t="str">
        <f t="shared" si="5"/>
        <v/>
      </c>
      <c r="X20" s="114" t="str">
        <f>+IF(F20=0,"",'Ark1'!W42)</f>
        <v/>
      </c>
      <c r="Y20" s="293" t="str">
        <f>+IF(F20=0,"",'Ark1'!X42)</f>
        <v/>
      </c>
      <c r="Z20" s="293" t="str">
        <f>+IF(F20=0,"",'Ark1'!Y42)</f>
        <v/>
      </c>
      <c r="AA20" s="109" t="str">
        <f>+IF(F20=0,"",'Ark1'!AA42)</f>
        <v/>
      </c>
      <c r="AB20" s="108" t="str">
        <f>+IF(F20=0,"",'Ark1'!AB42)</f>
        <v/>
      </c>
      <c r="AC20" s="108" t="str">
        <f>+IF(F20=0,"",'Ark1'!AC42)</f>
        <v/>
      </c>
      <c r="AD20" s="293" t="str">
        <f>+IF(F20=0,"",'Ark1'!AD42)</f>
        <v/>
      </c>
      <c r="AE20" s="293" t="str">
        <f>+IF(F20=0,"",'Ark1'!AE42)</f>
        <v/>
      </c>
      <c r="AF20" s="293" t="str">
        <f>+IF(F20=0,"",'Ark1'!AF42)</f>
        <v/>
      </c>
      <c r="AG20" s="108" t="str">
        <f t="shared" si="6"/>
        <v/>
      </c>
      <c r="AH20" s="26"/>
    </row>
    <row r="21" spans="1:40" ht="15.6">
      <c r="A21" s="26"/>
      <c r="B21" s="26"/>
      <c r="C21" s="26"/>
      <c r="D21" s="26"/>
      <c r="E21" s="26"/>
      <c r="F21" s="337"/>
      <c r="G21" s="26"/>
      <c r="H21" s="26"/>
      <c r="I21" s="26"/>
      <c r="J21" s="26"/>
      <c r="K21" s="111"/>
      <c r="L21" s="26"/>
      <c r="M21" s="26"/>
      <c r="N21" s="26"/>
      <c r="O21" s="406"/>
      <c r="P21" s="414"/>
      <c r="Q21" s="406"/>
      <c r="R21" s="406"/>
      <c r="S21" s="405"/>
      <c r="T21" s="406"/>
      <c r="U21" s="40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40" ht="15.6">
      <c r="A22" s="26"/>
      <c r="B22" s="116" t="str">
        <f t="shared" ref="B22:B33" si="8">+B9</f>
        <v>Jan</v>
      </c>
      <c r="C22" s="116">
        <f>+'Ark1'!C43</f>
        <v>2023</v>
      </c>
      <c r="D22" s="116" t="str">
        <f>+IF(F22=0,"",'Ark1'!Q43)</f>
        <v/>
      </c>
      <c r="E22" s="315" t="str">
        <f t="shared" ref="E22:E33" si="9">+IF(F22=0,"",D22-D35)</f>
        <v/>
      </c>
      <c r="F22" s="423">
        <f>+'Ark1'!R43</f>
        <v>0</v>
      </c>
      <c r="G22" s="116"/>
      <c r="H22" s="129" t="str">
        <f>+IF(F22=0,"",'Ark1'!AG43)</f>
        <v/>
      </c>
      <c r="I22" s="129"/>
      <c r="J22" s="129" t="str">
        <f>+IF(F22=0,"",'Ark1'!AH43)</f>
        <v/>
      </c>
      <c r="K22" s="111"/>
      <c r="L22" s="18" t="str">
        <f>+IF(F22=0,"",'Ark1'!AJ43)</f>
        <v/>
      </c>
      <c r="M22" s="26"/>
      <c r="N22" s="117" t="str">
        <f>+IF(F22=0,"",'Ark1'!S43)</f>
        <v/>
      </c>
      <c r="O22" s="406"/>
      <c r="P22" s="60" t="str">
        <f>+IF(L22=0,"",'Ark1'!AK44)</f>
        <v/>
      </c>
      <c r="Q22" s="405"/>
      <c r="R22" s="5" t="str">
        <f>+IF(L22=0,"",'Ark1'!AL44)</f>
        <v/>
      </c>
      <c r="S22" s="405"/>
      <c r="T22" s="117" t="str">
        <f>+IF(F22=0,"",'Ark1'!T43)</f>
        <v/>
      </c>
      <c r="U22" s="410" t="str">
        <f t="shared" ref="U22:U33" si="10">+IF(F22=0,"",T22-T35)</f>
        <v/>
      </c>
      <c r="V22" s="129" t="str">
        <f>+IF(F22=0,"",'Ark1'!U43)</f>
        <v/>
      </c>
      <c r="W22" s="129" t="str">
        <f t="shared" ref="W22:W33" si="11">+IF(F22=0,"",V22-V35)</f>
        <v/>
      </c>
      <c r="X22" s="133" t="str">
        <f>+IF(F22=0,"",'Ark1'!W43)</f>
        <v/>
      </c>
      <c r="Y22" s="133" t="str">
        <f>+IF(F22=0,"",'Ark1'!X43)</f>
        <v/>
      </c>
      <c r="Z22" s="133" t="str">
        <f>+IF(F22=0,"",'Ark1'!Y43)</f>
        <v/>
      </c>
      <c r="AA22" s="129" t="str">
        <f>+IF(F22=0,"",'Ark1'!AA43)</f>
        <v/>
      </c>
      <c r="AB22" s="117" t="str">
        <f>+IF(F22=0,"",'Ark1'!AB43)</f>
        <v/>
      </c>
      <c r="AC22" s="117" t="str">
        <f>+IF(F22=0,"",'Ark1'!AC43)</f>
        <v/>
      </c>
      <c r="AD22" s="133" t="str">
        <f>+IF(F22=0,"",'Ark1'!AD43)</f>
        <v/>
      </c>
      <c r="AE22" s="133" t="str">
        <f>+IF(F22=0,"",'Ark1'!AE43)</f>
        <v/>
      </c>
      <c r="AF22" s="133" t="str">
        <f>+IF(F22=0,"",'Ark1'!AF43)</f>
        <v/>
      </c>
      <c r="AG22" s="117" t="str">
        <f t="shared" ref="AG22:AG33" si="12">+IF(F22=0,"",V22/N22)</f>
        <v/>
      </c>
      <c r="AH22" s="26"/>
    </row>
    <row r="23" spans="1:40" ht="15.6">
      <c r="A23" s="26"/>
      <c r="B23" s="116" t="str">
        <f t="shared" si="8"/>
        <v>Feb</v>
      </c>
      <c r="C23" s="116">
        <f>+'Ark1'!C44</f>
        <v>2023</v>
      </c>
      <c r="D23" s="116">
        <f>+IF(F23=0,"",'Ark1'!Q44)</f>
        <v>1</v>
      </c>
      <c r="E23" s="315">
        <f t="shared" si="9"/>
        <v>1</v>
      </c>
      <c r="F23" s="423">
        <f>+'Ark1'!R44</f>
        <v>1</v>
      </c>
      <c r="G23" s="116"/>
      <c r="H23" s="129">
        <f>+IF(F23=0,"",'Ark1'!AG44)</f>
        <v>3.6153289949385402E-2</v>
      </c>
      <c r="I23" s="129"/>
      <c r="J23" s="129">
        <f>+IF(F23=0,"",'Ark1'!AH44)</f>
        <v>4.4260633260200147E-2</v>
      </c>
      <c r="K23" s="111"/>
      <c r="L23" s="18">
        <f>+IF(F23=0,"",'Ark1'!AJ44)</f>
        <v>1</v>
      </c>
      <c r="M23" s="26"/>
      <c r="N23" s="117">
        <f>+IF(F23=0,"",'Ark1'!S44)</f>
        <v>8</v>
      </c>
      <c r="O23" s="406"/>
      <c r="P23" s="60">
        <f>+IF(L23=0,"",'Ark1'!AK45)</f>
        <v>0</v>
      </c>
      <c r="Q23" s="405"/>
      <c r="R23" s="5">
        <f>+IF(L23=0,"",'Ark1'!AL45)</f>
        <v>0</v>
      </c>
      <c r="S23" s="405"/>
      <c r="T23" s="117">
        <f>+IF(F23=0,"",'Ark1'!T44)</f>
        <v>8</v>
      </c>
      <c r="U23" s="410">
        <f t="shared" si="10"/>
        <v>8</v>
      </c>
      <c r="V23" s="129">
        <f>+IF(F23=0,"",'Ark1'!U44)</f>
        <v>18.600000000000001</v>
      </c>
      <c r="W23" s="129">
        <f t="shared" si="11"/>
        <v>18.600000000000001</v>
      </c>
      <c r="X23" s="133">
        <f>+IF(F23=0,"",'Ark1'!W44)</f>
        <v>0</v>
      </c>
      <c r="Y23" s="133">
        <f>+IF(F23=0,"",'Ark1'!X44)</f>
        <v>100</v>
      </c>
      <c r="Z23" s="133">
        <f>+IF(F23=0,"",'Ark1'!Y44)</f>
        <v>0</v>
      </c>
      <c r="AA23" s="129">
        <f>+IF(F23=0,"",'Ark1'!AA44)</f>
        <v>0</v>
      </c>
      <c r="AB23" s="117">
        <f>+IF(F23=0,"",'Ark1'!AB44)</f>
        <v>0</v>
      </c>
      <c r="AC23" s="117">
        <f>+IF(F23=0,"",'Ark1'!AC44)</f>
        <v>0</v>
      </c>
      <c r="AD23" s="133">
        <f>+IF(F23=0,"",'Ark1'!AD44)</f>
        <v>0</v>
      </c>
      <c r="AE23" s="133">
        <f>+IF(F23=0,"",'Ark1'!AE44)</f>
        <v>0</v>
      </c>
      <c r="AF23" s="133">
        <f>+IF(F23=0,"",'Ark1'!AF44)</f>
        <v>0</v>
      </c>
      <c r="AG23" s="117">
        <f t="shared" si="12"/>
        <v>2.3250000000000002</v>
      </c>
      <c r="AH23" s="26"/>
    </row>
    <row r="24" spans="1:40" ht="15.6">
      <c r="A24" s="26"/>
      <c r="B24" s="116" t="str">
        <f t="shared" si="8"/>
        <v>Mar</v>
      </c>
      <c r="C24" s="116">
        <f>+'Ark1'!C45</f>
        <v>2023</v>
      </c>
      <c r="D24" s="116">
        <f>+IF(F24=0,"",'Ark1'!Q45)</f>
        <v>3</v>
      </c>
      <c r="E24" s="315">
        <f t="shared" si="9"/>
        <v>2</v>
      </c>
      <c r="F24" s="423">
        <f>+'Ark1'!R45</f>
        <v>10</v>
      </c>
      <c r="G24" s="116"/>
      <c r="H24" s="129">
        <f>+IF(F24=0,"",'Ark1'!AG45)</f>
        <v>0.36153289949385398</v>
      </c>
      <c r="I24" s="129"/>
      <c r="J24" s="129">
        <f>+IF(F24=0,"",'Ark1'!AH45)</f>
        <v>0.22606237417844161</v>
      </c>
      <c r="K24" s="111"/>
      <c r="L24" s="18">
        <f>+IF(F24=0,"",'Ark1'!AJ45)</f>
        <v>0</v>
      </c>
      <c r="M24" s="26"/>
      <c r="N24" s="117">
        <f>+IF(F24=0,"",'Ark1'!S45)</f>
        <v>5.5</v>
      </c>
      <c r="O24" s="406"/>
      <c r="P24" s="60" t="str">
        <f>+IF(L24=0,"",'Ark1'!AK46)</f>
        <v/>
      </c>
      <c r="Q24" s="405"/>
      <c r="R24" s="5" t="str">
        <f>+IF(L24=0,"",'Ark1'!AL46)</f>
        <v/>
      </c>
      <c r="S24" s="405"/>
      <c r="T24" s="117">
        <f>+IF(F24=0,"",'Ark1'!T45)</f>
        <v>3.4</v>
      </c>
      <c r="U24" s="410">
        <f t="shared" si="10"/>
        <v>-4.5999999999999996</v>
      </c>
      <c r="V24" s="129">
        <f>+IF(F24=0,"",'Ark1'!U45)</f>
        <v>9.5</v>
      </c>
      <c r="W24" s="129">
        <f t="shared" si="11"/>
        <v>-5.5</v>
      </c>
      <c r="X24" s="133">
        <f>+IF(F24=0,"",'Ark1'!W45)</f>
        <v>0</v>
      </c>
      <c r="Y24" s="133">
        <f>+IF(F24=0,"",'Ark1'!X45)</f>
        <v>10</v>
      </c>
      <c r="Z24" s="133">
        <f>+IF(F24=0,"",'Ark1'!Y45)</f>
        <v>10</v>
      </c>
      <c r="AA24" s="129">
        <f>+IF(F24=0,"",'Ark1'!AA45)</f>
        <v>6.4892218331630511</v>
      </c>
      <c r="AB24" s="117">
        <f>+IF(F24=0,"",'Ark1'!AB45)</f>
        <v>1.8027756377319943</v>
      </c>
      <c r="AC24" s="117">
        <f>+IF(F24=0,"",'Ark1'!AC45)</f>
        <v>2.2449944320643649</v>
      </c>
      <c r="AD24" s="133">
        <f>+IF(F24=0,"",'Ark1'!AD45)</f>
        <v>89.326843797050358</v>
      </c>
      <c r="AE24" s="133">
        <f>+IF(F24=0,"",'Ark1'!AE45)</f>
        <v>74.751513593211186</v>
      </c>
      <c r="AF24" s="133">
        <f>+IF(F24=0,"",'Ark1'!AF45)</f>
        <v>84.008255888258105</v>
      </c>
      <c r="AG24" s="117">
        <f t="shared" si="12"/>
        <v>1.7272727272727273</v>
      </c>
      <c r="AH24" s="26"/>
    </row>
    <row r="25" spans="1:40" ht="15.6">
      <c r="A25" s="26"/>
      <c r="B25" s="116" t="str">
        <f t="shared" si="8"/>
        <v>Apr</v>
      </c>
      <c r="C25" s="116">
        <f>+'Ark1'!C46</f>
        <v>2023</v>
      </c>
      <c r="D25" s="116" t="str">
        <f>+IF(F25=0,"",'Ark1'!Q46)</f>
        <v/>
      </c>
      <c r="E25" s="315" t="str">
        <f t="shared" si="9"/>
        <v/>
      </c>
      <c r="F25" s="423">
        <f>+'Ark1'!R46</f>
        <v>0</v>
      </c>
      <c r="G25" s="116"/>
      <c r="H25" s="129" t="str">
        <f>+IF(F25=0,"",'Ark1'!AG46)</f>
        <v/>
      </c>
      <c r="I25" s="129"/>
      <c r="J25" s="129" t="str">
        <f>+IF(F25=0,"",'Ark1'!AH46)</f>
        <v/>
      </c>
      <c r="K25" s="111"/>
      <c r="L25" s="18" t="str">
        <f>+IF(F25=0,"",'Ark1'!AJ46)</f>
        <v/>
      </c>
      <c r="M25" s="26"/>
      <c r="N25" s="117" t="str">
        <f>+IF(F25=0,"",'Ark1'!S46)</f>
        <v/>
      </c>
      <c r="O25" s="406"/>
      <c r="P25" s="60" t="str">
        <f>+IF(L25=0,"",'Ark1'!AK47)</f>
        <v/>
      </c>
      <c r="Q25" s="405"/>
      <c r="R25" s="5" t="str">
        <f>+IF(L25=0,"",'Ark1'!AL47)</f>
        <v/>
      </c>
      <c r="S25" s="405"/>
      <c r="T25" s="117" t="str">
        <f>+IF(F25=0,"",'Ark1'!T46)</f>
        <v/>
      </c>
      <c r="U25" s="410" t="str">
        <f t="shared" si="10"/>
        <v/>
      </c>
      <c r="V25" s="129" t="str">
        <f>+IF(F25=0,"",'Ark1'!U46)</f>
        <v/>
      </c>
      <c r="W25" s="129" t="str">
        <f t="shared" si="11"/>
        <v/>
      </c>
      <c r="X25" s="133" t="str">
        <f>+IF(F25=0,"",'Ark1'!W46)</f>
        <v/>
      </c>
      <c r="Y25" s="133" t="str">
        <f>+IF(F25=0,"",'Ark1'!X46)</f>
        <v/>
      </c>
      <c r="Z25" s="133" t="str">
        <f>+IF(F25=0,"",'Ark1'!Y46)</f>
        <v/>
      </c>
      <c r="AA25" s="129" t="str">
        <f>+IF(F25=0,"",'Ark1'!AA46)</f>
        <v/>
      </c>
      <c r="AB25" s="117" t="str">
        <f>+IF(F25=0,"",'Ark1'!AB46)</f>
        <v/>
      </c>
      <c r="AC25" s="117" t="str">
        <f>+IF(F25=0,"",'Ark1'!AC46)</f>
        <v/>
      </c>
      <c r="AD25" s="133" t="str">
        <f>+IF(F25=0,"",'Ark1'!AD46)</f>
        <v/>
      </c>
      <c r="AE25" s="133" t="str">
        <f>+IF(F25=0,"",'Ark1'!AE46)</f>
        <v/>
      </c>
      <c r="AF25" s="133" t="str">
        <f>+IF(F25=0,"",'Ark1'!AF46)</f>
        <v/>
      </c>
      <c r="AG25" s="117" t="str">
        <f t="shared" si="12"/>
        <v/>
      </c>
      <c r="AH25" s="26"/>
      <c r="AN25" t="s">
        <v>450</v>
      </c>
    </row>
    <row r="26" spans="1:40" ht="15.6">
      <c r="A26" s="26"/>
      <c r="B26" s="116" t="str">
        <f t="shared" si="8"/>
        <v>Mai</v>
      </c>
      <c r="C26" s="116">
        <f>+'Ark1'!C47</f>
        <v>2023</v>
      </c>
      <c r="D26" s="116">
        <f>+IF(F26=0,"",'Ark1'!Q47)</f>
        <v>72</v>
      </c>
      <c r="E26" s="315">
        <f t="shared" si="9"/>
        <v>27</v>
      </c>
      <c r="F26" s="423">
        <f>+'Ark1'!R47</f>
        <v>832</v>
      </c>
      <c r="G26" s="116"/>
      <c r="H26" s="129">
        <f>+IF(F26=0,"",'Ark1'!AG47)</f>
        <v>30.079537237888648</v>
      </c>
      <c r="I26" s="129"/>
      <c r="J26" s="129">
        <f>+IF(F26=0,"",'Ark1'!AH47)</f>
        <v>31.818874066600301</v>
      </c>
      <c r="K26" s="111"/>
      <c r="L26" s="18">
        <f>+IF(F26=0,"",'Ark1'!AJ47)</f>
        <v>83</v>
      </c>
      <c r="M26" s="26"/>
      <c r="N26" s="117">
        <f>+IF(F26=0,"",'Ark1'!S47)</f>
        <v>9.1875</v>
      </c>
      <c r="O26" s="406"/>
      <c r="P26" s="60">
        <f>+IF(L26=0,"",'Ark1'!AK48)</f>
        <v>86.357422969187709</v>
      </c>
      <c r="Q26" s="405"/>
      <c r="R26" s="5">
        <f>+IF(L26=0,"",'Ark1'!AL48)</f>
        <v>23.315490896641169</v>
      </c>
      <c r="S26" s="405"/>
      <c r="T26" s="117">
        <f>+IF(F26=0,"",'Ark1'!T47)</f>
        <v>6.936298076923074</v>
      </c>
      <c r="U26" s="410">
        <f t="shared" si="10"/>
        <v>0.94102620931077929</v>
      </c>
      <c r="V26" s="129">
        <f>+IF(F26=0,"",'Ark1'!U47)</f>
        <v>16.071514423076902</v>
      </c>
      <c r="W26" s="129">
        <f t="shared" si="11"/>
        <v>2.9034293166939307</v>
      </c>
      <c r="X26" s="133">
        <f>+IF(F26=0,"",'Ark1'!W47)</f>
        <v>10.456730769230772</v>
      </c>
      <c r="Y26" s="133">
        <f>+IF(F26=0,"",'Ark1'!X47)</f>
        <v>40.745192307692314</v>
      </c>
      <c r="Z26" s="133">
        <f>+IF(F26=0,"",'Ark1'!Y47)</f>
        <v>5.6490384615384599</v>
      </c>
      <c r="AA26" s="129">
        <f>+IF(F26=0,"",'Ark1'!AA47)</f>
        <v>3.6171989820514656</v>
      </c>
      <c r="AB26" s="117">
        <f>+IF(F26=0,"",'Ark1'!AB47)</f>
        <v>0.97489521133141477</v>
      </c>
      <c r="AC26" s="117">
        <f>+IF(F26=0,"",'Ark1'!AC47)</f>
        <v>1.303482667700764</v>
      </c>
      <c r="AD26" s="133">
        <f>+IF(F26=0,"",'Ark1'!AD47)</f>
        <v>14.418883066554747</v>
      </c>
      <c r="AE26" s="133">
        <f>+IF(F26=0,"",'Ark1'!AE47)</f>
        <v>44.88046097571015</v>
      </c>
      <c r="AF26" s="133">
        <f>+IF(F26=0,"",'Ark1'!AF47)</f>
        <v>16.451545369056443</v>
      </c>
      <c r="AG26" s="117">
        <f t="shared" si="12"/>
        <v>1.7492804814233363</v>
      </c>
      <c r="AH26" s="26"/>
      <c r="AN26" t="s">
        <v>451</v>
      </c>
    </row>
    <row r="27" spans="1:40" ht="15.6">
      <c r="A27" s="26"/>
      <c r="B27" s="116" t="str">
        <f t="shared" si="8"/>
        <v>Jun</v>
      </c>
      <c r="C27" s="116">
        <f>+'Ark1'!C48</f>
        <v>2023</v>
      </c>
      <c r="D27" s="116">
        <f>+IF(F27=0,"",'Ark1'!Q48)</f>
        <v>195</v>
      </c>
      <c r="E27" s="315">
        <f t="shared" si="9"/>
        <v>-5</v>
      </c>
      <c r="F27" s="423">
        <f>+'Ark1'!R48</f>
        <v>1862</v>
      </c>
      <c r="G27" s="116"/>
      <c r="H27" s="129">
        <f>+IF(F27=0,"",'Ark1'!AG48)</f>
        <v>67.317425885755597</v>
      </c>
      <c r="I27" s="129"/>
      <c r="J27" s="129">
        <f>+IF(F27=0,"",'Ark1'!AH48)</f>
        <v>65.988320903868811</v>
      </c>
      <c r="K27" s="111"/>
      <c r="L27" s="18">
        <f>+IF(F27=0,"",'Ark1'!AJ48)</f>
        <v>1071</v>
      </c>
      <c r="M27" s="26"/>
      <c r="N27" s="117">
        <f>+IF(F27=0,"",'Ark1'!S48)</f>
        <v>8.766917293233087</v>
      </c>
      <c r="O27" s="406"/>
      <c r="P27" s="60">
        <f>+IF(L27=0,"",'Ark1'!AK49)</f>
        <v>89.3</v>
      </c>
      <c r="Q27" s="405"/>
      <c r="R27" s="5">
        <f>+IF(L27=0,"",'Ark1'!AL49)</f>
        <v>24.944939623201901</v>
      </c>
      <c r="S27" s="405"/>
      <c r="T27" s="117">
        <f>+IF(F27=0,"",'Ark1'!T48)</f>
        <v>6.4350161117078404</v>
      </c>
      <c r="U27" s="410">
        <f t="shared" si="10"/>
        <v>0.18289852326738121</v>
      </c>
      <c r="V27" s="129">
        <f>+IF(F27=0,"",'Ark1'!U48)</f>
        <v>14.893018259935578</v>
      </c>
      <c r="W27" s="129">
        <f t="shared" si="11"/>
        <v>-0.17668776896329774</v>
      </c>
      <c r="X27" s="133">
        <f>+IF(F27=0,"",'Ark1'!W48)</f>
        <v>8.861439312567132</v>
      </c>
      <c r="Y27" s="133">
        <f>+IF(F27=0,"",'Ark1'!X48)</f>
        <v>32.49194414607949</v>
      </c>
      <c r="Z27" s="133">
        <f>+IF(F27=0,"",'Ark1'!Y48)</f>
        <v>0.69817400644468308</v>
      </c>
      <c r="AA27" s="129">
        <f>+IF(F27=0,"",'Ark1'!AA48)</f>
        <v>2.7997803003206276</v>
      </c>
      <c r="AB27" s="117">
        <f>+IF(F27=0,"",'Ark1'!AB48)</f>
        <v>1.2386633299375063</v>
      </c>
      <c r="AC27" s="117">
        <f>+IF(F27=0,"",'Ark1'!AC48)</f>
        <v>1.5951115153021556</v>
      </c>
      <c r="AD27" s="133">
        <f>+IF(F27=0,"",'Ark1'!AD48)</f>
        <v>50.190103370282038</v>
      </c>
      <c r="AE27" s="133">
        <f>+IF(F27=0,"",'Ark1'!AE48)</f>
        <v>47.663972095378632</v>
      </c>
      <c r="AF27" s="133">
        <f>+IF(F27=0,"",'Ark1'!AF48)</f>
        <v>35.140369638913356</v>
      </c>
      <c r="AG27" s="117">
        <f t="shared" si="12"/>
        <v>1.6987748100955669</v>
      </c>
      <c r="AH27" s="26"/>
    </row>
    <row r="28" spans="1:40" ht="15.6">
      <c r="A28" s="26"/>
      <c r="B28" s="116" t="str">
        <f t="shared" si="8"/>
        <v>Jul</v>
      </c>
      <c r="C28" s="116">
        <f>+'Ark1'!C49</f>
        <v>2023</v>
      </c>
      <c r="D28" s="116">
        <f>+IF(F28=0,"",'Ark1'!Q49)</f>
        <v>6</v>
      </c>
      <c r="E28" s="315">
        <f t="shared" si="9"/>
        <v>-20</v>
      </c>
      <c r="F28" s="423">
        <f>+'Ark1'!R49</f>
        <v>55</v>
      </c>
      <c r="G28" s="116"/>
      <c r="H28" s="129">
        <f>+IF(F28=0,"",'Ark1'!AG49)</f>
        <v>1.9884309472161965</v>
      </c>
      <c r="I28" s="129"/>
      <c r="J28" s="129">
        <f>+IF(F28=0,"",'Ark1'!AH49)</f>
        <v>1.6362156682641733</v>
      </c>
      <c r="K28" s="111"/>
      <c r="L28" s="18">
        <f>+IF(F28=0,"",'Ark1'!AJ49)</f>
        <v>3</v>
      </c>
      <c r="M28" s="26"/>
      <c r="N28" s="117">
        <f>+IF(F28=0,"",'Ark1'!S49)</f>
        <v>7.8727272727272739</v>
      </c>
      <c r="O28" s="406"/>
      <c r="P28" s="60">
        <f>+IF(L28=0,"",'Ark1'!AK50)</f>
        <v>0</v>
      </c>
      <c r="Q28" s="405"/>
      <c r="R28" s="5">
        <f>+IF(L28=0,"",'Ark1'!AL50)</f>
        <v>0</v>
      </c>
      <c r="S28" s="405"/>
      <c r="T28" s="117">
        <f>+IF(F28=0,"",'Ark1'!T49)</f>
        <v>5.0363636363636362</v>
      </c>
      <c r="U28" s="410">
        <f t="shared" si="10"/>
        <v>-0.97890353920888362</v>
      </c>
      <c r="V28" s="129">
        <f>+IF(F28=0,"",'Ark1'!U49)</f>
        <v>12.501818181818184</v>
      </c>
      <c r="W28" s="129">
        <f t="shared" si="11"/>
        <v>-2.7928383067314364</v>
      </c>
      <c r="X28" s="133">
        <f>+IF(F28=0,"",'Ark1'!W49)</f>
        <v>3.6363636363636358</v>
      </c>
      <c r="Y28" s="133">
        <f>+IF(F28=0,"",'Ark1'!X49)</f>
        <v>18.181818181818183</v>
      </c>
      <c r="Z28" s="133">
        <f>+IF(F28=0,"",'Ark1'!Y49)</f>
        <v>0</v>
      </c>
      <c r="AA28" s="129">
        <f>+IF(F28=0,"",'Ark1'!AA49)</f>
        <v>2.8712677535187576</v>
      </c>
      <c r="AB28" s="117">
        <f>+IF(F28=0,"",'Ark1'!AB49)</f>
        <v>1.2656948570150588</v>
      </c>
      <c r="AC28" s="117">
        <f>+IF(F28=0,"",'Ark1'!AC49)</f>
        <v>1.9443497287701603</v>
      </c>
      <c r="AD28" s="133">
        <f>+IF(F28=0,"",'Ark1'!AD49)</f>
        <v>56.640862004903042</v>
      </c>
      <c r="AE28" s="133">
        <f>+IF(F28=0,"",'Ark1'!AE49)</f>
        <v>71.81094877769263</v>
      </c>
      <c r="AF28" s="133">
        <f>+IF(F28=0,"",'Ark1'!AF49)</f>
        <v>34.912222863892943</v>
      </c>
      <c r="AG28" s="117">
        <f t="shared" si="12"/>
        <v>1.5879907621247114</v>
      </c>
      <c r="AH28" s="26"/>
    </row>
    <row r="29" spans="1:40" ht="15.6">
      <c r="A29" s="26"/>
      <c r="B29" s="116" t="str">
        <f t="shared" si="8"/>
        <v>Aug</v>
      </c>
      <c r="C29" s="116">
        <f>+'Ark1'!C50</f>
        <v>2023</v>
      </c>
      <c r="D29" s="116">
        <f>+IF(F29=0,"",'Ark1'!Q50)</f>
        <v>1</v>
      </c>
      <c r="E29" s="315">
        <f t="shared" si="9"/>
        <v>-1</v>
      </c>
      <c r="F29" s="423">
        <f>+'Ark1'!R50</f>
        <v>1</v>
      </c>
      <c r="G29" s="116"/>
      <c r="H29" s="129">
        <f>+IF(F29=0,"",'Ark1'!AG50)</f>
        <v>3.6153289949385402E-2</v>
      </c>
      <c r="I29" s="129"/>
      <c r="J29" s="129">
        <f>+IF(F29=0,"",'Ark1'!AH50)</f>
        <v>5.1161484682489392E-2</v>
      </c>
      <c r="K29" s="111"/>
      <c r="L29" s="18">
        <f>+IF(F29=0,"",'Ark1'!AJ50)</f>
        <v>0</v>
      </c>
      <c r="M29" s="26"/>
      <c r="N29" s="117">
        <f>+IF(F29=0,"",'Ark1'!S50)</f>
        <v>8</v>
      </c>
      <c r="O29" s="406"/>
      <c r="P29" s="60" t="str">
        <f>+IF(L29=0,"",'Ark1'!AK51)</f>
        <v/>
      </c>
      <c r="Q29" s="405"/>
      <c r="R29" s="5" t="str">
        <f>+IF(L29=0,"",'Ark1'!AL51)</f>
        <v/>
      </c>
      <c r="S29" s="405"/>
      <c r="T29" s="117">
        <f>+IF(F29=0,"",'Ark1'!T50)</f>
        <v>8</v>
      </c>
      <c r="U29" s="410">
        <f t="shared" si="10"/>
        <v>3.2727272727272716</v>
      </c>
      <c r="V29" s="129">
        <f>+IF(F29=0,"",'Ark1'!U50)</f>
        <v>21.5</v>
      </c>
      <c r="W29" s="129">
        <f t="shared" si="11"/>
        <v>9.4</v>
      </c>
      <c r="X29" s="133">
        <f>+IF(F29=0,"",'Ark1'!W50)</f>
        <v>0</v>
      </c>
      <c r="Y29" s="133">
        <f>+IF(F29=0,"",'Ark1'!X50)</f>
        <v>100</v>
      </c>
      <c r="Z29" s="133">
        <f>+IF(F29=0,"",'Ark1'!Y50)</f>
        <v>0</v>
      </c>
      <c r="AA29" s="129">
        <f>+IF(F29=0,"",'Ark1'!AA50)</f>
        <v>0</v>
      </c>
      <c r="AB29" s="117">
        <f>+IF(F29=0,"",'Ark1'!AB50)</f>
        <v>0</v>
      </c>
      <c r="AC29" s="117">
        <f>+IF(F29=0,"",'Ark1'!AC50)</f>
        <v>0</v>
      </c>
      <c r="AD29" s="133">
        <f>+IF(F29=0,"",'Ark1'!AD50)</f>
        <v>0</v>
      </c>
      <c r="AE29" s="133">
        <f>+IF(F29=0,"",'Ark1'!AE50)</f>
        <v>0</v>
      </c>
      <c r="AF29" s="133">
        <f>+IF(F29=0,"",'Ark1'!AF50)</f>
        <v>0</v>
      </c>
      <c r="AG29" s="117">
        <f t="shared" si="12"/>
        <v>2.6875</v>
      </c>
      <c r="AH29" s="26"/>
    </row>
    <row r="30" spans="1:40" ht="15.6">
      <c r="A30" s="26"/>
      <c r="B30" s="116" t="str">
        <f t="shared" si="8"/>
        <v>Sep</v>
      </c>
      <c r="C30" s="116">
        <f>+'Ark1'!C51</f>
        <v>2023</v>
      </c>
      <c r="D30" s="116">
        <f>+IF(F30=0,"",'Ark1'!Q51)</f>
        <v>2</v>
      </c>
      <c r="E30" s="315">
        <f t="shared" si="9"/>
        <v>-1</v>
      </c>
      <c r="F30" s="423">
        <f>+'Ark1'!R51</f>
        <v>2</v>
      </c>
      <c r="G30" s="116"/>
      <c r="H30" s="129">
        <f>+IF(F30=0,"",'Ark1'!AG51)</f>
        <v>7.2306579898770804E-2</v>
      </c>
      <c r="I30" s="129"/>
      <c r="J30" s="129">
        <f>+IF(F30=0,"",'Ark1'!AH51)</f>
        <v>9.1376791246864819E-2</v>
      </c>
      <c r="K30" s="111"/>
      <c r="L30" s="18">
        <f>+IF(F30=0,"",'Ark1'!AJ51)</f>
        <v>0</v>
      </c>
      <c r="M30" s="26"/>
      <c r="N30" s="117">
        <f>+IF(F30=0,"",'Ark1'!S51)</f>
        <v>8.5</v>
      </c>
      <c r="O30" s="406"/>
      <c r="P30" s="60" t="str">
        <f>+IF(L30=0,"",'Ark1'!AK52)</f>
        <v/>
      </c>
      <c r="Q30" s="405"/>
      <c r="R30" s="5" t="str">
        <f>+IF(L30=0,"",'Ark1'!AL52)</f>
        <v/>
      </c>
      <c r="S30" s="405"/>
      <c r="T30" s="117">
        <f>+IF(F30=0,"",'Ark1'!T51)</f>
        <v>6</v>
      </c>
      <c r="U30" s="410">
        <f t="shared" si="10"/>
        <v>1.25</v>
      </c>
      <c r="V30" s="129">
        <f>+IF(F30=0,"",'Ark1'!U51)</f>
        <v>19.200000000000003</v>
      </c>
      <c r="W30" s="129">
        <f t="shared" si="11"/>
        <v>3.6000000000000032</v>
      </c>
      <c r="X30" s="133">
        <f>+IF(F30=0,"",'Ark1'!W51)</f>
        <v>0</v>
      </c>
      <c r="Y30" s="133">
        <f>+IF(F30=0,"",'Ark1'!X51)</f>
        <v>100</v>
      </c>
      <c r="Z30" s="133">
        <f>+IF(F30=0,"",'Ark1'!Y51)</f>
        <v>0</v>
      </c>
      <c r="AA30" s="129">
        <f>+IF(F30=0,"",'Ark1'!AA51)</f>
        <v>2.3999999999999844</v>
      </c>
      <c r="AB30" s="117">
        <f>+IF(F30=0,"",'Ark1'!AB51)</f>
        <v>0.5</v>
      </c>
      <c r="AC30" s="117">
        <f>+IF(F30=0,"",'Ark1'!AC51)</f>
        <v>1</v>
      </c>
      <c r="AD30" s="133">
        <f>+IF(F30=0,"",'Ark1'!AD51)</f>
        <v>99.999999999999616</v>
      </c>
      <c r="AE30" s="133">
        <f>+IF(F30=0,"",'Ark1'!AE51)</f>
        <v>100.00000000000024</v>
      </c>
      <c r="AF30" s="133">
        <f>+IF(F30=0,"",'Ark1'!AF51)</f>
        <v>100</v>
      </c>
      <c r="AG30" s="117">
        <f t="shared" si="12"/>
        <v>2.2588235294117651</v>
      </c>
      <c r="AH30" s="26"/>
    </row>
    <row r="31" spans="1:40" ht="15.6">
      <c r="A31" s="26"/>
      <c r="B31" s="116" t="str">
        <f t="shared" si="8"/>
        <v>Okt</v>
      </c>
      <c r="C31" s="2">
        <f>+'Ark1'!C52</f>
        <v>2023</v>
      </c>
      <c r="D31" s="2">
        <f>+IF(F31=0,"",'Ark1'!Q52)</f>
        <v>2</v>
      </c>
      <c r="E31" s="4">
        <f t="shared" si="9"/>
        <v>1</v>
      </c>
      <c r="F31" s="333">
        <f>+'Ark1'!R52</f>
        <v>2</v>
      </c>
      <c r="G31" s="2"/>
      <c r="H31" s="60">
        <f>+IF(F31=0,"",'Ark1'!AG52)</f>
        <v>7.2306579898770804E-2</v>
      </c>
      <c r="I31" s="60"/>
      <c r="J31" s="60">
        <f>+IF(F31=0,"",'Ark1'!AH52)</f>
        <v>8.7807385338784141E-2</v>
      </c>
      <c r="K31" s="111"/>
      <c r="L31" s="18">
        <f>+IF(F31=0,"",'Ark1'!AJ52)</f>
        <v>0</v>
      </c>
      <c r="M31" s="26"/>
      <c r="N31" s="5">
        <f>+IF(F31=0,"",'Ark1'!S52)</f>
        <v>8</v>
      </c>
      <c r="O31" s="406"/>
      <c r="P31" s="60" t="str">
        <f>+IF(L31=0,"",'Ark1'!AK53)</f>
        <v/>
      </c>
      <c r="Q31" s="405"/>
      <c r="R31" s="5" t="str">
        <f>+IF(L31=0,"",'Ark1'!AL53)</f>
        <v/>
      </c>
      <c r="S31" s="405"/>
      <c r="T31" s="5">
        <f>+IF(F31=0,"",'Ark1'!T52)</f>
        <v>5.5</v>
      </c>
      <c r="U31" s="23">
        <f t="shared" si="10"/>
        <v>-0.5</v>
      </c>
      <c r="V31" s="60">
        <f>+IF(F31=0,"",'Ark1'!U52)</f>
        <v>18.45</v>
      </c>
      <c r="W31" s="60">
        <f t="shared" si="11"/>
        <v>0.25</v>
      </c>
      <c r="X31" s="18">
        <f>+IF(F31=0,"",'Ark1'!W52)</f>
        <v>0</v>
      </c>
      <c r="Y31" s="18">
        <f>+IF(F31=0,"",'Ark1'!X52)</f>
        <v>100</v>
      </c>
      <c r="Z31" s="18">
        <f>+IF(F31=0,"",'Ark1'!Y52)</f>
        <v>0</v>
      </c>
      <c r="AA31" s="60">
        <f>+IF(F31=0,"",'Ark1'!AA52)</f>
        <v>1.25</v>
      </c>
      <c r="AB31" s="5">
        <f>+IF(F31=0,"",'Ark1'!AB52)</f>
        <v>0</v>
      </c>
      <c r="AC31" s="5">
        <f>+IF(F31=0,"",'Ark1'!AC52)</f>
        <v>1.5</v>
      </c>
      <c r="AD31" s="18">
        <f>+IF(F31=0,"",'Ark1'!AD52)</f>
        <v>0</v>
      </c>
      <c r="AE31" s="18">
        <f>+IF(F31=0,"",'Ark1'!AE52)</f>
        <v>100</v>
      </c>
      <c r="AF31" s="18">
        <f>+IF(F31=0,"",'Ark1'!AF52)</f>
        <v>0</v>
      </c>
      <c r="AG31" s="5">
        <f t="shared" si="12"/>
        <v>2.3062499999999999</v>
      </c>
      <c r="AH31" s="26"/>
    </row>
    <row r="32" spans="1:40" ht="15.6">
      <c r="A32" s="26"/>
      <c r="B32" s="2" t="str">
        <f t="shared" si="8"/>
        <v>Nov</v>
      </c>
      <c r="C32" s="2">
        <f>+'Ark1'!C53</f>
        <v>2023</v>
      </c>
      <c r="D32" s="2">
        <f>+IF(F32=0,"",'Ark1'!Q53)</f>
        <v>1</v>
      </c>
      <c r="E32" s="4">
        <f t="shared" si="9"/>
        <v>1</v>
      </c>
      <c r="F32" s="333">
        <f>+'Ark1'!R53</f>
        <v>1</v>
      </c>
      <c r="G32" s="2"/>
      <c r="H32" s="60">
        <f>+IF(F32=0,"",'Ark1'!AG53)</f>
        <v>3.6153289949385402E-2</v>
      </c>
      <c r="I32" s="60"/>
      <c r="J32" s="60">
        <f>+IF(F32=0,"",'Ark1'!AH53)</f>
        <v>5.5920692559930311E-2</v>
      </c>
      <c r="K32" s="111"/>
      <c r="L32" s="18">
        <f>+IF(F32=0,"",'Ark1'!AJ53)</f>
        <v>0</v>
      </c>
      <c r="M32" s="26"/>
      <c r="N32" s="5">
        <f>+IF(F32=0,"",'Ark1'!S53)</f>
        <v>9</v>
      </c>
      <c r="O32" s="406"/>
      <c r="P32" s="60" t="str">
        <f>+IF(L32=0,"",'Ark1'!AK54)</f>
        <v/>
      </c>
      <c r="Q32" s="405"/>
      <c r="R32" s="5" t="str">
        <f>+IF(L32=0,"",'Ark1'!AL54)</f>
        <v/>
      </c>
      <c r="S32" s="405"/>
      <c r="T32" s="5">
        <f>+IF(F32=0,"",'Ark1'!T53)</f>
        <v>6</v>
      </c>
      <c r="U32" s="23">
        <f t="shared" si="10"/>
        <v>6</v>
      </c>
      <c r="V32" s="60">
        <f>+IF(F32=0,"",'Ark1'!U53)</f>
        <v>23.5</v>
      </c>
      <c r="W32" s="60">
        <f t="shared" si="11"/>
        <v>23.5</v>
      </c>
      <c r="X32" s="18">
        <f>+IF(F32=0,"",'Ark1'!W53)</f>
        <v>0</v>
      </c>
      <c r="Y32" s="18">
        <f>+IF(F32=0,"",'Ark1'!X53)</f>
        <v>100</v>
      </c>
      <c r="Z32" s="18">
        <f>+IF(F32=0,"",'Ark1'!Y53)</f>
        <v>100</v>
      </c>
      <c r="AA32" s="60">
        <f>+IF(F32=0,"",'Ark1'!AA53)</f>
        <v>0</v>
      </c>
      <c r="AB32" s="5">
        <f>+IF(F32=0,"",'Ark1'!AB53)</f>
        <v>0</v>
      </c>
      <c r="AC32" s="5">
        <f>+IF(F32=0,"",'Ark1'!AC53)</f>
        <v>0</v>
      </c>
      <c r="AD32" s="18">
        <f>+IF(F32=0,"",'Ark1'!AD53)</f>
        <v>0</v>
      </c>
      <c r="AE32" s="18">
        <f>+IF(F32=0,"",'Ark1'!AE53)</f>
        <v>0</v>
      </c>
      <c r="AF32" s="18">
        <f>+IF(F32=0,"",'Ark1'!AF53)</f>
        <v>0</v>
      </c>
      <c r="AG32" s="5">
        <f t="shared" si="12"/>
        <v>2.6111111111111112</v>
      </c>
      <c r="AH32" s="26"/>
    </row>
    <row r="33" spans="1:96" ht="15.6">
      <c r="A33" s="26"/>
      <c r="B33" s="116" t="str">
        <f t="shared" si="8"/>
        <v>Des</v>
      </c>
      <c r="C33" s="116">
        <f>+'Ark1'!C54</f>
        <v>2023</v>
      </c>
      <c r="D33" s="116" t="str">
        <f>+IF(F33=0,"",'Ark1'!Q54)</f>
        <v/>
      </c>
      <c r="E33" s="315" t="str">
        <f t="shared" si="9"/>
        <v/>
      </c>
      <c r="F33" s="423">
        <f>+'Ark1'!R54</f>
        <v>0</v>
      </c>
      <c r="G33" s="116" t="str">
        <f>+IF(F33=0,"",F33-F46)</f>
        <v/>
      </c>
      <c r="H33" s="129" t="str">
        <f>+IF(F33=0,"",'Ark1'!AG54)</f>
        <v/>
      </c>
      <c r="I33" s="129" t="str">
        <f t="shared" ref="I33" si="13">+IF(F33=0,"",H33-H46)</f>
        <v/>
      </c>
      <c r="J33" s="129" t="str">
        <f>+IF(F33=0,"",'Ark1'!AH54)</f>
        <v/>
      </c>
      <c r="K33" s="111"/>
      <c r="L33" s="18" t="str">
        <f>+IF(F33=0,"",'Ark1'!AJ54)</f>
        <v/>
      </c>
      <c r="M33" s="26"/>
      <c r="N33" s="117" t="str">
        <f>+IF(F33=0,"",'Ark1'!S54)</f>
        <v/>
      </c>
      <c r="O33" s="406"/>
      <c r="P33" s="60" t="str">
        <f>+IF(L33=0,"",'Ark1'!AK55)</f>
        <v/>
      </c>
      <c r="Q33" s="405"/>
      <c r="R33" s="5" t="str">
        <f>+IF(L33=0,"",'Ark1'!AL55)</f>
        <v/>
      </c>
      <c r="S33" s="405"/>
      <c r="T33" s="117" t="str">
        <f>+IF(F33=0,"",'Ark1'!T54)</f>
        <v/>
      </c>
      <c r="U33" s="410" t="str">
        <f t="shared" si="10"/>
        <v/>
      </c>
      <c r="V33" s="129" t="str">
        <f>+IF(F33=0,"",'Ark1'!U54)</f>
        <v/>
      </c>
      <c r="W33" s="129" t="str">
        <f t="shared" si="11"/>
        <v/>
      </c>
      <c r="X33" s="133" t="str">
        <f>+IF(F33=0,"",'Ark1'!W54)</f>
        <v/>
      </c>
      <c r="Y33" s="133" t="str">
        <f>+IF(F33=0,"",'Ark1'!X54)</f>
        <v/>
      </c>
      <c r="Z33" s="133" t="str">
        <f>+IF(F33=0,"",'Ark1'!Y54)</f>
        <v/>
      </c>
      <c r="AA33" s="129" t="str">
        <f>+IF(F33=0,"",'Ark1'!AA54)</f>
        <v/>
      </c>
      <c r="AB33" s="117" t="str">
        <f>+IF(F33=0,"",'Ark1'!AB54)</f>
        <v/>
      </c>
      <c r="AC33" s="117" t="str">
        <f>+IF(F33=0,"",'Ark1'!AC54)</f>
        <v/>
      </c>
      <c r="AD33" s="133" t="str">
        <f>+IF(F33=0,"",'Ark1'!AD54)</f>
        <v/>
      </c>
      <c r="AE33" s="133" t="str">
        <f>+IF(F33=0,"",'Ark1'!AE54)</f>
        <v/>
      </c>
      <c r="AF33" s="133" t="str">
        <f>+IF(F33=0,"",'Ark1'!AF54)</f>
        <v/>
      </c>
      <c r="AG33" s="117" t="str">
        <f t="shared" si="12"/>
        <v/>
      </c>
      <c r="AH33" s="26"/>
    </row>
    <row r="34" spans="1:96" ht="15.6">
      <c r="A34" s="26"/>
      <c r="B34" s="26"/>
      <c r="C34" s="26"/>
      <c r="D34" s="26"/>
      <c r="E34" s="26"/>
      <c r="F34" s="337"/>
      <c r="G34" s="26"/>
      <c r="H34" s="26"/>
      <c r="I34" s="26"/>
      <c r="J34" s="26"/>
      <c r="K34" s="111"/>
      <c r="L34" s="26"/>
      <c r="M34" s="26"/>
      <c r="N34" s="26"/>
      <c r="O34" s="406"/>
      <c r="P34" s="110"/>
      <c r="Q34" s="26"/>
      <c r="R34" s="26"/>
      <c r="S34" s="26"/>
      <c r="T34" s="26"/>
      <c r="U34" s="40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96">
      <c r="A35" s="26"/>
      <c r="B35" s="46" t="str">
        <f t="shared" ref="B35:B46" si="14">+B22</f>
        <v>Jan</v>
      </c>
      <c r="C35" s="46">
        <f>+'Ark1'!C55</f>
        <v>2022</v>
      </c>
      <c r="D35" s="46" t="str">
        <f>+IF(F35=0,"",'Ark1'!Q55)</f>
        <v/>
      </c>
      <c r="E35" s="26"/>
      <c r="F35" s="396">
        <f>+'Ark1'!R55</f>
        <v>0</v>
      </c>
      <c r="G35" s="46"/>
      <c r="H35" s="112" t="str">
        <f>+IF(F35=0,"",'Ark1'!AG55)</f>
        <v/>
      </c>
      <c r="I35" s="112"/>
      <c r="J35" s="112" t="str">
        <f>+IF(F35=0,"",'Ark1'!AH55)</f>
        <v/>
      </c>
      <c r="K35" s="112"/>
      <c r="L35" s="112"/>
      <c r="M35" s="112"/>
      <c r="N35" s="40" t="str">
        <f>+IF(F35=0,"",'Ark1'!S55)</f>
        <v/>
      </c>
      <c r="O35" s="411"/>
      <c r="P35" s="112"/>
      <c r="Q35" s="40"/>
      <c r="R35" s="40"/>
      <c r="S35" s="40"/>
      <c r="T35" s="40" t="str">
        <f>+IF(F35=0,"",'Ark1'!T55)</f>
        <v/>
      </c>
      <c r="U35" s="411"/>
      <c r="V35" s="112" t="str">
        <f>+IF(F35=0,"",'Ark1'!U55)</f>
        <v/>
      </c>
      <c r="W35" s="112"/>
      <c r="X35" s="134" t="str">
        <f>+IF(F35=0,"",'Ark1'!W55)</f>
        <v/>
      </c>
      <c r="Y35" s="134" t="str">
        <f>+IF(F35=0,"",'Ark1'!X55)</f>
        <v/>
      </c>
      <c r="Z35" s="134" t="str">
        <f>+IF(F35=0,"",'Ark1'!Y55)</f>
        <v/>
      </c>
      <c r="AA35" s="112" t="str">
        <f>+IF(F35=0,"",'Ark1'!AA55)</f>
        <v/>
      </c>
      <c r="AB35" s="40" t="str">
        <f>+IF(F35=0,"",'Ark1'!AB55)</f>
        <v/>
      </c>
      <c r="AC35" s="40" t="str">
        <f>+IF(F35=0,"",'Ark1'!AC55)</f>
        <v/>
      </c>
      <c r="AD35" s="134" t="str">
        <f>+IF(F35=0,"",'Ark1'!AD55)</f>
        <v/>
      </c>
      <c r="AE35" s="134" t="str">
        <f>+IF(F35=0,"",'Ark1'!AE55)</f>
        <v/>
      </c>
      <c r="AF35" s="134" t="str">
        <f>+IF(F35=0,"",'Ark1'!AF55)</f>
        <v/>
      </c>
      <c r="AG35" s="40" t="str">
        <f t="shared" ref="AG35:AG46" si="15">+IF(F35=0,"",V35/N35)</f>
        <v/>
      </c>
      <c r="AH35" s="26"/>
    </row>
    <row r="36" spans="1:96">
      <c r="A36" s="26"/>
      <c r="B36" s="46" t="str">
        <f t="shared" si="14"/>
        <v>Feb</v>
      </c>
      <c r="C36" s="46">
        <f>+'Ark1'!C56</f>
        <v>2022</v>
      </c>
      <c r="D36" s="46" t="str">
        <f>+IF(F36=0,"",'Ark1'!Q56)</f>
        <v/>
      </c>
      <c r="E36" s="26"/>
      <c r="F36" s="396">
        <f>+'Ark1'!R56</f>
        <v>0</v>
      </c>
      <c r="G36" s="46"/>
      <c r="H36" s="112" t="str">
        <f>+IF(F36=0,"",'Ark1'!AG56)</f>
        <v/>
      </c>
      <c r="I36" s="112"/>
      <c r="J36" s="112" t="str">
        <f>+IF(F36=0,"",'Ark1'!AH56)</f>
        <v/>
      </c>
      <c r="K36" s="112"/>
      <c r="L36" s="112"/>
      <c r="M36" s="112"/>
      <c r="N36" s="40" t="str">
        <f>+IF(F36=0,"",'Ark1'!S56)</f>
        <v/>
      </c>
      <c r="O36" s="411"/>
      <c r="P36" s="112"/>
      <c r="Q36" s="40"/>
      <c r="R36" s="40"/>
      <c r="S36" s="40"/>
      <c r="T36" s="40" t="str">
        <f>+IF(F36=0,"",'Ark1'!T56)</f>
        <v/>
      </c>
      <c r="U36" s="411"/>
      <c r="V36" s="112" t="str">
        <f>+IF(F36=0,"",'Ark1'!U56)</f>
        <v/>
      </c>
      <c r="W36" s="112"/>
      <c r="X36" s="134" t="str">
        <f>+IF(F36=0,"",'Ark1'!W56)</f>
        <v/>
      </c>
      <c r="Y36" s="134" t="str">
        <f>+IF(F36=0,"",'Ark1'!X56)</f>
        <v/>
      </c>
      <c r="Z36" s="134" t="str">
        <f>+IF(F36=0,"",'Ark1'!Y56)</f>
        <v/>
      </c>
      <c r="AA36" s="112" t="str">
        <f>+IF(F36=0,"",'Ark1'!AA56)</f>
        <v/>
      </c>
      <c r="AB36" s="40" t="str">
        <f>+IF(F36=0,"",'Ark1'!AB56)</f>
        <v/>
      </c>
      <c r="AC36" s="40" t="str">
        <f>+IF(F36=0,"",'Ark1'!AC56)</f>
        <v/>
      </c>
      <c r="AD36" s="134" t="str">
        <f>+IF(F36=0,"",'Ark1'!AD56)</f>
        <v/>
      </c>
      <c r="AE36" s="134" t="str">
        <f>+IF(F36=0,"",'Ark1'!AE56)</f>
        <v/>
      </c>
      <c r="AF36" s="134" t="str">
        <f>+IF(F36=0,"",'Ark1'!AF56)</f>
        <v/>
      </c>
      <c r="AG36" s="40" t="str">
        <f t="shared" si="15"/>
        <v/>
      </c>
      <c r="AH36" s="26"/>
    </row>
    <row r="37" spans="1:96">
      <c r="A37" s="26"/>
      <c r="B37" s="46" t="str">
        <f t="shared" si="14"/>
        <v>Mar</v>
      </c>
      <c r="C37" s="46">
        <f>+'Ark1'!C57</f>
        <v>2022</v>
      </c>
      <c r="D37" s="46">
        <f>+IF(F37=0,"",'Ark1'!Q57)</f>
        <v>1</v>
      </c>
      <c r="E37" s="26"/>
      <c r="F37" s="396">
        <f>+'Ark1'!R57</f>
        <v>1</v>
      </c>
      <c r="G37" s="46"/>
      <c r="H37" s="112">
        <f>+IF(F37=0,"",'Ark1'!AG57)</f>
        <v>3.5893754486719311E-2</v>
      </c>
      <c r="I37" s="112"/>
      <c r="J37" s="112">
        <f>+IF(F37=0,"",'Ark1'!AH57)</f>
        <v>3.649004673158647E-2</v>
      </c>
      <c r="K37" s="112"/>
      <c r="L37" s="112"/>
      <c r="M37" s="112"/>
      <c r="N37" s="40">
        <f>+IF(F37=0,"",'Ark1'!S57)</f>
        <v>9</v>
      </c>
      <c r="O37" s="411"/>
      <c r="P37" s="112"/>
      <c r="Q37" s="40"/>
      <c r="R37" s="40"/>
      <c r="S37" s="40"/>
      <c r="T37" s="40">
        <f>+IF(F37=0,"",'Ark1'!T57)</f>
        <v>8</v>
      </c>
      <c r="U37" s="411"/>
      <c r="V37" s="112">
        <f>+IF(F37=0,"",'Ark1'!U57)</f>
        <v>15</v>
      </c>
      <c r="W37" s="112"/>
      <c r="X37" s="134">
        <f>+IF(F37=0,"",'Ark1'!W57)</f>
        <v>0</v>
      </c>
      <c r="Y37" s="134">
        <f>+IF(F37=0,"",'Ark1'!X57)</f>
        <v>0</v>
      </c>
      <c r="Z37" s="134">
        <f>+IF(F37=0,"",'Ark1'!Y57)</f>
        <v>0</v>
      </c>
      <c r="AA37" s="112">
        <f>+IF(F37=0,"",'Ark1'!AA57)</f>
        <v>0</v>
      </c>
      <c r="AB37" s="40">
        <f>+IF(F37=0,"",'Ark1'!AB57)</f>
        <v>0</v>
      </c>
      <c r="AC37" s="40">
        <f>+IF(F37=0,"",'Ark1'!AC57)</f>
        <v>0</v>
      </c>
      <c r="AD37" s="134">
        <f>+IF(F37=0,"",'Ark1'!AD57)</f>
        <v>0</v>
      </c>
      <c r="AE37" s="134">
        <f>+IF(F37=0,"",'Ark1'!AE57)</f>
        <v>0</v>
      </c>
      <c r="AF37" s="134">
        <f>+IF(F37=0,"",'Ark1'!AF57)</f>
        <v>0</v>
      </c>
      <c r="AG37" s="40">
        <f t="shared" si="15"/>
        <v>1.6666666666666667</v>
      </c>
      <c r="AH37" s="26"/>
    </row>
    <row r="38" spans="1:96">
      <c r="A38" s="26"/>
      <c r="B38" s="46" t="str">
        <f t="shared" si="14"/>
        <v>Apr</v>
      </c>
      <c r="C38" s="46">
        <f>+'Ark1'!C58</f>
        <v>2022</v>
      </c>
      <c r="D38" s="46">
        <f>+IF(F38=0,"",'Ark1'!Q58)</f>
        <v>5</v>
      </c>
      <c r="E38" s="26"/>
      <c r="F38" s="396">
        <f>+'Ark1'!R58</f>
        <v>77</v>
      </c>
      <c r="G38" s="46"/>
      <c r="H38" s="112">
        <f>+IF(F38=0,"",'Ark1'!AG58)</f>
        <v>2.7638190954773871</v>
      </c>
      <c r="I38" s="112"/>
      <c r="J38" s="112">
        <f>+IF(F38=0,"",'Ark1'!AH58)</f>
        <v>2.5693858238601086</v>
      </c>
      <c r="K38" s="112"/>
      <c r="L38" s="112"/>
      <c r="M38" s="112"/>
      <c r="N38" s="40">
        <f>+IF(F38=0,"",'Ark1'!S58)</f>
        <v>7.1038961038961022</v>
      </c>
      <c r="O38" s="411"/>
      <c r="P38" s="112"/>
      <c r="Q38" s="40"/>
      <c r="R38" s="40"/>
      <c r="S38" s="40"/>
      <c r="T38" s="40">
        <f>+IF(F38=0,"",'Ark1'!T58)</f>
        <v>5.1038961038961048</v>
      </c>
      <c r="U38" s="411"/>
      <c r="V38" s="112">
        <f>+IF(F38=0,"",'Ark1'!U58)</f>
        <v>13.716883116883116</v>
      </c>
      <c r="W38" s="112"/>
      <c r="X38" s="134">
        <f>+IF(F38=0,"",'Ark1'!W58)</f>
        <v>5.1948051948051939</v>
      </c>
      <c r="Y38" s="134">
        <f>+IF(F38=0,"",'Ark1'!X58)</f>
        <v>31.168831168831161</v>
      </c>
      <c r="Z38" s="134">
        <f>+IF(F38=0,"",'Ark1'!Y58)</f>
        <v>7.7922077922077904</v>
      </c>
      <c r="AA38" s="112">
        <f>+IF(F38=0,"",'Ark1'!AA58)</f>
        <v>5.492625577953139</v>
      </c>
      <c r="AB38" s="40">
        <f>+IF(F38=0,"",'Ark1'!AB58)</f>
        <v>1.3540167811925583</v>
      </c>
      <c r="AC38" s="40">
        <f>+IF(F38=0,"",'Ark1'!AC58)</f>
        <v>1.8766121421494488</v>
      </c>
      <c r="AD38" s="134">
        <f>+IF(F38=0,"",'Ark1'!AD58)</f>
        <v>63.819139981847378</v>
      </c>
      <c r="AE38" s="134">
        <f>+IF(F38=0,"",'Ark1'!AE58)</f>
        <v>79.486092324795649</v>
      </c>
      <c r="AF38" s="134">
        <f>+IF(F38=0,"",'Ark1'!AF58)</f>
        <v>75.729930964776614</v>
      </c>
      <c r="AG38" s="40">
        <f t="shared" si="15"/>
        <v>1.9308957952468011</v>
      </c>
      <c r="AH38" s="26"/>
    </row>
    <row r="39" spans="1:96">
      <c r="A39" s="26"/>
      <c r="B39" s="46" t="str">
        <f t="shared" si="14"/>
        <v>Mai</v>
      </c>
      <c r="C39" s="46">
        <f>+'Ark1'!C59</f>
        <v>2022</v>
      </c>
      <c r="D39" s="46">
        <f>+IF(F39=0,"",'Ark1'!Q59)</f>
        <v>45</v>
      </c>
      <c r="E39" s="26"/>
      <c r="F39" s="396">
        <f>+'Ark1'!R59</f>
        <v>423</v>
      </c>
      <c r="G39" s="46"/>
      <c r="H39" s="112">
        <f>+IF(F39=0,"",'Ark1'!AG59)</f>
        <v>15.183058147882267</v>
      </c>
      <c r="I39" s="112"/>
      <c r="J39" s="112">
        <f>+IF(F39=0,"",'Ark1'!AH59)</f>
        <v>13.550213953307315</v>
      </c>
      <c r="K39" s="112"/>
      <c r="L39" s="112"/>
      <c r="M39" s="112"/>
      <c r="N39" s="40">
        <f>+IF(F39=0,"",'Ark1'!S59)</f>
        <v>8.621749408983451</v>
      </c>
      <c r="O39" s="411"/>
      <c r="P39" s="112"/>
      <c r="Q39" s="40"/>
      <c r="R39" s="40"/>
      <c r="S39" s="40"/>
      <c r="T39" s="40">
        <f>+IF(F39=0,"",'Ark1'!T59)</f>
        <v>5.9952718676122947</v>
      </c>
      <c r="U39" s="411"/>
      <c r="V39" s="112">
        <f>+IF(F39=0,"",'Ark1'!U59)</f>
        <v>13.168085106382971</v>
      </c>
      <c r="W39" s="112"/>
      <c r="X39" s="134">
        <f>+IF(F39=0,"",'Ark1'!W59)</f>
        <v>2.8368794326241127</v>
      </c>
      <c r="Y39" s="134">
        <f>+IF(F39=0,"",'Ark1'!X59)</f>
        <v>16.312056737588652</v>
      </c>
      <c r="Z39" s="134">
        <f>+IF(F39=0,"",'Ark1'!Y59)</f>
        <v>2.8368794326241127</v>
      </c>
      <c r="AA39" s="112">
        <f>+IF(F39=0,"",'Ark1'!AA59)</f>
        <v>4.0185736472337688</v>
      </c>
      <c r="AB39" s="40">
        <f>+IF(F39=0,"",'Ark1'!AB59)</f>
        <v>1.3504923412154879</v>
      </c>
      <c r="AC39" s="40">
        <f>+IF(F39=0,"",'Ark1'!AC59)</f>
        <v>1.6081871970761921</v>
      </c>
      <c r="AD39" s="134">
        <f>+IF(F39=0,"",'Ark1'!AD59)</f>
        <v>52.956553353332801</v>
      </c>
      <c r="AE39" s="134">
        <f>+IF(F39=0,"",'Ark1'!AE59)</f>
        <v>59.752113114752362</v>
      </c>
      <c r="AF39" s="134">
        <f>+IF(F39=0,"",'Ark1'!AF59)</f>
        <v>60.329748423827027</v>
      </c>
      <c r="AG39" s="40">
        <f t="shared" si="15"/>
        <v>1.5273101179051267</v>
      </c>
      <c r="AH39" s="26"/>
    </row>
    <row r="40" spans="1:96">
      <c r="A40" s="26"/>
      <c r="B40" s="46" t="str">
        <f t="shared" si="14"/>
        <v>Jun</v>
      </c>
      <c r="C40" s="46">
        <f>+'Ark1'!C60</f>
        <v>2022</v>
      </c>
      <c r="D40" s="46">
        <f>+IF(F40=0,"",'Ark1'!Q60)</f>
        <v>200</v>
      </c>
      <c r="E40" s="26"/>
      <c r="F40" s="396">
        <f>+'Ark1'!R60</f>
        <v>2007</v>
      </c>
      <c r="G40" s="46"/>
      <c r="H40" s="112">
        <f>+IF(F40=0,"",'Ark1'!AG60)</f>
        <v>72.038765254845643</v>
      </c>
      <c r="I40" s="112"/>
      <c r="J40" s="112">
        <f>+IF(F40=0,"",'Ark1'!AH60)</f>
        <v>73.575854292810746</v>
      </c>
      <c r="K40" s="112"/>
      <c r="L40" s="112"/>
      <c r="M40" s="112"/>
      <c r="N40" s="40">
        <f>+IF(F40=0,"",'Ark1'!S60)</f>
        <v>8.7174887892376702</v>
      </c>
      <c r="O40" s="411"/>
      <c r="P40" s="112"/>
      <c r="Q40" s="40"/>
      <c r="R40" s="40"/>
      <c r="S40" s="40"/>
      <c r="T40" s="40">
        <f>+IF(F40=0,"",'Ark1'!T60)</f>
        <v>6.2521175884404592</v>
      </c>
      <c r="U40" s="411"/>
      <c r="V40" s="112">
        <f>+IF(F40=0,"",'Ark1'!U60)</f>
        <v>15.069706028898876</v>
      </c>
      <c r="W40" s="112"/>
      <c r="X40" s="134">
        <f>+IF(F40=0,"",'Ark1'!W60)</f>
        <v>6.6268061783756842</v>
      </c>
      <c r="Y40" s="134">
        <f>+IF(F40=0,"",'Ark1'!X60)</f>
        <v>35.276532137518686</v>
      </c>
      <c r="Z40" s="134">
        <f>+IF(F40=0,"",'Ark1'!Y60)</f>
        <v>2.0926756352765321</v>
      </c>
      <c r="AA40" s="112">
        <f>+IF(F40=0,"",'Ark1'!AA60)</f>
        <v>3.459916254991934</v>
      </c>
      <c r="AB40" s="40">
        <f>+IF(F40=0,"",'Ark1'!AB60)</f>
        <v>1.4122420384748302</v>
      </c>
      <c r="AC40" s="40">
        <f>+IF(F40=0,"",'Ark1'!AC60)</f>
        <v>1.6281695164247536</v>
      </c>
      <c r="AD40" s="134">
        <f>+IF(F40=0,"",'Ark1'!AD60)</f>
        <v>49.996760334818575</v>
      </c>
      <c r="AE40" s="134">
        <f>+IF(F40=0,"",'Ark1'!AE60)</f>
        <v>52.854937590556496</v>
      </c>
      <c r="AF40" s="134">
        <f>+IF(F40=0,"",'Ark1'!AF60)</f>
        <v>55.818918210374441</v>
      </c>
      <c r="AG40" s="40">
        <f t="shared" si="15"/>
        <v>1.7286751257430291</v>
      </c>
      <c r="AH40" s="26"/>
    </row>
    <row r="41" spans="1:96">
      <c r="A41" s="26"/>
      <c r="B41" s="46" t="str">
        <f t="shared" si="14"/>
        <v>Jul</v>
      </c>
      <c r="C41" s="46">
        <f>+'Ark1'!C61</f>
        <v>2022</v>
      </c>
      <c r="D41" s="46">
        <f>+IF(F41=0,"",'Ark1'!Q61)</f>
        <v>26</v>
      </c>
      <c r="E41" s="26"/>
      <c r="F41" s="396">
        <f>+'Ark1'!R61</f>
        <v>262</v>
      </c>
      <c r="G41" s="46"/>
      <c r="H41" s="112">
        <f>+IF(F41=0,"",'Ark1'!AG61)</f>
        <v>9.4041636755204614</v>
      </c>
      <c r="I41" s="112"/>
      <c r="J41" s="112">
        <f>+IF(F41=0,"",'Ark1'!AH61)</f>
        <v>9.7481943508542184</v>
      </c>
      <c r="K41" s="112"/>
      <c r="L41" s="112"/>
      <c r="M41" s="112"/>
      <c r="N41" s="40">
        <f>+IF(F41=0,"",'Ark1'!S61)</f>
        <v>8.5</v>
      </c>
      <c r="O41" s="411"/>
      <c r="P41" s="112"/>
      <c r="Q41" s="40"/>
      <c r="R41" s="40"/>
      <c r="S41" s="40"/>
      <c r="T41" s="40">
        <f>+IF(F41=0,"",'Ark1'!T61)</f>
        <v>6.0152671755725198</v>
      </c>
      <c r="U41" s="411"/>
      <c r="V41" s="112">
        <f>+IF(F41=0,"",'Ark1'!U61)</f>
        <v>15.29465648854962</v>
      </c>
      <c r="W41" s="112"/>
      <c r="X41" s="134">
        <f>+IF(F41=0,"",'Ark1'!W61)</f>
        <v>2.6717557251908399</v>
      </c>
      <c r="Y41" s="134">
        <f>+IF(F41=0,"",'Ark1'!X61)</f>
        <v>35.877862595419849</v>
      </c>
      <c r="Z41" s="134">
        <f>+IF(F41=0,"",'Ark1'!Y61)</f>
        <v>1.5267175572519092</v>
      </c>
      <c r="AA41" s="112">
        <f>+IF(F41=0,"",'Ark1'!AA61)</f>
        <v>3.1202689494840437</v>
      </c>
      <c r="AB41" s="40">
        <f>+IF(F41=0,"",'Ark1'!AB61)</f>
        <v>1.3243174822878121</v>
      </c>
      <c r="AC41" s="40">
        <f>+IF(F41=0,"",'Ark1'!AC61)</f>
        <v>1.3646839682495615</v>
      </c>
      <c r="AD41" s="134">
        <f>+IF(F41=0,"",'Ark1'!AD61)</f>
        <v>40.595084200469969</v>
      </c>
      <c r="AE41" s="134">
        <f>+IF(F41=0,"",'Ark1'!AE61)</f>
        <v>35.891519191739818</v>
      </c>
      <c r="AF41" s="134">
        <f>+IF(F41=0,"",'Ark1'!AF61)</f>
        <v>29.777869305107167</v>
      </c>
      <c r="AG41" s="40">
        <f t="shared" si="15"/>
        <v>1.799371351594073</v>
      </c>
      <c r="AH41" s="26"/>
    </row>
    <row r="42" spans="1:96">
      <c r="A42" s="26"/>
      <c r="B42" s="46" t="str">
        <f t="shared" si="14"/>
        <v>Aug</v>
      </c>
      <c r="C42" s="46">
        <f>+'Ark1'!C62</f>
        <v>2022</v>
      </c>
      <c r="D42" s="46">
        <f>+IF(F42=0,"",'Ark1'!Q62)</f>
        <v>2</v>
      </c>
      <c r="E42" s="26"/>
      <c r="F42" s="396">
        <f>+'Ark1'!R62</f>
        <v>11</v>
      </c>
      <c r="G42" s="46"/>
      <c r="H42" s="112">
        <f>+IF(F42=0,"",'Ark1'!AG62)</f>
        <v>0.39483129935391248</v>
      </c>
      <c r="I42" s="112"/>
      <c r="J42" s="112">
        <f>+IF(F42=0,"",'Ark1'!AH62)</f>
        <v>0.32378834799827722</v>
      </c>
      <c r="K42" s="112"/>
      <c r="L42" s="112"/>
      <c r="M42" s="112"/>
      <c r="N42" s="40">
        <f>+IF(F42=0,"",'Ark1'!S62)</f>
        <v>6</v>
      </c>
      <c r="O42" s="411"/>
      <c r="P42" s="112"/>
      <c r="Q42" s="40"/>
      <c r="R42" s="40"/>
      <c r="S42" s="40"/>
      <c r="T42" s="40">
        <f>+IF(F42=0,"",'Ark1'!T62)</f>
        <v>4.7272727272727284</v>
      </c>
      <c r="U42" s="411"/>
      <c r="V42" s="112">
        <f>+IF(F42=0,"",'Ark1'!U62)</f>
        <v>12.1</v>
      </c>
      <c r="W42" s="112"/>
      <c r="X42" s="134">
        <f>+IF(F42=0,"",'Ark1'!W62)</f>
        <v>0</v>
      </c>
      <c r="Y42" s="134">
        <f>+IF(F42=0,"",'Ark1'!X62)</f>
        <v>27.272727272727277</v>
      </c>
      <c r="Z42" s="134">
        <f>+IF(F42=0,"",'Ark1'!Y62)</f>
        <v>0</v>
      </c>
      <c r="AA42" s="112">
        <f>+IF(F42=0,"",'Ark1'!AA62)</f>
        <v>3.9783505033207849</v>
      </c>
      <c r="AB42" s="40">
        <f>+IF(F42=0,"",'Ark1'!AB62)</f>
        <v>1.3483997249264841</v>
      </c>
      <c r="AC42" s="40">
        <f>+IF(F42=0,"",'Ark1'!AC62)</f>
        <v>1.482682402754552</v>
      </c>
      <c r="AD42" s="134">
        <f>+IF(F42=0,"",'Ark1'!AD62)</f>
        <v>88.122936425096114</v>
      </c>
      <c r="AE42" s="134">
        <f>+IF(F42=0,"",'Ark1'!AE62)</f>
        <v>86.923107247807337</v>
      </c>
      <c r="AF42" s="134">
        <f>+IF(F42=0,"",'Ark1'!AF62)</f>
        <v>81.848934753610109</v>
      </c>
      <c r="AG42" s="40">
        <f t="shared" si="15"/>
        <v>2.0166666666666666</v>
      </c>
      <c r="AH42" s="26"/>
    </row>
    <row r="43" spans="1:96" ht="15.6">
      <c r="A43" s="26"/>
      <c r="B43" s="46" t="str">
        <f t="shared" si="14"/>
        <v>Sep</v>
      </c>
      <c r="C43" s="46">
        <f>+'Ark1'!C63</f>
        <v>2022</v>
      </c>
      <c r="D43" s="46">
        <f>+IF(F43=0,"",'Ark1'!Q63)</f>
        <v>3</v>
      </c>
      <c r="E43" s="26"/>
      <c r="F43" s="396">
        <f>+'Ark1'!R63</f>
        <v>4</v>
      </c>
      <c r="G43" s="46"/>
      <c r="H43" s="112">
        <f>+IF(F43=0,"",'Ark1'!AG63)</f>
        <v>0.14357501794687724</v>
      </c>
      <c r="I43" s="112"/>
      <c r="J43" s="112">
        <f>+IF(F43=0,"",'Ark1'!AH63)</f>
        <v>0.15179859440339971</v>
      </c>
      <c r="K43" s="112"/>
      <c r="L43" s="112"/>
      <c r="M43" s="112"/>
      <c r="N43" s="40">
        <f>+IF(F43=0,"",'Ark1'!S63)</f>
        <v>6.25</v>
      </c>
      <c r="O43" s="411"/>
      <c r="P43" s="112"/>
      <c r="Q43" s="40"/>
      <c r="R43" s="40"/>
      <c r="S43" s="40"/>
      <c r="T43" s="40">
        <f>+IF(F43=0,"",'Ark1'!T63)</f>
        <v>4.75</v>
      </c>
      <c r="U43" s="411"/>
      <c r="V43" s="112">
        <f>+IF(F43=0,"",'Ark1'!U63)</f>
        <v>15.6</v>
      </c>
      <c r="W43" s="112"/>
      <c r="X43" s="134">
        <f>+IF(F43=0,"",'Ark1'!W63)</f>
        <v>0</v>
      </c>
      <c r="Y43" s="134">
        <f>+IF(F43=0,"",'Ark1'!X63)</f>
        <v>50</v>
      </c>
      <c r="Z43" s="134">
        <f>+IF(F43=0,"",'Ark1'!Y63)</f>
        <v>25</v>
      </c>
      <c r="AA43" s="112">
        <f>+IF(F43=0,"",'Ark1'!AA63)</f>
        <v>8.0495341480112987</v>
      </c>
      <c r="AB43" s="40">
        <f>+IF(F43=0,"",'Ark1'!AB63)</f>
        <v>2.384848003542364</v>
      </c>
      <c r="AC43" s="40">
        <f>+IF(F43=0,"",'Ark1'!AC63)</f>
        <v>1.0897247358851685</v>
      </c>
      <c r="AD43" s="134">
        <f>+IF(F43=0,"",'Ark1'!AD63)</f>
        <v>91.811624908944353</v>
      </c>
      <c r="AE43" s="134">
        <f>+IF(F43=0,"",'Ark1'!AE63)</f>
        <v>64.981136002026844</v>
      </c>
      <c r="AF43" s="134">
        <f>+IF(F43=0,"",'Ark1'!AF63)</f>
        <v>88.982422995118114</v>
      </c>
      <c r="AG43" s="40">
        <f t="shared" si="15"/>
        <v>2.496</v>
      </c>
      <c r="AH43" s="26"/>
      <c r="AK43" s="42"/>
      <c r="AL43" s="42"/>
      <c r="AM43" s="42"/>
      <c r="AO43" s="42"/>
      <c r="AP43" s="42"/>
      <c r="AQ43" s="4"/>
      <c r="AR43" s="2"/>
      <c r="AS43" s="2"/>
      <c r="AT43" s="2"/>
      <c r="AU43" s="2"/>
      <c r="AV43" s="2"/>
      <c r="AW43" s="2"/>
      <c r="AX43" s="2"/>
      <c r="AY43" s="2"/>
      <c r="AZ43" s="2"/>
      <c r="BB43" s="2"/>
      <c r="BI43" s="4"/>
      <c r="BJ43" s="2"/>
      <c r="BK43" s="2"/>
      <c r="BL43" s="2"/>
      <c r="BM43" s="2"/>
      <c r="BN43" s="2"/>
      <c r="BO43" s="2"/>
      <c r="BP43" s="2"/>
      <c r="BQ43" s="2"/>
      <c r="BR43" s="2"/>
      <c r="BT43" s="2"/>
      <c r="CA43" s="4"/>
      <c r="CB43" s="2"/>
      <c r="CC43" s="2"/>
      <c r="CD43" s="2"/>
      <c r="CE43" s="2"/>
      <c r="CF43" s="2"/>
      <c r="CG43" s="2"/>
      <c r="CH43" s="2"/>
      <c r="CI43" s="2"/>
      <c r="CJ43" s="2"/>
      <c r="CL43" s="2"/>
    </row>
    <row r="44" spans="1:96" ht="15.6">
      <c r="A44" s="26"/>
      <c r="B44" s="46" t="str">
        <f t="shared" si="14"/>
        <v>Okt</v>
      </c>
      <c r="C44" s="46">
        <f>+'Ark1'!C64</f>
        <v>2022</v>
      </c>
      <c r="D44" s="46">
        <f>+IF(F44=0,"",'Ark1'!Q64)</f>
        <v>1</v>
      </c>
      <c r="E44" s="26"/>
      <c r="F44" s="396">
        <f>+'Ark1'!R64</f>
        <v>1</v>
      </c>
      <c r="G44" s="46"/>
      <c r="H44" s="112">
        <f>+IF(F44=0,"",'Ark1'!AG64)</f>
        <v>3.5893754486719311E-2</v>
      </c>
      <c r="I44" s="112"/>
      <c r="J44" s="112">
        <f>+IF(F44=0,"",'Ark1'!AH64)</f>
        <v>4.4274590034324914E-2</v>
      </c>
      <c r="K44" s="112"/>
      <c r="L44" s="112"/>
      <c r="M44" s="112"/>
      <c r="N44" s="40">
        <f>+IF(F44=0,"",'Ark1'!S64)</f>
        <v>8</v>
      </c>
      <c r="O44" s="411"/>
      <c r="P44" s="112"/>
      <c r="Q44" s="40"/>
      <c r="R44" s="40"/>
      <c r="S44" s="40"/>
      <c r="T44" s="40">
        <f>+IF(F44=0,"",'Ark1'!T64)</f>
        <v>6</v>
      </c>
      <c r="U44" s="411"/>
      <c r="V44" s="112">
        <f>+IF(F44=0,"",'Ark1'!U64)</f>
        <v>18.2</v>
      </c>
      <c r="W44" s="112"/>
      <c r="X44" s="134">
        <f>+IF(F44=0,"",'Ark1'!W64)</f>
        <v>0</v>
      </c>
      <c r="Y44" s="134">
        <f>+IF(F44=0,"",'Ark1'!X64)</f>
        <v>100</v>
      </c>
      <c r="Z44" s="134">
        <f>+IF(F44=0,"",'Ark1'!Y64)</f>
        <v>0</v>
      </c>
      <c r="AA44" s="112">
        <f>+IF(F44=0,"",'Ark1'!AA64)</f>
        <v>0</v>
      </c>
      <c r="AB44" s="40">
        <f>+IF(F44=0,"",'Ark1'!AB64)</f>
        <v>0</v>
      </c>
      <c r="AC44" s="40">
        <f>+IF(F44=0,"",'Ark1'!AC64)</f>
        <v>0</v>
      </c>
      <c r="AD44" s="134">
        <f>+IF(F44=0,"",'Ark1'!AD64)</f>
        <v>0</v>
      </c>
      <c r="AE44" s="134">
        <f>+IF(F44=0,"",'Ark1'!AE64)</f>
        <v>0</v>
      </c>
      <c r="AF44" s="134">
        <f>+IF(F44=0,"",'Ark1'!AF64)</f>
        <v>0</v>
      </c>
      <c r="AG44" s="40">
        <f t="shared" si="15"/>
        <v>2.2749999999999999</v>
      </c>
      <c r="AH44" s="26"/>
      <c r="AK44" s="24"/>
      <c r="AL44" s="24"/>
      <c r="AM44" s="24"/>
      <c r="AN44" s="42"/>
      <c r="AO44" s="24"/>
      <c r="AP44" s="24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</row>
    <row r="45" spans="1:96" s="2" customFormat="1" ht="15.6">
      <c r="A45" s="26"/>
      <c r="B45" s="46" t="str">
        <f t="shared" si="14"/>
        <v>Nov</v>
      </c>
      <c r="C45" s="46">
        <f>+'Ark1'!C65</f>
        <v>2022</v>
      </c>
      <c r="D45" s="46" t="str">
        <f>+IF(F45=0,"",'Ark1'!Q65)</f>
        <v/>
      </c>
      <c r="E45" s="26"/>
      <c r="F45" s="396">
        <f>+'Ark1'!R65</f>
        <v>0</v>
      </c>
      <c r="G45" s="46"/>
      <c r="H45" s="112" t="str">
        <f>+IF(F45=0,"",'Ark1'!AG65)</f>
        <v/>
      </c>
      <c r="I45" s="112"/>
      <c r="J45" s="112" t="str">
        <f>+IF(F45=0,"",'Ark1'!AH65)</f>
        <v/>
      </c>
      <c r="K45" s="112"/>
      <c r="L45" s="112"/>
      <c r="M45" s="112"/>
      <c r="N45" s="40" t="str">
        <f>+IF(F45=0,"",'Ark1'!S65)</f>
        <v/>
      </c>
      <c r="O45" s="411"/>
      <c r="P45" s="112"/>
      <c r="Q45" s="40"/>
      <c r="R45" s="40"/>
      <c r="S45" s="40"/>
      <c r="T45" s="40" t="str">
        <f>+IF(F45=0,"",'Ark1'!T65)</f>
        <v/>
      </c>
      <c r="U45" s="411"/>
      <c r="V45" s="112" t="str">
        <f>+IF(F45=0,"",'Ark1'!U65)</f>
        <v/>
      </c>
      <c r="W45" s="112"/>
      <c r="X45" s="134" t="str">
        <f>+IF(F45=0,"",'Ark1'!W65)</f>
        <v/>
      </c>
      <c r="Y45" s="134" t="str">
        <f>+IF(F45=0,"",'Ark1'!X65)</f>
        <v/>
      </c>
      <c r="Z45" s="134" t="str">
        <f>+IF(F45=0,"",'Ark1'!Y65)</f>
        <v/>
      </c>
      <c r="AA45" s="112" t="str">
        <f>+IF(F45=0,"",'Ark1'!AA65)</f>
        <v/>
      </c>
      <c r="AB45" s="40" t="str">
        <f>+IF(F45=0,"",'Ark1'!AB65)</f>
        <v/>
      </c>
      <c r="AC45" s="40" t="str">
        <f>+IF(F45=0,"",'Ark1'!AC65)</f>
        <v/>
      </c>
      <c r="AD45" s="134" t="str">
        <f>+IF(F45=0,"",'Ark1'!AD65)</f>
        <v/>
      </c>
      <c r="AE45" s="134" t="str">
        <f>+IF(F45=0,"",'Ark1'!AE65)</f>
        <v/>
      </c>
      <c r="AF45" s="134" t="str">
        <f>+IF(F45=0,"",'Ark1'!AF65)</f>
        <v/>
      </c>
      <c r="AG45" s="40" t="str">
        <f t="shared" si="15"/>
        <v/>
      </c>
      <c r="AH45" s="26"/>
      <c r="AI45"/>
      <c r="AJ45"/>
      <c r="AK45" s="43"/>
      <c r="AL45" s="43"/>
      <c r="AM45" s="43"/>
      <c r="AN45" s="24"/>
      <c r="AO45" s="43"/>
      <c r="AP45" s="43"/>
      <c r="AQ45" s="45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45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45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</row>
    <row r="46" spans="1:96" s="3" customFormat="1">
      <c r="A46" s="26"/>
      <c r="B46" s="46" t="str">
        <f t="shared" si="14"/>
        <v>Des</v>
      </c>
      <c r="C46" s="46">
        <f>+'Ark1'!C66</f>
        <v>2022</v>
      </c>
      <c r="D46" s="46" t="str">
        <f>+IF(F46=0,"",'Ark1'!Q66)</f>
        <v/>
      </c>
      <c r="E46" s="26"/>
      <c r="F46" s="396">
        <f>+'Ark1'!R66</f>
        <v>0</v>
      </c>
      <c r="G46" s="46"/>
      <c r="H46" s="112" t="str">
        <f>+IF(F46=0,"",'Ark1'!AG66)</f>
        <v/>
      </c>
      <c r="I46" s="112"/>
      <c r="J46" s="112" t="str">
        <f>+IF(F46=0,"",'Ark1'!AH66)</f>
        <v/>
      </c>
      <c r="K46" s="112"/>
      <c r="L46" s="112"/>
      <c r="M46" s="112"/>
      <c r="N46" s="40" t="str">
        <f>+IF(F46=0,"",'Ark1'!S66)</f>
        <v/>
      </c>
      <c r="O46" s="411"/>
      <c r="P46" s="112"/>
      <c r="Q46" s="40"/>
      <c r="R46" s="40"/>
      <c r="S46" s="40"/>
      <c r="T46" s="40" t="str">
        <f>+IF(F46=0,"",'Ark1'!T66)</f>
        <v/>
      </c>
      <c r="U46" s="411"/>
      <c r="V46" s="112" t="str">
        <f>+IF(F46=0,"",'Ark1'!U66)</f>
        <v/>
      </c>
      <c r="W46" s="112"/>
      <c r="X46" s="134" t="str">
        <f>+IF(F46=0,"",'Ark1'!W66)</f>
        <v/>
      </c>
      <c r="Y46" s="134" t="str">
        <f>+IF(F46=0,"",'Ark1'!X66)</f>
        <v/>
      </c>
      <c r="Z46" s="134" t="str">
        <f>+IF(F46=0,"",'Ark1'!Y66)</f>
        <v/>
      </c>
      <c r="AA46" s="112" t="str">
        <f>+IF(F46=0,"",'Ark1'!AA66)</f>
        <v/>
      </c>
      <c r="AB46" s="40" t="str">
        <f>+IF(F46=0,"",'Ark1'!AB66)</f>
        <v/>
      </c>
      <c r="AC46" s="40" t="str">
        <f>+IF(F46=0,"",'Ark1'!AC66)</f>
        <v/>
      </c>
      <c r="AD46" s="134" t="str">
        <f>+IF(F46=0,"",'Ark1'!AD66)</f>
        <v/>
      </c>
      <c r="AE46" s="134" t="str">
        <f>+IF(F46=0,"",'Ark1'!AE66)</f>
        <v/>
      </c>
      <c r="AF46" s="134" t="str">
        <f>+IF(F46=0,"",'Ark1'!AF66)</f>
        <v/>
      </c>
      <c r="AG46" s="40" t="str">
        <f t="shared" si="15"/>
        <v/>
      </c>
      <c r="AH46" s="26"/>
      <c r="AI46"/>
      <c r="AJ46"/>
      <c r="AK46" s="43"/>
      <c r="AL46" s="43"/>
      <c r="AM46" s="43"/>
      <c r="AN46" s="43"/>
      <c r="AO46" s="43"/>
      <c r="AP46" s="43"/>
      <c r="AQ46" s="34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34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34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</row>
    <row r="47" spans="1:96">
      <c r="A47" s="26"/>
      <c r="B47" s="26"/>
      <c r="C47" s="26"/>
      <c r="D47" s="26"/>
      <c r="E47" s="26"/>
      <c r="F47" s="337"/>
      <c r="G47" s="26"/>
      <c r="H47" s="110"/>
      <c r="I47" s="110"/>
      <c r="J47" s="110"/>
      <c r="K47" s="110"/>
      <c r="L47" s="110"/>
      <c r="M47" s="110"/>
      <c r="N47" s="26"/>
      <c r="O47" s="406"/>
      <c r="P47" s="110"/>
      <c r="Q47" s="26"/>
      <c r="R47" s="26"/>
      <c r="S47" s="26"/>
      <c r="T47" s="26"/>
      <c r="U47" s="406"/>
      <c r="V47" s="110"/>
      <c r="W47" s="110"/>
      <c r="X47" s="131"/>
      <c r="Y47" s="131"/>
      <c r="Z47" s="131"/>
      <c r="AA47" s="110"/>
      <c r="AB47" s="26"/>
      <c r="AC47" s="26"/>
      <c r="AD47" s="131"/>
      <c r="AE47" s="131"/>
      <c r="AF47" s="131"/>
      <c r="AG47" s="26"/>
      <c r="AH47" s="26"/>
    </row>
    <row r="48" spans="1:96" s="482" customFormat="1">
      <c r="A48" s="26"/>
      <c r="B48" s="26"/>
      <c r="C48" s="26"/>
      <c r="D48" s="26"/>
      <c r="E48" s="26"/>
      <c r="F48" s="337"/>
      <c r="G48" s="26"/>
      <c r="H48" s="110"/>
      <c r="I48" s="110"/>
      <c r="J48" s="110"/>
      <c r="K48" s="110"/>
      <c r="L48" s="110"/>
      <c r="M48" s="110"/>
      <c r="N48" s="26"/>
      <c r="O48" s="406"/>
      <c r="P48" s="110"/>
      <c r="Q48" s="26"/>
      <c r="R48" s="26"/>
      <c r="S48" s="26"/>
      <c r="T48" s="26"/>
      <c r="U48" s="406"/>
      <c r="V48" s="110"/>
      <c r="W48" s="110"/>
      <c r="X48" s="131"/>
      <c r="Y48" s="131"/>
      <c r="Z48" s="131"/>
      <c r="AA48" s="110"/>
      <c r="AB48" s="26"/>
      <c r="AC48" s="26"/>
      <c r="AD48" s="131"/>
      <c r="AE48" s="131"/>
      <c r="AF48" s="131"/>
      <c r="AG48" s="26"/>
      <c r="AH48" s="26"/>
    </row>
    <row r="49" spans="1:62" s="482" customFormat="1">
      <c r="A49" s="26"/>
      <c r="B49" s="26"/>
      <c r="C49" s="26"/>
      <c r="D49" s="26"/>
      <c r="E49" s="26"/>
      <c r="F49" s="337"/>
      <c r="G49" s="26"/>
      <c r="H49" s="110"/>
      <c r="I49" s="110"/>
      <c r="J49" s="110"/>
      <c r="K49" s="110"/>
      <c r="L49" s="110"/>
      <c r="M49" s="110"/>
      <c r="N49" s="26"/>
      <c r="O49" s="406"/>
      <c r="P49" s="110"/>
      <c r="Q49" s="26"/>
      <c r="R49" s="26"/>
      <c r="S49" s="26"/>
      <c r="T49" s="26"/>
      <c r="U49" s="406"/>
      <c r="V49" s="110"/>
      <c r="W49" s="110"/>
      <c r="X49" s="131"/>
      <c r="Y49" s="131"/>
      <c r="Z49" s="131"/>
      <c r="AA49" s="110"/>
      <c r="AB49" s="26"/>
      <c r="AC49" s="26"/>
      <c r="AD49" s="131"/>
      <c r="AE49" s="131"/>
      <c r="AF49" s="131"/>
      <c r="AG49" s="26"/>
      <c r="AH49" s="26"/>
    </row>
    <row r="50" spans="1:62">
      <c r="V50" s="295"/>
      <c r="W50" s="295"/>
      <c r="X50" s="135"/>
      <c r="Y50" s="135"/>
      <c r="Z50" s="135"/>
      <c r="AA50" s="295"/>
      <c r="AB50" s="21"/>
      <c r="AC50" s="21"/>
      <c r="AD50" s="135"/>
      <c r="AE50" s="135"/>
      <c r="AF50" s="135"/>
      <c r="AG50" s="21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</row>
    <row r="51" spans="1:62">
      <c r="V51" s="295"/>
      <c r="W51" s="295"/>
      <c r="X51" s="135"/>
      <c r="Y51" s="135"/>
      <c r="Z51" s="135"/>
      <c r="AA51" s="295"/>
      <c r="AB51" s="21"/>
      <c r="AC51" s="21"/>
      <c r="AD51" s="135"/>
      <c r="AE51" s="135"/>
      <c r="AF51" s="135"/>
      <c r="AG51" s="21"/>
      <c r="AH51" s="21"/>
      <c r="AI51" s="73"/>
      <c r="AJ51" s="73"/>
      <c r="AK51" s="73"/>
      <c r="AL51" s="73"/>
      <c r="AM51" s="73"/>
      <c r="AN51" s="73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</row>
    <row r="52" spans="1:62">
      <c r="V52" s="295"/>
      <c r="W52" s="295"/>
      <c r="X52" s="135"/>
      <c r="Y52" s="135"/>
      <c r="Z52" s="135"/>
      <c r="AA52" s="295"/>
      <c r="AB52" s="21"/>
      <c r="AC52" s="21"/>
      <c r="AD52" s="135"/>
      <c r="AE52" s="135"/>
      <c r="AF52" s="135"/>
      <c r="AG52" s="21"/>
      <c r="AH52" s="21"/>
      <c r="AI52" s="73"/>
      <c r="AJ52" s="73"/>
      <c r="AK52" s="73"/>
      <c r="AL52" s="73"/>
      <c r="AM52" s="73"/>
      <c r="AN52" s="73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</row>
    <row r="53" spans="1:62">
      <c r="V53" s="295"/>
      <c r="W53" s="295"/>
      <c r="X53" s="135"/>
      <c r="Y53" s="135"/>
      <c r="Z53" s="135"/>
      <c r="AA53" s="295"/>
      <c r="AB53" s="21"/>
      <c r="AC53" s="21"/>
      <c r="AD53" s="135"/>
      <c r="AE53" s="135"/>
      <c r="AF53" s="135"/>
      <c r="AG53" s="21"/>
      <c r="AH53" s="21"/>
      <c r="AI53" s="73"/>
      <c r="AJ53" s="73"/>
      <c r="AK53" s="73"/>
      <c r="AL53" s="73"/>
      <c r="AM53" s="73"/>
      <c r="AN53" s="73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</row>
    <row r="54" spans="1:62">
      <c r="V54" s="295"/>
      <c r="W54" s="295"/>
      <c r="X54" s="135"/>
      <c r="Y54" s="135"/>
      <c r="Z54" s="135"/>
      <c r="AA54" s="295"/>
      <c r="AB54" s="21"/>
      <c r="AC54" s="21"/>
      <c r="AD54" s="135"/>
      <c r="AE54" s="135"/>
      <c r="AF54" s="135"/>
      <c r="AG54" s="21"/>
      <c r="AH54" s="21"/>
      <c r="AI54" s="73"/>
      <c r="AJ54" s="73"/>
      <c r="AK54" s="73"/>
      <c r="AL54" s="73"/>
      <c r="AM54" s="73"/>
      <c r="AN54" s="73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</row>
    <row r="55" spans="1:62">
      <c r="V55" s="295"/>
      <c r="W55" s="295"/>
      <c r="X55" s="135"/>
      <c r="Y55" s="135"/>
      <c r="Z55" s="135"/>
      <c r="AA55" s="295"/>
      <c r="AB55" s="21"/>
      <c r="AC55" s="21"/>
      <c r="AD55" s="135"/>
      <c r="AE55" s="135"/>
      <c r="AF55" s="135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U55" s="21"/>
      <c r="AW55" s="21"/>
    </row>
    <row r="56" spans="1:62">
      <c r="V56" s="295"/>
      <c r="W56" s="295"/>
      <c r="X56" s="135"/>
      <c r="Y56" s="135"/>
      <c r="Z56" s="135"/>
      <c r="AA56" s="295"/>
      <c r="AB56" s="21"/>
      <c r="AC56" s="21"/>
      <c r="AD56" s="135"/>
      <c r="AE56" s="135"/>
      <c r="AF56" s="135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U56" s="21"/>
      <c r="AW56" s="21"/>
    </row>
    <row r="57" spans="1:62">
      <c r="V57" s="295"/>
      <c r="W57" s="295"/>
      <c r="X57" s="135"/>
      <c r="Y57" s="135"/>
      <c r="Z57" s="135"/>
      <c r="AA57" s="295"/>
      <c r="AB57" s="21"/>
      <c r="AC57" s="21"/>
      <c r="AD57" s="135"/>
      <c r="AE57" s="135"/>
      <c r="AF57" s="135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U57" s="21"/>
      <c r="AW57" s="21"/>
    </row>
    <row r="58" spans="1:62">
      <c r="V58" s="295"/>
      <c r="W58" s="295"/>
      <c r="X58" s="135"/>
      <c r="Y58" s="135"/>
      <c r="Z58" s="135"/>
      <c r="AA58" s="295"/>
      <c r="AB58" s="21"/>
      <c r="AC58" s="21"/>
      <c r="AD58" s="135"/>
      <c r="AE58" s="135"/>
      <c r="AF58" s="135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U58" s="21"/>
      <c r="AW58" s="21"/>
    </row>
    <row r="59" spans="1:62">
      <c r="V59" s="295"/>
      <c r="W59" s="295"/>
      <c r="X59" s="135"/>
      <c r="Y59" s="135"/>
      <c r="Z59" s="135"/>
      <c r="AA59" s="295"/>
      <c r="AB59" s="21"/>
      <c r="AC59" s="21"/>
      <c r="AD59" s="135"/>
      <c r="AE59" s="135"/>
      <c r="AF59" s="135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U59" s="21"/>
      <c r="AW59" s="21"/>
    </row>
    <row r="60" spans="1:62">
      <c r="V60" s="295"/>
      <c r="W60" s="295"/>
      <c r="X60" s="135"/>
      <c r="Y60" s="135"/>
      <c r="Z60" s="135"/>
      <c r="AA60" s="295"/>
      <c r="AB60" s="21"/>
      <c r="AC60" s="21"/>
      <c r="AD60" s="135"/>
      <c r="AE60" s="135"/>
      <c r="AF60" s="135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U60" s="21"/>
      <c r="AW60" s="21"/>
    </row>
    <row r="61" spans="1:62">
      <c r="V61" s="295"/>
      <c r="W61" s="295"/>
      <c r="X61" s="135"/>
      <c r="Y61" s="135"/>
      <c r="Z61" s="135"/>
      <c r="AA61" s="295"/>
      <c r="AB61" s="21"/>
      <c r="AC61" s="21"/>
      <c r="AD61" s="135"/>
      <c r="AE61" s="135"/>
      <c r="AF61" s="135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U61" s="21"/>
      <c r="AW61" s="21"/>
    </row>
    <row r="62" spans="1:62">
      <c r="V62" s="295"/>
      <c r="W62" s="295"/>
      <c r="X62" s="135"/>
      <c r="Y62" s="135"/>
      <c r="Z62" s="135"/>
      <c r="AA62" s="295"/>
      <c r="AB62" s="21"/>
      <c r="AC62" s="21"/>
      <c r="AD62" s="135"/>
      <c r="AE62" s="135"/>
      <c r="AF62" s="135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U62" s="21"/>
      <c r="AW62" s="21"/>
    </row>
    <row r="63" spans="1:62">
      <c r="V63" s="295"/>
      <c r="W63" s="295"/>
      <c r="X63" s="135"/>
      <c r="Y63" s="135"/>
      <c r="Z63" s="135"/>
      <c r="AA63" s="295"/>
      <c r="AB63" s="21"/>
      <c r="AC63" s="21"/>
      <c r="AD63" s="135"/>
      <c r="AE63" s="135"/>
      <c r="AF63" s="135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U63" s="21"/>
      <c r="AW63" s="21"/>
    </row>
    <row r="64" spans="1:62">
      <c r="V64" s="295"/>
      <c r="W64" s="295"/>
      <c r="X64" s="135"/>
      <c r="Y64" s="135"/>
      <c r="Z64" s="135"/>
      <c r="AA64" s="295"/>
      <c r="AB64" s="21"/>
      <c r="AC64" s="21"/>
      <c r="AD64" s="135"/>
      <c r="AE64" s="135"/>
      <c r="AF64" s="135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U64" s="21"/>
      <c r="AW64" s="21"/>
    </row>
    <row r="65" spans="22:49">
      <c r="V65" s="295"/>
      <c r="W65" s="295"/>
      <c r="X65" s="135"/>
      <c r="Y65" s="135"/>
      <c r="Z65" s="135"/>
      <c r="AA65" s="295"/>
      <c r="AB65" s="21"/>
      <c r="AC65" s="21"/>
      <c r="AD65" s="135"/>
      <c r="AE65" s="135"/>
      <c r="AF65" s="135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U65" s="21"/>
      <c r="AW65" s="21"/>
    </row>
    <row r="66" spans="22:49">
      <c r="V66" s="295"/>
      <c r="W66" s="295"/>
      <c r="X66" s="135"/>
      <c r="Y66" s="135"/>
      <c r="Z66" s="135"/>
      <c r="AA66" s="295"/>
      <c r="AB66" s="21"/>
      <c r="AC66" s="21"/>
      <c r="AD66" s="135"/>
      <c r="AE66" s="135"/>
      <c r="AF66" s="135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U66" s="21"/>
      <c r="AW66" s="21"/>
    </row>
    <row r="71" spans="22:49">
      <c r="V71" s="296"/>
      <c r="W71" s="296"/>
      <c r="X71" s="136"/>
      <c r="Y71" s="136"/>
      <c r="Z71" s="136"/>
      <c r="AA71" s="296"/>
      <c r="AB71" s="15"/>
      <c r="AC71" s="15"/>
      <c r="AD71" s="136"/>
      <c r="AE71" s="136"/>
      <c r="AF71" s="136"/>
      <c r="AG71" s="15"/>
      <c r="AH71" s="15"/>
      <c r="AI71" s="15"/>
      <c r="AJ71" s="15"/>
    </row>
    <row r="72" spans="22:49">
      <c r="V72" s="296"/>
      <c r="W72" s="296"/>
      <c r="X72" s="136"/>
      <c r="Y72" s="136"/>
      <c r="Z72" s="136"/>
      <c r="AA72" s="296"/>
      <c r="AB72" s="15"/>
      <c r="AC72" s="15"/>
      <c r="AD72" s="136"/>
      <c r="AE72" s="136"/>
      <c r="AF72" s="136"/>
      <c r="AG72" s="15"/>
      <c r="AH72" s="15"/>
      <c r="AI72" s="15"/>
      <c r="AJ72" s="15"/>
    </row>
    <row r="73" spans="22:49">
      <c r="V73" s="296"/>
      <c r="W73" s="296"/>
      <c r="X73" s="136"/>
      <c r="Y73" s="136"/>
      <c r="Z73" s="136"/>
      <c r="AA73" s="296"/>
      <c r="AB73" s="15"/>
      <c r="AC73" s="15"/>
      <c r="AD73" s="136"/>
      <c r="AE73" s="136"/>
      <c r="AF73" s="136"/>
      <c r="AG73" s="15"/>
      <c r="AH73" s="15"/>
      <c r="AI73" s="15"/>
      <c r="AJ73" s="15"/>
    </row>
    <row r="74" spans="22:49">
      <c r="V74" s="296"/>
      <c r="W74" s="296"/>
      <c r="X74" s="136"/>
      <c r="Y74" s="136"/>
      <c r="Z74" s="136"/>
      <c r="AA74" s="296"/>
      <c r="AB74" s="15"/>
      <c r="AC74" s="15"/>
      <c r="AD74" s="136"/>
      <c r="AE74" s="136"/>
      <c r="AF74" s="136"/>
      <c r="AG74" s="15"/>
      <c r="AH74" s="15"/>
      <c r="AI74" s="15"/>
      <c r="AJ74" s="15"/>
    </row>
    <row r="75" spans="22:49">
      <c r="V75" s="296"/>
      <c r="W75" s="296"/>
      <c r="X75" s="136"/>
      <c r="Y75" s="136"/>
      <c r="Z75" s="136"/>
      <c r="AA75" s="296"/>
      <c r="AB75" s="15"/>
      <c r="AC75" s="15"/>
      <c r="AD75" s="136"/>
      <c r="AE75" s="136"/>
      <c r="AF75" s="136"/>
      <c r="AG75" s="15"/>
      <c r="AH75" s="15"/>
      <c r="AI75" s="15"/>
      <c r="AJ75" s="15"/>
    </row>
    <row r="76" spans="22:49">
      <c r="V76" s="296"/>
      <c r="W76" s="296"/>
      <c r="X76" s="136"/>
      <c r="Y76" s="136"/>
      <c r="Z76" s="136"/>
      <c r="AA76" s="296"/>
      <c r="AB76" s="15"/>
      <c r="AC76" s="15"/>
      <c r="AD76" s="136"/>
      <c r="AE76" s="136"/>
      <c r="AF76" s="136"/>
      <c r="AG76" s="15"/>
      <c r="AH76" s="15"/>
      <c r="AI76" s="15"/>
      <c r="AJ76" s="15"/>
    </row>
    <row r="77" spans="22:49">
      <c r="V77" s="296"/>
      <c r="W77" s="296"/>
      <c r="X77" s="136"/>
      <c r="Y77" s="136"/>
      <c r="Z77" s="136"/>
      <c r="AA77" s="296"/>
      <c r="AB77" s="15"/>
      <c r="AC77" s="15"/>
      <c r="AD77" s="136"/>
      <c r="AE77" s="136"/>
      <c r="AF77" s="136"/>
      <c r="AG77" s="15"/>
      <c r="AH77" s="15"/>
      <c r="AI77" s="15"/>
      <c r="AJ77" s="15"/>
    </row>
    <row r="78" spans="22:49">
      <c r="V78" s="296"/>
      <c r="W78" s="296"/>
      <c r="X78" s="136"/>
      <c r="Y78" s="136"/>
      <c r="Z78" s="136"/>
      <c r="AA78" s="296"/>
      <c r="AB78" s="15"/>
      <c r="AC78" s="15"/>
      <c r="AD78" s="136"/>
      <c r="AE78" s="136"/>
      <c r="AF78" s="136"/>
      <c r="AG78" s="15"/>
      <c r="AH78" s="15"/>
      <c r="AI78" s="15"/>
      <c r="AJ78" s="15"/>
    </row>
    <row r="89" spans="22:36">
      <c r="V89" s="296"/>
      <c r="W89" s="296"/>
      <c r="X89" s="136"/>
      <c r="Y89" s="136"/>
      <c r="Z89" s="136"/>
      <c r="AA89" s="296"/>
      <c r="AB89" s="15"/>
      <c r="AC89" s="15"/>
      <c r="AD89" s="136"/>
      <c r="AE89" s="136"/>
      <c r="AF89" s="136"/>
      <c r="AG89" s="15"/>
      <c r="AH89" s="15"/>
      <c r="AI89" s="15"/>
      <c r="AJ89" s="15"/>
    </row>
    <row r="90" spans="22:36">
      <c r="V90" s="296"/>
      <c r="W90" s="296"/>
      <c r="X90" s="136"/>
      <c r="Y90" s="136"/>
      <c r="Z90" s="136"/>
      <c r="AA90" s="296"/>
      <c r="AB90" s="15"/>
      <c r="AC90" s="15"/>
      <c r="AD90" s="136"/>
      <c r="AE90" s="136"/>
      <c r="AF90" s="136"/>
      <c r="AG90" s="15"/>
      <c r="AH90" s="15"/>
      <c r="AI90" s="15"/>
      <c r="AJ90" s="15"/>
    </row>
    <row r="91" spans="22:36">
      <c r="V91" s="296"/>
      <c r="W91" s="296"/>
      <c r="X91" s="136"/>
      <c r="Y91" s="136"/>
      <c r="Z91" s="136"/>
      <c r="AA91" s="296"/>
      <c r="AB91" s="15"/>
      <c r="AC91" s="15"/>
      <c r="AD91" s="136"/>
      <c r="AE91" s="136"/>
      <c r="AF91" s="136"/>
      <c r="AG91" s="15"/>
      <c r="AH91" s="15"/>
      <c r="AI91" s="15"/>
      <c r="AJ91" s="15"/>
    </row>
    <row r="92" spans="22:36">
      <c r="V92" s="296"/>
      <c r="W92" s="296"/>
      <c r="X92" s="136"/>
      <c r="Y92" s="136"/>
      <c r="Z92" s="136"/>
      <c r="AA92" s="296"/>
      <c r="AB92" s="15"/>
      <c r="AC92" s="15"/>
      <c r="AD92" s="136"/>
      <c r="AE92" s="136"/>
      <c r="AF92" s="136"/>
      <c r="AG92" s="15"/>
      <c r="AH92" s="15"/>
      <c r="AI92" s="15"/>
      <c r="AJ92" s="15"/>
    </row>
    <row r="93" spans="22:36">
      <c r="V93" s="296"/>
      <c r="W93" s="296"/>
      <c r="X93" s="136"/>
      <c r="Y93" s="136"/>
      <c r="Z93" s="136"/>
      <c r="AA93" s="296"/>
      <c r="AB93" s="15"/>
      <c r="AC93" s="15"/>
      <c r="AD93" s="136"/>
      <c r="AE93" s="136"/>
      <c r="AF93" s="136"/>
      <c r="AG93" s="15"/>
      <c r="AH93" s="15"/>
      <c r="AI93" s="15"/>
      <c r="AJ93" s="15"/>
    </row>
    <row r="94" spans="22:36">
      <c r="V94" s="296"/>
      <c r="W94" s="296"/>
      <c r="X94" s="136"/>
      <c r="Y94" s="136"/>
      <c r="Z94" s="136"/>
      <c r="AA94" s="296"/>
      <c r="AB94" s="15"/>
      <c r="AC94" s="15"/>
      <c r="AD94" s="136"/>
      <c r="AE94" s="136"/>
      <c r="AF94" s="136"/>
      <c r="AG94" s="15"/>
      <c r="AH94" s="15"/>
      <c r="AI94" s="15"/>
      <c r="AJ94" s="15"/>
    </row>
    <row r="95" spans="22:36">
      <c r="V95" s="296"/>
      <c r="W95" s="296"/>
      <c r="X95" s="136"/>
      <c r="Y95" s="136"/>
      <c r="Z95" s="136"/>
      <c r="AA95" s="296"/>
      <c r="AB95" s="15"/>
      <c r="AC95" s="15"/>
      <c r="AD95" s="136"/>
      <c r="AE95" s="136"/>
      <c r="AF95" s="136"/>
      <c r="AG95" s="15"/>
      <c r="AH95" s="15"/>
      <c r="AI95" s="15"/>
      <c r="AJ95" s="15"/>
    </row>
    <row r="96" spans="22:36">
      <c r="V96" s="296"/>
      <c r="W96" s="296"/>
      <c r="X96" s="136"/>
      <c r="Y96" s="136"/>
      <c r="Z96" s="136"/>
      <c r="AA96" s="296"/>
      <c r="AB96" s="15"/>
      <c r="AC96" s="15"/>
      <c r="AD96" s="136"/>
      <c r="AE96" s="136"/>
      <c r="AF96" s="136"/>
      <c r="AG96" s="15"/>
      <c r="AH96" s="15"/>
      <c r="AI96" s="15"/>
      <c r="AJ96" s="15"/>
    </row>
    <row r="107" spans="22:36">
      <c r="V107" s="296"/>
      <c r="W107" s="296"/>
      <c r="X107" s="136"/>
      <c r="Y107" s="136"/>
      <c r="Z107" s="136"/>
      <c r="AA107" s="296"/>
      <c r="AB107" s="15"/>
      <c r="AC107" s="15"/>
      <c r="AD107" s="136"/>
      <c r="AE107" s="136"/>
      <c r="AF107" s="136"/>
      <c r="AG107" s="15"/>
      <c r="AH107" s="15"/>
      <c r="AI107" s="15"/>
      <c r="AJ107" s="15"/>
    </row>
    <row r="108" spans="22:36">
      <c r="V108" s="296"/>
      <c r="W108" s="296"/>
      <c r="X108" s="136"/>
      <c r="Y108" s="136"/>
      <c r="Z108" s="136"/>
      <c r="AA108" s="296"/>
      <c r="AB108" s="15"/>
      <c r="AC108" s="15"/>
      <c r="AD108" s="136"/>
      <c r="AE108" s="136"/>
      <c r="AF108" s="136"/>
      <c r="AG108" s="15"/>
      <c r="AH108" s="15"/>
      <c r="AI108" s="15"/>
      <c r="AJ108" s="15"/>
    </row>
    <row r="109" spans="22:36">
      <c r="V109" s="296"/>
      <c r="W109" s="296"/>
      <c r="X109" s="136"/>
      <c r="Y109" s="136"/>
      <c r="Z109" s="136"/>
      <c r="AA109" s="296"/>
      <c r="AB109" s="15"/>
      <c r="AC109" s="15"/>
      <c r="AD109" s="136"/>
      <c r="AE109" s="136"/>
      <c r="AF109" s="136"/>
      <c r="AG109" s="15"/>
      <c r="AH109" s="15"/>
      <c r="AI109" s="15"/>
      <c r="AJ109" s="15"/>
    </row>
    <row r="110" spans="22:36">
      <c r="V110" s="296"/>
      <c r="W110" s="296"/>
      <c r="X110" s="136"/>
      <c r="Y110" s="136"/>
      <c r="Z110" s="136"/>
      <c r="AA110" s="296"/>
      <c r="AB110" s="15"/>
      <c r="AC110" s="15"/>
      <c r="AD110" s="136"/>
      <c r="AE110" s="136"/>
      <c r="AF110" s="136"/>
      <c r="AG110" s="15"/>
      <c r="AH110" s="15"/>
      <c r="AI110" s="15"/>
      <c r="AJ110" s="15"/>
    </row>
    <row r="111" spans="22:36">
      <c r="V111" s="296"/>
      <c r="W111" s="296"/>
      <c r="X111" s="136"/>
      <c r="Y111" s="136"/>
      <c r="Z111" s="136"/>
      <c r="AA111" s="296"/>
      <c r="AB111" s="15"/>
      <c r="AC111" s="15"/>
      <c r="AD111" s="136"/>
      <c r="AE111" s="136"/>
      <c r="AF111" s="136"/>
      <c r="AG111" s="15"/>
      <c r="AH111" s="15"/>
      <c r="AI111" s="15"/>
      <c r="AJ111" s="15"/>
    </row>
    <row r="112" spans="22:36">
      <c r="V112" s="296"/>
      <c r="W112" s="296"/>
      <c r="X112" s="136"/>
      <c r="Y112" s="136"/>
      <c r="Z112" s="136"/>
      <c r="AA112" s="296"/>
      <c r="AB112" s="15"/>
      <c r="AC112" s="15"/>
      <c r="AD112" s="136"/>
      <c r="AE112" s="136"/>
      <c r="AF112" s="136"/>
      <c r="AG112" s="15"/>
      <c r="AH112" s="15"/>
      <c r="AI112" s="15"/>
      <c r="AJ112" s="15"/>
    </row>
    <row r="113" spans="22:36">
      <c r="V113" s="296"/>
      <c r="W113" s="296"/>
      <c r="X113" s="136"/>
      <c r="Y113" s="136"/>
      <c r="Z113" s="136"/>
      <c r="AA113" s="296"/>
      <c r="AB113" s="15"/>
      <c r="AC113" s="15"/>
      <c r="AD113" s="136"/>
      <c r="AE113" s="136"/>
      <c r="AF113" s="136"/>
      <c r="AG113" s="15"/>
      <c r="AH113" s="15"/>
      <c r="AI113" s="15"/>
      <c r="AJ113" s="15"/>
    </row>
    <row r="114" spans="22:36">
      <c r="V114" s="296"/>
      <c r="W114" s="296"/>
      <c r="X114" s="136"/>
      <c r="Y114" s="136"/>
      <c r="Z114" s="136"/>
      <c r="AA114" s="296"/>
      <c r="AB114" s="15"/>
      <c r="AC114" s="15"/>
      <c r="AD114" s="136"/>
      <c r="AE114" s="136"/>
      <c r="AF114" s="136"/>
      <c r="AG114" s="15"/>
      <c r="AH114" s="15"/>
      <c r="AI114" s="15"/>
      <c r="AJ114" s="15"/>
    </row>
    <row r="125" spans="22:36">
      <c r="V125" s="296"/>
      <c r="W125" s="296"/>
      <c r="X125" s="136"/>
      <c r="Y125" s="136"/>
      <c r="Z125" s="136"/>
      <c r="AA125" s="296"/>
      <c r="AB125" s="15"/>
      <c r="AC125" s="15"/>
      <c r="AD125" s="136"/>
      <c r="AE125" s="136"/>
      <c r="AF125" s="136"/>
      <c r="AG125" s="15"/>
      <c r="AH125" s="15"/>
      <c r="AI125" s="15"/>
      <c r="AJ125" s="15"/>
    </row>
    <row r="126" spans="22:36">
      <c r="V126" s="296"/>
      <c r="W126" s="296"/>
      <c r="X126" s="136"/>
      <c r="Y126" s="136"/>
      <c r="Z126" s="136"/>
      <c r="AA126" s="296"/>
      <c r="AB126" s="15"/>
      <c r="AC126" s="15"/>
      <c r="AD126" s="136"/>
      <c r="AE126" s="136"/>
      <c r="AF126" s="136"/>
      <c r="AG126" s="15"/>
      <c r="AH126" s="15"/>
      <c r="AI126" s="15"/>
      <c r="AJ126" s="15"/>
    </row>
    <row r="127" spans="22:36">
      <c r="V127" s="296"/>
      <c r="W127" s="296"/>
      <c r="X127" s="136"/>
      <c r="Y127" s="136"/>
      <c r="Z127" s="136"/>
      <c r="AA127" s="296"/>
      <c r="AB127" s="15"/>
      <c r="AC127" s="15"/>
      <c r="AD127" s="136"/>
      <c r="AE127" s="136"/>
      <c r="AF127" s="136"/>
      <c r="AG127" s="15"/>
      <c r="AH127" s="15"/>
      <c r="AI127" s="15"/>
      <c r="AJ127" s="15"/>
    </row>
    <row r="128" spans="22:36">
      <c r="V128" s="296"/>
      <c r="W128" s="296"/>
      <c r="X128" s="136"/>
      <c r="Y128" s="136"/>
      <c r="Z128" s="136"/>
      <c r="AA128" s="296"/>
      <c r="AB128" s="15"/>
      <c r="AC128" s="15"/>
      <c r="AD128" s="136"/>
      <c r="AE128" s="136"/>
      <c r="AF128" s="136"/>
      <c r="AG128" s="15"/>
      <c r="AH128" s="15"/>
      <c r="AI128" s="15"/>
      <c r="AJ128" s="15"/>
    </row>
    <row r="129" spans="22:36">
      <c r="V129" s="296"/>
      <c r="W129" s="296"/>
      <c r="X129" s="136"/>
      <c r="Y129" s="136"/>
      <c r="Z129" s="136"/>
      <c r="AA129" s="296"/>
      <c r="AB129" s="15"/>
      <c r="AC129" s="15"/>
      <c r="AD129" s="136"/>
      <c r="AE129" s="136"/>
      <c r="AF129" s="136"/>
      <c r="AG129" s="15"/>
      <c r="AH129" s="15"/>
      <c r="AI129" s="15"/>
      <c r="AJ129" s="15"/>
    </row>
    <row r="130" spans="22:36">
      <c r="V130" s="296"/>
      <c r="W130" s="296"/>
      <c r="X130" s="136"/>
      <c r="Y130" s="136"/>
      <c r="Z130" s="136"/>
      <c r="AA130" s="296"/>
      <c r="AB130" s="15"/>
      <c r="AC130" s="15"/>
      <c r="AD130" s="136"/>
      <c r="AE130" s="136"/>
      <c r="AF130" s="136"/>
      <c r="AG130" s="15"/>
      <c r="AH130" s="15"/>
      <c r="AI130" s="15"/>
      <c r="AJ130" s="15"/>
    </row>
    <row r="131" spans="22:36">
      <c r="V131" s="296"/>
      <c r="W131" s="296"/>
      <c r="X131" s="136"/>
      <c r="Y131" s="136"/>
      <c r="Z131" s="136"/>
      <c r="AA131" s="296"/>
      <c r="AB131" s="15"/>
      <c r="AC131" s="15"/>
      <c r="AD131" s="136"/>
      <c r="AE131" s="136"/>
      <c r="AF131" s="136"/>
      <c r="AG131" s="15"/>
      <c r="AH131" s="15"/>
      <c r="AI131" s="15"/>
      <c r="AJ131" s="15"/>
    </row>
    <row r="132" spans="22:36">
      <c r="V132" s="296"/>
      <c r="W132" s="296"/>
      <c r="X132" s="136"/>
      <c r="Y132" s="136"/>
      <c r="Z132" s="136"/>
      <c r="AA132" s="296"/>
      <c r="AB132" s="15"/>
      <c r="AC132" s="15"/>
      <c r="AD132" s="136"/>
      <c r="AE132" s="136"/>
      <c r="AF132" s="136"/>
      <c r="AG132" s="15"/>
      <c r="AH132" s="15"/>
      <c r="AI132" s="15"/>
      <c r="AJ132" s="15"/>
    </row>
  </sheetData>
  <mergeCells count="2">
    <mergeCell ref="AA4:AC4"/>
    <mergeCell ref="G4:H4"/>
  </mergeCells>
  <phoneticPr fontId="11" type="noConversion"/>
  <conditionalFormatting sqref="O9:O20">
    <cfRule type="cellIs" dxfId="207" priority="13" operator="lessThan">
      <formula>0</formula>
    </cfRule>
    <cfRule type="cellIs" dxfId="206" priority="14" operator="greaterThan">
      <formula>0</formula>
    </cfRule>
  </conditionalFormatting>
  <conditionalFormatting sqref="G9:G20">
    <cfRule type="cellIs" dxfId="205" priority="11" operator="lessThan">
      <formula>0</formula>
    </cfRule>
    <cfRule type="cellIs" dxfId="204" priority="12" operator="greaterThan">
      <formula>0</formula>
    </cfRule>
  </conditionalFormatting>
  <conditionalFormatting sqref="I9:I20">
    <cfRule type="cellIs" dxfId="203" priority="9" operator="lessThan">
      <formula>0</formula>
    </cfRule>
    <cfRule type="cellIs" dxfId="202" priority="10" operator="greaterThan">
      <formula>0</formula>
    </cfRule>
  </conditionalFormatting>
  <conditionalFormatting sqref="W9:W20">
    <cfRule type="cellIs" dxfId="201" priority="7" operator="lessThan">
      <formula>0</formula>
    </cfRule>
    <cfRule type="cellIs" dxfId="200" priority="8" operator="greaterThan">
      <formula>0</formula>
    </cfRule>
  </conditionalFormatting>
  <conditionalFormatting sqref="U9:U20">
    <cfRule type="cellIs" dxfId="199" priority="5" operator="lessThan">
      <formula>0</formula>
    </cfRule>
    <cfRule type="cellIs" dxfId="198" priority="6" operator="greaterThan">
      <formula>0</formula>
    </cfRule>
  </conditionalFormatting>
  <conditionalFormatting sqref="E9:E20">
    <cfRule type="cellIs" dxfId="197" priority="3" operator="lessThan">
      <formula>0</formula>
    </cfRule>
    <cfRule type="cellIs" dxfId="196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A1:CP312"/>
  <sheetViews>
    <sheetView defaultGridColor="0" colorId="22" zoomScale="95" zoomScaleNormal="95" workbookViewId="0"/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101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97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2"/>
      <c r="AK42" s="42"/>
      <c r="AL42" s="42"/>
      <c r="AM42" s="42"/>
      <c r="AN42" s="4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4"/>
      <c r="AK43" s="24"/>
      <c r="AL43" s="24"/>
      <c r="AM43" s="24"/>
      <c r="AN43" s="24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3"/>
      <c r="AK44" s="43"/>
      <c r="AL44" s="43"/>
      <c r="AM44" s="43"/>
      <c r="AN44" s="43"/>
      <c r="AO44" s="45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5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5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3"/>
      <c r="AK45" s="43"/>
      <c r="AL45" s="43"/>
      <c r="AM45" s="43"/>
      <c r="AN45" s="43"/>
      <c r="AO45" s="34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4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4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4"/>
      <c r="AK46" s="44"/>
      <c r="AL46" s="44"/>
      <c r="AM46" s="44"/>
      <c r="AN46" s="44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3"/>
      <c r="AK47" s="43"/>
      <c r="AL47" s="43"/>
      <c r="AM47" s="43"/>
      <c r="AN47" s="43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3"/>
      <c r="AK48" s="43"/>
      <c r="AL48" s="43"/>
      <c r="AM48" s="43"/>
      <c r="AN48" s="43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3"/>
      <c r="AK49" s="43"/>
      <c r="AL49" s="43"/>
      <c r="AM49" s="43"/>
      <c r="AN49" s="43"/>
      <c r="AO49" s="34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656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659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 ht="15.6"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21:35"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 ht="15.6"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21:35"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 ht="15.6"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21:35"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 ht="15.6"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21:35"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21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21:35" ht="15.6"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21:35"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21:35"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21:35" ht="15.6"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21:35"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21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21:35" ht="15.6"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21:35"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21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21:35" ht="15.6"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21:35"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21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21:35" ht="15.6"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21:35"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21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:35" ht="15.6"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:35" ht="15.6"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ht="15.6"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5.6">
      <c r="P106" s="3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P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5.6">
      <c r="O108" s="5">
        <f>+År!I36</f>
        <v>9.4781923279033062</v>
      </c>
      <c r="P108" s="3" t="s">
        <v>662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5.6"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5.6"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5.6"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O116">
        <v>9</v>
      </c>
      <c r="P116" s="3" t="s">
        <v>35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>
      <c r="O117">
        <v>8</v>
      </c>
      <c r="P117" s="306" t="s">
        <v>34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5.6">
      <c r="O118">
        <v>7</v>
      </c>
      <c r="P118" s="3" t="s">
        <v>33</v>
      </c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O119">
        <v>6</v>
      </c>
      <c r="P119" s="3" t="s">
        <v>32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5.6"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5.6"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5.6">
      <c r="A127" s="3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21:35" ht="15.6"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21:35" ht="15.6"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21:35" s="480" customFormat="1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480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480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480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480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480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480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480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480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480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480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480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480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480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480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480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480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480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480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480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480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480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480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480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480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480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480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6:35" s="480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6:35" s="480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6:35" s="480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6:35" s="480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6:35" s="480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6:35" s="480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6:35" ht="15.6" hidden="1"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6:35" hidden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6:35" hidden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6:35" ht="15.6" hidden="1">
      <c r="P170" s="306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6:35" hidden="1">
      <c r="P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6:35" hidden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6:35" ht="15.6" hidden="1"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6:35" hidden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6:35" hidden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6:35" ht="15.6" hidden="1"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5:35" hidden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5:35" hidden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5:35" ht="15.6" hidden="1"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5:35" ht="15.6" hidden="1">
      <c r="O180" s="5">
        <f>+År!P36</f>
        <v>6.9842354177614316</v>
      </c>
      <c r="P180" s="3" t="s">
        <v>663</v>
      </c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5:35" hidden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5:35" ht="15.6" hidden="1"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5:35" hidden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5:35" hidden="1">
      <c r="O184">
        <v>5</v>
      </c>
      <c r="P184" s="306" t="s">
        <v>98</v>
      </c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5:35" ht="15.6" hidden="1">
      <c r="O185">
        <v>6</v>
      </c>
      <c r="P185" s="3" t="s">
        <v>99</v>
      </c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5:35" hidden="1">
      <c r="O186">
        <v>7</v>
      </c>
      <c r="P186" s="3" t="s">
        <v>100</v>
      </c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5:35" hidden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5:35" ht="15.6" hidden="1"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5:35" hidden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5:35" hidden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5:35" ht="15.6" hidden="1"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5:35" hidden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hidden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ht="15.6" hidden="1"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21:35" hidden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hidden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ht="15.6" hidden="1"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21:35" hidden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hidden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480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 s="480" customFormat="1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 s="480" customFormat="1"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21:35" s="480" customFormat="1"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21:35" s="480" customFormat="1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 s="480" customFormat="1"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21:35" s="480" customFormat="1"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21:35" s="480" customFormat="1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 s="480" customFormat="1"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21:35" s="480" customFormat="1"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21:35" s="480" customFormat="1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21:35" s="480" customFormat="1"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21:35" s="480" customFormat="1"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21:35" s="480" customFormat="1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21:35" s="480" customFormat="1"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21:35" s="480" customFormat="1"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21:35" s="480" customFormat="1"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21:35" s="480" customFormat="1"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21:35" s="480" customFormat="1"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21:35" s="480" customFormat="1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21:35" s="480" customFormat="1"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21:35" s="480" customFormat="1"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</row>
    <row r="222" spans="21:35" s="480" customFormat="1"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21:35" s="480" customFormat="1"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21:35" s="480" customFormat="1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21:35" s="480" customFormat="1"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21:35" s="480" customFormat="1"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21:35" s="480" customFormat="1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21:35" s="480" customFormat="1"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21:35" s="480" customFormat="1"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21:35" s="480" customFormat="1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21:35" s="480" customFormat="1"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</row>
    <row r="232" spans="21:35" s="480" customFormat="1"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21:35" ht="15.6"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21:35"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</row>
    <row r="235" spans="21:35"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</row>
    <row r="236" spans="21:35" ht="15.6"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21:35"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</row>
    <row r="238" spans="21:35"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21:35" ht="15.6"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21:35"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15:59"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</row>
    <row r="242" spans="15:59" ht="15.6"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5:59"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15:59"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15:59" ht="15.6">
      <c r="O245">
        <v>5</v>
      </c>
      <c r="P245" s="306" t="s">
        <v>98</v>
      </c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5:59">
      <c r="O246">
        <v>6</v>
      </c>
      <c r="P246" s="3" t="s">
        <v>99</v>
      </c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</row>
    <row r="247" spans="15:59">
      <c r="O247">
        <v>7</v>
      </c>
      <c r="P247" s="3" t="s">
        <v>100</v>
      </c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</row>
    <row r="248" spans="15:59" ht="15.6"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5:59"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</row>
    <row r="250" spans="15:59"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15:59" ht="15.6"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5:59"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73"/>
      <c r="AK252" s="73"/>
      <c r="AL252" s="73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</row>
    <row r="253" spans="15:59" ht="15.6"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73"/>
      <c r="AK253" s="73"/>
      <c r="AL253" s="73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</row>
    <row r="254" spans="15:59"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73"/>
      <c r="AK254" s="73"/>
      <c r="AL254" s="73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</row>
    <row r="255" spans="15:59"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73"/>
      <c r="AK255" s="73"/>
      <c r="AL255" s="73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</row>
    <row r="256" spans="15:59" ht="15.6"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1"/>
      <c r="AK256" s="21"/>
      <c r="AL256" s="21"/>
      <c r="AM256" s="21"/>
      <c r="AN256" s="21"/>
      <c r="AO256" s="21"/>
      <c r="AS256" s="21"/>
      <c r="AU256" s="21"/>
    </row>
    <row r="257" spans="21:47"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21"/>
      <c r="AK257" s="21"/>
      <c r="AL257" s="21"/>
      <c r="AM257" s="21"/>
      <c r="AN257" s="21"/>
      <c r="AO257" s="21"/>
      <c r="AS257" s="21"/>
      <c r="AU257" s="21"/>
    </row>
    <row r="258" spans="21:47"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21"/>
      <c r="AK258" s="21"/>
      <c r="AL258" s="21"/>
      <c r="AM258" s="21"/>
      <c r="AN258" s="21"/>
      <c r="AO258" s="21"/>
      <c r="AS258" s="21"/>
      <c r="AU258" s="21"/>
    </row>
    <row r="259" spans="21:47" ht="15.6"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1"/>
      <c r="AK259" s="21"/>
      <c r="AL259" s="21"/>
      <c r="AM259" s="21"/>
      <c r="AN259" s="21"/>
      <c r="AO259" s="21"/>
      <c r="AS259" s="21"/>
      <c r="AU259" s="21"/>
    </row>
    <row r="260" spans="21:47"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21"/>
      <c r="AK260" s="21"/>
      <c r="AL260" s="21"/>
      <c r="AM260" s="21"/>
      <c r="AN260" s="21"/>
      <c r="AO260" s="21"/>
      <c r="AS260" s="21"/>
      <c r="AU260" s="21"/>
    </row>
    <row r="261" spans="21:47"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21"/>
      <c r="AK261" s="21"/>
      <c r="AL261" s="21"/>
      <c r="AM261" s="21"/>
      <c r="AN261" s="21"/>
      <c r="AO261" s="21"/>
      <c r="AS261" s="21"/>
      <c r="AU261" s="21"/>
    </row>
    <row r="262" spans="21:47" ht="15.6"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1"/>
      <c r="AK262" s="21"/>
      <c r="AL262" s="21"/>
      <c r="AM262" s="21"/>
      <c r="AN262" s="21"/>
      <c r="AO262" s="21"/>
      <c r="AS262" s="21"/>
      <c r="AU262" s="21"/>
    </row>
    <row r="263" spans="21:47"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21"/>
      <c r="AK263" s="21"/>
      <c r="AL263" s="21"/>
      <c r="AM263" s="21"/>
      <c r="AN263" s="21"/>
      <c r="AO263" s="21"/>
      <c r="AS263" s="21"/>
      <c r="AU263" s="21"/>
    </row>
    <row r="264" spans="21:47"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21"/>
      <c r="AK264" s="21"/>
      <c r="AL264" s="21"/>
      <c r="AM264" s="21"/>
      <c r="AN264" s="21"/>
      <c r="AO264" s="21"/>
      <c r="AS264" s="21"/>
      <c r="AU264" s="21"/>
    </row>
    <row r="265" spans="21:47" ht="15.6"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1"/>
      <c r="AK265" s="21"/>
      <c r="AL265" s="21"/>
      <c r="AM265" s="21"/>
      <c r="AN265" s="21"/>
      <c r="AO265" s="21"/>
      <c r="AS265" s="21"/>
      <c r="AU265" s="21"/>
    </row>
    <row r="276" spans="29:35">
      <c r="AC276" s="15"/>
      <c r="AD276" s="136"/>
      <c r="AE276" s="136"/>
      <c r="AF276" s="15"/>
      <c r="AG276" s="15"/>
      <c r="AH276" s="15"/>
      <c r="AI276" s="15"/>
    </row>
    <row r="277" spans="29:35">
      <c r="AC277" s="15"/>
      <c r="AD277" s="136"/>
      <c r="AE277" s="136"/>
      <c r="AF277" s="15"/>
      <c r="AG277" s="15"/>
      <c r="AH277" s="15"/>
      <c r="AI277" s="15"/>
    </row>
    <row r="278" spans="29:35">
      <c r="AC278" s="15"/>
      <c r="AD278" s="136"/>
      <c r="AE278" s="136"/>
      <c r="AF278" s="15"/>
      <c r="AG278" s="15"/>
      <c r="AH278" s="15"/>
      <c r="AI278" s="15"/>
    </row>
    <row r="279" spans="29:35">
      <c r="AC279" s="15"/>
      <c r="AD279" s="136"/>
      <c r="AE279" s="136"/>
      <c r="AF279" s="15"/>
      <c r="AG279" s="15"/>
      <c r="AH279" s="15"/>
      <c r="AI279" s="15"/>
    </row>
    <row r="280" spans="29:35">
      <c r="AC280" s="15"/>
      <c r="AD280" s="136"/>
      <c r="AE280" s="136"/>
      <c r="AF280" s="15"/>
      <c r="AG280" s="15"/>
      <c r="AH280" s="15"/>
      <c r="AI280" s="15"/>
    </row>
    <row r="281" spans="29:35">
      <c r="AC281" s="15"/>
      <c r="AD281" s="136"/>
      <c r="AE281" s="136"/>
      <c r="AF281" s="15"/>
      <c r="AG281" s="15"/>
      <c r="AH281" s="15"/>
      <c r="AI281" s="15"/>
    </row>
    <row r="282" spans="29:35">
      <c r="AC282" s="15"/>
      <c r="AD282" s="136"/>
      <c r="AE282" s="136"/>
      <c r="AF282" s="15"/>
      <c r="AG282" s="15"/>
      <c r="AH282" s="15"/>
      <c r="AI282" s="15"/>
    </row>
    <row r="283" spans="29:35">
      <c r="AC283" s="15"/>
      <c r="AD283" s="136"/>
      <c r="AE283" s="136"/>
      <c r="AF283" s="15"/>
      <c r="AG283" s="15"/>
      <c r="AH283" s="15"/>
      <c r="AI283" s="15"/>
    </row>
    <row r="294" spans="29:35">
      <c r="AC294" s="15"/>
      <c r="AD294" s="136"/>
      <c r="AE294" s="136"/>
      <c r="AF294" s="15"/>
      <c r="AG294" s="15"/>
      <c r="AH294" s="15"/>
      <c r="AI294" s="15"/>
    </row>
    <row r="295" spans="29:35">
      <c r="AC295" s="15"/>
      <c r="AD295" s="136"/>
      <c r="AE295" s="136"/>
      <c r="AF295" s="15"/>
      <c r="AG295" s="15"/>
      <c r="AH295" s="15"/>
      <c r="AI295" s="15"/>
    </row>
    <row r="296" spans="29:35">
      <c r="AC296" s="15"/>
      <c r="AD296" s="136"/>
      <c r="AE296" s="136"/>
      <c r="AF296" s="15"/>
      <c r="AG296" s="15"/>
      <c r="AH296" s="15"/>
      <c r="AI296" s="15"/>
    </row>
    <row r="297" spans="29:35">
      <c r="AC297" s="15"/>
      <c r="AD297" s="136"/>
      <c r="AE297" s="136"/>
      <c r="AF297" s="15"/>
      <c r="AG297" s="15"/>
      <c r="AH297" s="15"/>
      <c r="AI297" s="15"/>
    </row>
    <row r="311" spans="15:16">
      <c r="O311" s="3"/>
    </row>
    <row r="312" spans="15:16">
      <c r="P312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H978"/>
  <sheetViews>
    <sheetView defaultGridColor="0" colorId="22" zoomScale="96" zoomScaleNormal="96" workbookViewId="0">
      <pane xSplit="3" ySplit="9" topLeftCell="D30" activePane="bottomRight" state="frozen"/>
      <selection pane="topRight" activeCell="D1" sqref="D1"/>
      <selection pane="bottomLeft" activeCell="A11" sqref="A11"/>
      <selection pane="bottomRight" activeCell="N30" sqref="N30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5.81640625" customWidth="1"/>
    <col min="6" max="6" width="7.54296875" style="11" customWidth="1"/>
    <col min="7" max="7" width="5.453125" style="11" customWidth="1"/>
    <col min="8" max="8" width="5.6328125" style="101" customWidth="1"/>
    <col min="9" max="9" width="2.90625" style="101" customWidth="1"/>
    <col min="10" max="10" width="6.1796875" style="101" customWidth="1"/>
    <col min="11" max="11" width="1.54296875" style="101" customWidth="1"/>
    <col min="12" max="12" width="6.1796875" style="11" customWidth="1"/>
    <col min="13" max="13" width="2.08984375" style="11" customWidth="1"/>
    <col min="14" max="15" width="6.1796875" style="11" customWidth="1"/>
    <col min="16" max="16" width="1.90625" style="11" customWidth="1"/>
    <col min="17" max="17" width="6.81640625" customWidth="1"/>
    <col min="18" max="18" width="5.453125" customWidth="1"/>
    <col min="19" max="19" width="6.90625" customWidth="1"/>
    <col min="20" max="20" width="5.90625" customWidth="1"/>
    <col min="21" max="21" width="6.453125" style="101" customWidth="1"/>
    <col min="22" max="22" width="4.6328125" customWidth="1"/>
    <col min="23" max="23" width="6.453125" customWidth="1"/>
    <col min="24" max="24" width="6.81640625" customWidth="1"/>
    <col min="25" max="25" width="5.90625" customWidth="1"/>
    <col min="26" max="26" width="2.54296875" customWidth="1"/>
    <col min="27" max="27" width="6.453125" style="101" customWidth="1"/>
    <col min="28" max="28" width="5.453125" customWidth="1"/>
    <col min="29" max="29" width="7.54296875" customWidth="1"/>
    <col min="30" max="30" width="7" customWidth="1"/>
    <col min="31" max="31" width="1.54296875" customWidth="1"/>
    <col min="32" max="32" width="6.08984375" customWidth="1"/>
    <col min="33" max="33" width="4.90625" customWidth="1"/>
    <col min="34" max="34" width="7.90625" customWidth="1"/>
    <col min="35" max="35" width="6.81640625" customWidth="1"/>
    <col min="36" max="36" width="6.6328125" customWidth="1"/>
    <col min="37" max="37" width="7.90625" customWidth="1"/>
    <col min="38" max="38" width="5.6328125" customWidth="1"/>
    <col min="39" max="39" width="7.54296875" customWidth="1"/>
    <col min="40" max="40" width="5.81640625" customWidth="1"/>
    <col min="41" max="41" width="7.90625" customWidth="1"/>
    <col min="42" max="42" width="5.1796875" style="101" customWidth="1"/>
    <col min="43" max="43" width="7.90625" customWidth="1"/>
    <col min="44" max="44" width="6.6328125" customWidth="1"/>
    <col min="45" max="45" width="5.81640625" customWidth="1"/>
    <col min="46" max="46" width="8.6328125" style="101" customWidth="1"/>
    <col min="47" max="47" width="6.36328125" style="101" customWidth="1"/>
    <col min="48" max="48" width="8.81640625" style="101" customWidth="1"/>
    <col min="49" max="49" width="6.36328125" style="101" customWidth="1"/>
    <col min="50" max="50" width="8.54296875" style="101" customWidth="1"/>
    <col min="51" max="51" width="6.36328125" style="101" customWidth="1"/>
    <col min="52" max="52" width="7.6328125" customWidth="1"/>
    <col min="53" max="53" width="5.1796875" customWidth="1"/>
    <col min="54" max="54" width="6.90625" customWidth="1"/>
    <col min="55" max="55" width="7.90625" style="101" customWidth="1"/>
    <col min="56" max="56" width="10.1796875" style="101" customWidth="1"/>
    <col min="57" max="57" width="8.54296875" style="101" customWidth="1"/>
    <col min="58" max="58" width="8" customWidth="1"/>
    <col min="59" max="59" width="6.453125" customWidth="1"/>
    <col min="60" max="60" width="10.1796875" customWidth="1"/>
    <col min="61" max="61" width="5.54296875" customWidth="1"/>
  </cols>
  <sheetData>
    <row r="1" spans="1:57">
      <c r="A1" s="26"/>
      <c r="B1" s="26"/>
      <c r="C1" s="26"/>
      <c r="D1" s="26"/>
      <c r="E1" s="26"/>
      <c r="F1" s="131"/>
      <c r="G1" s="131"/>
      <c r="H1" s="110"/>
      <c r="I1" s="110"/>
      <c r="J1" s="110"/>
      <c r="K1" s="110"/>
      <c r="L1" s="131"/>
      <c r="M1" s="131"/>
      <c r="N1" s="131"/>
      <c r="O1" s="131"/>
      <c r="P1" s="131"/>
      <c r="Q1" s="26"/>
      <c r="R1" s="26"/>
      <c r="S1" s="26"/>
      <c r="T1" s="26"/>
      <c r="U1" s="110"/>
      <c r="V1" s="26"/>
      <c r="W1" s="26"/>
      <c r="X1" s="26"/>
      <c r="Y1" s="26"/>
      <c r="Z1" s="26"/>
      <c r="AA1" s="110"/>
      <c r="AB1" s="26"/>
      <c r="AC1" s="26"/>
      <c r="AD1" s="26"/>
      <c r="AE1" s="26"/>
      <c r="AF1" s="26"/>
      <c r="AP1"/>
      <c r="AT1"/>
      <c r="AU1"/>
      <c r="AV1"/>
      <c r="AW1"/>
      <c r="AX1"/>
      <c r="AY1"/>
      <c r="BC1"/>
      <c r="BD1"/>
      <c r="BE1"/>
    </row>
    <row r="2" spans="1:57" ht="31.8">
      <c r="A2" s="26"/>
      <c r="B2" s="26"/>
      <c r="C2" s="137" t="s">
        <v>522</v>
      </c>
      <c r="D2" s="137"/>
      <c r="E2" s="137"/>
      <c r="F2" s="330"/>
      <c r="G2" s="330"/>
      <c r="H2" s="110"/>
      <c r="I2" s="110"/>
      <c r="J2" s="110"/>
      <c r="K2" s="110"/>
      <c r="L2" s="131"/>
      <c r="M2" s="131"/>
      <c r="N2" s="131"/>
      <c r="O2" s="131"/>
      <c r="P2" s="131"/>
      <c r="Q2" s="137"/>
      <c r="R2" s="137"/>
      <c r="S2" s="137"/>
      <c r="T2" s="137" t="str">
        <f>+År!B2</f>
        <v>DIELAM:</v>
      </c>
      <c r="U2" s="110"/>
      <c r="V2" s="26"/>
      <c r="W2" s="26"/>
      <c r="X2" s="26"/>
      <c r="Y2" s="26"/>
      <c r="Z2" s="26"/>
      <c r="AA2" s="110"/>
      <c r="AB2" s="26"/>
      <c r="AC2" s="26"/>
      <c r="AD2" s="26"/>
      <c r="AE2" s="26"/>
      <c r="AF2" s="26"/>
      <c r="AP2"/>
      <c r="AT2"/>
      <c r="AU2"/>
      <c r="AV2"/>
      <c r="AW2"/>
      <c r="AX2"/>
      <c r="AY2"/>
      <c r="BC2"/>
      <c r="BD2"/>
      <c r="BE2"/>
    </row>
    <row r="3" spans="1:57">
      <c r="A3" s="26"/>
      <c r="B3" s="26"/>
      <c r="C3" s="26"/>
      <c r="D3" s="26"/>
      <c r="E3" s="26"/>
      <c r="F3" s="131"/>
      <c r="G3" s="131"/>
      <c r="H3" s="110"/>
      <c r="I3" s="110"/>
      <c r="J3" s="110"/>
      <c r="K3" s="110"/>
      <c r="L3" s="131"/>
      <c r="M3" s="131"/>
      <c r="N3" s="131"/>
      <c r="O3" s="131"/>
      <c r="P3" s="131"/>
      <c r="Q3" s="26"/>
      <c r="R3" s="26"/>
      <c r="S3" s="26"/>
      <c r="T3" s="26"/>
      <c r="U3" s="110"/>
      <c r="V3" s="26"/>
      <c r="W3" s="26"/>
      <c r="X3" s="26"/>
      <c r="Y3" s="26"/>
      <c r="Z3" s="26"/>
      <c r="AA3" s="110"/>
      <c r="AB3" s="26"/>
      <c r="AC3" s="26"/>
      <c r="AD3" s="26"/>
      <c r="AE3" s="26"/>
      <c r="AF3" s="26"/>
      <c r="AP3"/>
      <c r="AT3"/>
      <c r="AU3"/>
      <c r="AV3"/>
      <c r="AW3"/>
      <c r="AX3"/>
      <c r="AY3"/>
      <c r="BC3"/>
      <c r="BD3"/>
      <c r="BE3"/>
    </row>
    <row r="4" spans="1:57" ht="22.8">
      <c r="A4" s="26"/>
      <c r="B4" s="26"/>
      <c r="C4" s="26"/>
      <c r="D4" s="26"/>
      <c r="E4" s="65"/>
      <c r="F4" s="331"/>
      <c r="G4" s="416" t="s">
        <v>438</v>
      </c>
      <c r="H4" s="142"/>
      <c r="I4" s="142"/>
      <c r="J4" s="143">
        <f>+År!N2</f>
        <v>52</v>
      </c>
      <c r="K4" s="110"/>
      <c r="L4" s="131"/>
      <c r="M4" s="131"/>
      <c r="N4" s="131"/>
      <c r="O4" s="131"/>
      <c r="P4" s="131"/>
      <c r="Q4" s="141"/>
      <c r="R4" s="141"/>
      <c r="S4" s="141"/>
      <c r="T4" s="141"/>
      <c r="U4" s="314"/>
      <c r="V4" s="138" t="s">
        <v>439</v>
      </c>
      <c r="W4" s="141"/>
      <c r="X4" s="141"/>
      <c r="Y4" s="495">
        <f>SUM(F10:F61)</f>
        <v>1903</v>
      </c>
      <c r="Z4" s="495"/>
      <c r="AA4" s="497"/>
      <c r="AB4" s="110"/>
      <c r="AC4" s="131"/>
      <c r="AD4" s="131"/>
      <c r="AE4" s="131"/>
      <c r="AF4" s="26"/>
      <c r="AP4"/>
      <c r="AT4"/>
      <c r="AU4"/>
      <c r="AV4"/>
      <c r="AW4"/>
      <c r="AX4"/>
      <c r="AY4"/>
      <c r="BC4"/>
      <c r="BD4"/>
      <c r="BE4"/>
    </row>
    <row r="5" spans="1:57" ht="14.25" customHeight="1">
      <c r="A5" s="26"/>
      <c r="B5" s="26"/>
      <c r="C5" s="26"/>
      <c r="D5" s="26"/>
      <c r="E5" s="65"/>
      <c r="F5" s="331"/>
      <c r="G5" s="331"/>
      <c r="H5" s="110"/>
      <c r="I5" s="110"/>
      <c r="J5" s="110"/>
      <c r="K5" s="110"/>
      <c r="L5" s="131"/>
      <c r="M5" s="131"/>
      <c r="N5" s="131"/>
      <c r="O5" s="131"/>
      <c r="P5" s="131"/>
      <c r="Q5" s="65"/>
      <c r="R5" s="26"/>
      <c r="S5" s="26"/>
      <c r="T5" s="26"/>
      <c r="U5" s="110"/>
      <c r="V5" s="26"/>
      <c r="W5" s="26"/>
      <c r="X5" s="26"/>
      <c r="Y5" s="26"/>
      <c r="Z5" s="26"/>
      <c r="AA5" s="110"/>
      <c r="AB5" s="26"/>
      <c r="AC5" s="26"/>
      <c r="AD5" s="26"/>
      <c r="AE5" s="26"/>
      <c r="AF5" s="26"/>
      <c r="AP5"/>
      <c r="AT5"/>
      <c r="AU5"/>
      <c r="AV5"/>
      <c r="AW5"/>
      <c r="AX5"/>
      <c r="AY5"/>
      <c r="BC5"/>
      <c r="BD5"/>
      <c r="BE5"/>
    </row>
    <row r="6" spans="1:57" ht="15.6">
      <c r="A6" s="26"/>
      <c r="B6" s="26"/>
      <c r="C6" s="26"/>
      <c r="D6" s="26"/>
      <c r="E6" s="26"/>
      <c r="F6" s="131"/>
      <c r="G6" s="131"/>
      <c r="H6" s="110"/>
      <c r="I6" s="110"/>
      <c r="J6" s="110"/>
      <c r="K6" s="110"/>
      <c r="L6" s="131"/>
      <c r="M6" s="131"/>
      <c r="N6" s="131"/>
      <c r="O6" s="131"/>
      <c r="P6" s="131"/>
      <c r="Q6" s="26"/>
      <c r="R6" s="26"/>
      <c r="S6" s="26"/>
      <c r="T6" s="26"/>
      <c r="U6" s="110"/>
      <c r="V6" s="110"/>
      <c r="W6" s="41" t="s">
        <v>424</v>
      </c>
      <c r="X6" s="111" t="s">
        <v>45</v>
      </c>
      <c r="Y6" s="111"/>
      <c r="Z6" s="111"/>
      <c r="AA6" s="111" t="s">
        <v>426</v>
      </c>
      <c r="AB6" s="26"/>
      <c r="AC6" s="26"/>
      <c r="AD6" s="26"/>
      <c r="AE6" s="110"/>
      <c r="AF6" s="26"/>
      <c r="AP6"/>
      <c r="AT6"/>
      <c r="AU6"/>
      <c r="AV6"/>
      <c r="AW6"/>
      <c r="AX6"/>
      <c r="AY6"/>
      <c r="BC6"/>
      <c r="BD6"/>
      <c r="BE6"/>
    </row>
    <row r="7" spans="1:57" ht="15.6">
      <c r="A7" s="26"/>
      <c r="B7" s="26"/>
      <c r="C7" s="26"/>
      <c r="D7" s="41" t="s">
        <v>2</v>
      </c>
      <c r="E7" s="26"/>
      <c r="F7" s="131"/>
      <c r="G7" s="131"/>
      <c r="H7" s="111" t="s">
        <v>2</v>
      </c>
      <c r="I7" s="111"/>
      <c r="J7" s="111" t="s">
        <v>1</v>
      </c>
      <c r="K7" s="110"/>
      <c r="L7" s="132"/>
      <c r="M7" s="132"/>
      <c r="N7" s="132"/>
      <c r="O7" s="132"/>
      <c r="P7" s="132"/>
      <c r="Q7" s="26"/>
      <c r="R7" s="26"/>
      <c r="S7" s="41" t="s">
        <v>22</v>
      </c>
      <c r="T7" s="26"/>
      <c r="U7" s="111"/>
      <c r="V7" s="110"/>
      <c r="W7" s="41" t="s">
        <v>499</v>
      </c>
      <c r="X7" s="111" t="s">
        <v>8</v>
      </c>
      <c r="Y7" s="111" t="s">
        <v>8</v>
      </c>
      <c r="Z7" s="111"/>
      <c r="AA7" s="111" t="s">
        <v>425</v>
      </c>
      <c r="AB7" s="41" t="s">
        <v>425</v>
      </c>
      <c r="AC7" s="41" t="s">
        <v>425</v>
      </c>
      <c r="AD7" s="41" t="s">
        <v>82</v>
      </c>
      <c r="AE7" s="110"/>
      <c r="AF7" s="26"/>
      <c r="AP7"/>
      <c r="AT7"/>
      <c r="AU7"/>
      <c r="AV7"/>
      <c r="AW7"/>
      <c r="AX7"/>
      <c r="AY7"/>
      <c r="BC7"/>
      <c r="BD7"/>
      <c r="BE7"/>
    </row>
    <row r="8" spans="1:57" ht="15.6">
      <c r="A8" s="26"/>
      <c r="B8" s="41"/>
      <c r="C8" s="41" t="s">
        <v>516</v>
      </c>
      <c r="D8" s="41" t="s">
        <v>495</v>
      </c>
      <c r="E8" s="41"/>
      <c r="F8" s="132" t="s">
        <v>2</v>
      </c>
      <c r="G8" s="132"/>
      <c r="H8" s="111" t="s">
        <v>524</v>
      </c>
      <c r="I8" s="111"/>
      <c r="J8" s="111" t="s">
        <v>524</v>
      </c>
      <c r="K8" s="110"/>
      <c r="L8" s="132" t="s">
        <v>2</v>
      </c>
      <c r="M8" s="132"/>
      <c r="N8" s="132" t="s">
        <v>22</v>
      </c>
      <c r="O8" s="132" t="s">
        <v>22</v>
      </c>
      <c r="P8" s="132"/>
      <c r="Q8" s="41" t="s">
        <v>423</v>
      </c>
      <c r="R8" s="41"/>
      <c r="S8" s="41" t="s">
        <v>497</v>
      </c>
      <c r="T8" s="41"/>
      <c r="U8" s="111" t="s">
        <v>22</v>
      </c>
      <c r="V8" s="111"/>
      <c r="W8" s="41" t="s">
        <v>500</v>
      </c>
      <c r="X8" s="111" t="s">
        <v>547</v>
      </c>
      <c r="Y8" s="111" t="s">
        <v>547</v>
      </c>
      <c r="Z8" s="111"/>
      <c r="AA8" s="111" t="s">
        <v>420</v>
      </c>
      <c r="AB8" s="41" t="s">
        <v>493</v>
      </c>
      <c r="AC8" s="41" t="s">
        <v>497</v>
      </c>
      <c r="AD8" s="41" t="s">
        <v>62</v>
      </c>
      <c r="AE8" s="111"/>
      <c r="AF8" s="26"/>
      <c r="AP8"/>
      <c r="AT8"/>
      <c r="AU8"/>
      <c r="AV8"/>
      <c r="AW8"/>
      <c r="AX8"/>
      <c r="AY8"/>
      <c r="BC8"/>
      <c r="BD8"/>
      <c r="BE8"/>
    </row>
    <row r="9" spans="1:57" ht="15.6">
      <c r="A9" s="26"/>
      <c r="B9" s="41" t="s">
        <v>91</v>
      </c>
      <c r="C9" s="41" t="s">
        <v>517</v>
      </c>
      <c r="D9" s="41" t="s">
        <v>496</v>
      </c>
      <c r="E9" s="113" t="s">
        <v>498</v>
      </c>
      <c r="F9" s="132" t="s">
        <v>8</v>
      </c>
      <c r="G9" s="417" t="s">
        <v>498</v>
      </c>
      <c r="H9" s="111" t="s">
        <v>525</v>
      </c>
      <c r="I9" s="111"/>
      <c r="J9" s="111" t="s">
        <v>525</v>
      </c>
      <c r="K9" s="110"/>
      <c r="L9" s="132" t="s">
        <v>673</v>
      </c>
      <c r="M9" s="132"/>
      <c r="N9" s="132" t="s">
        <v>673</v>
      </c>
      <c r="O9" s="132" t="s">
        <v>674</v>
      </c>
      <c r="P9" s="132"/>
      <c r="Q9" s="41" t="s">
        <v>43</v>
      </c>
      <c r="R9" s="113" t="s">
        <v>498</v>
      </c>
      <c r="S9" s="41" t="s">
        <v>419</v>
      </c>
      <c r="T9" s="113" t="s">
        <v>498</v>
      </c>
      <c r="U9" s="111" t="s">
        <v>44</v>
      </c>
      <c r="V9" s="115" t="s">
        <v>498</v>
      </c>
      <c r="W9" s="41" t="s">
        <v>8</v>
      </c>
      <c r="X9" s="328" t="s">
        <v>481</v>
      </c>
      <c r="Y9" s="328" t="s">
        <v>74</v>
      </c>
      <c r="Z9" s="328"/>
      <c r="AA9" s="111" t="s">
        <v>44</v>
      </c>
      <c r="AB9" s="41" t="s">
        <v>494</v>
      </c>
      <c r="AC9" s="41" t="s">
        <v>419</v>
      </c>
      <c r="AD9" s="41" t="s">
        <v>0</v>
      </c>
      <c r="AE9" s="115"/>
      <c r="AF9" s="26"/>
      <c r="AP9"/>
      <c r="AT9"/>
      <c r="AU9"/>
      <c r="AV9"/>
      <c r="AW9"/>
      <c r="AX9"/>
      <c r="AY9"/>
      <c r="BC9"/>
      <c r="BD9"/>
      <c r="BE9"/>
    </row>
    <row r="10" spans="1:57" ht="15" customHeight="1">
      <c r="A10" s="26"/>
      <c r="B10" s="107">
        <f>+'Ark1'!C67</f>
        <v>2024</v>
      </c>
      <c r="C10" s="107">
        <f>+'Ark1'!E67</f>
        <v>1</v>
      </c>
      <c r="D10" s="327" t="str">
        <f>+IF(F10=0,"",'Ark1'!Q67)</f>
        <v/>
      </c>
      <c r="E10" s="114" t="str">
        <f t="shared" ref="E10:E41" si="0">+IF(F10=0,"",D10-D63)</f>
        <v/>
      </c>
      <c r="F10" s="333">
        <f>+'Ark1'!R67</f>
        <v>0</v>
      </c>
      <c r="G10" s="114" t="str">
        <f t="shared" ref="G10:G41" si="1">+IF(F10=0,"",F10-F63)</f>
        <v/>
      </c>
      <c r="H10" s="109" t="str">
        <f>+IF(F10=0,"",'Ark1'!AG67)</f>
        <v/>
      </c>
      <c r="I10" s="111"/>
      <c r="J10" s="109" t="str">
        <f>+IF(F10=0,"",'Ark1'!AH67)</f>
        <v/>
      </c>
      <c r="K10" s="110"/>
      <c r="L10" s="18" t="str">
        <f>+IF(F10=0,"",'Ark1'!AJ67)</f>
        <v/>
      </c>
      <c r="M10" s="132"/>
      <c r="N10" s="60" t="str">
        <f>+IF(L10=0,"",'Ark1'!AK67)</f>
        <v/>
      </c>
      <c r="O10" s="60" t="str">
        <f>+IF(L10=0,"",'Ark1'!AL67)</f>
        <v/>
      </c>
      <c r="P10" s="132"/>
      <c r="Q10" s="5" t="str">
        <f>+IF(F10=0,"",'Ark1'!S67)</f>
        <v/>
      </c>
      <c r="R10" s="108" t="str">
        <f t="shared" ref="R10:R41" si="2">+IF(F10=0,"",Q10-Q63)</f>
        <v/>
      </c>
      <c r="S10" s="108" t="str">
        <f>+IF(F10=0,"",'Ark1'!T67)</f>
        <v/>
      </c>
      <c r="T10" s="108" t="str">
        <f t="shared" ref="T10:T41" si="3">+IF(F10=0,"",S10-S63)</f>
        <v/>
      </c>
      <c r="U10" s="60" t="str">
        <f>+IF(F10=0,"",'Ark1'!U67)</f>
        <v/>
      </c>
      <c r="V10" s="109" t="str">
        <f t="shared" ref="V10:V41" si="4">+IF(F10=0,"",U10-U63)</f>
        <v/>
      </c>
      <c r="W10" s="325" t="str">
        <f>+IF(F10=0,"",'Ark1'!W67)</f>
        <v/>
      </c>
      <c r="X10" s="114" t="str">
        <f>+IF(F10=0,"",'Ark1'!X67)</f>
        <v/>
      </c>
      <c r="Y10" s="114" t="str">
        <f>+IF(F10=0,"",'Ark1'!Y67)</f>
        <v/>
      </c>
      <c r="Z10" s="328"/>
      <c r="AA10" s="325" t="str">
        <f>+IF(F10=0,"",'Ark1'!AA67)</f>
        <v/>
      </c>
      <c r="AB10" s="326" t="str">
        <f>+IF(F10=0,"",'Ark1'!AB67)</f>
        <v/>
      </c>
      <c r="AC10" s="326" t="str">
        <f>+IF(F10=0,"",'Ark1'!AC67)</f>
        <v/>
      </c>
      <c r="AD10" s="108" t="str">
        <f t="shared" ref="AD10:AD41" si="5">+IF(F10=0,"",U10/Q10)</f>
        <v/>
      </c>
      <c r="AE10" s="109"/>
      <c r="AF10" s="26"/>
      <c r="AP10"/>
      <c r="AT10"/>
      <c r="AU10"/>
      <c r="AV10"/>
      <c r="AW10"/>
      <c r="AX10"/>
      <c r="AY10"/>
      <c r="BC10"/>
      <c r="BD10"/>
      <c r="BE10"/>
    </row>
    <row r="11" spans="1:57" ht="15" customHeight="1">
      <c r="A11" s="26"/>
      <c r="B11" s="107">
        <f>+'Ark1'!C68</f>
        <v>2024</v>
      </c>
      <c r="C11" s="107">
        <f>+'Ark1'!E68</f>
        <v>2</v>
      </c>
      <c r="D11" s="327" t="str">
        <f>+IF(F11=0,"",'Ark1'!Q68)</f>
        <v/>
      </c>
      <c r="E11" s="114" t="str">
        <f t="shared" si="0"/>
        <v/>
      </c>
      <c r="F11" s="333">
        <f>+'Ark1'!R68</f>
        <v>0</v>
      </c>
      <c r="G11" s="114" t="str">
        <f t="shared" si="1"/>
        <v/>
      </c>
      <c r="H11" s="109" t="str">
        <f>+IF(F11=0,"",'Ark1'!AG68)</f>
        <v/>
      </c>
      <c r="I11" s="111"/>
      <c r="J11" s="109" t="str">
        <f>+IF(F11=0,"",'Ark1'!AH68)</f>
        <v/>
      </c>
      <c r="K11" s="110"/>
      <c r="L11" s="18" t="str">
        <f>+IF(F11=0,"",'Ark1'!AJ68)</f>
        <v/>
      </c>
      <c r="M11" s="132"/>
      <c r="N11" s="60" t="str">
        <f>+IF(L11=0,"",'Ark1'!AK68)</f>
        <v/>
      </c>
      <c r="O11" s="60" t="str">
        <f>+IF(L11=0,"",'Ark1'!AL68)</f>
        <v/>
      </c>
      <c r="P11" s="132"/>
      <c r="Q11" s="5" t="str">
        <f>+IF(F11=0,"",'Ark1'!S68)</f>
        <v/>
      </c>
      <c r="R11" s="108" t="str">
        <f t="shared" si="2"/>
        <v/>
      </c>
      <c r="S11" s="108" t="str">
        <f>+IF(F11=0,"",'Ark1'!T68)</f>
        <v/>
      </c>
      <c r="T11" s="108" t="str">
        <f t="shared" si="3"/>
        <v/>
      </c>
      <c r="U11" s="60" t="str">
        <f>+IF(F11=0,"",'Ark1'!U68)</f>
        <v/>
      </c>
      <c r="V11" s="109" t="str">
        <f t="shared" si="4"/>
        <v/>
      </c>
      <c r="W11" s="325" t="str">
        <f>+IF(F11=0,"",'Ark1'!W68)</f>
        <v/>
      </c>
      <c r="X11" s="114" t="str">
        <f>+IF(F11=0,"",'Ark1'!X68)</f>
        <v/>
      </c>
      <c r="Y11" s="114" t="str">
        <f>+IF(F11=0,"",'Ark1'!Y68)</f>
        <v/>
      </c>
      <c r="Z11" s="328"/>
      <c r="AA11" s="325" t="str">
        <f>+IF(F11=0,"",'Ark1'!AA68)</f>
        <v/>
      </c>
      <c r="AB11" s="326" t="str">
        <f>+IF(F11=0,"",'Ark1'!AB68)</f>
        <v/>
      </c>
      <c r="AC11" s="326" t="str">
        <f>+IF(F11=0,"",'Ark1'!AC68)</f>
        <v/>
      </c>
      <c r="AD11" s="108" t="str">
        <f t="shared" si="5"/>
        <v/>
      </c>
      <c r="AE11" s="109"/>
      <c r="AF11" s="26"/>
      <c r="AP11"/>
      <c r="AT11"/>
      <c r="AU11"/>
      <c r="AV11"/>
      <c r="AW11"/>
      <c r="AX11"/>
      <c r="AY11"/>
      <c r="BC11"/>
      <c r="BD11"/>
      <c r="BE11"/>
    </row>
    <row r="12" spans="1:57" ht="15" customHeight="1">
      <c r="A12" s="26"/>
      <c r="B12" s="107">
        <f>+'Ark1'!C69</f>
        <v>2024</v>
      </c>
      <c r="C12" s="107">
        <f>+'Ark1'!E69</f>
        <v>3</v>
      </c>
      <c r="D12" s="327" t="str">
        <f>+IF(F12=0,"",'Ark1'!Q69)</f>
        <v/>
      </c>
      <c r="E12" s="114" t="str">
        <f t="shared" si="0"/>
        <v/>
      </c>
      <c r="F12" s="333">
        <f>+'Ark1'!R69</f>
        <v>0</v>
      </c>
      <c r="G12" s="114" t="str">
        <f t="shared" si="1"/>
        <v/>
      </c>
      <c r="H12" s="109" t="str">
        <f>+IF(F12=0,"",'Ark1'!AG69)</f>
        <v/>
      </c>
      <c r="I12" s="111"/>
      <c r="J12" s="109" t="str">
        <f>+IF(F12=0,"",'Ark1'!AH69)</f>
        <v/>
      </c>
      <c r="K12" s="110"/>
      <c r="L12" s="18" t="str">
        <f>+IF(F12=0,"",'Ark1'!AJ69)</f>
        <v/>
      </c>
      <c r="M12" s="132"/>
      <c r="N12" s="60" t="str">
        <f>+IF(L12=0,"",'Ark1'!AK69)</f>
        <v/>
      </c>
      <c r="O12" s="60" t="str">
        <f>+IF(L12=0,"",'Ark1'!AL69)</f>
        <v/>
      </c>
      <c r="P12" s="132"/>
      <c r="Q12" s="5" t="str">
        <f>+IF(F12=0,"",'Ark1'!S69)</f>
        <v/>
      </c>
      <c r="R12" s="108" t="str">
        <f t="shared" si="2"/>
        <v/>
      </c>
      <c r="S12" s="108" t="str">
        <f>+IF(F12=0,"",'Ark1'!T69)</f>
        <v/>
      </c>
      <c r="T12" s="108" t="str">
        <f t="shared" si="3"/>
        <v/>
      </c>
      <c r="U12" s="60" t="str">
        <f>+IF(F12=0,"",'Ark1'!U69)</f>
        <v/>
      </c>
      <c r="V12" s="109" t="str">
        <f t="shared" si="4"/>
        <v/>
      </c>
      <c r="W12" s="325" t="str">
        <f>+IF(F12=0,"",'Ark1'!W69)</f>
        <v/>
      </c>
      <c r="X12" s="114" t="str">
        <f>+IF(F12=0,"",'Ark1'!X69)</f>
        <v/>
      </c>
      <c r="Y12" s="114" t="str">
        <f>+IF(F12=0,"",'Ark1'!Y69)</f>
        <v/>
      </c>
      <c r="Z12" s="328"/>
      <c r="AA12" s="325" t="str">
        <f>+IF(F12=0,"",'Ark1'!AA69)</f>
        <v/>
      </c>
      <c r="AB12" s="326" t="str">
        <f>+IF(F12=0,"",'Ark1'!AB69)</f>
        <v/>
      </c>
      <c r="AC12" s="326" t="str">
        <f>+IF(F12=0,"",'Ark1'!AC69)</f>
        <v/>
      </c>
      <c r="AD12" s="108" t="str">
        <f t="shared" si="5"/>
        <v/>
      </c>
      <c r="AE12" s="109"/>
      <c r="AF12" s="26"/>
      <c r="AP12"/>
      <c r="AT12"/>
      <c r="AU12"/>
      <c r="AV12"/>
      <c r="AW12"/>
      <c r="AX12"/>
      <c r="AY12"/>
      <c r="BC12"/>
      <c r="BD12"/>
      <c r="BE12"/>
    </row>
    <row r="13" spans="1:57" ht="15" customHeight="1">
      <c r="A13" s="26"/>
      <c r="B13" s="107">
        <f>+'Ark1'!C70</f>
        <v>2024</v>
      </c>
      <c r="C13" s="107">
        <f>+'Ark1'!E70</f>
        <v>4</v>
      </c>
      <c r="D13" s="327" t="str">
        <f>+IF(F13=0,"",'Ark1'!Q70)</f>
        <v/>
      </c>
      <c r="E13" s="114" t="str">
        <f t="shared" si="0"/>
        <v/>
      </c>
      <c r="F13" s="333">
        <f>+'Ark1'!R70</f>
        <v>0</v>
      </c>
      <c r="G13" s="114" t="str">
        <f t="shared" si="1"/>
        <v/>
      </c>
      <c r="H13" s="109" t="str">
        <f>+IF(F13=0,"",'Ark1'!AG70)</f>
        <v/>
      </c>
      <c r="I13" s="111"/>
      <c r="J13" s="109" t="str">
        <f>+IF(F13=0,"",'Ark1'!AH70)</f>
        <v/>
      </c>
      <c r="K13" s="110"/>
      <c r="L13" s="18" t="str">
        <f>+IF(F13=0,"",'Ark1'!AJ70)</f>
        <v/>
      </c>
      <c r="M13" s="132"/>
      <c r="N13" s="60" t="str">
        <f>+IF(L13=0,"",'Ark1'!AK70)</f>
        <v/>
      </c>
      <c r="O13" s="60" t="str">
        <f>+IF(L13=0,"",'Ark1'!AL70)</f>
        <v/>
      </c>
      <c r="P13" s="132"/>
      <c r="Q13" s="5" t="str">
        <f>+IF(F13=0,"",'Ark1'!S70)</f>
        <v/>
      </c>
      <c r="R13" s="108" t="str">
        <f t="shared" si="2"/>
        <v/>
      </c>
      <c r="S13" s="108" t="str">
        <f>+IF(F13=0,"",'Ark1'!T70)</f>
        <v/>
      </c>
      <c r="T13" s="108" t="str">
        <f t="shared" si="3"/>
        <v/>
      </c>
      <c r="U13" s="60" t="str">
        <f>+IF(F13=0,"",'Ark1'!U70)</f>
        <v/>
      </c>
      <c r="V13" s="109" t="str">
        <f t="shared" si="4"/>
        <v/>
      </c>
      <c r="W13" s="325" t="str">
        <f>+IF(F13=0,"",'Ark1'!W70)</f>
        <v/>
      </c>
      <c r="X13" s="114" t="str">
        <f>+IF(F13=0,"",'Ark1'!X70)</f>
        <v/>
      </c>
      <c r="Y13" s="114" t="str">
        <f>+IF(F13=0,"",'Ark1'!Y70)</f>
        <v/>
      </c>
      <c r="Z13" s="328"/>
      <c r="AA13" s="325" t="str">
        <f>+IF(F13=0,"",'Ark1'!AA70)</f>
        <v/>
      </c>
      <c r="AB13" s="326" t="str">
        <f>+IF(F13=0,"",'Ark1'!AB70)</f>
        <v/>
      </c>
      <c r="AC13" s="326" t="str">
        <f>+IF(F13=0,"",'Ark1'!AC70)</f>
        <v/>
      </c>
      <c r="AD13" s="108" t="str">
        <f t="shared" si="5"/>
        <v/>
      </c>
      <c r="AE13" s="109"/>
      <c r="AF13" s="26"/>
      <c r="AP13"/>
      <c r="AT13"/>
      <c r="AU13"/>
      <c r="AV13"/>
      <c r="AW13"/>
      <c r="AX13"/>
      <c r="AY13"/>
      <c r="BC13"/>
      <c r="BD13"/>
      <c r="BE13"/>
    </row>
    <row r="14" spans="1:57" ht="15" customHeight="1">
      <c r="A14" s="26"/>
      <c r="B14" s="107">
        <f>+'Ark1'!C71</f>
        <v>2024</v>
      </c>
      <c r="C14" s="107">
        <f>+'Ark1'!E71</f>
        <v>5</v>
      </c>
      <c r="D14" s="327" t="str">
        <f>+IF(F14=0,"",'Ark1'!Q71)</f>
        <v/>
      </c>
      <c r="E14" s="114" t="str">
        <f t="shared" si="0"/>
        <v/>
      </c>
      <c r="F14" s="333">
        <f>+'Ark1'!R71</f>
        <v>0</v>
      </c>
      <c r="G14" s="114" t="str">
        <f t="shared" si="1"/>
        <v/>
      </c>
      <c r="H14" s="109" t="str">
        <f>+IF(F14=0,"",'Ark1'!AG71)</f>
        <v/>
      </c>
      <c r="I14" s="111"/>
      <c r="J14" s="109" t="str">
        <f>+IF(F14=0,"",'Ark1'!AH71)</f>
        <v/>
      </c>
      <c r="K14" s="110"/>
      <c r="L14" s="18" t="str">
        <f>+IF(F14=0,"",'Ark1'!AJ71)</f>
        <v/>
      </c>
      <c r="M14" s="132"/>
      <c r="N14" s="60" t="str">
        <f>+IF(L14=0,"",'Ark1'!AK71)</f>
        <v/>
      </c>
      <c r="O14" s="60" t="str">
        <f>+IF(L14=0,"",'Ark1'!AL71)</f>
        <v/>
      </c>
      <c r="P14" s="132"/>
      <c r="Q14" s="5" t="str">
        <f>+IF(F14=0,"",'Ark1'!S71)</f>
        <v/>
      </c>
      <c r="R14" s="108" t="str">
        <f t="shared" si="2"/>
        <v/>
      </c>
      <c r="S14" s="108" t="str">
        <f>+IF(F14=0,"",'Ark1'!T71)</f>
        <v/>
      </c>
      <c r="T14" s="108" t="str">
        <f t="shared" si="3"/>
        <v/>
      </c>
      <c r="U14" s="60" t="str">
        <f>+IF(F14=0,"",'Ark1'!U71)</f>
        <v/>
      </c>
      <c r="V14" s="109" t="str">
        <f t="shared" si="4"/>
        <v/>
      </c>
      <c r="W14" s="325" t="str">
        <f>+IF(F14=0,"",'Ark1'!W71)</f>
        <v/>
      </c>
      <c r="X14" s="114" t="str">
        <f>+IF(F14=0,"",'Ark1'!X71)</f>
        <v/>
      </c>
      <c r="Y14" s="114" t="str">
        <f>+IF(F14=0,"",'Ark1'!Y71)</f>
        <v/>
      </c>
      <c r="Z14" s="328"/>
      <c r="AA14" s="325" t="str">
        <f>+IF(F14=0,"",'Ark1'!AA71)</f>
        <v/>
      </c>
      <c r="AB14" s="326" t="str">
        <f>+IF(F14=0,"",'Ark1'!AB71)</f>
        <v/>
      </c>
      <c r="AC14" s="326" t="str">
        <f>+IF(F14=0,"",'Ark1'!AC71)</f>
        <v/>
      </c>
      <c r="AD14" s="108" t="str">
        <f t="shared" si="5"/>
        <v/>
      </c>
      <c r="AE14" s="109"/>
      <c r="AF14" s="26"/>
      <c r="AP14"/>
      <c r="AT14"/>
      <c r="AU14"/>
      <c r="AV14"/>
      <c r="AW14"/>
      <c r="AX14"/>
      <c r="AY14"/>
      <c r="BC14"/>
      <c r="BD14"/>
      <c r="BE14"/>
    </row>
    <row r="15" spans="1:57" ht="15" customHeight="1">
      <c r="A15" s="26"/>
      <c r="B15" s="107">
        <f>+'Ark1'!C72</f>
        <v>2024</v>
      </c>
      <c r="C15" s="107">
        <f>+'Ark1'!E72</f>
        <v>6</v>
      </c>
      <c r="D15" s="327" t="str">
        <f>+IF(F15=0,"",'Ark1'!Q72)</f>
        <v/>
      </c>
      <c r="E15" s="114" t="str">
        <f t="shared" si="0"/>
        <v/>
      </c>
      <c r="F15" s="333">
        <f>+'Ark1'!R72</f>
        <v>0</v>
      </c>
      <c r="G15" s="114" t="str">
        <f t="shared" si="1"/>
        <v/>
      </c>
      <c r="H15" s="109" t="str">
        <f>+IF(F15=0,"",'Ark1'!AG72)</f>
        <v/>
      </c>
      <c r="I15" s="111"/>
      <c r="J15" s="109" t="str">
        <f>+IF(F15=0,"",'Ark1'!AH72)</f>
        <v/>
      </c>
      <c r="K15" s="110"/>
      <c r="L15" s="18" t="str">
        <f>+IF(F15=0,"",'Ark1'!AJ72)</f>
        <v/>
      </c>
      <c r="M15" s="132"/>
      <c r="N15" s="60" t="str">
        <f>+IF(L15=0,"",'Ark1'!AK72)</f>
        <v/>
      </c>
      <c r="O15" s="60" t="str">
        <f>+IF(L15=0,"",'Ark1'!AL72)</f>
        <v/>
      </c>
      <c r="P15" s="132"/>
      <c r="Q15" s="5" t="str">
        <f>+IF(F15=0,"",'Ark1'!S72)</f>
        <v/>
      </c>
      <c r="R15" s="108" t="str">
        <f t="shared" si="2"/>
        <v/>
      </c>
      <c r="S15" s="108" t="str">
        <f>+IF(F15=0,"",'Ark1'!T72)</f>
        <v/>
      </c>
      <c r="T15" s="108" t="str">
        <f t="shared" si="3"/>
        <v/>
      </c>
      <c r="U15" s="60" t="str">
        <f>+IF(F15=0,"",'Ark1'!U72)</f>
        <v/>
      </c>
      <c r="V15" s="109" t="str">
        <f t="shared" si="4"/>
        <v/>
      </c>
      <c r="W15" s="325" t="str">
        <f>+IF(F15=0,"",'Ark1'!W72)</f>
        <v/>
      </c>
      <c r="X15" s="114" t="str">
        <f>+IF(F15=0,"",'Ark1'!X72)</f>
        <v/>
      </c>
      <c r="Y15" s="114" t="str">
        <f>+IF(F15=0,"",'Ark1'!Y72)</f>
        <v/>
      </c>
      <c r="Z15" s="328"/>
      <c r="AA15" s="325" t="str">
        <f>+IF(F15=0,"",'Ark1'!AA72)</f>
        <v/>
      </c>
      <c r="AB15" s="326" t="str">
        <f>+IF(F15=0,"",'Ark1'!AB72)</f>
        <v/>
      </c>
      <c r="AC15" s="326" t="str">
        <f>+IF(F15=0,"",'Ark1'!AC72)</f>
        <v/>
      </c>
      <c r="AD15" s="108" t="str">
        <f t="shared" si="5"/>
        <v/>
      </c>
      <c r="AE15" s="109"/>
      <c r="AF15" s="26"/>
      <c r="AP15"/>
      <c r="AT15"/>
      <c r="AU15"/>
      <c r="AV15"/>
      <c r="AW15"/>
      <c r="AX15"/>
      <c r="AY15"/>
      <c r="BC15"/>
      <c r="BD15"/>
      <c r="BE15"/>
    </row>
    <row r="16" spans="1:57" ht="15" customHeight="1">
      <c r="A16" s="26"/>
      <c r="B16" s="107">
        <f>+'Ark1'!C73</f>
        <v>2024</v>
      </c>
      <c r="C16" s="107">
        <f>+'Ark1'!E73</f>
        <v>7</v>
      </c>
      <c r="D16" s="327" t="str">
        <f>+IF(F16=0,"",'Ark1'!Q73)</f>
        <v/>
      </c>
      <c r="E16" s="114" t="str">
        <f t="shared" si="0"/>
        <v/>
      </c>
      <c r="F16" s="333">
        <f>+'Ark1'!R73</f>
        <v>0</v>
      </c>
      <c r="G16" s="114" t="str">
        <f t="shared" si="1"/>
        <v/>
      </c>
      <c r="H16" s="109" t="str">
        <f>+IF(F16=0,"",'Ark1'!AG73)</f>
        <v/>
      </c>
      <c r="I16" s="111"/>
      <c r="J16" s="109" t="str">
        <f>+IF(F16=0,"",'Ark1'!AH73)</f>
        <v/>
      </c>
      <c r="K16" s="110"/>
      <c r="L16" s="18" t="str">
        <f>+IF(F16=0,"",'Ark1'!AJ73)</f>
        <v/>
      </c>
      <c r="M16" s="132"/>
      <c r="N16" s="60" t="str">
        <f>+IF(L16=0,"",'Ark1'!AK73)</f>
        <v/>
      </c>
      <c r="O16" s="60" t="str">
        <f>+IF(L16=0,"",'Ark1'!AL73)</f>
        <v/>
      </c>
      <c r="P16" s="132"/>
      <c r="Q16" s="5" t="str">
        <f>+IF(F16=0,"",'Ark1'!S73)</f>
        <v/>
      </c>
      <c r="R16" s="108" t="str">
        <f t="shared" si="2"/>
        <v/>
      </c>
      <c r="S16" s="108" t="str">
        <f>+IF(F16=0,"",'Ark1'!T73)</f>
        <v/>
      </c>
      <c r="T16" s="108" t="str">
        <f t="shared" si="3"/>
        <v/>
      </c>
      <c r="U16" s="60" t="str">
        <f>+IF(F16=0,"",'Ark1'!U73)</f>
        <v/>
      </c>
      <c r="V16" s="109" t="str">
        <f t="shared" si="4"/>
        <v/>
      </c>
      <c r="W16" s="325" t="str">
        <f>+IF(F16=0,"",'Ark1'!W73)</f>
        <v/>
      </c>
      <c r="X16" s="114" t="str">
        <f>+IF(F16=0,"",'Ark1'!X73)</f>
        <v/>
      </c>
      <c r="Y16" s="114" t="str">
        <f>+IF(F16=0,"",'Ark1'!Y73)</f>
        <v/>
      </c>
      <c r="Z16" s="328"/>
      <c r="AA16" s="325" t="str">
        <f>+IF(F16=0,"",'Ark1'!AA73)</f>
        <v/>
      </c>
      <c r="AB16" s="326" t="str">
        <f>+IF(F16=0,"",'Ark1'!AB73)</f>
        <v/>
      </c>
      <c r="AC16" s="326" t="str">
        <f>+IF(F16=0,"",'Ark1'!AC73)</f>
        <v/>
      </c>
      <c r="AD16" s="108" t="str">
        <f t="shared" si="5"/>
        <v/>
      </c>
      <c r="AE16" s="109"/>
      <c r="AF16" s="26"/>
      <c r="AP16"/>
      <c r="AT16"/>
      <c r="AU16"/>
      <c r="AV16"/>
      <c r="AW16"/>
      <c r="AX16"/>
      <c r="AY16"/>
      <c r="BC16"/>
      <c r="BD16"/>
      <c r="BE16"/>
    </row>
    <row r="17" spans="1:57" ht="15" customHeight="1">
      <c r="A17" s="26"/>
      <c r="B17" s="107">
        <f>+'Ark1'!C74</f>
        <v>2024</v>
      </c>
      <c r="C17" s="107">
        <f>+'Ark1'!E74</f>
        <v>8</v>
      </c>
      <c r="D17" s="327" t="str">
        <f>+IF(F17=0,"",'Ark1'!Q74)</f>
        <v/>
      </c>
      <c r="E17" s="114" t="str">
        <f t="shared" si="0"/>
        <v/>
      </c>
      <c r="F17" s="333">
        <f>+'Ark1'!R74</f>
        <v>0</v>
      </c>
      <c r="G17" s="114" t="str">
        <f t="shared" si="1"/>
        <v/>
      </c>
      <c r="H17" s="109" t="str">
        <f>+IF(F17=0,"",'Ark1'!AG74)</f>
        <v/>
      </c>
      <c r="I17" s="111"/>
      <c r="J17" s="109" t="str">
        <f>+IF(F17=0,"",'Ark1'!AH74)</f>
        <v/>
      </c>
      <c r="K17" s="110"/>
      <c r="L17" s="18" t="str">
        <f>+IF(F17=0,"",'Ark1'!AJ74)</f>
        <v/>
      </c>
      <c r="M17" s="132"/>
      <c r="N17" s="60" t="str">
        <f>+IF(L17=0,"",'Ark1'!AK74)</f>
        <v/>
      </c>
      <c r="O17" s="60" t="str">
        <f>+IF(L17=0,"",'Ark1'!AL74)</f>
        <v/>
      </c>
      <c r="P17" s="132"/>
      <c r="Q17" s="5" t="str">
        <f>+IF(F17=0,"",'Ark1'!S74)</f>
        <v/>
      </c>
      <c r="R17" s="108" t="str">
        <f t="shared" si="2"/>
        <v/>
      </c>
      <c r="S17" s="108" t="str">
        <f>+IF(F17=0,"",'Ark1'!T74)</f>
        <v/>
      </c>
      <c r="T17" s="108" t="str">
        <f t="shared" si="3"/>
        <v/>
      </c>
      <c r="U17" s="60" t="str">
        <f>+IF(F17=0,"",'Ark1'!U74)</f>
        <v/>
      </c>
      <c r="V17" s="109" t="str">
        <f t="shared" si="4"/>
        <v/>
      </c>
      <c r="W17" s="325" t="str">
        <f>+IF(F17=0,"",'Ark1'!W74)</f>
        <v/>
      </c>
      <c r="X17" s="114" t="str">
        <f>+IF(F17=0,"",'Ark1'!X74)</f>
        <v/>
      </c>
      <c r="Y17" s="114" t="str">
        <f>+IF(F17=0,"",'Ark1'!Y74)</f>
        <v/>
      </c>
      <c r="Z17" s="328"/>
      <c r="AA17" s="325" t="str">
        <f>+IF(F17=0,"",'Ark1'!AA74)</f>
        <v/>
      </c>
      <c r="AB17" s="326" t="str">
        <f>+IF(F17=0,"",'Ark1'!AB74)</f>
        <v/>
      </c>
      <c r="AC17" s="326" t="str">
        <f>+IF(F17=0,"",'Ark1'!AC74)</f>
        <v/>
      </c>
      <c r="AD17" s="108" t="str">
        <f t="shared" si="5"/>
        <v/>
      </c>
      <c r="AE17" s="109"/>
      <c r="AF17" s="26"/>
      <c r="AP17"/>
      <c r="AT17"/>
      <c r="AU17"/>
      <c r="AV17"/>
      <c r="AW17"/>
      <c r="AX17"/>
      <c r="AY17"/>
      <c r="BC17"/>
      <c r="BD17"/>
      <c r="BE17"/>
    </row>
    <row r="18" spans="1:57" ht="15" customHeight="1">
      <c r="A18" s="26"/>
      <c r="B18" s="107">
        <f>+'Ark1'!C75</f>
        <v>2024</v>
      </c>
      <c r="C18" s="107">
        <f>+'Ark1'!E75</f>
        <v>9</v>
      </c>
      <c r="D18" s="327" t="str">
        <f>+IF(F18=0,"",'Ark1'!Q75)</f>
        <v/>
      </c>
      <c r="E18" s="114" t="str">
        <f t="shared" si="0"/>
        <v/>
      </c>
      <c r="F18" s="333">
        <f>+'Ark1'!R75</f>
        <v>0</v>
      </c>
      <c r="G18" s="114" t="str">
        <f t="shared" si="1"/>
        <v/>
      </c>
      <c r="H18" s="109" t="str">
        <f>+IF(F18=0,"",'Ark1'!AG75)</f>
        <v/>
      </c>
      <c r="I18" s="111"/>
      <c r="J18" s="109" t="str">
        <f>+IF(F18=0,"",'Ark1'!AH75)</f>
        <v/>
      </c>
      <c r="K18" s="110"/>
      <c r="L18" s="18" t="str">
        <f>+IF(F18=0,"",'Ark1'!AJ75)</f>
        <v/>
      </c>
      <c r="M18" s="132"/>
      <c r="N18" s="60" t="str">
        <f>+IF(L18=0,"",'Ark1'!AK75)</f>
        <v/>
      </c>
      <c r="O18" s="60" t="str">
        <f>+IF(L18=0,"",'Ark1'!AL75)</f>
        <v/>
      </c>
      <c r="P18" s="132"/>
      <c r="Q18" s="5" t="str">
        <f>+IF(F18=0,"",'Ark1'!S75)</f>
        <v/>
      </c>
      <c r="R18" s="108" t="str">
        <f t="shared" si="2"/>
        <v/>
      </c>
      <c r="S18" s="108" t="str">
        <f>+IF(F18=0,"",'Ark1'!T75)</f>
        <v/>
      </c>
      <c r="T18" s="108" t="str">
        <f t="shared" si="3"/>
        <v/>
      </c>
      <c r="U18" s="60" t="str">
        <f>+IF(F18=0,"",'Ark1'!U75)</f>
        <v/>
      </c>
      <c r="V18" s="109" t="str">
        <f t="shared" si="4"/>
        <v/>
      </c>
      <c r="W18" s="325" t="str">
        <f>+IF(F18=0,"",'Ark1'!W75)</f>
        <v/>
      </c>
      <c r="X18" s="114" t="str">
        <f>+IF(F18=0,"",'Ark1'!X75)</f>
        <v/>
      </c>
      <c r="Y18" s="114" t="str">
        <f>+IF(F18=0,"",'Ark1'!Y75)</f>
        <v/>
      </c>
      <c r="Z18" s="328"/>
      <c r="AA18" s="325" t="str">
        <f>+IF(F18=0,"",'Ark1'!AA75)</f>
        <v/>
      </c>
      <c r="AB18" s="326" t="str">
        <f>+IF(F18=0,"",'Ark1'!AB75)</f>
        <v/>
      </c>
      <c r="AC18" s="326" t="str">
        <f>+IF(F18=0,"",'Ark1'!AC75)</f>
        <v/>
      </c>
      <c r="AD18" s="108" t="str">
        <f t="shared" si="5"/>
        <v/>
      </c>
      <c r="AE18" s="109"/>
      <c r="AF18" s="26"/>
      <c r="AP18"/>
      <c r="AT18"/>
      <c r="AU18"/>
      <c r="AV18"/>
      <c r="AW18"/>
      <c r="AX18"/>
      <c r="AY18"/>
      <c r="BC18"/>
      <c r="BD18"/>
      <c r="BE18"/>
    </row>
    <row r="19" spans="1:57" ht="15" customHeight="1">
      <c r="A19" s="26"/>
      <c r="B19" s="107">
        <f>+'Ark1'!C76</f>
        <v>2024</v>
      </c>
      <c r="C19" s="107">
        <f>+'Ark1'!E76</f>
        <v>10</v>
      </c>
      <c r="D19" s="327">
        <f>+IF(F19=0,"",'Ark1'!Q76)</f>
        <v>2</v>
      </c>
      <c r="E19" s="114">
        <f t="shared" si="0"/>
        <v>1</v>
      </c>
      <c r="F19" s="333">
        <f>+'Ark1'!R76</f>
        <v>2</v>
      </c>
      <c r="G19" s="114">
        <f t="shared" si="1"/>
        <v>1</v>
      </c>
      <c r="H19" s="109">
        <f>+IF(F19=0,"",'Ark1'!AG76)</f>
        <v>0.10509721492380449</v>
      </c>
      <c r="I19" s="111"/>
      <c r="J19" s="109">
        <f>+IF(F19=0,"",'Ark1'!AH76)</f>
        <v>0.16999779759938341</v>
      </c>
      <c r="K19" s="110"/>
      <c r="L19" s="18">
        <f>+IF(F19=0,"",'Ark1'!AJ76)</f>
        <v>2</v>
      </c>
      <c r="M19" s="132"/>
      <c r="N19" s="60">
        <f>+IF(L19=0,"",'Ark1'!AK76)</f>
        <v>108.9</v>
      </c>
      <c r="O19" s="60">
        <f>+IF(L19=0,"",'Ark1'!AL76)</f>
        <v>19.799750064793606</v>
      </c>
      <c r="P19" s="132"/>
      <c r="Q19" s="5">
        <f>+IF(F19=0,"",'Ark1'!S76)</f>
        <v>6</v>
      </c>
      <c r="R19" s="108">
        <f t="shared" si="2"/>
        <v>-3</v>
      </c>
      <c r="S19" s="108">
        <f>+IF(F19=0,"",'Ark1'!T76)</f>
        <v>4.5</v>
      </c>
      <c r="T19" s="108">
        <f t="shared" si="3"/>
        <v>-2.5</v>
      </c>
      <c r="U19" s="60">
        <f>+IF(F19=0,"",'Ark1'!U76)</f>
        <v>24.7</v>
      </c>
      <c r="V19" s="109">
        <f t="shared" si="4"/>
        <v>-2.1999999999999993</v>
      </c>
      <c r="W19" s="325">
        <f>+IF(F19=0,"",'Ark1'!W76)</f>
        <v>0</v>
      </c>
      <c r="X19" s="114">
        <f>+IF(F19=0,"",'Ark1'!X76)</f>
        <v>100</v>
      </c>
      <c r="Y19" s="114">
        <f>+IF(F19=0,"",'Ark1'!Y76)</f>
        <v>50</v>
      </c>
      <c r="Z19" s="328"/>
      <c r="AA19" s="325">
        <f>+IF(F19=0,"",'Ark1'!AA76)</f>
        <v>2.5</v>
      </c>
      <c r="AB19" s="326">
        <f>+IF(F19=0,"",'Ark1'!AB76)</f>
        <v>3</v>
      </c>
      <c r="AC19" s="326">
        <f>+IF(F19=0,"",'Ark1'!AC76)</f>
        <v>0.5</v>
      </c>
      <c r="AD19" s="108">
        <f t="shared" si="5"/>
        <v>4.1166666666666663</v>
      </c>
      <c r="AE19" s="109"/>
      <c r="AF19" s="26"/>
      <c r="AP19"/>
      <c r="AT19"/>
      <c r="AU19"/>
      <c r="AV19"/>
      <c r="AW19"/>
      <c r="AX19"/>
      <c r="AY19"/>
      <c r="BC19"/>
      <c r="BD19"/>
      <c r="BE19"/>
    </row>
    <row r="20" spans="1:57" ht="15" customHeight="1">
      <c r="A20" s="26"/>
      <c r="B20" s="107">
        <f>+'Ark1'!C77</f>
        <v>2024</v>
      </c>
      <c r="C20" s="107">
        <f>+'Ark1'!E77</f>
        <v>11</v>
      </c>
      <c r="D20" s="327" t="str">
        <f>+IF(F20=0,"",'Ark1'!Q77)</f>
        <v/>
      </c>
      <c r="E20" s="114" t="str">
        <f t="shared" si="0"/>
        <v/>
      </c>
      <c r="F20" s="333">
        <f>+'Ark1'!R77</f>
        <v>0</v>
      </c>
      <c r="G20" s="114" t="str">
        <f t="shared" si="1"/>
        <v/>
      </c>
      <c r="H20" s="109" t="str">
        <f>+IF(F20=0,"",'Ark1'!AG77)</f>
        <v/>
      </c>
      <c r="I20" s="111"/>
      <c r="J20" s="109" t="str">
        <f>+IF(F20=0,"",'Ark1'!AH77)</f>
        <v/>
      </c>
      <c r="K20" s="110"/>
      <c r="L20" s="18" t="str">
        <f>+IF(F20=0,"",'Ark1'!AJ77)</f>
        <v/>
      </c>
      <c r="M20" s="132"/>
      <c r="N20" s="60" t="str">
        <f>+IF(L20=0,"",'Ark1'!AK77)</f>
        <v/>
      </c>
      <c r="O20" s="60" t="str">
        <f>+IF(L20=0,"",'Ark1'!AL77)</f>
        <v/>
      </c>
      <c r="P20" s="132"/>
      <c r="Q20" s="5" t="str">
        <f>+IF(F20=0,"",'Ark1'!S77)</f>
        <v/>
      </c>
      <c r="R20" s="108" t="str">
        <f t="shared" si="2"/>
        <v/>
      </c>
      <c r="S20" s="108" t="str">
        <f>+IF(F20=0,"",'Ark1'!T77)</f>
        <v/>
      </c>
      <c r="T20" s="108" t="str">
        <f t="shared" si="3"/>
        <v/>
      </c>
      <c r="U20" s="60" t="str">
        <f>+IF(F20=0,"",'Ark1'!U77)</f>
        <v/>
      </c>
      <c r="V20" s="109" t="str">
        <f t="shared" si="4"/>
        <v/>
      </c>
      <c r="W20" s="325" t="str">
        <f>+IF(F20=0,"",'Ark1'!W77)</f>
        <v/>
      </c>
      <c r="X20" s="114" t="str">
        <f>+IF(F20=0,"",'Ark1'!X77)</f>
        <v/>
      </c>
      <c r="Y20" s="114" t="str">
        <f>+IF(F20=0,"",'Ark1'!Y77)</f>
        <v/>
      </c>
      <c r="Z20" s="328"/>
      <c r="AA20" s="325" t="str">
        <f>+IF(F20=0,"",'Ark1'!AA77)</f>
        <v/>
      </c>
      <c r="AB20" s="326" t="str">
        <f>+IF(F20=0,"",'Ark1'!AB77)</f>
        <v/>
      </c>
      <c r="AC20" s="326" t="str">
        <f>+IF(F20=0,"",'Ark1'!AC77)</f>
        <v/>
      </c>
      <c r="AD20" s="108" t="str">
        <f t="shared" si="5"/>
        <v/>
      </c>
      <c r="AE20" s="109"/>
      <c r="AF20" s="26"/>
      <c r="AP20"/>
      <c r="AT20"/>
      <c r="AU20"/>
      <c r="AV20"/>
      <c r="AW20"/>
      <c r="AX20"/>
      <c r="AY20"/>
      <c r="BC20"/>
      <c r="BD20"/>
      <c r="BE20"/>
    </row>
    <row r="21" spans="1:57" ht="15" customHeight="1">
      <c r="A21" s="26"/>
      <c r="B21" s="107">
        <f>+'Ark1'!C78</f>
        <v>2024</v>
      </c>
      <c r="C21" s="107">
        <f>+'Ark1'!E78</f>
        <v>12</v>
      </c>
      <c r="D21" s="327">
        <f>+IF(F21=0,"",'Ark1'!Q78)</f>
        <v>1</v>
      </c>
      <c r="E21" s="114">
        <f t="shared" si="0"/>
        <v>1</v>
      </c>
      <c r="F21" s="333">
        <f>+'Ark1'!R78</f>
        <v>10</v>
      </c>
      <c r="G21" s="114">
        <f t="shared" si="1"/>
        <v>10</v>
      </c>
      <c r="H21" s="109">
        <f>+IF(F21=0,"",'Ark1'!AG78)</f>
        <v>0.52548607461902253</v>
      </c>
      <c r="I21" s="111"/>
      <c r="J21" s="109">
        <f>+IF(F21=0,"",'Ark1'!AH78)</f>
        <v>0.58191553793635087</v>
      </c>
      <c r="K21" s="110"/>
      <c r="L21" s="18">
        <f>+IF(F21=0,"",'Ark1'!AJ78)</f>
        <v>10</v>
      </c>
      <c r="M21" s="132"/>
      <c r="N21" s="60">
        <f>+IF(L21=0,"",'Ark1'!AK78)</f>
        <v>86.39</v>
      </c>
      <c r="O21" s="60">
        <f>+IF(L21=0,"",'Ark1'!AL78)</f>
        <v>26.116976936200803</v>
      </c>
      <c r="P21" s="132"/>
      <c r="Q21" s="5">
        <f>+IF(F21=0,"",'Ark1'!S78)</f>
        <v>8.8000000000000007</v>
      </c>
      <c r="R21" s="108">
        <f t="shared" si="2"/>
        <v>8.8000000000000007</v>
      </c>
      <c r="S21" s="108">
        <f>+IF(F21=0,"",'Ark1'!T78)</f>
        <v>8.6999999999999993</v>
      </c>
      <c r="T21" s="108">
        <f t="shared" si="3"/>
        <v>8.6999999999999993</v>
      </c>
      <c r="U21" s="60">
        <f>+IF(F21=0,"",'Ark1'!U78)</f>
        <v>16.91</v>
      </c>
      <c r="V21" s="109">
        <f t="shared" si="4"/>
        <v>16.91</v>
      </c>
      <c r="W21" s="325">
        <f>+IF(F21=0,"",'Ark1'!W78)</f>
        <v>60</v>
      </c>
      <c r="X21" s="114">
        <f>+IF(F21=0,"",'Ark1'!X78)</f>
        <v>50</v>
      </c>
      <c r="Y21" s="114">
        <f>+IF(F21=0,"",'Ark1'!Y78)</f>
        <v>0</v>
      </c>
      <c r="Z21" s="328"/>
      <c r="AA21" s="325">
        <f>+IF(F21=0,"",'Ark1'!AA78)</f>
        <v>2.2757196663912658</v>
      </c>
      <c r="AB21" s="326">
        <f>+IF(F21=0,"",'Ark1'!AB78)</f>
        <v>0.3999999999999887</v>
      </c>
      <c r="AC21" s="326">
        <f>+IF(F21=0,"",'Ark1'!AC78)</f>
        <v>0.64031242374329589</v>
      </c>
      <c r="AD21" s="108">
        <f t="shared" si="5"/>
        <v>1.9215909090909089</v>
      </c>
      <c r="AE21" s="109"/>
      <c r="AF21" s="26"/>
      <c r="AP21"/>
      <c r="AT21"/>
      <c r="AU21"/>
      <c r="AV21"/>
      <c r="AW21"/>
      <c r="AX21"/>
      <c r="AY21"/>
      <c r="BC21"/>
      <c r="BD21"/>
      <c r="BE21"/>
    </row>
    <row r="22" spans="1:57" ht="15" customHeight="1">
      <c r="A22" s="26"/>
      <c r="B22" s="107">
        <f>+'Ark1'!C79</f>
        <v>2024</v>
      </c>
      <c r="C22" s="107">
        <f>+'Ark1'!E79</f>
        <v>13</v>
      </c>
      <c r="D22" s="327" t="str">
        <f>+IF(F22=0,"",'Ark1'!Q79)</f>
        <v/>
      </c>
      <c r="E22" s="114" t="str">
        <f t="shared" si="0"/>
        <v/>
      </c>
      <c r="F22" s="333">
        <f>+'Ark1'!R79</f>
        <v>0</v>
      </c>
      <c r="G22" s="114" t="str">
        <f t="shared" si="1"/>
        <v/>
      </c>
      <c r="H22" s="109" t="str">
        <f>+IF(F22=0,"",'Ark1'!AG79)</f>
        <v/>
      </c>
      <c r="I22" s="111"/>
      <c r="J22" s="109" t="str">
        <f>+IF(F22=0,"",'Ark1'!AH79)</f>
        <v/>
      </c>
      <c r="K22" s="110"/>
      <c r="L22" s="18" t="str">
        <f>+IF(F22=0,"",'Ark1'!AJ79)</f>
        <v/>
      </c>
      <c r="M22" s="132"/>
      <c r="N22" s="60" t="str">
        <f>+IF(L22=0,"",'Ark1'!AK79)</f>
        <v/>
      </c>
      <c r="O22" s="60" t="str">
        <f>+IF(L22=0,"",'Ark1'!AL79)</f>
        <v/>
      </c>
      <c r="P22" s="132"/>
      <c r="Q22" s="5" t="str">
        <f>+IF(F22=0,"",'Ark1'!S79)</f>
        <v/>
      </c>
      <c r="R22" s="108" t="str">
        <f t="shared" si="2"/>
        <v/>
      </c>
      <c r="S22" s="108" t="str">
        <f>+IF(F22=0,"",'Ark1'!T79)</f>
        <v/>
      </c>
      <c r="T22" s="108" t="str">
        <f t="shared" si="3"/>
        <v/>
      </c>
      <c r="U22" s="60" t="str">
        <f>+IF(F22=0,"",'Ark1'!U79)</f>
        <v/>
      </c>
      <c r="V22" s="109" t="str">
        <f t="shared" si="4"/>
        <v/>
      </c>
      <c r="W22" s="325" t="str">
        <f>+IF(F22=0,"",'Ark1'!W79)</f>
        <v/>
      </c>
      <c r="X22" s="114" t="str">
        <f>+IF(F22=0,"",'Ark1'!X79)</f>
        <v/>
      </c>
      <c r="Y22" s="114" t="str">
        <f>+IF(F22=0,"",'Ark1'!Y79)</f>
        <v/>
      </c>
      <c r="Z22" s="328"/>
      <c r="AA22" s="325" t="str">
        <f>+IF(F22=0,"",'Ark1'!AA79)</f>
        <v/>
      </c>
      <c r="AB22" s="326" t="str">
        <f>+IF(F22=0,"",'Ark1'!AB79)</f>
        <v/>
      </c>
      <c r="AC22" s="326" t="str">
        <f>+IF(F22=0,"",'Ark1'!AC79)</f>
        <v/>
      </c>
      <c r="AD22" s="108" t="str">
        <f t="shared" si="5"/>
        <v/>
      </c>
      <c r="AE22" s="109"/>
      <c r="AF22" s="26"/>
      <c r="AP22"/>
      <c r="AT22"/>
      <c r="AU22"/>
      <c r="AV22"/>
      <c r="AW22"/>
      <c r="AX22"/>
      <c r="AY22"/>
      <c r="BC22"/>
      <c r="BD22"/>
      <c r="BE22"/>
    </row>
    <row r="23" spans="1:57" ht="15" customHeight="1">
      <c r="A23" s="26"/>
      <c r="B23" s="107">
        <f>+'Ark1'!C80</f>
        <v>2024</v>
      </c>
      <c r="C23" s="107">
        <f>+'Ark1'!E80</f>
        <v>14</v>
      </c>
      <c r="D23" s="327" t="str">
        <f>+IF(F23=0,"",'Ark1'!Q80)</f>
        <v/>
      </c>
      <c r="E23" s="114" t="str">
        <f t="shared" si="0"/>
        <v/>
      </c>
      <c r="F23" s="333">
        <f>+'Ark1'!R80</f>
        <v>0</v>
      </c>
      <c r="G23" s="114" t="str">
        <f t="shared" si="1"/>
        <v/>
      </c>
      <c r="H23" s="109" t="str">
        <f>+IF(F23=0,"",'Ark1'!AG80)</f>
        <v/>
      </c>
      <c r="I23" s="111"/>
      <c r="J23" s="109" t="str">
        <f>+IF(F23=0,"",'Ark1'!AH80)</f>
        <v/>
      </c>
      <c r="K23" s="110"/>
      <c r="L23" s="18" t="str">
        <f>+IF(F23=0,"",'Ark1'!AJ80)</f>
        <v/>
      </c>
      <c r="M23" s="132"/>
      <c r="N23" s="60" t="str">
        <f>+IF(L23=0,"",'Ark1'!AK80)</f>
        <v/>
      </c>
      <c r="O23" s="60" t="str">
        <f>+IF(L23=0,"",'Ark1'!AL80)</f>
        <v/>
      </c>
      <c r="P23" s="132"/>
      <c r="Q23" s="5" t="str">
        <f>+IF(F23=0,"",'Ark1'!S80)</f>
        <v/>
      </c>
      <c r="R23" s="108" t="str">
        <f t="shared" si="2"/>
        <v/>
      </c>
      <c r="S23" s="108" t="str">
        <f>+IF(F23=0,"",'Ark1'!T80)</f>
        <v/>
      </c>
      <c r="T23" s="108" t="str">
        <f t="shared" si="3"/>
        <v/>
      </c>
      <c r="U23" s="60" t="str">
        <f>+IF(F23=0,"",'Ark1'!U80)</f>
        <v/>
      </c>
      <c r="V23" s="109" t="str">
        <f t="shared" si="4"/>
        <v/>
      </c>
      <c r="W23" s="325" t="str">
        <f>+IF(F23=0,"",'Ark1'!W80)</f>
        <v/>
      </c>
      <c r="X23" s="114" t="str">
        <f>+IF(F23=0,"",'Ark1'!X80)</f>
        <v/>
      </c>
      <c r="Y23" s="114" t="str">
        <f>+IF(F23=0,"",'Ark1'!Y80)</f>
        <v/>
      </c>
      <c r="Z23" s="328"/>
      <c r="AA23" s="325" t="str">
        <f>+IF(F23=0,"",'Ark1'!AA80)</f>
        <v/>
      </c>
      <c r="AB23" s="326" t="str">
        <f>+IF(F23=0,"",'Ark1'!AB80)</f>
        <v/>
      </c>
      <c r="AC23" s="326" t="str">
        <f>+IF(F23=0,"",'Ark1'!AC80)</f>
        <v/>
      </c>
      <c r="AD23" s="108" t="str">
        <f t="shared" si="5"/>
        <v/>
      </c>
      <c r="AE23" s="109"/>
      <c r="AF23" s="26"/>
      <c r="AP23"/>
      <c r="AT23"/>
      <c r="AU23"/>
      <c r="AV23"/>
      <c r="AW23"/>
      <c r="AX23"/>
      <c r="AY23"/>
      <c r="BC23"/>
      <c r="BD23"/>
      <c r="BE23"/>
    </row>
    <row r="24" spans="1:57" ht="15" customHeight="1">
      <c r="A24" s="26"/>
      <c r="B24" s="107">
        <f>+'Ark1'!C81</f>
        <v>2024</v>
      </c>
      <c r="C24" s="107">
        <f>+'Ark1'!E81</f>
        <v>15</v>
      </c>
      <c r="D24" s="107">
        <f>+IF(F24=0,"",'Ark1'!Q81)</f>
        <v>4</v>
      </c>
      <c r="E24" s="114">
        <f t="shared" si="0"/>
        <v>4</v>
      </c>
      <c r="F24" s="333">
        <f>+'Ark1'!R81</f>
        <v>28</v>
      </c>
      <c r="G24" s="114">
        <f t="shared" si="1"/>
        <v>28</v>
      </c>
      <c r="H24" s="109">
        <f>+IF(F24=0,"",'Ark1'!AG81)</f>
        <v>1.4713610089332627</v>
      </c>
      <c r="I24" s="111"/>
      <c r="J24" s="109">
        <f>+IF(F24=0,"",'Ark1'!AH81)</f>
        <v>1.7471231141944716</v>
      </c>
      <c r="K24" s="110"/>
      <c r="L24" s="18">
        <f>+IF(F24=0,"",'Ark1'!AJ81)</f>
        <v>28</v>
      </c>
      <c r="M24" s="132"/>
      <c r="N24" s="60">
        <f>+IF(L24=0,"",'Ark1'!AK81)</f>
        <v>89.685714285714297</v>
      </c>
      <c r="O24" s="60">
        <f>+IF(L24=0,"",'Ark1'!AL81)</f>
        <v>24.865067624056977</v>
      </c>
      <c r="P24" s="132"/>
      <c r="Q24" s="5">
        <f>+IF(F24=0,"",'Ark1'!S81)</f>
        <v>9.3928571428571388</v>
      </c>
      <c r="R24" s="108">
        <f t="shared" si="2"/>
        <v>9.3928571428571388</v>
      </c>
      <c r="S24" s="108">
        <f>+IF(F24=0,"",'Ark1'!T81)</f>
        <v>8.3928571428571388</v>
      </c>
      <c r="T24" s="108">
        <f t="shared" si="3"/>
        <v>8.3928571428571388</v>
      </c>
      <c r="U24" s="60">
        <f>+IF(F24=0,"",'Ark1'!U81)</f>
        <v>18.132142857142846</v>
      </c>
      <c r="V24" s="109">
        <f t="shared" si="4"/>
        <v>18.132142857142846</v>
      </c>
      <c r="W24" s="109">
        <f>+IF(F24=0,"",'Ark1'!W81)</f>
        <v>50</v>
      </c>
      <c r="X24" s="109">
        <f>+IF(F24=0,"",'Ark1'!X81)</f>
        <v>67.85714285714289</v>
      </c>
      <c r="Y24" s="109">
        <f>+IF(F24=0,"",'Ark1'!Y81)</f>
        <v>10.714285714285712</v>
      </c>
      <c r="Z24" s="328"/>
      <c r="AA24" s="109">
        <f>+IF(F24=0,"",'Ark1'!AA81)</f>
        <v>4.2796907074017296</v>
      </c>
      <c r="AB24" s="108">
        <f>+IF(F24=0,"",'Ark1'!AB81)</f>
        <v>0.8593721011082861</v>
      </c>
      <c r="AC24" s="108">
        <f>+IF(F24=0,"",'Ark1'!AC81)</f>
        <v>1.4227560205030103</v>
      </c>
      <c r="AD24" s="108">
        <f t="shared" si="5"/>
        <v>1.9304182509505698</v>
      </c>
      <c r="AE24" s="109"/>
      <c r="AF24" s="26"/>
      <c r="AP24"/>
      <c r="AT24"/>
      <c r="AU24"/>
      <c r="AV24"/>
      <c r="AW24"/>
      <c r="AX24"/>
      <c r="AY24"/>
      <c r="BC24"/>
      <c r="BD24"/>
      <c r="BE24"/>
    </row>
    <row r="25" spans="1:57" ht="15" customHeight="1">
      <c r="A25" s="26"/>
      <c r="B25" s="107">
        <f>+'Ark1'!C82</f>
        <v>2024</v>
      </c>
      <c r="C25" s="107">
        <f>+'Ark1'!E82</f>
        <v>16</v>
      </c>
      <c r="D25" s="107" t="str">
        <f>+IF(F25=0,"",'Ark1'!Q82)</f>
        <v/>
      </c>
      <c r="E25" s="114" t="str">
        <f t="shared" si="0"/>
        <v/>
      </c>
      <c r="F25" s="333">
        <f>+'Ark1'!R82</f>
        <v>0</v>
      </c>
      <c r="G25" s="114" t="str">
        <f t="shared" si="1"/>
        <v/>
      </c>
      <c r="H25" s="109" t="str">
        <f>+IF(F25=0,"",'Ark1'!AG82)</f>
        <v/>
      </c>
      <c r="I25" s="111"/>
      <c r="J25" s="109" t="str">
        <f>+IF(F25=0,"",'Ark1'!AH82)</f>
        <v/>
      </c>
      <c r="K25" s="110"/>
      <c r="L25" s="18" t="str">
        <f>+IF(F25=0,"",'Ark1'!AJ82)</f>
        <v/>
      </c>
      <c r="M25" s="132"/>
      <c r="N25" s="60" t="str">
        <f>+IF(L25=0,"",'Ark1'!AK82)</f>
        <v/>
      </c>
      <c r="O25" s="60" t="str">
        <f>+IF(L25=0,"",'Ark1'!AL82)</f>
        <v/>
      </c>
      <c r="P25" s="132"/>
      <c r="Q25" s="5" t="str">
        <f>+IF(F25=0,"",'Ark1'!S82)</f>
        <v/>
      </c>
      <c r="R25" s="108" t="str">
        <f t="shared" si="2"/>
        <v/>
      </c>
      <c r="S25" s="108" t="str">
        <f>+IF(F25=0,"",'Ark1'!T82)</f>
        <v/>
      </c>
      <c r="T25" s="108" t="str">
        <f t="shared" si="3"/>
        <v/>
      </c>
      <c r="U25" s="60" t="str">
        <f>+IF(F25=0,"",'Ark1'!U82)</f>
        <v/>
      </c>
      <c r="V25" s="109" t="str">
        <f t="shared" si="4"/>
        <v/>
      </c>
      <c r="W25" s="109" t="str">
        <f>+IF(F25=0,"",'Ark1'!W82)</f>
        <v/>
      </c>
      <c r="X25" s="109" t="str">
        <f>+IF(F25=0,"",'Ark1'!X82)</f>
        <v/>
      </c>
      <c r="Y25" s="109" t="str">
        <f>+IF(F25=0,"",'Ark1'!Y82)</f>
        <v/>
      </c>
      <c r="Z25" s="328"/>
      <c r="AA25" s="109" t="str">
        <f>+IF(F25=0,"",'Ark1'!AA82)</f>
        <v/>
      </c>
      <c r="AB25" s="108" t="str">
        <f>+IF(F25=0,"",'Ark1'!AB82)</f>
        <v/>
      </c>
      <c r="AC25" s="108" t="str">
        <f>+IF(F25=0,"",'Ark1'!AC82)</f>
        <v/>
      </c>
      <c r="AD25" s="108" t="str">
        <f t="shared" si="5"/>
        <v/>
      </c>
      <c r="AE25" s="109"/>
      <c r="AF25" s="26"/>
      <c r="AP25"/>
      <c r="AT25"/>
      <c r="AU25"/>
      <c r="AV25"/>
      <c r="AW25"/>
      <c r="AX25"/>
      <c r="AY25"/>
      <c r="BC25"/>
      <c r="BD25"/>
      <c r="BE25"/>
    </row>
    <row r="26" spans="1:57" ht="15" customHeight="1">
      <c r="A26" s="26"/>
      <c r="B26" s="107">
        <f>+'Ark1'!C83</f>
        <v>2024</v>
      </c>
      <c r="C26" s="107">
        <f>+'Ark1'!E83</f>
        <v>17</v>
      </c>
      <c r="D26" s="107" t="str">
        <f>+IF(F26=0,"",'Ark1'!Q83)</f>
        <v/>
      </c>
      <c r="E26" s="114" t="str">
        <f t="shared" si="0"/>
        <v/>
      </c>
      <c r="F26" s="333">
        <f>+'Ark1'!R83</f>
        <v>0</v>
      </c>
      <c r="G26" s="114" t="str">
        <f t="shared" si="1"/>
        <v/>
      </c>
      <c r="H26" s="109" t="str">
        <f>+IF(F26=0,"",'Ark1'!AG83)</f>
        <v/>
      </c>
      <c r="I26" s="111"/>
      <c r="J26" s="109" t="str">
        <f>+IF(F26=0,"",'Ark1'!AH83)</f>
        <v/>
      </c>
      <c r="K26" s="110"/>
      <c r="L26" s="18" t="str">
        <f>+IF(F26=0,"",'Ark1'!AJ83)</f>
        <v/>
      </c>
      <c r="M26" s="132"/>
      <c r="N26" s="60" t="str">
        <f>+IF(L26=0,"",'Ark1'!AK83)</f>
        <v/>
      </c>
      <c r="O26" s="60" t="str">
        <f>+IF(L26=0,"",'Ark1'!AL83)</f>
        <v/>
      </c>
      <c r="P26" s="132"/>
      <c r="Q26" s="5" t="str">
        <f>+IF(F26=0,"",'Ark1'!S83)</f>
        <v/>
      </c>
      <c r="R26" s="108" t="str">
        <f t="shared" si="2"/>
        <v/>
      </c>
      <c r="S26" s="108" t="str">
        <f>+IF(F26=0,"",'Ark1'!T83)</f>
        <v/>
      </c>
      <c r="T26" s="108" t="str">
        <f t="shared" si="3"/>
        <v/>
      </c>
      <c r="U26" s="60" t="str">
        <f>+IF(F26=0,"",'Ark1'!U83)</f>
        <v/>
      </c>
      <c r="V26" s="109" t="str">
        <f t="shared" si="4"/>
        <v/>
      </c>
      <c r="W26" s="109" t="str">
        <f>+IF(F26=0,"",'Ark1'!W83)</f>
        <v/>
      </c>
      <c r="X26" s="109" t="str">
        <f>+IF(F26=0,"",'Ark1'!X83)</f>
        <v/>
      </c>
      <c r="Y26" s="109" t="str">
        <f>+IF(F26=0,"",'Ark1'!Y83)</f>
        <v/>
      </c>
      <c r="Z26" s="328"/>
      <c r="AA26" s="109" t="str">
        <f>+IF(F26=0,"",'Ark1'!AA83)</f>
        <v/>
      </c>
      <c r="AB26" s="108" t="str">
        <f>+IF(F26=0,"",'Ark1'!AB83)</f>
        <v/>
      </c>
      <c r="AC26" s="108" t="str">
        <f>+IF(F26=0,"",'Ark1'!AC83)</f>
        <v/>
      </c>
      <c r="AD26" s="108" t="str">
        <f t="shared" si="5"/>
        <v/>
      </c>
      <c r="AE26" s="109"/>
      <c r="AF26" s="26"/>
      <c r="AP26"/>
      <c r="AT26"/>
      <c r="AU26"/>
      <c r="AV26"/>
      <c r="AW26"/>
      <c r="AX26"/>
      <c r="AY26"/>
      <c r="BC26"/>
      <c r="BD26"/>
      <c r="BE26"/>
    </row>
    <row r="27" spans="1:57" ht="15" customHeight="1">
      <c r="A27" s="26"/>
      <c r="B27" s="107">
        <f>+'Ark1'!C84</f>
        <v>2024</v>
      </c>
      <c r="C27" s="107">
        <f>+'Ark1'!E84</f>
        <v>18</v>
      </c>
      <c r="D27" s="107">
        <f>+IF(F27=0,"",'Ark1'!Q84)</f>
        <v>4</v>
      </c>
      <c r="E27" s="114">
        <f t="shared" si="0"/>
        <v>-1</v>
      </c>
      <c r="F27" s="333">
        <f>+'Ark1'!R84</f>
        <v>8</v>
      </c>
      <c r="G27" s="114">
        <f t="shared" si="1"/>
        <v>-6</v>
      </c>
      <c r="H27" s="109">
        <f>+IF(F27=0,"",'Ark1'!AG84)</f>
        <v>0.42038885969521794</v>
      </c>
      <c r="I27" s="111"/>
      <c r="J27" s="109">
        <f>+IF(F27=0,"",'Ark1'!AH84)</f>
        <v>0.36408435194361854</v>
      </c>
      <c r="K27" s="110"/>
      <c r="L27" s="18">
        <f>+IF(F27=0,"",'Ark1'!AJ84)</f>
        <v>8</v>
      </c>
      <c r="M27" s="132"/>
      <c r="N27" s="60">
        <f>+IF(L27=0,"",'Ark1'!AK84)</f>
        <v>80.987500000000011</v>
      </c>
      <c r="O27" s="60">
        <f>+IF(L27=0,"",'Ark1'!AL84)</f>
        <v>24.613990160741139</v>
      </c>
      <c r="P27" s="132"/>
      <c r="Q27" s="5">
        <f>+IF(F27=0,"",'Ark1'!S84)</f>
        <v>9</v>
      </c>
      <c r="R27" s="108">
        <f t="shared" si="2"/>
        <v>-0.5714285714285694</v>
      </c>
      <c r="S27" s="108">
        <f>+IF(F27=0,"",'Ark1'!T84)</f>
        <v>5.875</v>
      </c>
      <c r="T27" s="108">
        <f t="shared" si="3"/>
        <v>-1.1964285714285694</v>
      </c>
      <c r="U27" s="60">
        <f>+IF(F27=0,"",'Ark1'!U84)</f>
        <v>13.225</v>
      </c>
      <c r="V27" s="109">
        <f t="shared" si="4"/>
        <v>-3.2035714285714239</v>
      </c>
      <c r="W27" s="109">
        <f>+IF(F27=0,"",'Ark1'!W84)</f>
        <v>0</v>
      </c>
      <c r="X27" s="109">
        <f>+IF(F27=0,"",'Ark1'!X84)</f>
        <v>25</v>
      </c>
      <c r="Y27" s="109">
        <f>+IF(F27=0,"",'Ark1'!Y84)</f>
        <v>0</v>
      </c>
      <c r="Z27" s="328"/>
      <c r="AA27" s="109">
        <f>+IF(F27=0,"",'Ark1'!AA84)</f>
        <v>2.7621323284737742</v>
      </c>
      <c r="AB27" s="108">
        <f>+IF(F27=0,"",'Ark1'!AB84)</f>
        <v>0.5</v>
      </c>
      <c r="AC27" s="108">
        <f>+IF(F27=0,"",'Ark1'!AC84)</f>
        <v>1.0532687216470451</v>
      </c>
      <c r="AD27" s="108">
        <f t="shared" si="5"/>
        <v>1.4694444444444443</v>
      </c>
      <c r="AE27" s="109"/>
      <c r="AF27" s="26"/>
      <c r="AP27"/>
      <c r="AT27"/>
      <c r="AU27"/>
      <c r="AV27"/>
      <c r="AW27"/>
      <c r="AX27"/>
      <c r="AY27"/>
      <c r="BC27"/>
      <c r="BD27"/>
      <c r="BE27"/>
    </row>
    <row r="28" spans="1:57" ht="15" customHeight="1">
      <c r="A28" s="26"/>
      <c r="B28" s="107">
        <f>+'Ark1'!C85</f>
        <v>2024</v>
      </c>
      <c r="C28" s="107">
        <f>+'Ark1'!E85</f>
        <v>19</v>
      </c>
      <c r="D28" s="107" t="str">
        <f>+IF(F28=0,"",'Ark1'!Q85)</f>
        <v/>
      </c>
      <c r="E28" s="114" t="str">
        <f t="shared" si="0"/>
        <v/>
      </c>
      <c r="F28" s="333">
        <f>+'Ark1'!R85</f>
        <v>0</v>
      </c>
      <c r="G28" s="114" t="str">
        <f t="shared" si="1"/>
        <v/>
      </c>
      <c r="H28" s="109" t="str">
        <f>+IF(F28=0,"",'Ark1'!AG85)</f>
        <v/>
      </c>
      <c r="I28" s="111"/>
      <c r="J28" s="109" t="str">
        <f>+IF(F28=0,"",'Ark1'!AH85)</f>
        <v/>
      </c>
      <c r="K28" s="110"/>
      <c r="L28" s="18" t="str">
        <f>+IF(F28=0,"",'Ark1'!AJ85)</f>
        <v/>
      </c>
      <c r="M28" s="132"/>
      <c r="N28" s="60" t="str">
        <f>+IF(L28=0,"",'Ark1'!AK85)</f>
        <v/>
      </c>
      <c r="O28" s="60" t="str">
        <f>+IF(L28=0,"",'Ark1'!AL85)</f>
        <v/>
      </c>
      <c r="P28" s="132"/>
      <c r="Q28" s="5" t="str">
        <f>+IF(F28=0,"",'Ark1'!S85)</f>
        <v/>
      </c>
      <c r="R28" s="108" t="str">
        <f t="shared" si="2"/>
        <v/>
      </c>
      <c r="S28" s="108" t="str">
        <f>+IF(F28=0,"",'Ark1'!T85)</f>
        <v/>
      </c>
      <c r="T28" s="108" t="str">
        <f t="shared" si="3"/>
        <v/>
      </c>
      <c r="U28" s="60" t="str">
        <f>+IF(F28=0,"",'Ark1'!U85)</f>
        <v/>
      </c>
      <c r="V28" s="109" t="str">
        <f t="shared" si="4"/>
        <v/>
      </c>
      <c r="W28" s="109" t="str">
        <f>+IF(F28=0,"",'Ark1'!W85)</f>
        <v/>
      </c>
      <c r="X28" s="109" t="str">
        <f>+IF(F28=0,"",'Ark1'!X85)</f>
        <v/>
      </c>
      <c r="Y28" s="109" t="str">
        <f>+IF(F28=0,"",'Ark1'!Y85)</f>
        <v/>
      </c>
      <c r="Z28" s="328"/>
      <c r="AA28" s="109" t="str">
        <f>+IF(F28=0,"",'Ark1'!AA85)</f>
        <v/>
      </c>
      <c r="AB28" s="108" t="str">
        <f>+IF(F28=0,"",'Ark1'!AB85)</f>
        <v/>
      </c>
      <c r="AC28" s="108" t="str">
        <f>+IF(F28=0,"",'Ark1'!AC85)</f>
        <v/>
      </c>
      <c r="AD28" s="108" t="str">
        <f t="shared" si="5"/>
        <v/>
      </c>
      <c r="AE28" s="109"/>
      <c r="AF28" s="26"/>
      <c r="AP28"/>
      <c r="AT28"/>
      <c r="AU28"/>
      <c r="AV28"/>
      <c r="AW28"/>
      <c r="AX28"/>
      <c r="AY28"/>
      <c r="BC28"/>
      <c r="BD28"/>
      <c r="BE28"/>
    </row>
    <row r="29" spans="1:57" ht="15" customHeight="1">
      <c r="A29" s="26"/>
      <c r="B29" s="107">
        <f>+'Ark1'!C86</f>
        <v>2024</v>
      </c>
      <c r="C29" s="107">
        <f>+'Ark1'!E86</f>
        <v>20</v>
      </c>
      <c r="D29" s="107">
        <f>+IF(F29=0,"",'Ark1'!Q86)</f>
        <v>20</v>
      </c>
      <c r="E29" s="114">
        <f t="shared" si="0"/>
        <v>20</v>
      </c>
      <c r="F29" s="333">
        <f>+'Ark1'!R86</f>
        <v>125</v>
      </c>
      <c r="G29" s="114">
        <f t="shared" si="1"/>
        <v>125</v>
      </c>
      <c r="H29" s="109">
        <f>+IF(F29=0,"",'Ark1'!AG86)</f>
        <v>6.5685759327377813</v>
      </c>
      <c r="I29" s="111"/>
      <c r="J29" s="109">
        <f>+IF(F29=0,"",'Ark1'!AH86)</f>
        <v>5.4819127849355773</v>
      </c>
      <c r="K29" s="110"/>
      <c r="L29" s="18">
        <f>+IF(F29=0,"",'Ark1'!AJ86)</f>
        <v>109</v>
      </c>
      <c r="M29" s="132"/>
      <c r="N29" s="60">
        <f>+IF(L29=0,"",'Ark1'!AK86)</f>
        <v>79.991743119266019</v>
      </c>
      <c r="O29" s="60">
        <f>+IF(L29=0,"",'Ark1'!AL86)</f>
        <v>24.525671298887623</v>
      </c>
      <c r="P29" s="132"/>
      <c r="Q29" s="5">
        <f>+IF(F29=0,"",'Ark1'!S86)</f>
        <v>9.2560000000000002</v>
      </c>
      <c r="R29" s="108">
        <f t="shared" si="2"/>
        <v>9.2560000000000002</v>
      </c>
      <c r="S29" s="108">
        <f>+IF(F29=0,"",'Ark1'!T86)</f>
        <v>6.5840000000000014</v>
      </c>
      <c r="T29" s="108">
        <f t="shared" si="3"/>
        <v>6.5840000000000014</v>
      </c>
      <c r="U29" s="60">
        <f>+IF(F29=0,"",'Ark1'!U86)</f>
        <v>12.743999999999998</v>
      </c>
      <c r="V29" s="109">
        <f t="shared" si="4"/>
        <v>12.743999999999998</v>
      </c>
      <c r="W29" s="109">
        <f>+IF(F29=0,"",'Ark1'!W86)</f>
        <v>8</v>
      </c>
      <c r="X29" s="109">
        <f>+IF(F29=0,"",'Ark1'!X86)</f>
        <v>12.8</v>
      </c>
      <c r="Y29" s="109">
        <f>+IF(F29=0,"",'Ark1'!Y86)</f>
        <v>0</v>
      </c>
      <c r="Z29" s="328"/>
      <c r="AA29" s="109">
        <f>+IF(F29=0,"",'Ark1'!AA86)</f>
        <v>2.4436169912652304</v>
      </c>
      <c r="AB29" s="108">
        <f>+IF(F29=0,"",'Ark1'!AB86)</f>
        <v>0.92868939909961679</v>
      </c>
      <c r="AC29" s="108">
        <f>+IF(F29=0,"",'Ark1'!AC86)</f>
        <v>1.3751159951073231</v>
      </c>
      <c r="AD29" s="108">
        <f t="shared" si="5"/>
        <v>1.3768366464995676</v>
      </c>
      <c r="AE29" s="109"/>
      <c r="AF29" s="26"/>
      <c r="AP29"/>
      <c r="AT29"/>
      <c r="AU29"/>
      <c r="AV29"/>
      <c r="AW29"/>
      <c r="AX29"/>
      <c r="AY29"/>
      <c r="BC29"/>
      <c r="BD29"/>
      <c r="BE29"/>
    </row>
    <row r="30" spans="1:57" ht="15" customHeight="1">
      <c r="A30" s="26"/>
      <c r="B30" s="107">
        <f>+'Ark1'!C87</f>
        <v>2024</v>
      </c>
      <c r="C30" s="107">
        <f>+'Ark1'!E87</f>
        <v>21</v>
      </c>
      <c r="D30" s="107">
        <f>+IF(F30=0,"",'Ark1'!Q87)</f>
        <v>5</v>
      </c>
      <c r="E30" s="114">
        <f t="shared" si="0"/>
        <v>-25</v>
      </c>
      <c r="F30" s="333">
        <f>+'Ark1'!R87</f>
        <v>39</v>
      </c>
      <c r="G30" s="114">
        <f t="shared" si="1"/>
        <v>-215</v>
      </c>
      <c r="H30" s="109">
        <f>+IF(F30=0,"",'Ark1'!AG87)</f>
        <v>2.0493956910141882</v>
      </c>
      <c r="I30" s="111"/>
      <c r="J30" s="109">
        <f>+IF(F30=0,"",'Ark1'!AH87)</f>
        <v>2.1617938553022782</v>
      </c>
      <c r="K30" s="110"/>
      <c r="L30" s="18">
        <f>+IF(F30=0,"",'Ark1'!AJ87)</f>
        <v>36</v>
      </c>
      <c r="M30" s="132"/>
      <c r="N30" s="60">
        <f>+IF(L30=0,"",'Ark1'!AK87)</f>
        <v>85.688888888888854</v>
      </c>
      <c r="O30" s="60">
        <f>+IF(L30=0,"",'Ark1'!AL87)</f>
        <v>25.900557172209396</v>
      </c>
      <c r="P30" s="132"/>
      <c r="Q30" s="5">
        <f>+IF(F30=0,"",'Ark1'!S87)</f>
        <v>9.6410256410256405</v>
      </c>
      <c r="R30" s="108">
        <f t="shared" si="2"/>
        <v>3.4726428427216405E-2</v>
      </c>
      <c r="S30" s="108">
        <f>+IF(F30=0,"",'Ark1'!T87)</f>
        <v>7.2307692307692291</v>
      </c>
      <c r="T30" s="108">
        <f t="shared" si="3"/>
        <v>0.60872198667474109</v>
      </c>
      <c r="U30" s="60">
        <f>+IF(F30=0,"",'Ark1'!U87)</f>
        <v>16.107692307692304</v>
      </c>
      <c r="V30" s="109">
        <f t="shared" si="4"/>
        <v>1.5868261659600211</v>
      </c>
      <c r="W30" s="109">
        <f>+IF(F30=0,"",'Ark1'!W87)</f>
        <v>12.820512820512819</v>
      </c>
      <c r="X30" s="109">
        <f>+IF(F30=0,"",'Ark1'!X87)</f>
        <v>43.589743589743591</v>
      </c>
      <c r="Y30" s="109">
        <f>+IF(F30=0,"",'Ark1'!Y87)</f>
        <v>2.5641025641025639</v>
      </c>
      <c r="Z30" s="328"/>
      <c r="AA30" s="109">
        <f>+IF(F30=0,"",'Ark1'!AA87)</f>
        <v>2.2300264015207065</v>
      </c>
      <c r="AB30" s="108">
        <f>+IF(F30=0,"",'Ark1'!AB87)</f>
        <v>0.91950877318160062</v>
      </c>
      <c r="AC30" s="108">
        <f>+IF(F30=0,"",'Ark1'!AC87)</f>
        <v>1.329382707365715</v>
      </c>
      <c r="AD30" s="108">
        <f t="shared" si="5"/>
        <v>1.6707446808510635</v>
      </c>
      <c r="AE30" s="109"/>
      <c r="AF30" s="26"/>
      <c r="AP30"/>
      <c r="AT30"/>
      <c r="AU30"/>
      <c r="AV30"/>
      <c r="AW30"/>
      <c r="AX30"/>
      <c r="AY30"/>
      <c r="BC30"/>
      <c r="BD30"/>
      <c r="BE30"/>
    </row>
    <row r="31" spans="1:57" ht="15" customHeight="1">
      <c r="A31" s="26"/>
      <c r="B31" s="107">
        <f>+'Ark1'!C88</f>
        <v>2024</v>
      </c>
      <c r="C31" s="107">
        <f>+'Ark1'!E88</f>
        <v>22</v>
      </c>
      <c r="D31" s="107">
        <f>+IF(F31=0,"",'Ark1'!Q88)</f>
        <v>57</v>
      </c>
      <c r="E31" s="114">
        <f t="shared" si="0"/>
        <v>4</v>
      </c>
      <c r="F31" s="333">
        <f>+'Ark1'!R88</f>
        <v>437</v>
      </c>
      <c r="G31" s="114">
        <f t="shared" si="1"/>
        <v>-97</v>
      </c>
      <c r="H31" s="109">
        <f>+IF(F31=0,"",'Ark1'!AG88)</f>
        <v>22.963741460851288</v>
      </c>
      <c r="I31" s="111"/>
      <c r="J31" s="109">
        <f>+IF(F31=0,"",'Ark1'!AH88)</f>
        <v>22.326492126417811</v>
      </c>
      <c r="K31" s="110"/>
      <c r="L31" s="18">
        <f>+IF(F31=0,"",'Ark1'!AJ88)</f>
        <v>437</v>
      </c>
      <c r="M31" s="132"/>
      <c r="N31" s="60">
        <f>+IF(L31=0,"",'Ark1'!AK88)</f>
        <v>83.438672768878718</v>
      </c>
      <c r="O31" s="60">
        <f>+IF(L31=0,"",'Ark1'!AL88)</f>
        <v>25.510810123533357</v>
      </c>
      <c r="P31" s="132"/>
      <c r="Q31" s="5">
        <f>+IF(F31=0,"",'Ark1'!S88)</f>
        <v>9.8466819221967974</v>
      </c>
      <c r="R31" s="108">
        <f t="shared" si="2"/>
        <v>0.89911637912563336</v>
      </c>
      <c r="S31" s="108">
        <f>+IF(F31=0,"",'Ark1'!T88)</f>
        <v>7.4096109839816897</v>
      </c>
      <c r="T31" s="108">
        <f t="shared" si="3"/>
        <v>0.29350611506783331</v>
      </c>
      <c r="U31" s="60">
        <f>+IF(F31=0,"",'Ark1'!U88)</f>
        <v>14.84645308924487</v>
      </c>
      <c r="V31" s="109">
        <f t="shared" si="4"/>
        <v>-2.0677791204929665</v>
      </c>
      <c r="W31" s="109">
        <f>+IF(F31=0,"",'Ark1'!W88)</f>
        <v>16.704805491990847</v>
      </c>
      <c r="X31" s="109">
        <f>+IF(F31=0,"",'Ark1'!X88)</f>
        <v>29.51945080091533</v>
      </c>
      <c r="Y31" s="109">
        <f>+IF(F31=0,"",'Ark1'!Y88)</f>
        <v>0.22883295194508008</v>
      </c>
      <c r="Z31" s="328"/>
      <c r="AA31" s="109">
        <f>+IF(F31=0,"",'Ark1'!AA88)</f>
        <v>2.3384689598484081</v>
      </c>
      <c r="AB31" s="108">
        <f>+IF(F31=0,"",'Ark1'!AB88)</f>
        <v>0.93828765695910787</v>
      </c>
      <c r="AC31" s="108">
        <f>+IF(F31=0,"",'Ark1'!AC88)</f>
        <v>1.2136519712206499</v>
      </c>
      <c r="AD31" s="108">
        <f t="shared" si="5"/>
        <v>1.5077620264931459</v>
      </c>
      <c r="AE31" s="109"/>
      <c r="AF31" s="26"/>
      <c r="AP31"/>
      <c r="AT31"/>
      <c r="AU31"/>
      <c r="AV31"/>
      <c r="AW31"/>
      <c r="AX31"/>
      <c r="AY31"/>
      <c r="BC31"/>
      <c r="BD31"/>
      <c r="BE31"/>
    </row>
    <row r="32" spans="1:57" ht="15" customHeight="1">
      <c r="A32" s="26"/>
      <c r="B32" s="107">
        <f>+'Ark1'!C89</f>
        <v>2024</v>
      </c>
      <c r="C32" s="107">
        <f>+'Ark1'!E89</f>
        <v>23</v>
      </c>
      <c r="D32" s="107">
        <f>+IF(F32=0,"",'Ark1'!Q89)</f>
        <v>6</v>
      </c>
      <c r="E32" s="114">
        <f t="shared" si="0"/>
        <v>-16</v>
      </c>
      <c r="F32" s="333">
        <f>+'Ark1'!R89</f>
        <v>34</v>
      </c>
      <c r="G32" s="114">
        <f t="shared" si="1"/>
        <v>-64</v>
      </c>
      <c r="H32" s="109">
        <f>+IF(F32=0,"",'Ark1'!AG89)</f>
        <v>1.7866526537046763</v>
      </c>
      <c r="I32" s="111"/>
      <c r="J32" s="109">
        <f>+IF(F32=0,"",'Ark1'!AH89)</f>
        <v>1.6545534632749701</v>
      </c>
      <c r="K32" s="110"/>
      <c r="L32" s="18">
        <f>+IF(F32=0,"",'Ark1'!AJ89)</f>
        <v>34</v>
      </c>
      <c r="M32" s="132"/>
      <c r="N32" s="60">
        <f>+IF(L32=0,"",'Ark1'!AK89)</f>
        <v>83.382352941176478</v>
      </c>
      <c r="O32" s="60">
        <f>+IF(L32=0,"",'Ark1'!AL89)</f>
        <v>24.421700351343208</v>
      </c>
      <c r="P32" s="132"/>
      <c r="Q32" s="5">
        <f>+IF(F32=0,"",'Ark1'!S89)</f>
        <v>8.705882352941174</v>
      </c>
      <c r="R32" s="108">
        <f t="shared" si="2"/>
        <v>-1.8607442977193855E-2</v>
      </c>
      <c r="S32" s="108">
        <f>+IF(F32=0,"",'Ark1'!T89)</f>
        <v>7.8529411764705888</v>
      </c>
      <c r="T32" s="108">
        <f t="shared" si="3"/>
        <v>0.60804321728691502</v>
      </c>
      <c r="U32" s="60">
        <f>+IF(F32=0,"",'Ark1'!U89)</f>
        <v>14.141176470588244</v>
      </c>
      <c r="V32" s="109">
        <f t="shared" si="4"/>
        <v>-1.6037214885954363</v>
      </c>
      <c r="W32" s="109">
        <f>+IF(F32=0,"",'Ark1'!W89)</f>
        <v>32.352941176470594</v>
      </c>
      <c r="X32" s="308">
        <f>+IF(F32=0,"",'Ark1'!X89)</f>
        <v>8.8235294117647047</v>
      </c>
      <c r="Y32" s="308">
        <f>+IF(F32=0,"",'Ark1'!Y89)</f>
        <v>0</v>
      </c>
      <c r="Z32" s="328"/>
      <c r="AA32" s="109">
        <f>+IF(F32=0,"",'Ark1'!AA89)</f>
        <v>1.5437002236907349</v>
      </c>
      <c r="AB32" s="108">
        <f>+IF(F32=0,"",'Ark1'!AB89)</f>
        <v>1.6895772489817771</v>
      </c>
      <c r="AC32" s="108">
        <f>+IF(F32=0,"",'Ark1'!AC89)</f>
        <v>1.4976914184087098</v>
      </c>
      <c r="AD32" s="108">
        <f t="shared" si="5"/>
        <v>1.6243243243243257</v>
      </c>
      <c r="AE32" s="109"/>
      <c r="AF32" s="26"/>
      <c r="AP32"/>
      <c r="AT32"/>
      <c r="AU32"/>
      <c r="AV32"/>
      <c r="AW32"/>
      <c r="AX32"/>
      <c r="AY32"/>
      <c r="BC32"/>
      <c r="BD32"/>
      <c r="BE32"/>
    </row>
    <row r="33" spans="1:57" ht="15" customHeight="1">
      <c r="A33" s="26"/>
      <c r="B33" s="107">
        <f>+'Ark1'!C90</f>
        <v>2024</v>
      </c>
      <c r="C33" s="107">
        <f>+'Ark1'!E90</f>
        <v>24</v>
      </c>
      <c r="D33" s="107">
        <f>+IF(F33=0,"",'Ark1'!Q90)</f>
        <v>53</v>
      </c>
      <c r="E33" s="114">
        <f t="shared" si="0"/>
        <v>-20</v>
      </c>
      <c r="F33" s="333">
        <f>+'Ark1'!R90</f>
        <v>437</v>
      </c>
      <c r="G33" s="114">
        <f t="shared" si="1"/>
        <v>-186</v>
      </c>
      <c r="H33" s="109">
        <f>+IF(F33=0,"",'Ark1'!AG90)</f>
        <v>22.963741460851288</v>
      </c>
      <c r="I33" s="111"/>
      <c r="J33" s="109">
        <f>+IF(F33=0,"",'Ark1'!AH90)</f>
        <v>24.124889879969182</v>
      </c>
      <c r="K33" s="110"/>
      <c r="L33" s="18">
        <f>+IF(F33=0,"",'Ark1'!AJ90)</f>
        <v>437</v>
      </c>
      <c r="M33" s="132"/>
      <c r="N33" s="60">
        <f>+IF(L33=0,"",'Ark1'!AK90)</f>
        <v>85.730663615560545</v>
      </c>
      <c r="O33" s="60">
        <f>+IF(L33=0,"",'Ark1'!AL90)</f>
        <v>25.480655364712888</v>
      </c>
      <c r="P33" s="132"/>
      <c r="Q33" s="5">
        <f>+IF(F33=0,"",'Ark1'!S90)</f>
        <v>9.7208237986270021</v>
      </c>
      <c r="R33" s="108">
        <f t="shared" si="2"/>
        <v>0.65661834116312079</v>
      </c>
      <c r="S33" s="108">
        <f>+IF(F33=0,"",'Ark1'!T90)</f>
        <v>6.9176201372997745</v>
      </c>
      <c r="T33" s="108">
        <f t="shared" si="3"/>
        <v>0.38631997678613406</v>
      </c>
      <c r="U33" s="60">
        <f>+IF(F33=0,"",'Ark1'!U90)</f>
        <v>16.04233409610984</v>
      </c>
      <c r="V33" s="109">
        <f t="shared" si="4"/>
        <v>0.90284773976954646</v>
      </c>
      <c r="W33" s="109">
        <f>+IF(F33=0,"",'Ark1'!W90)</f>
        <v>7.09382151029748</v>
      </c>
      <c r="X33" s="308">
        <f>+IF(F33=0,"",'Ark1'!X90)</f>
        <v>49.199084668192221</v>
      </c>
      <c r="Y33" s="308">
        <f>+IF(F33=0,"",'Ark1'!Y90)</f>
        <v>1.3729977116704803</v>
      </c>
      <c r="Z33" s="328"/>
      <c r="AA33" s="109">
        <f>+IF(F33=0,"",'Ark1'!AA90)</f>
        <v>2.5344341707224078</v>
      </c>
      <c r="AB33" s="108">
        <f>+IF(F33=0,"",'Ark1'!AB90)</f>
        <v>1.2691918034488083</v>
      </c>
      <c r="AC33" s="108">
        <f>+IF(F33=0,"",'Ark1'!AC90)</f>
        <v>1.1901909591825559</v>
      </c>
      <c r="AD33" s="108">
        <f t="shared" si="5"/>
        <v>1.6503060263653484</v>
      </c>
      <c r="AE33" s="109"/>
      <c r="AF33" s="26"/>
      <c r="AP33"/>
      <c r="AT33"/>
      <c r="AU33"/>
      <c r="AV33"/>
      <c r="AW33"/>
      <c r="AX33"/>
      <c r="AY33"/>
      <c r="BC33"/>
      <c r="BD33"/>
      <c r="BE33"/>
    </row>
    <row r="34" spans="1:57" ht="15" customHeight="1">
      <c r="A34" s="26"/>
      <c r="B34" s="107">
        <f>+'Ark1'!C91</f>
        <v>2024</v>
      </c>
      <c r="C34" s="107">
        <f>+'Ark1'!E91</f>
        <v>25</v>
      </c>
      <c r="D34" s="107">
        <f>+IF(F34=0,"",'Ark1'!Q91)</f>
        <v>24</v>
      </c>
      <c r="E34" s="114">
        <f t="shared" si="0"/>
        <v>-59</v>
      </c>
      <c r="F34" s="333">
        <f>+'Ark1'!R91</f>
        <v>147</v>
      </c>
      <c r="G34" s="114">
        <f t="shared" si="1"/>
        <v>-503</v>
      </c>
      <c r="H34" s="109">
        <f>+IF(F34=0,"",'Ark1'!AG91)</f>
        <v>7.72464529689963</v>
      </c>
      <c r="I34" s="111"/>
      <c r="J34" s="109">
        <f>+IF(F34=0,"",'Ark1'!AH91)</f>
        <v>8.2689819403149425</v>
      </c>
      <c r="K34" s="110"/>
      <c r="L34" s="18">
        <f>+IF(F34=0,"",'Ark1'!AJ91)</f>
        <v>147</v>
      </c>
      <c r="M34" s="132"/>
      <c r="N34" s="60">
        <f>+IF(L34=0,"",'Ark1'!AK91)</f>
        <v>86.451700680272083</v>
      </c>
      <c r="O34" s="60">
        <f>+IF(L34=0,"",'Ark1'!AL91)</f>
        <v>25.235348997548943</v>
      </c>
      <c r="P34" s="132"/>
      <c r="Q34" s="5">
        <f>+IF(F34=0,"",'Ark1'!S91)</f>
        <v>9.6258503401360507</v>
      </c>
      <c r="R34" s="108">
        <f t="shared" si="2"/>
        <v>0.87815803244374457</v>
      </c>
      <c r="S34" s="108">
        <f>+IF(F34=0,"",'Ark1'!T91)</f>
        <v>7.2040816326530601</v>
      </c>
      <c r="T34" s="108">
        <f t="shared" si="3"/>
        <v>0.93485086342229096</v>
      </c>
      <c r="U34" s="60">
        <f>+IF(F34=0,"",'Ark1'!U91)</f>
        <v>16.346258503401355</v>
      </c>
      <c r="V34" s="109">
        <f t="shared" si="4"/>
        <v>1.9185661957090385</v>
      </c>
      <c r="W34" s="109">
        <f>+IF(F34=0,"",'Ark1'!W91)</f>
        <v>14.285714285714288</v>
      </c>
      <c r="X34" s="308">
        <f>+IF(F34=0,"",'Ark1'!X91)</f>
        <v>56.4625850340136</v>
      </c>
      <c r="Y34" s="308">
        <f>+IF(F34=0,"",'Ark1'!Y91)</f>
        <v>0.68027210884353739</v>
      </c>
      <c r="Z34" s="328"/>
      <c r="AA34" s="109">
        <f>+IF(F34=0,"",'Ark1'!AA91)</f>
        <v>2.6904030021780034</v>
      </c>
      <c r="AB34" s="108">
        <f>+IF(F34=0,"",'Ark1'!AB91)</f>
        <v>1.1381503335164298</v>
      </c>
      <c r="AC34" s="108">
        <f>+IF(F34=0,"",'Ark1'!AC91)</f>
        <v>1.3649588242784356</v>
      </c>
      <c r="AD34" s="108">
        <f t="shared" si="5"/>
        <v>1.6981625441696113</v>
      </c>
      <c r="AE34" s="109"/>
      <c r="AF34" s="26"/>
      <c r="AP34"/>
      <c r="AT34"/>
      <c r="AU34"/>
      <c r="AV34"/>
      <c r="AW34"/>
      <c r="AX34"/>
      <c r="AY34"/>
      <c r="BC34"/>
      <c r="BD34"/>
      <c r="BE34"/>
    </row>
    <row r="35" spans="1:57" ht="15" customHeight="1">
      <c r="A35" s="26"/>
      <c r="B35" s="107">
        <f>+'Ark1'!C92</f>
        <v>2024</v>
      </c>
      <c r="C35" s="107">
        <f>+'Ark1'!E92</f>
        <v>26</v>
      </c>
      <c r="D35" s="107">
        <f>+IF(F35=0,"",'Ark1'!Q92)</f>
        <v>48</v>
      </c>
      <c r="E35" s="114">
        <f t="shared" si="0"/>
        <v>-12</v>
      </c>
      <c r="F35" s="333">
        <f>+'Ark1'!R92</f>
        <v>360</v>
      </c>
      <c r="G35" s="114">
        <f t="shared" si="1"/>
        <v>-73</v>
      </c>
      <c r="H35" s="109">
        <f>+IF(F35=0,"",'Ark1'!AG92)</f>
        <v>18.917498686284812</v>
      </c>
      <c r="I35" s="111"/>
      <c r="J35" s="109">
        <f>+IF(F35=0,"",'Ark1'!AH92)</f>
        <v>19.620636493778203</v>
      </c>
      <c r="K35" s="110"/>
      <c r="L35" s="18">
        <f>+IF(F35=0,"",'Ark1'!AJ92)</f>
        <v>360</v>
      </c>
      <c r="M35" s="132"/>
      <c r="N35" s="60">
        <f>+IF(L35=0,"",'Ark1'!AK92)</f>
        <v>87.687499999999986</v>
      </c>
      <c r="O35" s="60">
        <f>+IF(L35=0,"",'Ark1'!AL92)</f>
        <v>23.310462962976672</v>
      </c>
      <c r="P35" s="132"/>
      <c r="Q35" s="5">
        <f>+IF(F35=0,"",'Ark1'!S92)</f>
        <v>9.1166666666666689</v>
      </c>
      <c r="R35" s="108">
        <f t="shared" si="2"/>
        <v>0.70558121632024928</v>
      </c>
      <c r="S35" s="108">
        <f>+IF(F35=0,"",'Ark1'!T92)</f>
        <v>6.6694444444444443</v>
      </c>
      <c r="T35" s="108">
        <f t="shared" si="3"/>
        <v>0.45697331280472309</v>
      </c>
      <c r="U35" s="60">
        <f>+IF(F35=0,"",'Ark1'!U92)</f>
        <v>15.83777777777777</v>
      </c>
      <c r="V35" s="109">
        <f t="shared" si="4"/>
        <v>0.88142673851680975</v>
      </c>
      <c r="W35" s="109">
        <f>+IF(F35=0,"",'Ark1'!W92)</f>
        <v>8.8888888888888893</v>
      </c>
      <c r="X35" s="308">
        <f>+IF(F35=0,"",'Ark1'!X92)</f>
        <v>40.833333333333343</v>
      </c>
      <c r="Y35" s="308">
        <f>+IF(F35=0,"",'Ark1'!Y92)</f>
        <v>2.5</v>
      </c>
      <c r="Z35" s="328"/>
      <c r="AA35" s="109">
        <f>+IF(F35=0,"",'Ark1'!AA92)</f>
        <v>3.4128377823147682</v>
      </c>
      <c r="AB35" s="108">
        <f>+IF(F35=0,"",'Ark1'!AB92)</f>
        <v>1.3092618785661836</v>
      </c>
      <c r="AC35" s="108">
        <f>+IF(F35=0,"",'Ark1'!AC92)</f>
        <v>1.5033886620351389</v>
      </c>
      <c r="AD35" s="108">
        <f t="shared" si="5"/>
        <v>1.7372333942717841</v>
      </c>
      <c r="AE35" s="109"/>
      <c r="AF35" s="26"/>
      <c r="AP35"/>
      <c r="AT35"/>
      <c r="AU35"/>
      <c r="AV35"/>
      <c r="AW35"/>
      <c r="AX35"/>
      <c r="AY35"/>
      <c r="BC35"/>
      <c r="BD35"/>
      <c r="BE35"/>
    </row>
    <row r="36" spans="1:57" ht="15" customHeight="1">
      <c r="A36" s="26"/>
      <c r="B36" s="107">
        <f>+'Ark1'!C93</f>
        <v>2024</v>
      </c>
      <c r="C36" s="107">
        <f>+'Ark1'!E93</f>
        <v>27</v>
      </c>
      <c r="D36" s="107">
        <f>+IF(F36=0,"",'Ark1'!Q93)</f>
        <v>36</v>
      </c>
      <c r="E36" s="114">
        <f t="shared" si="0"/>
        <v>36</v>
      </c>
      <c r="F36" s="333">
        <f>+'Ark1'!R93</f>
        <v>236</v>
      </c>
      <c r="G36" s="114">
        <f t="shared" si="1"/>
        <v>236</v>
      </c>
      <c r="H36" s="109">
        <f>+IF(F36=0,"",'Ark1'!AG93)</f>
        <v>12.401471361008936</v>
      </c>
      <c r="I36" s="111"/>
      <c r="J36" s="109">
        <f>+IF(F36=0,"",'Ark1'!AH93)</f>
        <v>11.404649818301944</v>
      </c>
      <c r="K36" s="110"/>
      <c r="L36" s="18">
        <f>+IF(F36=0,"",'Ark1'!AJ93)</f>
        <v>236</v>
      </c>
      <c r="M36" s="132"/>
      <c r="N36" s="60">
        <f>+IF(L36=0,"",'Ark1'!AK93)</f>
        <v>83.888135593220383</v>
      </c>
      <c r="O36" s="60">
        <f>+IF(L36=0,"",'Ark1'!AL93)</f>
        <v>23.675182690727503</v>
      </c>
      <c r="P36" s="132"/>
      <c r="Q36" s="5">
        <f>+IF(F36=0,"",'Ark1'!S93)</f>
        <v>9.2330508474576263</v>
      </c>
      <c r="R36" s="108">
        <f t="shared" si="2"/>
        <v>9.2330508474576263</v>
      </c>
      <c r="S36" s="108">
        <f>+IF(F36=0,"",'Ark1'!T93)</f>
        <v>6.7669491525423719</v>
      </c>
      <c r="T36" s="108">
        <f t="shared" si="3"/>
        <v>6.7669491525423719</v>
      </c>
      <c r="U36" s="60">
        <f>+IF(F36=0,"",'Ark1'!U93)</f>
        <v>14.042796610169487</v>
      </c>
      <c r="V36" s="109">
        <f t="shared" si="4"/>
        <v>14.042796610169487</v>
      </c>
      <c r="W36" s="109">
        <f>+IF(F36=0,"",'Ark1'!W93)</f>
        <v>11.440677966101696</v>
      </c>
      <c r="X36" s="308">
        <f>+IF(F36=0,"",'Ark1'!X93)</f>
        <v>9.3220338983050883</v>
      </c>
      <c r="Y36" s="308">
        <f>+IF(F36=0,"",'Ark1'!Y93)</f>
        <v>0</v>
      </c>
      <c r="Z36" s="26"/>
      <c r="AA36" s="109">
        <f>+IF(F36=0,"",'Ark1'!AA93)</f>
        <v>2.2802001048054512</v>
      </c>
      <c r="AB36" s="108">
        <f>+IF(F36=0,"",'Ark1'!AB93)</f>
        <v>1.1647764814125685</v>
      </c>
      <c r="AC36" s="108">
        <f>+IF(F36=0,"",'Ark1'!AC93)</f>
        <v>1.6340941140845364</v>
      </c>
      <c r="AD36" s="108">
        <f t="shared" si="5"/>
        <v>1.5209270307480494</v>
      </c>
      <c r="AE36" s="109"/>
      <c r="AF36" s="26"/>
      <c r="AP36"/>
      <c r="AT36"/>
      <c r="AU36"/>
      <c r="AV36"/>
      <c r="AW36"/>
      <c r="AX36"/>
      <c r="AY36"/>
      <c r="BC36"/>
      <c r="BD36"/>
      <c r="BE36"/>
    </row>
    <row r="37" spans="1:57" ht="15" customHeight="1">
      <c r="A37" s="26"/>
      <c r="B37" s="107">
        <f>+'Ark1'!C94</f>
        <v>2024</v>
      </c>
      <c r="C37" s="107">
        <f>+'Ark1'!E94</f>
        <v>28</v>
      </c>
      <c r="D37" s="107" t="str">
        <f>+IF(F37=0,"",'Ark1'!Q94)</f>
        <v/>
      </c>
      <c r="E37" s="114" t="str">
        <f t="shared" si="0"/>
        <v/>
      </c>
      <c r="F37" s="333">
        <f>+'Ark1'!R94</f>
        <v>0</v>
      </c>
      <c r="G37" s="114" t="str">
        <f t="shared" si="1"/>
        <v/>
      </c>
      <c r="H37" s="109" t="str">
        <f>+IF(F37=0,"",'Ark1'!AG94)</f>
        <v/>
      </c>
      <c r="I37" s="111"/>
      <c r="J37" s="109" t="str">
        <f>+IF(F37=0,"",'Ark1'!AH94)</f>
        <v/>
      </c>
      <c r="K37" s="110"/>
      <c r="L37" s="18" t="str">
        <f>+IF(F37=0,"",'Ark1'!AJ94)</f>
        <v/>
      </c>
      <c r="M37" s="132"/>
      <c r="N37" s="60" t="str">
        <f>+IF(L37=0,"",'Ark1'!AK94)</f>
        <v/>
      </c>
      <c r="O37" s="60" t="str">
        <f>+IF(L37=0,"",'Ark1'!AL94)</f>
        <v/>
      </c>
      <c r="P37" s="132"/>
      <c r="Q37" s="5" t="str">
        <f>+IF(F37=0,"",'Ark1'!S94)</f>
        <v/>
      </c>
      <c r="R37" s="108" t="str">
        <f t="shared" si="2"/>
        <v/>
      </c>
      <c r="S37" s="108" t="str">
        <f>+IF(F37=0,"",'Ark1'!T94)</f>
        <v/>
      </c>
      <c r="T37" s="108" t="str">
        <f t="shared" si="3"/>
        <v/>
      </c>
      <c r="U37" s="60" t="str">
        <f>+IF(F37=0,"",'Ark1'!U94)</f>
        <v/>
      </c>
      <c r="V37" s="109" t="str">
        <f t="shared" si="4"/>
        <v/>
      </c>
      <c r="W37" s="109" t="str">
        <f>+IF(F37=0,"",'Ark1'!W94)</f>
        <v/>
      </c>
      <c r="X37" s="308" t="str">
        <f>+IF(F37=0,"",'Ark1'!X94)</f>
        <v/>
      </c>
      <c r="Y37" s="308" t="str">
        <f>+IF(F37=0,"",'Ark1'!Y94)</f>
        <v/>
      </c>
      <c r="Z37" s="26"/>
      <c r="AA37" s="109" t="str">
        <f>+IF(F37=0,"",'Ark1'!AA94)</f>
        <v/>
      </c>
      <c r="AB37" s="108" t="str">
        <f>+IF(F37=0,"",'Ark1'!AB94)</f>
        <v/>
      </c>
      <c r="AC37" s="108" t="str">
        <f>+IF(F37=0,"",'Ark1'!AC94)</f>
        <v/>
      </c>
      <c r="AD37" s="108" t="str">
        <f t="shared" si="5"/>
        <v/>
      </c>
      <c r="AE37" s="109"/>
      <c r="AF37" s="26"/>
      <c r="AP37"/>
      <c r="AT37"/>
      <c r="AU37"/>
      <c r="AV37"/>
      <c r="AW37"/>
      <c r="AX37"/>
      <c r="AY37"/>
      <c r="BC37"/>
      <c r="BD37"/>
      <c r="BE37"/>
    </row>
    <row r="38" spans="1:57" ht="15.6">
      <c r="A38" s="26"/>
      <c r="B38" s="107">
        <f>+'Ark1'!C95</f>
        <v>2024</v>
      </c>
      <c r="C38" s="107">
        <f>+'Ark1'!E95</f>
        <v>29</v>
      </c>
      <c r="D38" s="107">
        <f>+IF(F38=0,"",'Ark1'!Q95)</f>
        <v>5</v>
      </c>
      <c r="E38" s="114">
        <f t="shared" si="0"/>
        <v>5</v>
      </c>
      <c r="F38" s="333">
        <f>+'Ark1'!R95</f>
        <v>37</v>
      </c>
      <c r="G38" s="114">
        <f t="shared" si="1"/>
        <v>37</v>
      </c>
      <c r="H38" s="109">
        <f>+IF(F38=0,"",'Ark1'!AG95)</f>
        <v>1.9442984760903836</v>
      </c>
      <c r="I38" s="111"/>
      <c r="J38" s="109">
        <f>+IF(F38=0,"",'Ark1'!AH95)</f>
        <v>1.9408655434423527</v>
      </c>
      <c r="K38" s="110"/>
      <c r="L38" s="18">
        <f>+IF(F38=0,"",'Ark1'!AJ95)</f>
        <v>37</v>
      </c>
      <c r="M38" s="132"/>
      <c r="N38" s="60">
        <f>+IF(L38=0,"",'Ark1'!AK95)</f>
        <v>88.791891891891908</v>
      </c>
      <c r="O38" s="60">
        <f>+IF(L38=0,"",'Ark1'!AL95)</f>
        <v>21.365947736010607</v>
      </c>
      <c r="P38" s="132"/>
      <c r="Q38" s="5">
        <f>+IF(F38=0,"",'Ark1'!S95)</f>
        <v>8.675675675675679</v>
      </c>
      <c r="R38" s="108">
        <f t="shared" si="2"/>
        <v>8.675675675675679</v>
      </c>
      <c r="S38" s="108">
        <f>+IF(F38=0,"",'Ark1'!T95)</f>
        <v>5.621621621621621</v>
      </c>
      <c r="T38" s="108">
        <f t="shared" si="3"/>
        <v>5.621621621621621</v>
      </c>
      <c r="U38" s="60">
        <f>+IF(F38=0,"",'Ark1'!U95)</f>
        <v>15.243243243243247</v>
      </c>
      <c r="V38" s="109">
        <f t="shared" si="4"/>
        <v>15.243243243243247</v>
      </c>
      <c r="W38" s="109">
        <f>+IF(F38=0,"",'Ark1'!W95)</f>
        <v>2.7027027027027031</v>
      </c>
      <c r="X38" s="308">
        <f>+IF(F38=0,"",'Ark1'!X95)</f>
        <v>45.945945945945937</v>
      </c>
      <c r="Y38" s="308">
        <f>+IF(F38=0,"",'Ark1'!Y95)</f>
        <v>2.7027027027027031</v>
      </c>
      <c r="Z38" s="26"/>
      <c r="AA38" s="109">
        <f>+IF(F38=0,"",'Ark1'!AA95)</f>
        <v>4.0712266921249318</v>
      </c>
      <c r="AB38" s="108">
        <f>+IF(F38=0,"",'Ark1'!AB95)</f>
        <v>1.6116812449595237</v>
      </c>
      <c r="AC38" s="108">
        <f>+IF(F38=0,"",'Ark1'!AC95)</f>
        <v>1.259587048403354</v>
      </c>
      <c r="AD38" s="108">
        <f t="shared" si="5"/>
        <v>1.7570093457943923</v>
      </c>
      <c r="AE38" s="109"/>
      <c r="AF38" s="26"/>
      <c r="AP38"/>
      <c r="AT38"/>
      <c r="AU38"/>
      <c r="AV38"/>
      <c r="AW38"/>
      <c r="AX38"/>
      <c r="AY38"/>
      <c r="BC38"/>
      <c r="BD38"/>
      <c r="BE38"/>
    </row>
    <row r="39" spans="1:57" ht="15.6">
      <c r="A39" s="26"/>
      <c r="B39" s="107">
        <f>+'Ark1'!C96</f>
        <v>2024</v>
      </c>
      <c r="C39" s="107">
        <f>+'Ark1'!E96</f>
        <v>30</v>
      </c>
      <c r="D39" s="107">
        <f>+IF(F39=0,"",'Ark1'!Q96)</f>
        <v>1</v>
      </c>
      <c r="E39" s="114">
        <f t="shared" si="0"/>
        <v>1</v>
      </c>
      <c r="F39" s="333">
        <f>+'Ark1'!R96</f>
        <v>3</v>
      </c>
      <c r="G39" s="114">
        <f t="shared" si="1"/>
        <v>3</v>
      </c>
      <c r="H39" s="109">
        <f>+IF(F39=0,"",'Ark1'!AG96)</f>
        <v>0.15764582238570676</v>
      </c>
      <c r="I39" s="111"/>
      <c r="J39" s="109">
        <f>+IF(F39=0,"",'Ark1'!AH96)</f>
        <v>0.15210329258892188</v>
      </c>
      <c r="K39" s="110"/>
      <c r="L39" s="18">
        <f>+IF(F39=0,"",'Ark1'!AJ96)</f>
        <v>3</v>
      </c>
      <c r="M39" s="132"/>
      <c r="N39" s="60">
        <f>+IF(L39=0,"",'Ark1'!AK96)</f>
        <v>89.96666666666664</v>
      </c>
      <c r="O39" s="60">
        <f>+IF(L39=0,"",'Ark1'!AL96)</f>
        <v>20.246263435748023</v>
      </c>
      <c r="P39" s="132"/>
      <c r="Q39" s="5">
        <f>+IF(F39=0,"",'Ark1'!S96)</f>
        <v>8.3333333333333357</v>
      </c>
      <c r="R39" s="108">
        <f t="shared" si="2"/>
        <v>8.3333333333333357</v>
      </c>
      <c r="S39" s="108">
        <f>+IF(F39=0,"",'Ark1'!T96)</f>
        <v>5</v>
      </c>
      <c r="T39" s="108">
        <f t="shared" si="3"/>
        <v>5</v>
      </c>
      <c r="U39" s="60">
        <f>+IF(F39=0,"",'Ark1'!U96)</f>
        <v>14.733333333333338</v>
      </c>
      <c r="V39" s="109">
        <f t="shared" si="4"/>
        <v>14.733333333333338</v>
      </c>
      <c r="W39" s="109">
        <f>+IF(F39=0,"",'Ark1'!W96)</f>
        <v>0</v>
      </c>
      <c r="X39" s="308">
        <f>+IF(F39=0,"",'Ark1'!X96)</f>
        <v>0</v>
      </c>
      <c r="Y39" s="308">
        <f>+IF(F39=0,"",'Ark1'!Y96)</f>
        <v>0</v>
      </c>
      <c r="Z39" s="26"/>
      <c r="AA39" s="109">
        <f>+IF(F39=0,"",'Ark1'!AA96)</f>
        <v>0.26246692913360758</v>
      </c>
      <c r="AB39" s="108">
        <f>+IF(F39=0,"",'Ark1'!AB96)</f>
        <v>0.47140452079101841</v>
      </c>
      <c r="AC39" s="108">
        <f>+IF(F39=0,"",'Ark1'!AC96)</f>
        <v>0.81649658092772603</v>
      </c>
      <c r="AD39" s="108">
        <f t="shared" si="5"/>
        <v>1.768</v>
      </c>
      <c r="AE39" s="109"/>
      <c r="AF39" s="26"/>
      <c r="AP39"/>
      <c r="AT39"/>
      <c r="AU39"/>
      <c r="AV39"/>
      <c r="AW39"/>
      <c r="AX39"/>
      <c r="AY39"/>
      <c r="BC39"/>
      <c r="BD39"/>
      <c r="BE39"/>
    </row>
    <row r="40" spans="1:57" ht="15.6">
      <c r="A40" s="26"/>
      <c r="B40" s="107">
        <f>+'Ark1'!C97</f>
        <v>2024</v>
      </c>
      <c r="C40" s="107">
        <f>+'Ark1'!E97</f>
        <v>31</v>
      </c>
      <c r="D40" s="107" t="str">
        <f>+IF(F40=0,"",'Ark1'!Q97)</f>
        <v/>
      </c>
      <c r="E40" s="114" t="str">
        <f t="shared" si="0"/>
        <v/>
      </c>
      <c r="F40" s="333">
        <f>+'Ark1'!R97</f>
        <v>0</v>
      </c>
      <c r="G40" s="114" t="str">
        <f t="shared" si="1"/>
        <v/>
      </c>
      <c r="H40" s="109" t="str">
        <f>+IF(F40=0,"",'Ark1'!AG97)</f>
        <v/>
      </c>
      <c r="I40" s="111"/>
      <c r="J40" s="109" t="str">
        <f>+IF(F40=0,"",'Ark1'!AH97)</f>
        <v/>
      </c>
      <c r="K40" s="110"/>
      <c r="L40" s="18" t="str">
        <f>+IF(F40=0,"",'Ark1'!AJ97)</f>
        <v/>
      </c>
      <c r="M40" s="132"/>
      <c r="N40" s="60" t="str">
        <f>+IF(L40=0,"",'Ark1'!AK97)</f>
        <v/>
      </c>
      <c r="O40" s="60" t="str">
        <f>+IF(L40=0,"",'Ark1'!AL97)</f>
        <v/>
      </c>
      <c r="P40" s="132"/>
      <c r="Q40" s="5" t="str">
        <f>+IF(F40=0,"",'Ark1'!S97)</f>
        <v/>
      </c>
      <c r="R40" s="108" t="str">
        <f t="shared" si="2"/>
        <v/>
      </c>
      <c r="S40" s="108" t="str">
        <f>+IF(F40=0,"",'Ark1'!T97)</f>
        <v/>
      </c>
      <c r="T40" s="108" t="str">
        <f t="shared" si="3"/>
        <v/>
      </c>
      <c r="U40" s="60" t="str">
        <f>+IF(F40=0,"",'Ark1'!U97)</f>
        <v/>
      </c>
      <c r="V40" s="109" t="str">
        <f t="shared" si="4"/>
        <v/>
      </c>
      <c r="W40" s="109" t="str">
        <f>+IF(F40=0,"",'Ark1'!W97)</f>
        <v/>
      </c>
      <c r="X40" s="308" t="str">
        <f>+IF(F40=0,"",'Ark1'!X97)</f>
        <v/>
      </c>
      <c r="Y40" s="308" t="str">
        <f>+IF(F40=0,"",'Ark1'!Y97)</f>
        <v/>
      </c>
      <c r="Z40" s="26"/>
      <c r="AA40" s="109" t="str">
        <f>+IF(F40=0,"",'Ark1'!AA97)</f>
        <v/>
      </c>
      <c r="AB40" s="108" t="str">
        <f>+IF(F40=0,"",'Ark1'!AB97)</f>
        <v/>
      </c>
      <c r="AC40" s="108" t="str">
        <f>+IF(F40=0,"",'Ark1'!AC97)</f>
        <v/>
      </c>
      <c r="AD40" s="108" t="str">
        <f t="shared" si="5"/>
        <v/>
      </c>
      <c r="AE40" s="109"/>
      <c r="AF40" s="26"/>
      <c r="AP40"/>
      <c r="AT40"/>
      <c r="AU40"/>
      <c r="AV40"/>
      <c r="AW40"/>
      <c r="AX40"/>
      <c r="AY40"/>
      <c r="BC40"/>
      <c r="BD40"/>
      <c r="BE40"/>
    </row>
    <row r="41" spans="1:57" ht="15.6">
      <c r="A41" s="26"/>
      <c r="B41" s="107">
        <f>+'Ark1'!C98</f>
        <v>2024</v>
      </c>
      <c r="C41" s="107">
        <f>+'Ark1'!E98</f>
        <v>32</v>
      </c>
      <c r="D41" s="107" t="str">
        <f>+IF(F41=0,"",'Ark1'!Q98)</f>
        <v/>
      </c>
      <c r="E41" s="114" t="str">
        <f t="shared" si="0"/>
        <v/>
      </c>
      <c r="F41" s="333">
        <f>+'Ark1'!R98</f>
        <v>0</v>
      </c>
      <c r="G41" s="114" t="str">
        <f t="shared" si="1"/>
        <v/>
      </c>
      <c r="H41" s="109" t="str">
        <f>+IF(F41=0,"",'Ark1'!AG98)</f>
        <v/>
      </c>
      <c r="I41" s="111"/>
      <c r="J41" s="109" t="str">
        <f>+IF(F41=0,"",'Ark1'!AH98)</f>
        <v/>
      </c>
      <c r="K41" s="110"/>
      <c r="L41" s="18" t="str">
        <f>+IF(F41=0,"",'Ark1'!AJ98)</f>
        <v/>
      </c>
      <c r="M41" s="132"/>
      <c r="N41" s="60" t="str">
        <f>+IF(L41=0,"",'Ark1'!AK98)</f>
        <v/>
      </c>
      <c r="O41" s="60" t="str">
        <f>+IF(L41=0,"",'Ark1'!AL98)</f>
        <v/>
      </c>
      <c r="P41" s="132"/>
      <c r="Q41" s="5" t="str">
        <f>+IF(F41=0,"",'Ark1'!S98)</f>
        <v/>
      </c>
      <c r="R41" s="108" t="str">
        <f t="shared" si="2"/>
        <v/>
      </c>
      <c r="S41" s="108" t="str">
        <f>+IF(F41=0,"",'Ark1'!T98)</f>
        <v/>
      </c>
      <c r="T41" s="108" t="str">
        <f t="shared" si="3"/>
        <v/>
      </c>
      <c r="U41" s="60" t="str">
        <f>+IF(F41=0,"",'Ark1'!U98)</f>
        <v/>
      </c>
      <c r="V41" s="109" t="str">
        <f t="shared" si="4"/>
        <v/>
      </c>
      <c r="W41" s="109" t="str">
        <f>+IF(F41=0,"",'Ark1'!W98)</f>
        <v/>
      </c>
      <c r="X41" s="308" t="str">
        <f>+IF(F41=0,"",'Ark1'!X98)</f>
        <v/>
      </c>
      <c r="Y41" s="308" t="str">
        <f>+IF(F41=0,"",'Ark1'!Y98)</f>
        <v/>
      </c>
      <c r="Z41" s="26"/>
      <c r="AA41" s="109" t="str">
        <f>+IF(F41=0,"",'Ark1'!AA98)</f>
        <v/>
      </c>
      <c r="AB41" s="108" t="str">
        <f>+IF(F41=0,"",'Ark1'!AB98)</f>
        <v/>
      </c>
      <c r="AC41" s="108" t="str">
        <f>+IF(F41=0,"",'Ark1'!AC98)</f>
        <v/>
      </c>
      <c r="AD41" s="108" t="str">
        <f t="shared" si="5"/>
        <v/>
      </c>
      <c r="AE41" s="109"/>
      <c r="AF41" s="26"/>
      <c r="AP41"/>
      <c r="AT41"/>
      <c r="AU41"/>
      <c r="AV41"/>
      <c r="AW41"/>
      <c r="AX41"/>
      <c r="AY41"/>
      <c r="BC41"/>
      <c r="BD41"/>
      <c r="BE41"/>
    </row>
    <row r="42" spans="1:57" ht="15.6">
      <c r="A42" s="26"/>
      <c r="B42" s="107">
        <f>+'Ark1'!C99</f>
        <v>2024</v>
      </c>
      <c r="C42" s="107">
        <f>+'Ark1'!E99</f>
        <v>33</v>
      </c>
      <c r="D42" s="107" t="str">
        <f>+IF(F42=0,"",'Ark1'!Q99)</f>
        <v/>
      </c>
      <c r="E42" s="114" t="str">
        <f t="shared" ref="E42:E61" si="6">+IF(F42=0,"",D42-D95)</f>
        <v/>
      </c>
      <c r="F42" s="333">
        <f>+'Ark1'!R99</f>
        <v>0</v>
      </c>
      <c r="G42" s="114" t="str">
        <f t="shared" ref="G42:G61" si="7">+IF(F42=0,"",F42-F95)</f>
        <v/>
      </c>
      <c r="H42" s="109" t="str">
        <f>+IF(F42=0,"",'Ark1'!AG99)</f>
        <v/>
      </c>
      <c r="I42" s="111"/>
      <c r="J42" s="109" t="str">
        <f>+IF(F42=0,"",'Ark1'!AH99)</f>
        <v/>
      </c>
      <c r="K42" s="110"/>
      <c r="L42" s="18" t="str">
        <f>+IF(F42=0,"",'Ark1'!AJ99)</f>
        <v/>
      </c>
      <c r="M42" s="132"/>
      <c r="N42" s="60" t="str">
        <f>+IF(L42=0,"",'Ark1'!AK99)</f>
        <v/>
      </c>
      <c r="O42" s="60" t="str">
        <f>+IF(L42=0,"",'Ark1'!AL99)</f>
        <v/>
      </c>
      <c r="P42" s="132"/>
      <c r="Q42" s="5" t="str">
        <f>+IF(F42=0,"",'Ark1'!S99)</f>
        <v/>
      </c>
      <c r="R42" s="108" t="str">
        <f t="shared" ref="R42:R61" si="8">+IF(F42=0,"",Q42-Q95)</f>
        <v/>
      </c>
      <c r="S42" s="108" t="str">
        <f>+IF(F42=0,"",'Ark1'!T99)</f>
        <v/>
      </c>
      <c r="T42" s="108" t="str">
        <f t="shared" ref="T42:T61" si="9">+IF(F42=0,"",S42-S95)</f>
        <v/>
      </c>
      <c r="U42" s="60" t="str">
        <f>+IF(F42=0,"",'Ark1'!U99)</f>
        <v/>
      </c>
      <c r="V42" s="109" t="str">
        <f t="shared" ref="V42:V61" si="10">+IF(F42=0,"",U42-U95)</f>
        <v/>
      </c>
      <c r="W42" s="109" t="str">
        <f>+IF(F42=0,"",'Ark1'!W99)</f>
        <v/>
      </c>
      <c r="X42" s="308" t="str">
        <f>+IF(F42=0,"",'Ark1'!X99)</f>
        <v/>
      </c>
      <c r="Y42" s="308" t="str">
        <f>+IF(F42=0,"",'Ark1'!Y99)</f>
        <v/>
      </c>
      <c r="Z42" s="26"/>
      <c r="AA42" s="109" t="str">
        <f>+IF(F42=0,"",'Ark1'!AA99)</f>
        <v/>
      </c>
      <c r="AB42" s="108" t="str">
        <f>+IF(F42=0,"",'Ark1'!AB99)</f>
        <v/>
      </c>
      <c r="AC42" s="108" t="str">
        <f>+IF(F42=0,"",'Ark1'!AC99)</f>
        <v/>
      </c>
      <c r="AD42" s="108" t="str">
        <f t="shared" ref="AD42:AD61" si="11">+IF(F42=0,"",U42/Q42)</f>
        <v/>
      </c>
      <c r="AE42" s="109"/>
      <c r="AF42" s="26"/>
      <c r="AP42"/>
      <c r="AT42"/>
      <c r="AU42"/>
      <c r="AV42"/>
      <c r="AW42"/>
      <c r="AX42"/>
      <c r="AY42"/>
      <c r="BC42"/>
      <c r="BD42"/>
      <c r="BE42"/>
    </row>
    <row r="43" spans="1:57" ht="15.6">
      <c r="A43" s="26"/>
      <c r="B43" s="107">
        <f>+'Ark1'!C100</f>
        <v>2024</v>
      </c>
      <c r="C43" s="107">
        <f>+'Ark1'!E100</f>
        <v>34</v>
      </c>
      <c r="D43" s="107" t="str">
        <f>+IF(F43=0,"",'Ark1'!Q100)</f>
        <v/>
      </c>
      <c r="E43" s="114" t="str">
        <f t="shared" si="6"/>
        <v/>
      </c>
      <c r="F43" s="333">
        <f>+'Ark1'!R100</f>
        <v>0</v>
      </c>
      <c r="G43" s="114" t="str">
        <f t="shared" si="7"/>
        <v/>
      </c>
      <c r="H43" s="109" t="str">
        <f>+IF(F43=0,"",'Ark1'!AG100)</f>
        <v/>
      </c>
      <c r="I43" s="111"/>
      <c r="J43" s="109" t="str">
        <f>+IF(F43=0,"",'Ark1'!AH100)</f>
        <v/>
      </c>
      <c r="K43" s="110"/>
      <c r="L43" s="18" t="str">
        <f>+IF(F43=0,"",'Ark1'!AJ100)</f>
        <v/>
      </c>
      <c r="M43" s="132"/>
      <c r="N43" s="60" t="str">
        <f>+IF(L43=0,"",'Ark1'!AK100)</f>
        <v/>
      </c>
      <c r="O43" s="60" t="str">
        <f>+IF(L43=0,"",'Ark1'!AL100)</f>
        <v/>
      </c>
      <c r="P43" s="132"/>
      <c r="Q43" s="5" t="str">
        <f>+IF(F43=0,"",'Ark1'!S100)</f>
        <v/>
      </c>
      <c r="R43" s="108" t="str">
        <f t="shared" si="8"/>
        <v/>
      </c>
      <c r="S43" s="108" t="str">
        <f>+IF(F43=0,"",'Ark1'!T100)</f>
        <v/>
      </c>
      <c r="T43" s="108" t="str">
        <f t="shared" si="9"/>
        <v/>
      </c>
      <c r="U43" s="60" t="str">
        <f>+IF(F43=0,"",'Ark1'!U100)</f>
        <v/>
      </c>
      <c r="V43" s="109" t="str">
        <f t="shared" si="10"/>
        <v/>
      </c>
      <c r="W43" s="109" t="str">
        <f>+IF(F43=0,"",'Ark1'!W100)</f>
        <v/>
      </c>
      <c r="X43" s="308" t="str">
        <f>+IF(F43=0,"",'Ark1'!X100)</f>
        <v/>
      </c>
      <c r="Y43" s="308" t="str">
        <f>+IF(F43=0,"",'Ark1'!Y100)</f>
        <v/>
      </c>
      <c r="Z43" s="26"/>
      <c r="AA43" s="109" t="str">
        <f>+IF(F43=0,"",'Ark1'!AA100)</f>
        <v/>
      </c>
      <c r="AB43" s="108" t="str">
        <f>+IF(F43=0,"",'Ark1'!AB100)</f>
        <v/>
      </c>
      <c r="AC43" s="108" t="str">
        <f>+IF(F43=0,"",'Ark1'!AC100)</f>
        <v/>
      </c>
      <c r="AD43" s="108" t="str">
        <f t="shared" si="11"/>
        <v/>
      </c>
      <c r="AE43" s="109"/>
      <c r="AF43" s="26"/>
      <c r="AP43"/>
      <c r="AT43"/>
      <c r="AU43"/>
      <c r="AV43"/>
      <c r="AW43"/>
      <c r="AX43"/>
      <c r="AY43"/>
      <c r="BC43"/>
      <c r="BD43"/>
      <c r="BE43"/>
    </row>
    <row r="44" spans="1:57" s="3" customFormat="1" ht="15.6">
      <c r="A44" s="26"/>
      <c r="B44" s="107">
        <f>+'Ark1'!C101</f>
        <v>2024</v>
      </c>
      <c r="C44" s="107">
        <f>+'Ark1'!E101</f>
        <v>35</v>
      </c>
      <c r="D44" s="107" t="str">
        <f>+IF(F44=0,"",'Ark1'!Q101)</f>
        <v/>
      </c>
      <c r="E44" s="114" t="str">
        <f t="shared" si="6"/>
        <v/>
      </c>
      <c r="F44" s="333">
        <f>+'Ark1'!R101</f>
        <v>0</v>
      </c>
      <c r="G44" s="114" t="str">
        <f t="shared" si="7"/>
        <v/>
      </c>
      <c r="H44" s="109" t="str">
        <f>+IF(F44=0,"",'Ark1'!AG101)</f>
        <v/>
      </c>
      <c r="I44" s="111"/>
      <c r="J44" s="109" t="str">
        <f>+IF(F44=0,"",'Ark1'!AH101)</f>
        <v/>
      </c>
      <c r="K44" s="110"/>
      <c r="L44" s="114" t="str">
        <f>+IF(F44=0,"",'Ark1'!AJ101)</f>
        <v/>
      </c>
      <c r="M44" s="132"/>
      <c r="N44" s="60" t="str">
        <f>+IF(L44=0,"",'Ark1'!AK101)</f>
        <v/>
      </c>
      <c r="O44" s="60" t="str">
        <f>+IF(L44=0,"",'Ark1'!AL101)</f>
        <v/>
      </c>
      <c r="P44" s="132"/>
      <c r="Q44" s="5" t="str">
        <f>+IF(F44=0,"",'Ark1'!S101)</f>
        <v/>
      </c>
      <c r="R44" s="108" t="str">
        <f t="shared" si="8"/>
        <v/>
      </c>
      <c r="S44" s="108" t="str">
        <f>+IF(F44=0,"",'Ark1'!T101)</f>
        <v/>
      </c>
      <c r="T44" s="108" t="str">
        <f t="shared" si="9"/>
        <v/>
      </c>
      <c r="U44" s="60" t="str">
        <f>+IF(F44=0,"",'Ark1'!U101)</f>
        <v/>
      </c>
      <c r="V44" s="109" t="str">
        <f t="shared" si="10"/>
        <v/>
      </c>
      <c r="W44" s="109" t="str">
        <f>+IF(F44=0,"",'Ark1'!W101)</f>
        <v/>
      </c>
      <c r="X44" s="308" t="str">
        <f>+IF(F44=0,"",'Ark1'!X101)</f>
        <v/>
      </c>
      <c r="Y44" s="308" t="str">
        <f>+IF(F44=0,"",'Ark1'!Y101)</f>
        <v/>
      </c>
      <c r="Z44" s="26"/>
      <c r="AA44" s="109" t="str">
        <f>+IF(F44=0,"",'Ark1'!AA101)</f>
        <v/>
      </c>
      <c r="AB44" s="108" t="str">
        <f>+IF(F44=0,"",'Ark1'!AB101)</f>
        <v/>
      </c>
      <c r="AC44" s="108" t="str">
        <f>+IF(F44=0,"",'Ark1'!AC101)</f>
        <v/>
      </c>
      <c r="AD44" s="108" t="str">
        <f t="shared" si="11"/>
        <v/>
      </c>
      <c r="AE44" s="109"/>
      <c r="AF44" s="26"/>
    </row>
    <row r="45" spans="1:57" s="3" customFormat="1" ht="15.6">
      <c r="A45" s="26"/>
      <c r="B45" s="107">
        <f>+'Ark1'!C102</f>
        <v>2024</v>
      </c>
      <c r="C45" s="107">
        <f>+'Ark1'!E102</f>
        <v>36</v>
      </c>
      <c r="D45" s="107" t="str">
        <f>+IF(F45=0,"",'Ark1'!Q102)</f>
        <v/>
      </c>
      <c r="E45" s="114" t="str">
        <f t="shared" si="6"/>
        <v/>
      </c>
      <c r="F45" s="333">
        <f>+'Ark1'!R102</f>
        <v>0</v>
      </c>
      <c r="G45" s="114" t="str">
        <f t="shared" si="7"/>
        <v/>
      </c>
      <c r="H45" s="109" t="str">
        <f>+IF(F45=0,"",'Ark1'!AG102)</f>
        <v/>
      </c>
      <c r="I45" s="111"/>
      <c r="J45" s="109" t="str">
        <f>+IF(F45=0,"",'Ark1'!AH102)</f>
        <v/>
      </c>
      <c r="K45" s="110"/>
      <c r="L45" s="114" t="str">
        <f>+IF(F45=0,"",'Ark1'!AJ102)</f>
        <v/>
      </c>
      <c r="M45" s="132"/>
      <c r="N45" s="60" t="str">
        <f>+IF(L45=0,"",'Ark1'!AK102)</f>
        <v/>
      </c>
      <c r="O45" s="60" t="str">
        <f>+IF(L45=0,"",'Ark1'!AL102)</f>
        <v/>
      </c>
      <c r="P45" s="132"/>
      <c r="Q45" s="5" t="str">
        <f>+IF(F45=0,"",'Ark1'!S102)</f>
        <v/>
      </c>
      <c r="R45" s="108" t="str">
        <f t="shared" si="8"/>
        <v/>
      </c>
      <c r="S45" s="108" t="str">
        <f>+IF(F45=0,"",'Ark1'!T102)</f>
        <v/>
      </c>
      <c r="T45" s="108" t="str">
        <f t="shared" si="9"/>
        <v/>
      </c>
      <c r="U45" s="60" t="str">
        <f>+IF(F45=0,"",'Ark1'!U102)</f>
        <v/>
      </c>
      <c r="V45" s="109" t="str">
        <f t="shared" si="10"/>
        <v/>
      </c>
      <c r="W45" s="109" t="str">
        <f>+IF(F45=0,"",'Ark1'!W102)</f>
        <v/>
      </c>
      <c r="X45" s="308" t="str">
        <f>+IF(F45=0,"",'Ark1'!X102)</f>
        <v/>
      </c>
      <c r="Y45" s="308" t="str">
        <f>+IF(F45=0,"",'Ark1'!Y102)</f>
        <v/>
      </c>
      <c r="Z45" s="26"/>
      <c r="AA45" s="109" t="str">
        <f>+IF(F45=0,"",'Ark1'!AA102)</f>
        <v/>
      </c>
      <c r="AB45" s="108" t="str">
        <f>+IF(F45=0,"",'Ark1'!AB102)</f>
        <v/>
      </c>
      <c r="AC45" s="108" t="str">
        <f>+IF(F45=0,"",'Ark1'!AC102)</f>
        <v/>
      </c>
      <c r="AD45" s="108" t="str">
        <f t="shared" si="11"/>
        <v/>
      </c>
      <c r="AE45" s="109"/>
      <c r="AF45" s="26"/>
    </row>
    <row r="46" spans="1:57" s="3" customFormat="1" ht="15.6">
      <c r="A46" s="26"/>
      <c r="B46" s="107">
        <f>+'Ark1'!C103</f>
        <v>2024</v>
      </c>
      <c r="C46" s="107">
        <f>+'Ark1'!E103</f>
        <v>37</v>
      </c>
      <c r="D46" s="107" t="str">
        <f>+IF(F46=0,"",'Ark1'!Q103)</f>
        <v/>
      </c>
      <c r="E46" s="114" t="str">
        <f t="shared" si="6"/>
        <v/>
      </c>
      <c r="F46" s="333">
        <f>+'Ark1'!R103</f>
        <v>0</v>
      </c>
      <c r="G46" s="114" t="str">
        <f t="shared" si="7"/>
        <v/>
      </c>
      <c r="H46" s="109" t="str">
        <f>+IF(F46=0,"",'Ark1'!AG103)</f>
        <v/>
      </c>
      <c r="I46" s="111"/>
      <c r="J46" s="109" t="str">
        <f>+IF(F46=0,"",'Ark1'!AH103)</f>
        <v/>
      </c>
      <c r="K46" s="110"/>
      <c r="L46" s="114" t="str">
        <f>+IF(F46=0,"",'Ark1'!AJ103)</f>
        <v/>
      </c>
      <c r="M46" s="132"/>
      <c r="N46" s="60" t="str">
        <f>+IF(L46=0,"",'Ark1'!AK103)</f>
        <v/>
      </c>
      <c r="O46" s="60" t="str">
        <f>+IF(L46=0,"",'Ark1'!AL103)</f>
        <v/>
      </c>
      <c r="P46" s="132"/>
      <c r="Q46" s="5" t="str">
        <f>+IF(F46=0,"",'Ark1'!S103)</f>
        <v/>
      </c>
      <c r="R46" s="108" t="str">
        <f t="shared" si="8"/>
        <v/>
      </c>
      <c r="S46" s="108" t="str">
        <f>+IF(F46=0,"",'Ark1'!T103)</f>
        <v/>
      </c>
      <c r="T46" s="108" t="str">
        <f t="shared" si="9"/>
        <v/>
      </c>
      <c r="U46" s="60" t="str">
        <f>+IF(F46=0,"",'Ark1'!U103)</f>
        <v/>
      </c>
      <c r="V46" s="109" t="str">
        <f t="shared" si="10"/>
        <v/>
      </c>
      <c r="W46" s="109" t="str">
        <f>+IF(F46=0,"",'Ark1'!W103)</f>
        <v/>
      </c>
      <c r="X46" s="308" t="str">
        <f>+IF(F46=0,"",'Ark1'!X103)</f>
        <v/>
      </c>
      <c r="Y46" s="308" t="str">
        <f>+IF(F46=0,"",'Ark1'!Y103)</f>
        <v/>
      </c>
      <c r="Z46" s="26"/>
      <c r="AA46" s="109" t="str">
        <f>+IF(F46=0,"",'Ark1'!AA103)</f>
        <v/>
      </c>
      <c r="AB46" s="108" t="str">
        <f>+IF(F46=0,"",'Ark1'!AB103)</f>
        <v/>
      </c>
      <c r="AC46" s="108" t="str">
        <f>+IF(F46=0,"",'Ark1'!AC103)</f>
        <v/>
      </c>
      <c r="AD46" s="108" t="str">
        <f t="shared" si="11"/>
        <v/>
      </c>
      <c r="AE46" s="109"/>
      <c r="AF46" s="26"/>
    </row>
    <row r="47" spans="1:57" s="3" customFormat="1" ht="15.6">
      <c r="A47" s="26"/>
      <c r="B47" s="107">
        <f>+'Ark1'!C104</f>
        <v>2024</v>
      </c>
      <c r="C47" s="107">
        <f>+'Ark1'!E104</f>
        <v>38</v>
      </c>
      <c r="D47" s="107" t="str">
        <f>+IF(F47=0,"",'Ark1'!Q104)</f>
        <v/>
      </c>
      <c r="E47" s="114" t="str">
        <f t="shared" si="6"/>
        <v/>
      </c>
      <c r="F47" s="333">
        <f>+'Ark1'!R104</f>
        <v>0</v>
      </c>
      <c r="G47" s="114" t="str">
        <f t="shared" si="7"/>
        <v/>
      </c>
      <c r="H47" s="109" t="str">
        <f>+IF(F47=0,"",'Ark1'!AG104)</f>
        <v/>
      </c>
      <c r="I47" s="111"/>
      <c r="J47" s="109" t="str">
        <f>+IF(F47=0,"",'Ark1'!AH104)</f>
        <v/>
      </c>
      <c r="K47" s="110"/>
      <c r="L47" s="114" t="str">
        <f>+IF(F47=0,"",'Ark1'!AJ104)</f>
        <v/>
      </c>
      <c r="M47" s="132"/>
      <c r="N47" s="60" t="str">
        <f>+IF(L47=0,"",'Ark1'!AK104)</f>
        <v/>
      </c>
      <c r="O47" s="60" t="str">
        <f>+IF(L47=0,"",'Ark1'!AL104)</f>
        <v/>
      </c>
      <c r="P47" s="132"/>
      <c r="Q47" s="5" t="str">
        <f>+IF(F47=0,"",'Ark1'!S104)</f>
        <v/>
      </c>
      <c r="R47" s="108" t="str">
        <f t="shared" si="8"/>
        <v/>
      </c>
      <c r="S47" s="108" t="str">
        <f>+IF(F47=0,"",'Ark1'!T104)</f>
        <v/>
      </c>
      <c r="T47" s="108" t="str">
        <f t="shared" si="9"/>
        <v/>
      </c>
      <c r="U47" s="60" t="str">
        <f>+IF(F47=0,"",'Ark1'!U104)</f>
        <v/>
      </c>
      <c r="V47" s="109" t="str">
        <f t="shared" si="10"/>
        <v/>
      </c>
      <c r="W47" s="109" t="str">
        <f>+IF(F47=0,"",'Ark1'!W104)</f>
        <v/>
      </c>
      <c r="X47" s="308" t="str">
        <f>+IF(F47=0,"",'Ark1'!X104)</f>
        <v/>
      </c>
      <c r="Y47" s="308" t="str">
        <f>+IF(F47=0,"",'Ark1'!Y104)</f>
        <v/>
      </c>
      <c r="Z47" s="26"/>
      <c r="AA47" s="109" t="str">
        <f>+IF(F47=0,"",'Ark1'!AA104)</f>
        <v/>
      </c>
      <c r="AB47" s="108" t="str">
        <f>+IF(F47=0,"",'Ark1'!AB104)</f>
        <v/>
      </c>
      <c r="AC47" s="108" t="str">
        <f>+IF(F47=0,"",'Ark1'!AC104)</f>
        <v/>
      </c>
      <c r="AD47" s="108" t="str">
        <f t="shared" si="11"/>
        <v/>
      </c>
      <c r="AE47" s="109"/>
      <c r="AF47" s="26"/>
    </row>
    <row r="48" spans="1:57" s="3" customFormat="1" ht="15.6">
      <c r="A48" s="26"/>
      <c r="B48" s="107">
        <f>+'Ark1'!C105</f>
        <v>2024</v>
      </c>
      <c r="C48" s="107">
        <f>+'Ark1'!E105</f>
        <v>39</v>
      </c>
      <c r="D48" s="107" t="str">
        <f>+IF(F48=0,"",'Ark1'!Q105)</f>
        <v/>
      </c>
      <c r="E48" s="114" t="str">
        <f t="shared" si="6"/>
        <v/>
      </c>
      <c r="F48" s="333">
        <f>+'Ark1'!R105</f>
        <v>0</v>
      </c>
      <c r="G48" s="114" t="str">
        <f t="shared" si="7"/>
        <v/>
      </c>
      <c r="H48" s="109" t="str">
        <f>+IF(F48=0,"",'Ark1'!AG105)</f>
        <v/>
      </c>
      <c r="I48" s="111"/>
      <c r="J48" s="109" t="str">
        <f>+IF(F48=0,"",'Ark1'!AH105)</f>
        <v/>
      </c>
      <c r="K48" s="110"/>
      <c r="L48" s="114" t="str">
        <f>+IF(F48=0,"",'Ark1'!AJ105)</f>
        <v/>
      </c>
      <c r="M48" s="132"/>
      <c r="N48" s="60" t="str">
        <f>+IF(L48=0,"",'Ark1'!AK105)</f>
        <v/>
      </c>
      <c r="O48" s="60" t="str">
        <f>+IF(L48=0,"",'Ark1'!AL105)</f>
        <v/>
      </c>
      <c r="P48" s="132"/>
      <c r="Q48" s="5" t="str">
        <f>+IF(F48=0,"",'Ark1'!S105)</f>
        <v/>
      </c>
      <c r="R48" s="108" t="str">
        <f t="shared" si="8"/>
        <v/>
      </c>
      <c r="S48" s="108" t="str">
        <f>+IF(F48=0,"",'Ark1'!T105)</f>
        <v/>
      </c>
      <c r="T48" s="108" t="str">
        <f t="shared" si="9"/>
        <v/>
      </c>
      <c r="U48" s="60" t="str">
        <f>+IF(F48=0,"",'Ark1'!U105)</f>
        <v/>
      </c>
      <c r="V48" s="109" t="str">
        <f t="shared" si="10"/>
        <v/>
      </c>
      <c r="W48" s="109" t="str">
        <f>+IF(F48=0,"",'Ark1'!W105)</f>
        <v/>
      </c>
      <c r="X48" s="308" t="str">
        <f>+IF(F48=0,"",'Ark1'!X105)</f>
        <v/>
      </c>
      <c r="Y48" s="308" t="str">
        <f>+IF(F48=0,"",'Ark1'!Y105)</f>
        <v/>
      </c>
      <c r="Z48" s="26"/>
      <c r="AA48" s="109" t="str">
        <f>+IF(F48=0,"",'Ark1'!AA105)</f>
        <v/>
      </c>
      <c r="AB48" s="108" t="str">
        <f>+IF(F48=0,"",'Ark1'!AB105)</f>
        <v/>
      </c>
      <c r="AC48" s="108" t="str">
        <f>+IF(F48=0,"",'Ark1'!AC105)</f>
        <v/>
      </c>
      <c r="AD48" s="108" t="str">
        <f t="shared" si="11"/>
        <v/>
      </c>
      <c r="AE48" s="109"/>
      <c r="AF48" s="26"/>
    </row>
    <row r="49" spans="1:32" s="3" customFormat="1" ht="15.6">
      <c r="A49" s="26"/>
      <c r="B49" s="107">
        <f>+'Ark1'!C106</f>
        <v>2024</v>
      </c>
      <c r="C49" s="107">
        <f>+'Ark1'!E106</f>
        <v>40</v>
      </c>
      <c r="D49" s="107" t="str">
        <f>+IF(F49=0,"",'Ark1'!Q106)</f>
        <v/>
      </c>
      <c r="E49" s="114" t="str">
        <f t="shared" si="6"/>
        <v/>
      </c>
      <c r="F49" s="333">
        <f>+'Ark1'!R106</f>
        <v>0</v>
      </c>
      <c r="G49" s="114" t="str">
        <f t="shared" si="7"/>
        <v/>
      </c>
      <c r="H49" s="109" t="str">
        <f>+IF(F49=0,"",'Ark1'!AG106)</f>
        <v/>
      </c>
      <c r="I49" s="111"/>
      <c r="J49" s="109" t="str">
        <f>+IF(F49=0,"",'Ark1'!AH106)</f>
        <v/>
      </c>
      <c r="K49" s="110"/>
      <c r="L49" s="114" t="str">
        <f>+IF(F49=0,"",'Ark1'!AJ106)</f>
        <v/>
      </c>
      <c r="M49" s="132"/>
      <c r="N49" s="60" t="str">
        <f>+IF(L49=0,"",'Ark1'!AK106)</f>
        <v/>
      </c>
      <c r="O49" s="60" t="str">
        <f>+IF(L49=0,"",'Ark1'!AL106)</f>
        <v/>
      </c>
      <c r="P49" s="132"/>
      <c r="Q49" s="5" t="str">
        <f>+IF(F49=0,"",'Ark1'!S106)</f>
        <v/>
      </c>
      <c r="R49" s="108" t="str">
        <f t="shared" si="8"/>
        <v/>
      </c>
      <c r="S49" s="108" t="str">
        <f>+IF(F49=0,"",'Ark1'!T106)</f>
        <v/>
      </c>
      <c r="T49" s="108" t="str">
        <f t="shared" si="9"/>
        <v/>
      </c>
      <c r="U49" s="60" t="str">
        <f>+IF(F49=0,"",'Ark1'!U106)</f>
        <v/>
      </c>
      <c r="V49" s="109" t="str">
        <f t="shared" si="10"/>
        <v/>
      </c>
      <c r="W49" s="109" t="str">
        <f>+IF(F49=0,"",'Ark1'!W106)</f>
        <v/>
      </c>
      <c r="X49" s="308" t="str">
        <f>+IF(F49=0,"",'Ark1'!X106)</f>
        <v/>
      </c>
      <c r="Y49" s="308" t="str">
        <f>+IF(F49=0,"",'Ark1'!Y106)</f>
        <v/>
      </c>
      <c r="Z49" s="26"/>
      <c r="AA49" s="109" t="str">
        <f>+IF(F49=0,"",'Ark1'!AA106)</f>
        <v/>
      </c>
      <c r="AB49" s="108" t="str">
        <f>+IF(F49=0,"",'Ark1'!AB106)</f>
        <v/>
      </c>
      <c r="AC49" s="108" t="str">
        <f>+IF(F49=0,"",'Ark1'!AC106)</f>
        <v/>
      </c>
      <c r="AD49" s="108" t="str">
        <f t="shared" si="11"/>
        <v/>
      </c>
      <c r="AE49" s="109"/>
      <c r="AF49" s="26"/>
    </row>
    <row r="50" spans="1:32" s="2" customFormat="1" ht="15.6">
      <c r="A50" s="26"/>
      <c r="B50" s="107">
        <f>+'Ark1'!C107</f>
        <v>2024</v>
      </c>
      <c r="C50" s="107">
        <f>+'Ark1'!E107</f>
        <v>41</v>
      </c>
      <c r="D50" s="107" t="str">
        <f>+IF(F50=0,"",'Ark1'!Q107)</f>
        <v/>
      </c>
      <c r="E50" s="114" t="str">
        <f t="shared" si="6"/>
        <v/>
      </c>
      <c r="F50" s="333">
        <f>+'Ark1'!R107</f>
        <v>0</v>
      </c>
      <c r="G50" s="114" t="str">
        <f t="shared" si="7"/>
        <v/>
      </c>
      <c r="H50" s="109" t="str">
        <f>+IF(F50=0,"",'Ark1'!AG107)</f>
        <v/>
      </c>
      <c r="I50" s="111"/>
      <c r="J50" s="109" t="str">
        <f>+IF(F50=0,"",'Ark1'!AH107)</f>
        <v/>
      </c>
      <c r="K50" s="110"/>
      <c r="L50" s="114" t="str">
        <f>+IF(F50=0,"",'Ark1'!AJ107)</f>
        <v/>
      </c>
      <c r="M50" s="132"/>
      <c r="N50" s="60" t="str">
        <f>+IF(L50=0,"",'Ark1'!AK107)</f>
        <v/>
      </c>
      <c r="O50" s="60" t="str">
        <f>+IF(L50=0,"",'Ark1'!AL107)</f>
        <v/>
      </c>
      <c r="P50" s="132"/>
      <c r="Q50" s="5" t="str">
        <f>+IF(F50=0,"",'Ark1'!S107)</f>
        <v/>
      </c>
      <c r="R50" s="108" t="str">
        <f t="shared" si="8"/>
        <v/>
      </c>
      <c r="S50" s="108" t="str">
        <f>+IF(F50=0,"",'Ark1'!T107)</f>
        <v/>
      </c>
      <c r="T50" s="108" t="str">
        <f t="shared" si="9"/>
        <v/>
      </c>
      <c r="U50" s="60" t="str">
        <f>+IF(F50=0,"",'Ark1'!U107)</f>
        <v/>
      </c>
      <c r="V50" s="109" t="str">
        <f t="shared" si="10"/>
        <v/>
      </c>
      <c r="W50" s="109" t="str">
        <f>+IF(F50=0,"",'Ark1'!W107)</f>
        <v/>
      </c>
      <c r="X50" s="308" t="str">
        <f>+IF(F50=0,"",'Ark1'!X107)</f>
        <v/>
      </c>
      <c r="Y50" s="308" t="str">
        <f>+IF(F50=0,"",'Ark1'!Y107)</f>
        <v/>
      </c>
      <c r="Z50" s="26"/>
      <c r="AA50" s="109" t="str">
        <f>+IF(F50=0,"",'Ark1'!AA107)</f>
        <v/>
      </c>
      <c r="AB50" s="108" t="str">
        <f>+IF(F50=0,"",'Ark1'!AB107)</f>
        <v/>
      </c>
      <c r="AC50" s="108" t="str">
        <f>+IF(F50=0,"",'Ark1'!AC107)</f>
        <v/>
      </c>
      <c r="AD50" s="108" t="str">
        <f t="shared" si="11"/>
        <v/>
      </c>
      <c r="AE50" s="109"/>
      <c r="AF50" s="26"/>
    </row>
    <row r="51" spans="1:32" s="3" customFormat="1" ht="15.6">
      <c r="A51" s="26"/>
      <c r="B51" s="107">
        <f>+'Ark1'!C108</f>
        <v>2024</v>
      </c>
      <c r="C51" s="107">
        <f>+'Ark1'!E108</f>
        <v>42</v>
      </c>
      <c r="D51" s="107" t="str">
        <f>+IF(F51=0,"",'Ark1'!Q108)</f>
        <v/>
      </c>
      <c r="E51" s="114" t="str">
        <f t="shared" si="6"/>
        <v/>
      </c>
      <c r="F51" s="333">
        <f>+'Ark1'!R108</f>
        <v>0</v>
      </c>
      <c r="G51" s="114" t="str">
        <f t="shared" si="7"/>
        <v/>
      </c>
      <c r="H51" s="109" t="str">
        <f>+IF(F51=0,"",'Ark1'!AG108)</f>
        <v/>
      </c>
      <c r="I51" s="111"/>
      <c r="J51" s="109" t="str">
        <f>+IF(F51=0,"",'Ark1'!AH108)</f>
        <v/>
      </c>
      <c r="K51" s="110"/>
      <c r="L51" s="114" t="str">
        <f>+IF(F51=0,"",'Ark1'!AJ108)</f>
        <v/>
      </c>
      <c r="M51" s="132"/>
      <c r="N51" s="60" t="str">
        <f>+IF(L51=0,"",'Ark1'!AK108)</f>
        <v/>
      </c>
      <c r="O51" s="60" t="str">
        <f>+IF(L51=0,"",'Ark1'!AL108)</f>
        <v/>
      </c>
      <c r="P51" s="132"/>
      <c r="Q51" s="5" t="str">
        <f>+IF(F51=0,"",'Ark1'!S108)</f>
        <v/>
      </c>
      <c r="R51" s="108" t="str">
        <f t="shared" si="8"/>
        <v/>
      </c>
      <c r="S51" s="108" t="str">
        <f>+IF(F51=0,"",'Ark1'!T108)</f>
        <v/>
      </c>
      <c r="T51" s="108" t="str">
        <f t="shared" si="9"/>
        <v/>
      </c>
      <c r="U51" s="60" t="str">
        <f>+IF(F51=0,"",'Ark1'!U108)</f>
        <v/>
      </c>
      <c r="V51" s="109" t="str">
        <f t="shared" si="10"/>
        <v/>
      </c>
      <c r="W51" s="109" t="str">
        <f>+IF(F51=0,"",'Ark1'!W108)</f>
        <v/>
      </c>
      <c r="X51" s="308" t="str">
        <f>+IF(F51=0,"",'Ark1'!X108)</f>
        <v/>
      </c>
      <c r="Y51" s="308" t="str">
        <f>+IF(F51=0,"",'Ark1'!Y108)</f>
        <v/>
      </c>
      <c r="Z51" s="26"/>
      <c r="AA51" s="109" t="str">
        <f>+IF(F51=0,"",'Ark1'!AA108)</f>
        <v/>
      </c>
      <c r="AB51" s="108" t="str">
        <f>+IF(F51=0,"",'Ark1'!AB108)</f>
        <v/>
      </c>
      <c r="AC51" s="108" t="str">
        <f>+IF(F51=0,"",'Ark1'!AC108)</f>
        <v/>
      </c>
      <c r="AD51" s="108" t="str">
        <f t="shared" si="11"/>
        <v/>
      </c>
      <c r="AE51" s="109"/>
      <c r="AF51" s="26"/>
    </row>
    <row r="52" spans="1:32" s="3" customFormat="1" ht="15.6">
      <c r="A52" s="26"/>
      <c r="B52" s="107">
        <f>+'Ark1'!C109</f>
        <v>2024</v>
      </c>
      <c r="C52" s="107">
        <f>+'Ark1'!E109</f>
        <v>43</v>
      </c>
      <c r="D52" s="107" t="str">
        <f>+IF(F52=0,"",'Ark1'!Q109)</f>
        <v/>
      </c>
      <c r="E52" s="114" t="str">
        <f t="shared" si="6"/>
        <v/>
      </c>
      <c r="F52" s="333">
        <f>+'Ark1'!R109</f>
        <v>0</v>
      </c>
      <c r="G52" s="114" t="str">
        <f t="shared" si="7"/>
        <v/>
      </c>
      <c r="H52" s="109" t="str">
        <f>+IF(F52=0,"",'Ark1'!AG109)</f>
        <v/>
      </c>
      <c r="I52" s="111"/>
      <c r="J52" s="109" t="str">
        <f>+IF(F52=0,"",'Ark1'!AH109)</f>
        <v/>
      </c>
      <c r="K52" s="110"/>
      <c r="L52" s="114" t="str">
        <f>+IF(F52=0,"",'Ark1'!AJ109)</f>
        <v/>
      </c>
      <c r="M52" s="132"/>
      <c r="N52" s="60" t="str">
        <f>+IF(L52=0,"",'Ark1'!AK109)</f>
        <v/>
      </c>
      <c r="O52" s="60" t="str">
        <f>+IF(L52=0,"",'Ark1'!AL109)</f>
        <v/>
      </c>
      <c r="P52" s="132"/>
      <c r="Q52" s="5" t="str">
        <f>+IF(F52=0,"",'Ark1'!S109)</f>
        <v/>
      </c>
      <c r="R52" s="108" t="str">
        <f t="shared" si="8"/>
        <v/>
      </c>
      <c r="S52" s="108" t="str">
        <f>+IF(F52=0,"",'Ark1'!T109)</f>
        <v/>
      </c>
      <c r="T52" s="108" t="str">
        <f t="shared" si="9"/>
        <v/>
      </c>
      <c r="U52" s="60" t="str">
        <f>+IF(F52=0,"",'Ark1'!U109)</f>
        <v/>
      </c>
      <c r="V52" s="109" t="str">
        <f t="shared" si="10"/>
        <v/>
      </c>
      <c r="W52" s="109" t="str">
        <f>+IF(F52=0,"",'Ark1'!W109)</f>
        <v/>
      </c>
      <c r="X52" s="308" t="str">
        <f>+IF(F52=0,"",'Ark1'!X109)</f>
        <v/>
      </c>
      <c r="Y52" s="308" t="str">
        <f>+IF(F52=0,"",'Ark1'!Y109)</f>
        <v/>
      </c>
      <c r="Z52" s="26"/>
      <c r="AA52" s="109" t="str">
        <f>+IF(F52=0,"",'Ark1'!AA109)</f>
        <v/>
      </c>
      <c r="AB52" s="108" t="str">
        <f>+IF(F52=0,"",'Ark1'!AB109)</f>
        <v/>
      </c>
      <c r="AC52" s="108" t="str">
        <f>+IF(F52=0,"",'Ark1'!AC109)</f>
        <v/>
      </c>
      <c r="AD52" s="108" t="str">
        <f t="shared" si="11"/>
        <v/>
      </c>
      <c r="AE52" s="109"/>
      <c r="AF52" s="26"/>
    </row>
    <row r="53" spans="1:32" s="3" customFormat="1" ht="15.6">
      <c r="A53" s="26"/>
      <c r="B53" s="107">
        <f>+'Ark1'!C110</f>
        <v>2024</v>
      </c>
      <c r="C53" s="107">
        <f>+'Ark1'!E110</f>
        <v>44</v>
      </c>
      <c r="D53" s="107" t="str">
        <f>+IF(F53=0,"",'Ark1'!Q110)</f>
        <v/>
      </c>
      <c r="E53" s="114" t="str">
        <f t="shared" si="6"/>
        <v/>
      </c>
      <c r="F53" s="333">
        <f>+'Ark1'!R110</f>
        <v>0</v>
      </c>
      <c r="G53" s="114" t="str">
        <f t="shared" si="7"/>
        <v/>
      </c>
      <c r="H53" s="109" t="str">
        <f>+IF(F53=0,"",'Ark1'!AG110)</f>
        <v/>
      </c>
      <c r="I53" s="111"/>
      <c r="J53" s="109" t="str">
        <f>+IF(F53=0,"",'Ark1'!AH110)</f>
        <v/>
      </c>
      <c r="K53" s="110"/>
      <c r="L53" s="114" t="str">
        <f>+IF(F53=0,"",'Ark1'!AJ110)</f>
        <v/>
      </c>
      <c r="M53" s="132"/>
      <c r="N53" s="60" t="str">
        <f>+IF(L53=0,"",'Ark1'!AK110)</f>
        <v/>
      </c>
      <c r="O53" s="60" t="str">
        <f>+IF(L53=0,"",'Ark1'!AL110)</f>
        <v/>
      </c>
      <c r="P53" s="132"/>
      <c r="Q53" s="5" t="str">
        <f>+IF(F53=0,"",'Ark1'!S110)</f>
        <v/>
      </c>
      <c r="R53" s="108" t="str">
        <f t="shared" si="8"/>
        <v/>
      </c>
      <c r="S53" s="108" t="str">
        <f>+IF(F53=0,"",'Ark1'!T110)</f>
        <v/>
      </c>
      <c r="T53" s="108" t="str">
        <f t="shared" si="9"/>
        <v/>
      </c>
      <c r="U53" s="60" t="str">
        <f>+IF(F53=0,"",'Ark1'!U110)</f>
        <v/>
      </c>
      <c r="V53" s="109" t="str">
        <f t="shared" si="10"/>
        <v/>
      </c>
      <c r="W53" s="109" t="str">
        <f>+IF(F53=0,"",'Ark1'!W110)</f>
        <v/>
      </c>
      <c r="X53" s="308" t="str">
        <f>+IF(F53=0,"",'Ark1'!X110)</f>
        <v/>
      </c>
      <c r="Y53" s="308" t="str">
        <f>+IF(F53=0,"",'Ark1'!Y110)</f>
        <v/>
      </c>
      <c r="Z53" s="26"/>
      <c r="AA53" s="109" t="str">
        <f>+IF(F53=0,"",'Ark1'!AA110)</f>
        <v/>
      </c>
      <c r="AB53" s="108" t="str">
        <f>+IF(F53=0,"",'Ark1'!AB110)</f>
        <v/>
      </c>
      <c r="AC53" s="108" t="str">
        <f>+IF(F53=0,"",'Ark1'!AC110)</f>
        <v/>
      </c>
      <c r="AD53" s="108" t="str">
        <f t="shared" si="11"/>
        <v/>
      </c>
      <c r="AE53" s="109"/>
      <c r="AF53" s="26"/>
    </row>
    <row r="54" spans="1:32" s="3" customFormat="1" ht="15.6">
      <c r="A54" s="26"/>
      <c r="B54" s="107">
        <f>+'Ark1'!C111</f>
        <v>2024</v>
      </c>
      <c r="C54" s="107">
        <f>+'Ark1'!E111</f>
        <v>45</v>
      </c>
      <c r="D54" s="107" t="str">
        <f>+IF(F54=0,"",'Ark1'!Q111)</f>
        <v/>
      </c>
      <c r="E54" s="114" t="str">
        <f t="shared" si="6"/>
        <v/>
      </c>
      <c r="F54" s="333">
        <f>+'Ark1'!R111</f>
        <v>0</v>
      </c>
      <c r="G54" s="114" t="str">
        <f t="shared" si="7"/>
        <v/>
      </c>
      <c r="H54" s="109" t="str">
        <f>+IF(F54=0,"",'Ark1'!AG111)</f>
        <v/>
      </c>
      <c r="I54" s="111"/>
      <c r="J54" s="109" t="str">
        <f>+IF(F54=0,"",'Ark1'!AH111)</f>
        <v/>
      </c>
      <c r="K54" s="110"/>
      <c r="L54" s="114" t="str">
        <f>+IF(F54=0,"",'Ark1'!AJ111)</f>
        <v/>
      </c>
      <c r="M54" s="132"/>
      <c r="N54" s="60" t="str">
        <f>+IF(L54=0,"",'Ark1'!AK111)</f>
        <v/>
      </c>
      <c r="O54" s="60" t="str">
        <f>+IF(L54=0,"",'Ark1'!AL111)</f>
        <v/>
      </c>
      <c r="P54" s="132"/>
      <c r="Q54" s="5" t="str">
        <f>+IF(F54=0,"",'Ark1'!S111)</f>
        <v/>
      </c>
      <c r="R54" s="108" t="str">
        <f t="shared" si="8"/>
        <v/>
      </c>
      <c r="S54" s="108" t="str">
        <f>+IF(F54=0,"",'Ark1'!T111)</f>
        <v/>
      </c>
      <c r="T54" s="108" t="str">
        <f t="shared" si="9"/>
        <v/>
      </c>
      <c r="U54" s="60" t="str">
        <f>+IF(F54=0,"",'Ark1'!U111)</f>
        <v/>
      </c>
      <c r="V54" s="109" t="str">
        <f t="shared" si="10"/>
        <v/>
      </c>
      <c r="W54" s="109" t="str">
        <f>+IF(F54=0,"",'Ark1'!W111)</f>
        <v/>
      </c>
      <c r="X54" s="308" t="str">
        <f>+IF(F54=0,"",'Ark1'!X111)</f>
        <v/>
      </c>
      <c r="Y54" s="308" t="str">
        <f>+IF(F54=0,"",'Ark1'!Y111)</f>
        <v/>
      </c>
      <c r="Z54" s="26"/>
      <c r="AA54" s="109" t="str">
        <f>+IF(F54=0,"",'Ark1'!AA111)</f>
        <v/>
      </c>
      <c r="AB54" s="108" t="str">
        <f>+IF(F54=0,"",'Ark1'!AB111)</f>
        <v/>
      </c>
      <c r="AC54" s="108" t="str">
        <f>+IF(F54=0,"",'Ark1'!AC111)</f>
        <v/>
      </c>
      <c r="AD54" s="108" t="str">
        <f t="shared" si="11"/>
        <v/>
      </c>
      <c r="AE54" s="109"/>
      <c r="AF54" s="26"/>
    </row>
    <row r="55" spans="1:32" s="3" customFormat="1" ht="15.6">
      <c r="A55" s="26"/>
      <c r="B55" s="107">
        <f>+'Ark1'!C112</f>
        <v>2024</v>
      </c>
      <c r="C55" s="107">
        <f>+'Ark1'!E112</f>
        <v>46</v>
      </c>
      <c r="D55" s="107" t="str">
        <f>+IF(F55=0,"",'Ark1'!Q112)</f>
        <v/>
      </c>
      <c r="E55" s="114" t="str">
        <f t="shared" si="6"/>
        <v/>
      </c>
      <c r="F55" s="333">
        <f>+'Ark1'!R112</f>
        <v>0</v>
      </c>
      <c r="G55" s="114" t="str">
        <f t="shared" si="7"/>
        <v/>
      </c>
      <c r="H55" s="109" t="str">
        <f>+IF(F55=0,"",'Ark1'!AG112)</f>
        <v/>
      </c>
      <c r="I55" s="111"/>
      <c r="J55" s="109" t="str">
        <f>+IF(F55=0,"",'Ark1'!AH112)</f>
        <v/>
      </c>
      <c r="K55" s="110"/>
      <c r="L55" s="114" t="str">
        <f>+IF(F55=0,"",'Ark1'!AJ112)</f>
        <v/>
      </c>
      <c r="M55" s="132"/>
      <c r="N55" s="60" t="str">
        <f>+IF(L55=0,"",'Ark1'!AK112)</f>
        <v/>
      </c>
      <c r="O55" s="60" t="str">
        <f>+IF(L55=0,"",'Ark1'!AL112)</f>
        <v/>
      </c>
      <c r="P55" s="132"/>
      <c r="Q55" s="5" t="str">
        <f>+IF(F55=0,"",'Ark1'!S112)</f>
        <v/>
      </c>
      <c r="R55" s="108" t="str">
        <f t="shared" si="8"/>
        <v/>
      </c>
      <c r="S55" s="108" t="str">
        <f>+IF(F55=0,"",'Ark1'!T112)</f>
        <v/>
      </c>
      <c r="T55" s="108" t="str">
        <f t="shared" si="9"/>
        <v/>
      </c>
      <c r="U55" s="60" t="str">
        <f>+IF(F55=0,"",'Ark1'!U112)</f>
        <v/>
      </c>
      <c r="V55" s="109" t="str">
        <f t="shared" si="10"/>
        <v/>
      </c>
      <c r="W55" s="109" t="str">
        <f>+IF(F55=0,"",'Ark1'!W112)</f>
        <v/>
      </c>
      <c r="X55" s="308" t="str">
        <f>+IF(F55=0,"",'Ark1'!X112)</f>
        <v/>
      </c>
      <c r="Y55" s="308" t="str">
        <f>+IF(F55=0,"",'Ark1'!Y112)</f>
        <v/>
      </c>
      <c r="Z55" s="26"/>
      <c r="AA55" s="109" t="str">
        <f>+IF(F55=0,"",'Ark1'!AA112)</f>
        <v/>
      </c>
      <c r="AB55" s="108" t="str">
        <f>+IF(F55=0,"",'Ark1'!AB112)</f>
        <v/>
      </c>
      <c r="AC55" s="108" t="str">
        <f>+IF(F55=0,"",'Ark1'!AC112)</f>
        <v/>
      </c>
      <c r="AD55" s="108" t="str">
        <f t="shared" si="11"/>
        <v/>
      </c>
      <c r="AE55" s="109"/>
      <c r="AF55" s="26"/>
    </row>
    <row r="56" spans="1:32" s="3" customFormat="1" ht="15.6">
      <c r="A56" s="26"/>
      <c r="B56" s="107">
        <f>+'Ark1'!C113</f>
        <v>2024</v>
      </c>
      <c r="C56" s="107">
        <f>+'Ark1'!E113</f>
        <v>47</v>
      </c>
      <c r="D56" s="107" t="str">
        <f>+IF(F56=0,"",'Ark1'!Q113)</f>
        <v/>
      </c>
      <c r="E56" s="114" t="str">
        <f t="shared" si="6"/>
        <v/>
      </c>
      <c r="F56" s="333">
        <f>+'Ark1'!R113</f>
        <v>0</v>
      </c>
      <c r="G56" s="114" t="str">
        <f t="shared" si="7"/>
        <v/>
      </c>
      <c r="H56" s="109" t="str">
        <f>+IF(F56=0,"",'Ark1'!AG113)</f>
        <v/>
      </c>
      <c r="I56" s="111"/>
      <c r="J56" s="109" t="str">
        <f>+IF(F56=0,"",'Ark1'!AH113)</f>
        <v/>
      </c>
      <c r="K56" s="110"/>
      <c r="L56" s="114" t="str">
        <f>+IF(F56=0,"",'Ark1'!AJ113)</f>
        <v/>
      </c>
      <c r="M56" s="132"/>
      <c r="N56" s="60" t="str">
        <f>+IF(L56=0,"",'Ark1'!AK113)</f>
        <v/>
      </c>
      <c r="O56" s="60" t="str">
        <f>+IF(L56=0,"",'Ark1'!AL113)</f>
        <v/>
      </c>
      <c r="P56" s="132"/>
      <c r="Q56" s="5" t="str">
        <f>+IF(F56=0,"",'Ark1'!S113)</f>
        <v/>
      </c>
      <c r="R56" s="108" t="str">
        <f t="shared" si="8"/>
        <v/>
      </c>
      <c r="S56" s="108" t="str">
        <f>+IF(F56=0,"",'Ark1'!T113)</f>
        <v/>
      </c>
      <c r="T56" s="108" t="str">
        <f t="shared" si="9"/>
        <v/>
      </c>
      <c r="U56" s="60" t="str">
        <f>+IF(F56=0,"",'Ark1'!U113)</f>
        <v/>
      </c>
      <c r="V56" s="109" t="str">
        <f t="shared" si="10"/>
        <v/>
      </c>
      <c r="W56" s="109" t="str">
        <f>+IF(F56=0,"",'Ark1'!W113)</f>
        <v/>
      </c>
      <c r="X56" s="308" t="str">
        <f>+IF(F56=0,"",'Ark1'!X113)</f>
        <v/>
      </c>
      <c r="Y56" s="308" t="str">
        <f>+IF(F56=0,"",'Ark1'!Y113)</f>
        <v/>
      </c>
      <c r="Z56" s="26"/>
      <c r="AA56" s="109" t="str">
        <f>+IF(F56=0,"",'Ark1'!AA113)</f>
        <v/>
      </c>
      <c r="AB56" s="108" t="str">
        <f>+IF(F56=0,"",'Ark1'!AB113)</f>
        <v/>
      </c>
      <c r="AC56" s="108" t="str">
        <f>+IF(F56=0,"",'Ark1'!AC113)</f>
        <v/>
      </c>
      <c r="AD56" s="108" t="str">
        <f t="shared" si="11"/>
        <v/>
      </c>
      <c r="AE56" s="109"/>
      <c r="AF56" s="26"/>
    </row>
    <row r="57" spans="1:32" s="3" customFormat="1" ht="15.6">
      <c r="A57" s="26"/>
      <c r="B57" s="107">
        <f>+'Ark1'!C114</f>
        <v>2024</v>
      </c>
      <c r="C57" s="107">
        <f>+'Ark1'!E114</f>
        <v>48</v>
      </c>
      <c r="D57" s="107" t="str">
        <f>+IF(F57=0,"",'Ark1'!Q114)</f>
        <v/>
      </c>
      <c r="E57" s="114" t="str">
        <f t="shared" si="6"/>
        <v/>
      </c>
      <c r="F57" s="333">
        <f>+'Ark1'!R114</f>
        <v>0</v>
      </c>
      <c r="G57" s="114" t="str">
        <f t="shared" si="7"/>
        <v/>
      </c>
      <c r="H57" s="109" t="str">
        <f>+IF(F57=0,"",'Ark1'!AG114)</f>
        <v/>
      </c>
      <c r="I57" s="111"/>
      <c r="J57" s="109" t="str">
        <f>+IF(F57=0,"",'Ark1'!AH114)</f>
        <v/>
      </c>
      <c r="K57" s="110"/>
      <c r="L57" s="114" t="str">
        <f>+IF(F57=0,"",'Ark1'!AJ114)</f>
        <v/>
      </c>
      <c r="M57" s="132"/>
      <c r="N57" s="60" t="str">
        <f>+IF(L57=0,"",'Ark1'!AK114)</f>
        <v/>
      </c>
      <c r="O57" s="60" t="str">
        <f>+IF(L57=0,"",'Ark1'!AL114)</f>
        <v/>
      </c>
      <c r="P57" s="132"/>
      <c r="Q57" s="5" t="str">
        <f>+IF(F57=0,"",'Ark1'!S114)</f>
        <v/>
      </c>
      <c r="R57" s="108" t="str">
        <f t="shared" si="8"/>
        <v/>
      </c>
      <c r="S57" s="108" t="str">
        <f>+IF(F57=0,"",'Ark1'!T114)</f>
        <v/>
      </c>
      <c r="T57" s="108" t="str">
        <f t="shared" si="9"/>
        <v/>
      </c>
      <c r="U57" s="60" t="str">
        <f>+IF(F57=0,"",'Ark1'!U114)</f>
        <v/>
      </c>
      <c r="V57" s="109" t="str">
        <f t="shared" si="10"/>
        <v/>
      </c>
      <c r="W57" s="109" t="str">
        <f>+IF(F57=0,"",'Ark1'!W114)</f>
        <v/>
      </c>
      <c r="X57" s="308" t="str">
        <f>+IF(F57=0,"",'Ark1'!X114)</f>
        <v/>
      </c>
      <c r="Y57" s="308" t="str">
        <f>+IF(F57=0,"",'Ark1'!Y114)</f>
        <v/>
      </c>
      <c r="Z57" s="26"/>
      <c r="AA57" s="109" t="str">
        <f>+IF(F57=0,"",'Ark1'!AA114)</f>
        <v/>
      </c>
      <c r="AB57" s="108" t="str">
        <f>+IF(F57=0,"",'Ark1'!AB114)</f>
        <v/>
      </c>
      <c r="AC57" s="108" t="str">
        <f>+IF(F57=0,"",'Ark1'!AC114)</f>
        <v/>
      </c>
      <c r="AD57" s="108" t="str">
        <f t="shared" si="11"/>
        <v/>
      </c>
      <c r="AE57" s="109"/>
      <c r="AF57" s="26"/>
    </row>
    <row r="58" spans="1:32" s="3" customFormat="1" ht="15.6">
      <c r="A58" s="26"/>
      <c r="B58" s="107">
        <f>+'Ark1'!C115</f>
        <v>2024</v>
      </c>
      <c r="C58" s="107">
        <f>+'Ark1'!E115</f>
        <v>49</v>
      </c>
      <c r="D58" s="107" t="str">
        <f>+IF(F58=0,"",'Ark1'!Q115)</f>
        <v/>
      </c>
      <c r="E58" s="114" t="str">
        <f t="shared" si="6"/>
        <v/>
      </c>
      <c r="F58" s="333">
        <f>+'Ark1'!R115</f>
        <v>0</v>
      </c>
      <c r="G58" s="114" t="str">
        <f t="shared" si="7"/>
        <v/>
      </c>
      <c r="H58" s="109" t="str">
        <f>+IF(F58=0,"",'Ark1'!AG115)</f>
        <v/>
      </c>
      <c r="I58" s="111"/>
      <c r="J58" s="109" t="str">
        <f>+IF(F58=0,"",'Ark1'!AH115)</f>
        <v/>
      </c>
      <c r="K58" s="110"/>
      <c r="L58" s="114" t="str">
        <f>+IF(F58=0,"",'Ark1'!AJ115)</f>
        <v/>
      </c>
      <c r="M58" s="132"/>
      <c r="N58" s="60" t="str">
        <f>+IF(L58=0,"",'Ark1'!AK115)</f>
        <v/>
      </c>
      <c r="O58" s="60" t="str">
        <f>+IF(L58=0,"",'Ark1'!AL115)</f>
        <v/>
      </c>
      <c r="P58" s="132"/>
      <c r="Q58" s="5" t="str">
        <f>+IF(F58=0,"",'Ark1'!S115)</f>
        <v/>
      </c>
      <c r="R58" s="108" t="str">
        <f t="shared" si="8"/>
        <v/>
      </c>
      <c r="S58" s="108" t="str">
        <f>+IF(F58=0,"",'Ark1'!T115)</f>
        <v/>
      </c>
      <c r="T58" s="108" t="str">
        <f t="shared" si="9"/>
        <v/>
      </c>
      <c r="U58" s="60" t="str">
        <f>+IF(F58=0,"",'Ark1'!U115)</f>
        <v/>
      </c>
      <c r="V58" s="109" t="str">
        <f t="shared" si="10"/>
        <v/>
      </c>
      <c r="W58" s="109" t="str">
        <f>+IF(F58=0,"",'Ark1'!W115)</f>
        <v/>
      </c>
      <c r="X58" s="308" t="str">
        <f>+IF(F58=0,"",'Ark1'!X115)</f>
        <v/>
      </c>
      <c r="Y58" s="308" t="str">
        <f>+IF(F58=0,"",'Ark1'!Y115)</f>
        <v/>
      </c>
      <c r="Z58" s="26"/>
      <c r="AA58" s="109" t="str">
        <f>+IF(F58=0,"",'Ark1'!AA115)</f>
        <v/>
      </c>
      <c r="AB58" s="108" t="str">
        <f>+IF(F58=0,"",'Ark1'!AB115)</f>
        <v/>
      </c>
      <c r="AC58" s="108" t="str">
        <f>+IF(F58=0,"",'Ark1'!AC115)</f>
        <v/>
      </c>
      <c r="AD58" s="108" t="str">
        <f t="shared" si="11"/>
        <v/>
      </c>
      <c r="AE58" s="109"/>
      <c r="AF58" s="26"/>
    </row>
    <row r="59" spans="1:32" s="3" customFormat="1" ht="15.6">
      <c r="A59" s="26"/>
      <c r="B59" s="107">
        <f>+'Ark1'!C116</f>
        <v>2024</v>
      </c>
      <c r="C59" s="107">
        <f>+'Ark1'!E116</f>
        <v>50</v>
      </c>
      <c r="D59" s="107" t="str">
        <f>+IF(F59=0,"",'Ark1'!Q116)</f>
        <v/>
      </c>
      <c r="E59" s="114" t="str">
        <f t="shared" si="6"/>
        <v/>
      </c>
      <c r="F59" s="333">
        <f>+'Ark1'!R116</f>
        <v>0</v>
      </c>
      <c r="G59" s="114" t="str">
        <f t="shared" si="7"/>
        <v/>
      </c>
      <c r="H59" s="109" t="str">
        <f>+IF(F59=0,"",'Ark1'!AG116)</f>
        <v/>
      </c>
      <c r="I59" s="111"/>
      <c r="J59" s="109" t="str">
        <f>+IF(F59=0,"",'Ark1'!AH116)</f>
        <v/>
      </c>
      <c r="K59" s="110"/>
      <c r="L59" s="114" t="str">
        <f>+IF(F59=0,"",'Ark1'!AJ116)</f>
        <v/>
      </c>
      <c r="M59" s="132"/>
      <c r="N59" s="60" t="str">
        <f>+IF(L59=0,"",'Ark1'!AK116)</f>
        <v/>
      </c>
      <c r="O59" s="60" t="str">
        <f>+IF(L59=0,"",'Ark1'!AL116)</f>
        <v/>
      </c>
      <c r="P59" s="132"/>
      <c r="Q59" s="5" t="str">
        <f>+IF(F59=0,"",'Ark1'!S116)</f>
        <v/>
      </c>
      <c r="R59" s="108" t="str">
        <f t="shared" si="8"/>
        <v/>
      </c>
      <c r="S59" s="108" t="str">
        <f>+IF(F59=0,"",'Ark1'!T116)</f>
        <v/>
      </c>
      <c r="T59" s="108" t="str">
        <f t="shared" si="9"/>
        <v/>
      </c>
      <c r="U59" s="60" t="str">
        <f>+IF(F59=0,"",'Ark1'!U116)</f>
        <v/>
      </c>
      <c r="V59" s="109" t="str">
        <f t="shared" si="10"/>
        <v/>
      </c>
      <c r="W59" s="109" t="str">
        <f>+IF(F59=0,"",'Ark1'!W116)</f>
        <v/>
      </c>
      <c r="X59" s="308" t="str">
        <f>+IF(F59=0,"",'Ark1'!X116)</f>
        <v/>
      </c>
      <c r="Y59" s="308" t="str">
        <f>+IF(F59=0,"",'Ark1'!Y116)</f>
        <v/>
      </c>
      <c r="Z59" s="26"/>
      <c r="AA59" s="109" t="str">
        <f>+IF(F59=0,"",'Ark1'!AA116)</f>
        <v/>
      </c>
      <c r="AB59" s="108" t="str">
        <f>+IF(F59=0,"",'Ark1'!AB116)</f>
        <v/>
      </c>
      <c r="AC59" s="108" t="str">
        <f>+IF(F59=0,"",'Ark1'!AC116)</f>
        <v/>
      </c>
      <c r="AD59" s="108" t="str">
        <f t="shared" si="11"/>
        <v/>
      </c>
      <c r="AE59" s="109"/>
      <c r="AF59" s="26"/>
    </row>
    <row r="60" spans="1:32" s="3" customFormat="1" ht="15.6">
      <c r="A60" s="26"/>
      <c r="B60" s="107">
        <f>+'Ark1'!C117</f>
        <v>2024</v>
      </c>
      <c r="C60" s="107">
        <f>+'Ark1'!E117</f>
        <v>51</v>
      </c>
      <c r="D60" s="107" t="str">
        <f>+IF(F60=0,"",'Ark1'!Q117)</f>
        <v/>
      </c>
      <c r="E60" s="114" t="str">
        <f t="shared" si="6"/>
        <v/>
      </c>
      <c r="F60" s="333">
        <f>+'Ark1'!R117</f>
        <v>0</v>
      </c>
      <c r="G60" s="114" t="str">
        <f t="shared" si="7"/>
        <v/>
      </c>
      <c r="H60" s="109" t="str">
        <f>+IF(F60=0,"",'Ark1'!AG117)</f>
        <v/>
      </c>
      <c r="I60" s="111"/>
      <c r="J60" s="109" t="str">
        <f>+IF(F60=0,"",'Ark1'!AH117)</f>
        <v/>
      </c>
      <c r="K60" s="110"/>
      <c r="L60" s="114" t="str">
        <f>+IF(F60=0,"",'Ark1'!AJ117)</f>
        <v/>
      </c>
      <c r="M60" s="132"/>
      <c r="N60" s="60" t="str">
        <f>+IF(L60=0,"",'Ark1'!AK117)</f>
        <v/>
      </c>
      <c r="O60" s="60" t="str">
        <f>+IF(L60=0,"",'Ark1'!AL117)</f>
        <v/>
      </c>
      <c r="P60" s="132"/>
      <c r="Q60" s="5" t="str">
        <f>+IF(F60=0,"",'Ark1'!S117)</f>
        <v/>
      </c>
      <c r="R60" s="108" t="str">
        <f t="shared" si="8"/>
        <v/>
      </c>
      <c r="S60" s="108" t="str">
        <f>+IF(F60=0,"",'Ark1'!T117)</f>
        <v/>
      </c>
      <c r="T60" s="108" t="str">
        <f t="shared" si="9"/>
        <v/>
      </c>
      <c r="U60" s="60" t="str">
        <f>+IF(F60=0,"",'Ark1'!U117)</f>
        <v/>
      </c>
      <c r="V60" s="109" t="str">
        <f t="shared" si="10"/>
        <v/>
      </c>
      <c r="W60" s="109" t="str">
        <f>+IF(F60=0,"",'Ark1'!W117)</f>
        <v/>
      </c>
      <c r="X60" s="308" t="str">
        <f>+IF(F60=0,"",'Ark1'!X117)</f>
        <v/>
      </c>
      <c r="Y60" s="308" t="str">
        <f>+IF(F60=0,"",'Ark1'!Y117)</f>
        <v/>
      </c>
      <c r="Z60" s="26"/>
      <c r="AA60" s="109" t="str">
        <f>+IF(F60=0,"",'Ark1'!AA117)</f>
        <v/>
      </c>
      <c r="AB60" s="108" t="str">
        <f>+IF(F60=0,"",'Ark1'!AB117)</f>
        <v/>
      </c>
      <c r="AC60" s="108" t="str">
        <f>+IF(F60=0,"",'Ark1'!AC117)</f>
        <v/>
      </c>
      <c r="AD60" s="108" t="str">
        <f t="shared" si="11"/>
        <v/>
      </c>
      <c r="AE60" s="109"/>
      <c r="AF60" s="26"/>
    </row>
    <row r="61" spans="1:32" s="2" customFormat="1" ht="15.6">
      <c r="A61" s="26"/>
      <c r="B61" s="107">
        <f>+'Ark1'!C118</f>
        <v>2024</v>
      </c>
      <c r="C61" s="107">
        <f>+'Ark1'!E118</f>
        <v>52</v>
      </c>
      <c r="D61" s="107" t="str">
        <f>+IF(F61=0,"",'Ark1'!Q118)</f>
        <v/>
      </c>
      <c r="E61" s="114" t="str">
        <f t="shared" si="6"/>
        <v/>
      </c>
      <c r="F61" s="334">
        <f>+'Ark1'!R118</f>
        <v>0</v>
      </c>
      <c r="G61" s="114" t="str">
        <f t="shared" si="7"/>
        <v/>
      </c>
      <c r="H61" s="109" t="str">
        <f>+IF(F61=0,"",'Ark1'!AG118)</f>
        <v/>
      </c>
      <c r="I61" s="111"/>
      <c r="J61" s="109" t="str">
        <f>+IF(F61=0,"",'Ark1'!AH118)</f>
        <v/>
      </c>
      <c r="K61" s="110"/>
      <c r="L61" s="114" t="str">
        <f>+IF(F61=0,"",'Ark1'!AJ118)</f>
        <v/>
      </c>
      <c r="M61" s="132"/>
      <c r="N61" s="60" t="str">
        <f>+IF(L61=0,"",'Ark1'!AK118)</f>
        <v/>
      </c>
      <c r="O61" s="60" t="str">
        <f>+IF(L61=0,"",'Ark1'!AL118)</f>
        <v/>
      </c>
      <c r="P61" s="132"/>
      <c r="Q61" s="108" t="str">
        <f>+IF(F61=0,"",'Ark1'!S118)</f>
        <v/>
      </c>
      <c r="R61" s="108" t="str">
        <f t="shared" si="8"/>
        <v/>
      </c>
      <c r="S61" s="108" t="str">
        <f>+IF(F61=0,"",'Ark1'!T118)</f>
        <v/>
      </c>
      <c r="T61" s="108" t="str">
        <f t="shared" si="9"/>
        <v/>
      </c>
      <c r="U61" s="109" t="str">
        <f>+IF(F61=0,"",'Ark1'!U118)</f>
        <v/>
      </c>
      <c r="V61" s="109" t="str">
        <f t="shared" si="10"/>
        <v/>
      </c>
      <c r="W61" s="109" t="str">
        <f>+IF(F61=0,"",'Ark1'!W118)</f>
        <v/>
      </c>
      <c r="X61" s="109" t="str">
        <f>+IF(F61=0,"",'Ark1'!X118)</f>
        <v/>
      </c>
      <c r="Y61" s="109" t="str">
        <f>+IF(F61=0,"",'Ark1'!Y118)</f>
        <v/>
      </c>
      <c r="Z61" s="26"/>
      <c r="AA61" s="109" t="str">
        <f>+IF(F61=0,"",'Ark1'!AA118)</f>
        <v/>
      </c>
      <c r="AB61" s="108" t="str">
        <f>+IF(F61=0,"",'Ark1'!AB118)</f>
        <v/>
      </c>
      <c r="AC61" s="108" t="str">
        <f>+IF(F61=0,"",'Ark1'!AC118)</f>
        <v/>
      </c>
      <c r="AD61" s="108" t="str">
        <f t="shared" si="11"/>
        <v/>
      </c>
      <c r="AE61" s="109"/>
      <c r="AF61" s="26"/>
    </row>
    <row r="62" spans="1:32" s="2" customFormat="1" ht="15.6">
      <c r="A62" s="26"/>
      <c r="B62" s="26"/>
      <c r="C62" s="26"/>
      <c r="D62" s="26"/>
      <c r="E62" s="26"/>
      <c r="F62" s="26"/>
      <c r="G62" s="131"/>
      <c r="H62" s="26"/>
      <c r="I62" s="26"/>
      <c r="J62" s="26"/>
      <c r="K62" s="26"/>
      <c r="L62" s="26"/>
      <c r="M62" s="132"/>
      <c r="N62" s="132"/>
      <c r="O62" s="132"/>
      <c r="P62" s="132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s="2" customFormat="1" ht="15.6">
      <c r="A63" s="26"/>
      <c r="B63" s="69">
        <f>+'Ark1'!C119</f>
        <v>2023</v>
      </c>
      <c r="C63" s="69">
        <f>+'Ark1'!E119</f>
        <v>1</v>
      </c>
      <c r="D63" s="69" t="str">
        <f>+IF(F63=0,"",'Ark1'!Q119)</f>
        <v/>
      </c>
      <c r="E63" s="26"/>
      <c r="F63" s="145">
        <f>+'Ark1'!R119</f>
        <v>0</v>
      </c>
      <c r="G63" s="131"/>
      <c r="H63" s="144" t="str">
        <f>+IF(F63=0,"",'Ark1'!AG119)</f>
        <v/>
      </c>
      <c r="I63" s="144"/>
      <c r="J63" s="144" t="str">
        <f>+IF(F63=0,"",'Ark1'!AH119)</f>
        <v/>
      </c>
      <c r="K63" s="110"/>
      <c r="L63" s="114" t="str">
        <f>+IF(F63=0,"",'Ark1'!AJ119)</f>
        <v/>
      </c>
      <c r="M63" s="132"/>
      <c r="N63" s="60" t="str">
        <f>+IF(L63=0,"",'Ark1'!AK119)</f>
        <v/>
      </c>
      <c r="O63" s="60" t="str">
        <f>+IF(L63=0,"",'Ark1'!AL119)</f>
        <v/>
      </c>
      <c r="P63" s="132"/>
      <c r="Q63" s="70" t="str">
        <f>+IF(F63=0,"",'Ark1'!S119)</f>
        <v/>
      </c>
      <c r="R63" s="26"/>
      <c r="S63" s="70" t="str">
        <f>+IF(F63=0,"",'Ark1'!T119)</f>
        <v/>
      </c>
      <c r="T63" s="70"/>
      <c r="U63" s="144" t="str">
        <f>+IF(F63=0,"",'Ark1'!U119)</f>
        <v/>
      </c>
      <c r="V63" s="144"/>
      <c r="W63" s="70" t="str">
        <f>+IF(F63=0,"",'Ark1'!W119)</f>
        <v/>
      </c>
      <c r="X63" s="144" t="str">
        <f>+IF(F63=0,"",'Ark1'!X119)</f>
        <v/>
      </c>
      <c r="Y63" s="144" t="str">
        <f>+IF(F63=0,"",'Ark1'!Y119)</f>
        <v/>
      </c>
      <c r="Z63" s="111"/>
      <c r="AA63" s="144" t="str">
        <f>+IF(F63=0,"",'Ark1'!AA119)</f>
        <v/>
      </c>
      <c r="AB63" s="70" t="str">
        <f>+IF(F63=0,"",'Ark1'!AB119)</f>
        <v/>
      </c>
      <c r="AC63" s="70" t="str">
        <f>+IF(F63=0,"",'Ark1'!AC119)</f>
        <v/>
      </c>
      <c r="AD63" s="70" t="str">
        <f t="shared" ref="AD63:AD94" si="12">+IF(F63=0,"",U63/Q63)</f>
        <v/>
      </c>
      <c r="AE63" s="144"/>
      <c r="AF63" s="26"/>
    </row>
    <row r="64" spans="1:32" s="2" customFormat="1" ht="15.6">
      <c r="A64" s="26"/>
      <c r="B64" s="69">
        <f>+'Ark1'!C120</f>
        <v>2023</v>
      </c>
      <c r="C64" s="69">
        <f>+'Ark1'!E120</f>
        <v>2</v>
      </c>
      <c r="D64" s="69" t="str">
        <f>+IF(F64=0,"",'Ark1'!Q120)</f>
        <v/>
      </c>
      <c r="E64" s="26"/>
      <c r="F64" s="145">
        <f>+'Ark1'!R120</f>
        <v>0</v>
      </c>
      <c r="G64" s="131"/>
      <c r="H64" s="144" t="str">
        <f>+IF(F64=0,"",'Ark1'!AG120)</f>
        <v/>
      </c>
      <c r="I64" s="144"/>
      <c r="J64" s="144" t="str">
        <f>+IF(F64=0,"",'Ark1'!AH120)</f>
        <v/>
      </c>
      <c r="K64" s="110"/>
      <c r="L64" s="114" t="str">
        <f>+IF(F64=0,"",'Ark1'!AJ120)</f>
        <v/>
      </c>
      <c r="M64" s="132"/>
      <c r="N64" s="60" t="str">
        <f>+IF(L64=0,"",'Ark1'!AK120)</f>
        <v/>
      </c>
      <c r="O64" s="60" t="str">
        <f>+IF(L64=0,"",'Ark1'!AL120)</f>
        <v/>
      </c>
      <c r="P64" s="132"/>
      <c r="Q64" s="70" t="str">
        <f>+IF(F64=0,"",'Ark1'!S120)</f>
        <v/>
      </c>
      <c r="R64" s="26"/>
      <c r="S64" s="70" t="str">
        <f>+IF(F64=0,"",'Ark1'!T120)</f>
        <v/>
      </c>
      <c r="T64" s="70"/>
      <c r="U64" s="144" t="str">
        <f>+IF(F64=0,"",'Ark1'!U120)</f>
        <v/>
      </c>
      <c r="V64" s="144"/>
      <c r="W64" s="70" t="str">
        <f>+IF(F64=0,"",'Ark1'!W120)</f>
        <v/>
      </c>
      <c r="X64" s="144" t="str">
        <f>+IF(F64=0,"",'Ark1'!X120)</f>
        <v/>
      </c>
      <c r="Y64" s="144" t="str">
        <f>+IF(F64=0,"",'Ark1'!Y120)</f>
        <v/>
      </c>
      <c r="Z64" s="111"/>
      <c r="AA64" s="144" t="str">
        <f>+IF(F64=0,"",'Ark1'!AA120)</f>
        <v/>
      </c>
      <c r="AB64" s="70" t="str">
        <f>+IF(F64=0,"",'Ark1'!AB120)</f>
        <v/>
      </c>
      <c r="AC64" s="70" t="str">
        <f>+IF(F64=0,"",'Ark1'!AC120)</f>
        <v/>
      </c>
      <c r="AD64" s="70" t="str">
        <f t="shared" si="12"/>
        <v/>
      </c>
      <c r="AE64" s="144"/>
      <c r="AF64" s="26"/>
    </row>
    <row r="65" spans="1:57" s="3" customFormat="1" ht="15.6">
      <c r="A65" s="26"/>
      <c r="B65" s="69">
        <f>+'Ark1'!C121</f>
        <v>2023</v>
      </c>
      <c r="C65" s="69">
        <f>+'Ark1'!E121</f>
        <v>3</v>
      </c>
      <c r="D65" s="69" t="str">
        <f>+IF(F65=0,"",'Ark1'!Q121)</f>
        <v/>
      </c>
      <c r="E65" s="26"/>
      <c r="F65" s="145">
        <f>+'Ark1'!R121</f>
        <v>0</v>
      </c>
      <c r="G65" s="131"/>
      <c r="H65" s="144" t="str">
        <f>+IF(F65=0,"",'Ark1'!AG121)</f>
        <v/>
      </c>
      <c r="I65" s="144"/>
      <c r="J65" s="144" t="str">
        <f>+IF(F65=0,"",'Ark1'!AH121)</f>
        <v/>
      </c>
      <c r="K65" s="110"/>
      <c r="L65" s="114" t="str">
        <f>+IF(F65=0,"",'Ark1'!AJ121)</f>
        <v/>
      </c>
      <c r="M65" s="132"/>
      <c r="N65" s="60" t="str">
        <f>+IF(L65=0,"",'Ark1'!AK121)</f>
        <v/>
      </c>
      <c r="O65" s="60" t="str">
        <f>+IF(L65=0,"",'Ark1'!AL121)</f>
        <v/>
      </c>
      <c r="P65" s="132"/>
      <c r="Q65" s="70" t="str">
        <f>+IF(F65=0,"",'Ark1'!S121)</f>
        <v/>
      </c>
      <c r="R65" s="26"/>
      <c r="S65" s="70" t="str">
        <f>+IF(F65=0,"",'Ark1'!T121)</f>
        <v/>
      </c>
      <c r="T65" s="70"/>
      <c r="U65" s="144" t="str">
        <f>+IF(F65=0,"",'Ark1'!U121)</f>
        <v/>
      </c>
      <c r="V65" s="144"/>
      <c r="W65" s="70" t="str">
        <f>+IF(F65=0,"",'Ark1'!W121)</f>
        <v/>
      </c>
      <c r="X65" s="144" t="str">
        <f>+IF(F65=0,"",'Ark1'!X121)</f>
        <v/>
      </c>
      <c r="Y65" s="144" t="str">
        <f>+IF(F65=0,"",'Ark1'!Y121)</f>
        <v/>
      </c>
      <c r="Z65" s="111"/>
      <c r="AA65" s="144" t="str">
        <f>+IF(F65=0,"",'Ark1'!AA121)</f>
        <v/>
      </c>
      <c r="AB65" s="70" t="str">
        <f>+IF(F65=0,"",'Ark1'!AB121)</f>
        <v/>
      </c>
      <c r="AC65" s="70" t="str">
        <f>+IF(F65=0,"",'Ark1'!AC121)</f>
        <v/>
      </c>
      <c r="AD65" s="70" t="str">
        <f t="shared" si="12"/>
        <v/>
      </c>
      <c r="AE65" s="144"/>
      <c r="AF65" s="26"/>
    </row>
    <row r="66" spans="1:57" ht="15.6">
      <c r="A66" s="26"/>
      <c r="B66" s="69">
        <f>+'Ark1'!C122</f>
        <v>2023</v>
      </c>
      <c r="C66" s="69">
        <f>+'Ark1'!E122</f>
        <v>4</v>
      </c>
      <c r="D66" s="69" t="str">
        <f>+IF(F66=0,"",'Ark1'!Q122)</f>
        <v/>
      </c>
      <c r="E66" s="26"/>
      <c r="F66" s="145">
        <f>+'Ark1'!R122</f>
        <v>0</v>
      </c>
      <c r="G66" s="131"/>
      <c r="H66" s="144" t="str">
        <f>+IF(F66=0,"",'Ark1'!AG122)</f>
        <v/>
      </c>
      <c r="I66" s="144"/>
      <c r="J66" s="144" t="str">
        <f>+IF(F66=0,"",'Ark1'!AH122)</f>
        <v/>
      </c>
      <c r="K66" s="110"/>
      <c r="L66" s="114" t="str">
        <f>+IF(F66=0,"",'Ark1'!AJ122)</f>
        <v/>
      </c>
      <c r="M66" s="132"/>
      <c r="N66" s="60" t="str">
        <f>+IF(L66=0,"",'Ark1'!AK122)</f>
        <v/>
      </c>
      <c r="O66" s="60" t="str">
        <f>+IF(L66=0,"",'Ark1'!AL122)</f>
        <v/>
      </c>
      <c r="P66" s="132"/>
      <c r="Q66" s="70" t="str">
        <f>+IF(F66=0,"",'Ark1'!S122)</f>
        <v/>
      </c>
      <c r="R66" s="26"/>
      <c r="S66" s="70" t="str">
        <f>+IF(F66=0,"",'Ark1'!T122)</f>
        <v/>
      </c>
      <c r="T66" s="70"/>
      <c r="U66" s="144" t="str">
        <f>+IF(F66=0,"",'Ark1'!U122)</f>
        <v/>
      </c>
      <c r="V66" s="144"/>
      <c r="W66" s="70" t="str">
        <f>+IF(F66=0,"",'Ark1'!W122)</f>
        <v/>
      </c>
      <c r="X66" s="144" t="str">
        <f>+IF(F66=0,"",'Ark1'!X122)</f>
        <v/>
      </c>
      <c r="Y66" s="144" t="str">
        <f>+IF(F66=0,"",'Ark1'!Y122)</f>
        <v/>
      </c>
      <c r="Z66" s="111"/>
      <c r="AA66" s="144" t="str">
        <f>+IF(F66=0,"",'Ark1'!AA122)</f>
        <v/>
      </c>
      <c r="AB66" s="70" t="str">
        <f>+IF(F66=0,"",'Ark1'!AB122)</f>
        <v/>
      </c>
      <c r="AC66" s="70" t="str">
        <f>+IF(F66=0,"",'Ark1'!AC122)</f>
        <v/>
      </c>
      <c r="AD66" s="70" t="str">
        <f t="shared" si="12"/>
        <v/>
      </c>
      <c r="AE66" s="144"/>
      <c r="AF66" s="26"/>
      <c r="AP66"/>
      <c r="AT66"/>
      <c r="AU66"/>
      <c r="AV66"/>
      <c r="AW66"/>
      <c r="AX66"/>
      <c r="AY66"/>
      <c r="BC66"/>
      <c r="BD66"/>
      <c r="BE66"/>
    </row>
    <row r="67" spans="1:57" ht="15.6">
      <c r="A67" s="26"/>
      <c r="B67" s="69">
        <f>+'Ark1'!C123</f>
        <v>2023</v>
      </c>
      <c r="C67" s="69">
        <f>+'Ark1'!E123</f>
        <v>5</v>
      </c>
      <c r="D67" s="69" t="str">
        <f>+IF(F67=0,"",'Ark1'!Q123)</f>
        <v/>
      </c>
      <c r="E67" s="26"/>
      <c r="F67" s="145">
        <f>+'Ark1'!R123</f>
        <v>0</v>
      </c>
      <c r="G67" s="131"/>
      <c r="H67" s="144" t="str">
        <f>+IF(F67=0,"",'Ark1'!AG123)</f>
        <v/>
      </c>
      <c r="I67" s="144"/>
      <c r="J67" s="144" t="str">
        <f>+IF(F67=0,"",'Ark1'!AH123)</f>
        <v/>
      </c>
      <c r="K67" s="110"/>
      <c r="L67" s="114" t="str">
        <f>+IF(F67=0,"",'Ark1'!AJ123)</f>
        <v/>
      </c>
      <c r="M67" s="132"/>
      <c r="N67" s="60" t="str">
        <f>+IF(L67=0,"",'Ark1'!AK123)</f>
        <v/>
      </c>
      <c r="O67" s="60" t="str">
        <f>+IF(L67=0,"",'Ark1'!AL123)</f>
        <v/>
      </c>
      <c r="P67" s="132"/>
      <c r="Q67" s="70" t="str">
        <f>+IF(F67=0,"",'Ark1'!S123)</f>
        <v/>
      </c>
      <c r="R67" s="26"/>
      <c r="S67" s="70" t="str">
        <f>+IF(F67=0,"",'Ark1'!T123)</f>
        <v/>
      </c>
      <c r="T67" s="70"/>
      <c r="U67" s="144" t="str">
        <f>+IF(F67=0,"",'Ark1'!U123)</f>
        <v/>
      </c>
      <c r="V67" s="144"/>
      <c r="W67" s="70" t="str">
        <f>+IF(F67=0,"",'Ark1'!W123)</f>
        <v/>
      </c>
      <c r="X67" s="144" t="str">
        <f>+IF(F67=0,"",'Ark1'!X123)</f>
        <v/>
      </c>
      <c r="Y67" s="144" t="str">
        <f>+IF(F67=0,"",'Ark1'!Y123)</f>
        <v/>
      </c>
      <c r="Z67" s="111"/>
      <c r="AA67" s="144" t="str">
        <f>+IF(F67=0,"",'Ark1'!AA123)</f>
        <v/>
      </c>
      <c r="AB67" s="70" t="str">
        <f>+IF(F67=0,"",'Ark1'!AB123)</f>
        <v/>
      </c>
      <c r="AC67" s="70" t="str">
        <f>+IF(F67=0,"",'Ark1'!AC123)</f>
        <v/>
      </c>
      <c r="AD67" s="70" t="str">
        <f t="shared" si="12"/>
        <v/>
      </c>
      <c r="AE67" s="144"/>
      <c r="AF67" s="26"/>
      <c r="AP67"/>
      <c r="AT67"/>
      <c r="AU67"/>
      <c r="AV67"/>
      <c r="AW67"/>
      <c r="AX67"/>
      <c r="AY67"/>
      <c r="BC67"/>
      <c r="BD67"/>
      <c r="BE67"/>
    </row>
    <row r="68" spans="1:57" ht="15.6">
      <c r="A68" s="26"/>
      <c r="B68" s="69">
        <f>+'Ark1'!C124</f>
        <v>2023</v>
      </c>
      <c r="C68" s="69">
        <f>+'Ark1'!E124</f>
        <v>6</v>
      </c>
      <c r="D68" s="69">
        <f>+IF(F68=0,"",'Ark1'!Q124)</f>
        <v>1</v>
      </c>
      <c r="E68" s="26"/>
      <c r="F68" s="145">
        <f>+'Ark1'!R124</f>
        <v>1</v>
      </c>
      <c r="G68" s="131"/>
      <c r="H68" s="144">
        <f>+IF(F68=0,"",'Ark1'!AG124)</f>
        <v>3.6153289949385402E-2</v>
      </c>
      <c r="I68" s="144"/>
      <c r="J68" s="144">
        <f>+IF(F68=0,"",'Ark1'!AH124)</f>
        <v>4.4260633260200195E-2</v>
      </c>
      <c r="K68" s="110"/>
      <c r="L68" s="114">
        <f>+IF(F68=0,"",'Ark1'!AJ124)</f>
        <v>1</v>
      </c>
      <c r="M68" s="132"/>
      <c r="N68" s="60">
        <f>+IF(L68=0,"",'Ark1'!AK124)</f>
        <v>97.5</v>
      </c>
      <c r="O68" s="60">
        <f>+IF(L68=0,"",'Ark1'!AL124)</f>
        <v>20.067769180195217</v>
      </c>
      <c r="P68" s="132"/>
      <c r="Q68" s="70">
        <f>+IF(F68=0,"",'Ark1'!S124)</f>
        <v>8</v>
      </c>
      <c r="R68" s="26"/>
      <c r="S68" s="70">
        <f>+IF(F68=0,"",'Ark1'!T124)</f>
        <v>8</v>
      </c>
      <c r="T68" s="70"/>
      <c r="U68" s="144">
        <f>+IF(F68=0,"",'Ark1'!U124)</f>
        <v>18.600000000000001</v>
      </c>
      <c r="V68" s="144"/>
      <c r="W68" s="70">
        <f>+IF(F68=0,"",'Ark1'!W124)</f>
        <v>0</v>
      </c>
      <c r="X68" s="144">
        <f>+IF(F68=0,"",'Ark1'!X124)</f>
        <v>100</v>
      </c>
      <c r="Y68" s="144">
        <f>+IF(F68=0,"",'Ark1'!Y124)</f>
        <v>0</v>
      </c>
      <c r="Z68" s="111"/>
      <c r="AA68" s="144">
        <f>+IF(F68=0,"",'Ark1'!AA124)</f>
        <v>0</v>
      </c>
      <c r="AB68" s="70">
        <f>+IF(F68=0,"",'Ark1'!AB124)</f>
        <v>0</v>
      </c>
      <c r="AC68" s="70">
        <f>+IF(F68=0,"",'Ark1'!AC124)</f>
        <v>0</v>
      </c>
      <c r="AD68" s="70">
        <f t="shared" si="12"/>
        <v>2.3250000000000002</v>
      </c>
      <c r="AE68" s="144"/>
      <c r="AF68" s="26"/>
      <c r="AP68"/>
      <c r="AT68"/>
      <c r="AU68"/>
      <c r="AV68"/>
      <c r="AW68"/>
      <c r="AX68"/>
      <c r="AY68"/>
      <c r="BC68"/>
      <c r="BD68"/>
      <c r="BE68"/>
    </row>
    <row r="69" spans="1:57" ht="15.6">
      <c r="A69" s="26"/>
      <c r="B69" s="69">
        <f>+'Ark1'!C125</f>
        <v>2023</v>
      </c>
      <c r="C69" s="69">
        <f>+'Ark1'!E125</f>
        <v>7</v>
      </c>
      <c r="D69" s="69" t="str">
        <f>+IF(F69=0,"",'Ark1'!Q125)</f>
        <v/>
      </c>
      <c r="E69" s="26"/>
      <c r="F69" s="145">
        <f>+'Ark1'!R125</f>
        <v>0</v>
      </c>
      <c r="G69" s="131"/>
      <c r="H69" s="144" t="str">
        <f>+IF(F69=0,"",'Ark1'!AG125)</f>
        <v/>
      </c>
      <c r="I69" s="144"/>
      <c r="J69" s="144" t="str">
        <f>+IF(F69=0,"",'Ark1'!AH125)</f>
        <v/>
      </c>
      <c r="K69" s="110"/>
      <c r="L69" s="114" t="str">
        <f>+IF(F69=0,"",'Ark1'!AJ125)</f>
        <v/>
      </c>
      <c r="M69" s="132"/>
      <c r="N69" s="60" t="str">
        <f>+IF(L69=0,"",'Ark1'!AK125)</f>
        <v/>
      </c>
      <c r="O69" s="60" t="str">
        <f>+IF(L69=0,"",'Ark1'!AL125)</f>
        <v/>
      </c>
      <c r="P69" s="132"/>
      <c r="Q69" s="70" t="str">
        <f>+IF(F69=0,"",'Ark1'!S125)</f>
        <v/>
      </c>
      <c r="R69" s="26"/>
      <c r="S69" s="70" t="str">
        <f>+IF(F69=0,"",'Ark1'!T125)</f>
        <v/>
      </c>
      <c r="T69" s="70"/>
      <c r="U69" s="144" t="str">
        <f>+IF(F69=0,"",'Ark1'!U125)</f>
        <v/>
      </c>
      <c r="V69" s="144"/>
      <c r="W69" s="70" t="str">
        <f>+IF(F69=0,"",'Ark1'!W125)</f>
        <v/>
      </c>
      <c r="X69" s="144" t="str">
        <f>+IF(F69=0,"",'Ark1'!X125)</f>
        <v/>
      </c>
      <c r="Y69" s="144" t="str">
        <f>+IF(F69=0,"",'Ark1'!Y125)</f>
        <v/>
      </c>
      <c r="Z69" s="111"/>
      <c r="AA69" s="144" t="str">
        <f>+IF(F69=0,"",'Ark1'!AA125)</f>
        <v/>
      </c>
      <c r="AB69" s="70" t="str">
        <f>+IF(F69=0,"",'Ark1'!AB125)</f>
        <v/>
      </c>
      <c r="AC69" s="70" t="str">
        <f>+IF(F69=0,"",'Ark1'!AC125)</f>
        <v/>
      </c>
      <c r="AD69" s="70" t="str">
        <f t="shared" si="12"/>
        <v/>
      </c>
      <c r="AE69" s="144"/>
      <c r="AF69" s="26"/>
      <c r="AP69"/>
      <c r="AT69"/>
      <c r="AU69"/>
      <c r="AV69"/>
      <c r="AW69"/>
      <c r="AX69"/>
      <c r="AY69"/>
      <c r="BC69"/>
      <c r="BD69"/>
      <c r="BE69"/>
    </row>
    <row r="70" spans="1:57" ht="15.6">
      <c r="A70" s="26"/>
      <c r="B70" s="69">
        <f>+'Ark1'!C126</f>
        <v>2023</v>
      </c>
      <c r="C70" s="69">
        <f>+'Ark1'!E126</f>
        <v>8</v>
      </c>
      <c r="D70" s="69" t="str">
        <f>+IF(F70=0,"",'Ark1'!Q126)</f>
        <v/>
      </c>
      <c r="E70" s="26"/>
      <c r="F70" s="145">
        <f>+'Ark1'!R126</f>
        <v>0</v>
      </c>
      <c r="G70" s="131"/>
      <c r="H70" s="144" t="str">
        <f>+IF(F70=0,"",'Ark1'!AG126)</f>
        <v/>
      </c>
      <c r="I70" s="144"/>
      <c r="J70" s="144" t="str">
        <f>+IF(F70=0,"",'Ark1'!AH126)</f>
        <v/>
      </c>
      <c r="K70" s="110"/>
      <c r="L70" s="114" t="str">
        <f>+IF(F70=0,"",'Ark1'!AJ126)</f>
        <v/>
      </c>
      <c r="M70" s="132"/>
      <c r="N70" s="60" t="str">
        <f>+IF(L70=0,"",'Ark1'!AK126)</f>
        <v/>
      </c>
      <c r="O70" s="60" t="str">
        <f>+IF(L70=0,"",'Ark1'!AL126)</f>
        <v/>
      </c>
      <c r="P70" s="132"/>
      <c r="Q70" s="70" t="str">
        <f>+IF(F70=0,"",'Ark1'!S126)</f>
        <v/>
      </c>
      <c r="R70" s="26"/>
      <c r="S70" s="70" t="str">
        <f>+IF(F70=0,"",'Ark1'!T126)</f>
        <v/>
      </c>
      <c r="T70" s="70"/>
      <c r="U70" s="144" t="str">
        <f>+IF(F70=0,"",'Ark1'!U126)</f>
        <v/>
      </c>
      <c r="V70" s="144"/>
      <c r="W70" s="70" t="str">
        <f>+IF(F70=0,"",'Ark1'!W126)</f>
        <v/>
      </c>
      <c r="X70" s="144" t="str">
        <f>+IF(F70=0,"",'Ark1'!X126)</f>
        <v/>
      </c>
      <c r="Y70" s="144" t="str">
        <f>+IF(F70=0,"",'Ark1'!Y126)</f>
        <v/>
      </c>
      <c r="Z70" s="111"/>
      <c r="AA70" s="144" t="str">
        <f>+IF(F70=0,"",'Ark1'!AA126)</f>
        <v/>
      </c>
      <c r="AB70" s="70" t="str">
        <f>+IF(F70=0,"",'Ark1'!AB126)</f>
        <v/>
      </c>
      <c r="AC70" s="70" t="str">
        <f>+IF(F70=0,"",'Ark1'!AC126)</f>
        <v/>
      </c>
      <c r="AD70" s="70" t="str">
        <f t="shared" si="12"/>
        <v/>
      </c>
      <c r="AE70" s="144"/>
      <c r="AF70" s="26"/>
      <c r="AP70"/>
      <c r="AT70"/>
      <c r="AU70"/>
      <c r="AV70"/>
      <c r="AW70"/>
      <c r="AX70"/>
      <c r="AY70"/>
      <c r="BC70"/>
      <c r="BD70"/>
      <c r="BE70"/>
    </row>
    <row r="71" spans="1:57" ht="15.6">
      <c r="A71" s="26"/>
      <c r="B71" s="69">
        <f>+'Ark1'!C127</f>
        <v>2023</v>
      </c>
      <c r="C71" s="69">
        <f>+'Ark1'!E127</f>
        <v>9</v>
      </c>
      <c r="D71" s="69">
        <f>+IF(F71=0,"",'Ark1'!Q127)</f>
        <v>1</v>
      </c>
      <c r="E71" s="26"/>
      <c r="F71" s="145">
        <f>+'Ark1'!R127</f>
        <v>1</v>
      </c>
      <c r="G71" s="131"/>
      <c r="H71" s="144">
        <f>+IF(F71=0,"",'Ark1'!AG127)</f>
        <v>3.6153289949385402E-2</v>
      </c>
      <c r="I71" s="144"/>
      <c r="J71" s="144">
        <f>+IF(F71=0,"",'Ark1'!AH127)</f>
        <v>3.5932019474678646E-2</v>
      </c>
      <c r="K71" s="110"/>
      <c r="L71" s="114">
        <f>+IF(F71=0,"",'Ark1'!AJ127)</f>
        <v>0</v>
      </c>
      <c r="M71" s="132"/>
      <c r="N71" s="60" t="str">
        <f>+IF(L71=0,"",'Ark1'!AK127)</f>
        <v/>
      </c>
      <c r="O71" s="60" t="str">
        <f>+IF(L71=0,"",'Ark1'!AL127)</f>
        <v/>
      </c>
      <c r="P71" s="132"/>
      <c r="Q71" s="70">
        <f>+IF(F71=0,"",'Ark1'!S127)</f>
        <v>9</v>
      </c>
      <c r="R71" s="26"/>
      <c r="S71" s="70">
        <f>+IF(F71=0,"",'Ark1'!T127)</f>
        <v>8</v>
      </c>
      <c r="T71" s="70"/>
      <c r="U71" s="144">
        <f>+IF(F71=0,"",'Ark1'!U127)</f>
        <v>15.1</v>
      </c>
      <c r="V71" s="144"/>
      <c r="W71" s="70">
        <f>+IF(F71=0,"",'Ark1'!W127)</f>
        <v>0</v>
      </c>
      <c r="X71" s="144">
        <f>+IF(F71=0,"",'Ark1'!X127)</f>
        <v>0</v>
      </c>
      <c r="Y71" s="144">
        <f>+IF(F71=0,"",'Ark1'!Y127)</f>
        <v>0</v>
      </c>
      <c r="Z71" s="111"/>
      <c r="AA71" s="144">
        <f>+IF(F71=0,"",'Ark1'!AA127)</f>
        <v>0</v>
      </c>
      <c r="AB71" s="70">
        <f>+IF(F71=0,"",'Ark1'!AB127)</f>
        <v>0</v>
      </c>
      <c r="AC71" s="70">
        <f>+IF(F71=0,"",'Ark1'!AC127)</f>
        <v>0</v>
      </c>
      <c r="AD71" s="70">
        <f t="shared" si="12"/>
        <v>1.6777777777777778</v>
      </c>
      <c r="AE71" s="144"/>
      <c r="AF71" s="26"/>
      <c r="AP71"/>
      <c r="AT71"/>
      <c r="AU71"/>
      <c r="AV71"/>
      <c r="AW71"/>
      <c r="AX71"/>
      <c r="AY71"/>
      <c r="BC71"/>
      <c r="BD71"/>
      <c r="BE71"/>
    </row>
    <row r="72" spans="1:57" ht="15.6">
      <c r="A72" s="26"/>
      <c r="B72" s="69">
        <f>+'Ark1'!C128</f>
        <v>2023</v>
      </c>
      <c r="C72" s="69">
        <f>+'Ark1'!E128</f>
        <v>10</v>
      </c>
      <c r="D72" s="69">
        <f>+IF(F72=0,"",'Ark1'!Q128)</f>
        <v>1</v>
      </c>
      <c r="E72" s="26"/>
      <c r="F72" s="145">
        <f>+'Ark1'!R128</f>
        <v>1</v>
      </c>
      <c r="G72" s="131"/>
      <c r="H72" s="144">
        <f>+IF(F72=0,"",'Ark1'!AG128)</f>
        <v>3.6153289949385402E-2</v>
      </c>
      <c r="I72" s="144"/>
      <c r="J72" s="144">
        <f>+IF(F72=0,"",'Ark1'!AH128)</f>
        <v>6.4011345951579798E-2</v>
      </c>
      <c r="K72" s="110"/>
      <c r="L72" s="114">
        <f>+IF(F72=0,"",'Ark1'!AJ128)</f>
        <v>0</v>
      </c>
      <c r="M72" s="132"/>
      <c r="N72" s="60" t="str">
        <f>+IF(L72=0,"",'Ark1'!AK128)</f>
        <v/>
      </c>
      <c r="O72" s="60" t="str">
        <f>+IF(L72=0,"",'Ark1'!AL128)</f>
        <v/>
      </c>
      <c r="P72" s="132"/>
      <c r="Q72" s="70">
        <f>+IF(F72=0,"",'Ark1'!S128)</f>
        <v>9</v>
      </c>
      <c r="R72" s="26"/>
      <c r="S72" s="70">
        <f>+IF(F72=0,"",'Ark1'!T128)</f>
        <v>7</v>
      </c>
      <c r="T72" s="70"/>
      <c r="U72" s="144">
        <f>+IF(F72=0,"",'Ark1'!U128)</f>
        <v>26.9</v>
      </c>
      <c r="V72" s="144"/>
      <c r="W72" s="70">
        <f>+IF(F72=0,"",'Ark1'!W128)</f>
        <v>0</v>
      </c>
      <c r="X72" s="144">
        <f>+IF(F72=0,"",'Ark1'!X128)</f>
        <v>100</v>
      </c>
      <c r="Y72" s="144">
        <f>+IF(F72=0,"",'Ark1'!Y128)</f>
        <v>100</v>
      </c>
      <c r="Z72" s="111"/>
      <c r="AA72" s="144">
        <f>+IF(F72=0,"",'Ark1'!AA128)</f>
        <v>0</v>
      </c>
      <c r="AB72" s="70">
        <f>+IF(F72=0,"",'Ark1'!AB128)</f>
        <v>0</v>
      </c>
      <c r="AC72" s="70">
        <f>+IF(F72=0,"",'Ark1'!AC128)</f>
        <v>0</v>
      </c>
      <c r="AD72" s="70">
        <f t="shared" si="12"/>
        <v>2.9888888888888889</v>
      </c>
      <c r="AE72" s="144"/>
      <c r="AF72" s="26"/>
      <c r="AP72"/>
      <c r="AT72"/>
      <c r="AU72"/>
      <c r="AV72"/>
      <c r="AW72"/>
      <c r="AX72"/>
      <c r="AY72"/>
      <c r="BC72"/>
      <c r="BD72"/>
      <c r="BE72"/>
    </row>
    <row r="73" spans="1:57" ht="15.6">
      <c r="A73" s="26"/>
      <c r="B73" s="69">
        <f>+'Ark1'!C129</f>
        <v>2023</v>
      </c>
      <c r="C73" s="69">
        <f>+'Ark1'!E129</f>
        <v>11</v>
      </c>
      <c r="D73" s="69" t="str">
        <f>+IF(F73=0,"",'Ark1'!Q129)</f>
        <v/>
      </c>
      <c r="E73" s="26"/>
      <c r="F73" s="145">
        <f>+'Ark1'!R129</f>
        <v>0</v>
      </c>
      <c r="G73" s="131"/>
      <c r="H73" s="144" t="str">
        <f>+IF(F73=0,"",'Ark1'!AG129)</f>
        <v/>
      </c>
      <c r="I73" s="144"/>
      <c r="J73" s="144" t="str">
        <f>+IF(F73=0,"",'Ark1'!AH129)</f>
        <v/>
      </c>
      <c r="K73" s="110"/>
      <c r="L73" s="114" t="str">
        <f>+IF(F73=0,"",'Ark1'!AJ129)</f>
        <v/>
      </c>
      <c r="M73" s="132"/>
      <c r="N73" s="60" t="str">
        <f>+IF(L73=0,"",'Ark1'!AK129)</f>
        <v/>
      </c>
      <c r="O73" s="60" t="str">
        <f>+IF(L73=0,"",'Ark1'!AL129)</f>
        <v/>
      </c>
      <c r="P73" s="132"/>
      <c r="Q73" s="70" t="str">
        <f>+IF(F73=0,"",'Ark1'!S129)</f>
        <v/>
      </c>
      <c r="R73" s="26"/>
      <c r="S73" s="70" t="str">
        <f>+IF(F73=0,"",'Ark1'!T129)</f>
        <v/>
      </c>
      <c r="T73" s="70" t="str">
        <f>+IF(F73=0,"",S73-#REF!)</f>
        <v/>
      </c>
      <c r="U73" s="144" t="str">
        <f>+IF(F73=0,"",'Ark1'!U129)</f>
        <v/>
      </c>
      <c r="V73" s="144" t="str">
        <f>+IF(F73=0,"",U73-#REF!)</f>
        <v/>
      </c>
      <c r="W73" s="70" t="str">
        <f>+IF(F73=0,"",'Ark1'!W129)</f>
        <v/>
      </c>
      <c r="X73" s="144" t="str">
        <f>+IF(F73=0,"",'Ark1'!X129)</f>
        <v/>
      </c>
      <c r="Y73" s="144" t="str">
        <f>+IF(F73=0,"",'Ark1'!Y129)</f>
        <v/>
      </c>
      <c r="Z73" s="111"/>
      <c r="AA73" s="144" t="str">
        <f>+IF(F73=0,"",'Ark1'!AA129)</f>
        <v/>
      </c>
      <c r="AB73" s="70" t="str">
        <f>+IF(F73=0,"",'Ark1'!AB129)</f>
        <v/>
      </c>
      <c r="AC73" s="70" t="str">
        <f>+IF(F73=0,"",'Ark1'!AC129)</f>
        <v/>
      </c>
      <c r="AD73" s="70" t="str">
        <f t="shared" si="12"/>
        <v/>
      </c>
      <c r="AE73" s="144"/>
      <c r="AF73" s="26"/>
      <c r="AP73"/>
      <c r="AT73"/>
      <c r="AU73"/>
      <c r="AV73"/>
      <c r="AW73"/>
      <c r="AX73"/>
      <c r="AY73"/>
      <c r="BC73"/>
      <c r="BD73"/>
      <c r="BE73"/>
    </row>
    <row r="74" spans="1:57" ht="15.6">
      <c r="A74" s="26"/>
      <c r="B74" s="69">
        <f>+'Ark1'!C130</f>
        <v>2023</v>
      </c>
      <c r="C74" s="69">
        <f>+'Ark1'!E130</f>
        <v>12</v>
      </c>
      <c r="D74" s="69" t="str">
        <f>+IF(F74=0,"",'Ark1'!Q130)</f>
        <v/>
      </c>
      <c r="E74" s="26"/>
      <c r="F74" s="145">
        <f>+'Ark1'!R130</f>
        <v>0</v>
      </c>
      <c r="G74" s="131"/>
      <c r="H74" s="144" t="str">
        <f>+IF(F74=0,"",'Ark1'!AG130)</f>
        <v/>
      </c>
      <c r="I74" s="144"/>
      <c r="J74" s="144" t="str">
        <f>+IF(F74=0,"",'Ark1'!AH130)</f>
        <v/>
      </c>
      <c r="K74" s="110"/>
      <c r="L74" s="114" t="str">
        <f>+IF(F74=0,"",'Ark1'!AJ130)</f>
        <v/>
      </c>
      <c r="M74" s="132"/>
      <c r="N74" s="60" t="str">
        <f>+IF(L74=0,"",'Ark1'!AK130)</f>
        <v/>
      </c>
      <c r="O74" s="60" t="str">
        <f>+IF(L74=0,"",'Ark1'!AL130)</f>
        <v/>
      </c>
      <c r="P74" s="132"/>
      <c r="Q74" s="70" t="str">
        <f>+IF(F74=0,"",'Ark1'!S130)</f>
        <v/>
      </c>
      <c r="R74" s="26"/>
      <c r="S74" s="70" t="str">
        <f>+IF(F74=0,"",'Ark1'!T130)</f>
        <v/>
      </c>
      <c r="T74" s="70" t="str">
        <f>+IF(F74=0,"",S74-#REF!)</f>
        <v/>
      </c>
      <c r="U74" s="144" t="str">
        <f>+IF(F74=0,"",'Ark1'!U130)</f>
        <v/>
      </c>
      <c r="V74" s="144" t="str">
        <f>+IF(F74=0,"",U74-#REF!)</f>
        <v/>
      </c>
      <c r="W74" s="70" t="str">
        <f>+IF(F74=0,"",'Ark1'!W130)</f>
        <v/>
      </c>
      <c r="X74" s="144" t="str">
        <f>+IF(F74=0,"",'Ark1'!X130)</f>
        <v/>
      </c>
      <c r="Y74" s="144" t="str">
        <f>+IF(F74=0,"",'Ark1'!Y130)</f>
        <v/>
      </c>
      <c r="Z74" s="111"/>
      <c r="AA74" s="144" t="str">
        <f>+IF(F74=0,"",'Ark1'!AA130)</f>
        <v/>
      </c>
      <c r="AB74" s="70" t="str">
        <f>+IF(F74=0,"",'Ark1'!AB130)</f>
        <v/>
      </c>
      <c r="AC74" s="70" t="str">
        <f>+IF(F74=0,"",'Ark1'!AC130)</f>
        <v/>
      </c>
      <c r="AD74" s="70" t="str">
        <f t="shared" si="12"/>
        <v/>
      </c>
      <c r="AE74" s="144"/>
      <c r="AF74" s="26"/>
      <c r="AP74"/>
      <c r="AT74"/>
      <c r="AU74"/>
      <c r="AV74"/>
      <c r="AW74"/>
      <c r="AX74"/>
      <c r="AY74"/>
      <c r="BC74"/>
      <c r="BD74"/>
      <c r="BE74"/>
    </row>
    <row r="75" spans="1:57" ht="15.6">
      <c r="A75" s="26"/>
      <c r="B75" s="69">
        <f>+'Ark1'!C131</f>
        <v>2023</v>
      </c>
      <c r="C75" s="69">
        <f>+'Ark1'!E131</f>
        <v>13</v>
      </c>
      <c r="D75" s="69">
        <f>+IF(F75=0,"",'Ark1'!Q131)</f>
        <v>1</v>
      </c>
      <c r="E75" s="26"/>
      <c r="F75" s="145">
        <f>+'Ark1'!R131</f>
        <v>8</v>
      </c>
      <c r="G75" s="131"/>
      <c r="H75" s="144">
        <f>+IF(F75=0,"",'Ark1'!AG131)</f>
        <v>0.28922631959508321</v>
      </c>
      <c r="I75" s="144"/>
      <c r="J75" s="144">
        <f>+IF(F75=0,"",'Ark1'!AH131)</f>
        <v>0.12611900875218324</v>
      </c>
      <c r="K75" s="110"/>
      <c r="L75" s="114">
        <f>+IF(F75=0,"",'Ark1'!AJ131)</f>
        <v>0</v>
      </c>
      <c r="M75" s="132"/>
      <c r="N75" s="60" t="str">
        <f>+IF(L75=0,"",'Ark1'!AK131)</f>
        <v/>
      </c>
      <c r="O75" s="60" t="str">
        <f>+IF(L75=0,"",'Ark1'!AL131)</f>
        <v/>
      </c>
      <c r="P75" s="132"/>
      <c r="Q75" s="70">
        <f>+IF(F75=0,"",'Ark1'!S131)</f>
        <v>4.625</v>
      </c>
      <c r="R75" s="26"/>
      <c r="S75" s="70">
        <f>+IF(F75=0,"",'Ark1'!T131)</f>
        <v>2.375</v>
      </c>
      <c r="T75" s="70" t="e">
        <f>+IF(F75=0,"",S75-#REF!)</f>
        <v>#REF!</v>
      </c>
      <c r="U75" s="144">
        <f>+IF(F75=0,"",'Ark1'!U131)</f>
        <v>6.6249999999999982</v>
      </c>
      <c r="V75" s="144" t="e">
        <f>+IF(F75=0,"",U75-#REF!)</f>
        <v>#REF!</v>
      </c>
      <c r="W75" s="70">
        <f>+IF(F75=0,"",'Ark1'!W131)</f>
        <v>0</v>
      </c>
      <c r="X75" s="144">
        <f>+IF(F75=0,"",'Ark1'!X131)</f>
        <v>0</v>
      </c>
      <c r="Y75" s="144">
        <f>+IF(F75=0,"",'Ark1'!Y131)</f>
        <v>0</v>
      </c>
      <c r="Z75" s="111"/>
      <c r="AA75" s="144">
        <f>+IF(F75=0,"",'Ark1'!AA131)</f>
        <v>1.6145819892467579</v>
      </c>
      <c r="AB75" s="70">
        <f>+IF(F75=0,"",'Ark1'!AB131)</f>
        <v>0.48412291827592702</v>
      </c>
      <c r="AC75" s="70">
        <f>+IF(F75=0,"",'Ark1'!AC131)</f>
        <v>0.99215674164922163</v>
      </c>
      <c r="AD75" s="70">
        <f t="shared" si="12"/>
        <v>1.432432432432432</v>
      </c>
      <c r="AE75" s="144"/>
      <c r="AF75" s="26"/>
      <c r="AP75"/>
      <c r="AT75"/>
      <c r="AU75"/>
      <c r="AV75"/>
      <c r="AW75"/>
      <c r="AX75"/>
      <c r="AY75"/>
      <c r="BC75"/>
      <c r="BD75"/>
      <c r="BE75"/>
    </row>
    <row r="76" spans="1:57" ht="15.6">
      <c r="A76" s="26"/>
      <c r="B76" s="69">
        <f>+'Ark1'!C132</f>
        <v>2023</v>
      </c>
      <c r="C76" s="69">
        <f>+'Ark1'!E132</f>
        <v>14</v>
      </c>
      <c r="D76" s="69" t="str">
        <f>+IF(F76=0,"",'Ark1'!Q132)</f>
        <v/>
      </c>
      <c r="E76" s="26"/>
      <c r="F76" s="145">
        <f>+'Ark1'!R132</f>
        <v>0</v>
      </c>
      <c r="G76" s="131"/>
      <c r="H76" s="144" t="str">
        <f>+IF(F76=0,"",'Ark1'!AG132)</f>
        <v/>
      </c>
      <c r="I76" s="144"/>
      <c r="J76" s="144" t="str">
        <f>+IF(F76=0,"",'Ark1'!AH132)</f>
        <v/>
      </c>
      <c r="K76" s="110"/>
      <c r="L76" s="114" t="str">
        <f>+IF(F76=0,"",'Ark1'!AJ132)</f>
        <v/>
      </c>
      <c r="M76" s="132"/>
      <c r="N76" s="60" t="str">
        <f>+IF(L76=0,"",'Ark1'!AK132)</f>
        <v/>
      </c>
      <c r="O76" s="60" t="str">
        <f>+IF(L76=0,"",'Ark1'!AL132)</f>
        <v/>
      </c>
      <c r="P76" s="132"/>
      <c r="Q76" s="70" t="str">
        <f>+IF(F76=0,"",'Ark1'!S132)</f>
        <v/>
      </c>
      <c r="R76" s="26"/>
      <c r="S76" s="70" t="str">
        <f>+IF(F76=0,"",'Ark1'!T132)</f>
        <v/>
      </c>
      <c r="T76" s="70" t="str">
        <f>+IF(F76=0,"",S76-#REF!)</f>
        <v/>
      </c>
      <c r="U76" s="144" t="str">
        <f>+IF(F76=0,"",'Ark1'!U132)</f>
        <v/>
      </c>
      <c r="V76" s="144" t="str">
        <f>+IF(F76=0,"",U76-#REF!)</f>
        <v/>
      </c>
      <c r="W76" s="70" t="str">
        <f>+IF(F76=0,"",'Ark1'!W132)</f>
        <v/>
      </c>
      <c r="X76" s="144" t="str">
        <f>+IF(F76=0,"",'Ark1'!X132)</f>
        <v/>
      </c>
      <c r="Y76" s="144" t="str">
        <f>+IF(F76=0,"",'Ark1'!Y132)</f>
        <v/>
      </c>
      <c r="Z76" s="111"/>
      <c r="AA76" s="144" t="str">
        <f>+IF(F76=0,"",'Ark1'!AA132)</f>
        <v/>
      </c>
      <c r="AB76" s="70" t="str">
        <f>+IF(F76=0,"",'Ark1'!AB132)</f>
        <v/>
      </c>
      <c r="AC76" s="70" t="str">
        <f>+IF(F76=0,"",'Ark1'!AC132)</f>
        <v/>
      </c>
      <c r="AD76" s="70" t="str">
        <f t="shared" si="12"/>
        <v/>
      </c>
      <c r="AE76" s="144"/>
      <c r="AF76" s="26"/>
      <c r="AP76"/>
      <c r="AT76"/>
      <c r="AU76"/>
      <c r="AV76"/>
      <c r="AW76"/>
      <c r="AX76"/>
      <c r="AY76"/>
      <c r="BC76"/>
      <c r="BD76"/>
      <c r="BE76"/>
    </row>
    <row r="77" spans="1:57" ht="15.6">
      <c r="A77" s="26"/>
      <c r="B77" s="69">
        <f>+'Ark1'!C133</f>
        <v>2023</v>
      </c>
      <c r="C77" s="69">
        <f>+'Ark1'!E133</f>
        <v>15</v>
      </c>
      <c r="D77" s="69" t="str">
        <f>+IF(F77=0,"",'Ark1'!Q133)</f>
        <v/>
      </c>
      <c r="E77" s="26"/>
      <c r="F77" s="145">
        <f>+'Ark1'!R133</f>
        <v>0</v>
      </c>
      <c r="G77" s="131"/>
      <c r="H77" s="144" t="str">
        <f>+IF(F77=0,"",'Ark1'!AG133)</f>
        <v/>
      </c>
      <c r="I77" s="144"/>
      <c r="J77" s="144" t="str">
        <f>+IF(F77=0,"",'Ark1'!AH133)</f>
        <v/>
      </c>
      <c r="K77" s="110"/>
      <c r="L77" s="114" t="str">
        <f>+IF(F77=0,"",'Ark1'!AJ133)</f>
        <v/>
      </c>
      <c r="M77" s="132"/>
      <c r="N77" s="60" t="str">
        <f>+IF(L77=0,"",'Ark1'!AK133)</f>
        <v/>
      </c>
      <c r="O77" s="60" t="str">
        <f>+IF(L77=0,"",'Ark1'!AL133)</f>
        <v/>
      </c>
      <c r="P77" s="132"/>
      <c r="Q77" s="70" t="str">
        <f>+IF(F77=0,"",'Ark1'!S133)</f>
        <v/>
      </c>
      <c r="R77" s="26"/>
      <c r="S77" s="70" t="str">
        <f>+IF(F77=0,"",'Ark1'!T133)</f>
        <v/>
      </c>
      <c r="T77" s="70" t="str">
        <f>+IF(F77=0,"",S77-#REF!)</f>
        <v/>
      </c>
      <c r="U77" s="144" t="str">
        <f>+IF(F77=0,"",'Ark1'!U133)</f>
        <v/>
      </c>
      <c r="V77" s="144" t="str">
        <f>+IF(F77=0,"",U77-#REF!)</f>
        <v/>
      </c>
      <c r="W77" s="70" t="str">
        <f>+IF(F77=0,"",'Ark1'!W133)</f>
        <v/>
      </c>
      <c r="X77" s="144" t="str">
        <f>+IF(F77=0,"",'Ark1'!X133)</f>
        <v/>
      </c>
      <c r="Y77" s="144" t="str">
        <f>+IF(F77=0,"",'Ark1'!Y133)</f>
        <v/>
      </c>
      <c r="Z77" s="111"/>
      <c r="AA77" s="144" t="str">
        <f>+IF(F77=0,"",'Ark1'!AA133)</f>
        <v/>
      </c>
      <c r="AB77" s="70" t="str">
        <f>+IF(F77=0,"",'Ark1'!AB133)</f>
        <v/>
      </c>
      <c r="AC77" s="70" t="str">
        <f>+IF(F77=0,"",'Ark1'!AC133)</f>
        <v/>
      </c>
      <c r="AD77" s="70" t="str">
        <f t="shared" si="12"/>
        <v/>
      </c>
      <c r="AE77" s="144"/>
      <c r="AF77" s="26"/>
      <c r="AP77"/>
      <c r="AT77"/>
      <c r="AU77"/>
      <c r="AV77"/>
      <c r="AW77"/>
      <c r="AX77"/>
      <c r="AY77"/>
      <c r="BC77"/>
      <c r="BD77"/>
      <c r="BE77"/>
    </row>
    <row r="78" spans="1:57" ht="15.6">
      <c r="A78" s="26"/>
      <c r="B78" s="69">
        <f>+'Ark1'!C134</f>
        <v>2023</v>
      </c>
      <c r="C78" s="69">
        <f>+'Ark1'!E134</f>
        <v>16</v>
      </c>
      <c r="D78" s="69" t="str">
        <f>+IF(F78=0,"",'Ark1'!Q134)</f>
        <v/>
      </c>
      <c r="E78" s="26"/>
      <c r="F78" s="145">
        <f>+'Ark1'!R134</f>
        <v>0</v>
      </c>
      <c r="G78" s="131"/>
      <c r="H78" s="144" t="str">
        <f>+IF(F78=0,"",'Ark1'!AG134)</f>
        <v/>
      </c>
      <c r="I78" s="144"/>
      <c r="J78" s="144" t="str">
        <f>+IF(F78=0,"",'Ark1'!AH134)</f>
        <v/>
      </c>
      <c r="K78" s="110"/>
      <c r="L78" s="114" t="str">
        <f>+IF(F78=0,"",'Ark1'!AJ134)</f>
        <v/>
      </c>
      <c r="M78" s="132"/>
      <c r="N78" s="60" t="str">
        <f>+IF(L78=0,"",'Ark1'!AK134)</f>
        <v/>
      </c>
      <c r="O78" s="60" t="str">
        <f>+IF(L78=0,"",'Ark1'!AL134)</f>
        <v/>
      </c>
      <c r="P78" s="132"/>
      <c r="Q78" s="70" t="str">
        <f>+IF(F78=0,"",'Ark1'!S134)</f>
        <v/>
      </c>
      <c r="R78" s="26"/>
      <c r="S78" s="70" t="str">
        <f>+IF(F78=0,"",'Ark1'!T134)</f>
        <v/>
      </c>
      <c r="T78" s="70" t="str">
        <f>+IF(F78=0,"",S78-#REF!)</f>
        <v/>
      </c>
      <c r="U78" s="144" t="str">
        <f>+IF(F78=0,"",'Ark1'!U134)</f>
        <v/>
      </c>
      <c r="V78" s="144" t="str">
        <f>+IF(F78=0,"",U78-#REF!)</f>
        <v/>
      </c>
      <c r="W78" s="70" t="str">
        <f>+IF(F78=0,"",'Ark1'!W134)</f>
        <v/>
      </c>
      <c r="X78" s="144" t="str">
        <f>+IF(F78=0,"",'Ark1'!X134)</f>
        <v/>
      </c>
      <c r="Y78" s="144" t="str">
        <f>+IF(F78=0,"",'Ark1'!Y134)</f>
        <v/>
      </c>
      <c r="Z78" s="111"/>
      <c r="AA78" s="144" t="str">
        <f>+IF(F78=0,"",'Ark1'!AA134)</f>
        <v/>
      </c>
      <c r="AB78" s="70" t="str">
        <f>+IF(F78=0,"",'Ark1'!AB134)</f>
        <v/>
      </c>
      <c r="AC78" s="70" t="str">
        <f>+IF(F78=0,"",'Ark1'!AC134)</f>
        <v/>
      </c>
      <c r="AD78" s="70" t="str">
        <f t="shared" si="12"/>
        <v/>
      </c>
      <c r="AE78" s="144"/>
      <c r="AF78" s="26"/>
      <c r="AP78"/>
      <c r="AT78"/>
      <c r="AU78"/>
      <c r="AV78"/>
      <c r="AW78"/>
      <c r="AX78"/>
      <c r="AY78"/>
      <c r="BC78"/>
      <c r="BD78"/>
      <c r="BE78"/>
    </row>
    <row r="79" spans="1:57" ht="15.6">
      <c r="A79" s="26"/>
      <c r="B79" s="69">
        <f>+'Ark1'!C135</f>
        <v>2023</v>
      </c>
      <c r="C79" s="69">
        <f>+'Ark1'!E135</f>
        <v>17</v>
      </c>
      <c r="D79" s="69" t="str">
        <f>+IF(F79=0,"",'Ark1'!Q135)</f>
        <v/>
      </c>
      <c r="E79" s="26"/>
      <c r="F79" s="145">
        <f>+'Ark1'!R135</f>
        <v>0</v>
      </c>
      <c r="G79" s="131"/>
      <c r="H79" s="144" t="str">
        <f>+IF(F79=0,"",'Ark1'!AG135)</f>
        <v/>
      </c>
      <c r="I79" s="144"/>
      <c r="J79" s="144" t="str">
        <f>+IF(F79=0,"",'Ark1'!AH135)</f>
        <v/>
      </c>
      <c r="K79" s="110"/>
      <c r="L79" s="114" t="str">
        <f>+IF(F79=0,"",'Ark1'!AJ135)</f>
        <v/>
      </c>
      <c r="M79" s="132"/>
      <c r="N79" s="60" t="str">
        <f>+IF(L79=0,"",'Ark1'!AK135)</f>
        <v/>
      </c>
      <c r="O79" s="60" t="str">
        <f>+IF(L79=0,"",'Ark1'!AL135)</f>
        <v/>
      </c>
      <c r="P79" s="132"/>
      <c r="Q79" s="70" t="str">
        <f>+IF(F79=0,"",'Ark1'!S135)</f>
        <v/>
      </c>
      <c r="R79" s="26"/>
      <c r="S79" s="70" t="str">
        <f>+IF(F79=0,"",'Ark1'!T135)</f>
        <v/>
      </c>
      <c r="T79" s="70" t="str">
        <f>+IF(F79=0,"",S79-#REF!)</f>
        <v/>
      </c>
      <c r="U79" s="144" t="str">
        <f>+IF(F79=0,"",'Ark1'!U135)</f>
        <v/>
      </c>
      <c r="V79" s="144" t="str">
        <f>+IF(F79=0,"",U79-#REF!)</f>
        <v/>
      </c>
      <c r="W79" s="70" t="str">
        <f>+IF(F79=0,"",'Ark1'!W135)</f>
        <v/>
      </c>
      <c r="X79" s="144" t="str">
        <f>+IF(F79=0,"",'Ark1'!X135)</f>
        <v/>
      </c>
      <c r="Y79" s="144" t="str">
        <f>+IF(F79=0,"",'Ark1'!Y135)</f>
        <v/>
      </c>
      <c r="Z79" s="111"/>
      <c r="AA79" s="144" t="str">
        <f>+IF(F79=0,"",'Ark1'!AA135)</f>
        <v/>
      </c>
      <c r="AB79" s="70" t="str">
        <f>+IF(F79=0,"",'Ark1'!AB135)</f>
        <v/>
      </c>
      <c r="AC79" s="70" t="str">
        <f>+IF(F79=0,"",'Ark1'!AC135)</f>
        <v/>
      </c>
      <c r="AD79" s="70" t="str">
        <f t="shared" si="12"/>
        <v/>
      </c>
      <c r="AE79" s="144"/>
      <c r="AF79" s="26"/>
      <c r="AP79"/>
      <c r="AT79"/>
      <c r="AU79"/>
      <c r="AV79"/>
      <c r="AW79"/>
      <c r="AX79"/>
      <c r="AY79"/>
      <c r="BC79"/>
      <c r="BD79"/>
      <c r="BE79"/>
    </row>
    <row r="80" spans="1:57" ht="15.6">
      <c r="A80" s="26"/>
      <c r="B80" s="69">
        <f>+'Ark1'!C136</f>
        <v>2023</v>
      </c>
      <c r="C80" s="69">
        <f>+'Ark1'!E136</f>
        <v>18</v>
      </c>
      <c r="D80" s="69">
        <f>+IF(F80=0,"",'Ark1'!Q136)</f>
        <v>5</v>
      </c>
      <c r="E80" s="26"/>
      <c r="F80" s="145">
        <f>+'Ark1'!R136</f>
        <v>14</v>
      </c>
      <c r="G80" s="131"/>
      <c r="H80" s="144">
        <f>+IF(F80=0,"",'Ark1'!AG136)</f>
        <v>0.50614605929139556</v>
      </c>
      <c r="I80" s="144"/>
      <c r="J80" s="144">
        <f>+IF(F80=0,"",'Ark1'!AH136)</f>
        <v>0.54730890590570114</v>
      </c>
      <c r="K80" s="110"/>
      <c r="L80" s="114">
        <f>+IF(F80=0,"",'Ark1'!AJ136)</f>
        <v>4</v>
      </c>
      <c r="M80" s="132"/>
      <c r="N80" s="60">
        <f>+IF(L80=0,"",'Ark1'!AK136)</f>
        <v>93.375</v>
      </c>
      <c r="O80" s="60">
        <f>+IF(L80=0,"",'Ark1'!AL136)</f>
        <v>24.00973757476773</v>
      </c>
      <c r="P80" s="132"/>
      <c r="Q80" s="70">
        <f>+IF(F80=0,"",'Ark1'!S136)</f>
        <v>9.5714285714285694</v>
      </c>
      <c r="R80" s="26"/>
      <c r="S80" s="70">
        <f>+IF(F80=0,"",'Ark1'!T136)</f>
        <v>7.0714285714285694</v>
      </c>
      <c r="T80" s="70" t="e">
        <f>+IF(F80=0,"",S80-#REF!)</f>
        <v>#REF!</v>
      </c>
      <c r="U80" s="144">
        <f>+IF(F80=0,"",'Ark1'!U136)</f>
        <v>16.428571428571423</v>
      </c>
      <c r="V80" s="144" t="e">
        <f>+IF(F80=0,"",U80-#REF!)</f>
        <v>#REF!</v>
      </c>
      <c r="W80" s="70">
        <f>+IF(F80=0,"",'Ark1'!W136)</f>
        <v>0</v>
      </c>
      <c r="X80" s="144">
        <f>+IF(F80=0,"",'Ark1'!X136)</f>
        <v>35.714285714285722</v>
      </c>
      <c r="Y80" s="144">
        <f>+IF(F80=0,"",'Ark1'!Y136)</f>
        <v>7.1428571428571441</v>
      </c>
      <c r="Z80" s="111"/>
      <c r="AA80" s="144">
        <f>+IF(F80=0,"",'Ark1'!AA136)</f>
        <v>3.6838311911511368</v>
      </c>
      <c r="AB80" s="70">
        <f>+IF(F80=0,"",'Ark1'!AB136)</f>
        <v>1.6350747346085173</v>
      </c>
      <c r="AC80" s="70">
        <f>+IF(F80=0,"",'Ark1'!AC136)</f>
        <v>0.70348984298543682</v>
      </c>
      <c r="AD80" s="70">
        <f t="shared" si="12"/>
        <v>1.716417910447761</v>
      </c>
      <c r="AE80" s="144"/>
      <c r="AF80" s="26"/>
      <c r="AP80"/>
      <c r="AT80"/>
      <c r="AU80"/>
      <c r="AV80"/>
      <c r="AW80"/>
      <c r="AX80"/>
      <c r="AY80"/>
      <c r="BC80"/>
      <c r="BD80"/>
      <c r="BE80"/>
    </row>
    <row r="81" spans="1:57" ht="15.6">
      <c r="A81" s="26"/>
      <c r="B81" s="69">
        <f>+'Ark1'!C137</f>
        <v>2023</v>
      </c>
      <c r="C81" s="69">
        <f>+'Ark1'!E137</f>
        <v>19</v>
      </c>
      <c r="D81" s="69">
        <f>+IF(F81=0,"",'Ark1'!Q137)</f>
        <v>13</v>
      </c>
      <c r="E81" s="26"/>
      <c r="F81" s="145">
        <f>+'Ark1'!R137</f>
        <v>88</v>
      </c>
      <c r="G81" s="131"/>
      <c r="H81" s="144">
        <f>+IF(F81=0,"",'Ark1'!AG137)</f>
        <v>3.1814895155459144</v>
      </c>
      <c r="I81" s="144"/>
      <c r="J81" s="144">
        <f>+IF(F81=0,"",'Ark1'!AH137)</f>
        <v>3.1477400901393962</v>
      </c>
      <c r="K81" s="110"/>
      <c r="L81" s="114">
        <f>+IF(F81=0,"",'Ark1'!AJ137)</f>
        <v>0</v>
      </c>
      <c r="M81" s="132"/>
      <c r="N81" s="60" t="str">
        <f>+IF(L81=0,"",'Ark1'!AK137)</f>
        <v/>
      </c>
      <c r="O81" s="60" t="str">
        <f>+IF(L81=0,"",'Ark1'!AL137)</f>
        <v/>
      </c>
      <c r="P81" s="132"/>
      <c r="Q81" s="70">
        <f>+IF(F81=0,"",'Ark1'!S137)</f>
        <v>8.9318181818181817</v>
      </c>
      <c r="R81" s="26"/>
      <c r="S81" s="70">
        <f>+IF(F81=0,"",'Ark1'!T137)</f>
        <v>7.1363636363636376</v>
      </c>
      <c r="T81" s="70" t="e">
        <f>+IF(F81=0,"",S81-#REF!)</f>
        <v>#REF!</v>
      </c>
      <c r="U81" s="144">
        <f>+IF(F81=0,"",'Ark1'!U137)</f>
        <v>15.03181818181818</v>
      </c>
      <c r="V81" s="144" t="e">
        <f>+IF(F81=0,"",U81-#REF!)</f>
        <v>#REF!</v>
      </c>
      <c r="W81" s="70">
        <f>+IF(F81=0,"",'Ark1'!W137)</f>
        <v>17.045454545454547</v>
      </c>
      <c r="X81" s="144">
        <f>+IF(F81=0,"",'Ark1'!X137)</f>
        <v>30.681818181818183</v>
      </c>
      <c r="Y81" s="144">
        <f>+IF(F81=0,"",'Ark1'!Y137)</f>
        <v>7.9545454545454541</v>
      </c>
      <c r="Z81" s="111"/>
      <c r="AA81" s="144">
        <f>+IF(F81=0,"",'Ark1'!AA137)</f>
        <v>4.3872114112431682</v>
      </c>
      <c r="AB81" s="70">
        <f>+IF(F81=0,"",'Ark1'!AB137)</f>
        <v>0.7656763876328635</v>
      </c>
      <c r="AC81" s="70">
        <f>+IF(F81=0,"",'Ark1'!AC137)</f>
        <v>1.4236781603059825</v>
      </c>
      <c r="AD81" s="70">
        <f t="shared" si="12"/>
        <v>1.6829516539440201</v>
      </c>
      <c r="AE81" s="144"/>
      <c r="AF81" s="26"/>
      <c r="AP81"/>
      <c r="AT81"/>
      <c r="AU81"/>
      <c r="AV81"/>
      <c r="AW81"/>
      <c r="AX81"/>
      <c r="AY81"/>
      <c r="BC81"/>
      <c r="BD81"/>
      <c r="BE81"/>
    </row>
    <row r="82" spans="1:57" ht="15.6">
      <c r="A82" s="26"/>
      <c r="B82" s="69">
        <f>+'Ark1'!C138</f>
        <v>2023</v>
      </c>
      <c r="C82" s="69">
        <f>+'Ark1'!E138</f>
        <v>20</v>
      </c>
      <c r="D82" s="69" t="str">
        <f>+IF(F82=0,"",'Ark1'!Q138)</f>
        <v/>
      </c>
      <c r="E82" s="26"/>
      <c r="F82" s="145">
        <f>+'Ark1'!R138</f>
        <v>0</v>
      </c>
      <c r="G82" s="131"/>
      <c r="H82" s="144" t="str">
        <f>+IF(F82=0,"",'Ark1'!AG138)</f>
        <v/>
      </c>
      <c r="I82" s="144"/>
      <c r="J82" s="144" t="str">
        <f>+IF(F82=0,"",'Ark1'!AH138)</f>
        <v/>
      </c>
      <c r="K82" s="110"/>
      <c r="L82" s="114" t="str">
        <f>+IF(F82=0,"",'Ark1'!AJ138)</f>
        <v/>
      </c>
      <c r="M82" s="132"/>
      <c r="N82" s="60" t="str">
        <f>+IF(L82=0,"",'Ark1'!AK138)</f>
        <v/>
      </c>
      <c r="O82" s="60" t="str">
        <f>+IF(L82=0,"",'Ark1'!AL138)</f>
        <v/>
      </c>
      <c r="P82" s="132"/>
      <c r="Q82" s="70" t="str">
        <f>+IF(F82=0,"",'Ark1'!S138)</f>
        <v/>
      </c>
      <c r="R82" s="26"/>
      <c r="S82" s="70" t="str">
        <f>+IF(F82=0,"",'Ark1'!T138)</f>
        <v/>
      </c>
      <c r="T82" s="70" t="str">
        <f>+IF(F82=0,"",S82-#REF!)</f>
        <v/>
      </c>
      <c r="U82" s="144" t="str">
        <f>+IF(F82=0,"",'Ark1'!U138)</f>
        <v/>
      </c>
      <c r="V82" s="144" t="str">
        <f>+IF(F82=0,"",U82-#REF!)</f>
        <v/>
      </c>
      <c r="W82" s="70" t="str">
        <f>+IF(F82=0,"",'Ark1'!W138)</f>
        <v/>
      </c>
      <c r="X82" s="144" t="str">
        <f>+IF(F82=0,"",'Ark1'!X138)</f>
        <v/>
      </c>
      <c r="Y82" s="144" t="str">
        <f>+IF(F82=0,"",'Ark1'!Y138)</f>
        <v/>
      </c>
      <c r="Z82" s="111"/>
      <c r="AA82" s="144" t="str">
        <f>+IF(F82=0,"",'Ark1'!AA138)</f>
        <v/>
      </c>
      <c r="AB82" s="70" t="str">
        <f>+IF(F82=0,"",'Ark1'!AB138)</f>
        <v/>
      </c>
      <c r="AC82" s="70" t="str">
        <f>+IF(F82=0,"",'Ark1'!AC138)</f>
        <v/>
      </c>
      <c r="AD82" s="70" t="str">
        <f t="shared" si="12"/>
        <v/>
      </c>
      <c r="AE82" s="144"/>
      <c r="AF82" s="26"/>
      <c r="AP82"/>
      <c r="AT82"/>
      <c r="AU82"/>
      <c r="AV82"/>
      <c r="AW82"/>
      <c r="AX82"/>
      <c r="AY82"/>
      <c r="BC82"/>
      <c r="BD82"/>
      <c r="BE82"/>
    </row>
    <row r="83" spans="1:57" ht="15.6">
      <c r="A83" s="26"/>
      <c r="B83" s="69">
        <f>+'Ark1'!C139</f>
        <v>2023</v>
      </c>
      <c r="C83" s="69">
        <f>+'Ark1'!E139</f>
        <v>21</v>
      </c>
      <c r="D83" s="69">
        <f>+IF(F83=0,"",'Ark1'!Q139)</f>
        <v>30</v>
      </c>
      <c r="E83" s="26"/>
      <c r="F83" s="145">
        <f>+'Ark1'!R139</f>
        <v>254</v>
      </c>
      <c r="G83" s="131"/>
      <c r="H83" s="144">
        <f>+IF(F83=0,"",'Ark1'!AG139)</f>
        <v>9.1829356471438892</v>
      </c>
      <c r="I83" s="144"/>
      <c r="J83" s="144">
        <f>+IF(F83=0,"",'Ark1'!AH139)</f>
        <v>8.7766932071825945</v>
      </c>
      <c r="K83" s="110"/>
      <c r="L83" s="114">
        <f>+IF(F83=0,"",'Ark1'!AJ139)</f>
        <v>79</v>
      </c>
      <c r="M83" s="132"/>
      <c r="N83" s="60">
        <f>+IF(L83=0,"",'Ark1'!AK139)</f>
        <v>81.677215189873394</v>
      </c>
      <c r="O83" s="60">
        <f>+IF(L83=0,"",'Ark1'!AL139)</f>
        <v>27.344119357285699</v>
      </c>
      <c r="P83" s="132"/>
      <c r="Q83" s="70">
        <f>+IF(F83=0,"",'Ark1'!S139)</f>
        <v>9.6062992125984241</v>
      </c>
      <c r="R83" s="26"/>
      <c r="S83" s="70">
        <f>+IF(F83=0,"",'Ark1'!T139)</f>
        <v>6.622047244094488</v>
      </c>
      <c r="T83" s="70" t="e">
        <f>+IF(F83=0,"",S83-#REF!)</f>
        <v>#REF!</v>
      </c>
      <c r="U83" s="144">
        <f>+IF(F83=0,"",'Ark1'!U139)</f>
        <v>14.520866141732283</v>
      </c>
      <c r="V83" s="144" t="e">
        <f>+IF(F83=0,"",U83-#REF!)</f>
        <v>#REF!</v>
      </c>
      <c r="W83" s="70">
        <f>+IF(F83=0,"",'Ark1'!W139)</f>
        <v>5.1181102362204722</v>
      </c>
      <c r="X83" s="144">
        <f>+IF(F83=0,"",'Ark1'!X139)</f>
        <v>17.71653543307086</v>
      </c>
      <c r="Y83" s="144">
        <f>+IF(F83=0,"",'Ark1'!Y139)</f>
        <v>0.39370078740157488</v>
      </c>
      <c r="Z83" s="111"/>
      <c r="AA83" s="144">
        <f>+IF(F83=0,"",'Ark1'!AA139)</f>
        <v>2.0753516061546327</v>
      </c>
      <c r="AB83" s="70">
        <f>+IF(F83=0,"",'Ark1'!AB139)</f>
        <v>1.1749181932651764</v>
      </c>
      <c r="AC83" s="70">
        <f>+IF(F83=0,"",'Ark1'!AC139)</f>
        <v>1.2354930404037536</v>
      </c>
      <c r="AD83" s="70">
        <f t="shared" si="12"/>
        <v>1.5115983606557377</v>
      </c>
      <c r="AE83" s="144"/>
      <c r="AF83" s="26"/>
      <c r="AP83"/>
      <c r="AT83"/>
      <c r="AU83"/>
      <c r="AV83"/>
      <c r="AW83"/>
      <c r="AX83"/>
      <c r="AY83"/>
      <c r="BC83"/>
      <c r="BD83"/>
      <c r="BE83"/>
    </row>
    <row r="84" spans="1:57" ht="15.6">
      <c r="A84" s="26"/>
      <c r="B84" s="69">
        <f>+'Ark1'!C140</f>
        <v>2023</v>
      </c>
      <c r="C84" s="69">
        <f>+'Ark1'!E140</f>
        <v>22</v>
      </c>
      <c r="D84" s="69">
        <f>+IF(F84=0,"",'Ark1'!Q140)</f>
        <v>53</v>
      </c>
      <c r="E84" s="26"/>
      <c r="F84" s="145">
        <f>+'Ark1'!R140</f>
        <v>534</v>
      </c>
      <c r="G84" s="131"/>
      <c r="H84" s="144">
        <f>+IF(F84=0,"",'Ark1'!AG140)</f>
        <v>19.305856832971799</v>
      </c>
      <c r="I84" s="144"/>
      <c r="J84" s="144">
        <f>+IF(F84=0,"",'Ark1'!AH140)</f>
        <v>21.493058695310765</v>
      </c>
      <c r="K84" s="110"/>
      <c r="L84" s="114">
        <f>+IF(F84=0,"",'Ark1'!AJ140)</f>
        <v>0</v>
      </c>
      <c r="M84" s="132"/>
      <c r="N84" s="60" t="str">
        <f>+IF(L84=0,"",'Ark1'!AK140)</f>
        <v/>
      </c>
      <c r="O84" s="60" t="str">
        <f>+IF(L84=0,"",'Ark1'!AL140)</f>
        <v/>
      </c>
      <c r="P84" s="132"/>
      <c r="Q84" s="70">
        <f>+IF(F84=0,"",'Ark1'!S140)</f>
        <v>8.947565543071164</v>
      </c>
      <c r="R84" s="26"/>
      <c r="S84" s="70">
        <f>+IF(F84=0,"",'Ark1'!T140)</f>
        <v>7.1161048689138564</v>
      </c>
      <c r="T84" s="70" t="e">
        <f>+IF(F84=0,"",S84-#REF!)</f>
        <v>#REF!</v>
      </c>
      <c r="U84" s="144">
        <f>+IF(F84=0,"",'Ark1'!U140)</f>
        <v>16.914232209737836</v>
      </c>
      <c r="V84" s="144" t="e">
        <f>+IF(F84=0,"",U84-#REF!)</f>
        <v>#REF!</v>
      </c>
      <c r="W84" s="70">
        <f>+IF(F84=0,"",'Ark1'!W140)</f>
        <v>12.734082397003748</v>
      </c>
      <c r="X84" s="144">
        <f>+IF(F84=0,"",'Ark1'!X140)</f>
        <v>53.370786516853933</v>
      </c>
      <c r="Y84" s="144">
        <f>+IF(F84=0,"",'Ark1'!Y140)</f>
        <v>7.3033707865168509</v>
      </c>
      <c r="Z84" s="111"/>
      <c r="AA84" s="144">
        <f>+IF(F84=0,"",'Ark1'!AA140)</f>
        <v>3.6579070977256096</v>
      </c>
      <c r="AB84" s="70">
        <f>+IF(F84=0,"",'Ark1'!AB140)</f>
        <v>0.76502654136964243</v>
      </c>
      <c r="AC84" s="70">
        <f>+IF(F84=0,"",'Ark1'!AC140)</f>
        <v>1.2828467131255588</v>
      </c>
      <c r="AD84" s="70">
        <f t="shared" si="12"/>
        <v>1.8903725408120555</v>
      </c>
      <c r="AE84" s="144"/>
      <c r="AF84" s="26"/>
      <c r="AP84"/>
      <c r="AT84"/>
      <c r="AU84"/>
      <c r="AV84"/>
      <c r="AW84"/>
      <c r="AX84"/>
      <c r="AY84"/>
      <c r="BC84"/>
      <c r="BD84"/>
      <c r="BE84"/>
    </row>
    <row r="85" spans="1:57" ht="15.6">
      <c r="A85" s="26"/>
      <c r="B85" s="69">
        <f>+'Ark1'!C141</f>
        <v>2023</v>
      </c>
      <c r="C85" s="69">
        <f>+'Ark1'!E141</f>
        <v>23</v>
      </c>
      <c r="D85" s="69">
        <f>+IF(F85=0,"",'Ark1'!Q141)</f>
        <v>22</v>
      </c>
      <c r="E85" s="26"/>
      <c r="F85" s="145">
        <f>+'Ark1'!R141</f>
        <v>98</v>
      </c>
      <c r="G85" s="131"/>
      <c r="H85" s="144">
        <f>+IF(F85=0,"",'Ark1'!AG141)</f>
        <v>3.5430224150397698</v>
      </c>
      <c r="I85" s="144"/>
      <c r="J85" s="144">
        <f>+IF(F85=0,"",'Ark1'!AH141)</f>
        <v>3.6717288774456391</v>
      </c>
      <c r="K85" s="110"/>
      <c r="L85" s="114">
        <f>+IF(F85=0,"",'Ark1'!AJ141)</f>
        <v>33</v>
      </c>
      <c r="M85" s="132"/>
      <c r="N85" s="60">
        <f>+IF(L85=0,"",'Ark1'!AK141)</f>
        <v>88.336363636363643</v>
      </c>
      <c r="O85" s="60">
        <f>+IF(L85=0,"",'Ark1'!AL141)</f>
        <v>22.320398870854113</v>
      </c>
      <c r="P85" s="132"/>
      <c r="Q85" s="70">
        <f>+IF(F85=0,"",'Ark1'!S141)</f>
        <v>8.7244897959183678</v>
      </c>
      <c r="R85" s="26"/>
      <c r="S85" s="70">
        <f>+IF(F85=0,"",'Ark1'!T141)</f>
        <v>7.2448979591836737</v>
      </c>
      <c r="T85" s="70" t="e">
        <f>+IF(F85=0,"",S85-#REF!)</f>
        <v>#REF!</v>
      </c>
      <c r="U85" s="144">
        <f>+IF(F85=0,"",'Ark1'!U141)</f>
        <v>15.74489795918368</v>
      </c>
      <c r="V85" s="144" t="e">
        <f>+IF(F85=0,"",U85-#REF!)</f>
        <v>#REF!</v>
      </c>
      <c r="W85" s="70">
        <f>+IF(F85=0,"",'Ark1'!W141)</f>
        <v>18.367346938775512</v>
      </c>
      <c r="X85" s="144">
        <f>+IF(F85=0,"",'Ark1'!X141)</f>
        <v>43.877551020408163</v>
      </c>
      <c r="Y85" s="144">
        <f>+IF(F85=0,"",'Ark1'!Y141)</f>
        <v>1.0204081632653061</v>
      </c>
      <c r="Z85" s="111"/>
      <c r="AA85" s="144">
        <f>+IF(F85=0,"",'Ark1'!AA141)</f>
        <v>2.7736045378612562</v>
      </c>
      <c r="AB85" s="70">
        <f>+IF(F85=0,"",'Ark1'!AB141)</f>
        <v>1.2103348520048065</v>
      </c>
      <c r="AC85" s="70">
        <f>+IF(F85=0,"",'Ark1'!AC141)</f>
        <v>1.4642768256858838</v>
      </c>
      <c r="AD85" s="70">
        <f t="shared" si="12"/>
        <v>1.8046783625731</v>
      </c>
      <c r="AE85" s="144"/>
      <c r="AF85" s="26"/>
      <c r="AP85"/>
      <c r="AT85"/>
      <c r="AU85"/>
      <c r="AV85"/>
      <c r="AW85"/>
      <c r="AX85"/>
      <c r="AY85"/>
      <c r="BC85"/>
      <c r="BD85"/>
      <c r="BE85"/>
    </row>
    <row r="86" spans="1:57" ht="15.6">
      <c r="A86" s="26"/>
      <c r="B86" s="69">
        <f>+'Ark1'!C142</f>
        <v>2023</v>
      </c>
      <c r="C86" s="69">
        <f>+'Ark1'!E142</f>
        <v>24</v>
      </c>
      <c r="D86" s="69">
        <f>+IF(F86=0,"",'Ark1'!Q142)</f>
        <v>73</v>
      </c>
      <c r="E86" s="26"/>
      <c r="F86" s="145">
        <f>+'Ark1'!R142</f>
        <v>623</v>
      </c>
      <c r="G86" s="131"/>
      <c r="H86" s="144">
        <f>+IF(F86=0,"",'Ark1'!AG142)</f>
        <v>22.523499638467101</v>
      </c>
      <c r="I86" s="144"/>
      <c r="J86" s="144">
        <f>+IF(F86=0,"",'Ark1'!AH142)</f>
        <v>22.444186389617311</v>
      </c>
      <c r="K86" s="110"/>
      <c r="L86" s="114">
        <f>+IF(F86=0,"",'Ark1'!AJ142)</f>
        <v>413</v>
      </c>
      <c r="M86" s="132"/>
      <c r="N86" s="60">
        <f>+IF(L86=0,"",'Ark1'!AK142)</f>
        <v>89.746004842615008</v>
      </c>
      <c r="O86" s="60">
        <f>+IF(L86=0,"",'Ark1'!AL142)</f>
        <v>21.759371676805294</v>
      </c>
      <c r="P86" s="132"/>
      <c r="Q86" s="70">
        <f>+IF(F86=0,"",'Ark1'!S142)</f>
        <v>9.0642054574638813</v>
      </c>
      <c r="R86" s="26"/>
      <c r="S86" s="70">
        <f>+IF(F86=0,"",'Ark1'!T142)</f>
        <v>6.5313001605136405</v>
      </c>
      <c r="T86" s="70" t="e">
        <f>+IF(F86=0,"",S86-#REF!)</f>
        <v>#REF!</v>
      </c>
      <c r="U86" s="144">
        <f>+IF(F86=0,"",'Ark1'!U142)</f>
        <v>15.139486356340294</v>
      </c>
      <c r="V86" s="144" t="e">
        <f>+IF(F86=0,"",U86-#REF!)</f>
        <v>#REF!</v>
      </c>
      <c r="W86" s="70">
        <f>+IF(F86=0,"",'Ark1'!W142)</f>
        <v>9.9518459069020881</v>
      </c>
      <c r="X86" s="144">
        <f>+IF(F86=0,"",'Ark1'!X142)</f>
        <v>37.881219903691822</v>
      </c>
      <c r="Y86" s="144">
        <f>+IF(F86=0,"",'Ark1'!Y142)</f>
        <v>0.64205457463884441</v>
      </c>
      <c r="Z86" s="111"/>
      <c r="AA86" s="144">
        <f>+IF(F86=0,"",'Ark1'!AA142)</f>
        <v>2.697602715435977</v>
      </c>
      <c r="AB86" s="70">
        <f>+IF(F86=0,"",'Ark1'!AB142)</f>
        <v>1.2344908046932923</v>
      </c>
      <c r="AC86" s="70">
        <f>+IF(F86=0,"",'Ark1'!AC142)</f>
        <v>1.4889316878956771</v>
      </c>
      <c r="AD86" s="70">
        <f t="shared" si="12"/>
        <v>1.6702496901009396</v>
      </c>
      <c r="AE86" s="144"/>
      <c r="AF86" s="26"/>
      <c r="AP86"/>
      <c r="AT86"/>
      <c r="AU86"/>
      <c r="AV86"/>
      <c r="AW86"/>
      <c r="AX86"/>
      <c r="AY86"/>
      <c r="BC86"/>
      <c r="BD86"/>
      <c r="BE86"/>
    </row>
    <row r="87" spans="1:57" ht="15.6">
      <c r="A87" s="26"/>
      <c r="B87" s="69">
        <f>+'Ark1'!C143</f>
        <v>2023</v>
      </c>
      <c r="C87" s="69">
        <f>+'Ark1'!E143</f>
        <v>25</v>
      </c>
      <c r="D87" s="69">
        <f>+IF(F87=0,"",'Ark1'!Q143)</f>
        <v>83</v>
      </c>
      <c r="E87" s="26"/>
      <c r="F87" s="145">
        <f>+'Ark1'!R143</f>
        <v>650</v>
      </c>
      <c r="G87" s="131"/>
      <c r="H87" s="144">
        <f>+IF(F87=0,"",'Ark1'!AG143)</f>
        <v>23.499638467100503</v>
      </c>
      <c r="I87" s="144"/>
      <c r="J87" s="144">
        <f>+IF(F87=0,"",'Ark1'!AH143)</f>
        <v>22.315925737320295</v>
      </c>
      <c r="K87" s="110"/>
      <c r="L87" s="114">
        <f>+IF(F87=0,"",'Ark1'!AJ143)</f>
        <v>527</v>
      </c>
      <c r="M87" s="132"/>
      <c r="N87" s="60">
        <f>+IF(L87=0,"",'Ark1'!AK143)</f>
        <v>83.585958254269471</v>
      </c>
      <c r="O87" s="60">
        <f>+IF(L87=0,"",'Ark1'!AL143)</f>
        <v>24.532385934694744</v>
      </c>
      <c r="P87" s="132"/>
      <c r="Q87" s="70">
        <f>+IF(F87=0,"",'Ark1'!S143)</f>
        <v>8.7476923076923061</v>
      </c>
      <c r="R87" s="26"/>
      <c r="S87" s="70">
        <f>+IF(F87=0,"",'Ark1'!T143)</f>
        <v>6.2692307692307692</v>
      </c>
      <c r="T87" s="70"/>
      <c r="U87" s="144">
        <f>+IF(F87=0,"",'Ark1'!U143)</f>
        <v>14.427692307692316</v>
      </c>
      <c r="V87" s="144"/>
      <c r="W87" s="70">
        <f>+IF(F87=0,"",'Ark1'!W143)</f>
        <v>8</v>
      </c>
      <c r="X87" s="144">
        <f>+IF(F87=0,"",'Ark1'!X143)</f>
        <v>25.692307692307686</v>
      </c>
      <c r="Y87" s="144">
        <f>+IF(F87=0,"",'Ark1'!Y143)</f>
        <v>0.46153846153846162</v>
      </c>
      <c r="Z87" s="111"/>
      <c r="AA87" s="144">
        <f>+IF(F87=0,"",'Ark1'!AA143)</f>
        <v>2.8931328610139673</v>
      </c>
      <c r="AB87" s="70">
        <f>+IF(F87=0,"",'Ark1'!AB143)</f>
        <v>1.2713539351425209</v>
      </c>
      <c r="AC87" s="70">
        <f>+IF(F87=0,"",'Ark1'!AC143)</f>
        <v>1.7024347340408199</v>
      </c>
      <c r="AD87" s="70">
        <f t="shared" si="12"/>
        <v>1.6493141048188547</v>
      </c>
      <c r="AE87" s="144"/>
      <c r="AF87" s="26"/>
      <c r="AP87"/>
      <c r="AT87"/>
      <c r="AU87"/>
      <c r="AV87"/>
      <c r="AW87"/>
      <c r="AX87"/>
      <c r="AY87"/>
      <c r="BC87"/>
      <c r="BD87"/>
      <c r="BE87"/>
    </row>
    <row r="88" spans="1:57" ht="15.6">
      <c r="A88" s="26"/>
      <c r="B88" s="69">
        <f>+'Ark1'!C144</f>
        <v>2023</v>
      </c>
      <c r="C88" s="69">
        <f>+'Ark1'!E144</f>
        <v>26</v>
      </c>
      <c r="D88" s="69">
        <f>+IF(F88=0,"",'Ark1'!Q144)</f>
        <v>60</v>
      </c>
      <c r="E88" s="26"/>
      <c r="F88" s="145">
        <f>+'Ark1'!R144</f>
        <v>433</v>
      </c>
      <c r="G88" s="131"/>
      <c r="H88" s="144">
        <f>+IF(F88=0,"",'Ark1'!AG144)</f>
        <v>15.654374548083876</v>
      </c>
      <c r="I88" s="144"/>
      <c r="J88" s="144">
        <f>+IF(F88=0,"",'Ark1'!AH144)</f>
        <v>15.410553067547424</v>
      </c>
      <c r="K88" s="110"/>
      <c r="L88" s="114">
        <f>+IF(F88=0,"",'Ark1'!AJ144)</f>
        <v>98</v>
      </c>
      <c r="M88" s="132"/>
      <c r="N88" s="60">
        <f>+IF(L88=0,"",'Ark1'!AK144)</f>
        <v>86.314285714285745</v>
      </c>
      <c r="O88" s="60">
        <f>+IF(L88=0,"",'Ark1'!AL144)</f>
        <v>23.664588749589672</v>
      </c>
      <c r="P88" s="132"/>
      <c r="Q88" s="70">
        <f>+IF(F88=0,"",'Ark1'!S144)</f>
        <v>8.4110854503464196</v>
      </c>
      <c r="R88" s="26"/>
      <c r="S88" s="70">
        <f>+IF(F88=0,"",'Ark1'!T144)</f>
        <v>6.2124711316397212</v>
      </c>
      <c r="T88" s="70"/>
      <c r="U88" s="144">
        <f>+IF(F88=0,"",'Ark1'!U144)</f>
        <v>14.95635103926096</v>
      </c>
      <c r="V88" s="144"/>
      <c r="W88" s="70">
        <f>+IF(F88=0,"",'Ark1'!W144)</f>
        <v>5.5427251732101617</v>
      </c>
      <c r="X88" s="144">
        <f>+IF(F88=0,"",'Ark1'!X144)</f>
        <v>31.408775981524258</v>
      </c>
      <c r="Y88" s="144">
        <f>+IF(F88=0,"",'Ark1'!Y144)</f>
        <v>0.92378752886836013</v>
      </c>
      <c r="Z88" s="111"/>
      <c r="AA88" s="144">
        <f>+IF(F88=0,"",'Ark1'!AA144)</f>
        <v>2.7537188940488124</v>
      </c>
      <c r="AB88" s="70">
        <f>+IF(F88=0,"",'Ark1'!AB144)</f>
        <v>1.1581888283925297</v>
      </c>
      <c r="AC88" s="70">
        <f>+IF(F88=0,"",'Ark1'!AC144)</f>
        <v>1.5336507606470022</v>
      </c>
      <c r="AD88" s="70">
        <f t="shared" si="12"/>
        <v>1.7781713344316299</v>
      </c>
      <c r="AE88" s="144"/>
      <c r="AF88" s="26"/>
      <c r="AP88"/>
      <c r="AT88"/>
      <c r="AU88"/>
      <c r="AV88"/>
      <c r="AW88"/>
      <c r="AX88"/>
      <c r="AY88"/>
      <c r="BC88"/>
      <c r="BD88"/>
      <c r="BE88"/>
    </row>
    <row r="89" spans="1:57" ht="15.6">
      <c r="A89" s="26"/>
      <c r="B89" s="69">
        <f>+'Ark1'!C145</f>
        <v>2023</v>
      </c>
      <c r="C89" s="69">
        <f>+'Ark1'!E145</f>
        <v>27</v>
      </c>
      <c r="D89" s="69" t="str">
        <f>+IF(F89=0,"",'Ark1'!Q145)</f>
        <v/>
      </c>
      <c r="E89" s="26"/>
      <c r="F89" s="145">
        <f>+'Ark1'!R145</f>
        <v>0</v>
      </c>
      <c r="G89" s="131"/>
      <c r="H89" s="144" t="str">
        <f>+IF(F89=0,"",'Ark1'!AG145)</f>
        <v/>
      </c>
      <c r="I89" s="144"/>
      <c r="J89" s="144" t="str">
        <f>+IF(F89=0,"",'Ark1'!AH145)</f>
        <v/>
      </c>
      <c r="K89" s="110"/>
      <c r="L89" s="114" t="str">
        <f>+IF(F89=0,"",'Ark1'!AJ145)</f>
        <v/>
      </c>
      <c r="M89" s="132"/>
      <c r="N89" s="60" t="str">
        <f>+IF(L89=0,"",'Ark1'!AK145)</f>
        <v/>
      </c>
      <c r="O89" s="60" t="str">
        <f>+IF(L89=0,"",'Ark1'!AL145)</f>
        <v/>
      </c>
      <c r="P89" s="132"/>
      <c r="Q89" s="70" t="str">
        <f>+IF(F89=0,"",'Ark1'!S145)</f>
        <v/>
      </c>
      <c r="R89" s="26"/>
      <c r="S89" s="70" t="str">
        <f>+IF(F89=0,"",'Ark1'!T145)</f>
        <v/>
      </c>
      <c r="T89" s="70"/>
      <c r="U89" s="144" t="str">
        <f>+IF(F89=0,"",'Ark1'!U145)</f>
        <v/>
      </c>
      <c r="V89" s="144"/>
      <c r="W89" s="70" t="str">
        <f>+IF(F89=0,"",'Ark1'!W145)</f>
        <v/>
      </c>
      <c r="X89" s="144" t="str">
        <f>+IF(F89=0,"",'Ark1'!X145)</f>
        <v/>
      </c>
      <c r="Y89" s="144" t="str">
        <f>+IF(F89=0,"",'Ark1'!Y145)</f>
        <v/>
      </c>
      <c r="Z89" s="111"/>
      <c r="AA89" s="144" t="str">
        <f>+IF(F89=0,"",'Ark1'!AA145)</f>
        <v/>
      </c>
      <c r="AB89" s="70" t="str">
        <f>+IF(F89=0,"",'Ark1'!AB145)</f>
        <v/>
      </c>
      <c r="AC89" s="70" t="str">
        <f>+IF(F89=0,"",'Ark1'!AC145)</f>
        <v/>
      </c>
      <c r="AD89" s="70" t="str">
        <f t="shared" si="12"/>
        <v/>
      </c>
      <c r="AE89" s="144"/>
      <c r="AF89" s="26"/>
      <c r="AP89"/>
      <c r="AT89"/>
      <c r="AU89"/>
      <c r="AV89"/>
      <c r="AW89"/>
      <c r="AX89"/>
      <c r="AY89"/>
      <c r="BC89"/>
      <c r="BD89"/>
      <c r="BE89"/>
    </row>
    <row r="90" spans="1:57" ht="15.6">
      <c r="A90" s="26"/>
      <c r="B90" s="69">
        <f>+'Ark1'!C146</f>
        <v>2023</v>
      </c>
      <c r="C90" s="69">
        <f>+'Ark1'!E146</f>
        <v>28</v>
      </c>
      <c r="D90" s="69">
        <f>+IF(F90=0,"",'Ark1'!Q146)</f>
        <v>6</v>
      </c>
      <c r="E90" s="26"/>
      <c r="F90" s="145">
        <f>+'Ark1'!R146</f>
        <v>55</v>
      </c>
      <c r="G90" s="131"/>
      <c r="H90" s="144">
        <f>+IF(F90=0,"",'Ark1'!AG146)</f>
        <v>1.9884309472161965</v>
      </c>
      <c r="I90" s="144"/>
      <c r="J90" s="144">
        <f>+IF(F90=0,"",'Ark1'!AH146)</f>
        <v>1.6362156682641749</v>
      </c>
      <c r="K90" s="110"/>
      <c r="L90" s="114">
        <f>+IF(F90=0,"",'Ark1'!AJ146)</f>
        <v>3</v>
      </c>
      <c r="M90" s="132"/>
      <c r="N90" s="60">
        <f>+IF(L90=0,"",'Ark1'!AK146)</f>
        <v>89.3</v>
      </c>
      <c r="O90" s="60">
        <f>+IF(L90=0,"",'Ark1'!AL146)</f>
        <v>24.944939623201901</v>
      </c>
      <c r="P90" s="132"/>
      <c r="Q90" s="70">
        <f>+IF(F90=0,"",'Ark1'!S146)</f>
        <v>7.8727272727272739</v>
      </c>
      <c r="R90" s="26"/>
      <c r="S90" s="70">
        <f>+IF(F90=0,"",'Ark1'!T146)</f>
        <v>5.0363636363636362</v>
      </c>
      <c r="T90" s="70"/>
      <c r="U90" s="144">
        <f>+IF(F90=0,"",'Ark1'!U146)</f>
        <v>12.501818181818184</v>
      </c>
      <c r="V90" s="144"/>
      <c r="W90" s="70">
        <f>+IF(F90=0,"",'Ark1'!W146)</f>
        <v>3.6363636363636358</v>
      </c>
      <c r="X90" s="144">
        <f>+IF(F90=0,"",'Ark1'!X146)</f>
        <v>18.181818181818183</v>
      </c>
      <c r="Y90" s="144">
        <f>+IF(F90=0,"",'Ark1'!Y146)</f>
        <v>0</v>
      </c>
      <c r="Z90" s="111"/>
      <c r="AA90" s="144">
        <f>+IF(F90=0,"",'Ark1'!AA146)</f>
        <v>2.8712677535187576</v>
      </c>
      <c r="AB90" s="70">
        <f>+IF(F90=0,"",'Ark1'!AB146)</f>
        <v>1.2656948570150588</v>
      </c>
      <c r="AC90" s="70">
        <f>+IF(F90=0,"",'Ark1'!AC146)</f>
        <v>1.9443497287701603</v>
      </c>
      <c r="AD90" s="70">
        <f t="shared" si="12"/>
        <v>1.5879907621247114</v>
      </c>
      <c r="AE90" s="144"/>
      <c r="AF90" s="26"/>
      <c r="AP90"/>
      <c r="AT90"/>
      <c r="AU90"/>
      <c r="AV90"/>
      <c r="AW90"/>
      <c r="AX90"/>
      <c r="AY90"/>
      <c r="BC90"/>
      <c r="BD90"/>
      <c r="BE90"/>
    </row>
    <row r="91" spans="1:57" ht="15.6">
      <c r="A91" s="26"/>
      <c r="B91" s="69">
        <f>+'Ark1'!C147</f>
        <v>2023</v>
      </c>
      <c r="C91" s="69">
        <f>+'Ark1'!E147</f>
        <v>29</v>
      </c>
      <c r="D91" s="69" t="str">
        <f>+IF(F91=0,"",'Ark1'!Q147)</f>
        <v/>
      </c>
      <c r="E91" s="26"/>
      <c r="F91" s="145">
        <f>+'Ark1'!R147</f>
        <v>0</v>
      </c>
      <c r="G91" s="131"/>
      <c r="H91" s="144" t="str">
        <f>+IF(F91=0,"",'Ark1'!AG147)</f>
        <v/>
      </c>
      <c r="I91" s="144"/>
      <c r="J91" s="144" t="str">
        <f>+IF(F91=0,"",'Ark1'!AH147)</f>
        <v/>
      </c>
      <c r="K91" s="110"/>
      <c r="L91" s="114" t="str">
        <f>+IF(F91=0,"",'Ark1'!AJ147)</f>
        <v/>
      </c>
      <c r="M91" s="132"/>
      <c r="N91" s="60" t="str">
        <f>+IF(L91=0,"",'Ark1'!AK147)</f>
        <v/>
      </c>
      <c r="O91" s="60" t="str">
        <f>+IF(L91=0,"",'Ark1'!AL147)</f>
        <v/>
      </c>
      <c r="P91" s="132"/>
      <c r="Q91" s="70" t="str">
        <f>+IF(F91=0,"",'Ark1'!S147)</f>
        <v/>
      </c>
      <c r="R91" s="26"/>
      <c r="S91" s="70" t="str">
        <f>+IF(F91=0,"",'Ark1'!T147)</f>
        <v/>
      </c>
      <c r="T91" s="70"/>
      <c r="U91" s="144" t="str">
        <f>+IF(F91=0,"",'Ark1'!U147)</f>
        <v/>
      </c>
      <c r="V91" s="144"/>
      <c r="W91" s="70" t="str">
        <f>+IF(F91=0,"",'Ark1'!W147)</f>
        <v/>
      </c>
      <c r="X91" s="144" t="str">
        <f>+IF(F91=0,"",'Ark1'!X147)</f>
        <v/>
      </c>
      <c r="Y91" s="144" t="str">
        <f>+IF(F91=0,"",'Ark1'!Y147)</f>
        <v/>
      </c>
      <c r="Z91" s="111"/>
      <c r="AA91" s="144" t="str">
        <f>+IF(F91=0,"",'Ark1'!AA147)</f>
        <v/>
      </c>
      <c r="AB91" s="70" t="str">
        <f>+IF(F91=0,"",'Ark1'!AB147)</f>
        <v/>
      </c>
      <c r="AC91" s="70" t="str">
        <f>+IF(F91=0,"",'Ark1'!AC147)</f>
        <v/>
      </c>
      <c r="AD91" s="70" t="str">
        <f t="shared" si="12"/>
        <v/>
      </c>
      <c r="AE91" s="144"/>
      <c r="AF91" s="26"/>
      <c r="AP91"/>
      <c r="AT91"/>
      <c r="AU91"/>
      <c r="AV91"/>
      <c r="AW91"/>
      <c r="AX91"/>
      <c r="AY91"/>
      <c r="BC91"/>
      <c r="BD91"/>
      <c r="BE91"/>
    </row>
    <row r="92" spans="1:57" ht="15.6">
      <c r="A92" s="26"/>
      <c r="B92" s="69">
        <f>+'Ark1'!C148</f>
        <v>2023</v>
      </c>
      <c r="C92" s="69">
        <f>+'Ark1'!E148</f>
        <v>30</v>
      </c>
      <c r="D92" s="69" t="str">
        <f>+IF(F92=0,"",'Ark1'!Q148)</f>
        <v/>
      </c>
      <c r="E92" s="26"/>
      <c r="F92" s="145">
        <f>+'Ark1'!R148</f>
        <v>0</v>
      </c>
      <c r="G92" s="131"/>
      <c r="H92" s="144" t="str">
        <f>+IF(F92=0,"",'Ark1'!AG148)</f>
        <v/>
      </c>
      <c r="I92" s="144"/>
      <c r="J92" s="144" t="str">
        <f>+IF(F92=0,"",'Ark1'!AH148)</f>
        <v/>
      </c>
      <c r="K92" s="110"/>
      <c r="L92" s="114" t="str">
        <f>+IF(F92=0,"",'Ark1'!AJ148)</f>
        <v/>
      </c>
      <c r="M92" s="132"/>
      <c r="N92" s="60" t="str">
        <f>+IF(L92=0,"",'Ark1'!AK148)</f>
        <v/>
      </c>
      <c r="O92" s="60" t="str">
        <f>+IF(L92=0,"",'Ark1'!AL148)</f>
        <v/>
      </c>
      <c r="P92" s="132"/>
      <c r="Q92" s="70" t="str">
        <f>+IF(F92=0,"",'Ark1'!S148)</f>
        <v/>
      </c>
      <c r="R92" s="26"/>
      <c r="S92" s="70" t="str">
        <f>+IF(F92=0,"",'Ark1'!T148)</f>
        <v/>
      </c>
      <c r="T92" s="70"/>
      <c r="U92" s="144" t="str">
        <f>+IF(F92=0,"",'Ark1'!U148)</f>
        <v/>
      </c>
      <c r="V92" s="144"/>
      <c r="W92" s="70" t="str">
        <f>+IF(F92=0,"",'Ark1'!W148)</f>
        <v/>
      </c>
      <c r="X92" s="144" t="str">
        <f>+IF(F92=0,"",'Ark1'!X148)</f>
        <v/>
      </c>
      <c r="Y92" s="144" t="str">
        <f>+IF(F92=0,"",'Ark1'!Y148)</f>
        <v/>
      </c>
      <c r="Z92" s="111"/>
      <c r="AA92" s="144" t="str">
        <f>+IF(F92=0,"",'Ark1'!AA148)</f>
        <v/>
      </c>
      <c r="AB92" s="70" t="str">
        <f>+IF(F92=0,"",'Ark1'!AB148)</f>
        <v/>
      </c>
      <c r="AC92" s="70" t="str">
        <f>+IF(F92=0,"",'Ark1'!AC148)</f>
        <v/>
      </c>
      <c r="AD92" s="70" t="str">
        <f t="shared" si="12"/>
        <v/>
      </c>
      <c r="AE92" s="144"/>
      <c r="AF92" s="26"/>
      <c r="AP92"/>
      <c r="AT92"/>
      <c r="AU92"/>
      <c r="AV92"/>
      <c r="AW92"/>
      <c r="AX92"/>
      <c r="AY92"/>
      <c r="BC92"/>
      <c r="BD92"/>
      <c r="BE92"/>
    </row>
    <row r="93" spans="1:57" ht="15.6">
      <c r="A93" s="26"/>
      <c r="B93" s="69">
        <f>+'Ark1'!C149</f>
        <v>2023</v>
      </c>
      <c r="C93" s="69">
        <f>+'Ark1'!E149</f>
        <v>31</v>
      </c>
      <c r="D93" s="69" t="str">
        <f>+IF(F93=0,"",'Ark1'!Q149)</f>
        <v/>
      </c>
      <c r="E93" s="26"/>
      <c r="F93" s="145">
        <f>+'Ark1'!R149</f>
        <v>0</v>
      </c>
      <c r="G93" s="131"/>
      <c r="H93" s="144" t="str">
        <f>+IF(F93=0,"",'Ark1'!AG149)</f>
        <v/>
      </c>
      <c r="I93" s="144"/>
      <c r="J93" s="144" t="str">
        <f>+IF(F93=0,"",'Ark1'!AH149)</f>
        <v/>
      </c>
      <c r="K93" s="110"/>
      <c r="L93" s="114" t="str">
        <f>+IF(F93=0,"",'Ark1'!AJ149)</f>
        <v/>
      </c>
      <c r="M93" s="132"/>
      <c r="N93" s="60" t="str">
        <f>+IF(L93=0,"",'Ark1'!AK149)</f>
        <v/>
      </c>
      <c r="O93" s="60" t="str">
        <f>+IF(L93=0,"",'Ark1'!AL149)</f>
        <v/>
      </c>
      <c r="P93" s="132"/>
      <c r="Q93" s="70" t="str">
        <f>+IF(F93=0,"",'Ark1'!S149)</f>
        <v/>
      </c>
      <c r="R93" s="26"/>
      <c r="S93" s="70" t="str">
        <f>+IF(F93=0,"",'Ark1'!T149)</f>
        <v/>
      </c>
      <c r="T93" s="70"/>
      <c r="U93" s="144" t="str">
        <f>+IF(F93=0,"",'Ark1'!U149)</f>
        <v/>
      </c>
      <c r="V93" s="144"/>
      <c r="W93" s="70" t="str">
        <f>+IF(F93=0,"",'Ark1'!W149)</f>
        <v/>
      </c>
      <c r="X93" s="144" t="str">
        <f>+IF(F93=0,"",'Ark1'!X149)</f>
        <v/>
      </c>
      <c r="Y93" s="144" t="str">
        <f>+IF(F93=0,"",'Ark1'!Y149)</f>
        <v/>
      </c>
      <c r="Z93" s="111"/>
      <c r="AA93" s="144" t="str">
        <f>+IF(F93=0,"",'Ark1'!AA149)</f>
        <v/>
      </c>
      <c r="AB93" s="70" t="str">
        <f>+IF(F93=0,"",'Ark1'!AB149)</f>
        <v/>
      </c>
      <c r="AC93" s="70" t="str">
        <f>+IF(F93=0,"",'Ark1'!AC149)</f>
        <v/>
      </c>
      <c r="AD93" s="70" t="str">
        <f t="shared" si="12"/>
        <v/>
      </c>
      <c r="AE93" s="144"/>
      <c r="AF93" s="26"/>
      <c r="AP93"/>
      <c r="AT93"/>
      <c r="AU93"/>
      <c r="AV93"/>
      <c r="AW93"/>
      <c r="AX93"/>
      <c r="AY93"/>
      <c r="BC93"/>
      <c r="BD93"/>
      <c r="BE93"/>
    </row>
    <row r="94" spans="1:57" ht="15.6">
      <c r="A94" s="26"/>
      <c r="B94" s="69">
        <f>+'Ark1'!C150</f>
        <v>2023</v>
      </c>
      <c r="C94" s="69">
        <f>+'Ark1'!E150</f>
        <v>32</v>
      </c>
      <c r="D94" s="69" t="str">
        <f>+IF(F94=0,"",'Ark1'!Q150)</f>
        <v/>
      </c>
      <c r="E94" s="26"/>
      <c r="F94" s="145">
        <f>+'Ark1'!R150</f>
        <v>0</v>
      </c>
      <c r="G94" s="131"/>
      <c r="H94" s="144" t="str">
        <f>+IF(F94=0,"",'Ark1'!AG150)</f>
        <v/>
      </c>
      <c r="I94" s="144"/>
      <c r="J94" s="144" t="str">
        <f>+IF(F94=0,"",'Ark1'!AH150)</f>
        <v/>
      </c>
      <c r="K94" s="110"/>
      <c r="L94" s="114" t="str">
        <f>+IF(F94=0,"",'Ark1'!AJ150)</f>
        <v/>
      </c>
      <c r="M94" s="132"/>
      <c r="N94" s="60" t="str">
        <f>+IF(L94=0,"",'Ark1'!AK150)</f>
        <v/>
      </c>
      <c r="O94" s="60" t="str">
        <f>+IF(L94=0,"",'Ark1'!AL150)</f>
        <v/>
      </c>
      <c r="P94" s="132"/>
      <c r="Q94" s="70" t="str">
        <f>+IF(F94=0,"",'Ark1'!S150)</f>
        <v/>
      </c>
      <c r="R94" s="26"/>
      <c r="S94" s="70" t="str">
        <f>+IF(F94=0,"",'Ark1'!T150)</f>
        <v/>
      </c>
      <c r="T94" s="70"/>
      <c r="U94" s="144" t="str">
        <f>+IF(F94=0,"",'Ark1'!U150)</f>
        <v/>
      </c>
      <c r="V94" s="144"/>
      <c r="W94" s="70" t="str">
        <f>+IF(F94=0,"",'Ark1'!W150)</f>
        <v/>
      </c>
      <c r="X94" s="144" t="str">
        <f>+IF(F94=0,"",'Ark1'!X150)</f>
        <v/>
      </c>
      <c r="Y94" s="144" t="str">
        <f>+IF(F94=0,"",'Ark1'!Y150)</f>
        <v/>
      </c>
      <c r="Z94" s="111"/>
      <c r="AA94" s="144" t="str">
        <f>+IF(F94=0,"",'Ark1'!AA150)</f>
        <v/>
      </c>
      <c r="AB94" s="70" t="str">
        <f>+IF(F94=0,"",'Ark1'!AB150)</f>
        <v/>
      </c>
      <c r="AC94" s="70" t="str">
        <f>+IF(F94=0,"",'Ark1'!AC150)</f>
        <v/>
      </c>
      <c r="AD94" s="70" t="str">
        <f t="shared" si="12"/>
        <v/>
      </c>
      <c r="AE94" s="144"/>
      <c r="AF94" s="26"/>
      <c r="AP94"/>
      <c r="AT94"/>
      <c r="AU94"/>
      <c r="AV94"/>
      <c r="AW94"/>
      <c r="AX94"/>
      <c r="AY94"/>
      <c r="BC94"/>
      <c r="BD94"/>
      <c r="BE94"/>
    </row>
    <row r="95" spans="1:57" ht="15.6">
      <c r="A95" s="26"/>
      <c r="B95" s="69">
        <f>+'Ark1'!C151</f>
        <v>2023</v>
      </c>
      <c r="C95" s="69">
        <f>+'Ark1'!E151</f>
        <v>33</v>
      </c>
      <c r="D95" s="69" t="str">
        <f>+IF(F95=0,"",'Ark1'!Q151)</f>
        <v/>
      </c>
      <c r="E95" s="26"/>
      <c r="F95" s="145">
        <f>+'Ark1'!R151</f>
        <v>0</v>
      </c>
      <c r="G95" s="131"/>
      <c r="H95" s="144" t="str">
        <f>+IF(F95=0,"",'Ark1'!AG151)</f>
        <v/>
      </c>
      <c r="I95" s="144"/>
      <c r="J95" s="144" t="str">
        <f>+IF(F95=0,"",'Ark1'!AH151)</f>
        <v/>
      </c>
      <c r="K95" s="110"/>
      <c r="L95" s="114" t="str">
        <f>+IF(F95=0,"",'Ark1'!AJ151)</f>
        <v/>
      </c>
      <c r="M95" s="132"/>
      <c r="N95" s="60" t="str">
        <f>+IF(L95=0,"",'Ark1'!AK151)</f>
        <v/>
      </c>
      <c r="O95" s="60" t="str">
        <f>+IF(L95=0,"",'Ark1'!AL151)</f>
        <v/>
      </c>
      <c r="P95" s="132"/>
      <c r="Q95" s="70" t="str">
        <f>+IF(F95=0,"",'Ark1'!S151)</f>
        <v/>
      </c>
      <c r="R95" s="26"/>
      <c r="S95" s="70" t="str">
        <f>+IF(F95=0,"",'Ark1'!T151)</f>
        <v/>
      </c>
      <c r="T95" s="70"/>
      <c r="U95" s="144" t="str">
        <f>+IF(F95=0,"",'Ark1'!U151)</f>
        <v/>
      </c>
      <c r="V95" s="144"/>
      <c r="W95" s="70" t="str">
        <f>+IF(F95=0,"",'Ark1'!W151)</f>
        <v/>
      </c>
      <c r="X95" s="144" t="str">
        <f>+IF(F95=0,"",'Ark1'!X151)</f>
        <v/>
      </c>
      <c r="Y95" s="144" t="str">
        <f>+IF(F95=0,"",'Ark1'!Y151)</f>
        <v/>
      </c>
      <c r="Z95" s="111"/>
      <c r="AA95" s="144" t="str">
        <f>+IF(F95=0,"",'Ark1'!AA151)</f>
        <v/>
      </c>
      <c r="AB95" s="70" t="str">
        <f>+IF(F95=0,"",'Ark1'!AB151)</f>
        <v/>
      </c>
      <c r="AC95" s="70" t="str">
        <f>+IF(F95=0,"",'Ark1'!AC151)</f>
        <v/>
      </c>
      <c r="AD95" s="70" t="str">
        <f t="shared" ref="AD95:AD114" si="13">+IF(F95=0,"",U95/Q95)</f>
        <v/>
      </c>
      <c r="AE95" s="144"/>
      <c r="AF95" s="26"/>
      <c r="AP95"/>
      <c r="AT95"/>
      <c r="AU95"/>
      <c r="AV95"/>
      <c r="AW95"/>
      <c r="AX95"/>
      <c r="AY95"/>
      <c r="BC95"/>
      <c r="BD95"/>
      <c r="BE95"/>
    </row>
    <row r="96" spans="1:57" ht="15.6">
      <c r="A96" s="26"/>
      <c r="B96" s="69">
        <f>+'Ark1'!C152</f>
        <v>2023</v>
      </c>
      <c r="C96" s="69">
        <f>+'Ark1'!E152</f>
        <v>34</v>
      </c>
      <c r="D96" s="69">
        <f>+IF(F96=0,"",'Ark1'!Q152)</f>
        <v>1</v>
      </c>
      <c r="E96" s="26"/>
      <c r="F96" s="145">
        <f>+'Ark1'!R152</f>
        <v>1</v>
      </c>
      <c r="G96" s="131"/>
      <c r="H96" s="144">
        <f>+IF(F96=0,"",'Ark1'!AG152)</f>
        <v>3.6153289949385402E-2</v>
      </c>
      <c r="I96" s="144"/>
      <c r="J96" s="144">
        <f>+IF(F96=0,"",'Ark1'!AH152)</f>
        <v>5.1161484682489447E-2</v>
      </c>
      <c r="K96" s="110"/>
      <c r="L96" s="114">
        <f>+IF(F96=0,"",'Ark1'!AJ152)</f>
        <v>0</v>
      </c>
      <c r="M96" s="132"/>
      <c r="N96" s="60" t="str">
        <f>+IF(L96=0,"",'Ark1'!AK152)</f>
        <v/>
      </c>
      <c r="O96" s="60" t="str">
        <f>+IF(L96=0,"",'Ark1'!AL152)</f>
        <v/>
      </c>
      <c r="P96" s="132"/>
      <c r="Q96" s="70">
        <f>+IF(F96=0,"",'Ark1'!S152)</f>
        <v>8</v>
      </c>
      <c r="R96" s="26"/>
      <c r="S96" s="70">
        <f>+IF(F96=0,"",'Ark1'!T152)</f>
        <v>8</v>
      </c>
      <c r="T96" s="70"/>
      <c r="U96" s="144">
        <f>+IF(F96=0,"",'Ark1'!U152)</f>
        <v>21.5</v>
      </c>
      <c r="V96" s="144"/>
      <c r="W96" s="70">
        <f>+IF(F96=0,"",'Ark1'!W152)</f>
        <v>0</v>
      </c>
      <c r="X96" s="144">
        <f>+IF(F96=0,"",'Ark1'!X152)</f>
        <v>100</v>
      </c>
      <c r="Y96" s="144">
        <f>+IF(F96=0,"",'Ark1'!Y152)</f>
        <v>0</v>
      </c>
      <c r="Z96" s="111"/>
      <c r="AA96" s="144">
        <f>+IF(F96=0,"",'Ark1'!AA152)</f>
        <v>0</v>
      </c>
      <c r="AB96" s="70">
        <f>+IF(F96=0,"",'Ark1'!AB152)</f>
        <v>0</v>
      </c>
      <c r="AC96" s="70">
        <f>+IF(F96=0,"",'Ark1'!AC152)</f>
        <v>0</v>
      </c>
      <c r="AD96" s="70">
        <f t="shared" si="13"/>
        <v>2.6875</v>
      </c>
      <c r="AE96" s="144"/>
      <c r="AF96" s="26"/>
      <c r="AP96"/>
      <c r="AT96"/>
      <c r="AU96"/>
      <c r="AV96"/>
      <c r="AW96"/>
      <c r="AX96"/>
      <c r="AY96"/>
      <c r="BC96"/>
      <c r="BD96"/>
      <c r="BE96"/>
    </row>
    <row r="97" spans="1:57" ht="15.6">
      <c r="A97" s="26"/>
      <c r="B97" s="69">
        <f>+'Ark1'!C153</f>
        <v>2023</v>
      </c>
      <c r="C97" s="69">
        <f>+'Ark1'!E153</f>
        <v>35</v>
      </c>
      <c r="D97" s="69" t="str">
        <f>+IF(F97=0,"",'Ark1'!Q153)</f>
        <v/>
      </c>
      <c r="E97" s="26"/>
      <c r="F97" s="145">
        <f>+'Ark1'!R153</f>
        <v>0</v>
      </c>
      <c r="G97" s="131"/>
      <c r="H97" s="144" t="str">
        <f>+IF(F97=0,"",'Ark1'!AG153)</f>
        <v/>
      </c>
      <c r="I97" s="144"/>
      <c r="J97" s="144" t="str">
        <f>+IF(F97=0,"",'Ark1'!AH153)</f>
        <v/>
      </c>
      <c r="K97" s="110"/>
      <c r="L97" s="114" t="str">
        <f>+IF(F97=0,"",'Ark1'!AJ153)</f>
        <v/>
      </c>
      <c r="M97" s="132"/>
      <c r="N97" s="60" t="str">
        <f>+IF(L97=0,"",'Ark1'!AK153)</f>
        <v/>
      </c>
      <c r="O97" s="60" t="str">
        <f>+IF(L97=0,"",'Ark1'!AL153)</f>
        <v/>
      </c>
      <c r="P97" s="132"/>
      <c r="Q97" s="70" t="str">
        <f>+IF(F97=0,"",'Ark1'!S153)</f>
        <v/>
      </c>
      <c r="R97" s="26"/>
      <c r="S97" s="70" t="str">
        <f>+IF(F97=0,"",'Ark1'!T153)</f>
        <v/>
      </c>
      <c r="T97" s="70"/>
      <c r="U97" s="144" t="str">
        <f>+IF(F97=0,"",'Ark1'!U153)</f>
        <v/>
      </c>
      <c r="V97" s="144"/>
      <c r="W97" s="70" t="str">
        <f>+IF(F97=0,"",'Ark1'!W153)</f>
        <v/>
      </c>
      <c r="X97" s="144" t="str">
        <f>+IF(F97=0,"",'Ark1'!X153)</f>
        <v/>
      </c>
      <c r="Y97" s="144" t="str">
        <f>+IF(F97=0,"",'Ark1'!Y153)</f>
        <v/>
      </c>
      <c r="Z97" s="111"/>
      <c r="AA97" s="144" t="str">
        <f>+IF(F97=0,"",'Ark1'!AA153)</f>
        <v/>
      </c>
      <c r="AB97" s="70" t="str">
        <f>+IF(F97=0,"",'Ark1'!AB153)</f>
        <v/>
      </c>
      <c r="AC97" s="70" t="str">
        <f>+IF(F97=0,"",'Ark1'!AC153)</f>
        <v/>
      </c>
      <c r="AD97" s="70" t="str">
        <f t="shared" si="13"/>
        <v/>
      </c>
      <c r="AE97" s="144"/>
      <c r="AF97" s="26"/>
      <c r="AP97"/>
      <c r="AT97"/>
      <c r="AU97"/>
      <c r="AV97"/>
      <c r="AW97"/>
      <c r="AX97"/>
      <c r="AY97"/>
      <c r="BC97"/>
      <c r="BD97"/>
      <c r="BE97"/>
    </row>
    <row r="98" spans="1:57" ht="15.6">
      <c r="A98" s="26"/>
      <c r="B98" s="69">
        <f>+'Ark1'!C154</f>
        <v>2023</v>
      </c>
      <c r="C98" s="69">
        <f>+'Ark1'!E154</f>
        <v>36</v>
      </c>
      <c r="D98" s="69">
        <f>+IF(F98=0,"",'Ark1'!Q154)</f>
        <v>1</v>
      </c>
      <c r="E98" s="26"/>
      <c r="F98" s="145">
        <f>+'Ark1'!R154</f>
        <v>1</v>
      </c>
      <c r="G98" s="131"/>
      <c r="H98" s="144">
        <f>+IF(F98=0,"",'Ark1'!AG154)</f>
        <v>3.6153289949385402E-2</v>
      </c>
      <c r="I98" s="144"/>
      <c r="J98" s="144">
        <f>+IF(F98=0,"",'Ark1'!AH154)</f>
        <v>5.1399445076361502E-2</v>
      </c>
      <c r="K98" s="110"/>
      <c r="L98" s="114">
        <f>+IF(F98=0,"",'Ark1'!AJ154)</f>
        <v>0</v>
      </c>
      <c r="M98" s="132"/>
      <c r="N98" s="60" t="str">
        <f>+IF(L98=0,"",'Ark1'!AK154)</f>
        <v/>
      </c>
      <c r="O98" s="60" t="str">
        <f>+IF(L98=0,"",'Ark1'!AL154)</f>
        <v/>
      </c>
      <c r="P98" s="132"/>
      <c r="Q98" s="70">
        <f>+IF(F98=0,"",'Ark1'!S154)</f>
        <v>9</v>
      </c>
      <c r="R98" s="26"/>
      <c r="S98" s="70">
        <f>+IF(F98=0,"",'Ark1'!T154)</f>
        <v>7</v>
      </c>
      <c r="T98" s="70"/>
      <c r="U98" s="144">
        <f>+IF(F98=0,"",'Ark1'!U154)</f>
        <v>21.6</v>
      </c>
      <c r="V98" s="144"/>
      <c r="W98" s="70">
        <f>+IF(F98=0,"",'Ark1'!W154)</f>
        <v>0</v>
      </c>
      <c r="X98" s="144">
        <f>+IF(F98=0,"",'Ark1'!X154)</f>
        <v>100</v>
      </c>
      <c r="Y98" s="144">
        <f>+IF(F98=0,"",'Ark1'!Y154)</f>
        <v>0</v>
      </c>
      <c r="Z98" s="111"/>
      <c r="AA98" s="144">
        <f>+IF(F98=0,"",'Ark1'!AA154)</f>
        <v>0</v>
      </c>
      <c r="AB98" s="70">
        <f>+IF(F98=0,"",'Ark1'!AB154)</f>
        <v>0</v>
      </c>
      <c r="AC98" s="70">
        <f>+IF(F98=0,"",'Ark1'!AC154)</f>
        <v>0</v>
      </c>
      <c r="AD98" s="70">
        <f t="shared" si="13"/>
        <v>2.4000000000000004</v>
      </c>
      <c r="AE98" s="144"/>
      <c r="AF98" s="26"/>
      <c r="AP98"/>
      <c r="AT98"/>
      <c r="AU98"/>
      <c r="AV98"/>
      <c r="AW98"/>
      <c r="AX98"/>
      <c r="AY98"/>
      <c r="BC98"/>
      <c r="BD98"/>
      <c r="BE98"/>
    </row>
    <row r="99" spans="1:57" ht="15.6">
      <c r="A99" s="26"/>
      <c r="B99" s="69">
        <f>+'Ark1'!C155</f>
        <v>2023</v>
      </c>
      <c r="C99" s="69">
        <f>+'Ark1'!E155</f>
        <v>37</v>
      </c>
      <c r="D99" s="69" t="str">
        <f>+IF(F99=0,"",'Ark1'!Q155)</f>
        <v/>
      </c>
      <c r="E99" s="26"/>
      <c r="F99" s="145">
        <f>+'Ark1'!R155</f>
        <v>0</v>
      </c>
      <c r="G99" s="131"/>
      <c r="H99" s="144" t="str">
        <f>+IF(F99=0,"",'Ark1'!AG155)</f>
        <v/>
      </c>
      <c r="I99" s="144"/>
      <c r="J99" s="144" t="str">
        <f>+IF(F99=0,"",'Ark1'!AH155)</f>
        <v/>
      </c>
      <c r="K99" s="110"/>
      <c r="L99" s="114" t="str">
        <f>+IF(F99=0,"",'Ark1'!AJ155)</f>
        <v/>
      </c>
      <c r="M99" s="132"/>
      <c r="N99" s="60" t="str">
        <f>+IF(L99=0,"",'Ark1'!AK155)</f>
        <v/>
      </c>
      <c r="O99" s="60" t="str">
        <f>+IF(L99=0,"",'Ark1'!AL155)</f>
        <v/>
      </c>
      <c r="P99" s="132"/>
      <c r="Q99" s="70" t="str">
        <f>+IF(F99=0,"",'Ark1'!S155)</f>
        <v/>
      </c>
      <c r="R99" s="26"/>
      <c r="S99" s="70" t="str">
        <f>+IF(F99=0,"",'Ark1'!T155)</f>
        <v/>
      </c>
      <c r="T99" s="70"/>
      <c r="U99" s="144" t="str">
        <f>+IF(F99=0,"",'Ark1'!U155)</f>
        <v/>
      </c>
      <c r="V99" s="144"/>
      <c r="W99" s="70" t="str">
        <f>+IF(F99=0,"",'Ark1'!W155)</f>
        <v/>
      </c>
      <c r="X99" s="144" t="str">
        <f>+IF(F99=0,"",'Ark1'!X155)</f>
        <v/>
      </c>
      <c r="Y99" s="144" t="str">
        <f>+IF(F99=0,"",'Ark1'!Y155)</f>
        <v/>
      </c>
      <c r="Z99" s="111"/>
      <c r="AA99" s="144" t="str">
        <f>+IF(F99=0,"",'Ark1'!AA155)</f>
        <v/>
      </c>
      <c r="AB99" s="70" t="str">
        <f>+IF(F99=0,"",'Ark1'!AB155)</f>
        <v/>
      </c>
      <c r="AC99" s="70" t="str">
        <f>+IF(F99=0,"",'Ark1'!AC155)</f>
        <v/>
      </c>
      <c r="AD99" s="70" t="str">
        <f t="shared" si="13"/>
        <v/>
      </c>
      <c r="AE99" s="144"/>
      <c r="AF99" s="26"/>
      <c r="AP99"/>
      <c r="AT99"/>
      <c r="AU99"/>
      <c r="AV99"/>
      <c r="AW99"/>
      <c r="AX99"/>
      <c r="AY99"/>
      <c r="BC99"/>
      <c r="BD99"/>
      <c r="BE99"/>
    </row>
    <row r="100" spans="1:57" ht="15.6">
      <c r="A100" s="26"/>
      <c r="B100" s="69">
        <f>+'Ark1'!C156</f>
        <v>2023</v>
      </c>
      <c r="C100" s="69">
        <f>+'Ark1'!E156</f>
        <v>38</v>
      </c>
      <c r="D100" s="69">
        <f>+IF(F100=0,"",'Ark1'!Q156)</f>
        <v>1</v>
      </c>
      <c r="E100" s="26"/>
      <c r="F100" s="145">
        <f>+'Ark1'!R156</f>
        <v>1</v>
      </c>
      <c r="G100" s="131"/>
      <c r="H100" s="144">
        <f>+IF(F100=0,"",'Ark1'!AG156)</f>
        <v>3.6153289949385402E-2</v>
      </c>
      <c r="I100" s="144"/>
      <c r="J100" s="144">
        <f>+IF(F100=0,"",'Ark1'!AH156)</f>
        <v>3.9977346170503379E-2</v>
      </c>
      <c r="K100" s="110"/>
      <c r="L100" s="114">
        <f>+IF(F100=0,"",'Ark1'!AJ156)</f>
        <v>0</v>
      </c>
      <c r="M100" s="132"/>
      <c r="N100" s="60" t="str">
        <f>+IF(L100=0,"",'Ark1'!AK156)</f>
        <v/>
      </c>
      <c r="O100" s="60" t="str">
        <f>+IF(L100=0,"",'Ark1'!AL156)</f>
        <v/>
      </c>
      <c r="P100" s="132"/>
      <c r="Q100" s="70">
        <f>+IF(F100=0,"",'Ark1'!S156)</f>
        <v>8</v>
      </c>
      <c r="R100" s="26"/>
      <c r="S100" s="70">
        <f>+IF(F100=0,"",'Ark1'!T156)</f>
        <v>5</v>
      </c>
      <c r="T100" s="70"/>
      <c r="U100" s="144">
        <f>+IF(F100=0,"",'Ark1'!U156)</f>
        <v>16.8</v>
      </c>
      <c r="V100" s="144"/>
      <c r="W100" s="70">
        <f>+IF(F100=0,"",'Ark1'!W156)</f>
        <v>0</v>
      </c>
      <c r="X100" s="144">
        <f>+IF(F100=0,"",'Ark1'!X156)</f>
        <v>100</v>
      </c>
      <c r="Y100" s="144">
        <f>+IF(F100=0,"",'Ark1'!Y156)</f>
        <v>0</v>
      </c>
      <c r="Z100" s="111"/>
      <c r="AA100" s="144">
        <f>+IF(F100=0,"",'Ark1'!AA156)</f>
        <v>0</v>
      </c>
      <c r="AB100" s="70">
        <f>+IF(F100=0,"",'Ark1'!AB156)</f>
        <v>0</v>
      </c>
      <c r="AC100" s="70">
        <f>+IF(F100=0,"",'Ark1'!AC156)</f>
        <v>0</v>
      </c>
      <c r="AD100" s="70">
        <f t="shared" si="13"/>
        <v>2.1</v>
      </c>
      <c r="AE100" s="144"/>
      <c r="AF100" s="26"/>
      <c r="AP100"/>
      <c r="AT100"/>
      <c r="AU100"/>
      <c r="AV100"/>
      <c r="AW100"/>
      <c r="AX100"/>
      <c r="AY100"/>
      <c r="BC100"/>
      <c r="BD100"/>
      <c r="BE100"/>
    </row>
    <row r="101" spans="1:57" ht="15.6">
      <c r="A101" s="26"/>
      <c r="B101" s="69">
        <f>+'Ark1'!C157</f>
        <v>2023</v>
      </c>
      <c r="C101" s="69">
        <f>+'Ark1'!E157</f>
        <v>39</v>
      </c>
      <c r="D101" s="69" t="str">
        <f>+IF(F101=0,"",'Ark1'!Q157)</f>
        <v/>
      </c>
      <c r="E101" s="26"/>
      <c r="F101" s="145">
        <f>+'Ark1'!R157</f>
        <v>0</v>
      </c>
      <c r="G101" s="131"/>
      <c r="H101" s="144" t="str">
        <f>+IF(F101=0,"",'Ark1'!AG157)</f>
        <v/>
      </c>
      <c r="I101" s="144"/>
      <c r="J101" s="144" t="str">
        <f>+IF(F101=0,"",'Ark1'!AH157)</f>
        <v/>
      </c>
      <c r="K101" s="110"/>
      <c r="L101" s="114" t="str">
        <f>+IF(F101=0,"",'Ark1'!AJ157)</f>
        <v/>
      </c>
      <c r="M101" s="132"/>
      <c r="N101" s="60" t="str">
        <f>+IF(L101=0,"",'Ark1'!AK157)</f>
        <v/>
      </c>
      <c r="O101" s="60" t="str">
        <f>+IF(L101=0,"",'Ark1'!AL157)</f>
        <v/>
      </c>
      <c r="P101" s="132"/>
      <c r="Q101" s="70" t="str">
        <f>+IF(F101=0,"",'Ark1'!S157)</f>
        <v/>
      </c>
      <c r="R101" s="26"/>
      <c r="S101" s="70" t="str">
        <f>+IF(F101=0,"",'Ark1'!T157)</f>
        <v/>
      </c>
      <c r="T101" s="70"/>
      <c r="U101" s="144" t="str">
        <f>+IF(F101=0,"",'Ark1'!U157)</f>
        <v/>
      </c>
      <c r="V101" s="144"/>
      <c r="W101" s="70" t="str">
        <f>+IF(F101=0,"",'Ark1'!W157)</f>
        <v/>
      </c>
      <c r="X101" s="144" t="str">
        <f>+IF(F101=0,"",'Ark1'!X157)</f>
        <v/>
      </c>
      <c r="Y101" s="144" t="str">
        <f>+IF(F101=0,"",'Ark1'!Y157)</f>
        <v/>
      </c>
      <c r="Z101" s="111"/>
      <c r="AA101" s="144" t="str">
        <f>+IF(F101=0,"",'Ark1'!AA157)</f>
        <v/>
      </c>
      <c r="AB101" s="70" t="str">
        <f>+IF(F101=0,"",'Ark1'!AB157)</f>
        <v/>
      </c>
      <c r="AC101" s="70" t="str">
        <f>+IF(F101=0,"",'Ark1'!AC157)</f>
        <v/>
      </c>
      <c r="AD101" s="70" t="str">
        <f t="shared" si="13"/>
        <v/>
      </c>
      <c r="AE101" s="144"/>
      <c r="AF101" s="26"/>
      <c r="AP101"/>
      <c r="AT101"/>
      <c r="AU101"/>
      <c r="AV101"/>
      <c r="AW101"/>
      <c r="AX101"/>
      <c r="AY101"/>
      <c r="BC101"/>
      <c r="BD101"/>
      <c r="BE101"/>
    </row>
    <row r="102" spans="1:57" ht="15.6">
      <c r="A102" s="26"/>
      <c r="B102" s="69">
        <f>+'Ark1'!C158</f>
        <v>2023</v>
      </c>
      <c r="C102" s="69">
        <f>+'Ark1'!E158</f>
        <v>40</v>
      </c>
      <c r="D102" s="69" t="str">
        <f>+IF(F102=0,"",'Ark1'!Q158)</f>
        <v/>
      </c>
      <c r="E102" s="26"/>
      <c r="F102" s="145">
        <f>+'Ark1'!R158</f>
        <v>0</v>
      </c>
      <c r="G102" s="131"/>
      <c r="H102" s="144" t="str">
        <f>+IF(F102=0,"",'Ark1'!AG158)</f>
        <v/>
      </c>
      <c r="I102" s="144"/>
      <c r="J102" s="144" t="str">
        <f>+IF(F102=0,"",'Ark1'!AH158)</f>
        <v/>
      </c>
      <c r="K102" s="110"/>
      <c r="L102" s="114" t="str">
        <f>+IF(F102=0,"",'Ark1'!AJ158)</f>
        <v/>
      </c>
      <c r="M102" s="132"/>
      <c r="N102" s="60" t="str">
        <f>+IF(L102=0,"",'Ark1'!AK158)</f>
        <v/>
      </c>
      <c r="O102" s="60" t="str">
        <f>+IF(L102=0,"",'Ark1'!AL158)</f>
        <v/>
      </c>
      <c r="P102" s="132"/>
      <c r="Q102" s="70" t="str">
        <f>+IF(F102=0,"",'Ark1'!S158)</f>
        <v/>
      </c>
      <c r="R102" s="26"/>
      <c r="S102" s="70" t="str">
        <f>+IF(F102=0,"",'Ark1'!T158)</f>
        <v/>
      </c>
      <c r="T102" s="70" t="str">
        <f>+IF(F102=0,"",S102-#REF!)</f>
        <v/>
      </c>
      <c r="U102" s="144" t="str">
        <f>+IF(F102=0,"",'Ark1'!U158)</f>
        <v/>
      </c>
      <c r="V102" s="144" t="str">
        <f>+IF(F102=0,"",U102-#REF!)</f>
        <v/>
      </c>
      <c r="W102" s="70" t="str">
        <f>+IF(F102=0,"",'Ark1'!W158)</f>
        <v/>
      </c>
      <c r="X102" s="144" t="str">
        <f>+IF(F102=0,"",'Ark1'!X158)</f>
        <v/>
      </c>
      <c r="Y102" s="144" t="str">
        <f>+IF(F102=0,"",'Ark1'!Y158)</f>
        <v/>
      </c>
      <c r="Z102" s="111"/>
      <c r="AA102" s="144" t="str">
        <f>+IF(F102=0,"",'Ark1'!AA158)</f>
        <v/>
      </c>
      <c r="AB102" s="70" t="str">
        <f>+IF(F102=0,"",'Ark1'!AB158)</f>
        <v/>
      </c>
      <c r="AC102" s="70" t="str">
        <f>+IF(F102=0,"",'Ark1'!AC158)</f>
        <v/>
      </c>
      <c r="AD102" s="70" t="str">
        <f t="shared" si="13"/>
        <v/>
      </c>
      <c r="AE102" s="144"/>
      <c r="AF102" s="26"/>
      <c r="AP102"/>
      <c r="AT102"/>
      <c r="AU102"/>
      <c r="AV102"/>
      <c r="AW102"/>
      <c r="AX102"/>
      <c r="AY102"/>
      <c r="BC102"/>
      <c r="BD102"/>
      <c r="BE102"/>
    </row>
    <row r="103" spans="1:57" ht="15.6">
      <c r="A103" s="26"/>
      <c r="B103" s="69">
        <f>+'Ark1'!C159</f>
        <v>2023</v>
      </c>
      <c r="C103" s="69">
        <f>+'Ark1'!E159</f>
        <v>41</v>
      </c>
      <c r="D103" s="69">
        <f>+IF(F103=0,"",'Ark1'!Q159)</f>
        <v>1</v>
      </c>
      <c r="E103" s="26"/>
      <c r="F103" s="145">
        <f>+'Ark1'!R159</f>
        <v>1</v>
      </c>
      <c r="G103" s="131"/>
      <c r="H103" s="144">
        <f>+IF(F103=0,"",'Ark1'!AG159)</f>
        <v>3.6153289949385402E-2</v>
      </c>
      <c r="I103" s="144"/>
      <c r="J103" s="144">
        <f>+IF(F103=0,"",'Ark1'!AH159)</f>
        <v>4.6878197592792659E-2</v>
      </c>
      <c r="K103" s="110"/>
      <c r="L103" s="114">
        <f>+IF(F103=0,"",'Ark1'!AJ159)</f>
        <v>0</v>
      </c>
      <c r="M103" s="132"/>
      <c r="N103" s="60" t="str">
        <f>+IF(L103=0,"",'Ark1'!AK159)</f>
        <v/>
      </c>
      <c r="O103" s="60" t="str">
        <f>+IF(L103=0,"",'Ark1'!AL159)</f>
        <v/>
      </c>
      <c r="P103" s="132"/>
      <c r="Q103" s="70">
        <f>+IF(F103=0,"",'Ark1'!S159)</f>
        <v>8</v>
      </c>
      <c r="R103" s="26"/>
      <c r="S103" s="70">
        <f>+IF(F103=0,"",'Ark1'!T159)</f>
        <v>7</v>
      </c>
      <c r="T103" s="70" t="e">
        <f>+IF(F103=0,"",S103-#REF!)</f>
        <v>#REF!</v>
      </c>
      <c r="U103" s="144">
        <f>+IF(F103=0,"",'Ark1'!U159)</f>
        <v>19.7</v>
      </c>
      <c r="V103" s="144" t="e">
        <f>+IF(F103=0,"",U103-#REF!)</f>
        <v>#REF!</v>
      </c>
      <c r="W103" s="70">
        <f>+IF(F103=0,"",'Ark1'!W159)</f>
        <v>0</v>
      </c>
      <c r="X103" s="144">
        <f>+IF(F103=0,"",'Ark1'!X159)</f>
        <v>100</v>
      </c>
      <c r="Y103" s="144">
        <f>+IF(F103=0,"",'Ark1'!Y159)</f>
        <v>0</v>
      </c>
      <c r="Z103" s="111"/>
      <c r="AA103" s="144">
        <f>+IF(F103=0,"",'Ark1'!AA159)</f>
        <v>0</v>
      </c>
      <c r="AB103" s="70">
        <f>+IF(F103=0,"",'Ark1'!AB159)</f>
        <v>0</v>
      </c>
      <c r="AC103" s="70">
        <f>+IF(F103=0,"",'Ark1'!AC159)</f>
        <v>0</v>
      </c>
      <c r="AD103" s="70">
        <f t="shared" si="13"/>
        <v>2.4624999999999999</v>
      </c>
      <c r="AE103" s="144"/>
      <c r="AF103" s="26"/>
      <c r="AP103"/>
      <c r="AT103"/>
      <c r="AU103"/>
      <c r="AV103"/>
      <c r="AW103"/>
      <c r="AX103"/>
      <c r="AY103"/>
      <c r="BC103"/>
      <c r="BD103"/>
      <c r="BE103"/>
    </row>
    <row r="104" spans="1:57" ht="15.6">
      <c r="A104" s="26"/>
      <c r="B104" s="69">
        <f>+'Ark1'!C160</f>
        <v>2023</v>
      </c>
      <c r="C104" s="69">
        <f>+'Ark1'!E160</f>
        <v>42</v>
      </c>
      <c r="D104" s="69" t="str">
        <f>+IF(F104=0,"",'Ark1'!Q160)</f>
        <v/>
      </c>
      <c r="E104" s="26"/>
      <c r="F104" s="145">
        <f>+'Ark1'!R160</f>
        <v>0</v>
      </c>
      <c r="G104" s="131"/>
      <c r="H104" s="144" t="str">
        <f>+IF(F104=0,"",'Ark1'!AG160)</f>
        <v/>
      </c>
      <c r="I104" s="144"/>
      <c r="J104" s="144" t="str">
        <f>+IF(F104=0,"",'Ark1'!AH160)</f>
        <v/>
      </c>
      <c r="K104" s="110"/>
      <c r="L104" s="114" t="str">
        <f>+IF(F104=0,"",'Ark1'!AJ160)</f>
        <v/>
      </c>
      <c r="M104" s="132"/>
      <c r="N104" s="60" t="str">
        <f>+IF(L104=0,"",'Ark1'!AK160)</f>
        <v/>
      </c>
      <c r="O104" s="60" t="str">
        <f>+IF(L104=0,"",'Ark1'!AL160)</f>
        <v/>
      </c>
      <c r="P104" s="132"/>
      <c r="Q104" s="70" t="str">
        <f>+IF(F104=0,"",'Ark1'!S160)</f>
        <v/>
      </c>
      <c r="R104" s="26"/>
      <c r="S104" s="70" t="str">
        <f>+IF(F104=0,"",'Ark1'!T160)</f>
        <v/>
      </c>
      <c r="T104" s="70" t="str">
        <f>+IF(F104=0,"",S104-#REF!)</f>
        <v/>
      </c>
      <c r="U104" s="144" t="str">
        <f>+IF(F104=0,"",'Ark1'!U160)</f>
        <v/>
      </c>
      <c r="V104" s="144" t="str">
        <f>+IF(F104=0,"",U104-#REF!)</f>
        <v/>
      </c>
      <c r="W104" s="70" t="str">
        <f>+IF(F104=0,"",'Ark1'!W160)</f>
        <v/>
      </c>
      <c r="X104" s="144" t="str">
        <f>+IF(F104=0,"",'Ark1'!X160)</f>
        <v/>
      </c>
      <c r="Y104" s="144" t="str">
        <f>+IF(F104=0,"",'Ark1'!Y160)</f>
        <v/>
      </c>
      <c r="Z104" s="111"/>
      <c r="AA104" s="144" t="str">
        <f>+IF(F104=0,"",'Ark1'!AA160)</f>
        <v/>
      </c>
      <c r="AB104" s="70" t="str">
        <f>+IF(F104=0,"",'Ark1'!AB160)</f>
        <v/>
      </c>
      <c r="AC104" s="70" t="str">
        <f>+IF(F104=0,"",'Ark1'!AC160)</f>
        <v/>
      </c>
      <c r="AD104" s="70" t="str">
        <f t="shared" si="13"/>
        <v/>
      </c>
      <c r="AE104" s="144"/>
      <c r="AF104" s="26"/>
      <c r="AP104"/>
      <c r="AT104"/>
      <c r="AU104"/>
      <c r="AV104"/>
      <c r="AW104"/>
      <c r="AX104"/>
      <c r="AY104"/>
      <c r="BC104"/>
      <c r="BD104"/>
      <c r="BE104"/>
    </row>
    <row r="105" spans="1:57" ht="15.6">
      <c r="A105" s="26"/>
      <c r="B105" s="69">
        <f>+'Ark1'!C161</f>
        <v>2023</v>
      </c>
      <c r="C105" s="69">
        <f>+'Ark1'!E161</f>
        <v>43</v>
      </c>
      <c r="D105" s="69">
        <f>+IF(F105=0,"",'Ark1'!Q161)</f>
        <v>1</v>
      </c>
      <c r="E105" s="26"/>
      <c r="F105" s="145">
        <f>+'Ark1'!R161</f>
        <v>1</v>
      </c>
      <c r="G105" s="131"/>
      <c r="H105" s="144">
        <f>+IF(F105=0,"",'Ark1'!AG161)</f>
        <v>3.6153289949385402E-2</v>
      </c>
      <c r="I105" s="144"/>
      <c r="J105" s="144">
        <f>+IF(F105=0,"",'Ark1'!AH161)</f>
        <v>4.0929187745991559E-2</v>
      </c>
      <c r="K105" s="110"/>
      <c r="L105" s="114">
        <f>+IF(F105=0,"",'Ark1'!AJ161)</f>
        <v>0</v>
      </c>
      <c r="M105" s="132"/>
      <c r="N105" s="60" t="str">
        <f>+IF(L105=0,"",'Ark1'!AK161)</f>
        <v/>
      </c>
      <c r="O105" s="60" t="str">
        <f>+IF(L105=0,"",'Ark1'!AL161)</f>
        <v/>
      </c>
      <c r="P105" s="132"/>
      <c r="Q105" s="70">
        <f>+IF(F105=0,"",'Ark1'!S161)</f>
        <v>8</v>
      </c>
      <c r="R105" s="26"/>
      <c r="S105" s="70">
        <f>+IF(F105=0,"",'Ark1'!T161)</f>
        <v>4</v>
      </c>
      <c r="T105" s="70" t="e">
        <f>+IF(F105=0,"",S105-#REF!)</f>
        <v>#REF!</v>
      </c>
      <c r="U105" s="144">
        <f>+IF(F105=0,"",'Ark1'!U161)</f>
        <v>17.2</v>
      </c>
      <c r="V105" s="144" t="e">
        <f>+IF(F105=0,"",U105-#REF!)</f>
        <v>#REF!</v>
      </c>
      <c r="W105" s="70">
        <f>+IF(F105=0,"",'Ark1'!W161)</f>
        <v>0</v>
      </c>
      <c r="X105" s="144">
        <f>+IF(F105=0,"",'Ark1'!X161)</f>
        <v>100</v>
      </c>
      <c r="Y105" s="144">
        <f>+IF(F105=0,"",'Ark1'!Y161)</f>
        <v>0</v>
      </c>
      <c r="Z105" s="111"/>
      <c r="AA105" s="144">
        <f>+IF(F105=0,"",'Ark1'!AA161)</f>
        <v>0</v>
      </c>
      <c r="AB105" s="70">
        <f>+IF(F105=0,"",'Ark1'!AB161)</f>
        <v>0</v>
      </c>
      <c r="AC105" s="70">
        <f>+IF(F105=0,"",'Ark1'!AC161)</f>
        <v>0</v>
      </c>
      <c r="AD105" s="70">
        <f t="shared" si="13"/>
        <v>2.15</v>
      </c>
      <c r="AE105" s="144"/>
      <c r="AF105" s="26"/>
      <c r="AP105"/>
      <c r="AT105"/>
      <c r="AU105"/>
      <c r="AV105"/>
      <c r="AW105"/>
      <c r="AX105"/>
      <c r="AY105"/>
      <c r="BC105"/>
      <c r="BD105"/>
      <c r="BE105"/>
    </row>
    <row r="106" spans="1:57" ht="15.6">
      <c r="A106" s="26"/>
      <c r="B106" s="69">
        <f>+'Ark1'!C162</f>
        <v>2023</v>
      </c>
      <c r="C106" s="69">
        <f>+'Ark1'!E162</f>
        <v>44</v>
      </c>
      <c r="D106" s="69">
        <f>+IF(F106=0,"",'Ark1'!Q162)</f>
        <v>1</v>
      </c>
      <c r="E106" s="26"/>
      <c r="F106" s="145">
        <f>+'Ark1'!R162</f>
        <v>1</v>
      </c>
      <c r="G106" s="131"/>
      <c r="H106" s="144">
        <f>+IF(F106=0,"",'Ark1'!AG162)</f>
        <v>3.6153289949385402E-2</v>
      </c>
      <c r="I106" s="144"/>
      <c r="J106" s="144">
        <f>+IF(F106=0,"",'Ark1'!AH162)</f>
        <v>5.5920692559930311E-2</v>
      </c>
      <c r="K106" s="110"/>
      <c r="L106" s="114">
        <f>+IF(F106=0,"",'Ark1'!AJ162)</f>
        <v>0</v>
      </c>
      <c r="M106" s="132"/>
      <c r="N106" s="60" t="str">
        <f>+IF(L106=0,"",'Ark1'!AK162)</f>
        <v/>
      </c>
      <c r="O106" s="60" t="str">
        <f>+IF(L106=0,"",'Ark1'!AL162)</f>
        <v/>
      </c>
      <c r="P106" s="132"/>
      <c r="Q106" s="70">
        <f>+IF(F106=0,"",'Ark1'!S162)</f>
        <v>9</v>
      </c>
      <c r="R106" s="26"/>
      <c r="S106" s="70">
        <f>+IF(F106=0,"",'Ark1'!T162)</f>
        <v>6</v>
      </c>
      <c r="T106" s="70" t="e">
        <f>+IF(F106=0,"",S106-#REF!)</f>
        <v>#REF!</v>
      </c>
      <c r="U106" s="144">
        <f>+IF(F106=0,"",'Ark1'!U162)</f>
        <v>23.5</v>
      </c>
      <c r="V106" s="144" t="e">
        <f>+IF(F106=0,"",U106-#REF!)</f>
        <v>#REF!</v>
      </c>
      <c r="W106" s="70">
        <f>+IF(F106=0,"",'Ark1'!W162)</f>
        <v>0</v>
      </c>
      <c r="X106" s="144">
        <f>+IF(F106=0,"",'Ark1'!X162)</f>
        <v>100</v>
      </c>
      <c r="Y106" s="144">
        <f>+IF(F106=0,"",'Ark1'!Y162)</f>
        <v>100</v>
      </c>
      <c r="Z106" s="111"/>
      <c r="AA106" s="144">
        <f>+IF(F106=0,"",'Ark1'!AA162)</f>
        <v>0</v>
      </c>
      <c r="AB106" s="70">
        <f>+IF(F106=0,"",'Ark1'!AB162)</f>
        <v>0</v>
      </c>
      <c r="AC106" s="70">
        <f>+IF(F106=0,"",'Ark1'!AC162)</f>
        <v>0</v>
      </c>
      <c r="AD106" s="70">
        <f t="shared" si="13"/>
        <v>2.6111111111111112</v>
      </c>
      <c r="AE106" s="144"/>
      <c r="AF106" s="26"/>
      <c r="AP106"/>
      <c r="AT106"/>
      <c r="AU106"/>
      <c r="AV106"/>
      <c r="AW106"/>
      <c r="AX106"/>
      <c r="AY106"/>
      <c r="BC106"/>
      <c r="BD106"/>
      <c r="BE106"/>
    </row>
    <row r="107" spans="1:57" ht="15.6">
      <c r="A107" s="26"/>
      <c r="B107" s="69">
        <f>+'Ark1'!C163</f>
        <v>2023</v>
      </c>
      <c r="C107" s="69">
        <f>+'Ark1'!E163</f>
        <v>45</v>
      </c>
      <c r="D107" s="69" t="str">
        <f>+IF(F107=0,"",'Ark1'!Q163)</f>
        <v/>
      </c>
      <c r="E107" s="26"/>
      <c r="F107" s="145">
        <f>+'Ark1'!R163</f>
        <v>0</v>
      </c>
      <c r="G107" s="131"/>
      <c r="H107" s="144" t="str">
        <f>+IF(F107=0,"",'Ark1'!AG163)</f>
        <v/>
      </c>
      <c r="I107" s="144"/>
      <c r="J107" s="144" t="str">
        <f>+IF(F107=0,"",'Ark1'!AH163)</f>
        <v/>
      </c>
      <c r="K107" s="110"/>
      <c r="L107" s="114" t="str">
        <f>+IF(F107=0,"",'Ark1'!AJ163)</f>
        <v/>
      </c>
      <c r="M107" s="132"/>
      <c r="N107" s="60" t="str">
        <f>+IF(L107=0,"",'Ark1'!AK163)</f>
        <v/>
      </c>
      <c r="O107" s="60" t="str">
        <f>+IF(L107=0,"",'Ark1'!AL163)</f>
        <v/>
      </c>
      <c r="P107" s="132"/>
      <c r="Q107" s="70" t="str">
        <f>+IF(F107=0,"",'Ark1'!S163)</f>
        <v/>
      </c>
      <c r="R107" s="26"/>
      <c r="S107" s="70" t="str">
        <f>+IF(F107=0,"",'Ark1'!T163)</f>
        <v/>
      </c>
      <c r="T107" s="70" t="str">
        <f>+IF(F107=0,"",S107-#REF!)</f>
        <v/>
      </c>
      <c r="U107" s="144" t="str">
        <f>+IF(F107=0,"",'Ark1'!U163)</f>
        <v/>
      </c>
      <c r="V107" s="144" t="str">
        <f>+IF(F107=0,"",U107-#REF!)</f>
        <v/>
      </c>
      <c r="W107" s="70" t="str">
        <f>+IF(F107=0,"",'Ark1'!W163)</f>
        <v/>
      </c>
      <c r="X107" s="144" t="str">
        <f>+IF(F107=0,"",'Ark1'!X163)</f>
        <v/>
      </c>
      <c r="Y107" s="144" t="str">
        <f>+IF(F107=0,"",'Ark1'!Y163)</f>
        <v/>
      </c>
      <c r="Z107" s="111"/>
      <c r="AA107" s="144" t="str">
        <f>+IF(F107=0,"",'Ark1'!AA163)</f>
        <v/>
      </c>
      <c r="AB107" s="70" t="str">
        <f>+IF(F107=0,"",'Ark1'!AB163)</f>
        <v/>
      </c>
      <c r="AC107" s="70" t="str">
        <f>+IF(F107=0,"",'Ark1'!AC163)</f>
        <v/>
      </c>
      <c r="AD107" s="70" t="str">
        <f t="shared" si="13"/>
        <v/>
      </c>
      <c r="AE107" s="144"/>
      <c r="AF107" s="26"/>
      <c r="AP107"/>
      <c r="AT107"/>
      <c r="AU107"/>
      <c r="AV107"/>
      <c r="AW107"/>
      <c r="AX107"/>
      <c r="AY107"/>
      <c r="BC107"/>
      <c r="BD107"/>
      <c r="BE107"/>
    </row>
    <row r="108" spans="1:57" ht="15.6">
      <c r="A108" s="26"/>
      <c r="B108" s="69">
        <f>+'Ark1'!C164</f>
        <v>2023</v>
      </c>
      <c r="C108" s="69">
        <f>+'Ark1'!E164</f>
        <v>46</v>
      </c>
      <c r="D108" s="69" t="str">
        <f>+IF(F108=0,"",'Ark1'!Q164)</f>
        <v/>
      </c>
      <c r="E108" s="26"/>
      <c r="F108" s="145">
        <f>+'Ark1'!R164</f>
        <v>0</v>
      </c>
      <c r="G108" s="131"/>
      <c r="H108" s="144" t="str">
        <f>+IF(F108=0,"",'Ark1'!AG164)</f>
        <v/>
      </c>
      <c r="I108" s="144"/>
      <c r="J108" s="144" t="str">
        <f>+IF(F108=0,"",'Ark1'!AH164)</f>
        <v/>
      </c>
      <c r="K108" s="110"/>
      <c r="L108" s="114" t="str">
        <f>+IF(F108=0,"",'Ark1'!AJ164)</f>
        <v/>
      </c>
      <c r="M108" s="132"/>
      <c r="N108" s="60" t="str">
        <f>+IF(L108=0,"",'Ark1'!AK164)</f>
        <v/>
      </c>
      <c r="O108" s="60" t="str">
        <f>+IF(L108=0,"",'Ark1'!AL164)</f>
        <v/>
      </c>
      <c r="P108" s="132"/>
      <c r="Q108" s="70" t="str">
        <f>+IF(F108=0,"",'Ark1'!S164)</f>
        <v/>
      </c>
      <c r="R108" s="26"/>
      <c r="S108" s="70" t="str">
        <f>+IF(F108=0,"",'Ark1'!T164)</f>
        <v/>
      </c>
      <c r="T108" s="70" t="str">
        <f>+IF(F108=0,"",S108-#REF!)</f>
        <v/>
      </c>
      <c r="U108" s="144" t="str">
        <f>+IF(F108=0,"",'Ark1'!U164)</f>
        <v/>
      </c>
      <c r="V108" s="144" t="str">
        <f>+IF(F108=0,"",U108-#REF!)</f>
        <v/>
      </c>
      <c r="W108" s="70" t="str">
        <f>+IF(F108=0,"",'Ark1'!W164)</f>
        <v/>
      </c>
      <c r="X108" s="144" t="str">
        <f>+IF(F108=0,"",'Ark1'!X164)</f>
        <v/>
      </c>
      <c r="Y108" s="144" t="str">
        <f>+IF(F108=0,"",'Ark1'!Y164)</f>
        <v/>
      </c>
      <c r="Z108" s="111"/>
      <c r="AA108" s="144" t="str">
        <f>+IF(F108=0,"",'Ark1'!AA164)</f>
        <v/>
      </c>
      <c r="AB108" s="70" t="str">
        <f>+IF(F108=0,"",'Ark1'!AB164)</f>
        <v/>
      </c>
      <c r="AC108" s="70" t="str">
        <f>+IF(F108=0,"",'Ark1'!AC164)</f>
        <v/>
      </c>
      <c r="AD108" s="70" t="str">
        <f t="shared" si="13"/>
        <v/>
      </c>
      <c r="AE108" s="144"/>
      <c r="AF108" s="26"/>
      <c r="AP108"/>
      <c r="AT108"/>
      <c r="AU108"/>
      <c r="AV108"/>
      <c r="AW108"/>
      <c r="AX108"/>
      <c r="AY108"/>
      <c r="BC108"/>
      <c r="BD108"/>
      <c r="BE108"/>
    </row>
    <row r="109" spans="1:57" ht="15.6">
      <c r="A109" s="26"/>
      <c r="B109" s="69">
        <f>+'Ark1'!C165</f>
        <v>2023</v>
      </c>
      <c r="C109" s="69">
        <f>+'Ark1'!E165</f>
        <v>47</v>
      </c>
      <c r="D109" s="69" t="str">
        <f>+IF(F109=0,"",'Ark1'!Q165)</f>
        <v/>
      </c>
      <c r="E109" s="26"/>
      <c r="F109" s="145">
        <f>+'Ark1'!R165</f>
        <v>0</v>
      </c>
      <c r="G109" s="131"/>
      <c r="H109" s="144" t="str">
        <f>+IF(F109=0,"",'Ark1'!AG165)</f>
        <v/>
      </c>
      <c r="I109" s="144"/>
      <c r="J109" s="144" t="str">
        <f>+IF(F109=0,"",'Ark1'!AH165)</f>
        <v/>
      </c>
      <c r="K109" s="110"/>
      <c r="L109" s="114" t="str">
        <f>+IF(F109=0,"",'Ark1'!AJ165)</f>
        <v/>
      </c>
      <c r="M109" s="132"/>
      <c r="N109" s="60" t="str">
        <f>+IF(L109=0,"",'Ark1'!AK165)</f>
        <v/>
      </c>
      <c r="O109" s="60" t="str">
        <f>+IF(L109=0,"",'Ark1'!AL165)</f>
        <v/>
      </c>
      <c r="P109" s="132"/>
      <c r="Q109" s="70" t="str">
        <f>+IF(F109=0,"",'Ark1'!S165)</f>
        <v/>
      </c>
      <c r="R109" s="26"/>
      <c r="S109" s="70" t="str">
        <f>+IF(F109=0,"",'Ark1'!T165)</f>
        <v/>
      </c>
      <c r="T109" s="70" t="str">
        <f>+IF(F109=0,"",S109-#REF!)</f>
        <v/>
      </c>
      <c r="U109" s="144" t="str">
        <f>+IF(F109=0,"",'Ark1'!U165)</f>
        <v/>
      </c>
      <c r="V109" s="144" t="str">
        <f>+IF(F109=0,"",U109-#REF!)</f>
        <v/>
      </c>
      <c r="W109" s="70" t="str">
        <f>+IF(F109=0,"",'Ark1'!W165)</f>
        <v/>
      </c>
      <c r="X109" s="144" t="str">
        <f>+IF(F109=0,"",'Ark1'!X165)</f>
        <v/>
      </c>
      <c r="Y109" s="144" t="str">
        <f>+IF(F109=0,"",'Ark1'!Y165)</f>
        <v/>
      </c>
      <c r="Z109" s="111"/>
      <c r="AA109" s="144" t="str">
        <f>+IF(F109=0,"",'Ark1'!AA165)</f>
        <v/>
      </c>
      <c r="AB109" s="70" t="str">
        <f>+IF(F109=0,"",'Ark1'!AB165)</f>
        <v/>
      </c>
      <c r="AC109" s="70" t="str">
        <f>+IF(F109=0,"",'Ark1'!AC165)</f>
        <v/>
      </c>
      <c r="AD109" s="70" t="str">
        <f t="shared" si="13"/>
        <v/>
      </c>
      <c r="AE109" s="144"/>
      <c r="AF109" s="26"/>
      <c r="AP109"/>
      <c r="AT109"/>
      <c r="AU109"/>
      <c r="AV109"/>
      <c r="AW109"/>
      <c r="AX109"/>
      <c r="AY109"/>
      <c r="BC109"/>
      <c r="BD109"/>
      <c r="BE109"/>
    </row>
    <row r="110" spans="1:57" ht="15.6">
      <c r="A110" s="26"/>
      <c r="B110" s="69">
        <f>+'Ark1'!C166</f>
        <v>2023</v>
      </c>
      <c r="C110" s="69">
        <f>+'Ark1'!E166</f>
        <v>48</v>
      </c>
      <c r="D110" s="69" t="str">
        <f>+IF(F110=0,"",'Ark1'!Q166)</f>
        <v/>
      </c>
      <c r="E110" s="26"/>
      <c r="F110" s="145">
        <f>+'Ark1'!R166</f>
        <v>0</v>
      </c>
      <c r="G110" s="131"/>
      <c r="H110" s="144" t="str">
        <f>+IF(F110=0,"",'Ark1'!AG166)</f>
        <v/>
      </c>
      <c r="I110" s="144"/>
      <c r="J110" s="144" t="str">
        <f>+IF(F110=0,"",'Ark1'!AH166)</f>
        <v/>
      </c>
      <c r="K110" s="110"/>
      <c r="L110" s="114" t="str">
        <f>+IF(F110=0,"",'Ark1'!AJ166)</f>
        <v/>
      </c>
      <c r="M110" s="132"/>
      <c r="N110" s="60" t="str">
        <f>+IF(L110=0,"",'Ark1'!AK166)</f>
        <v/>
      </c>
      <c r="O110" s="60" t="str">
        <f>+IF(L110=0,"",'Ark1'!AL166)</f>
        <v/>
      </c>
      <c r="P110" s="132"/>
      <c r="Q110" s="70" t="str">
        <f>+IF(F110=0,"",'Ark1'!S166)</f>
        <v/>
      </c>
      <c r="R110" s="26"/>
      <c r="S110" s="70" t="str">
        <f>+IF(F110=0,"",'Ark1'!T166)</f>
        <v/>
      </c>
      <c r="T110" s="70" t="str">
        <f>+IF(F110=0,"",S110-#REF!)</f>
        <v/>
      </c>
      <c r="U110" s="144" t="str">
        <f>+IF(F110=0,"",'Ark1'!U166)</f>
        <v/>
      </c>
      <c r="V110" s="144" t="str">
        <f>+IF(F110=0,"",U110-#REF!)</f>
        <v/>
      </c>
      <c r="W110" s="70" t="str">
        <f>+IF(F110=0,"",'Ark1'!W166)</f>
        <v/>
      </c>
      <c r="X110" s="144" t="str">
        <f>+IF(F110=0,"",'Ark1'!X166)</f>
        <v/>
      </c>
      <c r="Y110" s="144" t="str">
        <f>+IF(F110=0,"",'Ark1'!Y166)</f>
        <v/>
      </c>
      <c r="Z110" s="111"/>
      <c r="AA110" s="144" t="str">
        <f>+IF(F110=0,"",'Ark1'!AA166)</f>
        <v/>
      </c>
      <c r="AB110" s="70" t="str">
        <f>+IF(F110=0,"",'Ark1'!AB166)</f>
        <v/>
      </c>
      <c r="AC110" s="70" t="str">
        <f>+IF(F110=0,"",'Ark1'!AC166)</f>
        <v/>
      </c>
      <c r="AD110" s="70" t="str">
        <f t="shared" si="13"/>
        <v/>
      </c>
      <c r="AE110" s="144"/>
      <c r="AF110" s="26"/>
      <c r="AP110"/>
      <c r="AT110"/>
      <c r="AU110"/>
      <c r="AV110"/>
      <c r="AW110"/>
      <c r="AX110"/>
      <c r="AY110"/>
      <c r="BC110"/>
      <c r="BD110"/>
      <c r="BE110"/>
    </row>
    <row r="111" spans="1:57" ht="15.6">
      <c r="A111" s="26"/>
      <c r="B111" s="69">
        <f>+'Ark1'!C167</f>
        <v>2023</v>
      </c>
      <c r="C111" s="69">
        <f>+'Ark1'!E167</f>
        <v>49</v>
      </c>
      <c r="D111" s="69" t="str">
        <f>+IF(F111=0,"",'Ark1'!Q167)</f>
        <v/>
      </c>
      <c r="E111" s="26"/>
      <c r="F111" s="145">
        <f>+'Ark1'!R167</f>
        <v>0</v>
      </c>
      <c r="G111" s="131"/>
      <c r="H111" s="144" t="str">
        <f>+IF(F111=0,"",'Ark1'!AG167)</f>
        <v/>
      </c>
      <c r="I111" s="144"/>
      <c r="J111" s="144" t="str">
        <f>+IF(F111=0,"",'Ark1'!AH167)</f>
        <v/>
      </c>
      <c r="K111" s="110"/>
      <c r="L111" s="114" t="str">
        <f>+IF(F111=0,"",'Ark1'!AJ167)</f>
        <v/>
      </c>
      <c r="M111" s="132"/>
      <c r="N111" s="60" t="str">
        <f>+IF(L111=0,"",'Ark1'!AK167)</f>
        <v/>
      </c>
      <c r="O111" s="60" t="str">
        <f>+IF(L111=0,"",'Ark1'!AL167)</f>
        <v/>
      </c>
      <c r="P111" s="132"/>
      <c r="Q111" s="70" t="str">
        <f>+IF(F111=0,"",'Ark1'!S167)</f>
        <v/>
      </c>
      <c r="R111" s="26"/>
      <c r="S111" s="70" t="str">
        <f>+IF(F111=0,"",'Ark1'!T167)</f>
        <v/>
      </c>
      <c r="T111" s="70" t="str">
        <f>+IF(F111=0,"",S111-#REF!)</f>
        <v/>
      </c>
      <c r="U111" s="144" t="str">
        <f>+IF(F111=0,"",'Ark1'!U167)</f>
        <v/>
      </c>
      <c r="V111" s="144" t="str">
        <f>+IF(F111=0,"",U111-#REF!)</f>
        <v/>
      </c>
      <c r="W111" s="70" t="str">
        <f>+IF(F111=0,"",'Ark1'!W167)</f>
        <v/>
      </c>
      <c r="X111" s="144" t="str">
        <f>+IF(F111=0,"",'Ark1'!X167)</f>
        <v/>
      </c>
      <c r="Y111" s="144" t="str">
        <f>+IF(F111=0,"",'Ark1'!Y167)</f>
        <v/>
      </c>
      <c r="Z111" s="111"/>
      <c r="AA111" s="144" t="str">
        <f>+IF(F111=0,"",'Ark1'!AA167)</f>
        <v/>
      </c>
      <c r="AB111" s="70" t="str">
        <f>+IF(F111=0,"",'Ark1'!AB167)</f>
        <v/>
      </c>
      <c r="AC111" s="70" t="str">
        <f>+IF(F111=0,"",'Ark1'!AC167)</f>
        <v/>
      </c>
      <c r="AD111" s="70" t="str">
        <f t="shared" si="13"/>
        <v/>
      </c>
      <c r="AE111" s="144"/>
      <c r="AF111" s="26"/>
      <c r="AP111"/>
      <c r="AT111"/>
      <c r="AU111"/>
      <c r="AV111"/>
      <c r="AW111"/>
      <c r="AX111"/>
      <c r="AY111"/>
      <c r="BC111"/>
      <c r="BD111"/>
      <c r="BE111"/>
    </row>
    <row r="112" spans="1:57" ht="15.6">
      <c r="A112" s="26"/>
      <c r="B112" s="69">
        <f>+'Ark1'!C168</f>
        <v>2023</v>
      </c>
      <c r="C112" s="69">
        <f>+'Ark1'!E168</f>
        <v>50</v>
      </c>
      <c r="D112" s="69" t="str">
        <f>+IF(F112=0,"",'Ark1'!Q168)</f>
        <v/>
      </c>
      <c r="E112" s="26"/>
      <c r="F112" s="145">
        <f>+'Ark1'!R168</f>
        <v>0</v>
      </c>
      <c r="G112" s="131"/>
      <c r="H112" s="144" t="str">
        <f>+IF(F112=0,"",'Ark1'!AG168)</f>
        <v/>
      </c>
      <c r="I112" s="144"/>
      <c r="J112" s="144" t="str">
        <f>+IF(F112=0,"",'Ark1'!AH168)</f>
        <v/>
      </c>
      <c r="K112" s="110"/>
      <c r="L112" s="114" t="str">
        <f>+IF(F112=0,"",'Ark1'!AJ168)</f>
        <v/>
      </c>
      <c r="M112" s="132"/>
      <c r="N112" s="60" t="str">
        <f>+IF(L112=0,"",'Ark1'!AK168)</f>
        <v/>
      </c>
      <c r="O112" s="60" t="str">
        <f>+IF(L112=0,"",'Ark1'!AL168)</f>
        <v/>
      </c>
      <c r="P112" s="132"/>
      <c r="Q112" s="70" t="str">
        <f>+IF(F112=0,"",'Ark1'!S168)</f>
        <v/>
      </c>
      <c r="R112" s="26"/>
      <c r="S112" s="70" t="str">
        <f>+IF(F112=0,"",'Ark1'!T168)</f>
        <v/>
      </c>
      <c r="T112" s="70" t="str">
        <f>+IF(F112=0,"",S112-#REF!)</f>
        <v/>
      </c>
      <c r="U112" s="144" t="str">
        <f>+IF(F112=0,"",'Ark1'!U168)</f>
        <v/>
      </c>
      <c r="V112" s="144" t="str">
        <f>+IF(F112=0,"",U112-#REF!)</f>
        <v/>
      </c>
      <c r="W112" s="70" t="str">
        <f>+IF(F112=0,"",'Ark1'!W168)</f>
        <v/>
      </c>
      <c r="X112" s="144" t="str">
        <f>+IF(F112=0,"",'Ark1'!X168)</f>
        <v/>
      </c>
      <c r="Y112" s="144" t="str">
        <f>+IF(F112=0,"",'Ark1'!Y168)</f>
        <v/>
      </c>
      <c r="Z112" s="111"/>
      <c r="AA112" s="144" t="str">
        <f>+IF(F112=0,"",'Ark1'!AA168)</f>
        <v/>
      </c>
      <c r="AB112" s="70" t="str">
        <f>+IF(F112=0,"",'Ark1'!AB168)</f>
        <v/>
      </c>
      <c r="AC112" s="70" t="str">
        <f>+IF(F112=0,"",'Ark1'!AC168)</f>
        <v/>
      </c>
      <c r="AD112" s="70" t="str">
        <f t="shared" si="13"/>
        <v/>
      </c>
      <c r="AE112" s="144"/>
      <c r="AF112" s="26"/>
      <c r="AP112"/>
      <c r="AT112"/>
      <c r="AU112"/>
      <c r="AV112"/>
      <c r="AW112"/>
      <c r="AX112"/>
      <c r="AY112"/>
      <c r="BC112"/>
      <c r="BD112"/>
      <c r="BE112"/>
    </row>
    <row r="113" spans="1:57" ht="15.6">
      <c r="A113" s="26"/>
      <c r="B113" s="69">
        <f>+'Ark1'!C169</f>
        <v>2023</v>
      </c>
      <c r="C113" s="69">
        <f>+'Ark1'!E169</f>
        <v>51</v>
      </c>
      <c r="D113" s="69" t="str">
        <f>+IF(F113=0,"",'Ark1'!Q169)</f>
        <v/>
      </c>
      <c r="E113" s="26"/>
      <c r="F113" s="145">
        <f>+'Ark1'!R169</f>
        <v>0</v>
      </c>
      <c r="G113" s="131"/>
      <c r="H113" s="144" t="str">
        <f>+IF(F113=0,"",'Ark1'!AG169)</f>
        <v/>
      </c>
      <c r="I113" s="144"/>
      <c r="J113" s="144" t="str">
        <f>+IF(F113=0,"",'Ark1'!AH169)</f>
        <v/>
      </c>
      <c r="K113" s="110"/>
      <c r="L113" s="114" t="str">
        <f>+IF(F113=0,"",'Ark1'!AJ169)</f>
        <v/>
      </c>
      <c r="M113" s="132"/>
      <c r="N113" s="60" t="str">
        <f>+IF(L113=0,"",'Ark1'!AK169)</f>
        <v/>
      </c>
      <c r="O113" s="60" t="str">
        <f>+IF(L113=0,"",'Ark1'!AL169)</f>
        <v/>
      </c>
      <c r="P113" s="132"/>
      <c r="Q113" s="70" t="str">
        <f>+IF(F113=0,"",'Ark1'!S169)</f>
        <v/>
      </c>
      <c r="R113" s="26"/>
      <c r="S113" s="70" t="str">
        <f>+IF(F113=0,"",'Ark1'!T169)</f>
        <v/>
      </c>
      <c r="T113" s="70" t="str">
        <f>+IF(F113=0,"",S113-#REF!)</f>
        <v/>
      </c>
      <c r="U113" s="144" t="str">
        <f>+IF(F113=0,"",'Ark1'!U169)</f>
        <v/>
      </c>
      <c r="V113" s="144" t="str">
        <f>+IF(F113=0,"",U113-#REF!)</f>
        <v/>
      </c>
      <c r="W113" s="70" t="str">
        <f>+IF(F113=0,"",'Ark1'!W169)</f>
        <v/>
      </c>
      <c r="X113" s="144" t="str">
        <f>+IF(F113=0,"",'Ark1'!X169)</f>
        <v/>
      </c>
      <c r="Y113" s="144" t="str">
        <f>+IF(F113=0,"",'Ark1'!Y169)</f>
        <v/>
      </c>
      <c r="Z113" s="111"/>
      <c r="AA113" s="144" t="str">
        <f>+IF(F113=0,"",'Ark1'!AA169)</f>
        <v/>
      </c>
      <c r="AB113" s="70" t="str">
        <f>+IF(F113=0,"",'Ark1'!AB169)</f>
        <v/>
      </c>
      <c r="AC113" s="70" t="str">
        <f>+IF(F113=0,"",'Ark1'!AC169)</f>
        <v/>
      </c>
      <c r="AD113" s="70" t="str">
        <f t="shared" si="13"/>
        <v/>
      </c>
      <c r="AE113" s="144"/>
      <c r="AF113" s="26"/>
      <c r="AP113"/>
      <c r="AT113"/>
      <c r="AU113"/>
      <c r="AV113"/>
      <c r="AW113"/>
      <c r="AX113"/>
      <c r="AY113"/>
      <c r="BC113"/>
      <c r="BD113"/>
      <c r="BE113"/>
    </row>
    <row r="114" spans="1:57" ht="15.6">
      <c r="A114" s="26"/>
      <c r="B114" s="69">
        <f>+'Ark1'!C170</f>
        <v>2023</v>
      </c>
      <c r="C114" s="69">
        <f>+'Ark1'!E170</f>
        <v>52</v>
      </c>
      <c r="D114" s="69" t="str">
        <f>+IF(F114=0,"",'Ark1'!Q170)</f>
        <v/>
      </c>
      <c r="E114" s="26"/>
      <c r="F114" s="145">
        <f>+'Ark1'!R170</f>
        <v>0</v>
      </c>
      <c r="G114" s="131"/>
      <c r="H114" s="144" t="str">
        <f>+IF(F114=0,"",'Ark1'!AG170)</f>
        <v/>
      </c>
      <c r="I114" s="144"/>
      <c r="J114" s="144" t="str">
        <f>+IF(F114=0,"",'Ark1'!AH170)</f>
        <v/>
      </c>
      <c r="K114" s="110"/>
      <c r="L114" s="114" t="str">
        <f>+IF(F114=0,"",'Ark1'!AJ170)</f>
        <v/>
      </c>
      <c r="M114" s="132"/>
      <c r="N114" s="60" t="str">
        <f>+IF(L114=0,"",'Ark1'!AK170)</f>
        <v/>
      </c>
      <c r="O114" s="60" t="str">
        <f>+IF(L114=0,"",'Ark1'!AL170)</f>
        <v/>
      </c>
      <c r="P114" s="132"/>
      <c r="Q114" s="70" t="str">
        <f>+IF(F114=0,"",'Ark1'!S170)</f>
        <v/>
      </c>
      <c r="R114" s="26"/>
      <c r="S114" s="70" t="str">
        <f>+IF(F114=0,"",'Ark1'!T170)</f>
        <v/>
      </c>
      <c r="T114" s="70" t="str">
        <f>+IF(F114=0,"",S114-#REF!)</f>
        <v/>
      </c>
      <c r="U114" s="144" t="str">
        <f>+IF(F114=0,"",'Ark1'!U170)</f>
        <v/>
      </c>
      <c r="V114" s="144" t="str">
        <f>+IF(F114=0,"",U114-#REF!)</f>
        <v/>
      </c>
      <c r="W114" s="70" t="str">
        <f>+IF(F114=0,"",'Ark1'!W170)</f>
        <v/>
      </c>
      <c r="X114" s="144" t="str">
        <f>+IF(F114=0,"",'Ark1'!X170)</f>
        <v/>
      </c>
      <c r="Y114" s="144" t="str">
        <f>+IF(F114=0,"",'Ark1'!Y170)</f>
        <v/>
      </c>
      <c r="Z114" s="111"/>
      <c r="AA114" s="144" t="str">
        <f>+IF(F114=0,"",'Ark1'!AA170)</f>
        <v/>
      </c>
      <c r="AB114" s="70" t="str">
        <f>+IF(F114=0,"",'Ark1'!AB170)</f>
        <v/>
      </c>
      <c r="AC114" s="70" t="str">
        <f>+IF(F114=0,"",'Ark1'!AC170)</f>
        <v/>
      </c>
      <c r="AD114" s="70" t="str">
        <f t="shared" si="13"/>
        <v/>
      </c>
      <c r="AE114" s="144"/>
      <c r="AF114" s="26"/>
      <c r="AP114"/>
      <c r="AT114"/>
      <c r="AU114"/>
      <c r="AV114"/>
      <c r="AW114"/>
      <c r="AX114"/>
      <c r="AY114"/>
      <c r="BC114"/>
      <c r="BD114"/>
      <c r="BE114"/>
    </row>
    <row r="115" spans="1:57" ht="15.6">
      <c r="A115" s="26"/>
      <c r="B115" s="26"/>
      <c r="C115" s="26"/>
      <c r="D115" s="26"/>
      <c r="E115" s="26"/>
      <c r="F115" s="131"/>
      <c r="G115" s="131"/>
      <c r="H115" s="26"/>
      <c r="I115" s="26"/>
      <c r="J115" s="26"/>
      <c r="K115" s="110"/>
      <c r="L115" s="131"/>
      <c r="M115" s="132"/>
      <c r="N115" s="131"/>
      <c r="O115" s="131"/>
      <c r="P115" s="132"/>
      <c r="Q115" s="26"/>
      <c r="R115" s="26"/>
      <c r="S115" s="26"/>
      <c r="T115" s="26"/>
      <c r="U115" s="110"/>
      <c r="V115" s="26"/>
      <c r="W115" s="26"/>
      <c r="X115" s="26"/>
      <c r="Y115" s="26"/>
      <c r="Z115" s="111"/>
      <c r="AA115" s="26"/>
      <c r="AB115" s="26"/>
      <c r="AC115" s="26"/>
      <c r="AD115" s="26"/>
      <c r="AE115" s="26"/>
      <c r="AF115" s="26"/>
      <c r="AP115"/>
      <c r="AT115"/>
      <c r="AU115"/>
      <c r="AV115"/>
      <c r="AW115"/>
      <c r="AX115"/>
      <c r="AY115"/>
      <c r="BC115"/>
      <c r="BD115"/>
      <c r="BE115"/>
    </row>
    <row r="116" spans="1:57" ht="15.6">
      <c r="A116" s="26"/>
      <c r="B116" s="26"/>
      <c r="C116" s="26"/>
      <c r="D116" s="26"/>
      <c r="E116" s="26"/>
      <c r="F116" s="131"/>
      <c r="G116" s="131"/>
      <c r="H116" s="26"/>
      <c r="I116" s="26"/>
      <c r="J116" s="26"/>
      <c r="K116" s="26"/>
      <c r="L116" s="131"/>
      <c r="M116" s="131"/>
      <c r="N116" s="131"/>
      <c r="O116" s="131"/>
      <c r="P116" s="131"/>
      <c r="Q116" s="26"/>
      <c r="R116" s="26"/>
      <c r="S116" s="26"/>
      <c r="T116" s="26"/>
      <c r="U116" s="110"/>
      <c r="V116" s="26"/>
      <c r="W116" s="26"/>
      <c r="X116" s="26"/>
      <c r="Y116" s="26"/>
      <c r="Z116" s="111"/>
      <c r="AA116" s="26"/>
      <c r="AB116" s="26"/>
      <c r="AC116" s="26"/>
      <c r="AD116" s="26"/>
      <c r="AE116" s="26"/>
      <c r="AF116" s="26"/>
      <c r="AP116"/>
      <c r="AT116"/>
      <c r="AU116"/>
      <c r="AV116"/>
      <c r="AW116"/>
      <c r="AX116"/>
      <c r="AY116"/>
      <c r="BC116"/>
      <c r="BD116"/>
      <c r="BE116"/>
    </row>
    <row r="117" spans="1:57" ht="15.6">
      <c r="A117" s="26"/>
      <c r="B117" s="26"/>
      <c r="C117" s="26"/>
      <c r="D117" s="26"/>
      <c r="E117" s="26"/>
      <c r="F117" s="131"/>
      <c r="G117" s="131"/>
      <c r="H117" s="26"/>
      <c r="I117" s="26"/>
      <c r="J117" s="26"/>
      <c r="K117" s="26"/>
      <c r="L117" s="131"/>
      <c r="M117" s="131"/>
      <c r="N117" s="131"/>
      <c r="O117" s="131"/>
      <c r="P117" s="131"/>
      <c r="Q117" s="26"/>
      <c r="R117" s="26"/>
      <c r="S117" s="26"/>
      <c r="T117" s="26"/>
      <c r="U117" s="110"/>
      <c r="V117" s="26"/>
      <c r="W117" s="26"/>
      <c r="X117" s="26"/>
      <c r="Y117" s="26"/>
      <c r="Z117" s="111"/>
      <c r="AA117" s="26"/>
      <c r="AB117" s="26"/>
      <c r="AC117" s="26"/>
      <c r="AD117" s="26"/>
      <c r="AE117" s="26"/>
      <c r="AF117" s="26"/>
      <c r="AP117"/>
      <c r="AT117"/>
      <c r="AU117"/>
      <c r="AV117"/>
      <c r="AW117"/>
      <c r="AX117"/>
      <c r="AY117"/>
      <c r="BC117"/>
      <c r="BD117"/>
      <c r="BE117"/>
    </row>
    <row r="118" spans="1:57" ht="15.6">
      <c r="H118"/>
      <c r="I118"/>
      <c r="J118"/>
      <c r="K118"/>
      <c r="Z118" s="111"/>
      <c r="AA118"/>
      <c r="AP118"/>
      <c r="AT118"/>
      <c r="AU118"/>
      <c r="AV118"/>
      <c r="AW118"/>
      <c r="AX118"/>
      <c r="AY118"/>
      <c r="BC118"/>
      <c r="BD118"/>
      <c r="BE118"/>
    </row>
    <row r="119" spans="1:57" ht="15.6">
      <c r="H119"/>
      <c r="I119"/>
      <c r="J119"/>
      <c r="K119"/>
      <c r="Z119" s="111"/>
      <c r="AA119"/>
      <c r="AP119"/>
      <c r="AT119"/>
      <c r="AU119"/>
      <c r="AV119"/>
      <c r="AW119"/>
      <c r="AX119"/>
      <c r="AY119"/>
      <c r="BC119"/>
      <c r="BD119"/>
      <c r="BE119"/>
    </row>
    <row r="120" spans="1:57" ht="15.6">
      <c r="H120"/>
      <c r="I120"/>
      <c r="J120"/>
      <c r="K120"/>
      <c r="Z120" s="111"/>
      <c r="AA120"/>
      <c r="AP120"/>
      <c r="AT120"/>
      <c r="AU120"/>
      <c r="AV120"/>
      <c r="AW120"/>
      <c r="AX120"/>
      <c r="AY120"/>
      <c r="BC120"/>
      <c r="BD120"/>
      <c r="BE120"/>
    </row>
    <row r="121" spans="1:57" ht="15.6">
      <c r="H121"/>
      <c r="I121"/>
      <c r="J121"/>
      <c r="K121"/>
      <c r="Z121" s="111"/>
      <c r="AA121"/>
      <c r="AP121"/>
      <c r="AT121"/>
      <c r="AU121"/>
      <c r="AV121"/>
      <c r="AW121"/>
      <c r="AX121"/>
      <c r="AY121"/>
      <c r="BC121"/>
      <c r="BD121"/>
      <c r="BE121"/>
    </row>
    <row r="122" spans="1:57" ht="15.6">
      <c r="H122"/>
      <c r="I122"/>
      <c r="J122"/>
      <c r="K122"/>
      <c r="Z122" s="111"/>
      <c r="AA122"/>
      <c r="AP122"/>
      <c r="AT122"/>
      <c r="AU122"/>
      <c r="AV122"/>
      <c r="AW122"/>
      <c r="AX122"/>
      <c r="AY122"/>
      <c r="BC122"/>
      <c r="BD122"/>
      <c r="BE122"/>
    </row>
    <row r="123" spans="1:57" ht="15.6">
      <c r="H123"/>
      <c r="I123"/>
      <c r="J123"/>
      <c r="K123"/>
      <c r="Z123" s="111"/>
      <c r="AA123"/>
      <c r="AP123"/>
      <c r="AT123"/>
      <c r="AU123"/>
      <c r="AV123"/>
      <c r="AW123"/>
      <c r="AX123"/>
      <c r="AY123"/>
      <c r="BC123"/>
      <c r="BD123"/>
      <c r="BE123"/>
    </row>
    <row r="124" spans="1:57" ht="15.6">
      <c r="H124"/>
      <c r="I124"/>
      <c r="J124"/>
      <c r="K124"/>
      <c r="Z124" s="111"/>
      <c r="AA124"/>
      <c r="AP124"/>
      <c r="AT124"/>
      <c r="AU124"/>
      <c r="AV124"/>
      <c r="AW124"/>
      <c r="AX124"/>
      <c r="AY124"/>
      <c r="BC124"/>
      <c r="BD124"/>
      <c r="BE124"/>
    </row>
    <row r="125" spans="1:57" ht="15.6">
      <c r="H125"/>
      <c r="I125"/>
      <c r="J125"/>
      <c r="K125"/>
      <c r="Z125" s="111"/>
      <c r="AA125"/>
      <c r="AP125"/>
      <c r="AT125"/>
      <c r="AU125"/>
      <c r="AV125"/>
      <c r="AW125"/>
      <c r="AX125"/>
      <c r="AY125"/>
      <c r="BC125"/>
      <c r="BD125"/>
      <c r="BE125"/>
    </row>
    <row r="126" spans="1:57" ht="15.6">
      <c r="H126"/>
      <c r="I126"/>
      <c r="J126"/>
      <c r="K126"/>
      <c r="Z126" s="111"/>
      <c r="AA126"/>
      <c r="AP126"/>
      <c r="AT126"/>
      <c r="AU126"/>
      <c r="AV126"/>
      <c r="AW126"/>
      <c r="AX126"/>
      <c r="AY126"/>
      <c r="BC126"/>
      <c r="BD126"/>
      <c r="BE126"/>
    </row>
    <row r="127" spans="1:57" ht="15.6">
      <c r="H127"/>
      <c r="I127"/>
      <c r="J127"/>
      <c r="K127"/>
      <c r="Z127" s="111"/>
      <c r="AA127"/>
      <c r="AP127"/>
      <c r="AT127"/>
      <c r="AU127"/>
      <c r="AV127"/>
      <c r="AW127"/>
      <c r="AX127"/>
      <c r="AY127"/>
      <c r="BC127"/>
      <c r="BD127"/>
      <c r="BE127"/>
    </row>
    <row r="128" spans="1:57" ht="15.6">
      <c r="H128"/>
      <c r="I128"/>
      <c r="J128"/>
      <c r="K128"/>
      <c r="Z128" s="111"/>
      <c r="AA128"/>
      <c r="AP128"/>
      <c r="AT128"/>
      <c r="AU128"/>
      <c r="AV128"/>
      <c r="AW128"/>
      <c r="AX128"/>
      <c r="AY128"/>
      <c r="BC128"/>
      <c r="BD128"/>
      <c r="BE128"/>
    </row>
    <row r="129" spans="8:57" ht="15.6">
      <c r="H129"/>
      <c r="I129"/>
      <c r="J129"/>
      <c r="K129"/>
      <c r="Z129" s="111"/>
      <c r="AA129"/>
      <c r="AP129"/>
      <c r="AT129"/>
      <c r="AU129"/>
      <c r="AV129"/>
      <c r="AW129"/>
      <c r="AX129"/>
      <c r="AY129"/>
      <c r="BC129"/>
      <c r="BD129"/>
      <c r="BE129"/>
    </row>
    <row r="130" spans="8:57" ht="15.6">
      <c r="H130"/>
      <c r="I130"/>
      <c r="J130"/>
      <c r="K130"/>
      <c r="Z130" s="111"/>
      <c r="AA130"/>
      <c r="AP130"/>
      <c r="AT130"/>
      <c r="AU130"/>
      <c r="AV130"/>
      <c r="AW130"/>
      <c r="AX130"/>
      <c r="AY130"/>
      <c r="BC130"/>
      <c r="BD130"/>
      <c r="BE130"/>
    </row>
    <row r="131" spans="8:57" ht="15.6">
      <c r="H131"/>
      <c r="I131"/>
      <c r="J131"/>
      <c r="K131"/>
      <c r="Z131" s="111"/>
      <c r="AA131"/>
      <c r="AP131"/>
      <c r="AT131"/>
      <c r="AU131"/>
      <c r="AV131"/>
      <c r="AW131"/>
      <c r="AX131"/>
      <c r="AY131"/>
      <c r="BC131"/>
      <c r="BD131"/>
      <c r="BE131"/>
    </row>
    <row r="132" spans="8:57" ht="15.6">
      <c r="H132"/>
      <c r="I132"/>
      <c r="J132"/>
      <c r="K132"/>
      <c r="Z132" s="111"/>
      <c r="AA132"/>
      <c r="AP132"/>
      <c r="AT132"/>
      <c r="AU132"/>
      <c r="AV132"/>
      <c r="AW132"/>
      <c r="AX132"/>
      <c r="AY132"/>
      <c r="BC132"/>
      <c r="BD132"/>
      <c r="BE132"/>
    </row>
    <row r="133" spans="8:57" ht="15.6">
      <c r="H133"/>
      <c r="I133"/>
      <c r="J133"/>
      <c r="K133"/>
      <c r="Z133" s="111"/>
      <c r="AA133"/>
      <c r="AP133"/>
      <c r="AT133"/>
      <c r="AU133"/>
      <c r="AV133"/>
      <c r="AW133"/>
      <c r="AX133"/>
      <c r="AY133"/>
      <c r="BC133"/>
      <c r="BD133"/>
      <c r="BE133"/>
    </row>
    <row r="134" spans="8:57" ht="15.6">
      <c r="H134"/>
      <c r="I134"/>
      <c r="J134"/>
      <c r="K134"/>
      <c r="Z134" s="111"/>
      <c r="AA134"/>
      <c r="AP134"/>
      <c r="AT134"/>
      <c r="AU134"/>
      <c r="AV134"/>
      <c r="AW134"/>
      <c r="AX134"/>
      <c r="AY134"/>
      <c r="BC134"/>
      <c r="BD134"/>
      <c r="BE134"/>
    </row>
    <row r="135" spans="8:57" ht="15.6">
      <c r="H135"/>
      <c r="I135"/>
      <c r="J135"/>
      <c r="K135"/>
      <c r="Z135" s="111"/>
      <c r="AA135"/>
      <c r="AP135"/>
      <c r="AT135"/>
      <c r="AU135"/>
      <c r="AV135"/>
      <c r="AW135"/>
      <c r="AX135"/>
      <c r="AY135"/>
      <c r="BC135"/>
      <c r="BD135"/>
      <c r="BE135"/>
    </row>
    <row r="136" spans="8:57" ht="15.6">
      <c r="H136"/>
      <c r="I136"/>
      <c r="J136"/>
      <c r="K136"/>
      <c r="Z136" s="111"/>
      <c r="AA136"/>
      <c r="AP136"/>
      <c r="AT136"/>
      <c r="AU136"/>
      <c r="AV136"/>
      <c r="AW136"/>
      <c r="AX136"/>
      <c r="AY136"/>
      <c r="BC136"/>
      <c r="BD136"/>
      <c r="BE136"/>
    </row>
    <row r="137" spans="8:57" ht="15.6">
      <c r="H137"/>
      <c r="I137"/>
      <c r="J137"/>
      <c r="K137"/>
      <c r="Z137" s="111"/>
      <c r="AA137"/>
      <c r="AP137"/>
      <c r="AT137"/>
      <c r="AU137"/>
      <c r="AV137"/>
      <c r="AW137"/>
      <c r="AX137"/>
      <c r="AY137"/>
      <c r="BC137"/>
      <c r="BD137"/>
      <c r="BE137"/>
    </row>
    <row r="138" spans="8:57" ht="15.6">
      <c r="H138"/>
      <c r="I138"/>
      <c r="J138"/>
      <c r="K138"/>
      <c r="Z138" s="111"/>
      <c r="AA138"/>
      <c r="AP138"/>
      <c r="AT138"/>
      <c r="AU138"/>
      <c r="AV138"/>
      <c r="AW138"/>
      <c r="AX138"/>
      <c r="AY138"/>
      <c r="BC138"/>
      <c r="BD138"/>
      <c r="BE138"/>
    </row>
    <row r="139" spans="8:57" ht="15.6">
      <c r="H139"/>
      <c r="I139"/>
      <c r="J139"/>
      <c r="K139"/>
      <c r="Z139" s="111"/>
      <c r="AA139"/>
      <c r="AP139"/>
      <c r="AT139"/>
      <c r="AU139"/>
      <c r="AV139"/>
      <c r="AW139"/>
      <c r="AX139"/>
      <c r="AY139"/>
      <c r="BC139"/>
      <c r="BD139"/>
      <c r="BE139"/>
    </row>
    <row r="140" spans="8:57" ht="15.6">
      <c r="H140"/>
      <c r="I140"/>
      <c r="J140"/>
      <c r="K140"/>
      <c r="Z140" s="111"/>
      <c r="AA140"/>
      <c r="AP140"/>
      <c r="AT140"/>
      <c r="AU140"/>
      <c r="AV140"/>
      <c r="AW140"/>
      <c r="AX140"/>
      <c r="AY140"/>
      <c r="BC140"/>
      <c r="BD140"/>
      <c r="BE140"/>
    </row>
    <row r="141" spans="8:57" ht="15.6">
      <c r="H141"/>
      <c r="I141"/>
      <c r="J141"/>
      <c r="K141"/>
      <c r="Z141" s="111"/>
      <c r="AA141"/>
      <c r="AP141"/>
      <c r="AT141"/>
      <c r="AU141"/>
      <c r="AV141"/>
      <c r="AW141"/>
      <c r="AX141"/>
      <c r="AY141"/>
      <c r="BC141"/>
      <c r="BD141"/>
      <c r="BE141"/>
    </row>
    <row r="142" spans="8:57" ht="15.6">
      <c r="H142"/>
      <c r="I142"/>
      <c r="J142"/>
      <c r="K142"/>
      <c r="Z142" s="111"/>
      <c r="AA142"/>
      <c r="AP142"/>
      <c r="AT142"/>
      <c r="AU142"/>
      <c r="AV142"/>
      <c r="AW142"/>
      <c r="AX142"/>
      <c r="AY142"/>
      <c r="BC142"/>
      <c r="BD142"/>
      <c r="BE142"/>
    </row>
    <row r="143" spans="8:57" ht="15.6">
      <c r="H143"/>
      <c r="I143"/>
      <c r="J143"/>
      <c r="K143"/>
      <c r="Z143" s="111"/>
      <c r="AA143"/>
      <c r="AP143"/>
      <c r="AT143"/>
      <c r="AU143"/>
      <c r="AV143"/>
      <c r="AW143"/>
      <c r="AX143"/>
      <c r="AY143"/>
      <c r="BC143"/>
      <c r="BD143"/>
      <c r="BE143"/>
    </row>
    <row r="144" spans="8:57" ht="15.6">
      <c r="H144"/>
      <c r="I144"/>
      <c r="J144"/>
      <c r="K144"/>
      <c r="Z144" s="111"/>
      <c r="AA144"/>
      <c r="AP144"/>
      <c r="AT144"/>
      <c r="AU144"/>
      <c r="AV144"/>
      <c r="AW144"/>
      <c r="AX144"/>
      <c r="AY144"/>
      <c r="BC144"/>
      <c r="BD144"/>
      <c r="BE144"/>
    </row>
    <row r="145" spans="8:57" ht="15.6">
      <c r="H145"/>
      <c r="I145"/>
      <c r="J145"/>
      <c r="K145"/>
      <c r="Z145" s="111"/>
      <c r="AA145"/>
      <c r="AP145"/>
      <c r="AT145"/>
      <c r="AU145"/>
      <c r="AV145"/>
      <c r="AW145"/>
      <c r="AX145"/>
      <c r="AY145"/>
      <c r="BC145"/>
      <c r="BD145"/>
      <c r="BE145"/>
    </row>
    <row r="146" spans="8:57" ht="15.6">
      <c r="H146"/>
      <c r="I146"/>
      <c r="J146"/>
      <c r="K146"/>
      <c r="Z146" s="111"/>
      <c r="AA146"/>
      <c r="AP146"/>
      <c r="AT146"/>
      <c r="AU146"/>
      <c r="AV146"/>
      <c r="AW146"/>
      <c r="AX146"/>
      <c r="AY146"/>
      <c r="BC146"/>
      <c r="BD146"/>
      <c r="BE146"/>
    </row>
    <row r="147" spans="8:57" ht="15.6">
      <c r="H147"/>
      <c r="I147"/>
      <c r="J147"/>
      <c r="K147"/>
      <c r="Z147" s="111"/>
      <c r="AA147"/>
      <c r="AP147"/>
      <c r="AT147"/>
      <c r="AU147"/>
      <c r="AV147"/>
      <c r="AW147"/>
      <c r="AX147"/>
      <c r="AY147"/>
      <c r="BC147"/>
      <c r="BD147"/>
      <c r="BE147"/>
    </row>
    <row r="148" spans="8:57" ht="15.6">
      <c r="H148"/>
      <c r="I148"/>
      <c r="J148"/>
      <c r="K148"/>
      <c r="Z148" s="111"/>
      <c r="AA148"/>
      <c r="AP148"/>
      <c r="AT148"/>
      <c r="AU148"/>
      <c r="AV148"/>
      <c r="AW148"/>
      <c r="AX148"/>
      <c r="AY148"/>
      <c r="BC148"/>
      <c r="BD148"/>
      <c r="BE148"/>
    </row>
    <row r="149" spans="8:57" ht="15.6">
      <c r="H149"/>
      <c r="I149"/>
      <c r="J149"/>
      <c r="K149"/>
      <c r="Z149" s="111"/>
      <c r="AA149"/>
      <c r="AP149"/>
      <c r="AT149"/>
      <c r="AU149"/>
      <c r="AV149"/>
      <c r="AW149"/>
      <c r="AX149"/>
      <c r="AY149"/>
      <c r="BC149"/>
      <c r="BD149"/>
      <c r="BE149"/>
    </row>
    <row r="150" spans="8:57" ht="15.6">
      <c r="H150"/>
      <c r="I150"/>
      <c r="J150"/>
      <c r="K150"/>
      <c r="Z150" s="111"/>
      <c r="AA150"/>
      <c r="AP150"/>
      <c r="AT150"/>
      <c r="AU150"/>
      <c r="AV150"/>
      <c r="AW150"/>
      <c r="AX150"/>
      <c r="AY150"/>
      <c r="BC150"/>
      <c r="BD150"/>
      <c r="BE150"/>
    </row>
    <row r="151" spans="8:57" ht="15.6">
      <c r="H151"/>
      <c r="I151"/>
      <c r="J151"/>
      <c r="K151"/>
      <c r="Z151" s="111"/>
      <c r="AA151"/>
      <c r="AP151"/>
      <c r="AT151"/>
      <c r="AU151"/>
      <c r="AV151"/>
      <c r="AW151"/>
      <c r="AX151"/>
      <c r="AY151"/>
      <c r="BC151"/>
      <c r="BD151"/>
      <c r="BE151"/>
    </row>
    <row r="152" spans="8:57" ht="15.6">
      <c r="H152"/>
      <c r="I152"/>
      <c r="J152"/>
      <c r="K152"/>
      <c r="Z152" s="111"/>
      <c r="AA152"/>
      <c r="AP152"/>
      <c r="AT152"/>
      <c r="AU152"/>
      <c r="AV152"/>
      <c r="AW152"/>
      <c r="AX152"/>
      <c r="AY152"/>
      <c r="BC152"/>
      <c r="BD152"/>
      <c r="BE152"/>
    </row>
    <row r="153" spans="8:57" ht="15.6">
      <c r="H153"/>
      <c r="I153"/>
      <c r="J153"/>
      <c r="K153"/>
      <c r="Z153" s="111"/>
      <c r="AA153"/>
      <c r="AP153"/>
      <c r="AT153"/>
      <c r="AU153"/>
      <c r="AV153"/>
      <c r="AW153"/>
      <c r="AX153"/>
      <c r="AY153"/>
      <c r="BC153"/>
      <c r="BD153"/>
      <c r="BE153"/>
    </row>
    <row r="154" spans="8:57" ht="15.6">
      <c r="H154"/>
      <c r="I154"/>
      <c r="J154"/>
      <c r="K154"/>
      <c r="Z154" s="111"/>
      <c r="AA154"/>
      <c r="AP154"/>
      <c r="AT154"/>
      <c r="AU154"/>
      <c r="AV154"/>
      <c r="AW154"/>
      <c r="AX154"/>
      <c r="AY154"/>
      <c r="BC154"/>
      <c r="BD154"/>
      <c r="BE154"/>
    </row>
    <row r="155" spans="8:57" ht="15.6">
      <c r="H155"/>
      <c r="I155"/>
      <c r="J155"/>
      <c r="K155"/>
      <c r="Z155" s="111"/>
      <c r="AA155"/>
      <c r="AP155"/>
      <c r="AT155"/>
      <c r="AU155"/>
      <c r="AV155"/>
      <c r="AW155"/>
      <c r="AX155"/>
      <c r="AY155"/>
      <c r="BC155"/>
      <c r="BD155"/>
      <c r="BE155"/>
    </row>
    <row r="156" spans="8:57" ht="15.6">
      <c r="H156"/>
      <c r="I156"/>
      <c r="J156"/>
      <c r="K156"/>
      <c r="Z156" s="111"/>
      <c r="AA156"/>
      <c r="AP156"/>
      <c r="AT156"/>
      <c r="AU156"/>
      <c r="AV156"/>
      <c r="AW156"/>
      <c r="AX156"/>
      <c r="AY156"/>
      <c r="BC156"/>
      <c r="BD156"/>
      <c r="BE156"/>
    </row>
    <row r="157" spans="8:57" ht="15.6">
      <c r="H157"/>
      <c r="I157"/>
      <c r="J157"/>
      <c r="K157"/>
      <c r="Z157" s="111"/>
      <c r="AA157"/>
      <c r="AP157"/>
      <c r="AT157"/>
      <c r="AU157"/>
      <c r="AV157"/>
      <c r="AW157"/>
      <c r="AX157"/>
      <c r="AY157"/>
      <c r="BC157"/>
      <c r="BD157"/>
      <c r="BE157"/>
    </row>
    <row r="158" spans="8:57" ht="15.6">
      <c r="H158"/>
      <c r="I158"/>
      <c r="J158"/>
      <c r="K158"/>
      <c r="Z158" s="111"/>
      <c r="AA158"/>
      <c r="AP158"/>
      <c r="AT158"/>
      <c r="AU158"/>
      <c r="AV158"/>
      <c r="AW158"/>
      <c r="AX158"/>
      <c r="AY158"/>
      <c r="BC158"/>
      <c r="BD158"/>
      <c r="BE158"/>
    </row>
    <row r="159" spans="8:57" ht="15.6">
      <c r="H159"/>
      <c r="I159"/>
      <c r="J159"/>
      <c r="K159"/>
      <c r="Z159" s="111"/>
      <c r="AA159"/>
      <c r="AP159"/>
      <c r="AT159"/>
      <c r="AU159"/>
      <c r="AV159"/>
      <c r="AW159"/>
      <c r="AX159"/>
      <c r="AY159"/>
      <c r="BC159"/>
      <c r="BD159"/>
      <c r="BE159"/>
    </row>
    <row r="160" spans="8:57" ht="15.6">
      <c r="H160"/>
      <c r="I160"/>
      <c r="J160"/>
      <c r="K160"/>
      <c r="Z160" s="111"/>
      <c r="AA160"/>
      <c r="AP160"/>
      <c r="AT160"/>
      <c r="AU160"/>
      <c r="AV160"/>
      <c r="AW160"/>
      <c r="AX160"/>
      <c r="AY160"/>
      <c r="BC160"/>
      <c r="BD160"/>
      <c r="BE160"/>
    </row>
    <row r="161" spans="8:57" ht="15.6">
      <c r="H161"/>
      <c r="I161"/>
      <c r="J161"/>
      <c r="K161"/>
      <c r="Z161" s="111"/>
      <c r="AA161"/>
      <c r="AP161"/>
      <c r="AT161"/>
      <c r="AU161"/>
      <c r="AV161"/>
      <c r="AW161"/>
      <c r="AX161"/>
      <c r="AY161"/>
      <c r="BC161"/>
      <c r="BD161"/>
      <c r="BE161"/>
    </row>
    <row r="162" spans="8:57" ht="15.6">
      <c r="H162"/>
      <c r="I162"/>
      <c r="J162"/>
      <c r="K162"/>
      <c r="Z162" s="111"/>
      <c r="AA162"/>
      <c r="AP162"/>
      <c r="AT162"/>
      <c r="AU162"/>
      <c r="AV162"/>
      <c r="AW162"/>
      <c r="AX162"/>
      <c r="AY162"/>
      <c r="BC162"/>
      <c r="BD162"/>
      <c r="BE162"/>
    </row>
    <row r="163" spans="8:57" ht="15.6">
      <c r="H163"/>
      <c r="I163"/>
      <c r="J163"/>
      <c r="K163"/>
      <c r="Z163" s="111"/>
      <c r="AA163"/>
      <c r="AP163"/>
      <c r="AT163"/>
      <c r="AU163"/>
      <c r="AV163"/>
      <c r="AW163"/>
      <c r="AX163"/>
      <c r="AY163"/>
      <c r="BC163"/>
      <c r="BD163"/>
      <c r="BE163"/>
    </row>
    <row r="164" spans="8:57" ht="15.6">
      <c r="H164"/>
      <c r="I164"/>
      <c r="J164"/>
      <c r="K164"/>
      <c r="Z164" s="111"/>
      <c r="AA164"/>
      <c r="AP164"/>
      <c r="AT164"/>
      <c r="AU164"/>
      <c r="AV164"/>
      <c r="AW164"/>
      <c r="AX164"/>
      <c r="AY164"/>
      <c r="BC164"/>
      <c r="BD164"/>
      <c r="BE164"/>
    </row>
    <row r="165" spans="8:57" ht="15.6">
      <c r="H165"/>
      <c r="I165"/>
      <c r="J165"/>
      <c r="K165"/>
      <c r="Z165" s="111"/>
      <c r="AA165"/>
      <c r="AP165"/>
      <c r="AT165"/>
      <c r="AU165"/>
      <c r="AV165"/>
      <c r="AW165"/>
      <c r="AX165"/>
      <c r="AY165"/>
      <c r="BC165"/>
      <c r="BD165"/>
      <c r="BE165"/>
    </row>
    <row r="166" spans="8:57" ht="15.6">
      <c r="H166"/>
      <c r="I166"/>
      <c r="J166"/>
      <c r="K166"/>
      <c r="Z166" s="111"/>
      <c r="AA166"/>
      <c r="AP166"/>
      <c r="AT166"/>
      <c r="AU166"/>
      <c r="AV166"/>
      <c r="AW166"/>
      <c r="AX166"/>
      <c r="AY166"/>
      <c r="BC166"/>
      <c r="BD166"/>
      <c r="BE166"/>
    </row>
    <row r="167" spans="8:57" ht="15.6">
      <c r="H167"/>
      <c r="I167"/>
      <c r="J167"/>
      <c r="K167"/>
      <c r="Z167" s="111"/>
      <c r="AA167"/>
      <c r="AP167"/>
      <c r="AT167"/>
      <c r="AU167"/>
      <c r="AV167"/>
      <c r="AW167"/>
      <c r="AX167"/>
      <c r="AY167"/>
      <c r="BC167"/>
      <c r="BD167"/>
      <c r="BE167"/>
    </row>
    <row r="168" spans="8:57" ht="15.6">
      <c r="H168"/>
      <c r="I168"/>
      <c r="J168"/>
      <c r="K168"/>
      <c r="Z168" s="111"/>
      <c r="AA168"/>
      <c r="AP168"/>
      <c r="AT168"/>
      <c r="AU168"/>
      <c r="AV168"/>
      <c r="AW168"/>
      <c r="AX168"/>
      <c r="AY168"/>
      <c r="BC168"/>
      <c r="BD168"/>
      <c r="BE168"/>
    </row>
    <row r="169" spans="8:57" ht="15.6">
      <c r="H169"/>
      <c r="I169"/>
      <c r="J169"/>
      <c r="K169"/>
      <c r="Z169" s="111"/>
      <c r="AA169"/>
      <c r="AP169"/>
      <c r="AT169"/>
      <c r="AU169"/>
      <c r="AV169"/>
      <c r="AW169"/>
      <c r="AX169"/>
      <c r="AY169"/>
      <c r="BC169"/>
      <c r="BD169"/>
      <c r="BE169"/>
    </row>
    <row r="170" spans="8:57" ht="15.6">
      <c r="H170"/>
      <c r="I170"/>
      <c r="J170"/>
      <c r="K170"/>
      <c r="Z170" s="111"/>
      <c r="AA170"/>
      <c r="AP170"/>
      <c r="AT170"/>
      <c r="AU170"/>
      <c r="AV170"/>
      <c r="AW170"/>
      <c r="AX170"/>
      <c r="AY170"/>
      <c r="BC170"/>
      <c r="BD170"/>
      <c r="BE170"/>
    </row>
    <row r="171" spans="8:57" ht="15.6">
      <c r="H171"/>
      <c r="I171"/>
      <c r="J171"/>
      <c r="K171"/>
      <c r="Z171" s="111"/>
      <c r="AA171"/>
      <c r="AP171"/>
      <c r="AT171"/>
      <c r="AU171"/>
      <c r="AV171"/>
      <c r="AW171"/>
      <c r="AX171"/>
      <c r="AY171"/>
      <c r="BC171"/>
      <c r="BD171"/>
      <c r="BE171"/>
    </row>
    <row r="172" spans="8:57" ht="15.6">
      <c r="H172"/>
      <c r="I172"/>
      <c r="J172"/>
      <c r="K172"/>
      <c r="Z172" s="111"/>
      <c r="AA172"/>
      <c r="AP172"/>
      <c r="AT172"/>
      <c r="AU172"/>
      <c r="AV172"/>
      <c r="AW172"/>
      <c r="AX172"/>
      <c r="AY172"/>
      <c r="BC172"/>
      <c r="BD172"/>
      <c r="BE172"/>
    </row>
    <row r="173" spans="8:57" ht="15.6">
      <c r="H173"/>
      <c r="I173"/>
      <c r="J173"/>
      <c r="K173"/>
      <c r="Z173" s="111"/>
      <c r="AA173"/>
      <c r="AP173"/>
      <c r="AT173"/>
      <c r="AU173"/>
      <c r="AV173"/>
      <c r="AW173"/>
      <c r="AX173"/>
      <c r="AY173"/>
      <c r="BC173"/>
      <c r="BD173"/>
      <c r="BE173"/>
    </row>
    <row r="174" spans="8:57" ht="15.6">
      <c r="H174"/>
      <c r="I174"/>
      <c r="J174"/>
      <c r="K174"/>
      <c r="Z174" s="111"/>
      <c r="AA174"/>
      <c r="AP174"/>
      <c r="AT174"/>
      <c r="AU174"/>
      <c r="AV174"/>
      <c r="AW174"/>
      <c r="AX174"/>
      <c r="AY174"/>
      <c r="BC174"/>
      <c r="BD174"/>
      <c r="BE174"/>
    </row>
    <row r="175" spans="8:57" ht="15.6">
      <c r="H175"/>
      <c r="I175"/>
      <c r="J175"/>
      <c r="K175"/>
      <c r="Z175" s="111"/>
      <c r="AA175"/>
      <c r="AP175"/>
      <c r="AT175"/>
      <c r="AU175"/>
      <c r="AV175"/>
      <c r="AW175"/>
      <c r="AX175"/>
      <c r="AY175"/>
      <c r="BC175"/>
      <c r="BD175"/>
      <c r="BE175"/>
    </row>
    <row r="176" spans="8:57" ht="15.6">
      <c r="H176"/>
      <c r="I176"/>
      <c r="J176"/>
      <c r="K176"/>
      <c r="Z176" s="111"/>
      <c r="AA176"/>
      <c r="AP176"/>
      <c r="AT176"/>
      <c r="AU176"/>
      <c r="AV176"/>
      <c r="AW176"/>
      <c r="AX176"/>
      <c r="AY176"/>
      <c r="BC176"/>
      <c r="BD176"/>
      <c r="BE176"/>
    </row>
    <row r="177" spans="8:57" ht="15.6">
      <c r="H177"/>
      <c r="I177"/>
      <c r="J177"/>
      <c r="K177"/>
      <c r="Z177" s="111"/>
      <c r="AA177"/>
      <c r="AP177"/>
      <c r="AT177"/>
      <c r="AU177"/>
      <c r="AV177"/>
      <c r="AW177"/>
      <c r="AX177"/>
      <c r="AY177"/>
      <c r="BC177"/>
      <c r="BD177"/>
      <c r="BE177"/>
    </row>
    <row r="178" spans="8:57" ht="15.6">
      <c r="H178"/>
      <c r="I178"/>
      <c r="J178"/>
      <c r="K178"/>
      <c r="Z178" s="111"/>
      <c r="AA178"/>
      <c r="AP178"/>
      <c r="AT178"/>
      <c r="AU178"/>
      <c r="AV178"/>
      <c r="AW178"/>
      <c r="AX178"/>
      <c r="AY178"/>
      <c r="BC178"/>
      <c r="BD178"/>
      <c r="BE178"/>
    </row>
    <row r="179" spans="8:57" ht="15.6">
      <c r="H179"/>
      <c r="I179"/>
      <c r="J179"/>
      <c r="K179"/>
      <c r="Z179" s="111"/>
      <c r="AA179"/>
      <c r="AP179"/>
      <c r="AT179"/>
      <c r="AU179"/>
      <c r="AV179"/>
      <c r="AW179"/>
      <c r="AX179"/>
      <c r="AY179"/>
      <c r="BC179"/>
      <c r="BD179"/>
      <c r="BE179"/>
    </row>
    <row r="180" spans="8:57" ht="15.6">
      <c r="H180"/>
      <c r="I180"/>
      <c r="J180"/>
      <c r="K180"/>
      <c r="Z180" s="111"/>
      <c r="AA180"/>
      <c r="AP180"/>
      <c r="AT180"/>
      <c r="AU180"/>
      <c r="AV180"/>
      <c r="AW180"/>
      <c r="AX180"/>
      <c r="AY180"/>
      <c r="BC180"/>
      <c r="BD180"/>
      <c r="BE180"/>
    </row>
    <row r="181" spans="8:57" ht="15.6">
      <c r="H181"/>
      <c r="I181"/>
      <c r="J181"/>
      <c r="K181"/>
      <c r="Z181" s="111"/>
      <c r="AA181"/>
      <c r="AP181"/>
      <c r="AT181"/>
      <c r="AU181"/>
      <c r="AV181"/>
      <c r="AW181"/>
      <c r="AX181"/>
      <c r="AY181"/>
      <c r="BC181"/>
      <c r="BD181"/>
      <c r="BE181"/>
    </row>
    <row r="182" spans="8:57" ht="15.6">
      <c r="H182"/>
      <c r="I182"/>
      <c r="J182"/>
      <c r="K182"/>
      <c r="Z182" s="111"/>
      <c r="AA182"/>
      <c r="AP182"/>
      <c r="AT182"/>
      <c r="AU182"/>
      <c r="AV182"/>
      <c r="AW182"/>
      <c r="AX182"/>
      <c r="AY182"/>
      <c r="BC182"/>
      <c r="BD182"/>
      <c r="BE182"/>
    </row>
    <row r="183" spans="8:57" ht="15.6">
      <c r="H183"/>
      <c r="I183"/>
      <c r="J183"/>
      <c r="K183"/>
      <c r="Z183" s="111"/>
      <c r="AA183"/>
      <c r="AP183"/>
      <c r="AT183"/>
      <c r="AU183"/>
      <c r="AV183"/>
      <c r="AW183"/>
      <c r="AX183"/>
      <c r="AY183"/>
      <c r="BC183"/>
      <c r="BD183"/>
      <c r="BE183"/>
    </row>
    <row r="184" spans="8:57" ht="15.6">
      <c r="H184"/>
      <c r="I184"/>
      <c r="J184"/>
      <c r="K184"/>
      <c r="Z184" s="111"/>
      <c r="AA184"/>
      <c r="AP184"/>
      <c r="AT184"/>
      <c r="AU184"/>
      <c r="AV184"/>
      <c r="AW184"/>
      <c r="AX184"/>
      <c r="AY184"/>
      <c r="BC184"/>
      <c r="BD184"/>
      <c r="BE184"/>
    </row>
    <row r="185" spans="8:57" ht="15.6">
      <c r="H185"/>
      <c r="I185"/>
      <c r="J185"/>
      <c r="K185"/>
      <c r="Z185" s="111"/>
      <c r="AA185"/>
      <c r="AP185"/>
      <c r="AT185"/>
      <c r="AU185"/>
      <c r="AV185"/>
      <c r="AW185"/>
      <c r="AX185"/>
      <c r="AY185"/>
      <c r="BC185"/>
      <c r="BD185"/>
      <c r="BE185"/>
    </row>
    <row r="186" spans="8:57" ht="15.6">
      <c r="H186"/>
      <c r="I186"/>
      <c r="J186"/>
      <c r="K186"/>
      <c r="Z186" s="111"/>
      <c r="AA186"/>
      <c r="AP186"/>
      <c r="AT186"/>
      <c r="AU186"/>
      <c r="AV186"/>
      <c r="AW186"/>
      <c r="AX186"/>
      <c r="AY186"/>
      <c r="BC186"/>
      <c r="BD186"/>
      <c r="BE186"/>
    </row>
    <row r="187" spans="8:57" ht="15.6">
      <c r="H187"/>
      <c r="I187"/>
      <c r="J187"/>
      <c r="K187"/>
      <c r="Z187" s="111"/>
      <c r="AA187"/>
      <c r="AP187"/>
      <c r="AT187"/>
      <c r="AU187"/>
      <c r="AV187"/>
      <c r="AW187"/>
      <c r="AX187"/>
      <c r="AY187"/>
      <c r="BC187"/>
      <c r="BD187"/>
      <c r="BE187"/>
    </row>
    <row r="188" spans="8:57" ht="15.6">
      <c r="H188"/>
      <c r="I188"/>
      <c r="J188"/>
      <c r="K188"/>
      <c r="Z188" s="111"/>
      <c r="AA188"/>
      <c r="AP188"/>
      <c r="AT188"/>
      <c r="AU188"/>
      <c r="AV188"/>
      <c r="AW188"/>
      <c r="AX188"/>
      <c r="AY188"/>
      <c r="BC188"/>
      <c r="BD188"/>
      <c r="BE188"/>
    </row>
    <row r="189" spans="8:57" ht="15.6">
      <c r="H189"/>
      <c r="I189"/>
      <c r="J189"/>
      <c r="K189"/>
      <c r="Z189" s="111"/>
      <c r="AA189"/>
      <c r="AP189"/>
      <c r="AT189"/>
      <c r="AU189"/>
      <c r="AV189"/>
      <c r="AW189"/>
      <c r="AX189"/>
      <c r="AY189"/>
      <c r="BC189"/>
      <c r="BD189"/>
      <c r="BE189"/>
    </row>
    <row r="190" spans="8:57" ht="15.6">
      <c r="H190"/>
      <c r="I190"/>
      <c r="J190"/>
      <c r="K190"/>
      <c r="Z190" s="111"/>
      <c r="AA190"/>
      <c r="AP190"/>
      <c r="AT190"/>
      <c r="AU190"/>
      <c r="AV190"/>
      <c r="AW190"/>
      <c r="AX190"/>
      <c r="AY190"/>
      <c r="BC190"/>
      <c r="BD190"/>
      <c r="BE190"/>
    </row>
    <row r="191" spans="8:57" ht="15.6">
      <c r="H191"/>
      <c r="I191"/>
      <c r="J191"/>
      <c r="K191"/>
      <c r="Z191" s="111"/>
      <c r="AA191"/>
      <c r="AP191"/>
      <c r="AT191"/>
      <c r="AU191"/>
      <c r="AV191"/>
      <c r="AW191"/>
      <c r="AX191"/>
      <c r="AY191"/>
      <c r="BC191"/>
      <c r="BD191"/>
      <c r="BE191"/>
    </row>
    <row r="192" spans="8:57" ht="15.6">
      <c r="H192"/>
      <c r="I192"/>
      <c r="J192"/>
      <c r="K192"/>
      <c r="Z192" s="111"/>
      <c r="AA192"/>
      <c r="AP192"/>
      <c r="AT192"/>
      <c r="AU192"/>
      <c r="AV192"/>
      <c r="AW192"/>
      <c r="AX192"/>
      <c r="AY192"/>
      <c r="BC192"/>
      <c r="BD192"/>
      <c r="BE192"/>
    </row>
    <row r="193" spans="8:57" ht="15.6">
      <c r="H193"/>
      <c r="I193"/>
      <c r="J193"/>
      <c r="K193"/>
      <c r="Z193" s="111"/>
      <c r="AA193"/>
      <c r="AP193"/>
      <c r="AT193"/>
      <c r="AU193"/>
      <c r="AV193"/>
      <c r="AW193"/>
      <c r="AX193"/>
      <c r="AY193"/>
      <c r="BC193"/>
      <c r="BD193"/>
      <c r="BE193"/>
    </row>
    <row r="194" spans="8:57" ht="15.6">
      <c r="H194"/>
      <c r="I194"/>
      <c r="J194"/>
      <c r="K194"/>
      <c r="Z194" s="111"/>
      <c r="AA194"/>
      <c r="AP194"/>
      <c r="AT194"/>
      <c r="AU194"/>
      <c r="AV194"/>
      <c r="AW194"/>
      <c r="AX194"/>
      <c r="AY194"/>
      <c r="BC194"/>
      <c r="BD194"/>
      <c r="BE194"/>
    </row>
    <row r="195" spans="8:57" ht="15.6">
      <c r="H195"/>
      <c r="I195"/>
      <c r="J195"/>
      <c r="K195"/>
      <c r="Z195" s="111"/>
      <c r="AA195"/>
      <c r="AP195"/>
      <c r="AT195"/>
      <c r="AU195"/>
      <c r="AV195"/>
      <c r="AW195"/>
      <c r="AX195"/>
      <c r="AY195"/>
      <c r="BC195"/>
      <c r="BD195"/>
      <c r="BE195"/>
    </row>
    <row r="196" spans="8:57" ht="15.6">
      <c r="H196"/>
      <c r="I196"/>
      <c r="J196"/>
      <c r="K196"/>
      <c r="Z196" s="111"/>
      <c r="AA196"/>
      <c r="AP196"/>
      <c r="AT196"/>
      <c r="AU196"/>
      <c r="AV196"/>
      <c r="AW196"/>
      <c r="AX196"/>
      <c r="AY196"/>
      <c r="BC196"/>
      <c r="BD196"/>
      <c r="BE196"/>
    </row>
    <row r="197" spans="8:57" ht="15.6">
      <c r="H197"/>
      <c r="I197"/>
      <c r="J197"/>
      <c r="K197"/>
      <c r="Z197" s="111"/>
      <c r="AA197"/>
      <c r="AP197"/>
      <c r="AT197"/>
      <c r="AU197"/>
      <c r="AV197"/>
      <c r="AW197"/>
      <c r="AX197"/>
      <c r="AY197"/>
      <c r="BC197"/>
      <c r="BD197"/>
      <c r="BE197"/>
    </row>
    <row r="198" spans="8:57" ht="15.6">
      <c r="H198"/>
      <c r="I198"/>
      <c r="J198"/>
      <c r="K198"/>
      <c r="Z198" s="111"/>
      <c r="AA198"/>
      <c r="AP198"/>
      <c r="AT198"/>
      <c r="AU198"/>
      <c r="AV198"/>
      <c r="AW198"/>
      <c r="AX198"/>
      <c r="AY198"/>
      <c r="BC198"/>
      <c r="BD198"/>
      <c r="BE198"/>
    </row>
    <row r="199" spans="8:57" ht="15.6">
      <c r="H199"/>
      <c r="I199"/>
      <c r="J199"/>
      <c r="K199"/>
      <c r="Z199" s="111"/>
      <c r="AA199"/>
      <c r="AP199"/>
      <c r="AT199"/>
      <c r="AU199"/>
      <c r="AV199"/>
      <c r="AW199"/>
      <c r="AX199"/>
      <c r="AY199"/>
      <c r="BC199"/>
      <c r="BD199"/>
      <c r="BE199"/>
    </row>
    <row r="200" spans="8:57" ht="15.6">
      <c r="H200"/>
      <c r="I200"/>
      <c r="J200"/>
      <c r="K200"/>
      <c r="Z200" s="111"/>
      <c r="AA200"/>
      <c r="AP200"/>
      <c r="AT200"/>
      <c r="AU200"/>
      <c r="AV200"/>
      <c r="AW200"/>
      <c r="AX200"/>
      <c r="AY200"/>
      <c r="BC200"/>
      <c r="BD200"/>
      <c r="BE200"/>
    </row>
    <row r="201" spans="8:57" ht="15.6">
      <c r="H201"/>
      <c r="I201"/>
      <c r="J201"/>
      <c r="K201"/>
      <c r="Z201" s="111"/>
      <c r="AA201"/>
      <c r="AP201"/>
      <c r="AT201"/>
      <c r="AU201"/>
      <c r="AV201"/>
      <c r="AW201"/>
      <c r="AX201"/>
      <c r="AY201"/>
      <c r="BC201"/>
      <c r="BD201"/>
      <c r="BE201"/>
    </row>
    <row r="202" spans="8:57" ht="15.6">
      <c r="H202"/>
      <c r="I202"/>
      <c r="J202"/>
      <c r="K202"/>
      <c r="Z202" s="111"/>
      <c r="AA202"/>
      <c r="AP202"/>
      <c r="AT202"/>
      <c r="AU202"/>
      <c r="AV202"/>
      <c r="AW202"/>
      <c r="AX202"/>
      <c r="AY202"/>
      <c r="BC202"/>
      <c r="BD202"/>
      <c r="BE202"/>
    </row>
    <row r="203" spans="8:57" ht="15.6">
      <c r="H203"/>
      <c r="I203"/>
      <c r="J203"/>
      <c r="K203"/>
      <c r="Z203" s="111"/>
      <c r="AA203"/>
      <c r="AP203"/>
      <c r="AT203"/>
      <c r="AU203"/>
      <c r="AV203"/>
      <c r="AW203"/>
      <c r="AX203"/>
      <c r="AY203"/>
      <c r="BC203"/>
      <c r="BD203"/>
      <c r="BE203"/>
    </row>
    <row r="204" spans="8:57" ht="15.6">
      <c r="H204"/>
      <c r="I204"/>
      <c r="J204"/>
      <c r="K204"/>
      <c r="Z204" s="111"/>
      <c r="AA204"/>
      <c r="AP204"/>
      <c r="AT204"/>
      <c r="AU204"/>
      <c r="AV204"/>
      <c r="AW204"/>
      <c r="AX204"/>
      <c r="AY204"/>
      <c r="BC204"/>
      <c r="BD204"/>
      <c r="BE204"/>
    </row>
    <row r="205" spans="8:57" ht="15.6">
      <c r="H205"/>
      <c r="I205"/>
      <c r="J205"/>
      <c r="K205"/>
      <c r="Z205" s="111"/>
      <c r="AA205"/>
      <c r="AP205"/>
      <c r="AT205"/>
      <c r="AU205"/>
      <c r="AV205"/>
      <c r="AW205"/>
      <c r="AX205"/>
      <c r="AY205"/>
      <c r="BC205"/>
      <c r="BD205"/>
      <c r="BE205"/>
    </row>
    <row r="206" spans="8:57" ht="15.6">
      <c r="H206"/>
      <c r="I206"/>
      <c r="J206"/>
      <c r="K206"/>
      <c r="Z206" s="111"/>
      <c r="AA206"/>
      <c r="AP206"/>
      <c r="AT206"/>
      <c r="AU206"/>
      <c r="AV206"/>
      <c r="AW206"/>
      <c r="AX206"/>
      <c r="AY206"/>
      <c r="BC206"/>
      <c r="BD206"/>
      <c r="BE206"/>
    </row>
    <row r="207" spans="8:57" ht="15.6">
      <c r="H207"/>
      <c r="I207"/>
      <c r="J207"/>
      <c r="K207"/>
      <c r="Z207" s="111"/>
      <c r="AA207"/>
      <c r="AP207"/>
      <c r="AT207"/>
      <c r="AU207"/>
      <c r="AV207"/>
      <c r="AW207"/>
      <c r="AX207"/>
      <c r="AY207"/>
      <c r="BC207"/>
      <c r="BD207"/>
      <c r="BE207"/>
    </row>
    <row r="208" spans="8:57" ht="15.6">
      <c r="H208"/>
      <c r="I208"/>
      <c r="J208"/>
      <c r="K208"/>
      <c r="Z208" s="111"/>
      <c r="AA208"/>
      <c r="AP208"/>
      <c r="AT208"/>
      <c r="AU208"/>
      <c r="AV208"/>
      <c r="AW208"/>
      <c r="AX208"/>
      <c r="AY208"/>
      <c r="BC208"/>
      <c r="BD208"/>
      <c r="BE208"/>
    </row>
    <row r="209" spans="8:57" ht="15.6">
      <c r="H209"/>
      <c r="I209"/>
      <c r="J209"/>
      <c r="K209"/>
      <c r="Z209" s="111"/>
      <c r="AA209"/>
      <c r="AP209"/>
      <c r="AT209"/>
      <c r="AU209"/>
      <c r="AV209"/>
      <c r="AW209"/>
      <c r="AX209"/>
      <c r="AY209"/>
      <c r="BC209"/>
      <c r="BD209"/>
      <c r="BE209"/>
    </row>
    <row r="210" spans="8:57" ht="15.6">
      <c r="H210"/>
      <c r="I210"/>
      <c r="J210"/>
      <c r="K210"/>
      <c r="Z210" s="111"/>
      <c r="AA210"/>
      <c r="AP210"/>
      <c r="AT210"/>
      <c r="AU210"/>
      <c r="AV210"/>
      <c r="AW210"/>
      <c r="AX210"/>
      <c r="AY210"/>
      <c r="BC210"/>
      <c r="BD210"/>
      <c r="BE210"/>
    </row>
    <row r="211" spans="8:57" ht="15.6">
      <c r="H211"/>
      <c r="I211"/>
      <c r="J211"/>
      <c r="K211"/>
      <c r="Z211" s="111"/>
      <c r="AA211"/>
      <c r="AP211"/>
      <c r="AT211"/>
      <c r="AU211"/>
      <c r="AV211"/>
      <c r="AW211"/>
      <c r="AX211"/>
      <c r="AY211"/>
      <c r="BC211"/>
      <c r="BD211"/>
      <c r="BE211"/>
    </row>
    <row r="212" spans="8:57" ht="15.6">
      <c r="H212"/>
      <c r="I212"/>
      <c r="J212"/>
      <c r="K212"/>
      <c r="Z212" s="111"/>
      <c r="AA212"/>
      <c r="AP212"/>
      <c r="AT212"/>
      <c r="AU212"/>
      <c r="AV212"/>
      <c r="AW212"/>
      <c r="AX212"/>
      <c r="AY212"/>
      <c r="BC212"/>
      <c r="BD212"/>
      <c r="BE212"/>
    </row>
    <row r="213" spans="8:57" ht="15.6">
      <c r="H213"/>
      <c r="I213"/>
      <c r="J213"/>
      <c r="K213"/>
      <c r="Z213" s="111"/>
      <c r="AA213"/>
      <c r="AP213"/>
      <c r="AT213"/>
      <c r="AU213"/>
      <c r="AV213"/>
      <c r="AW213"/>
      <c r="AX213"/>
      <c r="AY213"/>
      <c r="BC213"/>
      <c r="BD213"/>
      <c r="BE213"/>
    </row>
    <row r="214" spans="8:57" ht="15.6">
      <c r="H214"/>
      <c r="I214"/>
      <c r="J214"/>
      <c r="K214"/>
      <c r="Z214" s="111"/>
      <c r="AA214"/>
      <c r="AP214"/>
      <c r="AT214"/>
      <c r="AU214"/>
      <c r="AV214"/>
      <c r="AW214"/>
      <c r="AX214"/>
      <c r="AY214"/>
      <c r="BC214"/>
      <c r="BD214"/>
      <c r="BE214"/>
    </row>
    <row r="215" spans="8:57" ht="15.6">
      <c r="H215"/>
      <c r="I215"/>
      <c r="J215"/>
      <c r="K215"/>
      <c r="Z215" s="111"/>
      <c r="AA215"/>
      <c r="AP215"/>
      <c r="AT215"/>
      <c r="AU215"/>
      <c r="AV215"/>
      <c r="AW215"/>
      <c r="AX215"/>
      <c r="AY215"/>
      <c r="BC215"/>
      <c r="BD215"/>
      <c r="BE215"/>
    </row>
    <row r="216" spans="8:57" ht="15.6">
      <c r="H216"/>
      <c r="I216"/>
      <c r="J216"/>
      <c r="K216"/>
      <c r="Z216" s="111"/>
      <c r="AA216"/>
      <c r="AP216"/>
      <c r="AT216"/>
      <c r="AU216"/>
      <c r="AV216"/>
      <c r="AW216"/>
      <c r="AX216"/>
      <c r="AY216"/>
      <c r="BC216"/>
      <c r="BD216"/>
      <c r="BE216"/>
    </row>
    <row r="217" spans="8:57" ht="15.6">
      <c r="H217"/>
      <c r="I217"/>
      <c r="J217"/>
      <c r="K217"/>
      <c r="Z217" s="111"/>
      <c r="AA217"/>
      <c r="AP217"/>
      <c r="AT217"/>
      <c r="AU217"/>
      <c r="AV217"/>
      <c r="AW217"/>
      <c r="AX217"/>
      <c r="AY217"/>
      <c r="BC217"/>
      <c r="BD217"/>
      <c r="BE217"/>
    </row>
    <row r="218" spans="8:57" ht="15.6">
      <c r="H218"/>
      <c r="I218"/>
      <c r="J218"/>
      <c r="K218"/>
      <c r="Z218" s="111"/>
      <c r="AA218"/>
      <c r="AP218"/>
      <c r="AT218"/>
      <c r="AU218"/>
      <c r="AV218"/>
      <c r="AW218"/>
      <c r="AX218"/>
      <c r="AY218"/>
      <c r="BC218"/>
      <c r="BD218"/>
      <c r="BE218"/>
    </row>
    <row r="219" spans="8:57" ht="15.6">
      <c r="H219"/>
      <c r="I219"/>
      <c r="J219"/>
      <c r="K219"/>
      <c r="Z219" s="111"/>
      <c r="AA219"/>
      <c r="AP219"/>
      <c r="AT219"/>
      <c r="AU219"/>
      <c r="AV219"/>
      <c r="AW219"/>
      <c r="AX219"/>
      <c r="AY219"/>
      <c r="BC219"/>
      <c r="BD219"/>
      <c r="BE219"/>
    </row>
    <row r="220" spans="8:57" ht="15.6">
      <c r="H220"/>
      <c r="I220"/>
      <c r="J220"/>
      <c r="K220"/>
      <c r="Z220" s="111"/>
      <c r="AA220"/>
      <c r="AP220"/>
      <c r="AT220"/>
      <c r="AU220"/>
      <c r="AV220"/>
      <c r="AW220"/>
      <c r="AX220"/>
      <c r="AY220"/>
      <c r="BC220"/>
      <c r="BD220"/>
      <c r="BE220"/>
    </row>
    <row r="221" spans="8:57" ht="15.6">
      <c r="H221"/>
      <c r="I221"/>
      <c r="J221"/>
      <c r="K221"/>
      <c r="Z221" s="111"/>
      <c r="AA221"/>
      <c r="AP221"/>
      <c r="AT221"/>
      <c r="AU221"/>
      <c r="AV221"/>
      <c r="AW221"/>
      <c r="AX221"/>
      <c r="AY221"/>
      <c r="BC221"/>
      <c r="BD221"/>
      <c r="BE221"/>
    </row>
    <row r="222" spans="8:57" ht="15.6">
      <c r="H222"/>
      <c r="I222"/>
      <c r="J222"/>
      <c r="K222"/>
      <c r="Z222" s="111"/>
      <c r="AA222"/>
      <c r="AP222"/>
      <c r="AT222"/>
      <c r="AU222"/>
      <c r="AV222"/>
      <c r="AW222"/>
      <c r="AX222"/>
      <c r="AY222"/>
      <c r="BC222"/>
      <c r="BD222"/>
      <c r="BE222"/>
    </row>
    <row r="223" spans="8:57" ht="15.6">
      <c r="H223"/>
      <c r="I223"/>
      <c r="J223"/>
      <c r="K223"/>
      <c r="Z223" s="111"/>
      <c r="AA223"/>
      <c r="AP223"/>
      <c r="AT223"/>
      <c r="AU223"/>
      <c r="AV223"/>
      <c r="AW223"/>
      <c r="AX223"/>
      <c r="AY223"/>
      <c r="BC223"/>
      <c r="BD223"/>
      <c r="BE223"/>
    </row>
    <row r="224" spans="8:57" ht="15.6">
      <c r="H224"/>
      <c r="I224"/>
      <c r="J224"/>
      <c r="K224"/>
      <c r="Z224" s="111"/>
      <c r="AA224"/>
      <c r="AP224"/>
      <c r="AT224"/>
      <c r="AU224"/>
      <c r="AV224"/>
      <c r="AW224"/>
      <c r="AX224"/>
      <c r="AY224"/>
      <c r="BC224"/>
      <c r="BD224"/>
      <c r="BE224"/>
    </row>
    <row r="225" spans="8:57" ht="15.6">
      <c r="H225"/>
      <c r="I225"/>
      <c r="J225"/>
      <c r="K225"/>
      <c r="Z225" s="111"/>
      <c r="AA225"/>
      <c r="AP225"/>
      <c r="AT225"/>
      <c r="AU225"/>
      <c r="AV225"/>
      <c r="AW225"/>
      <c r="AX225"/>
      <c r="AY225"/>
      <c r="BC225"/>
      <c r="BD225"/>
      <c r="BE225"/>
    </row>
    <row r="226" spans="8:57" ht="15.6">
      <c r="H226"/>
      <c r="I226"/>
      <c r="J226"/>
      <c r="K226"/>
      <c r="Z226" s="111"/>
      <c r="AA226"/>
      <c r="AP226"/>
      <c r="AT226"/>
      <c r="AU226"/>
      <c r="AV226"/>
      <c r="AW226"/>
      <c r="AX226"/>
      <c r="AY226"/>
      <c r="BC226"/>
      <c r="BD226"/>
      <c r="BE226"/>
    </row>
    <row r="227" spans="8:57" ht="15.6">
      <c r="H227"/>
      <c r="I227"/>
      <c r="J227"/>
      <c r="K227"/>
      <c r="Z227" s="111"/>
      <c r="AA227"/>
      <c r="AP227"/>
      <c r="AT227"/>
      <c r="AU227"/>
      <c r="AV227"/>
      <c r="AW227"/>
      <c r="AX227"/>
      <c r="AY227"/>
      <c r="BC227"/>
      <c r="BD227"/>
      <c r="BE227"/>
    </row>
    <row r="228" spans="8:57" ht="15.6">
      <c r="H228"/>
      <c r="I228"/>
      <c r="J228"/>
      <c r="K228"/>
      <c r="Z228" s="111"/>
      <c r="AA228"/>
      <c r="AP228"/>
      <c r="AT228"/>
      <c r="AU228"/>
      <c r="AV228"/>
      <c r="AW228"/>
      <c r="AX228"/>
      <c r="AY228"/>
      <c r="BC228"/>
      <c r="BD228"/>
      <c r="BE228"/>
    </row>
    <row r="229" spans="8:57" ht="15.6">
      <c r="H229"/>
      <c r="I229"/>
      <c r="J229"/>
      <c r="K229"/>
      <c r="Z229" s="111"/>
      <c r="AA229"/>
      <c r="AP229"/>
      <c r="AT229"/>
      <c r="AU229"/>
      <c r="AV229"/>
      <c r="AW229"/>
      <c r="AX229"/>
      <c r="AY229"/>
      <c r="BC229"/>
      <c r="BD229"/>
      <c r="BE229"/>
    </row>
    <row r="230" spans="8:57" ht="15.6">
      <c r="H230"/>
      <c r="I230"/>
      <c r="J230"/>
      <c r="K230"/>
      <c r="Z230" s="111"/>
      <c r="AA230"/>
      <c r="AP230"/>
      <c r="AT230"/>
      <c r="AU230"/>
      <c r="AV230"/>
      <c r="AW230"/>
      <c r="AX230"/>
      <c r="AY230"/>
      <c r="BC230"/>
      <c r="BD230"/>
      <c r="BE230"/>
    </row>
    <row r="231" spans="8:57" ht="15.6">
      <c r="H231"/>
      <c r="I231"/>
      <c r="J231"/>
      <c r="K231"/>
      <c r="Z231" s="111"/>
      <c r="AA231"/>
      <c r="AP231"/>
      <c r="AT231"/>
      <c r="AU231"/>
      <c r="AV231"/>
      <c r="AW231"/>
      <c r="AX231"/>
      <c r="AY231"/>
      <c r="BC231"/>
      <c r="BD231"/>
      <c r="BE231"/>
    </row>
    <row r="232" spans="8:57" ht="15.6">
      <c r="H232"/>
      <c r="I232"/>
      <c r="J232"/>
      <c r="K232"/>
      <c r="Z232" s="111"/>
      <c r="AA232"/>
      <c r="AP232"/>
      <c r="AT232"/>
      <c r="AU232"/>
      <c r="AV232"/>
      <c r="AW232"/>
      <c r="AX232"/>
      <c r="AY232"/>
      <c r="BC232"/>
      <c r="BD232"/>
      <c r="BE232"/>
    </row>
    <row r="233" spans="8:57" ht="15.6">
      <c r="H233"/>
      <c r="I233"/>
      <c r="J233"/>
      <c r="K233"/>
      <c r="Z233" s="111"/>
      <c r="AA233"/>
      <c r="AP233"/>
      <c r="AT233"/>
      <c r="AU233"/>
      <c r="AV233"/>
      <c r="AW233"/>
      <c r="AX233"/>
      <c r="AY233"/>
      <c r="BC233"/>
      <c r="BD233"/>
      <c r="BE233"/>
    </row>
    <row r="234" spans="8:57" ht="15.6">
      <c r="H234"/>
      <c r="I234"/>
      <c r="J234"/>
      <c r="K234"/>
      <c r="Z234" s="111"/>
      <c r="AA234"/>
      <c r="AP234"/>
      <c r="AT234"/>
      <c r="AU234"/>
      <c r="AV234"/>
      <c r="AW234"/>
      <c r="AX234"/>
      <c r="AY234"/>
      <c r="BC234"/>
      <c r="BD234"/>
      <c r="BE234"/>
    </row>
    <row r="235" spans="8:57" ht="15.6">
      <c r="H235"/>
      <c r="I235"/>
      <c r="J235"/>
      <c r="K235"/>
      <c r="Z235" s="111"/>
      <c r="AA235"/>
      <c r="AP235"/>
      <c r="AT235"/>
      <c r="AU235"/>
      <c r="AV235"/>
      <c r="AW235"/>
      <c r="AX235"/>
      <c r="AY235"/>
      <c r="BC235"/>
      <c r="BD235"/>
      <c r="BE235"/>
    </row>
    <row r="236" spans="8:57" ht="15.6">
      <c r="H236"/>
      <c r="I236"/>
      <c r="J236"/>
      <c r="K236"/>
      <c r="Z236" s="111"/>
      <c r="AA236"/>
      <c r="AP236"/>
      <c r="AT236"/>
      <c r="AU236"/>
      <c r="AV236"/>
      <c r="AW236"/>
      <c r="AX236"/>
      <c r="AY236"/>
      <c r="BC236"/>
      <c r="BD236"/>
      <c r="BE236"/>
    </row>
    <row r="237" spans="8:57" ht="15.6">
      <c r="H237"/>
      <c r="I237"/>
      <c r="J237"/>
      <c r="K237"/>
      <c r="Z237" s="111"/>
      <c r="AA237"/>
      <c r="AP237"/>
      <c r="AT237"/>
      <c r="AU237"/>
      <c r="AV237"/>
      <c r="AW237"/>
      <c r="AX237"/>
      <c r="AY237"/>
      <c r="BC237"/>
      <c r="BD237"/>
      <c r="BE237"/>
    </row>
    <row r="238" spans="8:57" ht="15.6">
      <c r="H238"/>
      <c r="I238"/>
      <c r="J238"/>
      <c r="K238"/>
      <c r="Z238" s="111"/>
      <c r="AA238"/>
      <c r="AP238"/>
      <c r="AT238"/>
      <c r="AU238"/>
      <c r="AV238"/>
      <c r="AW238"/>
      <c r="AX238"/>
      <c r="AY238"/>
      <c r="BC238"/>
      <c r="BD238"/>
      <c r="BE238"/>
    </row>
    <row r="239" spans="8:57" ht="15.6">
      <c r="H239"/>
      <c r="I239"/>
      <c r="J239"/>
      <c r="K239"/>
      <c r="Z239" s="111"/>
      <c r="AA239"/>
      <c r="AP239"/>
      <c r="AT239"/>
      <c r="AU239"/>
      <c r="AV239"/>
      <c r="AW239"/>
      <c r="AX239"/>
      <c r="AY239"/>
      <c r="BC239"/>
      <c r="BD239"/>
      <c r="BE239"/>
    </row>
    <row r="240" spans="8:57" ht="15.6">
      <c r="H240"/>
      <c r="I240"/>
      <c r="J240"/>
      <c r="K240"/>
      <c r="Z240" s="111"/>
      <c r="AA240"/>
      <c r="AP240"/>
      <c r="AT240"/>
      <c r="AU240"/>
      <c r="AV240"/>
      <c r="AW240"/>
      <c r="AX240"/>
      <c r="AY240"/>
      <c r="BC240"/>
      <c r="BD240"/>
      <c r="BE240"/>
    </row>
    <row r="241" spans="8:57" ht="15.6">
      <c r="H241"/>
      <c r="I241"/>
      <c r="J241"/>
      <c r="K241"/>
      <c r="Z241" s="111"/>
      <c r="AA241"/>
      <c r="AP241"/>
      <c r="AT241"/>
      <c r="AU241"/>
      <c r="AV241"/>
      <c r="AW241"/>
      <c r="AX241"/>
      <c r="AY241"/>
      <c r="BC241"/>
      <c r="BD241"/>
      <c r="BE241"/>
    </row>
    <row r="242" spans="8:57">
      <c r="H242"/>
      <c r="I242"/>
      <c r="J242"/>
      <c r="K242"/>
      <c r="AA242"/>
      <c r="AP242"/>
      <c r="AT242"/>
      <c r="AU242"/>
      <c r="AV242"/>
      <c r="AW242"/>
      <c r="AX242"/>
      <c r="AY242"/>
      <c r="BC242"/>
      <c r="BD242"/>
      <c r="BE242"/>
    </row>
    <row r="243" spans="8:57">
      <c r="H243"/>
      <c r="I243"/>
      <c r="J243"/>
      <c r="K243"/>
      <c r="AA243"/>
      <c r="AP243"/>
      <c r="AT243"/>
      <c r="AU243"/>
      <c r="AV243"/>
      <c r="AW243"/>
      <c r="AX243"/>
      <c r="AY243"/>
      <c r="BC243"/>
      <c r="BD243"/>
      <c r="BE243"/>
    </row>
    <row r="244" spans="8:57">
      <c r="H244"/>
      <c r="I244"/>
      <c r="J244"/>
      <c r="K244"/>
      <c r="AA244"/>
      <c r="AP244"/>
      <c r="AT244"/>
      <c r="AU244"/>
      <c r="AV244"/>
      <c r="AW244"/>
      <c r="AX244"/>
      <c r="AY244"/>
      <c r="BC244"/>
      <c r="BD244"/>
      <c r="BE244"/>
    </row>
    <row r="245" spans="8:57">
      <c r="H245"/>
      <c r="I245"/>
      <c r="J245"/>
      <c r="K245"/>
      <c r="AA245"/>
      <c r="AP245"/>
      <c r="AT245"/>
      <c r="AU245"/>
      <c r="AV245"/>
      <c r="AW245"/>
      <c r="AX245"/>
      <c r="AY245"/>
      <c r="BC245"/>
      <c r="BD245"/>
      <c r="BE245"/>
    </row>
    <row r="246" spans="8:57">
      <c r="H246"/>
      <c r="I246"/>
      <c r="J246"/>
      <c r="K246"/>
      <c r="AA246"/>
      <c r="AP246"/>
      <c r="AT246"/>
      <c r="AU246"/>
      <c r="AV246"/>
      <c r="AW246"/>
      <c r="AX246"/>
      <c r="AY246"/>
      <c r="BC246"/>
      <c r="BD246"/>
      <c r="BE246"/>
    </row>
    <row r="247" spans="8:57">
      <c r="H247"/>
      <c r="I247"/>
      <c r="J247"/>
      <c r="K247"/>
      <c r="AA247"/>
      <c r="AP247"/>
      <c r="AT247"/>
      <c r="AU247"/>
      <c r="AV247"/>
      <c r="AW247"/>
      <c r="AX247"/>
      <c r="AY247"/>
      <c r="BC247"/>
      <c r="BD247"/>
      <c r="BE247"/>
    </row>
    <row r="248" spans="8:57">
      <c r="H248"/>
      <c r="I248"/>
      <c r="J248"/>
      <c r="K248"/>
      <c r="AA248"/>
      <c r="AP248"/>
      <c r="AT248"/>
      <c r="AU248"/>
      <c r="AV248"/>
      <c r="AW248"/>
      <c r="AX248"/>
      <c r="AY248"/>
      <c r="BC248"/>
      <c r="BD248"/>
      <c r="BE248"/>
    </row>
    <row r="249" spans="8:57">
      <c r="H249"/>
      <c r="I249"/>
      <c r="J249"/>
      <c r="K249"/>
      <c r="AA249"/>
      <c r="AP249"/>
      <c r="AT249"/>
      <c r="AU249"/>
      <c r="AV249"/>
      <c r="AW249"/>
      <c r="AX249"/>
      <c r="AY249"/>
      <c r="BC249"/>
      <c r="BD249"/>
      <c r="BE249"/>
    </row>
    <row r="250" spans="8:57">
      <c r="H250"/>
      <c r="I250"/>
      <c r="J250"/>
      <c r="K250"/>
      <c r="AA250"/>
      <c r="AP250"/>
      <c r="AT250"/>
      <c r="AU250"/>
      <c r="AV250"/>
      <c r="AW250"/>
      <c r="AX250"/>
      <c r="AY250"/>
      <c r="BC250"/>
      <c r="BD250"/>
      <c r="BE250"/>
    </row>
    <row r="251" spans="8:57">
      <c r="H251"/>
      <c r="I251"/>
      <c r="J251"/>
      <c r="K251"/>
      <c r="AA251"/>
      <c r="AP251"/>
      <c r="AT251"/>
      <c r="AU251"/>
      <c r="AV251"/>
      <c r="AW251"/>
      <c r="AX251"/>
      <c r="AY251"/>
      <c r="BC251"/>
      <c r="BD251"/>
      <c r="BE251"/>
    </row>
    <row r="252" spans="8:57">
      <c r="H252"/>
      <c r="I252"/>
      <c r="J252"/>
      <c r="K252"/>
      <c r="AA252"/>
      <c r="AP252"/>
      <c r="AT252"/>
      <c r="AU252"/>
      <c r="AV252"/>
      <c r="AW252"/>
      <c r="AX252"/>
      <c r="AY252"/>
      <c r="BC252"/>
      <c r="BD252"/>
      <c r="BE252"/>
    </row>
    <row r="253" spans="8:57">
      <c r="H253"/>
      <c r="I253"/>
      <c r="J253"/>
      <c r="K253"/>
      <c r="AA253"/>
      <c r="AP253"/>
      <c r="AT253"/>
      <c r="AU253"/>
      <c r="AV253"/>
      <c r="AW253"/>
      <c r="AX253"/>
      <c r="AY253"/>
      <c r="BC253"/>
      <c r="BD253"/>
      <c r="BE253"/>
    </row>
    <row r="254" spans="8:57">
      <c r="H254"/>
      <c r="I254"/>
      <c r="J254"/>
      <c r="K254"/>
      <c r="AA254"/>
      <c r="AP254"/>
      <c r="AT254"/>
      <c r="AU254"/>
      <c r="AV254"/>
      <c r="AW254"/>
      <c r="AX254"/>
      <c r="AY254"/>
      <c r="BC254"/>
      <c r="BD254"/>
      <c r="BE254"/>
    </row>
    <row r="255" spans="8:57">
      <c r="H255"/>
      <c r="I255"/>
      <c r="J255"/>
      <c r="K255"/>
      <c r="AA255"/>
      <c r="AP255"/>
      <c r="AT255"/>
      <c r="AU255"/>
      <c r="AV255"/>
      <c r="AW255"/>
      <c r="AX255"/>
      <c r="AY255"/>
      <c r="BC255"/>
      <c r="BD255"/>
      <c r="BE255"/>
    </row>
    <row r="256" spans="8:57">
      <c r="H256"/>
      <c r="I256"/>
      <c r="J256"/>
      <c r="K256"/>
      <c r="AA256"/>
      <c r="AP256"/>
      <c r="AT256"/>
      <c r="AU256"/>
      <c r="AV256"/>
      <c r="AW256"/>
      <c r="AX256"/>
      <c r="AY256"/>
      <c r="BC256"/>
      <c r="BD256"/>
      <c r="BE256"/>
    </row>
    <row r="257" spans="1:60">
      <c r="A257" s="26"/>
      <c r="B257" s="26"/>
      <c r="C257" s="26"/>
      <c r="D257" s="26"/>
      <c r="E257" s="26"/>
      <c r="F257" s="131"/>
      <c r="G257" s="131"/>
      <c r="H257" s="110"/>
      <c r="I257" s="110"/>
      <c r="J257" s="110"/>
      <c r="K257" s="110"/>
      <c r="L257" s="131"/>
      <c r="M257" s="131"/>
      <c r="N257" s="131"/>
      <c r="O257" s="131"/>
      <c r="P257" s="131"/>
      <c r="Q257" s="26"/>
      <c r="R257" s="26"/>
      <c r="S257" s="26"/>
      <c r="T257" s="26"/>
      <c r="U257" s="110"/>
      <c r="V257" s="110"/>
      <c r="W257" s="26"/>
      <c r="X257" s="110"/>
      <c r="Y257" s="110"/>
      <c r="Z257" s="110"/>
      <c r="AA257" s="110"/>
      <c r="AB257" s="26"/>
      <c r="AC257" s="26"/>
      <c r="AD257" s="26"/>
      <c r="AE257" s="110"/>
      <c r="AF257" s="26"/>
      <c r="AP257"/>
      <c r="AT257"/>
      <c r="AU257"/>
      <c r="AV257"/>
      <c r="AW257"/>
      <c r="AX257"/>
      <c r="AY257"/>
      <c r="BC257"/>
      <c r="BD257"/>
      <c r="BE257"/>
    </row>
    <row r="258" spans="1:60">
      <c r="A258" s="26"/>
      <c r="B258" s="26"/>
      <c r="C258" s="26"/>
      <c r="D258" s="26"/>
      <c r="E258" s="26"/>
      <c r="F258" s="131"/>
      <c r="G258" s="131"/>
      <c r="H258" s="110"/>
      <c r="I258" s="110"/>
      <c r="J258" s="110"/>
      <c r="K258" s="110"/>
      <c r="L258" s="131"/>
      <c r="M258" s="131"/>
      <c r="N258" s="131"/>
      <c r="O258" s="131"/>
      <c r="P258" s="131"/>
      <c r="Q258" s="26"/>
      <c r="R258" s="26"/>
      <c r="S258" s="26"/>
      <c r="T258" s="26"/>
      <c r="U258" s="110"/>
      <c r="V258" s="110"/>
      <c r="W258" s="26"/>
      <c r="X258" s="110"/>
      <c r="Y258" s="110"/>
      <c r="Z258" s="110"/>
      <c r="AA258" s="110"/>
      <c r="AB258" s="26"/>
      <c r="AC258" s="26"/>
      <c r="AD258" s="26"/>
      <c r="AE258" s="110"/>
      <c r="AF258" s="26"/>
      <c r="AP258"/>
      <c r="AT258"/>
      <c r="AU258"/>
      <c r="AV258"/>
      <c r="AW258"/>
      <c r="AX258"/>
      <c r="AY258"/>
      <c r="BC258"/>
      <c r="BD258"/>
      <c r="BE258"/>
    </row>
    <row r="259" spans="1:60">
      <c r="AJ259" s="1"/>
      <c r="AK259" s="1"/>
      <c r="AL259" s="1"/>
      <c r="AM259" s="1"/>
      <c r="AN259" s="1"/>
      <c r="AO259" s="1"/>
      <c r="AQ259" s="1"/>
      <c r="AR259" s="1"/>
      <c r="AS259" s="1"/>
      <c r="AZ259" s="1"/>
      <c r="BA259" s="1"/>
      <c r="BB259" s="1"/>
      <c r="BF259" s="1"/>
      <c r="BG259" s="1"/>
      <c r="BH259" s="1"/>
    </row>
    <row r="260" spans="1:60">
      <c r="AJ260" s="1"/>
      <c r="AK260" s="1"/>
      <c r="AL260" s="1"/>
      <c r="AM260" s="1"/>
      <c r="AN260" s="1"/>
      <c r="AO260" s="1"/>
      <c r="AQ260" s="1"/>
      <c r="AR260" s="1"/>
      <c r="AS260" s="1"/>
      <c r="AZ260" s="1"/>
      <c r="BA260" s="1"/>
      <c r="BB260" s="1"/>
      <c r="BF260" s="1"/>
      <c r="BG260" s="1"/>
      <c r="BH260" s="1"/>
    </row>
    <row r="261" spans="1:60">
      <c r="AJ261" s="1"/>
      <c r="AK261" s="1"/>
      <c r="AL261" s="1"/>
      <c r="AM261" s="1"/>
      <c r="AN261" s="1"/>
      <c r="AO261" s="1"/>
      <c r="AQ261" s="1"/>
      <c r="AR261" s="1"/>
      <c r="AS261" s="1"/>
      <c r="AZ261" s="1"/>
      <c r="BA261" s="1"/>
      <c r="BB261" s="1"/>
      <c r="BF261" s="1"/>
      <c r="BG261" s="1"/>
      <c r="BH261" s="1"/>
    </row>
    <row r="262" spans="1:60">
      <c r="AJ262" s="1"/>
      <c r="AK262" s="1"/>
      <c r="AL262" s="1"/>
      <c r="AM262" s="1"/>
      <c r="AN262" s="1"/>
      <c r="AO262" s="1"/>
      <c r="AQ262" s="1"/>
      <c r="AR262" s="1"/>
      <c r="AS262" s="1"/>
      <c r="AZ262" s="1"/>
      <c r="BA262" s="1"/>
      <c r="BB262" s="1"/>
      <c r="BF262" s="1"/>
      <c r="BG262" s="1"/>
      <c r="BH262" s="1"/>
    </row>
    <row r="263" spans="1:60">
      <c r="AJ263" s="1"/>
      <c r="AK263" s="1"/>
      <c r="AL263" s="1"/>
      <c r="AM263" s="1"/>
      <c r="AN263" s="1"/>
      <c r="AO263" s="1"/>
      <c r="AQ263" s="1"/>
      <c r="AR263" s="1"/>
      <c r="AS263" s="1"/>
      <c r="AZ263" s="1"/>
      <c r="BA263" s="1"/>
      <c r="BB263" s="1"/>
      <c r="BF263" s="1"/>
      <c r="BG263" s="1"/>
      <c r="BH263" s="1"/>
    </row>
    <row r="264" spans="1:60">
      <c r="AJ264" s="1"/>
      <c r="AK264" s="1"/>
      <c r="AL264" s="1"/>
      <c r="AM264" s="1"/>
      <c r="AN264" s="1"/>
      <c r="AO264" s="1"/>
      <c r="AQ264" s="1"/>
      <c r="AR264" s="1"/>
      <c r="AS264" s="1"/>
      <c r="AZ264" s="1"/>
      <c r="BA264" s="1"/>
      <c r="BB264" s="1"/>
      <c r="BF264" s="1"/>
      <c r="BG264" s="1"/>
      <c r="BH264" s="1"/>
    </row>
    <row r="265" spans="1:60">
      <c r="AJ265" s="1"/>
      <c r="AK265" s="1"/>
      <c r="AL265" s="1"/>
      <c r="AM265" s="1"/>
      <c r="AN265" s="1"/>
      <c r="AO265" s="1"/>
      <c r="AQ265" s="1"/>
      <c r="AR265" s="1"/>
      <c r="AS265" s="1"/>
      <c r="AZ265" s="1"/>
      <c r="BA265" s="1"/>
      <c r="BB265" s="1"/>
      <c r="BF265" s="1"/>
      <c r="BG265" s="1"/>
      <c r="BH265" s="1"/>
    </row>
    <row r="266" spans="1:60">
      <c r="AJ266" s="1"/>
      <c r="AK266" s="1"/>
      <c r="AL266" s="1"/>
      <c r="AM266" s="1"/>
      <c r="AN266" s="1"/>
      <c r="AO266" s="1"/>
      <c r="AQ266" s="1"/>
      <c r="AR266" s="1"/>
      <c r="AS266" s="1"/>
      <c r="AZ266" s="1"/>
      <c r="BA266" s="1"/>
      <c r="BB266" s="1"/>
      <c r="BF266" s="1"/>
      <c r="BG266" s="1"/>
      <c r="BH266" s="1"/>
    </row>
    <row r="267" spans="1:60">
      <c r="AJ267" s="1"/>
      <c r="AK267" s="1"/>
      <c r="AL267" s="1"/>
      <c r="AM267" s="1"/>
      <c r="AN267" s="1"/>
      <c r="AO267" s="1"/>
      <c r="AQ267" s="1"/>
      <c r="AR267" s="1"/>
      <c r="AS267" s="1"/>
      <c r="AZ267" s="1"/>
      <c r="BA267" s="1"/>
      <c r="BB267" s="1"/>
      <c r="BF267" s="1"/>
      <c r="BG267" s="1"/>
      <c r="BH267" s="1"/>
    </row>
    <row r="268" spans="1:60">
      <c r="AJ268" s="1"/>
      <c r="AK268" s="1"/>
      <c r="AL268" s="1"/>
      <c r="AM268" s="1"/>
      <c r="AN268" s="1"/>
      <c r="AO268" s="1"/>
      <c r="AQ268" s="1"/>
      <c r="AR268" s="1"/>
      <c r="AS268" s="1"/>
      <c r="AZ268" s="1"/>
      <c r="BA268" s="1"/>
      <c r="BB268" s="1"/>
      <c r="BF268" s="1"/>
      <c r="BG268" s="1"/>
      <c r="BH268" s="1"/>
    </row>
    <row r="269" spans="1:60">
      <c r="AJ269" s="1"/>
      <c r="AK269" s="1"/>
      <c r="AL269" s="1"/>
      <c r="AM269" s="1"/>
      <c r="AN269" s="1"/>
      <c r="AO269" s="1"/>
      <c r="AQ269" s="1"/>
      <c r="AR269" s="1"/>
      <c r="AS269" s="1"/>
      <c r="AZ269" s="1"/>
      <c r="BA269" s="1"/>
      <c r="BB269" s="1"/>
      <c r="BF269" s="1"/>
      <c r="BG269" s="1"/>
      <c r="BH269" s="1"/>
    </row>
    <row r="270" spans="1:60">
      <c r="AJ270" s="1"/>
      <c r="AK270" s="1"/>
      <c r="AL270" s="1"/>
      <c r="AM270" s="1"/>
      <c r="AN270" s="1"/>
      <c r="AO270" s="1"/>
      <c r="AQ270" s="1"/>
      <c r="AR270" s="1"/>
      <c r="AS270" s="1"/>
      <c r="AZ270" s="1"/>
      <c r="BA270" s="1"/>
      <c r="BB270" s="1"/>
      <c r="BF270" s="1"/>
      <c r="BG270" s="1"/>
      <c r="BH270" s="1"/>
    </row>
    <row r="271" spans="1:60">
      <c r="AJ271" s="1"/>
      <c r="AK271" s="1"/>
      <c r="AL271" s="1"/>
      <c r="AM271" s="1"/>
      <c r="AN271" s="1"/>
      <c r="AO271" s="1"/>
      <c r="AQ271" s="1"/>
      <c r="AR271" s="1"/>
      <c r="AS271" s="1"/>
      <c r="AZ271" s="1"/>
      <c r="BA271" s="1"/>
      <c r="BB271" s="1"/>
      <c r="BF271" s="1"/>
      <c r="BG271" s="1"/>
      <c r="BH271" s="1"/>
    </row>
    <row r="272" spans="1:60">
      <c r="AJ272" s="1"/>
      <c r="AK272" s="1"/>
      <c r="AL272" s="1"/>
      <c r="AM272" s="1"/>
      <c r="AN272" s="1"/>
      <c r="AO272" s="1"/>
      <c r="AQ272" s="1"/>
      <c r="AR272" s="1"/>
      <c r="AS272" s="1"/>
      <c r="AZ272" s="1"/>
      <c r="BA272" s="1"/>
      <c r="BB272" s="1"/>
      <c r="BF272" s="1"/>
      <c r="BG272" s="1"/>
      <c r="BH272" s="1"/>
    </row>
    <row r="273" spans="36:60">
      <c r="AJ273" s="1"/>
      <c r="AK273" s="1"/>
      <c r="AL273" s="1"/>
      <c r="AM273" s="1"/>
      <c r="AN273" s="1"/>
      <c r="AO273" s="1"/>
      <c r="AQ273" s="1"/>
      <c r="AR273" s="1"/>
      <c r="AS273" s="1"/>
      <c r="AZ273" s="1"/>
      <c r="BA273" s="1"/>
      <c r="BB273" s="1"/>
      <c r="BF273" s="1"/>
      <c r="BG273" s="1"/>
      <c r="BH273" s="1"/>
    </row>
    <row r="274" spans="36:60">
      <c r="AJ274" s="1"/>
      <c r="AK274" s="1"/>
      <c r="AL274" s="1"/>
      <c r="AM274" s="1"/>
      <c r="AN274" s="1"/>
      <c r="AO274" s="1"/>
      <c r="AQ274" s="1"/>
      <c r="AR274" s="1"/>
      <c r="AS274" s="1"/>
      <c r="AZ274" s="1"/>
      <c r="BA274" s="1"/>
      <c r="BB274" s="1"/>
      <c r="BF274" s="1"/>
      <c r="BG274" s="1"/>
      <c r="BH274" s="1"/>
    </row>
    <row r="275" spans="36:60">
      <c r="AJ275" s="1"/>
      <c r="AK275" s="1"/>
      <c r="AL275" s="1"/>
      <c r="AM275" s="1"/>
      <c r="AN275" s="1"/>
      <c r="AO275" s="1"/>
      <c r="AQ275" s="1"/>
      <c r="AR275" s="1"/>
      <c r="AS275" s="1"/>
      <c r="AZ275" s="1"/>
      <c r="BA275" s="1"/>
      <c r="BB275" s="1"/>
      <c r="BF275" s="1"/>
      <c r="BG275" s="1"/>
      <c r="BH275" s="1"/>
    </row>
    <row r="276" spans="36:60">
      <c r="AJ276" s="1"/>
      <c r="AK276" s="1"/>
      <c r="AL276" s="1"/>
      <c r="AM276" s="1"/>
      <c r="AN276" s="1"/>
      <c r="AO276" s="1"/>
      <c r="AQ276" s="1"/>
      <c r="AR276" s="1"/>
      <c r="AS276" s="1"/>
      <c r="AZ276" s="1"/>
      <c r="BA276" s="1"/>
      <c r="BB276" s="1"/>
      <c r="BF276" s="1"/>
      <c r="BG276" s="1"/>
      <c r="BH276" s="1"/>
    </row>
    <row r="277" spans="36:60">
      <c r="AJ277" s="1"/>
      <c r="AK277" s="1"/>
      <c r="AL277" s="1"/>
      <c r="AM277" s="1"/>
      <c r="AN277" s="1"/>
      <c r="AO277" s="1"/>
      <c r="AQ277" s="1"/>
      <c r="AR277" s="1"/>
      <c r="AS277" s="1"/>
      <c r="AZ277" s="1"/>
      <c r="BA277" s="1"/>
      <c r="BB277" s="1"/>
      <c r="BF277" s="1"/>
      <c r="BG277" s="1"/>
      <c r="BH277" s="1"/>
    </row>
    <row r="278" spans="36:60">
      <c r="AJ278" s="1"/>
      <c r="AK278" s="1"/>
      <c r="AL278" s="1"/>
      <c r="AM278" s="1"/>
      <c r="AN278" s="1"/>
      <c r="AO278" s="1"/>
      <c r="AQ278" s="1"/>
      <c r="AR278" s="1"/>
      <c r="AS278" s="1"/>
      <c r="AZ278" s="1"/>
      <c r="BA278" s="1"/>
      <c r="BB278" s="1"/>
      <c r="BF278" s="1"/>
      <c r="BG278" s="1"/>
      <c r="BH278" s="1"/>
    </row>
    <row r="279" spans="36:60">
      <c r="AJ279" s="1"/>
      <c r="AK279" s="1"/>
      <c r="AL279" s="1"/>
      <c r="AM279" s="1"/>
      <c r="AN279" s="1"/>
      <c r="AO279" s="1"/>
      <c r="AQ279" s="1"/>
      <c r="AR279" s="1"/>
      <c r="AS279" s="1"/>
      <c r="AZ279" s="1"/>
      <c r="BA279" s="1"/>
      <c r="BB279" s="1"/>
      <c r="BF279" s="1"/>
      <c r="BG279" s="1"/>
      <c r="BH279" s="1"/>
    </row>
    <row r="280" spans="36:60">
      <c r="AJ280" s="1"/>
      <c r="AK280" s="1"/>
      <c r="AL280" s="1"/>
      <c r="AM280" s="1"/>
      <c r="AN280" s="1"/>
      <c r="AO280" s="1"/>
      <c r="AQ280" s="1"/>
      <c r="AR280" s="1"/>
      <c r="AS280" s="1"/>
      <c r="AZ280" s="1"/>
      <c r="BA280" s="1"/>
      <c r="BB280" s="1"/>
      <c r="BF280" s="1"/>
      <c r="BG280" s="1"/>
      <c r="BH280" s="1"/>
    </row>
    <row r="281" spans="36:60">
      <c r="AJ281" s="1"/>
      <c r="AK281" s="1"/>
      <c r="AL281" s="1"/>
      <c r="AM281" s="1"/>
      <c r="AN281" s="1"/>
      <c r="AO281" s="1"/>
      <c r="AQ281" s="1"/>
      <c r="AR281" s="1"/>
      <c r="AS281" s="1"/>
      <c r="AZ281" s="1"/>
      <c r="BA281" s="1"/>
      <c r="BB281" s="1"/>
      <c r="BF281" s="1"/>
      <c r="BG281" s="1"/>
      <c r="BH281" s="1"/>
    </row>
    <row r="282" spans="36:60">
      <c r="AJ282" s="1"/>
      <c r="AK282" s="1"/>
      <c r="AL282" s="1"/>
      <c r="AM282" s="1"/>
      <c r="AN282" s="1"/>
      <c r="AO282" s="1"/>
      <c r="AQ282" s="1"/>
      <c r="AR282" s="1"/>
      <c r="AS282" s="1"/>
      <c r="AZ282" s="1"/>
      <c r="BA282" s="1"/>
      <c r="BB282" s="1"/>
      <c r="BF282" s="1"/>
      <c r="BG282" s="1"/>
      <c r="BH282" s="1"/>
    </row>
    <row r="283" spans="36:60">
      <c r="AJ283" s="1"/>
      <c r="AK283" s="1"/>
      <c r="AL283" s="1"/>
      <c r="AM283" s="1"/>
      <c r="AN283" s="1"/>
      <c r="AO283" s="1"/>
      <c r="AQ283" s="1"/>
      <c r="AR283" s="1"/>
      <c r="AS283" s="1"/>
      <c r="AZ283" s="1"/>
      <c r="BA283" s="1"/>
      <c r="BB283" s="1"/>
      <c r="BF283" s="1"/>
      <c r="BG283" s="1"/>
      <c r="BH283" s="1"/>
    </row>
    <row r="284" spans="36:60">
      <c r="AJ284" s="1"/>
      <c r="AK284" s="1"/>
      <c r="AL284" s="1"/>
      <c r="AM284" s="1"/>
      <c r="AN284" s="1"/>
      <c r="AO284" s="1"/>
      <c r="AQ284" s="1"/>
      <c r="AR284" s="1"/>
      <c r="AS284" s="1"/>
      <c r="AZ284" s="1"/>
      <c r="BA284" s="1"/>
      <c r="BB284" s="1"/>
      <c r="BF284" s="1"/>
      <c r="BG284" s="1"/>
      <c r="BH284" s="1"/>
    </row>
    <row r="285" spans="36:60">
      <c r="AJ285" s="1"/>
      <c r="AK285" s="1"/>
      <c r="AL285" s="1"/>
      <c r="AM285" s="1"/>
      <c r="AN285" s="1"/>
      <c r="AO285" s="1"/>
      <c r="AQ285" s="1"/>
      <c r="AR285" s="1"/>
      <c r="AS285" s="1"/>
      <c r="AZ285" s="1"/>
      <c r="BA285" s="1"/>
      <c r="BB285" s="1"/>
      <c r="BF285" s="1"/>
      <c r="BG285" s="1"/>
      <c r="BH285" s="1"/>
    </row>
    <row r="286" spans="36:60">
      <c r="AJ286" s="1"/>
      <c r="AK286" s="1"/>
      <c r="AL286" s="1"/>
      <c r="AM286" s="1"/>
      <c r="AN286" s="1"/>
      <c r="AO286" s="1"/>
      <c r="AQ286" s="1"/>
      <c r="AR286" s="1"/>
      <c r="AS286" s="1"/>
      <c r="AZ286" s="1"/>
      <c r="BA286" s="1"/>
      <c r="BB286" s="1"/>
      <c r="BF286" s="1"/>
      <c r="BG286" s="1"/>
      <c r="BH286" s="1"/>
    </row>
    <row r="287" spans="36:60">
      <c r="AJ287" s="1"/>
      <c r="AK287" s="1"/>
      <c r="AL287" s="1"/>
      <c r="AM287" s="1"/>
      <c r="AN287" s="1"/>
      <c r="AO287" s="1"/>
      <c r="AQ287" s="1"/>
      <c r="AR287" s="1"/>
      <c r="AS287" s="1"/>
      <c r="AZ287" s="1"/>
      <c r="BA287" s="1"/>
      <c r="BB287" s="1"/>
      <c r="BF287" s="1"/>
      <c r="BG287" s="1"/>
      <c r="BH287" s="1"/>
    </row>
    <row r="288" spans="36:60">
      <c r="AJ288" s="1"/>
      <c r="AK288" s="1"/>
      <c r="AL288" s="1"/>
      <c r="AM288" s="1"/>
      <c r="AN288" s="1"/>
      <c r="AO288" s="1"/>
      <c r="AQ288" s="1"/>
      <c r="AR288" s="1"/>
      <c r="AS288" s="1"/>
      <c r="AZ288" s="1"/>
      <c r="BA288" s="1"/>
      <c r="BB288" s="1"/>
      <c r="BF288" s="1"/>
      <c r="BG288" s="1"/>
      <c r="BH288" s="1"/>
    </row>
    <row r="289" spans="36:60">
      <c r="AJ289" s="1"/>
      <c r="AK289" s="1"/>
      <c r="AL289" s="1"/>
      <c r="AM289" s="1"/>
      <c r="AN289" s="1"/>
      <c r="AO289" s="1"/>
      <c r="AQ289" s="1"/>
      <c r="AR289" s="1"/>
      <c r="AS289" s="1"/>
      <c r="AZ289" s="1"/>
      <c r="BA289" s="1"/>
      <c r="BB289" s="1"/>
      <c r="BF289" s="1"/>
      <c r="BG289" s="1"/>
      <c r="BH289" s="1"/>
    </row>
    <row r="290" spans="36:60">
      <c r="AJ290" s="1"/>
      <c r="AK290" s="1"/>
      <c r="AL290" s="1"/>
      <c r="AM290" s="1"/>
      <c r="AN290" s="1"/>
      <c r="AO290" s="1"/>
      <c r="AQ290" s="1"/>
      <c r="AR290" s="1"/>
      <c r="AS290" s="1"/>
      <c r="AZ290" s="1"/>
      <c r="BA290" s="1"/>
      <c r="BB290" s="1"/>
      <c r="BF290" s="1"/>
      <c r="BG290" s="1"/>
      <c r="BH290" s="1"/>
    </row>
    <row r="291" spans="36:60">
      <c r="AJ291" s="1"/>
      <c r="AK291" s="1"/>
      <c r="AL291" s="1"/>
      <c r="AM291" s="1"/>
      <c r="AN291" s="1"/>
      <c r="AO291" s="1"/>
      <c r="AQ291" s="1"/>
      <c r="AR291" s="1"/>
      <c r="AS291" s="1"/>
      <c r="AZ291" s="1"/>
      <c r="BA291" s="1"/>
      <c r="BB291" s="1"/>
      <c r="BF291" s="1"/>
      <c r="BG291" s="1"/>
      <c r="BH291" s="1"/>
    </row>
    <row r="292" spans="36:60">
      <c r="AJ292" s="1"/>
      <c r="AK292" s="1"/>
      <c r="AL292" s="1"/>
      <c r="AM292" s="1"/>
      <c r="AN292" s="1"/>
      <c r="AO292" s="1"/>
      <c r="AQ292" s="1"/>
      <c r="AR292" s="1"/>
      <c r="AS292" s="1"/>
      <c r="AZ292" s="1"/>
      <c r="BA292" s="1"/>
      <c r="BB292" s="1"/>
      <c r="BF292" s="1"/>
      <c r="BG292" s="1"/>
      <c r="BH292" s="1"/>
    </row>
    <row r="293" spans="36:60">
      <c r="AJ293" s="1"/>
      <c r="AK293" s="1"/>
      <c r="AL293" s="1"/>
      <c r="AM293" s="1"/>
      <c r="AN293" s="1"/>
      <c r="AO293" s="1"/>
      <c r="AQ293" s="1"/>
      <c r="AR293" s="1"/>
      <c r="AS293" s="1"/>
      <c r="AZ293" s="1"/>
      <c r="BA293" s="1"/>
      <c r="BB293" s="1"/>
      <c r="BF293" s="1"/>
      <c r="BG293" s="1"/>
      <c r="BH293" s="1"/>
    </row>
    <row r="294" spans="36:60">
      <c r="AJ294" s="1"/>
      <c r="AK294" s="1"/>
      <c r="AL294" s="1"/>
      <c r="AM294" s="1"/>
      <c r="AN294" s="1"/>
      <c r="AO294" s="1"/>
      <c r="AQ294" s="1"/>
      <c r="AR294" s="1"/>
      <c r="AS294" s="1"/>
      <c r="AZ294" s="1"/>
      <c r="BA294" s="1"/>
      <c r="BB294" s="1"/>
      <c r="BF294" s="1"/>
      <c r="BG294" s="1"/>
      <c r="BH294" s="1"/>
    </row>
    <row r="295" spans="36:60">
      <c r="AJ295" s="1"/>
      <c r="AK295" s="1"/>
      <c r="AL295" s="1"/>
      <c r="AM295" s="1"/>
      <c r="AN295" s="1"/>
      <c r="AO295" s="1"/>
      <c r="AQ295" s="1"/>
      <c r="AR295" s="1"/>
      <c r="AS295" s="1"/>
      <c r="AZ295" s="1"/>
      <c r="BA295" s="1"/>
      <c r="BB295" s="1"/>
      <c r="BF295" s="1"/>
      <c r="BG295" s="1"/>
      <c r="BH295" s="1"/>
    </row>
    <row r="296" spans="36:60">
      <c r="AJ296" s="1"/>
      <c r="AK296" s="1"/>
      <c r="AL296" s="1"/>
      <c r="AM296" s="1"/>
      <c r="AN296" s="1"/>
      <c r="AO296" s="1"/>
      <c r="AQ296" s="1"/>
      <c r="AR296" s="1"/>
      <c r="AS296" s="1"/>
      <c r="AZ296" s="1"/>
      <c r="BA296" s="1"/>
      <c r="BB296" s="1"/>
      <c r="BF296" s="1"/>
      <c r="BG296" s="1"/>
      <c r="BH296" s="1"/>
    </row>
    <row r="297" spans="36:60">
      <c r="AJ297" s="1"/>
      <c r="AK297" s="1"/>
      <c r="AL297" s="1"/>
      <c r="AM297" s="1"/>
      <c r="AN297" s="1"/>
      <c r="AO297" s="1"/>
      <c r="AQ297" s="1"/>
      <c r="AR297" s="1"/>
      <c r="AS297" s="1"/>
      <c r="AZ297" s="1"/>
      <c r="BA297" s="1"/>
      <c r="BB297" s="1"/>
      <c r="BF297" s="1"/>
      <c r="BG297" s="1"/>
      <c r="BH297" s="1"/>
    </row>
    <row r="298" spans="36:60">
      <c r="AJ298" s="1"/>
      <c r="AK298" s="1"/>
      <c r="AL298" s="1"/>
      <c r="AM298" s="1"/>
      <c r="AN298" s="1"/>
      <c r="AO298" s="1"/>
      <c r="AQ298" s="1"/>
      <c r="AR298" s="1"/>
      <c r="AS298" s="1"/>
      <c r="AZ298" s="1"/>
      <c r="BA298" s="1"/>
      <c r="BB298" s="1"/>
      <c r="BF298" s="1"/>
      <c r="BG298" s="1"/>
      <c r="BH298" s="1"/>
    </row>
    <row r="299" spans="36:60">
      <c r="AJ299" s="1"/>
      <c r="AK299" s="1"/>
      <c r="AL299" s="1"/>
      <c r="AM299" s="1"/>
      <c r="AN299" s="1"/>
      <c r="AO299" s="1"/>
      <c r="AQ299" s="1"/>
      <c r="AR299" s="1"/>
      <c r="AS299" s="1"/>
      <c r="AZ299" s="1"/>
      <c r="BA299" s="1"/>
      <c r="BB299" s="1"/>
      <c r="BF299" s="1"/>
      <c r="BG299" s="1"/>
      <c r="BH299" s="1"/>
    </row>
    <row r="300" spans="36:60">
      <c r="AJ300" s="1"/>
      <c r="AK300" s="1"/>
      <c r="AL300" s="1"/>
      <c r="AM300" s="1"/>
      <c r="AN300" s="1"/>
      <c r="AO300" s="1"/>
      <c r="AQ300" s="1"/>
      <c r="AR300" s="1"/>
      <c r="AS300" s="1"/>
      <c r="AZ300" s="1"/>
      <c r="BA300" s="1"/>
      <c r="BB300" s="1"/>
      <c r="BF300" s="1"/>
      <c r="BG300" s="1"/>
      <c r="BH300" s="1"/>
    </row>
    <row r="301" spans="36:60">
      <c r="AJ301" s="1"/>
      <c r="AK301" s="1"/>
      <c r="AL301" s="1"/>
      <c r="AM301" s="1"/>
      <c r="AN301" s="1"/>
      <c r="AO301" s="1"/>
      <c r="AQ301" s="1"/>
      <c r="AR301" s="1"/>
      <c r="AS301" s="1"/>
      <c r="AZ301" s="1"/>
      <c r="BA301" s="1"/>
      <c r="BB301" s="1"/>
      <c r="BF301" s="1"/>
      <c r="BG301" s="1"/>
      <c r="BH301" s="1"/>
    </row>
    <row r="302" spans="36:60">
      <c r="AJ302" s="1"/>
      <c r="AK302" s="1"/>
      <c r="AL302" s="1"/>
      <c r="AM302" s="1"/>
      <c r="AN302" s="1"/>
      <c r="AO302" s="1"/>
      <c r="AQ302" s="1"/>
      <c r="AR302" s="1"/>
      <c r="AS302" s="1"/>
      <c r="AZ302" s="1"/>
      <c r="BA302" s="1"/>
      <c r="BB302" s="1"/>
      <c r="BF302" s="1"/>
      <c r="BG302" s="1"/>
      <c r="BH302" s="1"/>
    </row>
    <row r="303" spans="36:60">
      <c r="AJ303" s="1"/>
      <c r="AK303" s="1"/>
      <c r="AL303" s="1"/>
      <c r="AM303" s="1"/>
      <c r="AN303" s="1"/>
      <c r="AO303" s="1"/>
      <c r="AQ303" s="1"/>
      <c r="AR303" s="1"/>
      <c r="AS303" s="1"/>
      <c r="AZ303" s="1"/>
      <c r="BA303" s="1"/>
      <c r="BB303" s="1"/>
      <c r="BF303" s="1"/>
      <c r="BG303" s="1"/>
      <c r="BH303" s="1"/>
    </row>
    <row r="304" spans="36:60">
      <c r="AJ304" s="1"/>
      <c r="AK304" s="1"/>
      <c r="AL304" s="1"/>
      <c r="AM304" s="1"/>
      <c r="AN304" s="1"/>
      <c r="AO304" s="1"/>
      <c r="AQ304" s="1"/>
      <c r="AR304" s="1"/>
      <c r="AS304" s="1"/>
      <c r="AZ304" s="1"/>
      <c r="BA304" s="1"/>
      <c r="BB304" s="1"/>
      <c r="BF304" s="1"/>
      <c r="BG304" s="1"/>
      <c r="BH304" s="1"/>
    </row>
    <row r="305" spans="36:60">
      <c r="AJ305" s="1"/>
      <c r="AK305" s="1"/>
      <c r="AL305" s="1"/>
      <c r="AM305" s="1"/>
      <c r="AN305" s="1"/>
      <c r="AO305" s="1"/>
      <c r="AQ305" s="1"/>
      <c r="AR305" s="1"/>
      <c r="AS305" s="1"/>
      <c r="AZ305" s="1"/>
      <c r="BA305" s="1"/>
      <c r="BB305" s="1"/>
      <c r="BF305" s="1"/>
      <c r="BG305" s="1"/>
      <c r="BH305" s="1"/>
    </row>
    <row r="306" spans="36:60">
      <c r="AJ306" s="1"/>
      <c r="AK306" s="1"/>
      <c r="AL306" s="1"/>
      <c r="AM306" s="1"/>
      <c r="AN306" s="1"/>
      <c r="AO306" s="1"/>
      <c r="AQ306" s="1"/>
      <c r="AR306" s="1"/>
      <c r="AS306" s="1"/>
      <c r="AZ306" s="1"/>
      <c r="BA306" s="1"/>
      <c r="BB306" s="1"/>
      <c r="BF306" s="1"/>
      <c r="BG306" s="1"/>
      <c r="BH306" s="1"/>
    </row>
    <row r="307" spans="36:60">
      <c r="AJ307" s="1"/>
      <c r="AK307" s="1"/>
      <c r="AL307" s="1"/>
      <c r="AM307" s="1"/>
      <c r="AN307" s="1"/>
      <c r="AO307" s="1"/>
      <c r="AQ307" s="1"/>
      <c r="AR307" s="1"/>
      <c r="AS307" s="1"/>
      <c r="AZ307" s="1"/>
      <c r="BA307" s="1"/>
      <c r="BB307" s="1"/>
      <c r="BF307" s="1"/>
      <c r="BG307" s="1"/>
      <c r="BH307" s="1"/>
    </row>
    <row r="308" spans="36:60">
      <c r="AJ308" s="1"/>
      <c r="AK308" s="1"/>
      <c r="AL308" s="1"/>
      <c r="AM308" s="1"/>
      <c r="AN308" s="1"/>
      <c r="AO308" s="1"/>
      <c r="AQ308" s="1"/>
      <c r="AR308" s="1"/>
      <c r="AS308" s="1"/>
      <c r="AZ308" s="1"/>
      <c r="BA308" s="1"/>
      <c r="BB308" s="1"/>
      <c r="BF308" s="1"/>
      <c r="BG308" s="1"/>
      <c r="BH308" s="1"/>
    </row>
    <row r="309" spans="36:60">
      <c r="AJ309" s="1"/>
      <c r="AK309" s="1"/>
      <c r="AL309" s="1"/>
      <c r="AM309" s="1"/>
      <c r="AN309" s="1"/>
      <c r="AO309" s="1"/>
      <c r="AQ309" s="1"/>
      <c r="AR309" s="1"/>
      <c r="AS309" s="1"/>
      <c r="AZ309" s="1"/>
      <c r="BA309" s="1"/>
      <c r="BB309" s="1"/>
      <c r="BF309" s="1"/>
      <c r="BG309" s="1"/>
      <c r="BH309" s="1"/>
    </row>
    <row r="310" spans="36:60">
      <c r="AJ310" s="1"/>
      <c r="AK310" s="1"/>
      <c r="AL310" s="1"/>
      <c r="AM310" s="1"/>
      <c r="AN310" s="1"/>
      <c r="AO310" s="1"/>
      <c r="AQ310" s="1"/>
      <c r="AR310" s="1"/>
      <c r="AS310" s="1"/>
      <c r="AZ310" s="1"/>
      <c r="BA310" s="1"/>
      <c r="BB310" s="1"/>
      <c r="BF310" s="1"/>
      <c r="BG310" s="1"/>
      <c r="BH310" s="1"/>
    </row>
    <row r="311" spans="36:60">
      <c r="AJ311" s="1"/>
      <c r="AK311" s="1"/>
      <c r="AL311" s="1"/>
      <c r="AM311" s="1"/>
      <c r="AN311" s="1"/>
      <c r="AO311" s="1"/>
      <c r="AQ311" s="1"/>
      <c r="AR311" s="1"/>
      <c r="AS311" s="1"/>
      <c r="AZ311" s="1"/>
      <c r="BA311" s="1"/>
      <c r="BB311" s="1"/>
      <c r="BF311" s="1"/>
      <c r="BG311" s="1"/>
      <c r="BH311" s="1"/>
    </row>
    <row r="312" spans="36:60">
      <c r="AJ312" s="1"/>
      <c r="AK312" s="1"/>
      <c r="AL312" s="1"/>
      <c r="AM312" s="1"/>
      <c r="AN312" s="1"/>
      <c r="AO312" s="1"/>
      <c r="AQ312" s="1"/>
      <c r="AR312" s="1"/>
      <c r="AS312" s="1"/>
      <c r="AZ312" s="1"/>
      <c r="BA312" s="1"/>
      <c r="BB312" s="1"/>
      <c r="BF312" s="1"/>
      <c r="BG312" s="1"/>
      <c r="BH312" s="1"/>
    </row>
    <row r="313" spans="36:60">
      <c r="AJ313" s="1"/>
      <c r="AK313" s="1"/>
      <c r="AL313" s="1"/>
      <c r="AM313" s="1"/>
      <c r="AN313" s="1"/>
      <c r="AO313" s="1"/>
      <c r="AQ313" s="1"/>
      <c r="AR313" s="1"/>
      <c r="AS313" s="1"/>
      <c r="AZ313" s="1"/>
      <c r="BA313" s="1"/>
      <c r="BB313" s="1"/>
      <c r="BF313" s="1"/>
      <c r="BG313" s="1"/>
      <c r="BH313" s="1"/>
    </row>
    <row r="314" spans="36:60">
      <c r="AJ314" s="1"/>
      <c r="AK314" s="1"/>
      <c r="AL314" s="1"/>
      <c r="AM314" s="1"/>
      <c r="AN314" s="1"/>
      <c r="AO314" s="1"/>
      <c r="AQ314" s="1"/>
      <c r="AR314" s="1"/>
      <c r="AS314" s="1"/>
      <c r="AZ314" s="1"/>
      <c r="BA314" s="1"/>
      <c r="BB314" s="1"/>
      <c r="BF314" s="1"/>
      <c r="BG314" s="1"/>
      <c r="BH314" s="1"/>
    </row>
    <row r="315" spans="36:60">
      <c r="AJ315" s="1"/>
      <c r="AK315" s="1"/>
      <c r="AL315" s="1"/>
      <c r="AM315" s="1"/>
      <c r="AN315" s="1"/>
      <c r="AO315" s="1"/>
      <c r="AQ315" s="1"/>
      <c r="AR315" s="1"/>
      <c r="AS315" s="1"/>
      <c r="AZ315" s="1"/>
      <c r="BA315" s="1"/>
      <c r="BB315" s="1"/>
      <c r="BF315" s="1"/>
      <c r="BG315" s="1"/>
      <c r="BH315" s="1"/>
    </row>
    <row r="316" spans="36:60">
      <c r="AJ316" s="1"/>
      <c r="AK316" s="1"/>
      <c r="AL316" s="1"/>
      <c r="AM316" s="1"/>
      <c r="AN316" s="1"/>
      <c r="AO316" s="1"/>
      <c r="AQ316" s="1"/>
      <c r="AR316" s="1"/>
      <c r="AS316" s="1"/>
      <c r="AZ316" s="1"/>
      <c r="BA316" s="1"/>
      <c r="BB316" s="1"/>
      <c r="BF316" s="1"/>
      <c r="BG316" s="1"/>
      <c r="BH316" s="1"/>
    </row>
    <row r="317" spans="36:60">
      <c r="AJ317" s="1"/>
      <c r="AK317" s="1"/>
      <c r="AL317" s="1"/>
      <c r="AM317" s="1"/>
      <c r="AN317" s="1"/>
      <c r="AO317" s="1"/>
      <c r="AQ317" s="1"/>
      <c r="AR317" s="1"/>
      <c r="AS317" s="1"/>
      <c r="AZ317" s="1"/>
      <c r="BA317" s="1"/>
      <c r="BB317" s="1"/>
      <c r="BF317" s="1"/>
      <c r="BG317" s="1"/>
      <c r="BH317" s="1"/>
    </row>
    <row r="318" spans="36:60">
      <c r="AJ318" s="1"/>
      <c r="AK318" s="1"/>
      <c r="AL318" s="1"/>
      <c r="AM318" s="1"/>
      <c r="AN318" s="1"/>
      <c r="AO318" s="1"/>
      <c r="AQ318" s="1"/>
      <c r="AR318" s="1"/>
      <c r="AS318" s="1"/>
      <c r="AZ318" s="1"/>
      <c r="BA318" s="1"/>
      <c r="BB318" s="1"/>
      <c r="BF318" s="1"/>
      <c r="BG318" s="1"/>
      <c r="BH318" s="1"/>
    </row>
    <row r="319" spans="36:60">
      <c r="AJ319" s="1"/>
      <c r="AK319" s="1"/>
      <c r="AL319" s="1"/>
      <c r="AM319" s="1"/>
      <c r="AN319" s="1"/>
      <c r="AO319" s="1"/>
      <c r="AQ319" s="1"/>
      <c r="AR319" s="1"/>
      <c r="AS319" s="1"/>
      <c r="AZ319" s="1"/>
      <c r="BA319" s="1"/>
      <c r="BB319" s="1"/>
      <c r="BF319" s="1"/>
      <c r="BG319" s="1"/>
      <c r="BH319" s="1"/>
    </row>
    <row r="320" spans="36:60">
      <c r="AJ320" s="1"/>
      <c r="AK320" s="1"/>
      <c r="AL320" s="1"/>
      <c r="AM320" s="1"/>
      <c r="AN320" s="1"/>
      <c r="AO320" s="1"/>
      <c r="AQ320" s="1"/>
      <c r="AR320" s="1"/>
      <c r="AS320" s="1"/>
      <c r="AZ320" s="1"/>
      <c r="BA320" s="1"/>
      <c r="BB320" s="1"/>
      <c r="BF320" s="1"/>
      <c r="BG320" s="1"/>
      <c r="BH320" s="1"/>
    </row>
    <row r="321" spans="36:60">
      <c r="AJ321" s="1"/>
      <c r="AK321" s="1"/>
      <c r="AL321" s="1"/>
      <c r="AM321" s="1"/>
      <c r="AN321" s="1"/>
      <c r="AO321" s="1"/>
      <c r="AQ321" s="1"/>
      <c r="AR321" s="1"/>
      <c r="AS321" s="1"/>
      <c r="AZ321" s="1"/>
      <c r="BA321" s="1"/>
      <c r="BB321" s="1"/>
      <c r="BF321" s="1"/>
      <c r="BG321" s="1"/>
      <c r="BH321" s="1"/>
    </row>
    <row r="322" spans="36:60">
      <c r="AJ322" s="1"/>
      <c r="AK322" s="1"/>
      <c r="AL322" s="1"/>
      <c r="AM322" s="1"/>
      <c r="AN322" s="1"/>
      <c r="AO322" s="1"/>
      <c r="AQ322" s="1"/>
      <c r="AR322" s="1"/>
      <c r="AS322" s="1"/>
      <c r="AZ322" s="1"/>
      <c r="BA322" s="1"/>
      <c r="BB322" s="1"/>
      <c r="BF322" s="1"/>
      <c r="BG322" s="1"/>
      <c r="BH322" s="1"/>
    </row>
    <row r="323" spans="36:60">
      <c r="AJ323" s="1"/>
      <c r="AK323" s="1"/>
      <c r="AL323" s="1"/>
      <c r="AM323" s="1"/>
      <c r="AN323" s="1"/>
      <c r="AO323" s="1"/>
      <c r="AQ323" s="1"/>
      <c r="AR323" s="1"/>
      <c r="AS323" s="1"/>
      <c r="AZ323" s="1"/>
      <c r="BA323" s="1"/>
      <c r="BB323" s="1"/>
      <c r="BF323" s="1"/>
      <c r="BG323" s="1"/>
      <c r="BH323" s="1"/>
    </row>
    <row r="324" spans="36:60">
      <c r="AJ324" s="1"/>
      <c r="AK324" s="1"/>
      <c r="AL324" s="1"/>
      <c r="AM324" s="1"/>
      <c r="AN324" s="1"/>
      <c r="AO324" s="1"/>
      <c r="AQ324" s="1"/>
      <c r="AR324" s="1"/>
      <c r="AS324" s="1"/>
      <c r="AZ324" s="1"/>
      <c r="BA324" s="1"/>
      <c r="BB324" s="1"/>
      <c r="BF324" s="1"/>
      <c r="BG324" s="1"/>
      <c r="BH324" s="1"/>
    </row>
    <row r="325" spans="36:60">
      <c r="AJ325" s="1"/>
      <c r="AK325" s="1"/>
      <c r="AL325" s="1"/>
      <c r="AM325" s="1"/>
      <c r="AN325" s="1"/>
      <c r="AO325" s="1"/>
      <c r="AQ325" s="1"/>
      <c r="AR325" s="1"/>
      <c r="AS325" s="1"/>
      <c r="AZ325" s="1"/>
      <c r="BA325" s="1"/>
      <c r="BB325" s="1"/>
      <c r="BF325" s="1"/>
      <c r="BG325" s="1"/>
      <c r="BH325" s="1"/>
    </row>
    <row r="326" spans="36:60">
      <c r="AJ326" s="1"/>
      <c r="AK326" s="1"/>
      <c r="AL326" s="1"/>
      <c r="AM326" s="1"/>
      <c r="AN326" s="1"/>
      <c r="AO326" s="1"/>
      <c r="AQ326" s="1"/>
      <c r="AR326" s="1"/>
      <c r="AS326" s="1"/>
      <c r="AZ326" s="1"/>
      <c r="BA326" s="1"/>
      <c r="BB326" s="1"/>
      <c r="BF326" s="1"/>
      <c r="BG326" s="1"/>
      <c r="BH326" s="1"/>
    </row>
    <row r="327" spans="36:60">
      <c r="AJ327" s="1"/>
      <c r="AK327" s="1"/>
      <c r="AL327" s="1"/>
      <c r="AM327" s="1"/>
      <c r="AN327" s="1"/>
      <c r="AO327" s="1"/>
      <c r="AQ327" s="1"/>
      <c r="AR327" s="1"/>
      <c r="AS327" s="1"/>
      <c r="AZ327" s="1"/>
      <c r="BA327" s="1"/>
      <c r="BB327" s="1"/>
      <c r="BF327" s="1"/>
      <c r="BG327" s="1"/>
      <c r="BH327" s="1"/>
    </row>
    <row r="328" spans="36:60">
      <c r="AJ328" s="1"/>
      <c r="AK328" s="1"/>
      <c r="AL328" s="1"/>
      <c r="AM328" s="1"/>
      <c r="AN328" s="1"/>
      <c r="AO328" s="1"/>
      <c r="AQ328" s="1"/>
      <c r="AR328" s="1"/>
      <c r="AS328" s="1"/>
      <c r="AZ328" s="1"/>
      <c r="BA328" s="1"/>
      <c r="BB328" s="1"/>
      <c r="BF328" s="1"/>
      <c r="BG328" s="1"/>
      <c r="BH328" s="1"/>
    </row>
    <row r="329" spans="36:60">
      <c r="AJ329" s="1"/>
      <c r="AK329" s="1"/>
      <c r="AL329" s="1"/>
      <c r="AM329" s="1"/>
      <c r="AN329" s="1"/>
      <c r="AO329" s="1"/>
      <c r="AQ329" s="1"/>
      <c r="AR329" s="1"/>
      <c r="AS329" s="1"/>
      <c r="AZ329" s="1"/>
      <c r="BA329" s="1"/>
      <c r="BB329" s="1"/>
      <c r="BF329" s="1"/>
      <c r="BG329" s="1"/>
      <c r="BH329" s="1"/>
    </row>
    <row r="330" spans="36:60">
      <c r="AJ330" s="1"/>
      <c r="AK330" s="1"/>
      <c r="AL330" s="1"/>
      <c r="AM330" s="1"/>
      <c r="AN330" s="1"/>
      <c r="AO330" s="1"/>
      <c r="AQ330" s="1"/>
      <c r="AR330" s="1"/>
      <c r="AS330" s="1"/>
      <c r="AZ330" s="1"/>
      <c r="BA330" s="1"/>
      <c r="BB330" s="1"/>
      <c r="BF330" s="1"/>
      <c r="BG330" s="1"/>
      <c r="BH330" s="1"/>
    </row>
    <row r="331" spans="36:60">
      <c r="AJ331" s="1"/>
      <c r="AK331" s="1"/>
      <c r="AL331" s="1"/>
      <c r="AM331" s="1"/>
      <c r="AN331" s="1"/>
      <c r="AO331" s="1"/>
      <c r="AQ331" s="1"/>
      <c r="AR331" s="1"/>
      <c r="AS331" s="1"/>
      <c r="AZ331" s="1"/>
      <c r="BA331" s="1"/>
      <c r="BB331" s="1"/>
      <c r="BF331" s="1"/>
      <c r="BG331" s="1"/>
      <c r="BH331" s="1"/>
    </row>
    <row r="332" spans="36:60">
      <c r="AJ332" s="1"/>
      <c r="AK332" s="1"/>
      <c r="AL332" s="1"/>
      <c r="AM332" s="1"/>
      <c r="AN332" s="1"/>
      <c r="AO332" s="1"/>
      <c r="AQ332" s="1"/>
      <c r="AR332" s="1"/>
      <c r="AS332" s="1"/>
      <c r="AZ332" s="1"/>
      <c r="BA332" s="1"/>
      <c r="BB332" s="1"/>
      <c r="BF332" s="1"/>
      <c r="BG332" s="1"/>
      <c r="BH332" s="1"/>
    </row>
    <row r="333" spans="36:60">
      <c r="AJ333" s="1"/>
      <c r="AK333" s="1"/>
      <c r="AL333" s="1"/>
      <c r="AM333" s="1"/>
      <c r="AN333" s="1"/>
      <c r="AO333" s="1"/>
      <c r="AQ333" s="1"/>
      <c r="AR333" s="1"/>
      <c r="AS333" s="1"/>
      <c r="AZ333" s="1"/>
      <c r="BA333" s="1"/>
      <c r="BB333" s="1"/>
      <c r="BF333" s="1"/>
      <c r="BG333" s="1"/>
      <c r="BH333" s="1"/>
    </row>
    <row r="334" spans="36:60">
      <c r="AJ334" s="1"/>
      <c r="AK334" s="1"/>
      <c r="AL334" s="1"/>
      <c r="AM334" s="1"/>
      <c r="AN334" s="1"/>
      <c r="AO334" s="1"/>
      <c r="AQ334" s="1"/>
      <c r="AR334" s="1"/>
      <c r="AS334" s="1"/>
      <c r="AZ334" s="1"/>
      <c r="BA334" s="1"/>
      <c r="BB334" s="1"/>
      <c r="BF334" s="1"/>
      <c r="BG334" s="1"/>
      <c r="BH334" s="1"/>
    </row>
    <row r="335" spans="36:60">
      <c r="AJ335" s="1"/>
      <c r="AK335" s="1"/>
      <c r="AL335" s="1"/>
      <c r="AM335" s="1"/>
      <c r="AN335" s="1"/>
      <c r="AO335" s="1"/>
      <c r="AQ335" s="1"/>
      <c r="AR335" s="1"/>
      <c r="AS335" s="1"/>
      <c r="AZ335" s="1"/>
      <c r="BA335" s="1"/>
      <c r="BB335" s="1"/>
      <c r="BF335" s="1"/>
      <c r="BG335" s="1"/>
      <c r="BH335" s="1"/>
    </row>
    <row r="336" spans="36:60">
      <c r="AJ336" s="1"/>
      <c r="AK336" s="1"/>
      <c r="AL336" s="1"/>
      <c r="AM336" s="1"/>
      <c r="AN336" s="1"/>
      <c r="AO336" s="1"/>
      <c r="AQ336" s="1"/>
      <c r="AR336" s="1"/>
      <c r="AS336" s="1"/>
      <c r="AZ336" s="1"/>
      <c r="BA336" s="1"/>
      <c r="BB336" s="1"/>
      <c r="BF336" s="1"/>
      <c r="BG336" s="1"/>
      <c r="BH336" s="1"/>
    </row>
    <row r="337" spans="36:60">
      <c r="AJ337" s="1"/>
      <c r="AK337" s="1"/>
      <c r="AL337" s="1"/>
      <c r="AM337" s="1"/>
      <c r="AN337" s="1"/>
      <c r="AO337" s="1"/>
      <c r="AQ337" s="1"/>
      <c r="AR337" s="1"/>
      <c r="AS337" s="1"/>
      <c r="AZ337" s="1"/>
      <c r="BA337" s="1"/>
      <c r="BB337" s="1"/>
      <c r="BF337" s="1"/>
      <c r="BG337" s="1"/>
      <c r="BH337" s="1"/>
    </row>
    <row r="338" spans="36:60">
      <c r="AJ338" s="1"/>
      <c r="AK338" s="1"/>
      <c r="AL338" s="1"/>
      <c r="AM338" s="1"/>
      <c r="AN338" s="1"/>
      <c r="AO338" s="1"/>
      <c r="AQ338" s="1"/>
      <c r="AR338" s="1"/>
      <c r="AS338" s="1"/>
      <c r="AZ338" s="1"/>
      <c r="BA338" s="1"/>
      <c r="BB338" s="1"/>
      <c r="BF338" s="1"/>
      <c r="BG338" s="1"/>
      <c r="BH338" s="1"/>
    </row>
    <row r="339" spans="36:60">
      <c r="AJ339" s="1"/>
      <c r="AK339" s="1"/>
      <c r="AL339" s="1"/>
      <c r="AM339" s="1"/>
      <c r="AN339" s="1"/>
      <c r="AO339" s="1"/>
      <c r="AQ339" s="1"/>
      <c r="AR339" s="1"/>
      <c r="AS339" s="1"/>
      <c r="AZ339" s="1"/>
      <c r="BA339" s="1"/>
      <c r="BB339" s="1"/>
      <c r="BF339" s="1"/>
      <c r="BG339" s="1"/>
      <c r="BH339" s="1"/>
    </row>
    <row r="340" spans="36:60">
      <c r="AJ340" s="1"/>
      <c r="AK340" s="1"/>
      <c r="AL340" s="1"/>
      <c r="AM340" s="1"/>
      <c r="AN340" s="1"/>
      <c r="AO340" s="1"/>
      <c r="AQ340" s="1"/>
      <c r="AR340" s="1"/>
      <c r="AS340" s="1"/>
      <c r="AZ340" s="1"/>
      <c r="BA340" s="1"/>
      <c r="BB340" s="1"/>
      <c r="BF340" s="1"/>
      <c r="BG340" s="1"/>
      <c r="BH340" s="1"/>
    </row>
    <row r="341" spans="36:60">
      <c r="AJ341" s="1"/>
      <c r="AK341" s="1"/>
      <c r="AL341" s="1"/>
      <c r="AM341" s="1"/>
      <c r="AN341" s="1"/>
      <c r="AO341" s="1"/>
      <c r="AQ341" s="1"/>
      <c r="AR341" s="1"/>
      <c r="AS341" s="1"/>
      <c r="AZ341" s="1"/>
      <c r="BA341" s="1"/>
      <c r="BB341" s="1"/>
      <c r="BF341" s="1"/>
      <c r="BG341" s="1"/>
      <c r="BH341" s="1"/>
    </row>
    <row r="342" spans="36:60">
      <c r="AJ342" s="1"/>
      <c r="AK342" s="1"/>
      <c r="AL342" s="1"/>
      <c r="AM342" s="1"/>
      <c r="AN342" s="1"/>
      <c r="AO342" s="1"/>
      <c r="AQ342" s="1"/>
      <c r="AR342" s="1"/>
      <c r="AS342" s="1"/>
      <c r="AZ342" s="1"/>
      <c r="BA342" s="1"/>
      <c r="BB342" s="1"/>
      <c r="BF342" s="1"/>
      <c r="BG342" s="1"/>
      <c r="BH342" s="1"/>
    </row>
    <row r="343" spans="36:60">
      <c r="AJ343" s="1"/>
      <c r="AK343" s="1"/>
      <c r="AL343" s="1"/>
      <c r="AM343" s="1"/>
      <c r="AN343" s="1"/>
      <c r="AO343" s="1"/>
      <c r="AQ343" s="1"/>
      <c r="AR343" s="1"/>
      <c r="AS343" s="1"/>
      <c r="AZ343" s="1"/>
      <c r="BA343" s="1"/>
      <c r="BB343" s="1"/>
      <c r="BF343" s="1"/>
      <c r="BG343" s="1"/>
      <c r="BH343" s="1"/>
    </row>
    <row r="344" spans="36:60">
      <c r="AJ344" s="1"/>
      <c r="AK344" s="1"/>
      <c r="AL344" s="1"/>
      <c r="AM344" s="1"/>
      <c r="AN344" s="1"/>
      <c r="AO344" s="1"/>
      <c r="AQ344" s="1"/>
      <c r="AR344" s="1"/>
      <c r="AS344" s="1"/>
      <c r="AZ344" s="1"/>
      <c r="BA344" s="1"/>
      <c r="BB344" s="1"/>
      <c r="BF344" s="1"/>
      <c r="BG344" s="1"/>
      <c r="BH344" s="1"/>
    </row>
    <row r="345" spans="36:60">
      <c r="AJ345" s="1"/>
      <c r="AK345" s="1"/>
      <c r="AL345" s="1"/>
      <c r="AM345" s="1"/>
      <c r="AN345" s="1"/>
      <c r="AO345" s="1"/>
      <c r="AQ345" s="1"/>
      <c r="AR345" s="1"/>
      <c r="AS345" s="1"/>
      <c r="AZ345" s="1"/>
      <c r="BA345" s="1"/>
      <c r="BB345" s="1"/>
      <c r="BF345" s="1"/>
      <c r="BG345" s="1"/>
      <c r="BH345" s="1"/>
    </row>
    <row r="346" spans="36:60">
      <c r="AJ346" s="1"/>
      <c r="AK346" s="1"/>
      <c r="AL346" s="1"/>
      <c r="AM346" s="1"/>
      <c r="AN346" s="1"/>
      <c r="AO346" s="1"/>
      <c r="AQ346" s="1"/>
      <c r="AR346" s="1"/>
      <c r="AS346" s="1"/>
      <c r="AZ346" s="1"/>
      <c r="BA346" s="1"/>
      <c r="BB346" s="1"/>
      <c r="BF346" s="1"/>
      <c r="BG346" s="1"/>
      <c r="BH346" s="1"/>
    </row>
    <row r="347" spans="36:60">
      <c r="AJ347" s="1"/>
      <c r="AK347" s="1"/>
      <c r="AL347" s="1"/>
      <c r="AM347" s="1"/>
      <c r="AN347" s="1"/>
      <c r="AO347" s="1"/>
      <c r="AQ347" s="1"/>
      <c r="AR347" s="1"/>
      <c r="AS347" s="1"/>
      <c r="AZ347" s="1"/>
      <c r="BA347" s="1"/>
      <c r="BB347" s="1"/>
      <c r="BF347" s="1"/>
      <c r="BG347" s="1"/>
      <c r="BH347" s="1"/>
    </row>
    <row r="348" spans="36:60">
      <c r="AJ348" s="1"/>
      <c r="AK348" s="1"/>
      <c r="AL348" s="1"/>
      <c r="AM348" s="1"/>
      <c r="AN348" s="1"/>
      <c r="AO348" s="1"/>
      <c r="AQ348" s="1"/>
      <c r="AR348" s="1"/>
      <c r="AS348" s="1"/>
      <c r="AZ348" s="1"/>
      <c r="BA348" s="1"/>
      <c r="BB348" s="1"/>
      <c r="BF348" s="1"/>
      <c r="BG348" s="1"/>
      <c r="BH348" s="1"/>
    </row>
    <row r="349" spans="36:60">
      <c r="AJ349" s="1"/>
      <c r="AK349" s="1"/>
      <c r="AL349" s="1"/>
      <c r="AM349" s="1"/>
      <c r="AN349" s="1"/>
      <c r="AO349" s="1"/>
      <c r="AQ349" s="1"/>
      <c r="AR349" s="1"/>
      <c r="AS349" s="1"/>
      <c r="AZ349" s="1"/>
      <c r="BA349" s="1"/>
      <c r="BB349" s="1"/>
      <c r="BF349" s="1"/>
      <c r="BG349" s="1"/>
      <c r="BH349" s="1"/>
    </row>
    <row r="350" spans="36:60">
      <c r="AJ350" s="1"/>
      <c r="AK350" s="1"/>
      <c r="AL350" s="1"/>
      <c r="AM350" s="1"/>
      <c r="AN350" s="1"/>
      <c r="AO350" s="1"/>
      <c r="AQ350" s="1"/>
      <c r="AR350" s="1"/>
      <c r="AS350" s="1"/>
      <c r="AZ350" s="1"/>
      <c r="BA350" s="1"/>
      <c r="BB350" s="1"/>
      <c r="BF350" s="1"/>
      <c r="BG350" s="1"/>
      <c r="BH350" s="1"/>
    </row>
    <row r="351" spans="36:60">
      <c r="AJ351" s="1"/>
      <c r="AK351" s="1"/>
      <c r="AL351" s="1"/>
      <c r="AM351" s="1"/>
      <c r="AN351" s="1"/>
      <c r="AO351" s="1"/>
      <c r="AQ351" s="1"/>
      <c r="AR351" s="1"/>
      <c r="AS351" s="1"/>
      <c r="AZ351" s="1"/>
      <c r="BA351" s="1"/>
      <c r="BB351" s="1"/>
      <c r="BF351" s="1"/>
      <c r="BG351" s="1"/>
      <c r="BH351" s="1"/>
    </row>
    <row r="352" spans="36:60">
      <c r="AJ352" s="1"/>
      <c r="AK352" s="1"/>
      <c r="AL352" s="1"/>
      <c r="AM352" s="1"/>
      <c r="AN352" s="1"/>
      <c r="AO352" s="1"/>
      <c r="AQ352" s="1"/>
      <c r="AR352" s="1"/>
      <c r="AS352" s="1"/>
      <c r="AZ352" s="1"/>
      <c r="BA352" s="1"/>
      <c r="BB352" s="1"/>
      <c r="BF352" s="1"/>
      <c r="BG352" s="1"/>
      <c r="BH352" s="1"/>
    </row>
    <row r="353" spans="36:60">
      <c r="AJ353" s="1"/>
      <c r="AK353" s="1"/>
      <c r="AL353" s="1"/>
      <c r="AM353" s="1"/>
      <c r="AN353" s="1"/>
      <c r="AO353" s="1"/>
      <c r="AQ353" s="1"/>
      <c r="AR353" s="1"/>
      <c r="AS353" s="1"/>
      <c r="AZ353" s="1"/>
      <c r="BA353" s="1"/>
      <c r="BB353" s="1"/>
      <c r="BF353" s="1"/>
      <c r="BG353" s="1"/>
      <c r="BH353" s="1"/>
    </row>
    <row r="354" spans="36:60">
      <c r="AJ354" s="1"/>
      <c r="AK354" s="1"/>
      <c r="AL354" s="1"/>
      <c r="AM354" s="1"/>
      <c r="AN354" s="1"/>
      <c r="AO354" s="1"/>
      <c r="AQ354" s="1"/>
      <c r="AR354" s="1"/>
      <c r="AS354" s="1"/>
      <c r="AZ354" s="1"/>
      <c r="BA354" s="1"/>
      <c r="BB354" s="1"/>
      <c r="BF354" s="1"/>
      <c r="BG354" s="1"/>
      <c r="BH354" s="1"/>
    </row>
    <row r="355" spans="36:60">
      <c r="AJ355" s="1"/>
      <c r="AK355" s="1"/>
      <c r="AL355" s="1"/>
      <c r="AM355" s="1"/>
      <c r="AN355" s="1"/>
      <c r="AO355" s="1"/>
      <c r="AQ355" s="1"/>
      <c r="AR355" s="1"/>
      <c r="AS355" s="1"/>
      <c r="AZ355" s="1"/>
      <c r="BA355" s="1"/>
      <c r="BB355" s="1"/>
      <c r="BF355" s="1"/>
      <c r="BG355" s="1"/>
      <c r="BH355" s="1"/>
    </row>
    <row r="356" spans="36:60">
      <c r="AJ356" s="1"/>
      <c r="AK356" s="1"/>
      <c r="AL356" s="1"/>
      <c r="AM356" s="1"/>
      <c r="AN356" s="1"/>
      <c r="AO356" s="1"/>
      <c r="AQ356" s="1"/>
      <c r="AR356" s="1"/>
      <c r="AS356" s="1"/>
      <c r="AZ356" s="1"/>
      <c r="BA356" s="1"/>
      <c r="BB356" s="1"/>
      <c r="BF356" s="1"/>
      <c r="BG356" s="1"/>
      <c r="BH356" s="1"/>
    </row>
    <row r="357" spans="36:60">
      <c r="AJ357" s="1"/>
      <c r="AK357" s="1"/>
      <c r="AL357" s="1"/>
      <c r="AM357" s="1"/>
      <c r="AN357" s="1"/>
      <c r="AO357" s="1"/>
      <c r="AQ357" s="1"/>
      <c r="AR357" s="1"/>
      <c r="AS357" s="1"/>
      <c r="AZ357" s="1"/>
      <c r="BA357" s="1"/>
      <c r="BB357" s="1"/>
      <c r="BF357" s="1"/>
      <c r="BG357" s="1"/>
      <c r="BH357" s="1"/>
    </row>
    <row r="358" spans="36:60">
      <c r="AJ358" s="1"/>
      <c r="AK358" s="1"/>
      <c r="AL358" s="1"/>
      <c r="AM358" s="1"/>
      <c r="AN358" s="1"/>
      <c r="AO358" s="1"/>
      <c r="AQ358" s="1"/>
      <c r="AR358" s="1"/>
      <c r="AS358" s="1"/>
      <c r="AZ358" s="1"/>
      <c r="BA358" s="1"/>
      <c r="BB358" s="1"/>
      <c r="BF358" s="1"/>
      <c r="BG358" s="1"/>
      <c r="BH358" s="1"/>
    </row>
    <row r="359" spans="36:60">
      <c r="AJ359" s="1"/>
      <c r="AK359" s="1"/>
      <c r="AL359" s="1"/>
      <c r="AM359" s="1"/>
      <c r="AN359" s="1"/>
      <c r="AO359" s="1"/>
      <c r="AQ359" s="1"/>
      <c r="AR359" s="1"/>
      <c r="AS359" s="1"/>
      <c r="AZ359" s="1"/>
      <c r="BA359" s="1"/>
      <c r="BB359" s="1"/>
      <c r="BF359" s="1"/>
      <c r="BG359" s="1"/>
      <c r="BH359" s="1"/>
    </row>
    <row r="360" spans="36:60">
      <c r="AJ360" s="1"/>
      <c r="AK360" s="1"/>
      <c r="AL360" s="1"/>
      <c r="AM360" s="1"/>
      <c r="AN360" s="1"/>
      <c r="AO360" s="1"/>
      <c r="AQ360" s="1"/>
      <c r="AR360" s="1"/>
      <c r="AS360" s="1"/>
      <c r="AZ360" s="1"/>
      <c r="BA360" s="1"/>
      <c r="BB360" s="1"/>
      <c r="BF360" s="1"/>
      <c r="BG360" s="1"/>
      <c r="BH360" s="1"/>
    </row>
    <row r="361" spans="36:60">
      <c r="AJ361" s="1"/>
      <c r="AK361" s="1"/>
      <c r="AL361" s="1"/>
      <c r="AM361" s="1"/>
      <c r="AN361" s="1"/>
      <c r="AO361" s="1"/>
      <c r="AQ361" s="1"/>
      <c r="AR361" s="1"/>
      <c r="AS361" s="1"/>
      <c r="AZ361" s="1"/>
      <c r="BA361" s="1"/>
      <c r="BB361" s="1"/>
      <c r="BF361" s="1"/>
      <c r="BG361" s="1"/>
      <c r="BH361" s="1"/>
    </row>
    <row r="362" spans="36:60">
      <c r="AJ362" s="1"/>
      <c r="AK362" s="1"/>
      <c r="AL362" s="1"/>
      <c r="AM362" s="1"/>
      <c r="AN362" s="1"/>
      <c r="AO362" s="1"/>
      <c r="AQ362" s="1"/>
      <c r="AR362" s="1"/>
      <c r="AS362" s="1"/>
      <c r="AZ362" s="1"/>
      <c r="BA362" s="1"/>
      <c r="BB362" s="1"/>
      <c r="BF362" s="1"/>
      <c r="BG362" s="1"/>
      <c r="BH362" s="1"/>
    </row>
    <row r="363" spans="36:60">
      <c r="AJ363" s="1"/>
      <c r="AK363" s="1"/>
      <c r="AL363" s="1"/>
      <c r="AM363" s="1"/>
      <c r="AN363" s="1"/>
      <c r="AO363" s="1"/>
      <c r="AQ363" s="1"/>
      <c r="AR363" s="1"/>
      <c r="AS363" s="1"/>
      <c r="AZ363" s="1"/>
      <c r="BA363" s="1"/>
      <c r="BB363" s="1"/>
      <c r="BF363" s="1"/>
      <c r="BG363" s="1"/>
      <c r="BH363" s="1"/>
    </row>
    <row r="364" spans="36:60">
      <c r="AJ364" s="1"/>
      <c r="AK364" s="1"/>
      <c r="AL364" s="1"/>
      <c r="AM364" s="1"/>
      <c r="AN364" s="1"/>
      <c r="AO364" s="1"/>
      <c r="AQ364" s="1"/>
      <c r="AR364" s="1"/>
      <c r="AS364" s="1"/>
      <c r="AZ364" s="1"/>
      <c r="BA364" s="1"/>
      <c r="BB364" s="1"/>
      <c r="BF364" s="1"/>
      <c r="BG364" s="1"/>
      <c r="BH364" s="1"/>
    </row>
    <row r="365" spans="36:60">
      <c r="AJ365" s="1"/>
      <c r="AK365" s="1"/>
      <c r="AL365" s="1"/>
      <c r="AM365" s="1"/>
      <c r="AN365" s="1"/>
      <c r="AO365" s="1"/>
      <c r="AQ365" s="1"/>
      <c r="AR365" s="1"/>
      <c r="AS365" s="1"/>
      <c r="AZ365" s="1"/>
      <c r="BA365" s="1"/>
      <c r="BB365" s="1"/>
      <c r="BF365" s="1"/>
      <c r="BG365" s="1"/>
      <c r="BH365" s="1"/>
    </row>
    <row r="366" spans="36:60">
      <c r="AJ366" s="1"/>
      <c r="AK366" s="1"/>
      <c r="AL366" s="1"/>
      <c r="AM366" s="1"/>
      <c r="AN366" s="1"/>
      <c r="AO366" s="1"/>
      <c r="AQ366" s="1"/>
      <c r="AR366" s="1"/>
      <c r="AS366" s="1"/>
      <c r="AZ366" s="1"/>
      <c r="BA366" s="1"/>
      <c r="BB366" s="1"/>
      <c r="BF366" s="1"/>
      <c r="BG366" s="1"/>
      <c r="BH366" s="1"/>
    </row>
    <row r="367" spans="36:60">
      <c r="AJ367" s="1"/>
      <c r="AK367" s="1"/>
      <c r="AL367" s="1"/>
      <c r="AM367" s="1"/>
      <c r="AN367" s="1"/>
      <c r="AO367" s="1"/>
      <c r="AQ367" s="1"/>
      <c r="AR367" s="1"/>
      <c r="AS367" s="1"/>
      <c r="AZ367" s="1"/>
      <c r="BA367" s="1"/>
      <c r="BB367" s="1"/>
      <c r="BF367" s="1"/>
      <c r="BG367" s="1"/>
      <c r="BH367" s="1"/>
    </row>
    <row r="368" spans="36:60">
      <c r="AJ368" s="1"/>
      <c r="AK368" s="1"/>
      <c r="AL368" s="1"/>
      <c r="AM368" s="1"/>
      <c r="AN368" s="1"/>
      <c r="AO368" s="1"/>
      <c r="AQ368" s="1"/>
      <c r="AR368" s="1"/>
      <c r="AS368" s="1"/>
      <c r="AZ368" s="1"/>
      <c r="BA368" s="1"/>
      <c r="BB368" s="1"/>
      <c r="BF368" s="1"/>
      <c r="BG368" s="1"/>
      <c r="BH368" s="1"/>
    </row>
    <row r="369" spans="36:60">
      <c r="AJ369" s="1"/>
      <c r="AK369" s="1"/>
      <c r="AL369" s="1"/>
      <c r="AM369" s="1"/>
      <c r="AN369" s="1"/>
      <c r="AO369" s="1"/>
      <c r="AQ369" s="1"/>
      <c r="AR369" s="1"/>
      <c r="AS369" s="1"/>
      <c r="AZ369" s="1"/>
      <c r="BA369" s="1"/>
      <c r="BB369" s="1"/>
      <c r="BF369" s="1"/>
      <c r="BG369" s="1"/>
      <c r="BH369" s="1"/>
    </row>
    <row r="370" spans="36:60">
      <c r="AJ370" s="1"/>
      <c r="AK370" s="1"/>
      <c r="AL370" s="1"/>
      <c r="AM370" s="1"/>
      <c r="AN370" s="1"/>
      <c r="AO370" s="1"/>
      <c r="AQ370" s="1"/>
      <c r="AR370" s="1"/>
      <c r="AS370" s="1"/>
      <c r="AZ370" s="1"/>
      <c r="BA370" s="1"/>
      <c r="BB370" s="1"/>
      <c r="BF370" s="1"/>
      <c r="BG370" s="1"/>
      <c r="BH370" s="1"/>
    </row>
    <row r="371" spans="36:60">
      <c r="AJ371" s="1"/>
      <c r="AK371" s="1"/>
      <c r="AL371" s="1"/>
      <c r="AM371" s="1"/>
      <c r="AN371" s="1"/>
      <c r="AO371" s="1"/>
      <c r="AQ371" s="1"/>
      <c r="AR371" s="1"/>
      <c r="AS371" s="1"/>
      <c r="AZ371" s="1"/>
      <c r="BA371" s="1"/>
      <c r="BB371" s="1"/>
      <c r="BF371" s="1"/>
      <c r="BG371" s="1"/>
      <c r="BH371" s="1"/>
    </row>
    <row r="372" spans="36:60">
      <c r="AJ372" s="1"/>
      <c r="AK372" s="1"/>
      <c r="AL372" s="1"/>
      <c r="AM372" s="1"/>
      <c r="AN372" s="1"/>
      <c r="AO372" s="1"/>
      <c r="AQ372" s="1"/>
      <c r="AR372" s="1"/>
      <c r="AS372" s="1"/>
      <c r="AZ372" s="1"/>
      <c r="BA372" s="1"/>
      <c r="BB372" s="1"/>
      <c r="BF372" s="1"/>
      <c r="BG372" s="1"/>
      <c r="BH372" s="1"/>
    </row>
    <row r="373" spans="36:60">
      <c r="AJ373" s="1"/>
      <c r="AK373" s="1"/>
      <c r="AL373" s="1"/>
      <c r="AM373" s="1"/>
      <c r="AN373" s="1"/>
      <c r="AO373" s="1"/>
      <c r="AQ373" s="1"/>
      <c r="AR373" s="1"/>
      <c r="AS373" s="1"/>
      <c r="AZ373" s="1"/>
      <c r="BA373" s="1"/>
      <c r="BB373" s="1"/>
      <c r="BF373" s="1"/>
      <c r="BG373" s="1"/>
      <c r="BH373" s="1"/>
    </row>
    <row r="374" spans="36:60">
      <c r="AJ374" s="1"/>
      <c r="AK374" s="1"/>
      <c r="AL374" s="1"/>
      <c r="AM374" s="1"/>
      <c r="AN374" s="1"/>
      <c r="AO374" s="1"/>
      <c r="AQ374" s="1"/>
      <c r="AR374" s="1"/>
      <c r="AS374" s="1"/>
      <c r="AZ374" s="1"/>
      <c r="BA374" s="1"/>
      <c r="BB374" s="1"/>
      <c r="BF374" s="1"/>
      <c r="BG374" s="1"/>
      <c r="BH374" s="1"/>
    </row>
    <row r="375" spans="36:60">
      <c r="AJ375" s="1"/>
      <c r="AK375" s="1"/>
      <c r="AL375" s="1"/>
      <c r="AM375" s="1"/>
      <c r="AN375" s="1"/>
      <c r="AO375" s="1"/>
      <c r="AQ375" s="1"/>
      <c r="AR375" s="1"/>
      <c r="AS375" s="1"/>
      <c r="AZ375" s="1"/>
      <c r="BA375" s="1"/>
      <c r="BB375" s="1"/>
      <c r="BF375" s="1"/>
      <c r="BG375" s="1"/>
      <c r="BH375" s="1"/>
    </row>
    <row r="376" spans="36:60">
      <c r="AJ376" s="1"/>
      <c r="AK376" s="1"/>
      <c r="AL376" s="1"/>
      <c r="AM376" s="1"/>
      <c r="AN376" s="1"/>
      <c r="AO376" s="1"/>
      <c r="AQ376" s="1"/>
      <c r="AR376" s="1"/>
      <c r="AS376" s="1"/>
      <c r="AZ376" s="1"/>
      <c r="BA376" s="1"/>
      <c r="BB376" s="1"/>
      <c r="BF376" s="1"/>
      <c r="BG376" s="1"/>
      <c r="BH376" s="1"/>
    </row>
    <row r="377" spans="36:60">
      <c r="AJ377" s="1"/>
      <c r="AK377" s="1"/>
      <c r="AL377" s="1"/>
      <c r="AM377" s="1"/>
      <c r="AN377" s="1"/>
      <c r="AO377" s="1"/>
      <c r="AQ377" s="1"/>
      <c r="AR377" s="1"/>
      <c r="AS377" s="1"/>
      <c r="AZ377" s="1"/>
      <c r="BA377" s="1"/>
      <c r="BB377" s="1"/>
      <c r="BF377" s="1"/>
      <c r="BG377" s="1"/>
      <c r="BH377" s="1"/>
    </row>
    <row r="378" spans="36:60">
      <c r="AJ378" s="1"/>
      <c r="AK378" s="1"/>
      <c r="AL378" s="1"/>
      <c r="AM378" s="1"/>
      <c r="AN378" s="1"/>
      <c r="AO378" s="1"/>
      <c r="AQ378" s="1"/>
      <c r="AR378" s="1"/>
      <c r="AS378" s="1"/>
      <c r="AZ378" s="1"/>
      <c r="BA378" s="1"/>
      <c r="BB378" s="1"/>
      <c r="BF378" s="1"/>
      <c r="BG378" s="1"/>
      <c r="BH378" s="1"/>
    </row>
    <row r="379" spans="36:60">
      <c r="AJ379" s="1"/>
      <c r="AK379" s="1"/>
      <c r="AL379" s="1"/>
      <c r="AM379" s="1"/>
      <c r="AN379" s="1"/>
      <c r="AO379" s="1"/>
      <c r="AQ379" s="1"/>
      <c r="AR379" s="1"/>
      <c r="AS379" s="1"/>
      <c r="AZ379" s="1"/>
      <c r="BA379" s="1"/>
      <c r="BB379" s="1"/>
      <c r="BF379" s="1"/>
      <c r="BG379" s="1"/>
      <c r="BH379" s="1"/>
    </row>
    <row r="380" spans="36:60">
      <c r="AJ380" s="1"/>
      <c r="AK380" s="1"/>
      <c r="AL380" s="1"/>
      <c r="AM380" s="1"/>
      <c r="AN380" s="1"/>
      <c r="AO380" s="1"/>
      <c r="AQ380" s="1"/>
      <c r="AR380" s="1"/>
      <c r="AS380" s="1"/>
      <c r="AZ380" s="1"/>
      <c r="BA380" s="1"/>
      <c r="BB380" s="1"/>
      <c r="BF380" s="1"/>
      <c r="BG380" s="1"/>
      <c r="BH380" s="1"/>
    </row>
    <row r="381" spans="36:60">
      <c r="AJ381" s="1"/>
      <c r="AK381" s="1"/>
      <c r="AL381" s="1"/>
      <c r="AM381" s="1"/>
      <c r="AN381" s="1"/>
      <c r="AO381" s="1"/>
      <c r="AQ381" s="1"/>
      <c r="AR381" s="1"/>
      <c r="AS381" s="1"/>
      <c r="AZ381" s="1"/>
      <c r="BA381" s="1"/>
      <c r="BB381" s="1"/>
      <c r="BF381" s="1"/>
      <c r="BG381" s="1"/>
      <c r="BH381" s="1"/>
    </row>
    <row r="382" spans="36:60">
      <c r="AJ382" s="1"/>
      <c r="AK382" s="1"/>
      <c r="AL382" s="1"/>
      <c r="AM382" s="1"/>
      <c r="AN382" s="1"/>
      <c r="AO382" s="1"/>
      <c r="AQ382" s="1"/>
      <c r="AR382" s="1"/>
      <c r="AS382" s="1"/>
      <c r="AZ382" s="1"/>
      <c r="BA382" s="1"/>
      <c r="BB382" s="1"/>
      <c r="BF382" s="1"/>
      <c r="BG382" s="1"/>
      <c r="BH382" s="1"/>
    </row>
    <row r="383" spans="36:60">
      <c r="AJ383" s="1"/>
      <c r="AK383" s="1"/>
      <c r="AL383" s="1"/>
      <c r="AM383" s="1"/>
      <c r="AN383" s="1"/>
      <c r="AO383" s="1"/>
      <c r="AQ383" s="1"/>
      <c r="AR383" s="1"/>
      <c r="AS383" s="1"/>
      <c r="AZ383" s="1"/>
      <c r="BA383" s="1"/>
      <c r="BB383" s="1"/>
      <c r="BF383" s="1"/>
      <c r="BG383" s="1"/>
      <c r="BH383" s="1"/>
    </row>
    <row r="384" spans="36:60">
      <c r="AJ384" s="1"/>
      <c r="AK384" s="1"/>
      <c r="AL384" s="1"/>
      <c r="AM384" s="1"/>
      <c r="AN384" s="1"/>
      <c r="AO384" s="1"/>
      <c r="AQ384" s="1"/>
      <c r="AR384" s="1"/>
      <c r="AS384" s="1"/>
      <c r="AZ384" s="1"/>
      <c r="BA384" s="1"/>
      <c r="BB384" s="1"/>
      <c r="BF384" s="1"/>
      <c r="BG384" s="1"/>
      <c r="BH384" s="1"/>
    </row>
    <row r="385" spans="36:60">
      <c r="AJ385" s="1"/>
      <c r="AK385" s="1"/>
      <c r="AL385" s="1"/>
      <c r="AM385" s="1"/>
      <c r="AN385" s="1"/>
      <c r="AO385" s="1"/>
      <c r="AQ385" s="1"/>
      <c r="AR385" s="1"/>
      <c r="AS385" s="1"/>
      <c r="AZ385" s="1"/>
      <c r="BA385" s="1"/>
      <c r="BB385" s="1"/>
      <c r="BF385" s="1"/>
      <c r="BG385" s="1"/>
      <c r="BH385" s="1"/>
    </row>
    <row r="386" spans="36:60">
      <c r="AJ386" s="1"/>
      <c r="AK386" s="1"/>
      <c r="AL386" s="1"/>
      <c r="AM386" s="1"/>
      <c r="AN386" s="1"/>
      <c r="AO386" s="1"/>
      <c r="AQ386" s="1"/>
      <c r="AR386" s="1"/>
      <c r="AS386" s="1"/>
      <c r="AZ386" s="1"/>
      <c r="BA386" s="1"/>
      <c r="BB386" s="1"/>
      <c r="BF386" s="1"/>
      <c r="BG386" s="1"/>
      <c r="BH386" s="1"/>
    </row>
    <row r="387" spans="36:60">
      <c r="AJ387" s="1"/>
      <c r="AK387" s="1"/>
      <c r="AL387" s="1"/>
      <c r="AM387" s="1"/>
      <c r="AN387" s="1"/>
      <c r="AO387" s="1"/>
      <c r="AQ387" s="1"/>
      <c r="AR387" s="1"/>
      <c r="AS387" s="1"/>
      <c r="AZ387" s="1"/>
      <c r="BA387" s="1"/>
      <c r="BB387" s="1"/>
      <c r="BF387" s="1"/>
      <c r="BG387" s="1"/>
      <c r="BH387" s="1"/>
    </row>
    <row r="388" spans="36:60">
      <c r="AJ388" s="1"/>
      <c r="AK388" s="1"/>
      <c r="AL388" s="1"/>
      <c r="AM388" s="1"/>
      <c r="AN388" s="1"/>
      <c r="AO388" s="1"/>
      <c r="AQ388" s="1"/>
      <c r="AR388" s="1"/>
      <c r="AS388" s="1"/>
      <c r="AZ388" s="1"/>
      <c r="BA388" s="1"/>
      <c r="BB388" s="1"/>
      <c r="BF388" s="1"/>
      <c r="BG388" s="1"/>
      <c r="BH388" s="1"/>
    </row>
    <row r="389" spans="36:60">
      <c r="AJ389" s="1"/>
      <c r="AK389" s="1"/>
      <c r="AL389" s="1"/>
      <c r="AM389" s="1"/>
      <c r="AN389" s="1"/>
      <c r="AO389" s="1"/>
      <c r="AQ389" s="1"/>
      <c r="AR389" s="1"/>
      <c r="AS389" s="1"/>
      <c r="AZ389" s="1"/>
      <c r="BA389" s="1"/>
      <c r="BB389" s="1"/>
      <c r="BF389" s="1"/>
      <c r="BG389" s="1"/>
      <c r="BH389" s="1"/>
    </row>
    <row r="390" spans="36:60">
      <c r="AJ390" s="1"/>
      <c r="AK390" s="1"/>
      <c r="AL390" s="1"/>
      <c r="AM390" s="1"/>
      <c r="AN390" s="1"/>
      <c r="AO390" s="1"/>
      <c r="AQ390" s="1"/>
      <c r="AR390" s="1"/>
      <c r="AS390" s="1"/>
      <c r="AZ390" s="1"/>
      <c r="BA390" s="1"/>
      <c r="BB390" s="1"/>
      <c r="BF390" s="1"/>
      <c r="BG390" s="1"/>
      <c r="BH390" s="1"/>
    </row>
    <row r="391" spans="36:60">
      <c r="AJ391" s="1"/>
      <c r="AK391" s="1"/>
      <c r="AL391" s="1"/>
      <c r="AM391" s="1"/>
      <c r="AN391" s="1"/>
      <c r="AO391" s="1"/>
      <c r="AQ391" s="1"/>
      <c r="AR391" s="1"/>
      <c r="AS391" s="1"/>
      <c r="AZ391" s="1"/>
      <c r="BA391" s="1"/>
      <c r="BB391" s="1"/>
      <c r="BF391" s="1"/>
      <c r="BG391" s="1"/>
      <c r="BH391" s="1"/>
    </row>
    <row r="392" spans="36:60">
      <c r="AJ392" s="1"/>
      <c r="AK392" s="1"/>
      <c r="AL392" s="1"/>
      <c r="AM392" s="1"/>
      <c r="AN392" s="1"/>
      <c r="AO392" s="1"/>
      <c r="AQ392" s="1"/>
      <c r="AR392" s="1"/>
      <c r="AS392" s="1"/>
      <c r="AZ392" s="1"/>
      <c r="BA392" s="1"/>
      <c r="BB392" s="1"/>
      <c r="BF392" s="1"/>
      <c r="BG392" s="1"/>
      <c r="BH392" s="1"/>
    </row>
    <row r="393" spans="36:60">
      <c r="AJ393" s="1"/>
      <c r="AK393" s="1"/>
      <c r="AL393" s="1"/>
      <c r="AM393" s="1"/>
      <c r="AN393" s="1"/>
      <c r="AO393" s="1"/>
      <c r="AQ393" s="1"/>
      <c r="AR393" s="1"/>
      <c r="AS393" s="1"/>
      <c r="AZ393" s="1"/>
      <c r="BA393" s="1"/>
      <c r="BB393" s="1"/>
      <c r="BF393" s="1"/>
      <c r="BG393" s="1"/>
      <c r="BH393" s="1"/>
    </row>
    <row r="394" spans="36:60">
      <c r="AJ394" s="1"/>
      <c r="AK394" s="1"/>
      <c r="AL394" s="1"/>
      <c r="AM394" s="1"/>
      <c r="AN394" s="1"/>
      <c r="AO394" s="1"/>
      <c r="AQ394" s="1"/>
      <c r="AR394" s="1"/>
      <c r="AS394" s="1"/>
      <c r="AZ394" s="1"/>
      <c r="BA394" s="1"/>
      <c r="BB394" s="1"/>
      <c r="BF394" s="1"/>
      <c r="BG394" s="1"/>
      <c r="BH394" s="1"/>
    </row>
    <row r="395" spans="36:60">
      <c r="AJ395" s="1"/>
      <c r="AK395" s="1"/>
      <c r="AL395" s="1"/>
      <c r="AM395" s="1"/>
      <c r="AN395" s="1"/>
      <c r="AO395" s="1"/>
      <c r="AQ395" s="1"/>
      <c r="AR395" s="1"/>
      <c r="AS395" s="1"/>
      <c r="AZ395" s="1"/>
      <c r="BA395" s="1"/>
      <c r="BB395" s="1"/>
      <c r="BF395" s="1"/>
      <c r="BG395" s="1"/>
      <c r="BH395" s="1"/>
    </row>
    <row r="396" spans="36:60">
      <c r="AJ396" s="1"/>
      <c r="AK396" s="1"/>
      <c r="AL396" s="1"/>
      <c r="AM396" s="1"/>
      <c r="AN396" s="1"/>
      <c r="AO396" s="1"/>
      <c r="AQ396" s="1"/>
      <c r="AR396" s="1"/>
      <c r="AS396" s="1"/>
      <c r="AZ396" s="1"/>
      <c r="BA396" s="1"/>
      <c r="BB396" s="1"/>
      <c r="BF396" s="1"/>
      <c r="BG396" s="1"/>
      <c r="BH396" s="1"/>
    </row>
    <row r="397" spans="36:60">
      <c r="AJ397" s="1"/>
      <c r="AK397" s="1"/>
      <c r="AL397" s="1"/>
      <c r="AM397" s="1"/>
      <c r="AN397" s="1"/>
      <c r="AO397" s="1"/>
      <c r="AQ397" s="1"/>
      <c r="AR397" s="1"/>
      <c r="AS397" s="1"/>
      <c r="AZ397" s="1"/>
      <c r="BA397" s="1"/>
      <c r="BB397" s="1"/>
      <c r="BF397" s="1"/>
      <c r="BG397" s="1"/>
      <c r="BH397" s="1"/>
    </row>
    <row r="398" spans="36:60">
      <c r="AJ398" s="1"/>
      <c r="AK398" s="1"/>
      <c r="AL398" s="1"/>
      <c r="AM398" s="1"/>
      <c r="AN398" s="1"/>
      <c r="AO398" s="1"/>
      <c r="AQ398" s="1"/>
      <c r="AR398" s="1"/>
      <c r="AS398" s="1"/>
      <c r="AZ398" s="1"/>
      <c r="BA398" s="1"/>
      <c r="BB398" s="1"/>
      <c r="BF398" s="1"/>
      <c r="BG398" s="1"/>
      <c r="BH398" s="1"/>
    </row>
    <row r="399" spans="36:60">
      <c r="AJ399" s="1"/>
      <c r="AK399" s="1"/>
      <c r="AL399" s="1"/>
      <c r="AM399" s="1"/>
      <c r="AN399" s="1"/>
      <c r="AO399" s="1"/>
      <c r="AQ399" s="1"/>
      <c r="AR399" s="1"/>
      <c r="AS399" s="1"/>
      <c r="AZ399" s="1"/>
      <c r="BA399" s="1"/>
      <c r="BB399" s="1"/>
      <c r="BF399" s="1"/>
      <c r="BG399" s="1"/>
      <c r="BH399" s="1"/>
    </row>
    <row r="400" spans="36:60">
      <c r="AJ400" s="1"/>
      <c r="AK400" s="1"/>
      <c r="AL400" s="1"/>
      <c r="AM400" s="1"/>
      <c r="AN400" s="1"/>
      <c r="AO400" s="1"/>
      <c r="AQ400" s="1"/>
      <c r="AR400" s="1"/>
      <c r="AS400" s="1"/>
      <c r="AZ400" s="1"/>
      <c r="BA400" s="1"/>
      <c r="BB400" s="1"/>
      <c r="BF400" s="1"/>
      <c r="BG400" s="1"/>
      <c r="BH400" s="1"/>
    </row>
    <row r="401" spans="36:60">
      <c r="AJ401" s="1"/>
      <c r="AK401" s="1"/>
      <c r="AL401" s="1"/>
      <c r="AM401" s="1"/>
      <c r="AN401" s="1"/>
      <c r="AO401" s="1"/>
      <c r="AQ401" s="1"/>
      <c r="AR401" s="1"/>
      <c r="AS401" s="1"/>
      <c r="AZ401" s="1"/>
      <c r="BA401" s="1"/>
      <c r="BB401" s="1"/>
      <c r="BF401" s="1"/>
      <c r="BG401" s="1"/>
      <c r="BH401" s="1"/>
    </row>
    <row r="402" spans="36:60">
      <c r="AJ402" s="1"/>
      <c r="AK402" s="1"/>
      <c r="AL402" s="1"/>
      <c r="AM402" s="1"/>
      <c r="AN402" s="1"/>
      <c r="AO402" s="1"/>
      <c r="AQ402" s="1"/>
      <c r="AR402" s="1"/>
      <c r="AS402" s="1"/>
      <c r="AZ402" s="1"/>
      <c r="BA402" s="1"/>
      <c r="BB402" s="1"/>
      <c r="BF402" s="1"/>
      <c r="BG402" s="1"/>
      <c r="BH402" s="1"/>
    </row>
    <row r="403" spans="36:60">
      <c r="AJ403" s="1"/>
      <c r="AK403" s="1"/>
      <c r="AL403" s="1"/>
      <c r="AM403" s="1"/>
      <c r="AN403" s="1"/>
      <c r="AO403" s="1"/>
      <c r="AQ403" s="1"/>
      <c r="AR403" s="1"/>
      <c r="AS403" s="1"/>
      <c r="AZ403" s="1"/>
      <c r="BA403" s="1"/>
      <c r="BB403" s="1"/>
      <c r="BF403" s="1"/>
      <c r="BG403" s="1"/>
      <c r="BH403" s="1"/>
    </row>
    <row r="404" spans="36:60">
      <c r="AJ404" s="1"/>
      <c r="AK404" s="1"/>
      <c r="AL404" s="1"/>
      <c r="AM404" s="1"/>
      <c r="AN404" s="1"/>
      <c r="AO404" s="1"/>
      <c r="AQ404" s="1"/>
      <c r="AR404" s="1"/>
      <c r="AS404" s="1"/>
      <c r="AZ404" s="1"/>
      <c r="BA404" s="1"/>
      <c r="BB404" s="1"/>
      <c r="BF404" s="1"/>
      <c r="BG404" s="1"/>
      <c r="BH404" s="1"/>
    </row>
    <row r="405" spans="36:60">
      <c r="AJ405" s="1"/>
      <c r="AK405" s="1"/>
      <c r="AL405" s="1"/>
      <c r="AM405" s="1"/>
      <c r="AN405" s="1"/>
      <c r="AO405" s="1"/>
      <c r="AQ405" s="1"/>
      <c r="AR405" s="1"/>
      <c r="AS405" s="1"/>
      <c r="AZ405" s="1"/>
      <c r="BA405" s="1"/>
      <c r="BB405" s="1"/>
      <c r="BF405" s="1"/>
      <c r="BG405" s="1"/>
      <c r="BH405" s="1"/>
    </row>
    <row r="406" spans="36:60">
      <c r="AJ406" s="1"/>
      <c r="AK406" s="1"/>
      <c r="AL406" s="1"/>
      <c r="AM406" s="1"/>
      <c r="AN406" s="1"/>
      <c r="AO406" s="1"/>
      <c r="AQ406" s="1"/>
      <c r="AR406" s="1"/>
      <c r="AS406" s="1"/>
      <c r="AZ406" s="1"/>
      <c r="BA406" s="1"/>
      <c r="BB406" s="1"/>
      <c r="BF406" s="1"/>
      <c r="BG406" s="1"/>
      <c r="BH406" s="1"/>
    </row>
    <row r="407" spans="36:60">
      <c r="AJ407" s="1"/>
      <c r="AK407" s="1"/>
      <c r="AL407" s="1"/>
      <c r="AM407" s="1"/>
      <c r="AN407" s="1"/>
      <c r="AO407" s="1"/>
      <c r="AQ407" s="1"/>
      <c r="AR407" s="1"/>
      <c r="AS407" s="1"/>
      <c r="AZ407" s="1"/>
      <c r="BA407" s="1"/>
      <c r="BB407" s="1"/>
      <c r="BF407" s="1"/>
      <c r="BG407" s="1"/>
      <c r="BH407" s="1"/>
    </row>
    <row r="408" spans="36:60">
      <c r="AJ408" s="1"/>
      <c r="AK408" s="1"/>
      <c r="AL408" s="1"/>
      <c r="AM408" s="1"/>
      <c r="AN408" s="1"/>
      <c r="AO408" s="1"/>
      <c r="AQ408" s="1"/>
      <c r="AR408" s="1"/>
      <c r="AS408" s="1"/>
      <c r="AZ408" s="1"/>
      <c r="BA408" s="1"/>
      <c r="BB408" s="1"/>
      <c r="BF408" s="1"/>
      <c r="BG408" s="1"/>
      <c r="BH408" s="1"/>
    </row>
    <row r="409" spans="36:60">
      <c r="AJ409" s="1"/>
      <c r="AK409" s="1"/>
      <c r="AL409" s="1"/>
      <c r="AM409" s="1"/>
      <c r="AN409" s="1"/>
      <c r="AO409" s="1"/>
      <c r="AQ409" s="1"/>
      <c r="AR409" s="1"/>
      <c r="AS409" s="1"/>
      <c r="AZ409" s="1"/>
      <c r="BA409" s="1"/>
      <c r="BB409" s="1"/>
      <c r="BF409" s="1"/>
      <c r="BG409" s="1"/>
      <c r="BH409" s="1"/>
    </row>
    <row r="410" spans="36:60">
      <c r="AJ410" s="1"/>
      <c r="AK410" s="1"/>
      <c r="AL410" s="1"/>
      <c r="AM410" s="1"/>
      <c r="AN410" s="1"/>
      <c r="AO410" s="1"/>
      <c r="AQ410" s="1"/>
      <c r="AR410" s="1"/>
      <c r="AS410" s="1"/>
      <c r="AZ410" s="1"/>
      <c r="BA410" s="1"/>
      <c r="BB410" s="1"/>
      <c r="BF410" s="1"/>
      <c r="BG410" s="1"/>
      <c r="BH410" s="1"/>
    </row>
    <row r="411" spans="36:60">
      <c r="AJ411" s="1"/>
      <c r="AK411" s="1"/>
      <c r="AL411" s="1"/>
      <c r="AM411" s="1"/>
      <c r="AN411" s="1"/>
      <c r="AO411" s="1"/>
      <c r="AQ411" s="1"/>
      <c r="AR411" s="1"/>
      <c r="AS411" s="1"/>
      <c r="AZ411" s="1"/>
      <c r="BA411" s="1"/>
      <c r="BB411" s="1"/>
      <c r="BF411" s="1"/>
      <c r="BG411" s="1"/>
      <c r="BH411" s="1"/>
    </row>
    <row r="412" spans="36:60">
      <c r="AJ412" s="1"/>
      <c r="AK412" s="1"/>
      <c r="AL412" s="1"/>
      <c r="AM412" s="1"/>
      <c r="AN412" s="1"/>
      <c r="AO412" s="1"/>
      <c r="AQ412" s="1"/>
      <c r="AR412" s="1"/>
      <c r="AS412" s="1"/>
      <c r="AZ412" s="1"/>
      <c r="BA412" s="1"/>
      <c r="BB412" s="1"/>
      <c r="BF412" s="1"/>
      <c r="BG412" s="1"/>
      <c r="BH412" s="1"/>
    </row>
    <row r="413" spans="36:60">
      <c r="AJ413" s="1"/>
      <c r="AK413" s="1"/>
      <c r="AL413" s="1"/>
      <c r="AM413" s="1"/>
      <c r="AN413" s="1"/>
      <c r="AO413" s="1"/>
      <c r="AQ413" s="1"/>
      <c r="AR413" s="1"/>
      <c r="AS413" s="1"/>
      <c r="AZ413" s="1"/>
      <c r="BA413" s="1"/>
      <c r="BB413" s="1"/>
      <c r="BF413" s="1"/>
      <c r="BG413" s="1"/>
      <c r="BH413" s="1"/>
    </row>
    <row r="414" spans="36:60">
      <c r="AJ414" s="1"/>
      <c r="AK414" s="1"/>
      <c r="AL414" s="1"/>
      <c r="AM414" s="1"/>
      <c r="AN414" s="1"/>
      <c r="AO414" s="1"/>
      <c r="AQ414" s="1"/>
      <c r="AR414" s="1"/>
      <c r="AS414" s="1"/>
      <c r="AZ414" s="1"/>
      <c r="BA414" s="1"/>
      <c r="BB414" s="1"/>
      <c r="BF414" s="1"/>
      <c r="BG414" s="1"/>
      <c r="BH414" s="1"/>
    </row>
    <row r="415" spans="36:60">
      <c r="AJ415" s="1"/>
      <c r="AK415" s="1"/>
      <c r="AL415" s="1"/>
      <c r="AM415" s="1"/>
      <c r="AN415" s="1"/>
      <c r="AO415" s="1"/>
      <c r="AQ415" s="1"/>
      <c r="AR415" s="1"/>
      <c r="AS415" s="1"/>
      <c r="AZ415" s="1"/>
      <c r="BA415" s="1"/>
      <c r="BB415" s="1"/>
      <c r="BF415" s="1"/>
      <c r="BG415" s="1"/>
      <c r="BH415" s="1"/>
    </row>
    <row r="416" spans="36:60">
      <c r="AJ416" s="1"/>
      <c r="AK416" s="1"/>
      <c r="AL416" s="1"/>
      <c r="AM416" s="1"/>
      <c r="AN416" s="1"/>
      <c r="AO416" s="1"/>
      <c r="AQ416" s="1"/>
      <c r="AR416" s="1"/>
      <c r="AS416" s="1"/>
      <c r="AZ416" s="1"/>
      <c r="BA416" s="1"/>
      <c r="BB416" s="1"/>
      <c r="BF416" s="1"/>
      <c r="BG416" s="1"/>
      <c r="BH416" s="1"/>
    </row>
    <row r="417" spans="36:60">
      <c r="AJ417" s="1"/>
      <c r="AK417" s="1"/>
      <c r="AL417" s="1"/>
      <c r="AM417" s="1"/>
      <c r="AN417" s="1"/>
      <c r="AO417" s="1"/>
      <c r="AQ417" s="1"/>
      <c r="AR417" s="1"/>
      <c r="AS417" s="1"/>
      <c r="AZ417" s="1"/>
      <c r="BA417" s="1"/>
      <c r="BB417" s="1"/>
      <c r="BF417" s="1"/>
      <c r="BG417" s="1"/>
      <c r="BH417" s="1"/>
    </row>
    <row r="418" spans="36:60">
      <c r="AJ418" s="1"/>
      <c r="AK418" s="1"/>
      <c r="AL418" s="1"/>
      <c r="AM418" s="1"/>
      <c r="AN418" s="1"/>
      <c r="AO418" s="1"/>
      <c r="AQ418" s="1"/>
      <c r="AR418" s="1"/>
      <c r="AS418" s="1"/>
      <c r="AZ418" s="1"/>
      <c r="BA418" s="1"/>
      <c r="BB418" s="1"/>
      <c r="BF418" s="1"/>
      <c r="BG418" s="1"/>
      <c r="BH418" s="1"/>
    </row>
    <row r="419" spans="36:60">
      <c r="AJ419" s="1"/>
      <c r="AK419" s="1"/>
      <c r="AL419" s="1"/>
      <c r="AM419" s="1"/>
      <c r="AN419" s="1"/>
      <c r="AO419" s="1"/>
      <c r="AQ419" s="1"/>
      <c r="AR419" s="1"/>
      <c r="AS419" s="1"/>
      <c r="AZ419" s="1"/>
      <c r="BA419" s="1"/>
      <c r="BB419" s="1"/>
      <c r="BF419" s="1"/>
      <c r="BG419" s="1"/>
      <c r="BH419" s="1"/>
    </row>
    <row r="420" spans="36:60">
      <c r="AJ420" s="1"/>
      <c r="AK420" s="1"/>
      <c r="AL420" s="1"/>
      <c r="AM420" s="1"/>
      <c r="AN420" s="1"/>
      <c r="AO420" s="1"/>
      <c r="AQ420" s="1"/>
      <c r="AR420" s="1"/>
      <c r="AS420" s="1"/>
      <c r="AZ420" s="1"/>
      <c r="BA420" s="1"/>
      <c r="BB420" s="1"/>
      <c r="BF420" s="1"/>
      <c r="BG420" s="1"/>
      <c r="BH420" s="1"/>
    </row>
    <row r="421" spans="36:60">
      <c r="AJ421" s="1"/>
      <c r="AK421" s="1"/>
      <c r="AL421" s="1"/>
      <c r="AM421" s="1"/>
      <c r="AN421" s="1"/>
      <c r="AO421" s="1"/>
      <c r="AQ421" s="1"/>
      <c r="AR421" s="1"/>
      <c r="AS421" s="1"/>
      <c r="AZ421" s="1"/>
      <c r="BA421" s="1"/>
      <c r="BB421" s="1"/>
      <c r="BF421" s="1"/>
      <c r="BG421" s="1"/>
      <c r="BH421" s="1"/>
    </row>
    <row r="422" spans="36:60">
      <c r="AJ422" s="1"/>
      <c r="AK422" s="1"/>
      <c r="AL422" s="1"/>
      <c r="AM422" s="1"/>
      <c r="AN422" s="1"/>
      <c r="AO422" s="1"/>
      <c r="AQ422" s="1"/>
      <c r="AR422" s="1"/>
      <c r="AS422" s="1"/>
      <c r="AZ422" s="1"/>
      <c r="BA422" s="1"/>
      <c r="BB422" s="1"/>
      <c r="BF422" s="1"/>
      <c r="BG422" s="1"/>
      <c r="BH422" s="1"/>
    </row>
    <row r="423" spans="36:60">
      <c r="AJ423" s="1"/>
      <c r="AK423" s="1"/>
      <c r="AL423" s="1"/>
      <c r="AM423" s="1"/>
      <c r="AN423" s="1"/>
      <c r="AO423" s="1"/>
      <c r="AQ423" s="1"/>
      <c r="AR423" s="1"/>
      <c r="AS423" s="1"/>
      <c r="AZ423" s="1"/>
      <c r="BA423" s="1"/>
      <c r="BB423" s="1"/>
      <c r="BF423" s="1"/>
      <c r="BG423" s="1"/>
      <c r="BH423" s="1"/>
    </row>
    <row r="424" spans="36:60">
      <c r="AJ424" s="1"/>
      <c r="AK424" s="1"/>
      <c r="AL424" s="1"/>
      <c r="AM424" s="1"/>
      <c r="AN424" s="1"/>
      <c r="AO424" s="1"/>
      <c r="AQ424" s="1"/>
      <c r="AR424" s="1"/>
      <c r="AS424" s="1"/>
      <c r="AZ424" s="1"/>
      <c r="BA424" s="1"/>
      <c r="BB424" s="1"/>
      <c r="BF424" s="1"/>
      <c r="BG424" s="1"/>
      <c r="BH424" s="1"/>
    </row>
    <row r="425" spans="36:60">
      <c r="AJ425" s="1"/>
      <c r="AK425" s="1"/>
      <c r="AL425" s="1"/>
      <c r="AM425" s="1"/>
      <c r="AN425" s="1"/>
      <c r="AO425" s="1"/>
      <c r="AQ425" s="1"/>
      <c r="AR425" s="1"/>
      <c r="AS425" s="1"/>
      <c r="AZ425" s="1"/>
      <c r="BA425" s="1"/>
      <c r="BB425" s="1"/>
      <c r="BF425" s="1"/>
      <c r="BG425" s="1"/>
      <c r="BH425" s="1"/>
    </row>
    <row r="426" spans="36:60">
      <c r="AJ426" s="1"/>
      <c r="AK426" s="1"/>
      <c r="AL426" s="1"/>
      <c r="AM426" s="1"/>
      <c r="AN426" s="1"/>
      <c r="AO426" s="1"/>
      <c r="AQ426" s="1"/>
      <c r="AR426" s="1"/>
      <c r="AS426" s="1"/>
      <c r="AZ426" s="1"/>
      <c r="BA426" s="1"/>
      <c r="BB426" s="1"/>
      <c r="BF426" s="1"/>
      <c r="BG426" s="1"/>
      <c r="BH426" s="1"/>
    </row>
    <row r="427" spans="36:60">
      <c r="AJ427" s="1"/>
      <c r="AK427" s="1"/>
      <c r="AL427" s="1"/>
      <c r="AM427" s="1"/>
      <c r="AN427" s="1"/>
      <c r="AO427" s="1"/>
      <c r="AQ427" s="1"/>
      <c r="AR427" s="1"/>
      <c r="AS427" s="1"/>
      <c r="AZ427" s="1"/>
      <c r="BA427" s="1"/>
      <c r="BB427" s="1"/>
      <c r="BF427" s="1"/>
      <c r="BG427" s="1"/>
      <c r="BH427" s="1"/>
    </row>
    <row r="428" spans="36:60">
      <c r="AJ428" s="1"/>
      <c r="AK428" s="1"/>
      <c r="AL428" s="1"/>
      <c r="AM428" s="1"/>
      <c r="AN428" s="1"/>
      <c r="AO428" s="1"/>
      <c r="AQ428" s="1"/>
      <c r="AR428" s="1"/>
      <c r="AS428" s="1"/>
      <c r="AZ428" s="1"/>
      <c r="BA428" s="1"/>
      <c r="BB428" s="1"/>
      <c r="BF428" s="1"/>
      <c r="BG428" s="1"/>
      <c r="BH428" s="1"/>
    </row>
    <row r="429" spans="36:60">
      <c r="AJ429" s="1"/>
      <c r="AK429" s="1"/>
      <c r="AL429" s="1"/>
      <c r="AM429" s="1"/>
      <c r="AN429" s="1"/>
      <c r="AO429" s="1"/>
      <c r="AQ429" s="1"/>
      <c r="AR429" s="1"/>
      <c r="AS429" s="1"/>
      <c r="AZ429" s="1"/>
      <c r="BA429" s="1"/>
      <c r="BB429" s="1"/>
      <c r="BF429" s="1"/>
      <c r="BG429" s="1"/>
      <c r="BH429" s="1"/>
    </row>
    <row r="430" spans="36:60">
      <c r="AJ430" s="1"/>
      <c r="AK430" s="1"/>
      <c r="AL430" s="1"/>
      <c r="AM430" s="1"/>
      <c r="AN430" s="1"/>
      <c r="AO430" s="1"/>
      <c r="AQ430" s="1"/>
      <c r="AR430" s="1"/>
      <c r="AS430" s="1"/>
      <c r="AZ430" s="1"/>
      <c r="BA430" s="1"/>
      <c r="BB430" s="1"/>
      <c r="BF430" s="1"/>
      <c r="BG430" s="1"/>
      <c r="BH430" s="1"/>
    </row>
    <row r="431" spans="36:60">
      <c r="AJ431" s="1"/>
      <c r="AK431" s="1"/>
      <c r="AL431" s="1"/>
      <c r="AM431" s="1"/>
      <c r="AN431" s="1"/>
      <c r="AO431" s="1"/>
      <c r="AQ431" s="1"/>
      <c r="AR431" s="1"/>
      <c r="AS431" s="1"/>
      <c r="AZ431" s="1"/>
      <c r="BA431" s="1"/>
      <c r="BB431" s="1"/>
      <c r="BF431" s="1"/>
      <c r="BG431" s="1"/>
      <c r="BH431" s="1"/>
    </row>
    <row r="432" spans="36:60">
      <c r="AJ432" s="1"/>
      <c r="AK432" s="1"/>
      <c r="AL432" s="1"/>
      <c r="AM432" s="1"/>
      <c r="AN432" s="1"/>
      <c r="AO432" s="1"/>
      <c r="AQ432" s="1"/>
      <c r="AR432" s="1"/>
      <c r="AS432" s="1"/>
      <c r="AZ432" s="1"/>
      <c r="BA432" s="1"/>
      <c r="BB432" s="1"/>
      <c r="BF432" s="1"/>
      <c r="BG432" s="1"/>
      <c r="BH432" s="1"/>
    </row>
    <row r="433" spans="36:60">
      <c r="AJ433" s="1"/>
      <c r="AK433" s="1"/>
      <c r="AL433" s="1"/>
      <c r="AM433" s="1"/>
      <c r="AN433" s="1"/>
      <c r="AO433" s="1"/>
      <c r="AQ433" s="1"/>
      <c r="AR433" s="1"/>
      <c r="AS433" s="1"/>
      <c r="AZ433" s="1"/>
      <c r="BA433" s="1"/>
      <c r="BB433" s="1"/>
      <c r="BF433" s="1"/>
      <c r="BG433" s="1"/>
      <c r="BH433" s="1"/>
    </row>
    <row r="434" spans="36:60">
      <c r="AJ434" s="1"/>
      <c r="AK434" s="1"/>
      <c r="AL434" s="1"/>
      <c r="AM434" s="1"/>
      <c r="AN434" s="1"/>
      <c r="AO434" s="1"/>
      <c r="AQ434" s="1"/>
      <c r="AR434" s="1"/>
      <c r="AS434" s="1"/>
      <c r="AZ434" s="1"/>
      <c r="BA434" s="1"/>
      <c r="BB434" s="1"/>
      <c r="BF434" s="1"/>
      <c r="BG434" s="1"/>
      <c r="BH434" s="1"/>
    </row>
    <row r="435" spans="36:60">
      <c r="AJ435" s="1"/>
      <c r="AK435" s="1"/>
      <c r="AL435" s="1"/>
      <c r="AM435" s="1"/>
      <c r="AN435" s="1"/>
      <c r="AO435" s="1"/>
      <c r="AQ435" s="1"/>
      <c r="AR435" s="1"/>
      <c r="AS435" s="1"/>
      <c r="AZ435" s="1"/>
      <c r="BA435" s="1"/>
      <c r="BB435" s="1"/>
      <c r="BF435" s="1"/>
      <c r="BG435" s="1"/>
      <c r="BH435" s="1"/>
    </row>
    <row r="436" spans="36:60">
      <c r="AJ436" s="1"/>
      <c r="AK436" s="1"/>
      <c r="AL436" s="1"/>
      <c r="AM436" s="1"/>
      <c r="AN436" s="1"/>
      <c r="AO436" s="1"/>
      <c r="AQ436" s="1"/>
      <c r="AR436" s="1"/>
      <c r="AS436" s="1"/>
      <c r="AZ436" s="1"/>
      <c r="BA436" s="1"/>
      <c r="BB436" s="1"/>
      <c r="BF436" s="1"/>
      <c r="BG436" s="1"/>
      <c r="BH436" s="1"/>
    </row>
    <row r="437" spans="36:60">
      <c r="AJ437" s="1"/>
      <c r="AK437" s="1"/>
      <c r="AL437" s="1"/>
      <c r="AM437" s="1"/>
      <c r="AN437" s="1"/>
      <c r="AO437" s="1"/>
      <c r="AQ437" s="1"/>
      <c r="AR437" s="1"/>
      <c r="AS437" s="1"/>
      <c r="AZ437" s="1"/>
      <c r="BA437" s="1"/>
      <c r="BB437" s="1"/>
      <c r="BF437" s="1"/>
      <c r="BG437" s="1"/>
      <c r="BH437" s="1"/>
    </row>
    <row r="438" spans="36:60">
      <c r="AJ438" s="1"/>
      <c r="AK438" s="1"/>
      <c r="AL438" s="1"/>
      <c r="AM438" s="1"/>
      <c r="AN438" s="1"/>
      <c r="AO438" s="1"/>
      <c r="AQ438" s="1"/>
      <c r="AR438" s="1"/>
      <c r="AS438" s="1"/>
      <c r="AZ438" s="1"/>
      <c r="BA438" s="1"/>
      <c r="BB438" s="1"/>
      <c r="BF438" s="1"/>
      <c r="BG438" s="1"/>
      <c r="BH438" s="1"/>
    </row>
    <row r="439" spans="36:60">
      <c r="AJ439" s="1"/>
      <c r="AK439" s="1"/>
      <c r="AL439" s="1"/>
      <c r="AM439" s="1"/>
      <c r="AN439" s="1"/>
      <c r="AO439" s="1"/>
      <c r="AQ439" s="1"/>
      <c r="AR439" s="1"/>
      <c r="AS439" s="1"/>
      <c r="AZ439" s="1"/>
      <c r="BA439" s="1"/>
      <c r="BB439" s="1"/>
      <c r="BF439" s="1"/>
      <c r="BG439" s="1"/>
      <c r="BH439" s="1"/>
    </row>
    <row r="440" spans="36:60">
      <c r="AJ440" s="1"/>
      <c r="AK440" s="1"/>
      <c r="AL440" s="1"/>
      <c r="AM440" s="1"/>
      <c r="AN440" s="1"/>
      <c r="AO440" s="1"/>
      <c r="AQ440" s="1"/>
      <c r="AR440" s="1"/>
      <c r="AS440" s="1"/>
      <c r="AZ440" s="1"/>
      <c r="BA440" s="1"/>
      <c r="BB440" s="1"/>
      <c r="BF440" s="1"/>
      <c r="BG440" s="1"/>
      <c r="BH440" s="1"/>
    </row>
    <row r="441" spans="36:60">
      <c r="AJ441" s="1"/>
      <c r="AK441" s="1"/>
      <c r="AL441" s="1"/>
      <c r="AM441" s="1"/>
      <c r="AN441" s="1"/>
      <c r="AO441" s="1"/>
      <c r="AQ441" s="1"/>
      <c r="AR441" s="1"/>
      <c r="AS441" s="1"/>
      <c r="AZ441" s="1"/>
      <c r="BA441" s="1"/>
      <c r="BB441" s="1"/>
      <c r="BF441" s="1"/>
      <c r="BG441" s="1"/>
      <c r="BH441" s="1"/>
    </row>
    <row r="442" spans="36:60">
      <c r="AJ442" s="1"/>
      <c r="AK442" s="1"/>
      <c r="AL442" s="1"/>
      <c r="AM442" s="1"/>
      <c r="AN442" s="1"/>
      <c r="AO442" s="1"/>
      <c r="AQ442" s="1"/>
      <c r="AR442" s="1"/>
      <c r="AS442" s="1"/>
      <c r="AZ442" s="1"/>
      <c r="BA442" s="1"/>
      <c r="BB442" s="1"/>
      <c r="BF442" s="1"/>
      <c r="BG442" s="1"/>
      <c r="BH442" s="1"/>
    </row>
    <row r="443" spans="36:60">
      <c r="AJ443" s="1"/>
      <c r="AK443" s="1"/>
      <c r="AL443" s="1"/>
      <c r="AM443" s="1"/>
      <c r="AN443" s="1"/>
      <c r="AO443" s="1"/>
      <c r="AQ443" s="1"/>
      <c r="AR443" s="1"/>
      <c r="AS443" s="1"/>
      <c r="AZ443" s="1"/>
      <c r="BA443" s="1"/>
      <c r="BB443" s="1"/>
      <c r="BF443" s="1"/>
      <c r="BG443" s="1"/>
      <c r="BH443" s="1"/>
    </row>
    <row r="444" spans="36:60">
      <c r="AJ444" s="1"/>
      <c r="AK444" s="1"/>
      <c r="AL444" s="1"/>
      <c r="AM444" s="1"/>
      <c r="AN444" s="1"/>
      <c r="AO444" s="1"/>
      <c r="AQ444" s="1"/>
      <c r="AR444" s="1"/>
      <c r="AS444" s="1"/>
      <c r="AZ444" s="1"/>
      <c r="BA444" s="1"/>
      <c r="BB444" s="1"/>
      <c r="BF444" s="1"/>
      <c r="BG444" s="1"/>
      <c r="BH444" s="1"/>
    </row>
    <row r="445" spans="36:60">
      <c r="AJ445" s="1"/>
      <c r="AK445" s="1"/>
      <c r="AL445" s="1"/>
      <c r="AM445" s="1"/>
      <c r="AN445" s="1"/>
      <c r="AO445" s="1"/>
      <c r="AQ445" s="1"/>
      <c r="AR445" s="1"/>
      <c r="AS445" s="1"/>
      <c r="AZ445" s="1"/>
      <c r="BA445" s="1"/>
      <c r="BB445" s="1"/>
      <c r="BF445" s="1"/>
      <c r="BG445" s="1"/>
      <c r="BH445" s="1"/>
    </row>
    <row r="446" spans="36:60">
      <c r="AJ446" s="1"/>
      <c r="AK446" s="1"/>
      <c r="AL446" s="1"/>
      <c r="AM446" s="1"/>
      <c r="AN446" s="1"/>
      <c r="AO446" s="1"/>
      <c r="AQ446" s="1"/>
      <c r="AR446" s="1"/>
      <c r="AS446" s="1"/>
      <c r="AZ446" s="1"/>
      <c r="BA446" s="1"/>
      <c r="BB446" s="1"/>
      <c r="BF446" s="1"/>
      <c r="BG446" s="1"/>
      <c r="BH446" s="1"/>
    </row>
    <row r="447" spans="36:60">
      <c r="AJ447" s="1"/>
      <c r="AK447" s="1"/>
      <c r="AL447" s="1"/>
      <c r="AM447" s="1"/>
      <c r="AN447" s="1"/>
      <c r="AO447" s="1"/>
      <c r="AQ447" s="1"/>
      <c r="AR447" s="1"/>
      <c r="AS447" s="1"/>
      <c r="AZ447" s="1"/>
      <c r="BA447" s="1"/>
      <c r="BB447" s="1"/>
      <c r="BF447" s="1"/>
      <c r="BG447" s="1"/>
      <c r="BH447" s="1"/>
    </row>
    <row r="448" spans="36:60">
      <c r="AJ448" s="1"/>
      <c r="AK448" s="1"/>
      <c r="AL448" s="1"/>
      <c r="AM448" s="1"/>
      <c r="AN448" s="1"/>
      <c r="AO448" s="1"/>
      <c r="AQ448" s="1"/>
      <c r="AR448" s="1"/>
      <c r="AS448" s="1"/>
      <c r="AZ448" s="1"/>
      <c r="BA448" s="1"/>
      <c r="BB448" s="1"/>
      <c r="BF448" s="1"/>
      <c r="BG448" s="1"/>
      <c r="BH448" s="1"/>
    </row>
    <row r="449" spans="36:60">
      <c r="AJ449" s="1"/>
      <c r="AK449" s="1"/>
      <c r="AL449" s="1"/>
      <c r="AM449" s="1"/>
      <c r="AN449" s="1"/>
      <c r="AO449" s="1"/>
      <c r="AQ449" s="1"/>
      <c r="AR449" s="1"/>
      <c r="AS449" s="1"/>
      <c r="AZ449" s="1"/>
      <c r="BA449" s="1"/>
      <c r="BB449" s="1"/>
      <c r="BF449" s="1"/>
      <c r="BG449" s="1"/>
      <c r="BH449" s="1"/>
    </row>
    <row r="450" spans="36:60">
      <c r="AJ450" s="1"/>
      <c r="AK450" s="1"/>
      <c r="AL450" s="1"/>
      <c r="AM450" s="1"/>
      <c r="AN450" s="1"/>
      <c r="AO450" s="1"/>
      <c r="AQ450" s="1"/>
      <c r="AR450" s="1"/>
      <c r="AS450" s="1"/>
      <c r="AZ450" s="1"/>
      <c r="BA450" s="1"/>
      <c r="BB450" s="1"/>
      <c r="BF450" s="1"/>
      <c r="BG450" s="1"/>
      <c r="BH450" s="1"/>
    </row>
    <row r="451" spans="36:60">
      <c r="AJ451" s="1"/>
      <c r="AK451" s="1"/>
      <c r="AL451" s="1"/>
      <c r="AM451" s="1"/>
      <c r="AN451" s="1"/>
      <c r="AO451" s="1"/>
      <c r="AQ451" s="1"/>
      <c r="AR451" s="1"/>
      <c r="AS451" s="1"/>
      <c r="AZ451" s="1"/>
      <c r="BA451" s="1"/>
      <c r="BB451" s="1"/>
      <c r="BF451" s="1"/>
      <c r="BG451" s="1"/>
      <c r="BH451" s="1"/>
    </row>
    <row r="452" spans="36:60">
      <c r="AJ452" s="1"/>
      <c r="AK452" s="1"/>
      <c r="AL452" s="1"/>
      <c r="AM452" s="1"/>
      <c r="AN452" s="1"/>
      <c r="AO452" s="1"/>
      <c r="AQ452" s="1"/>
      <c r="AR452" s="1"/>
      <c r="AS452" s="1"/>
      <c r="AZ452" s="1"/>
      <c r="BA452" s="1"/>
      <c r="BB452" s="1"/>
      <c r="BF452" s="1"/>
      <c r="BG452" s="1"/>
      <c r="BH452" s="1"/>
    </row>
    <row r="453" spans="36:60">
      <c r="AJ453" s="1"/>
      <c r="AK453" s="1"/>
      <c r="AL453" s="1"/>
      <c r="AM453" s="1"/>
      <c r="AN453" s="1"/>
      <c r="AO453" s="1"/>
      <c r="AQ453" s="1"/>
      <c r="AR453" s="1"/>
      <c r="AS453" s="1"/>
      <c r="AZ453" s="1"/>
      <c r="BA453" s="1"/>
      <c r="BB453" s="1"/>
      <c r="BF453" s="1"/>
      <c r="BG453" s="1"/>
      <c r="BH453" s="1"/>
    </row>
    <row r="454" spans="36:60">
      <c r="AJ454" s="1"/>
      <c r="AK454" s="1"/>
      <c r="AL454" s="1"/>
      <c r="AM454" s="1"/>
      <c r="AN454" s="1"/>
      <c r="AO454" s="1"/>
      <c r="AQ454" s="1"/>
      <c r="AR454" s="1"/>
      <c r="AS454" s="1"/>
      <c r="AZ454" s="1"/>
      <c r="BA454" s="1"/>
      <c r="BB454" s="1"/>
      <c r="BF454" s="1"/>
      <c r="BG454" s="1"/>
      <c r="BH454" s="1"/>
    </row>
    <row r="455" spans="36:60">
      <c r="AJ455" s="1"/>
      <c r="AK455" s="1"/>
      <c r="AL455" s="1"/>
      <c r="AM455" s="1"/>
      <c r="AN455" s="1"/>
      <c r="AO455" s="1"/>
      <c r="AQ455" s="1"/>
      <c r="AR455" s="1"/>
      <c r="AS455" s="1"/>
      <c r="AZ455" s="1"/>
      <c r="BA455" s="1"/>
      <c r="BB455" s="1"/>
      <c r="BF455" s="1"/>
      <c r="BG455" s="1"/>
      <c r="BH455" s="1"/>
    </row>
    <row r="456" spans="36:60">
      <c r="AJ456" s="1"/>
      <c r="AK456" s="1"/>
      <c r="AL456" s="1"/>
      <c r="AM456" s="1"/>
      <c r="AN456" s="1"/>
      <c r="AO456" s="1"/>
      <c r="AQ456" s="1"/>
      <c r="AR456" s="1"/>
      <c r="AS456" s="1"/>
      <c r="AZ456" s="1"/>
      <c r="BA456" s="1"/>
      <c r="BB456" s="1"/>
      <c r="BF456" s="1"/>
      <c r="BG456" s="1"/>
      <c r="BH456" s="1"/>
    </row>
    <row r="457" spans="36:60">
      <c r="AJ457" s="1"/>
      <c r="AK457" s="1"/>
      <c r="AL457" s="1"/>
      <c r="AM457" s="1"/>
      <c r="AN457" s="1"/>
      <c r="AO457" s="1"/>
      <c r="AQ457" s="1"/>
      <c r="AR457" s="1"/>
      <c r="AS457" s="1"/>
      <c r="AZ457" s="1"/>
      <c r="BA457" s="1"/>
      <c r="BB457" s="1"/>
      <c r="BF457" s="1"/>
      <c r="BG457" s="1"/>
      <c r="BH457" s="1"/>
    </row>
    <row r="458" spans="36:60">
      <c r="AJ458" s="1"/>
      <c r="AK458" s="1"/>
      <c r="AL458" s="1"/>
      <c r="AM458" s="1"/>
      <c r="AN458" s="1"/>
      <c r="AO458" s="1"/>
      <c r="AQ458" s="1"/>
      <c r="AR458" s="1"/>
      <c r="AS458" s="1"/>
      <c r="AZ458" s="1"/>
      <c r="BA458" s="1"/>
      <c r="BB458" s="1"/>
      <c r="BF458" s="1"/>
      <c r="BG458" s="1"/>
      <c r="BH458" s="1"/>
    </row>
    <row r="459" spans="36:60">
      <c r="AJ459" s="1"/>
      <c r="AK459" s="1"/>
      <c r="AL459" s="1"/>
      <c r="AM459" s="1"/>
      <c r="AN459" s="1"/>
      <c r="AO459" s="1"/>
      <c r="AQ459" s="1"/>
      <c r="AR459" s="1"/>
      <c r="AS459" s="1"/>
      <c r="AZ459" s="1"/>
      <c r="BA459" s="1"/>
      <c r="BB459" s="1"/>
      <c r="BF459" s="1"/>
      <c r="BG459" s="1"/>
      <c r="BH459" s="1"/>
    </row>
    <row r="460" spans="36:60">
      <c r="AJ460" s="1"/>
      <c r="AK460" s="1"/>
      <c r="AL460" s="1"/>
      <c r="AM460" s="1"/>
      <c r="AN460" s="1"/>
      <c r="AO460" s="1"/>
      <c r="AQ460" s="1"/>
      <c r="AR460" s="1"/>
      <c r="AS460" s="1"/>
      <c r="AZ460" s="1"/>
      <c r="BA460" s="1"/>
      <c r="BB460" s="1"/>
      <c r="BF460" s="1"/>
      <c r="BG460" s="1"/>
      <c r="BH460" s="1"/>
    </row>
    <row r="461" spans="36:60">
      <c r="AJ461" s="1"/>
      <c r="AK461" s="1"/>
      <c r="AL461" s="1"/>
      <c r="AM461" s="1"/>
      <c r="AN461" s="1"/>
      <c r="AO461" s="1"/>
      <c r="AQ461" s="1"/>
      <c r="AR461" s="1"/>
      <c r="AS461" s="1"/>
      <c r="AZ461" s="1"/>
      <c r="BA461" s="1"/>
      <c r="BB461" s="1"/>
      <c r="BF461" s="1"/>
      <c r="BG461" s="1"/>
      <c r="BH461" s="1"/>
    </row>
    <row r="462" spans="36:60">
      <c r="AJ462" s="1"/>
      <c r="AK462" s="1"/>
      <c r="AL462" s="1"/>
      <c r="AM462" s="1"/>
      <c r="AN462" s="1"/>
      <c r="AO462" s="1"/>
      <c r="AQ462" s="1"/>
      <c r="AR462" s="1"/>
      <c r="AS462" s="1"/>
      <c r="AZ462" s="1"/>
      <c r="BA462" s="1"/>
      <c r="BB462" s="1"/>
      <c r="BF462" s="1"/>
      <c r="BG462" s="1"/>
      <c r="BH462" s="1"/>
    </row>
    <row r="463" spans="36:60">
      <c r="AJ463" s="1"/>
      <c r="AK463" s="1"/>
      <c r="AL463" s="1"/>
      <c r="AM463" s="1"/>
      <c r="AN463" s="1"/>
      <c r="AO463" s="1"/>
      <c r="AQ463" s="1"/>
      <c r="AR463" s="1"/>
      <c r="AS463" s="1"/>
      <c r="AZ463" s="1"/>
      <c r="BA463" s="1"/>
      <c r="BB463" s="1"/>
      <c r="BF463" s="1"/>
      <c r="BG463" s="1"/>
      <c r="BH463" s="1"/>
    </row>
    <row r="464" spans="36:60">
      <c r="AJ464" s="1"/>
      <c r="AK464" s="1"/>
      <c r="AL464" s="1"/>
      <c r="AM464" s="1"/>
      <c r="AN464" s="1"/>
      <c r="AO464" s="1"/>
      <c r="AQ464" s="1"/>
      <c r="AR464" s="1"/>
      <c r="AS464" s="1"/>
      <c r="AZ464" s="1"/>
      <c r="BA464" s="1"/>
      <c r="BB464" s="1"/>
      <c r="BF464" s="1"/>
      <c r="BG464" s="1"/>
      <c r="BH464" s="1"/>
    </row>
    <row r="465" spans="36:60">
      <c r="AJ465" s="1"/>
      <c r="AK465" s="1"/>
      <c r="AL465" s="1"/>
      <c r="AM465" s="1"/>
      <c r="AN465" s="1"/>
      <c r="AO465" s="1"/>
      <c r="AQ465" s="1"/>
      <c r="AR465" s="1"/>
      <c r="AS465" s="1"/>
      <c r="AZ465" s="1"/>
      <c r="BA465" s="1"/>
      <c r="BB465" s="1"/>
      <c r="BF465" s="1"/>
      <c r="BG465" s="1"/>
      <c r="BH465" s="1"/>
    </row>
    <row r="466" spans="36:60">
      <c r="AJ466" s="1"/>
      <c r="AK466" s="1"/>
      <c r="AL466" s="1"/>
      <c r="AM466" s="1"/>
      <c r="AN466" s="1"/>
      <c r="AO466" s="1"/>
      <c r="AQ466" s="1"/>
      <c r="AR466" s="1"/>
      <c r="AS466" s="1"/>
      <c r="AZ466" s="1"/>
      <c r="BA466" s="1"/>
      <c r="BB466" s="1"/>
      <c r="BF466" s="1"/>
      <c r="BG466" s="1"/>
      <c r="BH466" s="1"/>
    </row>
    <row r="467" spans="36:60">
      <c r="AJ467" s="1"/>
      <c r="AK467" s="1"/>
      <c r="AL467" s="1"/>
      <c r="AM467" s="1"/>
      <c r="AN467" s="1"/>
      <c r="AO467" s="1"/>
      <c r="AQ467" s="1"/>
      <c r="AR467" s="1"/>
      <c r="AS467" s="1"/>
      <c r="AZ467" s="1"/>
      <c r="BA467" s="1"/>
      <c r="BB467" s="1"/>
      <c r="BF467" s="1"/>
      <c r="BG467" s="1"/>
      <c r="BH467" s="1"/>
    </row>
    <row r="468" spans="36:60">
      <c r="AJ468" s="1"/>
      <c r="AK468" s="1"/>
      <c r="AL468" s="1"/>
      <c r="AM468" s="1"/>
      <c r="AN468" s="1"/>
      <c r="AO468" s="1"/>
      <c r="AQ468" s="1"/>
      <c r="AR468" s="1"/>
      <c r="AS468" s="1"/>
      <c r="AZ468" s="1"/>
      <c r="BA468" s="1"/>
      <c r="BB468" s="1"/>
      <c r="BF468" s="1"/>
      <c r="BG468" s="1"/>
      <c r="BH468" s="1"/>
    </row>
    <row r="469" spans="36:60">
      <c r="AJ469" s="1"/>
      <c r="AK469" s="1"/>
      <c r="AL469" s="1"/>
      <c r="AM469" s="1"/>
      <c r="AN469" s="1"/>
      <c r="AO469" s="1"/>
      <c r="AQ469" s="1"/>
      <c r="AR469" s="1"/>
      <c r="AS469" s="1"/>
      <c r="AZ469" s="1"/>
      <c r="BA469" s="1"/>
      <c r="BB469" s="1"/>
      <c r="BF469" s="1"/>
      <c r="BG469" s="1"/>
      <c r="BH469" s="1"/>
    </row>
    <row r="470" spans="36:60">
      <c r="AJ470" s="1"/>
      <c r="AK470" s="1"/>
      <c r="AL470" s="1"/>
      <c r="AM470" s="1"/>
      <c r="AN470" s="1"/>
      <c r="AO470" s="1"/>
      <c r="AQ470" s="1"/>
      <c r="AR470" s="1"/>
      <c r="AS470" s="1"/>
      <c r="AZ470" s="1"/>
      <c r="BA470" s="1"/>
      <c r="BB470" s="1"/>
      <c r="BF470" s="1"/>
      <c r="BG470" s="1"/>
      <c r="BH470" s="1"/>
    </row>
    <row r="471" spans="36:60">
      <c r="AJ471" s="1"/>
      <c r="AK471" s="1"/>
      <c r="AL471" s="1"/>
      <c r="AM471" s="1"/>
      <c r="AN471" s="1"/>
      <c r="AO471" s="1"/>
      <c r="AQ471" s="1"/>
      <c r="AR471" s="1"/>
      <c r="AS471" s="1"/>
      <c r="AZ471" s="1"/>
      <c r="BA471" s="1"/>
      <c r="BB471" s="1"/>
      <c r="BF471" s="1"/>
      <c r="BG471" s="1"/>
      <c r="BH471" s="1"/>
    </row>
    <row r="472" spans="36:60">
      <c r="AJ472" s="1"/>
      <c r="AK472" s="1"/>
      <c r="AL472" s="1"/>
      <c r="AM472" s="1"/>
      <c r="AN472" s="1"/>
      <c r="AO472" s="1"/>
      <c r="AQ472" s="1"/>
      <c r="AR472" s="1"/>
      <c r="AS472" s="1"/>
      <c r="AZ472" s="1"/>
      <c r="BA472" s="1"/>
      <c r="BB472" s="1"/>
      <c r="BF472" s="1"/>
      <c r="BG472" s="1"/>
      <c r="BH472" s="1"/>
    </row>
    <row r="473" spans="36:60">
      <c r="AJ473" s="1"/>
      <c r="AK473" s="1"/>
      <c r="AL473" s="1"/>
      <c r="AM473" s="1"/>
      <c r="AN473" s="1"/>
      <c r="AO473" s="1"/>
      <c r="AQ473" s="1"/>
      <c r="AR473" s="1"/>
      <c r="AS473" s="1"/>
      <c r="AZ473" s="1"/>
      <c r="BA473" s="1"/>
      <c r="BB473" s="1"/>
      <c r="BF473" s="1"/>
      <c r="BG473" s="1"/>
      <c r="BH473" s="1"/>
    </row>
    <row r="474" spans="36:60">
      <c r="AJ474" s="1"/>
      <c r="AK474" s="1"/>
      <c r="AL474" s="1"/>
      <c r="AM474" s="1"/>
      <c r="AN474" s="1"/>
      <c r="AO474" s="1"/>
      <c r="AQ474" s="1"/>
      <c r="AR474" s="1"/>
      <c r="AS474" s="1"/>
      <c r="AZ474" s="1"/>
      <c r="BA474" s="1"/>
      <c r="BB474" s="1"/>
      <c r="BF474" s="1"/>
      <c r="BG474" s="1"/>
      <c r="BH474" s="1"/>
    </row>
    <row r="475" spans="36:60">
      <c r="AJ475" s="1"/>
      <c r="AK475" s="1"/>
      <c r="AL475" s="1"/>
      <c r="AM475" s="1"/>
      <c r="AN475" s="1"/>
      <c r="AO475" s="1"/>
      <c r="AQ475" s="1"/>
      <c r="AR475" s="1"/>
      <c r="AS475" s="1"/>
      <c r="AZ475" s="1"/>
      <c r="BA475" s="1"/>
      <c r="BB475" s="1"/>
      <c r="BF475" s="1"/>
      <c r="BG475" s="1"/>
      <c r="BH475" s="1"/>
    </row>
    <row r="476" spans="36:60">
      <c r="AJ476" s="1"/>
      <c r="AK476" s="1"/>
      <c r="AL476" s="1"/>
      <c r="AM476" s="1"/>
      <c r="AN476" s="1"/>
      <c r="AO476" s="1"/>
      <c r="AQ476" s="1"/>
      <c r="AR476" s="1"/>
      <c r="AS476" s="1"/>
      <c r="AZ476" s="1"/>
      <c r="BA476" s="1"/>
      <c r="BB476" s="1"/>
      <c r="BF476" s="1"/>
      <c r="BG476" s="1"/>
      <c r="BH476" s="1"/>
    </row>
    <row r="477" spans="36:60">
      <c r="AJ477" s="1"/>
      <c r="AK477" s="1"/>
      <c r="AL477" s="1"/>
      <c r="AM477" s="1"/>
      <c r="AN477" s="1"/>
      <c r="AO477" s="1"/>
      <c r="AQ477" s="1"/>
      <c r="AR477" s="1"/>
      <c r="AS477" s="1"/>
      <c r="AZ477" s="1"/>
      <c r="BA477" s="1"/>
      <c r="BB477" s="1"/>
      <c r="BF477" s="1"/>
      <c r="BG477" s="1"/>
      <c r="BH477" s="1"/>
    </row>
    <row r="478" spans="36:60">
      <c r="AJ478" s="1"/>
      <c r="AK478" s="1"/>
      <c r="AL478" s="1"/>
      <c r="AM478" s="1"/>
      <c r="AN478" s="1"/>
      <c r="AO478" s="1"/>
      <c r="AQ478" s="1"/>
      <c r="AR478" s="1"/>
      <c r="AS478" s="1"/>
      <c r="AZ478" s="1"/>
      <c r="BA478" s="1"/>
      <c r="BB478" s="1"/>
      <c r="BF478" s="1"/>
      <c r="BG478" s="1"/>
      <c r="BH478" s="1"/>
    </row>
    <row r="479" spans="36:60">
      <c r="AJ479" s="1"/>
      <c r="AK479" s="1"/>
      <c r="AL479" s="1"/>
      <c r="AM479" s="1"/>
      <c r="AN479" s="1"/>
      <c r="AO479" s="1"/>
      <c r="AQ479" s="1"/>
      <c r="AR479" s="1"/>
      <c r="AS479" s="1"/>
      <c r="AZ479" s="1"/>
      <c r="BA479" s="1"/>
      <c r="BB479" s="1"/>
      <c r="BF479" s="1"/>
      <c r="BG479" s="1"/>
      <c r="BH479" s="1"/>
    </row>
    <row r="480" spans="36:60">
      <c r="AJ480" s="1"/>
      <c r="AK480" s="1"/>
      <c r="AL480" s="1"/>
      <c r="AM480" s="1"/>
      <c r="AN480" s="1"/>
      <c r="AO480" s="1"/>
      <c r="AQ480" s="1"/>
      <c r="AR480" s="1"/>
      <c r="AS480" s="1"/>
      <c r="AZ480" s="1"/>
      <c r="BA480" s="1"/>
      <c r="BB480" s="1"/>
      <c r="BF480" s="1"/>
      <c r="BG480" s="1"/>
      <c r="BH480" s="1"/>
    </row>
    <row r="481" spans="36:60">
      <c r="AJ481" s="1"/>
      <c r="AK481" s="1"/>
      <c r="AL481" s="1"/>
      <c r="AM481" s="1"/>
      <c r="AN481" s="1"/>
      <c r="AO481" s="1"/>
      <c r="AQ481" s="1"/>
      <c r="AR481" s="1"/>
      <c r="AS481" s="1"/>
      <c r="AZ481" s="1"/>
      <c r="BA481" s="1"/>
      <c r="BB481" s="1"/>
      <c r="BF481" s="1"/>
      <c r="BG481" s="1"/>
      <c r="BH481" s="1"/>
    </row>
    <row r="482" spans="36:60">
      <c r="AJ482" s="1"/>
      <c r="AK482" s="1"/>
      <c r="AL482" s="1"/>
      <c r="AM482" s="1"/>
      <c r="AN482" s="1"/>
      <c r="AO482" s="1"/>
      <c r="AQ482" s="1"/>
      <c r="AR482" s="1"/>
      <c r="AS482" s="1"/>
      <c r="AZ482" s="1"/>
      <c r="BA482" s="1"/>
      <c r="BB482" s="1"/>
      <c r="BF482" s="1"/>
      <c r="BG482" s="1"/>
      <c r="BH482" s="1"/>
    </row>
    <row r="483" spans="36:60">
      <c r="AJ483" s="1"/>
      <c r="AK483" s="1"/>
      <c r="AL483" s="1"/>
      <c r="AM483" s="1"/>
      <c r="AN483" s="1"/>
      <c r="AO483" s="1"/>
      <c r="AQ483" s="1"/>
      <c r="AR483" s="1"/>
      <c r="AS483" s="1"/>
      <c r="AZ483" s="1"/>
      <c r="BA483" s="1"/>
      <c r="BB483" s="1"/>
      <c r="BF483" s="1"/>
      <c r="BG483" s="1"/>
      <c r="BH483" s="1"/>
    </row>
    <row r="484" spans="36:60">
      <c r="AJ484" s="1"/>
      <c r="AK484" s="1"/>
      <c r="AL484" s="1"/>
      <c r="AM484" s="1"/>
      <c r="AN484" s="1"/>
      <c r="AO484" s="1"/>
      <c r="AQ484" s="1"/>
      <c r="AR484" s="1"/>
      <c r="AS484" s="1"/>
      <c r="AZ484" s="1"/>
      <c r="BA484" s="1"/>
      <c r="BB484" s="1"/>
      <c r="BF484" s="1"/>
      <c r="BG484" s="1"/>
      <c r="BH484" s="1"/>
    </row>
    <row r="485" spans="36:60">
      <c r="AJ485" s="1"/>
      <c r="AK485" s="1"/>
      <c r="AL485" s="1"/>
      <c r="AM485" s="1"/>
      <c r="AN485" s="1"/>
      <c r="AO485" s="1"/>
      <c r="AQ485" s="1"/>
      <c r="AR485" s="1"/>
      <c r="AS485" s="1"/>
      <c r="AZ485" s="1"/>
      <c r="BA485" s="1"/>
      <c r="BB485" s="1"/>
      <c r="BF485" s="1"/>
      <c r="BG485" s="1"/>
      <c r="BH485" s="1"/>
    </row>
    <row r="486" spans="36:60">
      <c r="AJ486" s="1"/>
      <c r="AK486" s="1"/>
      <c r="AL486" s="1"/>
      <c r="AM486" s="1"/>
      <c r="AN486" s="1"/>
      <c r="AO486" s="1"/>
      <c r="AQ486" s="1"/>
      <c r="AR486" s="1"/>
      <c r="AS486" s="1"/>
      <c r="AZ486" s="1"/>
      <c r="BA486" s="1"/>
      <c r="BB486" s="1"/>
      <c r="BF486" s="1"/>
      <c r="BG486" s="1"/>
      <c r="BH486" s="1"/>
    </row>
    <row r="487" spans="36:60">
      <c r="AJ487" s="1"/>
      <c r="AK487" s="1"/>
      <c r="AL487" s="1"/>
      <c r="AM487" s="1"/>
      <c r="AN487" s="1"/>
      <c r="AO487" s="1"/>
      <c r="AQ487" s="1"/>
      <c r="AR487" s="1"/>
      <c r="AS487" s="1"/>
      <c r="AZ487" s="1"/>
      <c r="BA487" s="1"/>
      <c r="BB487" s="1"/>
      <c r="BF487" s="1"/>
      <c r="BG487" s="1"/>
      <c r="BH487" s="1"/>
    </row>
    <row r="488" spans="36:60">
      <c r="AJ488" s="1"/>
      <c r="AK488" s="1"/>
      <c r="AL488" s="1"/>
      <c r="AM488" s="1"/>
      <c r="AN488" s="1"/>
      <c r="AO488" s="1"/>
      <c r="AQ488" s="1"/>
      <c r="AR488" s="1"/>
      <c r="AS488" s="1"/>
      <c r="AZ488" s="1"/>
      <c r="BA488" s="1"/>
      <c r="BB488" s="1"/>
      <c r="BF488" s="1"/>
      <c r="BG488" s="1"/>
      <c r="BH488" s="1"/>
    </row>
    <row r="489" spans="36:60">
      <c r="AJ489" s="1"/>
      <c r="AK489" s="1"/>
      <c r="AL489" s="1"/>
      <c r="AM489" s="1"/>
      <c r="AN489" s="1"/>
      <c r="AO489" s="1"/>
      <c r="AQ489" s="1"/>
      <c r="AR489" s="1"/>
      <c r="AS489" s="1"/>
      <c r="AZ489" s="1"/>
      <c r="BA489" s="1"/>
      <c r="BB489" s="1"/>
      <c r="BF489" s="1"/>
      <c r="BG489" s="1"/>
      <c r="BH489" s="1"/>
    </row>
    <row r="490" spans="36:60">
      <c r="AJ490" s="1"/>
      <c r="AK490" s="1"/>
      <c r="AL490" s="1"/>
      <c r="AM490" s="1"/>
      <c r="AN490" s="1"/>
      <c r="AO490" s="1"/>
      <c r="AQ490" s="1"/>
      <c r="AR490" s="1"/>
      <c r="AS490" s="1"/>
      <c r="AZ490" s="1"/>
      <c r="BA490" s="1"/>
      <c r="BB490" s="1"/>
      <c r="BF490" s="1"/>
      <c r="BG490" s="1"/>
      <c r="BH490" s="1"/>
    </row>
    <row r="491" spans="36:60">
      <c r="AJ491" s="1"/>
      <c r="AK491" s="1"/>
      <c r="AL491" s="1"/>
      <c r="AM491" s="1"/>
      <c r="AN491" s="1"/>
      <c r="AO491" s="1"/>
      <c r="AQ491" s="1"/>
      <c r="AR491" s="1"/>
      <c r="AS491" s="1"/>
      <c r="AZ491" s="1"/>
      <c r="BA491" s="1"/>
      <c r="BB491" s="1"/>
      <c r="BF491" s="1"/>
      <c r="BG491" s="1"/>
      <c r="BH491" s="1"/>
    </row>
    <row r="492" spans="36:60">
      <c r="AJ492" s="1"/>
      <c r="AK492" s="1"/>
      <c r="AL492" s="1"/>
      <c r="AM492" s="1"/>
      <c r="AN492" s="1"/>
      <c r="AO492" s="1"/>
      <c r="AQ492" s="1"/>
      <c r="AR492" s="1"/>
      <c r="AS492" s="1"/>
      <c r="AZ492" s="1"/>
      <c r="BA492" s="1"/>
      <c r="BB492" s="1"/>
      <c r="BF492" s="1"/>
      <c r="BG492" s="1"/>
      <c r="BH492" s="1"/>
    </row>
    <row r="493" spans="36:60">
      <c r="AJ493" s="1"/>
      <c r="AK493" s="1"/>
      <c r="AL493" s="1"/>
      <c r="AM493" s="1"/>
      <c r="AN493" s="1"/>
      <c r="AO493" s="1"/>
      <c r="AQ493" s="1"/>
      <c r="AR493" s="1"/>
      <c r="AS493" s="1"/>
      <c r="AZ493" s="1"/>
      <c r="BA493" s="1"/>
      <c r="BB493" s="1"/>
      <c r="BF493" s="1"/>
      <c r="BG493" s="1"/>
      <c r="BH493" s="1"/>
    </row>
    <row r="494" spans="36:60">
      <c r="AJ494" s="1"/>
      <c r="AK494" s="1"/>
      <c r="AL494" s="1"/>
      <c r="AM494" s="1"/>
      <c r="AN494" s="1"/>
      <c r="AO494" s="1"/>
      <c r="AQ494" s="1"/>
      <c r="AR494" s="1"/>
      <c r="AS494" s="1"/>
      <c r="AZ494" s="1"/>
      <c r="BA494" s="1"/>
      <c r="BB494" s="1"/>
      <c r="BF494" s="1"/>
      <c r="BG494" s="1"/>
      <c r="BH494" s="1"/>
    </row>
    <row r="495" spans="36:60">
      <c r="AJ495" s="1"/>
      <c r="AK495" s="1"/>
      <c r="AL495" s="1"/>
      <c r="AM495" s="1"/>
      <c r="AN495" s="1"/>
      <c r="AO495" s="1"/>
      <c r="AQ495" s="1"/>
      <c r="AR495" s="1"/>
      <c r="AS495" s="1"/>
      <c r="AZ495" s="1"/>
      <c r="BA495" s="1"/>
      <c r="BB495" s="1"/>
      <c r="BF495" s="1"/>
      <c r="BG495" s="1"/>
      <c r="BH495" s="1"/>
    </row>
    <row r="496" spans="36:60">
      <c r="AJ496" s="1"/>
      <c r="AK496" s="1"/>
      <c r="AL496" s="1"/>
      <c r="AM496" s="1"/>
      <c r="AN496" s="1"/>
      <c r="AO496" s="1"/>
      <c r="AQ496" s="1"/>
      <c r="AR496" s="1"/>
      <c r="AS496" s="1"/>
      <c r="AZ496" s="1"/>
      <c r="BA496" s="1"/>
      <c r="BB496" s="1"/>
      <c r="BF496" s="1"/>
      <c r="BG496" s="1"/>
      <c r="BH496" s="1"/>
    </row>
    <row r="497" spans="36:60">
      <c r="AJ497" s="1"/>
      <c r="AK497" s="1"/>
      <c r="AL497" s="1"/>
      <c r="AM497" s="1"/>
      <c r="AN497" s="1"/>
      <c r="AO497" s="1"/>
      <c r="AQ497" s="1"/>
      <c r="AR497" s="1"/>
      <c r="AS497" s="1"/>
      <c r="AZ497" s="1"/>
      <c r="BA497" s="1"/>
      <c r="BB497" s="1"/>
      <c r="BF497" s="1"/>
      <c r="BG497" s="1"/>
      <c r="BH497" s="1"/>
    </row>
    <row r="498" spans="36:60">
      <c r="AJ498" s="1"/>
      <c r="AK498" s="1"/>
      <c r="AL498" s="1"/>
      <c r="AM498" s="1"/>
      <c r="AN498" s="1"/>
      <c r="AO498" s="1"/>
      <c r="AQ498" s="1"/>
      <c r="AR498" s="1"/>
      <c r="AS498" s="1"/>
      <c r="AZ498" s="1"/>
      <c r="BA498" s="1"/>
      <c r="BB498" s="1"/>
      <c r="BF498" s="1"/>
      <c r="BG498" s="1"/>
      <c r="BH498" s="1"/>
    </row>
    <row r="499" spans="36:60">
      <c r="AJ499" s="1"/>
      <c r="AK499" s="1"/>
      <c r="AL499" s="1"/>
      <c r="AM499" s="1"/>
      <c r="AN499" s="1"/>
      <c r="AO499" s="1"/>
      <c r="AQ499" s="1"/>
      <c r="AR499" s="1"/>
      <c r="AS499" s="1"/>
      <c r="AZ499" s="1"/>
      <c r="BA499" s="1"/>
      <c r="BB499" s="1"/>
      <c r="BF499" s="1"/>
      <c r="BG499" s="1"/>
      <c r="BH499" s="1"/>
    </row>
    <row r="500" spans="36:60">
      <c r="AJ500" s="1"/>
      <c r="AK500" s="1"/>
      <c r="AL500" s="1"/>
      <c r="AM500" s="1"/>
      <c r="AN500" s="1"/>
      <c r="AO500" s="1"/>
      <c r="AQ500" s="1"/>
      <c r="AR500" s="1"/>
      <c r="AS500" s="1"/>
      <c r="AZ500" s="1"/>
      <c r="BA500" s="1"/>
      <c r="BB500" s="1"/>
      <c r="BF500" s="1"/>
      <c r="BG500" s="1"/>
      <c r="BH500" s="1"/>
    </row>
    <row r="501" spans="36:60">
      <c r="AJ501" s="1"/>
      <c r="AK501" s="1"/>
      <c r="AL501" s="1"/>
      <c r="AM501" s="1"/>
      <c r="AN501" s="1"/>
      <c r="AO501" s="1"/>
      <c r="AQ501" s="1"/>
      <c r="AR501" s="1"/>
      <c r="AS501" s="1"/>
      <c r="AZ501" s="1"/>
      <c r="BA501" s="1"/>
      <c r="BB501" s="1"/>
      <c r="BF501" s="1"/>
      <c r="BG501" s="1"/>
      <c r="BH501" s="1"/>
    </row>
    <row r="502" spans="36:60">
      <c r="AJ502" s="1"/>
      <c r="AK502" s="1"/>
      <c r="AL502" s="1"/>
      <c r="AM502" s="1"/>
      <c r="AN502" s="1"/>
      <c r="AO502" s="1"/>
      <c r="AQ502" s="1"/>
      <c r="AR502" s="1"/>
      <c r="AS502" s="1"/>
      <c r="AZ502" s="1"/>
      <c r="BA502" s="1"/>
      <c r="BB502" s="1"/>
      <c r="BF502" s="1"/>
      <c r="BG502" s="1"/>
      <c r="BH502" s="1"/>
    </row>
    <row r="503" spans="36:60">
      <c r="AJ503" s="1"/>
      <c r="AK503" s="1"/>
      <c r="AL503" s="1"/>
      <c r="AM503" s="1"/>
      <c r="AN503" s="1"/>
      <c r="AO503" s="1"/>
      <c r="AQ503" s="1"/>
      <c r="AR503" s="1"/>
      <c r="AS503" s="1"/>
      <c r="AZ503" s="1"/>
      <c r="BA503" s="1"/>
      <c r="BB503" s="1"/>
      <c r="BF503" s="1"/>
      <c r="BG503" s="1"/>
      <c r="BH503" s="1"/>
    </row>
    <row r="504" spans="36:60">
      <c r="AJ504" s="1"/>
      <c r="AK504" s="1"/>
      <c r="AL504" s="1"/>
      <c r="AM504" s="1"/>
      <c r="AN504" s="1"/>
      <c r="AO504" s="1"/>
      <c r="AQ504" s="1"/>
      <c r="AR504" s="1"/>
      <c r="AS504" s="1"/>
      <c r="AZ504" s="1"/>
      <c r="BA504" s="1"/>
      <c r="BB504" s="1"/>
      <c r="BF504" s="1"/>
      <c r="BG504" s="1"/>
      <c r="BH504" s="1"/>
    </row>
    <row r="505" spans="36:60">
      <c r="AJ505" s="1"/>
      <c r="AK505" s="1"/>
      <c r="AL505" s="1"/>
      <c r="AM505" s="1"/>
      <c r="AN505" s="1"/>
      <c r="AO505" s="1"/>
      <c r="AQ505" s="1"/>
      <c r="AR505" s="1"/>
      <c r="AS505" s="1"/>
      <c r="AZ505" s="1"/>
      <c r="BA505" s="1"/>
      <c r="BB505" s="1"/>
      <c r="BF505" s="1"/>
      <c r="BG505" s="1"/>
      <c r="BH505" s="1"/>
    </row>
    <row r="506" spans="36:60">
      <c r="AJ506" s="1"/>
      <c r="AK506" s="1"/>
      <c r="AL506" s="1"/>
      <c r="AM506" s="1"/>
      <c r="AN506" s="1"/>
      <c r="AO506" s="1"/>
      <c r="AQ506" s="1"/>
      <c r="AR506" s="1"/>
      <c r="AS506" s="1"/>
      <c r="AZ506" s="1"/>
      <c r="BA506" s="1"/>
      <c r="BB506" s="1"/>
      <c r="BF506" s="1"/>
      <c r="BG506" s="1"/>
      <c r="BH506" s="1"/>
    </row>
    <row r="507" spans="36:60">
      <c r="AJ507" s="1"/>
      <c r="AK507" s="1"/>
      <c r="AL507" s="1"/>
      <c r="AM507" s="1"/>
      <c r="AN507" s="1"/>
      <c r="AO507" s="1"/>
      <c r="AQ507" s="1"/>
      <c r="AR507" s="1"/>
      <c r="AS507" s="1"/>
      <c r="AZ507" s="1"/>
      <c r="BA507" s="1"/>
      <c r="BB507" s="1"/>
      <c r="BF507" s="1"/>
      <c r="BG507" s="1"/>
      <c r="BH507" s="1"/>
    </row>
    <row r="508" spans="36:60">
      <c r="AJ508" s="1"/>
      <c r="AK508" s="1"/>
      <c r="AL508" s="1"/>
      <c r="AM508" s="1"/>
      <c r="AN508" s="1"/>
      <c r="AO508" s="1"/>
      <c r="AQ508" s="1"/>
      <c r="AR508" s="1"/>
      <c r="AS508" s="1"/>
      <c r="AZ508" s="1"/>
      <c r="BA508" s="1"/>
      <c r="BB508" s="1"/>
      <c r="BF508" s="1"/>
      <c r="BG508" s="1"/>
      <c r="BH508" s="1"/>
    </row>
    <row r="509" spans="36:60">
      <c r="AJ509" s="1"/>
      <c r="AK509" s="1"/>
      <c r="AL509" s="1"/>
      <c r="AM509" s="1"/>
      <c r="AN509" s="1"/>
      <c r="AO509" s="1"/>
      <c r="AQ509" s="1"/>
      <c r="AR509" s="1"/>
      <c r="AS509" s="1"/>
      <c r="AZ509" s="1"/>
      <c r="BA509" s="1"/>
      <c r="BB509" s="1"/>
      <c r="BF509" s="1"/>
      <c r="BG509" s="1"/>
      <c r="BH509" s="1"/>
    </row>
    <row r="510" spans="36:60">
      <c r="AJ510" s="1"/>
      <c r="AK510" s="1"/>
      <c r="AL510" s="1"/>
      <c r="AM510" s="1"/>
      <c r="AN510" s="1"/>
      <c r="AO510" s="1"/>
      <c r="AQ510" s="1"/>
      <c r="AR510" s="1"/>
      <c r="AS510" s="1"/>
      <c r="AZ510" s="1"/>
      <c r="BA510" s="1"/>
      <c r="BB510" s="1"/>
      <c r="BF510" s="1"/>
      <c r="BG510" s="1"/>
      <c r="BH510" s="1"/>
    </row>
    <row r="511" spans="36:60">
      <c r="AJ511" s="1"/>
      <c r="AK511" s="1"/>
      <c r="AL511" s="1"/>
      <c r="AM511" s="1"/>
      <c r="AN511" s="1"/>
      <c r="AO511" s="1"/>
      <c r="AQ511" s="1"/>
      <c r="AR511" s="1"/>
      <c r="AS511" s="1"/>
      <c r="AZ511" s="1"/>
      <c r="BA511" s="1"/>
      <c r="BB511" s="1"/>
      <c r="BF511" s="1"/>
      <c r="BG511" s="1"/>
      <c r="BH511" s="1"/>
    </row>
    <row r="512" spans="36:60">
      <c r="AJ512" s="1"/>
      <c r="AK512" s="1"/>
      <c r="AL512" s="1"/>
      <c r="AM512" s="1"/>
      <c r="AN512" s="1"/>
      <c r="AO512" s="1"/>
      <c r="AQ512" s="1"/>
      <c r="AR512" s="1"/>
      <c r="AS512" s="1"/>
      <c r="AZ512" s="1"/>
      <c r="BA512" s="1"/>
      <c r="BB512" s="1"/>
      <c r="BF512" s="1"/>
      <c r="BG512" s="1"/>
      <c r="BH512" s="1"/>
    </row>
    <row r="513" spans="36:60">
      <c r="AJ513" s="1"/>
      <c r="AK513" s="1"/>
      <c r="AL513" s="1"/>
      <c r="AM513" s="1"/>
      <c r="AN513" s="1"/>
      <c r="AO513" s="1"/>
      <c r="AQ513" s="1"/>
      <c r="AR513" s="1"/>
      <c r="AS513" s="1"/>
      <c r="AZ513" s="1"/>
      <c r="BA513" s="1"/>
      <c r="BB513" s="1"/>
      <c r="BF513" s="1"/>
      <c r="BG513" s="1"/>
      <c r="BH513" s="1"/>
    </row>
    <row r="514" spans="36:60">
      <c r="AJ514" s="1"/>
      <c r="AK514" s="1"/>
      <c r="AL514" s="1"/>
      <c r="AM514" s="1"/>
      <c r="AN514" s="1"/>
      <c r="AO514" s="1"/>
      <c r="AQ514" s="1"/>
      <c r="AR514" s="1"/>
      <c r="AS514" s="1"/>
      <c r="AZ514" s="1"/>
      <c r="BA514" s="1"/>
      <c r="BB514" s="1"/>
      <c r="BF514" s="1"/>
      <c r="BG514" s="1"/>
      <c r="BH514" s="1"/>
    </row>
    <row r="515" spans="36:60">
      <c r="AJ515" s="1"/>
      <c r="AK515" s="1"/>
      <c r="AL515" s="1"/>
      <c r="AM515" s="1"/>
      <c r="AN515" s="1"/>
      <c r="AO515" s="1"/>
      <c r="AQ515" s="1"/>
      <c r="AR515" s="1"/>
      <c r="AS515" s="1"/>
      <c r="AZ515" s="1"/>
      <c r="BA515" s="1"/>
      <c r="BB515" s="1"/>
      <c r="BF515" s="1"/>
      <c r="BG515" s="1"/>
      <c r="BH515" s="1"/>
    </row>
    <row r="516" spans="36:60">
      <c r="AJ516" s="1"/>
      <c r="AK516" s="1"/>
      <c r="AL516" s="1"/>
      <c r="AM516" s="1"/>
      <c r="AN516" s="1"/>
      <c r="AO516" s="1"/>
      <c r="AQ516" s="1"/>
      <c r="AR516" s="1"/>
      <c r="AS516" s="1"/>
      <c r="AZ516" s="1"/>
      <c r="BA516" s="1"/>
      <c r="BB516" s="1"/>
      <c r="BF516" s="1"/>
      <c r="BG516" s="1"/>
      <c r="BH516" s="1"/>
    </row>
    <row r="517" spans="36:60">
      <c r="AJ517" s="1"/>
      <c r="AK517" s="1"/>
      <c r="AL517" s="1"/>
      <c r="AM517" s="1"/>
      <c r="AN517" s="1"/>
      <c r="AO517" s="1"/>
      <c r="AQ517" s="1"/>
      <c r="AR517" s="1"/>
      <c r="AS517" s="1"/>
      <c r="AZ517" s="1"/>
      <c r="BA517" s="1"/>
      <c r="BB517" s="1"/>
      <c r="BF517" s="1"/>
      <c r="BG517" s="1"/>
      <c r="BH517" s="1"/>
    </row>
    <row r="518" spans="36:60">
      <c r="AJ518" s="1"/>
      <c r="AK518" s="1"/>
      <c r="AL518" s="1"/>
      <c r="AM518" s="1"/>
      <c r="AN518" s="1"/>
      <c r="AO518" s="1"/>
      <c r="AQ518" s="1"/>
      <c r="AR518" s="1"/>
      <c r="AS518" s="1"/>
      <c r="AZ518" s="1"/>
      <c r="BA518" s="1"/>
      <c r="BB518" s="1"/>
      <c r="BF518" s="1"/>
      <c r="BG518" s="1"/>
      <c r="BH518" s="1"/>
    </row>
    <row r="519" spans="36:60">
      <c r="AJ519" s="1"/>
      <c r="AK519" s="1"/>
      <c r="AL519" s="1"/>
      <c r="AM519" s="1"/>
      <c r="AN519" s="1"/>
      <c r="AO519" s="1"/>
      <c r="AQ519" s="1"/>
      <c r="AR519" s="1"/>
      <c r="AS519" s="1"/>
      <c r="AZ519" s="1"/>
      <c r="BA519" s="1"/>
      <c r="BB519" s="1"/>
      <c r="BF519" s="1"/>
      <c r="BG519" s="1"/>
      <c r="BH519" s="1"/>
    </row>
    <row r="520" spans="36:60">
      <c r="AJ520" s="1"/>
      <c r="AK520" s="1"/>
      <c r="AL520" s="1"/>
      <c r="AM520" s="1"/>
      <c r="AN520" s="1"/>
      <c r="AO520" s="1"/>
      <c r="AQ520" s="1"/>
      <c r="AR520" s="1"/>
      <c r="AS520" s="1"/>
      <c r="AZ520" s="1"/>
      <c r="BA520" s="1"/>
      <c r="BB520" s="1"/>
      <c r="BF520" s="1"/>
      <c r="BG520" s="1"/>
      <c r="BH520" s="1"/>
    </row>
    <row r="521" spans="36:60">
      <c r="AJ521" s="1"/>
      <c r="AK521" s="1"/>
      <c r="AL521" s="1"/>
      <c r="AM521" s="1"/>
      <c r="AN521" s="1"/>
      <c r="AO521" s="1"/>
      <c r="AQ521" s="1"/>
      <c r="AR521" s="1"/>
      <c r="AS521" s="1"/>
      <c r="AZ521" s="1"/>
      <c r="BA521" s="1"/>
      <c r="BB521" s="1"/>
      <c r="BF521" s="1"/>
      <c r="BG521" s="1"/>
      <c r="BH521" s="1"/>
    </row>
    <row r="522" spans="36:60">
      <c r="AJ522" s="1"/>
      <c r="AK522" s="1"/>
      <c r="AL522" s="1"/>
      <c r="AM522" s="1"/>
      <c r="AN522" s="1"/>
      <c r="AO522" s="1"/>
      <c r="AQ522" s="1"/>
      <c r="AR522" s="1"/>
      <c r="AS522" s="1"/>
      <c r="AZ522" s="1"/>
      <c r="BA522" s="1"/>
      <c r="BB522" s="1"/>
      <c r="BF522" s="1"/>
      <c r="BG522" s="1"/>
      <c r="BH522" s="1"/>
    </row>
    <row r="523" spans="36:60">
      <c r="AJ523" s="1"/>
      <c r="AK523" s="1"/>
      <c r="AL523" s="1"/>
      <c r="AM523" s="1"/>
      <c r="AN523" s="1"/>
      <c r="AO523" s="1"/>
      <c r="AQ523" s="1"/>
      <c r="AR523" s="1"/>
      <c r="AS523" s="1"/>
      <c r="AZ523" s="1"/>
      <c r="BA523" s="1"/>
      <c r="BB523" s="1"/>
      <c r="BF523" s="1"/>
      <c r="BG523" s="1"/>
      <c r="BH523" s="1"/>
    </row>
    <row r="524" spans="36:60">
      <c r="AJ524" s="1"/>
      <c r="AK524" s="1"/>
      <c r="AL524" s="1"/>
      <c r="AM524" s="1"/>
      <c r="AN524" s="1"/>
      <c r="AO524" s="1"/>
      <c r="AQ524" s="1"/>
      <c r="AR524" s="1"/>
      <c r="AS524" s="1"/>
      <c r="AZ524" s="1"/>
      <c r="BA524" s="1"/>
      <c r="BB524" s="1"/>
      <c r="BF524" s="1"/>
      <c r="BG524" s="1"/>
      <c r="BH524" s="1"/>
    </row>
    <row r="525" spans="36:60">
      <c r="AJ525" s="1"/>
      <c r="AK525" s="1"/>
      <c r="AL525" s="1"/>
      <c r="AM525" s="1"/>
      <c r="AN525" s="1"/>
      <c r="AO525" s="1"/>
      <c r="AQ525" s="1"/>
      <c r="AR525" s="1"/>
      <c r="AS525" s="1"/>
      <c r="AZ525" s="1"/>
      <c r="BA525" s="1"/>
      <c r="BB525" s="1"/>
      <c r="BF525" s="1"/>
      <c r="BG525" s="1"/>
      <c r="BH525" s="1"/>
    </row>
    <row r="526" spans="36:60">
      <c r="AJ526" s="1"/>
      <c r="AK526" s="1"/>
      <c r="AL526" s="1"/>
      <c r="AM526" s="1"/>
      <c r="AN526" s="1"/>
      <c r="AO526" s="1"/>
      <c r="AQ526" s="1"/>
      <c r="AR526" s="1"/>
      <c r="AS526" s="1"/>
      <c r="AZ526" s="1"/>
      <c r="BA526" s="1"/>
      <c r="BB526" s="1"/>
      <c r="BF526" s="1"/>
      <c r="BG526" s="1"/>
      <c r="BH526" s="1"/>
    </row>
    <row r="527" spans="36:60">
      <c r="AJ527" s="1"/>
      <c r="AK527" s="1"/>
      <c r="AL527" s="1"/>
      <c r="AM527" s="1"/>
      <c r="AN527" s="1"/>
      <c r="AO527" s="1"/>
      <c r="AQ527" s="1"/>
      <c r="AR527" s="1"/>
      <c r="AS527" s="1"/>
      <c r="AZ527" s="1"/>
      <c r="BA527" s="1"/>
      <c r="BB527" s="1"/>
      <c r="BF527" s="1"/>
      <c r="BG527" s="1"/>
      <c r="BH527" s="1"/>
    </row>
    <row r="528" spans="36:60">
      <c r="AJ528" s="1"/>
      <c r="AK528" s="1"/>
      <c r="AL528" s="1"/>
      <c r="AM528" s="1"/>
      <c r="AN528" s="1"/>
      <c r="AO528" s="1"/>
      <c r="AQ528" s="1"/>
      <c r="AR528" s="1"/>
      <c r="AS528" s="1"/>
      <c r="AZ528" s="1"/>
      <c r="BA528" s="1"/>
      <c r="BB528" s="1"/>
      <c r="BF528" s="1"/>
      <c r="BG528" s="1"/>
      <c r="BH528" s="1"/>
    </row>
    <row r="529" spans="36:60">
      <c r="AJ529" s="1"/>
      <c r="AK529" s="1"/>
      <c r="AL529" s="1"/>
      <c r="AM529" s="1"/>
      <c r="AN529" s="1"/>
      <c r="AO529" s="1"/>
      <c r="AQ529" s="1"/>
      <c r="AR529" s="1"/>
      <c r="AS529" s="1"/>
      <c r="AZ529" s="1"/>
      <c r="BA529" s="1"/>
      <c r="BB529" s="1"/>
      <c r="BF529" s="1"/>
      <c r="BG529" s="1"/>
      <c r="BH529" s="1"/>
    </row>
    <row r="530" spans="36:60">
      <c r="AJ530" s="1"/>
      <c r="AK530" s="1"/>
      <c r="AL530" s="1"/>
      <c r="AM530" s="1"/>
      <c r="AN530" s="1"/>
      <c r="AO530" s="1"/>
      <c r="AQ530" s="1"/>
      <c r="AR530" s="1"/>
      <c r="AS530" s="1"/>
      <c r="AZ530" s="1"/>
      <c r="BA530" s="1"/>
      <c r="BB530" s="1"/>
      <c r="BF530" s="1"/>
      <c r="BG530" s="1"/>
      <c r="BH530" s="1"/>
    </row>
    <row r="531" spans="36:60">
      <c r="AJ531" s="1"/>
      <c r="AK531" s="1"/>
      <c r="AL531" s="1"/>
      <c r="AM531" s="1"/>
      <c r="AN531" s="1"/>
      <c r="AO531" s="1"/>
      <c r="AQ531" s="1"/>
      <c r="AR531" s="1"/>
      <c r="AS531" s="1"/>
      <c r="AZ531" s="1"/>
      <c r="BA531" s="1"/>
      <c r="BB531" s="1"/>
      <c r="BF531" s="1"/>
      <c r="BG531" s="1"/>
      <c r="BH531" s="1"/>
    </row>
    <row r="532" spans="36:60">
      <c r="AJ532" s="1"/>
      <c r="AK532" s="1"/>
      <c r="AL532" s="1"/>
      <c r="AM532" s="1"/>
      <c r="AN532" s="1"/>
      <c r="AO532" s="1"/>
      <c r="AQ532" s="1"/>
      <c r="AR532" s="1"/>
      <c r="AS532" s="1"/>
      <c r="AZ532" s="1"/>
      <c r="BA532" s="1"/>
      <c r="BB532" s="1"/>
      <c r="BF532" s="1"/>
      <c r="BG532" s="1"/>
      <c r="BH532" s="1"/>
    </row>
    <row r="533" spans="36:60">
      <c r="AJ533" s="1"/>
      <c r="AK533" s="1"/>
      <c r="AL533" s="1"/>
      <c r="AM533" s="1"/>
      <c r="AN533" s="1"/>
      <c r="AO533" s="1"/>
      <c r="AQ533" s="1"/>
      <c r="AR533" s="1"/>
      <c r="AS533" s="1"/>
      <c r="AZ533" s="1"/>
      <c r="BA533" s="1"/>
      <c r="BB533" s="1"/>
      <c r="BF533" s="1"/>
      <c r="BG533" s="1"/>
      <c r="BH533" s="1"/>
    </row>
    <row r="534" spans="36:60">
      <c r="AJ534" s="1"/>
      <c r="AK534" s="1"/>
      <c r="AL534" s="1"/>
      <c r="AM534" s="1"/>
      <c r="AN534" s="1"/>
      <c r="AO534" s="1"/>
      <c r="AQ534" s="1"/>
      <c r="AR534" s="1"/>
      <c r="AS534" s="1"/>
      <c r="AZ534" s="1"/>
      <c r="BA534" s="1"/>
      <c r="BB534" s="1"/>
      <c r="BF534" s="1"/>
      <c r="BG534" s="1"/>
      <c r="BH534" s="1"/>
    </row>
    <row r="535" spans="36:60">
      <c r="AJ535" s="1"/>
      <c r="AK535" s="1"/>
      <c r="AL535" s="1"/>
      <c r="AM535" s="1"/>
      <c r="AN535" s="1"/>
      <c r="AO535" s="1"/>
      <c r="AQ535" s="1"/>
      <c r="AR535" s="1"/>
      <c r="AS535" s="1"/>
      <c r="AZ535" s="1"/>
      <c r="BA535" s="1"/>
      <c r="BB535" s="1"/>
      <c r="BF535" s="1"/>
      <c r="BG535" s="1"/>
      <c r="BH535" s="1"/>
    </row>
    <row r="536" spans="36:60">
      <c r="AJ536" s="1"/>
      <c r="AK536" s="1"/>
      <c r="AL536" s="1"/>
      <c r="AM536" s="1"/>
      <c r="AN536" s="1"/>
      <c r="AO536" s="1"/>
      <c r="AQ536" s="1"/>
      <c r="AR536" s="1"/>
      <c r="AS536" s="1"/>
      <c r="AZ536" s="1"/>
      <c r="BA536" s="1"/>
      <c r="BB536" s="1"/>
      <c r="BF536" s="1"/>
      <c r="BG536" s="1"/>
      <c r="BH536" s="1"/>
    </row>
    <row r="537" spans="36:60">
      <c r="AJ537" s="1"/>
      <c r="AK537" s="1"/>
      <c r="AL537" s="1"/>
      <c r="AM537" s="1"/>
      <c r="AN537" s="1"/>
      <c r="AO537" s="1"/>
      <c r="AQ537" s="1"/>
      <c r="AR537" s="1"/>
      <c r="AS537" s="1"/>
      <c r="AZ537" s="1"/>
      <c r="BA537" s="1"/>
      <c r="BB537" s="1"/>
      <c r="BF537" s="1"/>
      <c r="BG537" s="1"/>
      <c r="BH537" s="1"/>
    </row>
    <row r="538" spans="36:60">
      <c r="AJ538" s="1"/>
      <c r="AK538" s="1"/>
      <c r="AL538" s="1"/>
      <c r="AM538" s="1"/>
      <c r="AN538" s="1"/>
      <c r="AO538" s="1"/>
      <c r="AQ538" s="1"/>
      <c r="AR538" s="1"/>
      <c r="AS538" s="1"/>
      <c r="AZ538" s="1"/>
      <c r="BA538" s="1"/>
      <c r="BB538" s="1"/>
      <c r="BF538" s="1"/>
      <c r="BG538" s="1"/>
      <c r="BH538" s="1"/>
    </row>
    <row r="539" spans="36:60">
      <c r="AJ539" s="1"/>
      <c r="AK539" s="1"/>
      <c r="AL539" s="1"/>
      <c r="AM539" s="1"/>
      <c r="AN539" s="1"/>
      <c r="AO539" s="1"/>
      <c r="AQ539" s="1"/>
      <c r="AR539" s="1"/>
      <c r="AS539" s="1"/>
      <c r="AZ539" s="1"/>
      <c r="BA539" s="1"/>
      <c r="BB539" s="1"/>
      <c r="BF539" s="1"/>
      <c r="BG539" s="1"/>
      <c r="BH539" s="1"/>
    </row>
    <row r="540" spans="36:60">
      <c r="AJ540" s="1"/>
      <c r="AK540" s="1"/>
      <c r="AL540" s="1"/>
      <c r="AM540" s="1"/>
      <c r="AN540" s="1"/>
      <c r="AO540" s="1"/>
      <c r="AQ540" s="1"/>
      <c r="AR540" s="1"/>
      <c r="AS540" s="1"/>
      <c r="AZ540" s="1"/>
      <c r="BA540" s="1"/>
      <c r="BB540" s="1"/>
      <c r="BF540" s="1"/>
      <c r="BG540" s="1"/>
      <c r="BH540" s="1"/>
    </row>
    <row r="541" spans="36:60">
      <c r="AJ541" s="1"/>
      <c r="AK541" s="1"/>
      <c r="AL541" s="1"/>
      <c r="AM541" s="1"/>
      <c r="AN541" s="1"/>
      <c r="AO541" s="1"/>
      <c r="AQ541" s="1"/>
      <c r="AR541" s="1"/>
      <c r="AS541" s="1"/>
      <c r="AZ541" s="1"/>
      <c r="BA541" s="1"/>
      <c r="BB541" s="1"/>
      <c r="BF541" s="1"/>
      <c r="BG541" s="1"/>
      <c r="BH541" s="1"/>
    </row>
    <row r="542" spans="36:60">
      <c r="AJ542" s="1"/>
      <c r="AK542" s="1"/>
      <c r="AL542" s="1"/>
      <c r="AM542" s="1"/>
      <c r="AN542" s="1"/>
      <c r="AO542" s="1"/>
      <c r="AQ542" s="1"/>
      <c r="AR542" s="1"/>
      <c r="AS542" s="1"/>
      <c r="AZ542" s="1"/>
      <c r="BA542" s="1"/>
      <c r="BB542" s="1"/>
      <c r="BF542" s="1"/>
      <c r="BG542" s="1"/>
      <c r="BH542" s="1"/>
    </row>
    <row r="543" spans="36:60">
      <c r="AJ543" s="1"/>
      <c r="AK543" s="1"/>
      <c r="AL543" s="1"/>
      <c r="AM543" s="1"/>
      <c r="AN543" s="1"/>
      <c r="AO543" s="1"/>
      <c r="AQ543" s="1"/>
      <c r="AR543" s="1"/>
      <c r="AS543" s="1"/>
      <c r="AZ543" s="1"/>
      <c r="BA543" s="1"/>
      <c r="BB543" s="1"/>
      <c r="BF543" s="1"/>
      <c r="BG543" s="1"/>
      <c r="BH543" s="1"/>
    </row>
    <row r="544" spans="36:60">
      <c r="AJ544" s="1"/>
      <c r="AK544" s="1"/>
      <c r="AL544" s="1"/>
      <c r="AM544" s="1"/>
      <c r="AN544" s="1"/>
      <c r="AO544" s="1"/>
      <c r="AQ544" s="1"/>
      <c r="AR544" s="1"/>
      <c r="AS544" s="1"/>
      <c r="AZ544" s="1"/>
      <c r="BA544" s="1"/>
      <c r="BB544" s="1"/>
      <c r="BF544" s="1"/>
      <c r="BG544" s="1"/>
      <c r="BH544" s="1"/>
    </row>
    <row r="545" spans="36:60">
      <c r="AJ545" s="1"/>
      <c r="AK545" s="1"/>
      <c r="AL545" s="1"/>
      <c r="AM545" s="1"/>
      <c r="AN545" s="1"/>
      <c r="AO545" s="1"/>
      <c r="AQ545" s="1"/>
      <c r="AR545" s="1"/>
      <c r="AS545" s="1"/>
      <c r="AZ545" s="1"/>
      <c r="BA545" s="1"/>
      <c r="BB545" s="1"/>
      <c r="BF545" s="1"/>
      <c r="BG545" s="1"/>
      <c r="BH545" s="1"/>
    </row>
    <row r="546" spans="36:60">
      <c r="AJ546" s="1"/>
      <c r="AK546" s="1"/>
      <c r="AL546" s="1"/>
      <c r="AM546" s="1"/>
      <c r="AN546" s="1"/>
      <c r="AO546" s="1"/>
      <c r="AQ546" s="1"/>
      <c r="AR546" s="1"/>
      <c r="AS546" s="1"/>
      <c r="AZ546" s="1"/>
      <c r="BA546" s="1"/>
      <c r="BB546" s="1"/>
      <c r="BF546" s="1"/>
      <c r="BG546" s="1"/>
      <c r="BH546" s="1"/>
    </row>
    <row r="547" spans="36:60">
      <c r="AJ547" s="1"/>
      <c r="AK547" s="1"/>
      <c r="AL547" s="1"/>
      <c r="AM547" s="1"/>
      <c r="AN547" s="1"/>
      <c r="AO547" s="1"/>
      <c r="AQ547" s="1"/>
      <c r="AR547" s="1"/>
      <c r="AS547" s="1"/>
      <c r="AZ547" s="1"/>
      <c r="BA547" s="1"/>
      <c r="BB547" s="1"/>
      <c r="BF547" s="1"/>
      <c r="BG547" s="1"/>
      <c r="BH547" s="1"/>
    </row>
    <row r="548" spans="36:60">
      <c r="AJ548" s="1"/>
      <c r="AK548" s="1"/>
      <c r="AL548" s="1"/>
      <c r="AM548" s="1"/>
      <c r="AN548" s="1"/>
      <c r="AO548" s="1"/>
      <c r="AQ548" s="1"/>
      <c r="AR548" s="1"/>
      <c r="AS548" s="1"/>
      <c r="AZ548" s="1"/>
      <c r="BA548" s="1"/>
      <c r="BB548" s="1"/>
      <c r="BF548" s="1"/>
      <c r="BG548" s="1"/>
      <c r="BH548" s="1"/>
    </row>
    <row r="549" spans="36:60">
      <c r="AJ549" s="1"/>
      <c r="AK549" s="1"/>
      <c r="AL549" s="1"/>
      <c r="AM549" s="1"/>
      <c r="AN549" s="1"/>
      <c r="AO549" s="1"/>
      <c r="AQ549" s="1"/>
      <c r="AR549" s="1"/>
      <c r="AS549" s="1"/>
      <c r="AZ549" s="1"/>
      <c r="BA549" s="1"/>
      <c r="BB549" s="1"/>
      <c r="BF549" s="1"/>
      <c r="BG549" s="1"/>
      <c r="BH549" s="1"/>
    </row>
    <row r="550" spans="36:60">
      <c r="AJ550" s="1"/>
      <c r="AK550" s="1"/>
      <c r="AL550" s="1"/>
      <c r="AM550" s="1"/>
      <c r="AN550" s="1"/>
      <c r="AO550" s="1"/>
      <c r="AQ550" s="1"/>
      <c r="AR550" s="1"/>
      <c r="AS550" s="1"/>
      <c r="AZ550" s="1"/>
      <c r="BA550" s="1"/>
      <c r="BB550" s="1"/>
      <c r="BF550" s="1"/>
      <c r="BG550" s="1"/>
      <c r="BH550" s="1"/>
    </row>
    <row r="551" spans="36:60">
      <c r="AJ551" s="1"/>
      <c r="AK551" s="1"/>
      <c r="AL551" s="1"/>
      <c r="AM551" s="1"/>
      <c r="AN551" s="1"/>
      <c r="AO551" s="1"/>
      <c r="AQ551" s="1"/>
      <c r="AR551" s="1"/>
      <c r="AS551" s="1"/>
      <c r="AZ551" s="1"/>
      <c r="BA551" s="1"/>
      <c r="BB551" s="1"/>
      <c r="BF551" s="1"/>
      <c r="BG551" s="1"/>
      <c r="BH551" s="1"/>
    </row>
    <row r="552" spans="36:60">
      <c r="AJ552" s="1"/>
      <c r="AK552" s="1"/>
      <c r="AL552" s="1"/>
      <c r="AM552" s="1"/>
      <c r="AN552" s="1"/>
      <c r="AO552" s="1"/>
      <c r="AQ552" s="1"/>
      <c r="AR552" s="1"/>
      <c r="AS552" s="1"/>
      <c r="AZ552" s="1"/>
      <c r="BA552" s="1"/>
      <c r="BB552" s="1"/>
      <c r="BF552" s="1"/>
      <c r="BG552" s="1"/>
      <c r="BH552" s="1"/>
    </row>
    <row r="553" spans="36:60">
      <c r="AJ553" s="1"/>
      <c r="AK553" s="1"/>
      <c r="AL553" s="1"/>
      <c r="AM553" s="1"/>
      <c r="AN553" s="1"/>
      <c r="AO553" s="1"/>
      <c r="AQ553" s="1"/>
      <c r="AR553" s="1"/>
      <c r="AS553" s="1"/>
      <c r="AZ553" s="1"/>
      <c r="BA553" s="1"/>
      <c r="BB553" s="1"/>
      <c r="BF553" s="1"/>
      <c r="BG553" s="1"/>
      <c r="BH553" s="1"/>
    </row>
    <row r="554" spans="36:60">
      <c r="AJ554" s="1"/>
      <c r="AK554" s="1"/>
      <c r="AL554" s="1"/>
      <c r="AM554" s="1"/>
      <c r="AN554" s="1"/>
      <c r="AO554" s="1"/>
      <c r="AQ554" s="1"/>
      <c r="AR554" s="1"/>
      <c r="AS554" s="1"/>
      <c r="AZ554" s="1"/>
      <c r="BA554" s="1"/>
      <c r="BB554" s="1"/>
      <c r="BF554" s="1"/>
      <c r="BG554" s="1"/>
      <c r="BH554" s="1"/>
    </row>
    <row r="555" spans="36:60">
      <c r="AJ555" s="1"/>
      <c r="AK555" s="1"/>
      <c r="AL555" s="1"/>
      <c r="AM555" s="1"/>
      <c r="AN555" s="1"/>
      <c r="AO555" s="1"/>
      <c r="AQ555" s="1"/>
      <c r="AR555" s="1"/>
      <c r="AS555" s="1"/>
      <c r="AZ555" s="1"/>
      <c r="BA555" s="1"/>
      <c r="BB555" s="1"/>
      <c r="BF555" s="1"/>
      <c r="BG555" s="1"/>
      <c r="BH555" s="1"/>
    </row>
    <row r="556" spans="36:60">
      <c r="AJ556" s="1"/>
      <c r="AK556" s="1"/>
      <c r="AL556" s="1"/>
      <c r="AM556" s="1"/>
      <c r="AN556" s="1"/>
      <c r="AO556" s="1"/>
      <c r="AQ556" s="1"/>
      <c r="AR556" s="1"/>
      <c r="AS556" s="1"/>
      <c r="AZ556" s="1"/>
      <c r="BA556" s="1"/>
      <c r="BB556" s="1"/>
      <c r="BF556" s="1"/>
      <c r="BG556" s="1"/>
      <c r="BH556" s="1"/>
    </row>
    <row r="557" spans="36:60">
      <c r="AJ557" s="1"/>
      <c r="AK557" s="1"/>
      <c r="AL557" s="1"/>
      <c r="AM557" s="1"/>
      <c r="AN557" s="1"/>
      <c r="AO557" s="1"/>
      <c r="AQ557" s="1"/>
      <c r="AR557" s="1"/>
      <c r="AS557" s="1"/>
      <c r="AZ557" s="1"/>
      <c r="BA557" s="1"/>
      <c r="BB557" s="1"/>
      <c r="BF557" s="1"/>
      <c r="BG557" s="1"/>
      <c r="BH557" s="1"/>
    </row>
    <row r="558" spans="36:60">
      <c r="AJ558" s="1"/>
      <c r="AK558" s="1"/>
      <c r="AL558" s="1"/>
      <c r="AM558" s="1"/>
      <c r="AN558" s="1"/>
      <c r="AO558" s="1"/>
      <c r="AQ558" s="1"/>
      <c r="AR558" s="1"/>
      <c r="AS558" s="1"/>
      <c r="AZ558" s="1"/>
      <c r="BA558" s="1"/>
      <c r="BB558" s="1"/>
      <c r="BF558" s="1"/>
      <c r="BG558" s="1"/>
      <c r="BH558" s="1"/>
    </row>
    <row r="559" spans="36:60">
      <c r="AJ559" s="1"/>
      <c r="AK559" s="1"/>
      <c r="AL559" s="1"/>
      <c r="AM559" s="1"/>
      <c r="AN559" s="1"/>
      <c r="AO559" s="1"/>
      <c r="AQ559" s="1"/>
      <c r="AR559" s="1"/>
      <c r="AS559" s="1"/>
      <c r="AZ559" s="1"/>
      <c r="BA559" s="1"/>
      <c r="BB559" s="1"/>
      <c r="BF559" s="1"/>
      <c r="BG559" s="1"/>
      <c r="BH559" s="1"/>
    </row>
    <row r="560" spans="36:60">
      <c r="AJ560" s="1"/>
      <c r="AK560" s="1"/>
      <c r="AL560" s="1"/>
      <c r="AM560" s="1"/>
      <c r="AN560" s="1"/>
      <c r="AO560" s="1"/>
      <c r="AQ560" s="1"/>
      <c r="AR560" s="1"/>
      <c r="AS560" s="1"/>
      <c r="AZ560" s="1"/>
      <c r="BA560" s="1"/>
      <c r="BB560" s="1"/>
      <c r="BF560" s="1"/>
      <c r="BG560" s="1"/>
      <c r="BH560" s="1"/>
    </row>
    <row r="561" spans="36:60">
      <c r="AJ561" s="1"/>
      <c r="AK561" s="1"/>
      <c r="AL561" s="1"/>
      <c r="AM561" s="1"/>
      <c r="AN561" s="1"/>
      <c r="AO561" s="1"/>
      <c r="AQ561" s="1"/>
      <c r="AR561" s="1"/>
      <c r="AS561" s="1"/>
      <c r="AZ561" s="1"/>
      <c r="BA561" s="1"/>
      <c r="BB561" s="1"/>
      <c r="BF561" s="1"/>
      <c r="BG561" s="1"/>
      <c r="BH561" s="1"/>
    </row>
    <row r="562" spans="36:60">
      <c r="AJ562" s="1"/>
      <c r="AK562" s="1"/>
      <c r="AL562" s="1"/>
      <c r="AM562" s="1"/>
      <c r="AN562" s="1"/>
      <c r="AO562" s="1"/>
      <c r="AQ562" s="1"/>
      <c r="AR562" s="1"/>
      <c r="AS562" s="1"/>
      <c r="AZ562" s="1"/>
      <c r="BA562" s="1"/>
      <c r="BB562" s="1"/>
      <c r="BF562" s="1"/>
      <c r="BG562" s="1"/>
      <c r="BH562" s="1"/>
    </row>
    <row r="563" spans="36:60">
      <c r="AJ563" s="1"/>
      <c r="AK563" s="1"/>
      <c r="AL563" s="1"/>
      <c r="AM563" s="1"/>
      <c r="AN563" s="1"/>
      <c r="AO563" s="1"/>
      <c r="AQ563" s="1"/>
      <c r="AR563" s="1"/>
      <c r="AS563" s="1"/>
      <c r="AZ563" s="1"/>
      <c r="BA563" s="1"/>
      <c r="BB563" s="1"/>
      <c r="BF563" s="1"/>
      <c r="BG563" s="1"/>
      <c r="BH563" s="1"/>
    </row>
    <row r="564" spans="36:60">
      <c r="AJ564" s="1"/>
      <c r="AK564" s="1"/>
      <c r="AL564" s="1"/>
      <c r="AM564" s="1"/>
      <c r="AN564" s="1"/>
      <c r="AO564" s="1"/>
      <c r="AQ564" s="1"/>
      <c r="AR564" s="1"/>
      <c r="AS564" s="1"/>
      <c r="AZ564" s="1"/>
      <c r="BA564" s="1"/>
      <c r="BB564" s="1"/>
      <c r="BF564" s="1"/>
      <c r="BG564" s="1"/>
      <c r="BH564" s="1"/>
    </row>
    <row r="565" spans="36:60">
      <c r="AJ565" s="1"/>
      <c r="AK565" s="1"/>
      <c r="AL565" s="1"/>
      <c r="AM565" s="1"/>
      <c r="AN565" s="1"/>
      <c r="AO565" s="1"/>
      <c r="AQ565" s="1"/>
      <c r="AR565" s="1"/>
      <c r="AS565" s="1"/>
      <c r="AZ565" s="1"/>
      <c r="BA565" s="1"/>
      <c r="BB565" s="1"/>
      <c r="BF565" s="1"/>
      <c r="BG565" s="1"/>
      <c r="BH565" s="1"/>
    </row>
    <row r="566" spans="36:60">
      <c r="AJ566" s="1"/>
      <c r="AK566" s="1"/>
      <c r="AL566" s="1"/>
      <c r="AM566" s="1"/>
      <c r="AN566" s="1"/>
      <c r="AO566" s="1"/>
      <c r="AQ566" s="1"/>
      <c r="AR566" s="1"/>
      <c r="AS566" s="1"/>
      <c r="AZ566" s="1"/>
      <c r="BA566" s="1"/>
      <c r="BB566" s="1"/>
      <c r="BF566" s="1"/>
      <c r="BG566" s="1"/>
      <c r="BH566" s="1"/>
    </row>
    <row r="567" spans="36:60">
      <c r="AJ567" s="1"/>
      <c r="AK567" s="1"/>
      <c r="AL567" s="1"/>
      <c r="AM567" s="1"/>
      <c r="AN567" s="1"/>
      <c r="AO567" s="1"/>
      <c r="AQ567" s="1"/>
      <c r="AR567" s="1"/>
      <c r="AS567" s="1"/>
      <c r="AZ567" s="1"/>
      <c r="BA567" s="1"/>
      <c r="BB567" s="1"/>
      <c r="BF567" s="1"/>
      <c r="BG567" s="1"/>
      <c r="BH567" s="1"/>
    </row>
    <row r="568" spans="36:60">
      <c r="AJ568" s="1"/>
      <c r="AK568" s="1"/>
      <c r="AL568" s="1"/>
      <c r="AM568" s="1"/>
      <c r="AN568" s="1"/>
      <c r="AO568" s="1"/>
      <c r="AQ568" s="1"/>
      <c r="AR568" s="1"/>
      <c r="AS568" s="1"/>
      <c r="AZ568" s="1"/>
      <c r="BA568" s="1"/>
      <c r="BB568" s="1"/>
      <c r="BF568" s="1"/>
      <c r="BG568" s="1"/>
      <c r="BH568" s="1"/>
    </row>
    <row r="569" spans="36:60">
      <c r="AJ569" s="1"/>
      <c r="AK569" s="1"/>
      <c r="AL569" s="1"/>
      <c r="AM569" s="1"/>
      <c r="AN569" s="1"/>
      <c r="AO569" s="1"/>
      <c r="AQ569" s="1"/>
      <c r="AR569" s="1"/>
      <c r="AS569" s="1"/>
      <c r="AZ569" s="1"/>
      <c r="BA569" s="1"/>
      <c r="BB569" s="1"/>
      <c r="BF569" s="1"/>
      <c r="BG569" s="1"/>
      <c r="BH569" s="1"/>
    </row>
    <row r="570" spans="36:60">
      <c r="AJ570" s="1"/>
      <c r="AK570" s="1"/>
      <c r="AL570" s="1"/>
      <c r="AM570" s="1"/>
      <c r="AN570" s="1"/>
      <c r="AO570" s="1"/>
      <c r="AQ570" s="1"/>
      <c r="AR570" s="1"/>
      <c r="AS570" s="1"/>
      <c r="AZ570" s="1"/>
      <c r="BA570" s="1"/>
      <c r="BB570" s="1"/>
      <c r="BF570" s="1"/>
      <c r="BG570" s="1"/>
      <c r="BH570" s="1"/>
    </row>
    <row r="571" spans="36:60">
      <c r="AJ571" s="1"/>
      <c r="AK571" s="1"/>
      <c r="AL571" s="1"/>
      <c r="AM571" s="1"/>
      <c r="AN571" s="1"/>
      <c r="AO571" s="1"/>
      <c r="AQ571" s="1"/>
      <c r="AR571" s="1"/>
      <c r="AS571" s="1"/>
      <c r="AZ571" s="1"/>
      <c r="BA571" s="1"/>
      <c r="BB571" s="1"/>
      <c r="BF571" s="1"/>
      <c r="BG571" s="1"/>
      <c r="BH571" s="1"/>
    </row>
    <row r="572" spans="36:60">
      <c r="AJ572" s="1"/>
      <c r="AK572" s="1"/>
      <c r="AL572" s="1"/>
      <c r="AM572" s="1"/>
      <c r="AN572" s="1"/>
      <c r="AO572" s="1"/>
      <c r="AQ572" s="1"/>
      <c r="AR572" s="1"/>
      <c r="AS572" s="1"/>
      <c r="AZ572" s="1"/>
      <c r="BA572" s="1"/>
      <c r="BB572" s="1"/>
      <c r="BF572" s="1"/>
      <c r="BG572" s="1"/>
      <c r="BH572" s="1"/>
    </row>
    <row r="573" spans="36:60">
      <c r="AJ573" s="1"/>
      <c r="AK573" s="1"/>
      <c r="AL573" s="1"/>
      <c r="AM573" s="1"/>
      <c r="AN573" s="1"/>
      <c r="AO573" s="1"/>
      <c r="AQ573" s="1"/>
      <c r="AR573" s="1"/>
      <c r="AS573" s="1"/>
      <c r="AZ573" s="1"/>
      <c r="BA573" s="1"/>
      <c r="BB573" s="1"/>
      <c r="BF573" s="1"/>
      <c r="BG573" s="1"/>
      <c r="BH573" s="1"/>
    </row>
    <row r="574" spans="36:60">
      <c r="AJ574" s="1"/>
      <c r="AK574" s="1"/>
      <c r="AL574" s="1"/>
      <c r="AM574" s="1"/>
      <c r="AN574" s="1"/>
      <c r="AO574" s="1"/>
      <c r="AQ574" s="1"/>
      <c r="AR574" s="1"/>
      <c r="AS574" s="1"/>
      <c r="AZ574" s="1"/>
      <c r="BA574" s="1"/>
      <c r="BB574" s="1"/>
      <c r="BF574" s="1"/>
      <c r="BG574" s="1"/>
      <c r="BH574" s="1"/>
    </row>
    <row r="575" spans="36:60">
      <c r="AJ575" s="1"/>
      <c r="AK575" s="1"/>
      <c r="AL575" s="1"/>
      <c r="AM575" s="1"/>
      <c r="AN575" s="1"/>
      <c r="AO575" s="1"/>
      <c r="AQ575" s="1"/>
      <c r="AR575" s="1"/>
      <c r="AS575" s="1"/>
      <c r="AZ575" s="1"/>
      <c r="BA575" s="1"/>
      <c r="BB575" s="1"/>
      <c r="BF575" s="1"/>
      <c r="BG575" s="1"/>
      <c r="BH575" s="1"/>
    </row>
    <row r="576" spans="36:60">
      <c r="AJ576" s="1"/>
      <c r="AK576" s="1"/>
      <c r="AL576" s="1"/>
      <c r="AM576" s="1"/>
      <c r="AN576" s="1"/>
      <c r="AO576" s="1"/>
      <c r="AQ576" s="1"/>
      <c r="AR576" s="1"/>
      <c r="AS576" s="1"/>
      <c r="AZ576" s="1"/>
      <c r="BA576" s="1"/>
      <c r="BB576" s="1"/>
      <c r="BF576" s="1"/>
      <c r="BG576" s="1"/>
      <c r="BH576" s="1"/>
    </row>
    <row r="577" spans="36:60">
      <c r="AJ577" s="1"/>
      <c r="AK577" s="1"/>
      <c r="AL577" s="1"/>
      <c r="AM577" s="1"/>
      <c r="AN577" s="1"/>
      <c r="AO577" s="1"/>
      <c r="AQ577" s="1"/>
      <c r="AR577" s="1"/>
      <c r="AS577" s="1"/>
      <c r="AZ577" s="1"/>
      <c r="BA577" s="1"/>
      <c r="BB577" s="1"/>
      <c r="BF577" s="1"/>
      <c r="BG577" s="1"/>
      <c r="BH577" s="1"/>
    </row>
    <row r="578" spans="36:60">
      <c r="AJ578" s="1"/>
      <c r="AK578" s="1"/>
      <c r="AL578" s="1"/>
      <c r="AM578" s="1"/>
      <c r="AN578" s="1"/>
      <c r="AO578" s="1"/>
      <c r="AQ578" s="1"/>
      <c r="AR578" s="1"/>
      <c r="AS578" s="1"/>
      <c r="AZ578" s="1"/>
      <c r="BA578" s="1"/>
      <c r="BB578" s="1"/>
      <c r="BF578" s="1"/>
      <c r="BG578" s="1"/>
      <c r="BH578" s="1"/>
    </row>
    <row r="579" spans="36:60">
      <c r="AJ579" s="1"/>
      <c r="AK579" s="1"/>
      <c r="AL579" s="1"/>
      <c r="AM579" s="1"/>
      <c r="AN579" s="1"/>
      <c r="AO579" s="1"/>
      <c r="AQ579" s="1"/>
      <c r="AR579" s="1"/>
      <c r="AS579" s="1"/>
      <c r="AZ579" s="1"/>
      <c r="BA579" s="1"/>
      <c r="BB579" s="1"/>
      <c r="BF579" s="1"/>
      <c r="BG579" s="1"/>
      <c r="BH579" s="1"/>
    </row>
    <row r="580" spans="36:60">
      <c r="AJ580" s="1"/>
      <c r="AK580" s="1"/>
      <c r="AL580" s="1"/>
      <c r="AM580" s="1"/>
      <c r="AN580" s="1"/>
      <c r="AO580" s="1"/>
      <c r="AQ580" s="1"/>
      <c r="AR580" s="1"/>
      <c r="AS580" s="1"/>
      <c r="AZ580" s="1"/>
      <c r="BA580" s="1"/>
      <c r="BB580" s="1"/>
      <c r="BF580" s="1"/>
      <c r="BG580" s="1"/>
      <c r="BH580" s="1"/>
    </row>
    <row r="581" spans="36:60">
      <c r="AJ581" s="1"/>
      <c r="AK581" s="1"/>
      <c r="AL581" s="1"/>
      <c r="AM581" s="1"/>
      <c r="AN581" s="1"/>
      <c r="AO581" s="1"/>
      <c r="AQ581" s="1"/>
      <c r="AR581" s="1"/>
      <c r="AS581" s="1"/>
      <c r="AZ581" s="1"/>
      <c r="BA581" s="1"/>
      <c r="BB581" s="1"/>
      <c r="BF581" s="1"/>
      <c r="BG581" s="1"/>
      <c r="BH581" s="1"/>
    </row>
    <row r="582" spans="36:60">
      <c r="AJ582" s="1"/>
      <c r="AK582" s="1"/>
      <c r="AL582" s="1"/>
      <c r="AM582" s="1"/>
      <c r="AN582" s="1"/>
      <c r="AO582" s="1"/>
      <c r="AQ582" s="1"/>
      <c r="AR582" s="1"/>
      <c r="AS582" s="1"/>
      <c r="AZ582" s="1"/>
      <c r="BA582" s="1"/>
      <c r="BB582" s="1"/>
      <c r="BF582" s="1"/>
      <c r="BG582" s="1"/>
      <c r="BH582" s="1"/>
    </row>
    <row r="583" spans="36:60">
      <c r="AJ583" s="1"/>
      <c r="AK583" s="1"/>
      <c r="AL583" s="1"/>
      <c r="AM583" s="1"/>
      <c r="AN583" s="1"/>
      <c r="AO583" s="1"/>
      <c r="AQ583" s="1"/>
      <c r="AR583" s="1"/>
      <c r="AS583" s="1"/>
      <c r="AZ583" s="1"/>
      <c r="BA583" s="1"/>
      <c r="BB583" s="1"/>
      <c r="BF583" s="1"/>
      <c r="BG583" s="1"/>
      <c r="BH583" s="1"/>
    </row>
    <row r="584" spans="36:60">
      <c r="AJ584" s="1"/>
      <c r="AK584" s="1"/>
      <c r="AL584" s="1"/>
      <c r="AM584" s="1"/>
      <c r="AN584" s="1"/>
      <c r="AO584" s="1"/>
      <c r="AQ584" s="1"/>
      <c r="AR584" s="1"/>
      <c r="AS584" s="1"/>
      <c r="AZ584" s="1"/>
      <c r="BA584" s="1"/>
      <c r="BB584" s="1"/>
      <c r="BF584" s="1"/>
      <c r="BG584" s="1"/>
      <c r="BH584" s="1"/>
    </row>
    <row r="585" spans="36:60">
      <c r="AJ585" s="1"/>
      <c r="AK585" s="1"/>
      <c r="AL585" s="1"/>
      <c r="AM585" s="1"/>
      <c r="AN585" s="1"/>
      <c r="AO585" s="1"/>
      <c r="AQ585" s="1"/>
      <c r="AR585" s="1"/>
      <c r="AS585" s="1"/>
      <c r="AZ585" s="1"/>
      <c r="BA585" s="1"/>
      <c r="BB585" s="1"/>
      <c r="BF585" s="1"/>
      <c r="BG585" s="1"/>
      <c r="BH585" s="1"/>
    </row>
    <row r="586" spans="36:60">
      <c r="AJ586" s="1"/>
      <c r="AK586" s="1"/>
      <c r="AL586" s="1"/>
      <c r="AM586" s="1"/>
      <c r="AN586" s="1"/>
      <c r="AO586" s="1"/>
      <c r="AQ586" s="1"/>
      <c r="AR586" s="1"/>
      <c r="AS586" s="1"/>
      <c r="AZ586" s="1"/>
      <c r="BA586" s="1"/>
      <c r="BB586" s="1"/>
      <c r="BF586" s="1"/>
      <c r="BG586" s="1"/>
      <c r="BH586" s="1"/>
    </row>
    <row r="587" spans="36:60">
      <c r="AJ587" s="1"/>
      <c r="AK587" s="1"/>
      <c r="AL587" s="1"/>
      <c r="AM587" s="1"/>
      <c r="AN587" s="1"/>
      <c r="AO587" s="1"/>
      <c r="AQ587" s="1"/>
      <c r="AR587" s="1"/>
      <c r="AS587" s="1"/>
      <c r="AZ587" s="1"/>
      <c r="BA587" s="1"/>
      <c r="BB587" s="1"/>
      <c r="BF587" s="1"/>
      <c r="BG587" s="1"/>
      <c r="BH587" s="1"/>
    </row>
    <row r="588" spans="36:60">
      <c r="AJ588" s="1"/>
      <c r="AK588" s="1"/>
      <c r="AL588" s="1"/>
      <c r="AM588" s="1"/>
      <c r="AN588" s="1"/>
      <c r="AO588" s="1"/>
      <c r="AQ588" s="1"/>
      <c r="AR588" s="1"/>
      <c r="AS588" s="1"/>
      <c r="AZ588" s="1"/>
      <c r="BA588" s="1"/>
      <c r="BB588" s="1"/>
      <c r="BF588" s="1"/>
      <c r="BG588" s="1"/>
      <c r="BH588" s="1"/>
    </row>
    <row r="589" spans="36:60">
      <c r="AJ589" s="1"/>
      <c r="AK589" s="1"/>
      <c r="AL589" s="1"/>
      <c r="AM589" s="1"/>
      <c r="AN589" s="1"/>
      <c r="AO589" s="1"/>
      <c r="AQ589" s="1"/>
      <c r="AR589" s="1"/>
      <c r="AS589" s="1"/>
      <c r="AZ589" s="1"/>
      <c r="BA589" s="1"/>
      <c r="BB589" s="1"/>
      <c r="BF589" s="1"/>
      <c r="BG589" s="1"/>
      <c r="BH589" s="1"/>
    </row>
    <row r="590" spans="36:60">
      <c r="AJ590" s="1"/>
      <c r="AK590" s="1"/>
      <c r="AL590" s="1"/>
      <c r="AM590" s="1"/>
      <c r="AN590" s="1"/>
      <c r="AO590" s="1"/>
      <c r="AQ590" s="1"/>
      <c r="AR590" s="1"/>
      <c r="AS590" s="1"/>
      <c r="AZ590" s="1"/>
      <c r="BA590" s="1"/>
      <c r="BB590" s="1"/>
      <c r="BF590" s="1"/>
      <c r="BG590" s="1"/>
      <c r="BH590" s="1"/>
    </row>
    <row r="591" spans="36:60">
      <c r="AJ591" s="1"/>
      <c r="AK591" s="1"/>
      <c r="AL591" s="1"/>
      <c r="AM591" s="1"/>
      <c r="AN591" s="1"/>
      <c r="AO591" s="1"/>
      <c r="AQ591" s="1"/>
      <c r="AR591" s="1"/>
      <c r="AS591" s="1"/>
      <c r="AZ591" s="1"/>
      <c r="BA591" s="1"/>
      <c r="BB591" s="1"/>
      <c r="BF591" s="1"/>
      <c r="BG591" s="1"/>
      <c r="BH591" s="1"/>
    </row>
    <row r="592" spans="36:60">
      <c r="AJ592" s="1"/>
      <c r="AK592" s="1"/>
      <c r="AL592" s="1"/>
      <c r="AM592" s="1"/>
      <c r="AN592" s="1"/>
      <c r="AO592" s="1"/>
      <c r="AQ592" s="1"/>
      <c r="AR592" s="1"/>
      <c r="AS592" s="1"/>
      <c r="AZ592" s="1"/>
      <c r="BA592" s="1"/>
      <c r="BB592" s="1"/>
      <c r="BF592" s="1"/>
      <c r="BG592" s="1"/>
      <c r="BH592" s="1"/>
    </row>
    <row r="593" spans="36:60">
      <c r="AJ593" s="1"/>
      <c r="AK593" s="1"/>
      <c r="AL593" s="1"/>
      <c r="AM593" s="1"/>
      <c r="AN593" s="1"/>
      <c r="AO593" s="1"/>
      <c r="AQ593" s="1"/>
      <c r="AR593" s="1"/>
      <c r="AS593" s="1"/>
      <c r="AZ593" s="1"/>
      <c r="BA593" s="1"/>
      <c r="BB593" s="1"/>
      <c r="BF593" s="1"/>
      <c r="BG593" s="1"/>
      <c r="BH593" s="1"/>
    </row>
    <row r="594" spans="36:60">
      <c r="AJ594" s="1"/>
      <c r="AK594" s="1"/>
      <c r="AL594" s="1"/>
      <c r="AM594" s="1"/>
      <c r="AN594" s="1"/>
      <c r="AO594" s="1"/>
      <c r="AQ594" s="1"/>
      <c r="AR594" s="1"/>
      <c r="AS594" s="1"/>
      <c r="AZ594" s="1"/>
      <c r="BA594" s="1"/>
      <c r="BB594" s="1"/>
      <c r="BF594" s="1"/>
      <c r="BG594" s="1"/>
      <c r="BH594" s="1"/>
    </row>
    <row r="595" spans="36:60">
      <c r="AJ595" s="1"/>
      <c r="AK595" s="1"/>
      <c r="AL595" s="1"/>
      <c r="AM595" s="1"/>
      <c r="AN595" s="1"/>
      <c r="AO595" s="1"/>
      <c r="AQ595" s="1"/>
      <c r="AR595" s="1"/>
      <c r="AS595" s="1"/>
      <c r="AZ595" s="1"/>
      <c r="BA595" s="1"/>
      <c r="BB595" s="1"/>
      <c r="BF595" s="1"/>
      <c r="BG595" s="1"/>
      <c r="BH595" s="1"/>
    </row>
    <row r="596" spans="36:60">
      <c r="AJ596" s="1"/>
      <c r="AK596" s="1"/>
      <c r="AL596" s="1"/>
      <c r="AM596" s="1"/>
      <c r="AN596" s="1"/>
      <c r="AO596" s="1"/>
      <c r="AQ596" s="1"/>
      <c r="AR596" s="1"/>
      <c r="AS596" s="1"/>
      <c r="AZ596" s="1"/>
      <c r="BA596" s="1"/>
      <c r="BB596" s="1"/>
      <c r="BF596" s="1"/>
      <c r="BG596" s="1"/>
      <c r="BH596" s="1"/>
    </row>
    <row r="597" spans="36:60">
      <c r="AJ597" s="1"/>
      <c r="AK597" s="1"/>
      <c r="AL597" s="1"/>
      <c r="AM597" s="1"/>
      <c r="AN597" s="1"/>
      <c r="AO597" s="1"/>
      <c r="AQ597" s="1"/>
      <c r="AR597" s="1"/>
      <c r="AS597" s="1"/>
      <c r="AZ597" s="1"/>
      <c r="BA597" s="1"/>
      <c r="BB597" s="1"/>
      <c r="BF597" s="1"/>
      <c r="BG597" s="1"/>
      <c r="BH597" s="1"/>
    </row>
    <row r="598" spans="36:60">
      <c r="AJ598" s="1"/>
      <c r="AK598" s="1"/>
      <c r="AL598" s="1"/>
      <c r="AM598" s="1"/>
      <c r="AN598" s="1"/>
      <c r="AO598" s="1"/>
      <c r="AQ598" s="1"/>
      <c r="AR598" s="1"/>
      <c r="AS598" s="1"/>
      <c r="AZ598" s="1"/>
      <c r="BA598" s="1"/>
      <c r="BB598" s="1"/>
      <c r="BF598" s="1"/>
      <c r="BG598" s="1"/>
      <c r="BH598" s="1"/>
    </row>
    <row r="599" spans="36:60">
      <c r="AJ599" s="1"/>
      <c r="AK599" s="1"/>
      <c r="AL599" s="1"/>
      <c r="AM599" s="1"/>
      <c r="AN599" s="1"/>
      <c r="AO599" s="1"/>
      <c r="AQ599" s="1"/>
      <c r="AR599" s="1"/>
      <c r="AS599" s="1"/>
      <c r="AZ599" s="1"/>
      <c r="BA599" s="1"/>
      <c r="BB599" s="1"/>
      <c r="BF599" s="1"/>
      <c r="BG599" s="1"/>
      <c r="BH599" s="1"/>
    </row>
    <row r="600" spans="36:60">
      <c r="AJ600" s="1"/>
      <c r="AK600" s="1"/>
      <c r="AL600" s="1"/>
      <c r="AM600" s="1"/>
      <c r="AN600" s="1"/>
      <c r="AO600" s="1"/>
      <c r="AQ600" s="1"/>
      <c r="AR600" s="1"/>
      <c r="AS600" s="1"/>
      <c r="AZ600" s="1"/>
      <c r="BA600" s="1"/>
      <c r="BB600" s="1"/>
      <c r="BF600" s="1"/>
      <c r="BG600" s="1"/>
      <c r="BH600" s="1"/>
    </row>
    <row r="601" spans="36:60">
      <c r="AJ601" s="1"/>
      <c r="AK601" s="1"/>
      <c r="AL601" s="1"/>
      <c r="AM601" s="1"/>
      <c r="AN601" s="1"/>
      <c r="AO601" s="1"/>
      <c r="AQ601" s="1"/>
      <c r="AR601" s="1"/>
      <c r="AS601" s="1"/>
      <c r="AZ601" s="1"/>
      <c r="BA601" s="1"/>
      <c r="BB601" s="1"/>
      <c r="BF601" s="1"/>
      <c r="BG601" s="1"/>
      <c r="BH601" s="1"/>
    </row>
    <row r="602" spans="36:60">
      <c r="AJ602" s="1"/>
      <c r="AK602" s="1"/>
      <c r="AL602" s="1"/>
      <c r="AM602" s="1"/>
      <c r="AN602" s="1"/>
      <c r="AO602" s="1"/>
      <c r="AQ602" s="1"/>
      <c r="AR602" s="1"/>
      <c r="AS602" s="1"/>
      <c r="AZ602" s="1"/>
      <c r="BA602" s="1"/>
      <c r="BB602" s="1"/>
      <c r="BF602" s="1"/>
      <c r="BG602" s="1"/>
      <c r="BH602" s="1"/>
    </row>
    <row r="603" spans="36:60">
      <c r="AJ603" s="1"/>
      <c r="AK603" s="1"/>
      <c r="AL603" s="1"/>
      <c r="AM603" s="1"/>
      <c r="AN603" s="1"/>
      <c r="AO603" s="1"/>
      <c r="AQ603" s="1"/>
      <c r="AR603" s="1"/>
      <c r="AS603" s="1"/>
      <c r="AZ603" s="1"/>
      <c r="BA603" s="1"/>
      <c r="BB603" s="1"/>
      <c r="BF603" s="1"/>
      <c r="BG603" s="1"/>
      <c r="BH603" s="1"/>
    </row>
    <row r="604" spans="36:60">
      <c r="AJ604" s="1"/>
      <c r="AK604" s="1"/>
      <c r="AL604" s="1"/>
      <c r="AM604" s="1"/>
      <c r="AN604" s="1"/>
      <c r="AO604" s="1"/>
      <c r="AQ604" s="1"/>
      <c r="AR604" s="1"/>
      <c r="AS604" s="1"/>
      <c r="AZ604" s="1"/>
      <c r="BA604" s="1"/>
      <c r="BB604" s="1"/>
      <c r="BF604" s="1"/>
      <c r="BG604" s="1"/>
      <c r="BH604" s="1"/>
    </row>
    <row r="605" spans="36:60">
      <c r="AJ605" s="1"/>
      <c r="AK605" s="1"/>
      <c r="AL605" s="1"/>
      <c r="AM605" s="1"/>
      <c r="AN605" s="1"/>
      <c r="AO605" s="1"/>
      <c r="AQ605" s="1"/>
      <c r="AR605" s="1"/>
      <c r="AS605" s="1"/>
      <c r="AZ605" s="1"/>
      <c r="BA605" s="1"/>
      <c r="BB605" s="1"/>
      <c r="BF605" s="1"/>
      <c r="BG605" s="1"/>
      <c r="BH605" s="1"/>
    </row>
    <row r="606" spans="36:60">
      <c r="AJ606" s="1"/>
      <c r="AK606" s="1"/>
      <c r="AL606" s="1"/>
      <c r="AM606" s="1"/>
      <c r="AN606" s="1"/>
      <c r="AO606" s="1"/>
      <c r="AQ606" s="1"/>
      <c r="AR606" s="1"/>
      <c r="AS606" s="1"/>
      <c r="AZ606" s="1"/>
      <c r="BA606" s="1"/>
      <c r="BB606" s="1"/>
      <c r="BF606" s="1"/>
      <c r="BG606" s="1"/>
      <c r="BH606" s="1"/>
    </row>
    <row r="607" spans="36:60">
      <c r="AJ607" s="1"/>
      <c r="AK607" s="1"/>
      <c r="AL607" s="1"/>
      <c r="AM607" s="1"/>
      <c r="AN607" s="1"/>
      <c r="AO607" s="1"/>
      <c r="AQ607" s="1"/>
      <c r="AR607" s="1"/>
      <c r="AS607" s="1"/>
      <c r="AZ607" s="1"/>
      <c r="BA607" s="1"/>
      <c r="BB607" s="1"/>
      <c r="BF607" s="1"/>
      <c r="BG607" s="1"/>
      <c r="BH607" s="1"/>
    </row>
    <row r="608" spans="36:60">
      <c r="AJ608" s="1"/>
      <c r="AK608" s="1"/>
      <c r="AL608" s="1"/>
      <c r="AM608" s="1"/>
      <c r="AN608" s="1"/>
      <c r="AO608" s="1"/>
      <c r="AQ608" s="1"/>
      <c r="AR608" s="1"/>
      <c r="AS608" s="1"/>
      <c r="AZ608" s="1"/>
      <c r="BA608" s="1"/>
      <c r="BB608" s="1"/>
      <c r="BF608" s="1"/>
      <c r="BG608" s="1"/>
      <c r="BH608" s="1"/>
    </row>
    <row r="609" spans="36:60">
      <c r="AJ609" s="1"/>
      <c r="AK609" s="1"/>
      <c r="AL609" s="1"/>
      <c r="AM609" s="1"/>
      <c r="AN609" s="1"/>
      <c r="AO609" s="1"/>
      <c r="AQ609" s="1"/>
      <c r="AR609" s="1"/>
      <c r="AS609" s="1"/>
      <c r="AZ609" s="1"/>
      <c r="BA609" s="1"/>
      <c r="BB609" s="1"/>
      <c r="BF609" s="1"/>
      <c r="BG609" s="1"/>
      <c r="BH609" s="1"/>
    </row>
    <row r="610" spans="36:60">
      <c r="AJ610" s="1"/>
      <c r="AK610" s="1"/>
      <c r="AL610" s="1"/>
      <c r="AM610" s="1"/>
      <c r="AN610" s="1"/>
      <c r="AO610" s="1"/>
      <c r="AQ610" s="1"/>
      <c r="AR610" s="1"/>
      <c r="AS610" s="1"/>
      <c r="AZ610" s="1"/>
      <c r="BA610" s="1"/>
      <c r="BB610" s="1"/>
      <c r="BF610" s="1"/>
      <c r="BG610" s="1"/>
      <c r="BH610" s="1"/>
    </row>
    <row r="611" spans="36:60">
      <c r="AJ611" s="1"/>
      <c r="AK611" s="1"/>
      <c r="AL611" s="1"/>
      <c r="AM611" s="1"/>
      <c r="AN611" s="1"/>
      <c r="AO611" s="1"/>
      <c r="AQ611" s="1"/>
      <c r="AR611" s="1"/>
      <c r="AS611" s="1"/>
      <c r="AZ611" s="1"/>
      <c r="BA611" s="1"/>
      <c r="BB611" s="1"/>
      <c r="BF611" s="1"/>
      <c r="BG611" s="1"/>
      <c r="BH611" s="1"/>
    </row>
    <row r="612" spans="36:60">
      <c r="AJ612" s="1"/>
      <c r="AK612" s="1"/>
      <c r="AL612" s="1"/>
      <c r="AM612" s="1"/>
      <c r="AN612" s="1"/>
      <c r="AO612" s="1"/>
      <c r="AQ612" s="1"/>
      <c r="AR612" s="1"/>
      <c r="AS612" s="1"/>
      <c r="AZ612" s="1"/>
      <c r="BA612" s="1"/>
      <c r="BB612" s="1"/>
      <c r="BF612" s="1"/>
      <c r="BG612" s="1"/>
      <c r="BH612" s="1"/>
    </row>
    <row r="613" spans="36:60">
      <c r="AJ613" s="1"/>
      <c r="AK613" s="1"/>
      <c r="AL613" s="1"/>
      <c r="AM613" s="1"/>
      <c r="AN613" s="1"/>
      <c r="AO613" s="1"/>
      <c r="AQ613" s="1"/>
      <c r="AR613" s="1"/>
      <c r="AS613" s="1"/>
      <c r="AZ613" s="1"/>
      <c r="BA613" s="1"/>
      <c r="BB613" s="1"/>
      <c r="BF613" s="1"/>
      <c r="BG613" s="1"/>
      <c r="BH613" s="1"/>
    </row>
    <row r="614" spans="36:60">
      <c r="AJ614" s="1"/>
      <c r="AK614" s="1"/>
      <c r="AL614" s="1"/>
      <c r="AM614" s="1"/>
      <c r="AN614" s="1"/>
      <c r="AO614" s="1"/>
      <c r="AQ614" s="1"/>
      <c r="AR614" s="1"/>
      <c r="AS614" s="1"/>
      <c r="AZ614" s="1"/>
      <c r="BA614" s="1"/>
      <c r="BB614" s="1"/>
      <c r="BF614" s="1"/>
      <c r="BG614" s="1"/>
      <c r="BH614" s="1"/>
    </row>
    <row r="615" spans="36:60">
      <c r="AJ615" s="1"/>
      <c r="AK615" s="1"/>
      <c r="AL615" s="1"/>
      <c r="AM615" s="1"/>
      <c r="AN615" s="1"/>
      <c r="AO615" s="1"/>
      <c r="AQ615" s="1"/>
      <c r="AR615" s="1"/>
      <c r="AS615" s="1"/>
      <c r="AZ615" s="1"/>
      <c r="BA615" s="1"/>
      <c r="BB615" s="1"/>
      <c r="BF615" s="1"/>
      <c r="BG615" s="1"/>
      <c r="BH615" s="1"/>
    </row>
    <row r="616" spans="36:60">
      <c r="AJ616" s="1"/>
      <c r="AK616" s="1"/>
      <c r="AL616" s="1"/>
      <c r="AM616" s="1"/>
      <c r="AN616" s="1"/>
      <c r="AO616" s="1"/>
      <c r="AQ616" s="1"/>
      <c r="AR616" s="1"/>
      <c r="AS616" s="1"/>
      <c r="AZ616" s="1"/>
      <c r="BA616" s="1"/>
      <c r="BB616" s="1"/>
      <c r="BF616" s="1"/>
      <c r="BG616" s="1"/>
      <c r="BH616" s="1"/>
    </row>
    <row r="617" spans="36:60">
      <c r="AJ617" s="1"/>
      <c r="AK617" s="1"/>
      <c r="AL617" s="1"/>
      <c r="AM617" s="1"/>
      <c r="AN617" s="1"/>
      <c r="AO617" s="1"/>
      <c r="AQ617" s="1"/>
      <c r="AR617" s="1"/>
      <c r="AS617" s="1"/>
      <c r="AZ617" s="1"/>
      <c r="BA617" s="1"/>
      <c r="BB617" s="1"/>
      <c r="BF617" s="1"/>
      <c r="BG617" s="1"/>
      <c r="BH617" s="1"/>
    </row>
    <row r="618" spans="36:60">
      <c r="AJ618" s="1"/>
      <c r="AK618" s="1"/>
      <c r="AL618" s="1"/>
      <c r="AM618" s="1"/>
      <c r="AN618" s="1"/>
      <c r="AO618" s="1"/>
      <c r="AQ618" s="1"/>
      <c r="AR618" s="1"/>
      <c r="AS618" s="1"/>
      <c r="AZ618" s="1"/>
      <c r="BA618" s="1"/>
      <c r="BB618" s="1"/>
      <c r="BF618" s="1"/>
      <c r="BG618" s="1"/>
      <c r="BH618" s="1"/>
    </row>
    <row r="619" spans="36:60">
      <c r="AJ619" s="1"/>
      <c r="AK619" s="1"/>
      <c r="AL619" s="1"/>
      <c r="AM619" s="1"/>
      <c r="AN619" s="1"/>
      <c r="AO619" s="1"/>
      <c r="AQ619" s="1"/>
      <c r="AR619" s="1"/>
      <c r="AS619" s="1"/>
      <c r="AZ619" s="1"/>
      <c r="BA619" s="1"/>
      <c r="BB619" s="1"/>
      <c r="BF619" s="1"/>
      <c r="BG619" s="1"/>
      <c r="BH619" s="1"/>
    </row>
    <row r="620" spans="36:60">
      <c r="AJ620" s="1"/>
      <c r="AK620" s="1"/>
      <c r="AL620" s="1"/>
      <c r="AM620" s="1"/>
      <c r="AN620" s="1"/>
      <c r="AO620" s="1"/>
      <c r="AQ620" s="1"/>
      <c r="AR620" s="1"/>
      <c r="AS620" s="1"/>
      <c r="AZ620" s="1"/>
      <c r="BA620" s="1"/>
      <c r="BB620" s="1"/>
      <c r="BF620" s="1"/>
      <c r="BG620" s="1"/>
      <c r="BH620" s="1"/>
    </row>
    <row r="621" spans="36:60">
      <c r="AJ621" s="1"/>
      <c r="AK621" s="1"/>
      <c r="AL621" s="1"/>
      <c r="AM621" s="1"/>
      <c r="AN621" s="1"/>
      <c r="AO621" s="1"/>
      <c r="AQ621" s="1"/>
      <c r="AR621" s="1"/>
      <c r="AS621" s="1"/>
      <c r="AZ621" s="1"/>
      <c r="BA621" s="1"/>
      <c r="BB621" s="1"/>
      <c r="BF621" s="1"/>
      <c r="BG621" s="1"/>
      <c r="BH621" s="1"/>
    </row>
    <row r="622" spans="36:60">
      <c r="AJ622" s="1"/>
      <c r="AK622" s="1"/>
      <c r="AL622" s="1"/>
      <c r="AM622" s="1"/>
      <c r="AN622" s="1"/>
      <c r="AO622" s="1"/>
      <c r="AQ622" s="1"/>
      <c r="AR622" s="1"/>
      <c r="AS622" s="1"/>
      <c r="AZ622" s="1"/>
      <c r="BA622" s="1"/>
      <c r="BB622" s="1"/>
      <c r="BF622" s="1"/>
      <c r="BG622" s="1"/>
      <c r="BH622" s="1"/>
    </row>
    <row r="623" spans="36:60">
      <c r="AJ623" s="1"/>
      <c r="AK623" s="1"/>
      <c r="AL623" s="1"/>
      <c r="AM623" s="1"/>
      <c r="AN623" s="1"/>
      <c r="AO623" s="1"/>
      <c r="AQ623" s="1"/>
      <c r="AR623" s="1"/>
      <c r="AS623" s="1"/>
      <c r="AZ623" s="1"/>
      <c r="BA623" s="1"/>
      <c r="BB623" s="1"/>
      <c r="BF623" s="1"/>
      <c r="BG623" s="1"/>
      <c r="BH623" s="1"/>
    </row>
    <row r="624" spans="36:60">
      <c r="AJ624" s="1"/>
      <c r="AK624" s="1"/>
      <c r="AL624" s="1"/>
      <c r="AM624" s="1"/>
      <c r="AN624" s="1"/>
      <c r="AO624" s="1"/>
      <c r="AQ624" s="1"/>
      <c r="AR624" s="1"/>
      <c r="AS624" s="1"/>
      <c r="AZ624" s="1"/>
      <c r="BA624" s="1"/>
      <c r="BB624" s="1"/>
      <c r="BF624" s="1"/>
      <c r="BG624" s="1"/>
      <c r="BH624" s="1"/>
    </row>
    <row r="625" spans="36:60">
      <c r="AJ625" s="1"/>
      <c r="AK625" s="1"/>
      <c r="AL625" s="1"/>
      <c r="AM625" s="1"/>
      <c r="AN625" s="1"/>
      <c r="AO625" s="1"/>
      <c r="AQ625" s="1"/>
      <c r="AR625" s="1"/>
      <c r="AS625" s="1"/>
      <c r="AZ625" s="1"/>
      <c r="BA625" s="1"/>
      <c r="BB625" s="1"/>
      <c r="BF625" s="1"/>
      <c r="BG625" s="1"/>
      <c r="BH625" s="1"/>
    </row>
    <row r="626" spans="36:60">
      <c r="AJ626" s="1"/>
      <c r="AK626" s="1"/>
      <c r="AL626" s="1"/>
      <c r="AM626" s="1"/>
      <c r="AN626" s="1"/>
      <c r="AO626" s="1"/>
      <c r="AQ626" s="1"/>
      <c r="AR626" s="1"/>
      <c r="AS626" s="1"/>
      <c r="AZ626" s="1"/>
      <c r="BA626" s="1"/>
      <c r="BB626" s="1"/>
      <c r="BF626" s="1"/>
      <c r="BG626" s="1"/>
      <c r="BH626" s="1"/>
    </row>
    <row r="627" spans="36:60">
      <c r="AJ627" s="1"/>
      <c r="AK627" s="1"/>
      <c r="AL627" s="1"/>
      <c r="AM627" s="1"/>
      <c r="AN627" s="1"/>
      <c r="AO627" s="1"/>
      <c r="AQ627" s="1"/>
      <c r="AR627" s="1"/>
      <c r="AS627" s="1"/>
      <c r="AZ627" s="1"/>
      <c r="BA627" s="1"/>
      <c r="BB627" s="1"/>
      <c r="BF627" s="1"/>
      <c r="BG627" s="1"/>
      <c r="BH627" s="1"/>
    </row>
    <row r="628" spans="36:60">
      <c r="AJ628" s="1"/>
      <c r="AK628" s="1"/>
      <c r="AL628" s="1"/>
      <c r="AM628" s="1"/>
      <c r="AN628" s="1"/>
      <c r="AO628" s="1"/>
      <c r="AQ628" s="1"/>
      <c r="AR628" s="1"/>
      <c r="AS628" s="1"/>
      <c r="AZ628" s="1"/>
      <c r="BA628" s="1"/>
      <c r="BB628" s="1"/>
      <c r="BF628" s="1"/>
      <c r="BG628" s="1"/>
      <c r="BH628" s="1"/>
    </row>
    <row r="629" spans="36:60">
      <c r="AJ629" s="1"/>
      <c r="AK629" s="1"/>
      <c r="AL629" s="1"/>
      <c r="AM629" s="1"/>
      <c r="AN629" s="1"/>
      <c r="AO629" s="1"/>
      <c r="AQ629" s="1"/>
      <c r="AR629" s="1"/>
      <c r="AS629" s="1"/>
      <c r="AZ629" s="1"/>
      <c r="BA629" s="1"/>
      <c r="BB629" s="1"/>
      <c r="BF629" s="1"/>
      <c r="BG629" s="1"/>
      <c r="BH629" s="1"/>
    </row>
    <row r="630" spans="36:60">
      <c r="AJ630" s="1"/>
      <c r="AK630" s="1"/>
      <c r="AL630" s="1"/>
      <c r="AM630" s="1"/>
      <c r="AN630" s="1"/>
      <c r="AO630" s="1"/>
      <c r="AQ630" s="1"/>
      <c r="AR630" s="1"/>
      <c r="AS630" s="1"/>
      <c r="AZ630" s="1"/>
      <c r="BA630" s="1"/>
      <c r="BB630" s="1"/>
      <c r="BF630" s="1"/>
      <c r="BG630" s="1"/>
      <c r="BH630" s="1"/>
    </row>
    <row r="631" spans="36:60">
      <c r="AJ631" s="1"/>
      <c r="AK631" s="1"/>
      <c r="AL631" s="1"/>
      <c r="AM631" s="1"/>
      <c r="AN631" s="1"/>
      <c r="AO631" s="1"/>
      <c r="AQ631" s="1"/>
      <c r="AR631" s="1"/>
      <c r="AS631" s="1"/>
      <c r="AZ631" s="1"/>
      <c r="BA631" s="1"/>
      <c r="BB631" s="1"/>
      <c r="BF631" s="1"/>
      <c r="BG631" s="1"/>
      <c r="BH631" s="1"/>
    </row>
    <row r="632" spans="36:60">
      <c r="AJ632" s="1"/>
      <c r="AK632" s="1"/>
      <c r="AL632" s="1"/>
      <c r="AM632" s="1"/>
      <c r="AN632" s="1"/>
      <c r="AO632" s="1"/>
      <c r="AQ632" s="1"/>
      <c r="AR632" s="1"/>
      <c r="AS632" s="1"/>
      <c r="AZ632" s="1"/>
      <c r="BA632" s="1"/>
      <c r="BB632" s="1"/>
      <c r="BF632" s="1"/>
      <c r="BG632" s="1"/>
      <c r="BH632" s="1"/>
    </row>
    <row r="633" spans="36:60">
      <c r="AJ633" s="1"/>
      <c r="AK633" s="1"/>
      <c r="AL633" s="1"/>
      <c r="AM633" s="1"/>
      <c r="AN633" s="1"/>
      <c r="AO633" s="1"/>
      <c r="AQ633" s="1"/>
      <c r="AR633" s="1"/>
      <c r="AS633" s="1"/>
      <c r="AZ633" s="1"/>
      <c r="BA633" s="1"/>
      <c r="BB633" s="1"/>
      <c r="BF633" s="1"/>
      <c r="BG633" s="1"/>
      <c r="BH633" s="1"/>
    </row>
    <row r="634" spans="36:60">
      <c r="AJ634" s="1"/>
      <c r="AK634" s="1"/>
      <c r="AL634" s="1"/>
      <c r="AM634" s="1"/>
      <c r="AN634" s="1"/>
      <c r="AO634" s="1"/>
      <c r="AQ634" s="1"/>
      <c r="AR634" s="1"/>
      <c r="AS634" s="1"/>
      <c r="AZ634" s="1"/>
      <c r="BA634" s="1"/>
      <c r="BB634" s="1"/>
      <c r="BF634" s="1"/>
      <c r="BG634" s="1"/>
      <c r="BH634" s="1"/>
    </row>
    <row r="635" spans="36:60">
      <c r="AJ635" s="1"/>
      <c r="AK635" s="1"/>
      <c r="AL635" s="1"/>
      <c r="AM635" s="1"/>
      <c r="AN635" s="1"/>
      <c r="AO635" s="1"/>
      <c r="AQ635" s="1"/>
      <c r="AR635" s="1"/>
      <c r="AS635" s="1"/>
      <c r="AZ635" s="1"/>
      <c r="BA635" s="1"/>
      <c r="BB635" s="1"/>
      <c r="BF635" s="1"/>
      <c r="BG635" s="1"/>
      <c r="BH635" s="1"/>
    </row>
    <row r="636" spans="36:60">
      <c r="AJ636" s="1"/>
      <c r="AK636" s="1"/>
      <c r="AL636" s="1"/>
      <c r="AM636" s="1"/>
      <c r="AN636" s="1"/>
      <c r="AO636" s="1"/>
      <c r="AQ636" s="1"/>
      <c r="AR636" s="1"/>
      <c r="AS636" s="1"/>
      <c r="AZ636" s="1"/>
      <c r="BA636" s="1"/>
      <c r="BB636" s="1"/>
      <c r="BF636" s="1"/>
      <c r="BG636" s="1"/>
      <c r="BH636" s="1"/>
    </row>
    <row r="637" spans="36:60">
      <c r="AJ637" s="1"/>
      <c r="AK637" s="1"/>
      <c r="AL637" s="1"/>
      <c r="AM637" s="1"/>
      <c r="AN637" s="1"/>
      <c r="AO637" s="1"/>
      <c r="AQ637" s="1"/>
      <c r="AR637" s="1"/>
      <c r="AS637" s="1"/>
      <c r="AZ637" s="1"/>
      <c r="BA637" s="1"/>
      <c r="BB637" s="1"/>
      <c r="BF637" s="1"/>
      <c r="BG637" s="1"/>
      <c r="BH637" s="1"/>
    </row>
    <row r="638" spans="36:60">
      <c r="AJ638" s="1"/>
      <c r="AK638" s="1"/>
      <c r="AL638" s="1"/>
      <c r="AM638" s="1"/>
      <c r="AN638" s="1"/>
      <c r="AO638" s="1"/>
      <c r="AQ638" s="1"/>
      <c r="AR638" s="1"/>
      <c r="AS638" s="1"/>
      <c r="AZ638" s="1"/>
      <c r="BA638" s="1"/>
      <c r="BB638" s="1"/>
      <c r="BF638" s="1"/>
      <c r="BG638" s="1"/>
      <c r="BH638" s="1"/>
    </row>
    <row r="639" spans="36:60">
      <c r="AJ639" s="1"/>
      <c r="AK639" s="1"/>
      <c r="AL639" s="1"/>
      <c r="AM639" s="1"/>
      <c r="AN639" s="1"/>
      <c r="AO639" s="1"/>
      <c r="AQ639" s="1"/>
      <c r="AR639" s="1"/>
      <c r="AS639" s="1"/>
      <c r="AZ639" s="1"/>
      <c r="BA639" s="1"/>
      <c r="BB639" s="1"/>
      <c r="BF639" s="1"/>
      <c r="BG639" s="1"/>
      <c r="BH639" s="1"/>
    </row>
    <row r="640" spans="36:60">
      <c r="AJ640" s="1"/>
      <c r="AK640" s="1"/>
      <c r="AL640" s="1"/>
      <c r="AM640" s="1"/>
      <c r="AN640" s="1"/>
      <c r="AO640" s="1"/>
      <c r="AQ640" s="1"/>
      <c r="AR640" s="1"/>
      <c r="AS640" s="1"/>
      <c r="AZ640" s="1"/>
      <c r="BA640" s="1"/>
      <c r="BB640" s="1"/>
      <c r="BF640" s="1"/>
      <c r="BG640" s="1"/>
      <c r="BH640" s="1"/>
    </row>
    <row r="641" spans="36:60">
      <c r="AJ641" s="1"/>
      <c r="AK641" s="1"/>
      <c r="AL641" s="1"/>
      <c r="AM641" s="1"/>
      <c r="AN641" s="1"/>
      <c r="AO641" s="1"/>
      <c r="AQ641" s="1"/>
      <c r="AR641" s="1"/>
      <c r="AS641" s="1"/>
      <c r="AZ641" s="1"/>
      <c r="BA641" s="1"/>
      <c r="BB641" s="1"/>
      <c r="BF641" s="1"/>
      <c r="BG641" s="1"/>
      <c r="BH641" s="1"/>
    </row>
    <row r="642" spans="36:60">
      <c r="AJ642" s="1"/>
      <c r="AK642" s="1"/>
      <c r="AL642" s="1"/>
      <c r="AM642" s="1"/>
      <c r="AN642" s="1"/>
      <c r="AO642" s="1"/>
      <c r="AQ642" s="1"/>
      <c r="AR642" s="1"/>
      <c r="AS642" s="1"/>
      <c r="AZ642" s="1"/>
      <c r="BA642" s="1"/>
      <c r="BB642" s="1"/>
      <c r="BF642" s="1"/>
      <c r="BG642" s="1"/>
      <c r="BH642" s="1"/>
    </row>
    <row r="643" spans="36:60">
      <c r="AJ643" s="1"/>
      <c r="AK643" s="1"/>
      <c r="AL643" s="1"/>
      <c r="AM643" s="1"/>
      <c r="AN643" s="1"/>
      <c r="AO643" s="1"/>
      <c r="AQ643" s="1"/>
      <c r="AR643" s="1"/>
      <c r="AS643" s="1"/>
      <c r="AZ643" s="1"/>
      <c r="BA643" s="1"/>
      <c r="BB643" s="1"/>
      <c r="BF643" s="1"/>
      <c r="BG643" s="1"/>
      <c r="BH643" s="1"/>
    </row>
    <row r="644" spans="36:60">
      <c r="AJ644" s="1"/>
      <c r="AK644" s="1"/>
      <c r="AL644" s="1"/>
      <c r="AM644" s="1"/>
      <c r="AN644" s="1"/>
      <c r="AO644" s="1"/>
      <c r="AQ644" s="1"/>
      <c r="AR644" s="1"/>
      <c r="AS644" s="1"/>
      <c r="AZ644" s="1"/>
      <c r="BA644" s="1"/>
      <c r="BB644" s="1"/>
      <c r="BF644" s="1"/>
      <c r="BG644" s="1"/>
      <c r="BH644" s="1"/>
    </row>
    <row r="645" spans="36:60">
      <c r="AJ645" s="1"/>
      <c r="AK645" s="1"/>
      <c r="AL645" s="1"/>
      <c r="AM645" s="1"/>
      <c r="AN645" s="1"/>
      <c r="AO645" s="1"/>
      <c r="AQ645" s="1"/>
      <c r="AR645" s="1"/>
      <c r="AS645" s="1"/>
      <c r="AZ645" s="1"/>
      <c r="BA645" s="1"/>
      <c r="BB645" s="1"/>
      <c r="BF645" s="1"/>
      <c r="BG645" s="1"/>
      <c r="BH645" s="1"/>
    </row>
    <row r="646" spans="36:60">
      <c r="AJ646" s="1"/>
      <c r="AK646" s="1"/>
      <c r="AL646" s="1"/>
      <c r="AM646" s="1"/>
      <c r="AN646" s="1"/>
      <c r="AO646" s="1"/>
      <c r="AQ646" s="1"/>
      <c r="AR646" s="1"/>
      <c r="AS646" s="1"/>
      <c r="AZ646" s="1"/>
      <c r="BA646" s="1"/>
      <c r="BB646" s="1"/>
      <c r="BF646" s="1"/>
      <c r="BG646" s="1"/>
      <c r="BH646" s="1"/>
    </row>
    <row r="647" spans="36:60">
      <c r="AJ647" s="1"/>
      <c r="AK647" s="1"/>
      <c r="AL647" s="1"/>
      <c r="AM647" s="1"/>
      <c r="AN647" s="1"/>
      <c r="AO647" s="1"/>
      <c r="AQ647" s="1"/>
      <c r="AR647" s="1"/>
      <c r="AS647" s="1"/>
      <c r="AZ647" s="1"/>
      <c r="BA647" s="1"/>
      <c r="BB647" s="1"/>
      <c r="BF647" s="1"/>
      <c r="BG647" s="1"/>
      <c r="BH647" s="1"/>
    </row>
    <row r="648" spans="36:60">
      <c r="AJ648" s="1"/>
      <c r="AK648" s="1"/>
      <c r="AL648" s="1"/>
      <c r="AM648" s="1"/>
      <c r="AN648" s="1"/>
      <c r="AO648" s="1"/>
      <c r="AQ648" s="1"/>
      <c r="AR648" s="1"/>
      <c r="AS648" s="1"/>
      <c r="AZ648" s="1"/>
      <c r="BA648" s="1"/>
      <c r="BB648" s="1"/>
      <c r="BF648" s="1"/>
      <c r="BG648" s="1"/>
      <c r="BH648" s="1"/>
    </row>
    <row r="649" spans="36:60">
      <c r="AJ649" s="1"/>
      <c r="AK649" s="1"/>
      <c r="AL649" s="1"/>
      <c r="AM649" s="1"/>
      <c r="AN649" s="1"/>
      <c r="AO649" s="1"/>
      <c r="AQ649" s="1"/>
      <c r="AR649" s="1"/>
      <c r="AS649" s="1"/>
      <c r="AZ649" s="1"/>
      <c r="BA649" s="1"/>
      <c r="BB649" s="1"/>
      <c r="BF649" s="1"/>
      <c r="BG649" s="1"/>
      <c r="BH649" s="1"/>
    </row>
    <row r="650" spans="36:60">
      <c r="AJ650" s="1"/>
      <c r="AK650" s="1"/>
      <c r="AL650" s="1"/>
      <c r="AM650" s="1"/>
      <c r="AN650" s="1"/>
      <c r="AO650" s="1"/>
      <c r="AQ650" s="1"/>
      <c r="AR650" s="1"/>
      <c r="AS650" s="1"/>
      <c r="AZ650" s="1"/>
      <c r="BA650" s="1"/>
      <c r="BB650" s="1"/>
      <c r="BF650" s="1"/>
      <c r="BG650" s="1"/>
      <c r="BH650" s="1"/>
    </row>
    <row r="651" spans="36:60">
      <c r="AJ651" s="1"/>
      <c r="AK651" s="1"/>
      <c r="AL651" s="1"/>
      <c r="AM651" s="1"/>
      <c r="AN651" s="1"/>
      <c r="AO651" s="1"/>
      <c r="AQ651" s="1"/>
      <c r="AR651" s="1"/>
      <c r="AS651" s="1"/>
      <c r="AZ651" s="1"/>
      <c r="BA651" s="1"/>
      <c r="BB651" s="1"/>
      <c r="BF651" s="1"/>
      <c r="BG651" s="1"/>
      <c r="BH651" s="1"/>
    </row>
    <row r="652" spans="36:60">
      <c r="AJ652" s="1"/>
      <c r="AK652" s="1"/>
      <c r="AL652" s="1"/>
      <c r="AM652" s="1"/>
      <c r="AN652" s="1"/>
      <c r="AO652" s="1"/>
      <c r="AQ652" s="1"/>
      <c r="AR652" s="1"/>
      <c r="AS652" s="1"/>
      <c r="AZ652" s="1"/>
      <c r="BA652" s="1"/>
      <c r="BB652" s="1"/>
      <c r="BF652" s="1"/>
      <c r="BG652" s="1"/>
      <c r="BH652" s="1"/>
    </row>
    <row r="653" spans="36:60">
      <c r="AJ653" s="1"/>
      <c r="AK653" s="1"/>
      <c r="AL653" s="1"/>
      <c r="AM653" s="1"/>
      <c r="AN653" s="1"/>
      <c r="AO653" s="1"/>
      <c r="AQ653" s="1"/>
      <c r="AR653" s="1"/>
      <c r="AS653" s="1"/>
      <c r="AZ653" s="1"/>
      <c r="BA653" s="1"/>
      <c r="BB653" s="1"/>
      <c r="BF653" s="1"/>
      <c r="BG653" s="1"/>
      <c r="BH653" s="1"/>
    </row>
    <row r="654" spans="36:60">
      <c r="AJ654" s="1"/>
      <c r="AK654" s="1"/>
      <c r="AL654" s="1"/>
      <c r="AM654" s="1"/>
      <c r="AN654" s="1"/>
      <c r="AO654" s="1"/>
      <c r="AQ654" s="1"/>
      <c r="AR654" s="1"/>
      <c r="AS654" s="1"/>
      <c r="AZ654" s="1"/>
      <c r="BA654" s="1"/>
      <c r="BB654" s="1"/>
      <c r="BF654" s="1"/>
      <c r="BG654" s="1"/>
      <c r="BH654" s="1"/>
    </row>
    <row r="655" spans="36:60">
      <c r="AJ655" s="1"/>
      <c r="AK655" s="1"/>
      <c r="AL655" s="1"/>
      <c r="AM655" s="1"/>
      <c r="AN655" s="1"/>
      <c r="AO655" s="1"/>
      <c r="AQ655" s="1"/>
      <c r="AR655" s="1"/>
      <c r="AS655" s="1"/>
      <c r="AZ655" s="1"/>
      <c r="BA655" s="1"/>
      <c r="BB655" s="1"/>
      <c r="BF655" s="1"/>
      <c r="BG655" s="1"/>
      <c r="BH655" s="1"/>
    </row>
    <row r="656" spans="36:60">
      <c r="AJ656" s="1"/>
      <c r="AK656" s="1"/>
      <c r="AL656" s="1"/>
      <c r="AM656" s="1"/>
      <c r="AN656" s="1"/>
      <c r="AO656" s="1"/>
      <c r="AQ656" s="1"/>
      <c r="AR656" s="1"/>
      <c r="AS656" s="1"/>
      <c r="AZ656" s="1"/>
      <c r="BA656" s="1"/>
      <c r="BB656" s="1"/>
      <c r="BF656" s="1"/>
      <c r="BG656" s="1"/>
      <c r="BH656" s="1"/>
    </row>
    <row r="657" spans="36:60">
      <c r="AJ657" s="1"/>
      <c r="AK657" s="1"/>
      <c r="AL657" s="1"/>
      <c r="AM657" s="1"/>
      <c r="AN657" s="1"/>
      <c r="AO657" s="1"/>
      <c r="AQ657" s="1"/>
      <c r="AR657" s="1"/>
      <c r="AS657" s="1"/>
      <c r="AZ657" s="1"/>
      <c r="BA657" s="1"/>
      <c r="BB657" s="1"/>
      <c r="BF657" s="1"/>
      <c r="BG657" s="1"/>
      <c r="BH657" s="1"/>
    </row>
    <row r="658" spans="36:60">
      <c r="AJ658" s="1"/>
      <c r="AK658" s="1"/>
      <c r="AL658" s="1"/>
      <c r="AM658" s="1"/>
      <c r="AN658" s="1"/>
      <c r="AO658" s="1"/>
      <c r="AQ658" s="1"/>
      <c r="AR658" s="1"/>
      <c r="AS658" s="1"/>
      <c r="AZ658" s="1"/>
      <c r="BA658" s="1"/>
      <c r="BB658" s="1"/>
      <c r="BF658" s="1"/>
      <c r="BG658" s="1"/>
      <c r="BH658" s="1"/>
    </row>
    <row r="659" spans="36:60">
      <c r="AJ659" s="1"/>
      <c r="AK659" s="1"/>
      <c r="AL659" s="1"/>
      <c r="AM659" s="1"/>
      <c r="AN659" s="1"/>
      <c r="AO659" s="1"/>
      <c r="AQ659" s="1"/>
      <c r="AR659" s="1"/>
      <c r="AS659" s="1"/>
      <c r="AZ659" s="1"/>
      <c r="BA659" s="1"/>
      <c r="BB659" s="1"/>
      <c r="BF659" s="1"/>
      <c r="BG659" s="1"/>
      <c r="BH659" s="1"/>
    </row>
    <row r="660" spans="36:60">
      <c r="AJ660" s="1"/>
      <c r="AK660" s="1"/>
      <c r="AL660" s="1"/>
      <c r="AM660" s="1"/>
      <c r="AN660" s="1"/>
      <c r="AO660" s="1"/>
      <c r="AQ660" s="1"/>
      <c r="AR660" s="1"/>
      <c r="AS660" s="1"/>
      <c r="AZ660" s="1"/>
      <c r="BA660" s="1"/>
      <c r="BB660" s="1"/>
      <c r="BF660" s="1"/>
      <c r="BG660" s="1"/>
      <c r="BH660" s="1"/>
    </row>
    <row r="661" spans="36:60">
      <c r="AJ661" s="1"/>
      <c r="AK661" s="1"/>
      <c r="AL661" s="1"/>
      <c r="AM661" s="1"/>
      <c r="AN661" s="1"/>
      <c r="AO661" s="1"/>
      <c r="AQ661" s="1"/>
      <c r="AR661" s="1"/>
      <c r="AS661" s="1"/>
      <c r="AZ661" s="1"/>
      <c r="BA661" s="1"/>
      <c r="BB661" s="1"/>
      <c r="BF661" s="1"/>
      <c r="BG661" s="1"/>
      <c r="BH661" s="1"/>
    </row>
    <row r="662" spans="36:60">
      <c r="AJ662" s="1"/>
      <c r="AK662" s="1"/>
      <c r="AL662" s="1"/>
      <c r="AM662" s="1"/>
      <c r="AN662" s="1"/>
      <c r="AO662" s="1"/>
      <c r="AQ662" s="1"/>
      <c r="AR662" s="1"/>
      <c r="AS662" s="1"/>
      <c r="AZ662" s="1"/>
      <c r="BA662" s="1"/>
      <c r="BB662" s="1"/>
      <c r="BF662" s="1"/>
      <c r="BG662" s="1"/>
      <c r="BH662" s="1"/>
    </row>
    <row r="663" spans="36:60">
      <c r="AJ663" s="1"/>
      <c r="AK663" s="1"/>
      <c r="AL663" s="1"/>
      <c r="AM663" s="1"/>
      <c r="AN663" s="1"/>
      <c r="AO663" s="1"/>
      <c r="AQ663" s="1"/>
      <c r="AR663" s="1"/>
      <c r="AS663" s="1"/>
      <c r="AZ663" s="1"/>
      <c r="BA663" s="1"/>
      <c r="BB663" s="1"/>
      <c r="BF663" s="1"/>
      <c r="BG663" s="1"/>
      <c r="BH663" s="1"/>
    </row>
    <row r="664" spans="36:60">
      <c r="AJ664" s="1"/>
      <c r="AK664" s="1"/>
      <c r="AL664" s="1"/>
      <c r="AM664" s="1"/>
      <c r="AN664" s="1"/>
      <c r="AO664" s="1"/>
      <c r="AQ664" s="1"/>
      <c r="AR664" s="1"/>
      <c r="AS664" s="1"/>
      <c r="AZ664" s="1"/>
      <c r="BA664" s="1"/>
      <c r="BB664" s="1"/>
      <c r="BF664" s="1"/>
      <c r="BG664" s="1"/>
      <c r="BH664" s="1"/>
    </row>
    <row r="665" spans="36:60">
      <c r="AJ665" s="1"/>
      <c r="AK665" s="1"/>
      <c r="AL665" s="1"/>
      <c r="AM665" s="1"/>
      <c r="AN665" s="1"/>
      <c r="AO665" s="1"/>
      <c r="AQ665" s="1"/>
      <c r="AR665" s="1"/>
      <c r="AS665" s="1"/>
      <c r="AZ665" s="1"/>
      <c r="BA665" s="1"/>
      <c r="BB665" s="1"/>
      <c r="BF665" s="1"/>
      <c r="BG665" s="1"/>
      <c r="BH665" s="1"/>
    </row>
    <row r="666" spans="36:60">
      <c r="AJ666" s="1"/>
      <c r="AK666" s="1"/>
      <c r="AL666" s="1"/>
      <c r="AM666" s="1"/>
      <c r="AN666" s="1"/>
      <c r="AO666" s="1"/>
      <c r="AQ666" s="1"/>
      <c r="AR666" s="1"/>
      <c r="AS666" s="1"/>
      <c r="AZ666" s="1"/>
      <c r="BA666" s="1"/>
      <c r="BB666" s="1"/>
      <c r="BF666" s="1"/>
      <c r="BG666" s="1"/>
      <c r="BH666" s="1"/>
    </row>
    <row r="667" spans="36:60">
      <c r="AJ667" s="1"/>
      <c r="AK667" s="1"/>
      <c r="AL667" s="1"/>
      <c r="AM667" s="1"/>
      <c r="AN667" s="1"/>
      <c r="AO667" s="1"/>
      <c r="AQ667" s="1"/>
      <c r="AR667" s="1"/>
      <c r="AS667" s="1"/>
      <c r="AZ667" s="1"/>
      <c r="BA667" s="1"/>
      <c r="BB667" s="1"/>
      <c r="BF667" s="1"/>
      <c r="BG667" s="1"/>
      <c r="BH667" s="1"/>
    </row>
    <row r="668" spans="36:60">
      <c r="AJ668" s="1"/>
      <c r="AK668" s="1"/>
      <c r="AL668" s="1"/>
      <c r="AM668" s="1"/>
      <c r="AN668" s="1"/>
      <c r="AO668" s="1"/>
      <c r="AQ668" s="1"/>
      <c r="AR668" s="1"/>
      <c r="AS668" s="1"/>
      <c r="AZ668" s="1"/>
      <c r="BA668" s="1"/>
      <c r="BB668" s="1"/>
      <c r="BF668" s="1"/>
      <c r="BG668" s="1"/>
      <c r="BH668" s="1"/>
    </row>
    <row r="669" spans="36:60">
      <c r="AJ669" s="1"/>
      <c r="AK669" s="1"/>
      <c r="AL669" s="1"/>
      <c r="AM669" s="1"/>
      <c r="AN669" s="1"/>
      <c r="AO669" s="1"/>
      <c r="AQ669" s="1"/>
      <c r="AR669" s="1"/>
      <c r="AS669" s="1"/>
      <c r="AZ669" s="1"/>
      <c r="BA669" s="1"/>
      <c r="BB669" s="1"/>
      <c r="BF669" s="1"/>
      <c r="BG669" s="1"/>
      <c r="BH669" s="1"/>
    </row>
    <row r="670" spans="36:60">
      <c r="AJ670" s="1"/>
      <c r="AK670" s="1"/>
      <c r="AL670" s="1"/>
      <c r="AM670" s="1"/>
      <c r="AN670" s="1"/>
      <c r="AO670" s="1"/>
      <c r="AQ670" s="1"/>
      <c r="AR670" s="1"/>
      <c r="AS670" s="1"/>
      <c r="AZ670" s="1"/>
      <c r="BA670" s="1"/>
      <c r="BB670" s="1"/>
      <c r="BF670" s="1"/>
      <c r="BG670" s="1"/>
      <c r="BH670" s="1"/>
    </row>
    <row r="671" spans="36:60">
      <c r="AJ671" s="1"/>
      <c r="AK671" s="1"/>
      <c r="AL671" s="1"/>
      <c r="AM671" s="1"/>
      <c r="AN671" s="1"/>
      <c r="AO671" s="1"/>
      <c r="AQ671" s="1"/>
      <c r="AR671" s="1"/>
      <c r="AS671" s="1"/>
      <c r="AZ671" s="1"/>
      <c r="BA671" s="1"/>
      <c r="BB671" s="1"/>
      <c r="BF671" s="1"/>
      <c r="BG671" s="1"/>
      <c r="BH671" s="1"/>
    </row>
    <row r="672" spans="36:60">
      <c r="AJ672" s="1"/>
      <c r="AK672" s="1"/>
      <c r="AL672" s="1"/>
      <c r="AM672" s="1"/>
      <c r="AN672" s="1"/>
      <c r="AO672" s="1"/>
      <c r="AQ672" s="1"/>
      <c r="AR672" s="1"/>
      <c r="AS672" s="1"/>
      <c r="AZ672" s="1"/>
      <c r="BA672" s="1"/>
      <c r="BB672" s="1"/>
      <c r="BF672" s="1"/>
      <c r="BG672" s="1"/>
      <c r="BH672" s="1"/>
    </row>
    <row r="673" spans="36:60">
      <c r="AJ673" s="1"/>
      <c r="AK673" s="1"/>
      <c r="AL673" s="1"/>
      <c r="AM673" s="1"/>
      <c r="AN673" s="1"/>
      <c r="AO673" s="1"/>
      <c r="AQ673" s="1"/>
      <c r="AR673" s="1"/>
      <c r="AS673" s="1"/>
      <c r="AZ673" s="1"/>
      <c r="BA673" s="1"/>
      <c r="BB673" s="1"/>
      <c r="BF673" s="1"/>
      <c r="BG673" s="1"/>
      <c r="BH673" s="1"/>
    </row>
    <row r="674" spans="36:60">
      <c r="AJ674" s="1"/>
      <c r="AK674" s="1"/>
      <c r="AL674" s="1"/>
      <c r="AM674" s="1"/>
      <c r="AN674" s="1"/>
      <c r="AO674" s="1"/>
      <c r="AQ674" s="1"/>
      <c r="AR674" s="1"/>
      <c r="AS674" s="1"/>
      <c r="AZ674" s="1"/>
      <c r="BA674" s="1"/>
      <c r="BB674" s="1"/>
      <c r="BF674" s="1"/>
      <c r="BG674" s="1"/>
      <c r="BH674" s="1"/>
    </row>
    <row r="675" spans="36:60">
      <c r="AJ675" s="1"/>
      <c r="AK675" s="1"/>
      <c r="AL675" s="1"/>
      <c r="AM675" s="1"/>
      <c r="AN675" s="1"/>
      <c r="AO675" s="1"/>
      <c r="AQ675" s="1"/>
      <c r="AR675" s="1"/>
      <c r="AS675" s="1"/>
      <c r="AZ675" s="1"/>
      <c r="BA675" s="1"/>
      <c r="BB675" s="1"/>
      <c r="BF675" s="1"/>
      <c r="BG675" s="1"/>
      <c r="BH675" s="1"/>
    </row>
    <row r="676" spans="36:60">
      <c r="AJ676" s="1"/>
      <c r="AK676" s="1"/>
      <c r="AL676" s="1"/>
      <c r="AM676" s="1"/>
      <c r="AN676" s="1"/>
      <c r="AO676" s="1"/>
      <c r="AQ676" s="1"/>
      <c r="AR676" s="1"/>
      <c r="AS676" s="1"/>
      <c r="AZ676" s="1"/>
      <c r="BA676" s="1"/>
      <c r="BB676" s="1"/>
      <c r="BF676" s="1"/>
      <c r="BG676" s="1"/>
      <c r="BH676" s="1"/>
    </row>
    <row r="677" spans="36:60">
      <c r="AJ677" s="1"/>
      <c r="AK677" s="1"/>
      <c r="AL677" s="1"/>
      <c r="AM677" s="1"/>
      <c r="AN677" s="1"/>
      <c r="AO677" s="1"/>
      <c r="AQ677" s="1"/>
      <c r="AR677" s="1"/>
      <c r="AS677" s="1"/>
      <c r="AZ677" s="1"/>
      <c r="BA677" s="1"/>
      <c r="BB677" s="1"/>
      <c r="BF677" s="1"/>
      <c r="BG677" s="1"/>
      <c r="BH677" s="1"/>
    </row>
    <row r="678" spans="36:60">
      <c r="AJ678" s="1"/>
      <c r="AK678" s="1"/>
      <c r="AL678" s="1"/>
      <c r="AM678" s="1"/>
      <c r="AN678" s="1"/>
      <c r="AO678" s="1"/>
      <c r="AQ678" s="1"/>
      <c r="AR678" s="1"/>
      <c r="AS678" s="1"/>
      <c r="AZ678" s="1"/>
      <c r="BA678" s="1"/>
      <c r="BB678" s="1"/>
      <c r="BF678" s="1"/>
      <c r="BG678" s="1"/>
      <c r="BH678" s="1"/>
    </row>
    <row r="679" spans="36:60">
      <c r="AJ679" s="1"/>
      <c r="AK679" s="1"/>
      <c r="AL679" s="1"/>
      <c r="AM679" s="1"/>
      <c r="AN679" s="1"/>
      <c r="AO679" s="1"/>
      <c r="AQ679" s="1"/>
      <c r="AR679" s="1"/>
      <c r="AS679" s="1"/>
      <c r="AZ679" s="1"/>
      <c r="BA679" s="1"/>
      <c r="BB679" s="1"/>
      <c r="BF679" s="1"/>
      <c r="BG679" s="1"/>
      <c r="BH679" s="1"/>
    </row>
    <row r="680" spans="36:60">
      <c r="AJ680" s="1"/>
      <c r="AK680" s="1"/>
      <c r="AL680" s="1"/>
      <c r="AM680" s="1"/>
      <c r="AN680" s="1"/>
      <c r="AO680" s="1"/>
      <c r="AQ680" s="1"/>
      <c r="AR680" s="1"/>
      <c r="AS680" s="1"/>
      <c r="AZ680" s="1"/>
      <c r="BA680" s="1"/>
      <c r="BB680" s="1"/>
      <c r="BF680" s="1"/>
      <c r="BG680" s="1"/>
      <c r="BH680" s="1"/>
    </row>
    <row r="681" spans="36:60">
      <c r="AJ681" s="1"/>
      <c r="AK681" s="1"/>
      <c r="AL681" s="1"/>
      <c r="AM681" s="1"/>
      <c r="AN681" s="1"/>
      <c r="AO681" s="1"/>
      <c r="AQ681" s="1"/>
      <c r="AR681" s="1"/>
      <c r="AS681" s="1"/>
      <c r="AZ681" s="1"/>
      <c r="BA681" s="1"/>
      <c r="BB681" s="1"/>
      <c r="BF681" s="1"/>
      <c r="BG681" s="1"/>
      <c r="BH681" s="1"/>
    </row>
    <row r="682" spans="36:60">
      <c r="AJ682" s="1"/>
      <c r="AK682" s="1"/>
      <c r="AL682" s="1"/>
      <c r="AM682" s="1"/>
      <c r="AN682" s="1"/>
      <c r="AO682" s="1"/>
      <c r="AQ682" s="1"/>
      <c r="AR682" s="1"/>
      <c r="AS682" s="1"/>
      <c r="AZ682" s="1"/>
      <c r="BA682" s="1"/>
      <c r="BB682" s="1"/>
      <c r="BF682" s="1"/>
      <c r="BG682" s="1"/>
      <c r="BH682" s="1"/>
    </row>
    <row r="683" spans="36:60">
      <c r="AJ683" s="1"/>
      <c r="AK683" s="1"/>
      <c r="AL683" s="1"/>
      <c r="AM683" s="1"/>
      <c r="AN683" s="1"/>
      <c r="AO683" s="1"/>
      <c r="AQ683" s="1"/>
      <c r="AR683" s="1"/>
      <c r="AS683" s="1"/>
      <c r="AZ683" s="1"/>
      <c r="BA683" s="1"/>
      <c r="BB683" s="1"/>
      <c r="BF683" s="1"/>
      <c r="BG683" s="1"/>
      <c r="BH683" s="1"/>
    </row>
    <row r="684" spans="36:60">
      <c r="AJ684" s="1"/>
      <c r="AK684" s="1"/>
      <c r="AL684" s="1"/>
      <c r="AM684" s="1"/>
      <c r="AN684" s="1"/>
      <c r="AO684" s="1"/>
      <c r="AQ684" s="1"/>
      <c r="AR684" s="1"/>
      <c r="AS684" s="1"/>
      <c r="AZ684" s="1"/>
      <c r="BA684" s="1"/>
      <c r="BB684" s="1"/>
      <c r="BF684" s="1"/>
      <c r="BG684" s="1"/>
      <c r="BH684" s="1"/>
    </row>
    <row r="685" spans="36:60">
      <c r="AJ685" s="1"/>
      <c r="AK685" s="1"/>
      <c r="AL685" s="1"/>
      <c r="AM685" s="1"/>
      <c r="AN685" s="1"/>
      <c r="AO685" s="1"/>
      <c r="AQ685" s="1"/>
      <c r="AR685" s="1"/>
      <c r="AS685" s="1"/>
      <c r="AZ685" s="1"/>
      <c r="BA685" s="1"/>
      <c r="BB685" s="1"/>
      <c r="BF685" s="1"/>
      <c r="BG685" s="1"/>
      <c r="BH685" s="1"/>
    </row>
    <row r="686" spans="36:60">
      <c r="AJ686" s="1"/>
      <c r="AK686" s="1"/>
      <c r="AL686" s="1"/>
      <c r="AM686" s="1"/>
      <c r="AN686" s="1"/>
      <c r="AO686" s="1"/>
      <c r="AQ686" s="1"/>
      <c r="AR686" s="1"/>
      <c r="AS686" s="1"/>
      <c r="AZ686" s="1"/>
      <c r="BA686" s="1"/>
      <c r="BB686" s="1"/>
      <c r="BF686" s="1"/>
      <c r="BG686" s="1"/>
      <c r="BH686" s="1"/>
    </row>
    <row r="687" spans="36:60">
      <c r="AJ687" s="1"/>
      <c r="AK687" s="1"/>
      <c r="AL687" s="1"/>
      <c r="AM687" s="1"/>
      <c r="AN687" s="1"/>
      <c r="AO687" s="1"/>
      <c r="AQ687" s="1"/>
      <c r="AR687" s="1"/>
      <c r="AS687" s="1"/>
      <c r="AZ687" s="1"/>
      <c r="BA687" s="1"/>
      <c r="BB687" s="1"/>
      <c r="BF687" s="1"/>
      <c r="BG687" s="1"/>
      <c r="BH687" s="1"/>
    </row>
    <row r="688" spans="36:60">
      <c r="AJ688" s="1"/>
      <c r="AK688" s="1"/>
      <c r="AL688" s="1"/>
      <c r="AM688" s="1"/>
      <c r="AN688" s="1"/>
      <c r="AO688" s="1"/>
      <c r="AQ688" s="1"/>
      <c r="AR688" s="1"/>
      <c r="AS688" s="1"/>
      <c r="AZ688" s="1"/>
      <c r="BA688" s="1"/>
      <c r="BB688" s="1"/>
      <c r="BF688" s="1"/>
      <c r="BG688" s="1"/>
      <c r="BH688" s="1"/>
    </row>
    <row r="689" spans="36:60">
      <c r="AJ689" s="1"/>
      <c r="AK689" s="1"/>
      <c r="AL689" s="1"/>
      <c r="AM689" s="1"/>
      <c r="AN689" s="1"/>
      <c r="AO689" s="1"/>
      <c r="AQ689" s="1"/>
      <c r="AR689" s="1"/>
      <c r="AS689" s="1"/>
      <c r="AZ689" s="1"/>
      <c r="BA689" s="1"/>
      <c r="BB689" s="1"/>
      <c r="BF689" s="1"/>
      <c r="BG689" s="1"/>
      <c r="BH689" s="1"/>
    </row>
    <row r="690" spans="36:60">
      <c r="AJ690" s="1"/>
      <c r="AK690" s="1"/>
      <c r="AL690" s="1"/>
      <c r="AM690" s="1"/>
      <c r="AN690" s="1"/>
      <c r="AO690" s="1"/>
      <c r="AQ690" s="1"/>
      <c r="AR690" s="1"/>
      <c r="AS690" s="1"/>
      <c r="AZ690" s="1"/>
      <c r="BA690" s="1"/>
      <c r="BB690" s="1"/>
      <c r="BF690" s="1"/>
      <c r="BG690" s="1"/>
      <c r="BH690" s="1"/>
    </row>
    <row r="691" spans="36:60">
      <c r="AJ691" s="1"/>
      <c r="AK691" s="1"/>
      <c r="AL691" s="1"/>
      <c r="AM691" s="1"/>
      <c r="AN691" s="1"/>
      <c r="AO691" s="1"/>
      <c r="AQ691" s="1"/>
      <c r="AR691" s="1"/>
      <c r="AS691" s="1"/>
      <c r="AZ691" s="1"/>
      <c r="BA691" s="1"/>
      <c r="BB691" s="1"/>
      <c r="BF691" s="1"/>
      <c r="BG691" s="1"/>
      <c r="BH691" s="1"/>
    </row>
    <row r="692" spans="36:60">
      <c r="AJ692" s="1"/>
      <c r="AK692" s="1"/>
      <c r="AL692" s="1"/>
      <c r="AM692" s="1"/>
      <c r="AN692" s="1"/>
      <c r="AO692" s="1"/>
      <c r="AQ692" s="1"/>
      <c r="AR692" s="1"/>
      <c r="AS692" s="1"/>
      <c r="AZ692" s="1"/>
      <c r="BA692" s="1"/>
      <c r="BB692" s="1"/>
      <c r="BF692" s="1"/>
      <c r="BG692" s="1"/>
      <c r="BH692" s="1"/>
    </row>
    <row r="693" spans="36:60">
      <c r="AJ693" s="1"/>
      <c r="AK693" s="1"/>
      <c r="AL693" s="1"/>
      <c r="AM693" s="1"/>
      <c r="AN693" s="1"/>
      <c r="AO693" s="1"/>
      <c r="AQ693" s="1"/>
      <c r="AR693" s="1"/>
      <c r="AS693" s="1"/>
      <c r="AZ693" s="1"/>
      <c r="BA693" s="1"/>
      <c r="BB693" s="1"/>
      <c r="BF693" s="1"/>
      <c r="BG693" s="1"/>
      <c r="BH693" s="1"/>
    </row>
    <row r="694" spans="36:60">
      <c r="AJ694" s="1"/>
      <c r="AK694" s="1"/>
      <c r="AL694" s="1"/>
      <c r="AM694" s="1"/>
      <c r="AN694" s="1"/>
      <c r="AO694" s="1"/>
      <c r="AQ694" s="1"/>
      <c r="AR694" s="1"/>
      <c r="AS694" s="1"/>
      <c r="AZ694" s="1"/>
      <c r="BA694" s="1"/>
      <c r="BB694" s="1"/>
      <c r="BF694" s="1"/>
      <c r="BG694" s="1"/>
      <c r="BH694" s="1"/>
    </row>
    <row r="695" spans="36:60">
      <c r="AJ695" s="1"/>
      <c r="AK695" s="1"/>
      <c r="AL695" s="1"/>
      <c r="AM695" s="1"/>
      <c r="AN695" s="1"/>
      <c r="AO695" s="1"/>
      <c r="AQ695" s="1"/>
      <c r="AR695" s="1"/>
      <c r="AS695" s="1"/>
      <c r="AZ695" s="1"/>
      <c r="BA695" s="1"/>
      <c r="BB695" s="1"/>
      <c r="BF695" s="1"/>
      <c r="BG695" s="1"/>
      <c r="BH695" s="1"/>
    </row>
    <row r="696" spans="36:60">
      <c r="AJ696" s="1"/>
      <c r="AK696" s="1"/>
      <c r="AL696" s="1"/>
      <c r="AM696" s="1"/>
      <c r="AN696" s="1"/>
      <c r="AO696" s="1"/>
      <c r="AQ696" s="1"/>
      <c r="AR696" s="1"/>
      <c r="AS696" s="1"/>
      <c r="AZ696" s="1"/>
      <c r="BA696" s="1"/>
      <c r="BB696" s="1"/>
      <c r="BF696" s="1"/>
      <c r="BG696" s="1"/>
      <c r="BH696" s="1"/>
    </row>
    <row r="697" spans="36:60">
      <c r="AJ697" s="1"/>
      <c r="AK697" s="1"/>
      <c r="AL697" s="1"/>
      <c r="AM697" s="1"/>
      <c r="AN697" s="1"/>
      <c r="AO697" s="1"/>
      <c r="AQ697" s="1"/>
      <c r="AR697" s="1"/>
      <c r="AS697" s="1"/>
      <c r="AZ697" s="1"/>
      <c r="BA697" s="1"/>
      <c r="BB697" s="1"/>
      <c r="BF697" s="1"/>
      <c r="BG697" s="1"/>
      <c r="BH697" s="1"/>
    </row>
    <row r="698" spans="36:60">
      <c r="AJ698" s="1"/>
      <c r="AK698" s="1"/>
      <c r="AL698" s="1"/>
      <c r="AM698" s="1"/>
      <c r="AN698" s="1"/>
      <c r="AO698" s="1"/>
      <c r="AQ698" s="1"/>
      <c r="AR698" s="1"/>
      <c r="AS698" s="1"/>
      <c r="AZ698" s="1"/>
      <c r="BA698" s="1"/>
      <c r="BB698" s="1"/>
      <c r="BF698" s="1"/>
      <c r="BG698" s="1"/>
      <c r="BH698" s="1"/>
    </row>
    <row r="699" spans="36:60">
      <c r="AJ699" s="1"/>
      <c r="AK699" s="1"/>
      <c r="AL699" s="1"/>
      <c r="AM699" s="1"/>
      <c r="AN699" s="1"/>
      <c r="AO699" s="1"/>
      <c r="AQ699" s="1"/>
      <c r="AR699" s="1"/>
      <c r="AS699" s="1"/>
      <c r="AZ699" s="1"/>
      <c r="BA699" s="1"/>
      <c r="BB699" s="1"/>
      <c r="BF699" s="1"/>
      <c r="BG699" s="1"/>
      <c r="BH699" s="1"/>
    </row>
    <row r="700" spans="36:60">
      <c r="AJ700" s="1"/>
      <c r="AK700" s="1"/>
      <c r="AL700" s="1"/>
      <c r="AM700" s="1"/>
      <c r="AN700" s="1"/>
      <c r="AO700" s="1"/>
      <c r="AQ700" s="1"/>
      <c r="AR700" s="1"/>
      <c r="AS700" s="1"/>
      <c r="AZ700" s="1"/>
      <c r="BA700" s="1"/>
      <c r="BB700" s="1"/>
      <c r="BF700" s="1"/>
      <c r="BG700" s="1"/>
      <c r="BH700" s="1"/>
    </row>
    <row r="701" spans="36:60">
      <c r="AJ701" s="1"/>
      <c r="AK701" s="1"/>
      <c r="AL701" s="1"/>
      <c r="AM701" s="1"/>
      <c r="AN701" s="1"/>
      <c r="AO701" s="1"/>
      <c r="AQ701" s="1"/>
      <c r="AR701" s="1"/>
      <c r="AS701" s="1"/>
      <c r="AZ701" s="1"/>
      <c r="BA701" s="1"/>
      <c r="BB701" s="1"/>
      <c r="BF701" s="1"/>
      <c r="BG701" s="1"/>
      <c r="BH701" s="1"/>
    </row>
    <row r="702" spans="36:60">
      <c r="AJ702" s="1"/>
      <c r="AK702" s="1"/>
      <c r="AL702" s="1"/>
      <c r="AM702" s="1"/>
      <c r="AN702" s="1"/>
      <c r="AO702" s="1"/>
      <c r="AQ702" s="1"/>
      <c r="AR702" s="1"/>
      <c r="AS702" s="1"/>
      <c r="AZ702" s="1"/>
      <c r="BA702" s="1"/>
      <c r="BB702" s="1"/>
      <c r="BF702" s="1"/>
      <c r="BG702" s="1"/>
      <c r="BH702" s="1"/>
    </row>
    <row r="703" spans="36:60">
      <c r="AJ703" s="1"/>
      <c r="AK703" s="1"/>
      <c r="AL703" s="1"/>
      <c r="AM703" s="1"/>
      <c r="AN703" s="1"/>
      <c r="AO703" s="1"/>
      <c r="AQ703" s="1"/>
      <c r="AR703" s="1"/>
      <c r="AS703" s="1"/>
      <c r="AZ703" s="1"/>
      <c r="BA703" s="1"/>
      <c r="BB703" s="1"/>
      <c r="BF703" s="1"/>
      <c r="BG703" s="1"/>
      <c r="BH703" s="1"/>
    </row>
    <row r="704" spans="36:60">
      <c r="AJ704" s="1"/>
      <c r="AK704" s="1"/>
      <c r="AL704" s="1"/>
      <c r="AM704" s="1"/>
      <c r="AN704" s="1"/>
      <c r="AO704" s="1"/>
      <c r="AQ704" s="1"/>
      <c r="AR704" s="1"/>
      <c r="AS704" s="1"/>
      <c r="AZ704" s="1"/>
      <c r="BA704" s="1"/>
      <c r="BB704" s="1"/>
      <c r="BF704" s="1"/>
      <c r="BG704" s="1"/>
      <c r="BH704" s="1"/>
    </row>
    <row r="705" spans="36:60">
      <c r="AJ705" s="1"/>
      <c r="AK705" s="1"/>
      <c r="AL705" s="1"/>
      <c r="AM705" s="1"/>
      <c r="AN705" s="1"/>
      <c r="AO705" s="1"/>
      <c r="AQ705" s="1"/>
      <c r="AR705" s="1"/>
      <c r="AS705" s="1"/>
      <c r="AZ705" s="1"/>
      <c r="BA705" s="1"/>
      <c r="BB705" s="1"/>
      <c r="BF705" s="1"/>
      <c r="BG705" s="1"/>
      <c r="BH705" s="1"/>
    </row>
    <row r="706" spans="36:60">
      <c r="AJ706" s="1"/>
      <c r="AK706" s="1"/>
      <c r="AL706" s="1"/>
      <c r="AM706" s="1"/>
      <c r="AN706" s="1"/>
      <c r="AO706" s="1"/>
      <c r="AQ706" s="1"/>
      <c r="AR706" s="1"/>
      <c r="AS706" s="1"/>
      <c r="AZ706" s="1"/>
      <c r="BA706" s="1"/>
      <c r="BB706" s="1"/>
      <c r="BF706" s="1"/>
      <c r="BG706" s="1"/>
      <c r="BH706" s="1"/>
    </row>
    <row r="707" spans="36:60">
      <c r="AJ707" s="1"/>
      <c r="AK707" s="1"/>
      <c r="AL707" s="1"/>
      <c r="AM707" s="1"/>
      <c r="AN707" s="1"/>
      <c r="AO707" s="1"/>
      <c r="AQ707" s="1"/>
      <c r="AR707" s="1"/>
      <c r="AS707" s="1"/>
      <c r="AZ707" s="1"/>
      <c r="BA707" s="1"/>
      <c r="BB707" s="1"/>
      <c r="BF707" s="1"/>
      <c r="BG707" s="1"/>
      <c r="BH707" s="1"/>
    </row>
    <row r="708" spans="36:60">
      <c r="AJ708" s="1"/>
      <c r="AK708" s="1"/>
      <c r="AL708" s="1"/>
      <c r="AM708" s="1"/>
      <c r="AN708" s="1"/>
      <c r="AO708" s="1"/>
      <c r="AQ708" s="1"/>
      <c r="AR708" s="1"/>
      <c r="AS708" s="1"/>
      <c r="AZ708" s="1"/>
      <c r="BA708" s="1"/>
      <c r="BB708" s="1"/>
      <c r="BF708" s="1"/>
      <c r="BG708" s="1"/>
      <c r="BH708" s="1"/>
    </row>
    <row r="709" spans="36:60">
      <c r="AJ709" s="1"/>
      <c r="AK709" s="1"/>
      <c r="AL709" s="1"/>
      <c r="AM709" s="1"/>
      <c r="AN709" s="1"/>
      <c r="AO709" s="1"/>
      <c r="AQ709" s="1"/>
      <c r="AR709" s="1"/>
      <c r="AS709" s="1"/>
      <c r="AZ709" s="1"/>
      <c r="BA709" s="1"/>
      <c r="BB709" s="1"/>
      <c r="BF709" s="1"/>
      <c r="BG709" s="1"/>
      <c r="BH709" s="1"/>
    </row>
    <row r="710" spans="36:60">
      <c r="AJ710" s="1"/>
      <c r="AK710" s="1"/>
      <c r="AL710" s="1"/>
      <c r="AM710" s="1"/>
      <c r="AN710" s="1"/>
      <c r="AO710" s="1"/>
      <c r="AQ710" s="1"/>
      <c r="AR710" s="1"/>
      <c r="AS710" s="1"/>
      <c r="AZ710" s="1"/>
      <c r="BA710" s="1"/>
      <c r="BB710" s="1"/>
      <c r="BF710" s="1"/>
      <c r="BG710" s="1"/>
      <c r="BH710" s="1"/>
    </row>
    <row r="711" spans="36:60">
      <c r="AJ711" s="1"/>
      <c r="AK711" s="1"/>
      <c r="AL711" s="1"/>
      <c r="AM711" s="1"/>
      <c r="AN711" s="1"/>
      <c r="AO711" s="1"/>
      <c r="AQ711" s="1"/>
      <c r="AR711" s="1"/>
      <c r="AS711" s="1"/>
      <c r="AZ711" s="1"/>
      <c r="BA711" s="1"/>
      <c r="BB711" s="1"/>
      <c r="BF711" s="1"/>
      <c r="BG711" s="1"/>
      <c r="BH711" s="1"/>
    </row>
    <row r="712" spans="36:60">
      <c r="AJ712" s="1"/>
      <c r="AK712" s="1"/>
      <c r="AL712" s="1"/>
      <c r="AM712" s="1"/>
      <c r="AN712" s="1"/>
      <c r="AO712" s="1"/>
      <c r="AQ712" s="1"/>
      <c r="AR712" s="1"/>
      <c r="AS712" s="1"/>
      <c r="AZ712" s="1"/>
      <c r="BA712" s="1"/>
      <c r="BB712" s="1"/>
      <c r="BF712" s="1"/>
      <c r="BG712" s="1"/>
      <c r="BH712" s="1"/>
    </row>
    <row r="713" spans="36:60">
      <c r="AJ713" s="1"/>
      <c r="AK713" s="1"/>
      <c r="AL713" s="1"/>
      <c r="AM713" s="1"/>
      <c r="AN713" s="1"/>
      <c r="AO713" s="1"/>
      <c r="AQ713" s="1"/>
      <c r="AR713" s="1"/>
      <c r="AS713" s="1"/>
      <c r="AZ713" s="1"/>
      <c r="BA713" s="1"/>
      <c r="BB713" s="1"/>
      <c r="BF713" s="1"/>
      <c r="BG713" s="1"/>
      <c r="BH713" s="1"/>
    </row>
    <row r="714" spans="36:60">
      <c r="AJ714" s="1"/>
      <c r="AK714" s="1"/>
      <c r="AL714" s="1"/>
      <c r="AM714" s="1"/>
      <c r="AN714" s="1"/>
      <c r="AO714" s="1"/>
      <c r="AQ714" s="1"/>
      <c r="AR714" s="1"/>
      <c r="AS714" s="1"/>
      <c r="AZ714" s="1"/>
      <c r="BA714" s="1"/>
      <c r="BB714" s="1"/>
      <c r="BF714" s="1"/>
      <c r="BG714" s="1"/>
      <c r="BH714" s="1"/>
    </row>
    <row r="715" spans="36:60">
      <c r="AJ715" s="1"/>
      <c r="AK715" s="1"/>
      <c r="AL715" s="1"/>
      <c r="AM715" s="1"/>
      <c r="AN715" s="1"/>
      <c r="AO715" s="1"/>
      <c r="AQ715" s="1"/>
      <c r="AR715" s="1"/>
      <c r="AS715" s="1"/>
      <c r="AZ715" s="1"/>
      <c r="BA715" s="1"/>
      <c r="BB715" s="1"/>
      <c r="BF715" s="1"/>
      <c r="BG715" s="1"/>
      <c r="BH715" s="1"/>
    </row>
    <row r="716" spans="36:60">
      <c r="AJ716" s="1"/>
      <c r="AK716" s="1"/>
      <c r="AL716" s="1"/>
      <c r="AM716" s="1"/>
      <c r="AN716" s="1"/>
      <c r="AO716" s="1"/>
      <c r="AQ716" s="1"/>
      <c r="AR716" s="1"/>
      <c r="AS716" s="1"/>
      <c r="AZ716" s="1"/>
      <c r="BA716" s="1"/>
      <c r="BB716" s="1"/>
      <c r="BF716" s="1"/>
      <c r="BG716" s="1"/>
      <c r="BH716" s="1"/>
    </row>
    <row r="717" spans="36:60">
      <c r="AJ717" s="1"/>
      <c r="AK717" s="1"/>
      <c r="AL717" s="1"/>
      <c r="AM717" s="1"/>
      <c r="AN717" s="1"/>
      <c r="AO717" s="1"/>
      <c r="AQ717" s="1"/>
      <c r="AR717" s="1"/>
      <c r="AS717" s="1"/>
      <c r="AZ717" s="1"/>
      <c r="BA717" s="1"/>
      <c r="BB717" s="1"/>
      <c r="BF717" s="1"/>
      <c r="BG717" s="1"/>
      <c r="BH717" s="1"/>
    </row>
    <row r="718" spans="36:60">
      <c r="AJ718" s="1"/>
      <c r="AK718" s="1"/>
      <c r="AL718" s="1"/>
      <c r="AM718" s="1"/>
      <c r="AN718" s="1"/>
      <c r="AO718" s="1"/>
      <c r="AQ718" s="1"/>
      <c r="AR718" s="1"/>
      <c r="AS718" s="1"/>
      <c r="AZ718" s="1"/>
      <c r="BA718" s="1"/>
      <c r="BB718" s="1"/>
      <c r="BF718" s="1"/>
      <c r="BG718" s="1"/>
      <c r="BH718" s="1"/>
    </row>
    <row r="719" spans="36:60">
      <c r="AJ719" s="1"/>
      <c r="AK719" s="1"/>
      <c r="AL719" s="1"/>
      <c r="AM719" s="1"/>
      <c r="AN719" s="1"/>
      <c r="AO719" s="1"/>
      <c r="AQ719" s="1"/>
      <c r="AR719" s="1"/>
      <c r="AS719" s="1"/>
      <c r="AZ719" s="1"/>
      <c r="BA719" s="1"/>
      <c r="BB719" s="1"/>
      <c r="BF719" s="1"/>
      <c r="BG719" s="1"/>
      <c r="BH719" s="1"/>
    </row>
    <row r="720" spans="36:60">
      <c r="AJ720" s="1"/>
      <c r="AK720" s="1"/>
      <c r="AL720" s="1"/>
      <c r="AM720" s="1"/>
      <c r="AN720" s="1"/>
      <c r="AO720" s="1"/>
      <c r="AQ720" s="1"/>
      <c r="AR720" s="1"/>
      <c r="AS720" s="1"/>
      <c r="AZ720" s="1"/>
      <c r="BA720" s="1"/>
      <c r="BB720" s="1"/>
      <c r="BF720" s="1"/>
      <c r="BG720" s="1"/>
      <c r="BH720" s="1"/>
    </row>
    <row r="721" spans="36:60">
      <c r="AJ721" s="1"/>
      <c r="AK721" s="1"/>
      <c r="AL721" s="1"/>
      <c r="AM721" s="1"/>
      <c r="AN721" s="1"/>
      <c r="AO721" s="1"/>
      <c r="AQ721" s="1"/>
      <c r="AR721" s="1"/>
      <c r="AS721" s="1"/>
      <c r="AZ721" s="1"/>
      <c r="BA721" s="1"/>
      <c r="BB721" s="1"/>
      <c r="BF721" s="1"/>
      <c r="BG721" s="1"/>
      <c r="BH721" s="1"/>
    </row>
    <row r="722" spans="36:60">
      <c r="AJ722" s="1"/>
      <c r="AK722" s="1"/>
      <c r="AL722" s="1"/>
      <c r="AM722" s="1"/>
      <c r="AN722" s="1"/>
      <c r="AO722" s="1"/>
      <c r="AQ722" s="1"/>
      <c r="AR722" s="1"/>
      <c r="AS722" s="1"/>
      <c r="AZ722" s="1"/>
      <c r="BA722" s="1"/>
      <c r="BB722" s="1"/>
      <c r="BF722" s="1"/>
      <c r="BG722" s="1"/>
      <c r="BH722" s="1"/>
    </row>
    <row r="723" spans="36:60">
      <c r="AJ723" s="1"/>
      <c r="AK723" s="1"/>
      <c r="AL723" s="1"/>
      <c r="AM723" s="1"/>
      <c r="AN723" s="1"/>
      <c r="AO723" s="1"/>
      <c r="AQ723" s="1"/>
      <c r="AR723" s="1"/>
      <c r="AS723" s="1"/>
      <c r="AZ723" s="1"/>
      <c r="BA723" s="1"/>
      <c r="BB723" s="1"/>
      <c r="BF723" s="1"/>
      <c r="BG723" s="1"/>
      <c r="BH723" s="1"/>
    </row>
    <row r="724" spans="36:60">
      <c r="AJ724" s="1"/>
      <c r="AK724" s="1"/>
      <c r="AL724" s="1"/>
      <c r="AM724" s="1"/>
      <c r="AN724" s="1"/>
      <c r="AO724" s="1"/>
      <c r="AQ724" s="1"/>
      <c r="AR724" s="1"/>
      <c r="AS724" s="1"/>
      <c r="AZ724" s="1"/>
      <c r="BA724" s="1"/>
      <c r="BB724" s="1"/>
      <c r="BF724" s="1"/>
      <c r="BG724" s="1"/>
      <c r="BH724" s="1"/>
    </row>
    <row r="725" spans="36:60">
      <c r="AJ725" s="1"/>
      <c r="AK725" s="1"/>
      <c r="AL725" s="1"/>
      <c r="AM725" s="1"/>
      <c r="AN725" s="1"/>
      <c r="AO725" s="1"/>
      <c r="AQ725" s="1"/>
      <c r="AR725" s="1"/>
      <c r="AS725" s="1"/>
      <c r="AZ725" s="1"/>
      <c r="BA725" s="1"/>
      <c r="BB725" s="1"/>
      <c r="BF725" s="1"/>
      <c r="BG725" s="1"/>
      <c r="BH725" s="1"/>
    </row>
    <row r="726" spans="36:60">
      <c r="AJ726" s="1"/>
      <c r="AK726" s="1"/>
      <c r="AL726" s="1"/>
      <c r="AM726" s="1"/>
      <c r="AN726" s="1"/>
      <c r="AO726" s="1"/>
      <c r="AQ726" s="1"/>
      <c r="AR726" s="1"/>
      <c r="AS726" s="1"/>
      <c r="AZ726" s="1"/>
      <c r="BA726" s="1"/>
      <c r="BB726" s="1"/>
      <c r="BF726" s="1"/>
      <c r="BG726" s="1"/>
      <c r="BH726" s="1"/>
    </row>
    <row r="727" spans="36:60">
      <c r="AJ727" s="1"/>
      <c r="AK727" s="1"/>
      <c r="AL727" s="1"/>
      <c r="AM727" s="1"/>
      <c r="AN727" s="1"/>
      <c r="AO727" s="1"/>
      <c r="AQ727" s="1"/>
      <c r="AR727" s="1"/>
      <c r="AS727" s="1"/>
      <c r="AZ727" s="1"/>
      <c r="BA727" s="1"/>
      <c r="BB727" s="1"/>
      <c r="BF727" s="1"/>
      <c r="BG727" s="1"/>
      <c r="BH727" s="1"/>
    </row>
    <row r="728" spans="36:60">
      <c r="AJ728" s="1"/>
      <c r="AK728" s="1"/>
      <c r="AL728" s="1"/>
      <c r="AM728" s="1"/>
      <c r="AN728" s="1"/>
      <c r="AO728" s="1"/>
      <c r="AQ728" s="1"/>
      <c r="AR728" s="1"/>
      <c r="AS728" s="1"/>
      <c r="AZ728" s="1"/>
      <c r="BA728" s="1"/>
      <c r="BB728" s="1"/>
      <c r="BF728" s="1"/>
      <c r="BG728" s="1"/>
      <c r="BH728" s="1"/>
    </row>
    <row r="729" spans="36:60">
      <c r="AJ729" s="1"/>
      <c r="AK729" s="1"/>
      <c r="AL729" s="1"/>
      <c r="AM729" s="1"/>
      <c r="AN729" s="1"/>
      <c r="AO729" s="1"/>
      <c r="AQ729" s="1"/>
      <c r="AR729" s="1"/>
      <c r="AS729" s="1"/>
      <c r="AZ729" s="1"/>
      <c r="BA729" s="1"/>
      <c r="BB729" s="1"/>
      <c r="BF729" s="1"/>
      <c r="BG729" s="1"/>
      <c r="BH729" s="1"/>
    </row>
    <row r="730" spans="36:60">
      <c r="AJ730" s="1"/>
      <c r="AK730" s="1"/>
      <c r="AL730" s="1"/>
      <c r="AM730" s="1"/>
      <c r="AN730" s="1"/>
      <c r="AO730" s="1"/>
      <c r="AQ730" s="1"/>
      <c r="AR730" s="1"/>
      <c r="AS730" s="1"/>
      <c r="AZ730" s="1"/>
      <c r="BA730" s="1"/>
      <c r="BB730" s="1"/>
      <c r="BF730" s="1"/>
      <c r="BG730" s="1"/>
      <c r="BH730" s="1"/>
    </row>
    <row r="731" spans="36:60">
      <c r="AJ731" s="1"/>
      <c r="AK731" s="1"/>
      <c r="AL731" s="1"/>
      <c r="AM731" s="1"/>
      <c r="AN731" s="1"/>
      <c r="AO731" s="1"/>
      <c r="AQ731" s="1"/>
      <c r="AR731" s="1"/>
      <c r="AS731" s="1"/>
      <c r="AZ731" s="1"/>
      <c r="BA731" s="1"/>
      <c r="BB731" s="1"/>
      <c r="BF731" s="1"/>
      <c r="BG731" s="1"/>
      <c r="BH731" s="1"/>
    </row>
    <row r="732" spans="36:60">
      <c r="AJ732" s="1"/>
      <c r="AK732" s="1"/>
      <c r="AL732" s="1"/>
      <c r="AM732" s="1"/>
      <c r="AN732" s="1"/>
      <c r="AO732" s="1"/>
      <c r="AQ732" s="1"/>
      <c r="AR732" s="1"/>
      <c r="AS732" s="1"/>
      <c r="AZ732" s="1"/>
      <c r="BA732" s="1"/>
      <c r="BB732" s="1"/>
      <c r="BF732" s="1"/>
      <c r="BG732" s="1"/>
      <c r="BH732" s="1"/>
    </row>
    <row r="733" spans="36:60">
      <c r="AJ733" s="1"/>
      <c r="AK733" s="1"/>
      <c r="AL733" s="1"/>
      <c r="AM733" s="1"/>
      <c r="AN733" s="1"/>
      <c r="AO733" s="1"/>
      <c r="AQ733" s="1"/>
      <c r="AR733" s="1"/>
      <c r="AS733" s="1"/>
      <c r="AZ733" s="1"/>
      <c r="BA733" s="1"/>
      <c r="BB733" s="1"/>
      <c r="BF733" s="1"/>
      <c r="BG733" s="1"/>
      <c r="BH733" s="1"/>
    </row>
    <row r="734" spans="36:60">
      <c r="AJ734" s="1"/>
      <c r="AK734" s="1"/>
      <c r="AL734" s="1"/>
      <c r="AM734" s="1"/>
      <c r="AN734" s="1"/>
      <c r="AO734" s="1"/>
      <c r="AQ734" s="1"/>
      <c r="AR734" s="1"/>
      <c r="AS734" s="1"/>
      <c r="AZ734" s="1"/>
      <c r="BA734" s="1"/>
      <c r="BB734" s="1"/>
      <c r="BF734" s="1"/>
      <c r="BG734" s="1"/>
      <c r="BH734" s="1"/>
    </row>
    <row r="735" spans="36:60">
      <c r="AJ735" s="1"/>
      <c r="AK735" s="1"/>
      <c r="AL735" s="1"/>
      <c r="AM735" s="1"/>
      <c r="AN735" s="1"/>
      <c r="AO735" s="1"/>
      <c r="AQ735" s="1"/>
      <c r="AR735" s="1"/>
      <c r="AS735" s="1"/>
      <c r="AZ735" s="1"/>
      <c r="BA735" s="1"/>
      <c r="BB735" s="1"/>
      <c r="BF735" s="1"/>
      <c r="BG735" s="1"/>
      <c r="BH735" s="1"/>
    </row>
    <row r="736" spans="36:60">
      <c r="AJ736" s="1"/>
      <c r="AK736" s="1"/>
      <c r="AL736" s="1"/>
      <c r="AM736" s="1"/>
      <c r="AN736" s="1"/>
      <c r="AO736" s="1"/>
      <c r="AQ736" s="1"/>
      <c r="AR736" s="1"/>
      <c r="AS736" s="1"/>
      <c r="AZ736" s="1"/>
      <c r="BA736" s="1"/>
      <c r="BB736" s="1"/>
      <c r="BF736" s="1"/>
      <c r="BG736" s="1"/>
      <c r="BH736" s="1"/>
    </row>
    <row r="737" spans="36:60">
      <c r="AJ737" s="1"/>
      <c r="AK737" s="1"/>
      <c r="AL737" s="1"/>
      <c r="AM737" s="1"/>
      <c r="AN737" s="1"/>
      <c r="AO737" s="1"/>
      <c r="AQ737" s="1"/>
      <c r="AR737" s="1"/>
      <c r="AS737" s="1"/>
      <c r="AZ737" s="1"/>
      <c r="BA737" s="1"/>
      <c r="BB737" s="1"/>
      <c r="BF737" s="1"/>
      <c r="BG737" s="1"/>
      <c r="BH737" s="1"/>
    </row>
    <row r="738" spans="36:60">
      <c r="AJ738" s="1"/>
      <c r="AK738" s="1"/>
      <c r="AL738" s="1"/>
      <c r="AM738" s="1"/>
      <c r="AN738" s="1"/>
      <c r="AO738" s="1"/>
      <c r="AQ738" s="1"/>
      <c r="AR738" s="1"/>
      <c r="AS738" s="1"/>
      <c r="AZ738" s="1"/>
      <c r="BA738" s="1"/>
      <c r="BB738" s="1"/>
      <c r="BF738" s="1"/>
      <c r="BG738" s="1"/>
      <c r="BH738" s="1"/>
    </row>
    <row r="739" spans="36:60">
      <c r="AJ739" s="1"/>
      <c r="AK739" s="1"/>
      <c r="AL739" s="1"/>
      <c r="AM739" s="1"/>
      <c r="AN739" s="1"/>
      <c r="AO739" s="1"/>
      <c r="AQ739" s="1"/>
      <c r="AR739" s="1"/>
      <c r="AS739" s="1"/>
      <c r="AZ739" s="1"/>
      <c r="BA739" s="1"/>
      <c r="BB739" s="1"/>
      <c r="BF739" s="1"/>
      <c r="BG739" s="1"/>
      <c r="BH739" s="1"/>
    </row>
    <row r="740" spans="36:60">
      <c r="AJ740" s="1"/>
      <c r="AK740" s="1"/>
      <c r="AL740" s="1"/>
      <c r="AM740" s="1"/>
      <c r="AN740" s="1"/>
      <c r="AO740" s="1"/>
      <c r="AQ740" s="1"/>
      <c r="AR740" s="1"/>
      <c r="AS740" s="1"/>
      <c r="AZ740" s="1"/>
      <c r="BA740" s="1"/>
      <c r="BB740" s="1"/>
      <c r="BF740" s="1"/>
      <c r="BG740" s="1"/>
      <c r="BH740" s="1"/>
    </row>
    <row r="741" spans="36:60">
      <c r="AJ741" s="1"/>
      <c r="AK741" s="1"/>
      <c r="AL741" s="1"/>
      <c r="AM741" s="1"/>
      <c r="AN741" s="1"/>
      <c r="AO741" s="1"/>
      <c r="AQ741" s="1"/>
      <c r="AR741" s="1"/>
      <c r="AS741" s="1"/>
      <c r="AZ741" s="1"/>
      <c r="BA741" s="1"/>
      <c r="BB741" s="1"/>
      <c r="BF741" s="1"/>
      <c r="BG741" s="1"/>
      <c r="BH741" s="1"/>
    </row>
    <row r="742" spans="36:60">
      <c r="AJ742" s="1"/>
      <c r="AK742" s="1"/>
      <c r="AL742" s="1"/>
      <c r="AM742" s="1"/>
      <c r="AN742" s="1"/>
      <c r="AO742" s="1"/>
      <c r="AQ742" s="1"/>
      <c r="AR742" s="1"/>
      <c r="AS742" s="1"/>
      <c r="AZ742" s="1"/>
      <c r="BA742" s="1"/>
      <c r="BB742" s="1"/>
      <c r="BF742" s="1"/>
      <c r="BG742" s="1"/>
      <c r="BH742" s="1"/>
    </row>
    <row r="743" spans="36:60">
      <c r="AJ743" s="1"/>
      <c r="AK743" s="1"/>
      <c r="AL743" s="1"/>
      <c r="AM743" s="1"/>
      <c r="AN743" s="1"/>
      <c r="AO743" s="1"/>
      <c r="AQ743" s="1"/>
      <c r="AR743" s="1"/>
      <c r="AS743" s="1"/>
      <c r="AZ743" s="1"/>
      <c r="BA743" s="1"/>
      <c r="BB743" s="1"/>
      <c r="BF743" s="1"/>
      <c r="BG743" s="1"/>
      <c r="BH743" s="1"/>
    </row>
    <row r="744" spans="36:60">
      <c r="AJ744" s="1"/>
      <c r="AK744" s="1"/>
      <c r="AL744" s="1"/>
      <c r="AM744" s="1"/>
      <c r="AN744" s="1"/>
      <c r="AO744" s="1"/>
      <c r="AQ744" s="1"/>
      <c r="AR744" s="1"/>
      <c r="AS744" s="1"/>
      <c r="AZ744" s="1"/>
      <c r="BA744" s="1"/>
      <c r="BB744" s="1"/>
      <c r="BF744" s="1"/>
      <c r="BG744" s="1"/>
      <c r="BH744" s="1"/>
    </row>
    <row r="745" spans="36:60">
      <c r="AJ745" s="1"/>
      <c r="AK745" s="1"/>
      <c r="AL745" s="1"/>
      <c r="AM745" s="1"/>
      <c r="AN745" s="1"/>
      <c r="AO745" s="1"/>
      <c r="AQ745" s="1"/>
      <c r="AR745" s="1"/>
      <c r="AS745" s="1"/>
      <c r="AZ745" s="1"/>
      <c r="BA745" s="1"/>
      <c r="BB745" s="1"/>
      <c r="BF745" s="1"/>
      <c r="BG745" s="1"/>
      <c r="BH745" s="1"/>
    </row>
    <row r="746" spans="36:60">
      <c r="AJ746" s="1"/>
      <c r="AK746" s="1"/>
      <c r="AL746" s="1"/>
      <c r="AM746" s="1"/>
      <c r="AN746" s="1"/>
      <c r="AO746" s="1"/>
      <c r="AQ746" s="1"/>
      <c r="AR746" s="1"/>
      <c r="AS746" s="1"/>
      <c r="AZ746" s="1"/>
      <c r="BA746" s="1"/>
      <c r="BB746" s="1"/>
      <c r="BF746" s="1"/>
      <c r="BG746" s="1"/>
      <c r="BH746" s="1"/>
    </row>
    <row r="747" spans="36:60">
      <c r="AJ747" s="1"/>
      <c r="AK747" s="1"/>
      <c r="AL747" s="1"/>
      <c r="AM747" s="1"/>
      <c r="AN747" s="1"/>
      <c r="AO747" s="1"/>
      <c r="AQ747" s="1"/>
      <c r="AR747" s="1"/>
      <c r="AS747" s="1"/>
      <c r="AZ747" s="1"/>
      <c r="BA747" s="1"/>
      <c r="BB747" s="1"/>
      <c r="BF747" s="1"/>
      <c r="BG747" s="1"/>
      <c r="BH747" s="1"/>
    </row>
    <row r="748" spans="36:60">
      <c r="AJ748" s="1"/>
      <c r="AK748" s="1"/>
      <c r="AL748" s="1"/>
      <c r="AM748" s="1"/>
      <c r="AN748" s="1"/>
      <c r="AO748" s="1"/>
      <c r="AQ748" s="1"/>
      <c r="AR748" s="1"/>
      <c r="AS748" s="1"/>
      <c r="AZ748" s="1"/>
      <c r="BA748" s="1"/>
      <c r="BB748" s="1"/>
      <c r="BF748" s="1"/>
      <c r="BG748" s="1"/>
      <c r="BH748" s="1"/>
    </row>
    <row r="749" spans="36:60">
      <c r="AJ749" s="1"/>
      <c r="AK749" s="1"/>
      <c r="AL749" s="1"/>
      <c r="AM749" s="1"/>
      <c r="AN749" s="1"/>
      <c r="AO749" s="1"/>
      <c r="AQ749" s="1"/>
      <c r="AR749" s="1"/>
      <c r="AS749" s="1"/>
      <c r="AZ749" s="1"/>
      <c r="BA749" s="1"/>
      <c r="BB749" s="1"/>
      <c r="BF749" s="1"/>
      <c r="BG749" s="1"/>
      <c r="BH749" s="1"/>
    </row>
    <row r="750" spans="36:60">
      <c r="AJ750" s="1"/>
      <c r="AK750" s="1"/>
      <c r="AL750" s="1"/>
      <c r="AM750" s="1"/>
      <c r="AN750" s="1"/>
      <c r="AO750" s="1"/>
      <c r="AQ750" s="1"/>
      <c r="AR750" s="1"/>
      <c r="AS750" s="1"/>
      <c r="AZ750" s="1"/>
      <c r="BA750" s="1"/>
      <c r="BB750" s="1"/>
      <c r="BF750" s="1"/>
      <c r="BG750" s="1"/>
      <c r="BH750" s="1"/>
    </row>
    <row r="751" spans="36:60">
      <c r="AJ751" s="1"/>
      <c r="AK751" s="1"/>
      <c r="AL751" s="1"/>
      <c r="AM751" s="1"/>
      <c r="AN751" s="1"/>
      <c r="AO751" s="1"/>
      <c r="AQ751" s="1"/>
      <c r="AR751" s="1"/>
      <c r="AS751" s="1"/>
      <c r="AZ751" s="1"/>
      <c r="BA751" s="1"/>
      <c r="BB751" s="1"/>
      <c r="BF751" s="1"/>
      <c r="BG751" s="1"/>
      <c r="BH751" s="1"/>
    </row>
    <row r="752" spans="36:60">
      <c r="AJ752" s="1"/>
      <c r="AK752" s="1"/>
      <c r="AL752" s="1"/>
      <c r="AM752" s="1"/>
      <c r="AN752" s="1"/>
      <c r="AO752" s="1"/>
      <c r="AQ752" s="1"/>
      <c r="AR752" s="1"/>
      <c r="AS752" s="1"/>
      <c r="AZ752" s="1"/>
      <c r="BA752" s="1"/>
      <c r="BB752" s="1"/>
      <c r="BF752" s="1"/>
      <c r="BG752" s="1"/>
      <c r="BH752" s="1"/>
    </row>
    <row r="753" spans="36:60">
      <c r="AJ753" s="1"/>
      <c r="AK753" s="1"/>
      <c r="AL753" s="1"/>
      <c r="AM753" s="1"/>
      <c r="AN753" s="1"/>
      <c r="AO753" s="1"/>
      <c r="AQ753" s="1"/>
      <c r="AR753" s="1"/>
      <c r="AS753" s="1"/>
      <c r="AZ753" s="1"/>
      <c r="BA753" s="1"/>
      <c r="BB753" s="1"/>
      <c r="BF753" s="1"/>
      <c r="BG753" s="1"/>
      <c r="BH753" s="1"/>
    </row>
    <row r="754" spans="36:60">
      <c r="AJ754" s="1"/>
      <c r="AK754" s="1"/>
      <c r="AL754" s="1"/>
      <c r="AM754" s="1"/>
      <c r="AN754" s="1"/>
      <c r="AO754" s="1"/>
      <c r="AQ754" s="1"/>
      <c r="AR754" s="1"/>
      <c r="AS754" s="1"/>
      <c r="AZ754" s="1"/>
      <c r="BA754" s="1"/>
      <c r="BB754" s="1"/>
      <c r="BF754" s="1"/>
      <c r="BG754" s="1"/>
      <c r="BH754" s="1"/>
    </row>
    <row r="755" spans="36:60">
      <c r="AJ755" s="1"/>
      <c r="AK755" s="1"/>
      <c r="AL755" s="1"/>
      <c r="AM755" s="1"/>
      <c r="AN755" s="1"/>
      <c r="AO755" s="1"/>
      <c r="AQ755" s="1"/>
      <c r="AR755" s="1"/>
      <c r="AS755" s="1"/>
      <c r="AZ755" s="1"/>
      <c r="BA755" s="1"/>
      <c r="BB755" s="1"/>
      <c r="BF755" s="1"/>
      <c r="BG755" s="1"/>
      <c r="BH755" s="1"/>
    </row>
    <row r="756" spans="36:60">
      <c r="AJ756" s="1"/>
      <c r="AK756" s="1"/>
      <c r="AL756" s="1"/>
      <c r="AM756" s="1"/>
      <c r="AN756" s="1"/>
      <c r="AO756" s="1"/>
      <c r="AQ756" s="1"/>
      <c r="AR756" s="1"/>
      <c r="AS756" s="1"/>
      <c r="AZ756" s="1"/>
      <c r="BA756" s="1"/>
      <c r="BB756" s="1"/>
      <c r="BF756" s="1"/>
      <c r="BG756" s="1"/>
      <c r="BH756" s="1"/>
    </row>
    <row r="757" spans="36:60">
      <c r="AJ757" s="1"/>
      <c r="AK757" s="1"/>
      <c r="AL757" s="1"/>
      <c r="AM757" s="1"/>
      <c r="AN757" s="1"/>
      <c r="AO757" s="1"/>
      <c r="AQ757" s="1"/>
      <c r="AR757" s="1"/>
      <c r="AS757" s="1"/>
      <c r="AZ757" s="1"/>
      <c r="BA757" s="1"/>
      <c r="BB757" s="1"/>
      <c r="BF757" s="1"/>
      <c r="BG757" s="1"/>
      <c r="BH757" s="1"/>
    </row>
    <row r="758" spans="36:60">
      <c r="AJ758" s="1"/>
      <c r="AK758" s="1"/>
      <c r="AL758" s="1"/>
      <c r="AM758" s="1"/>
      <c r="AN758" s="1"/>
      <c r="AO758" s="1"/>
      <c r="AQ758" s="1"/>
      <c r="AR758" s="1"/>
      <c r="AS758" s="1"/>
      <c r="AZ758" s="1"/>
      <c r="BA758" s="1"/>
      <c r="BB758" s="1"/>
      <c r="BF758" s="1"/>
      <c r="BG758" s="1"/>
      <c r="BH758" s="1"/>
    </row>
    <row r="759" spans="36:60">
      <c r="AJ759" s="1"/>
      <c r="AK759" s="1"/>
      <c r="AL759" s="1"/>
      <c r="AM759" s="1"/>
      <c r="AN759" s="1"/>
      <c r="AO759" s="1"/>
      <c r="AQ759" s="1"/>
      <c r="AR759" s="1"/>
      <c r="AS759" s="1"/>
      <c r="AZ759" s="1"/>
      <c r="BA759" s="1"/>
      <c r="BB759" s="1"/>
      <c r="BF759" s="1"/>
      <c r="BG759" s="1"/>
      <c r="BH759" s="1"/>
    </row>
    <row r="760" spans="36:60">
      <c r="AJ760" s="1"/>
      <c r="AK760" s="1"/>
      <c r="AL760" s="1"/>
      <c r="AM760" s="1"/>
      <c r="AN760" s="1"/>
      <c r="AO760" s="1"/>
      <c r="AQ760" s="1"/>
      <c r="AR760" s="1"/>
      <c r="AS760" s="1"/>
      <c r="AZ760" s="1"/>
      <c r="BA760" s="1"/>
      <c r="BB760" s="1"/>
      <c r="BF760" s="1"/>
      <c r="BG760" s="1"/>
      <c r="BH760" s="1"/>
    </row>
    <row r="761" spans="36:60">
      <c r="AJ761" s="1"/>
      <c r="AK761" s="1"/>
      <c r="AL761" s="1"/>
      <c r="AM761" s="1"/>
      <c r="AN761" s="1"/>
      <c r="AO761" s="1"/>
      <c r="AQ761" s="1"/>
      <c r="AR761" s="1"/>
      <c r="AS761" s="1"/>
      <c r="AZ761" s="1"/>
      <c r="BA761" s="1"/>
      <c r="BB761" s="1"/>
      <c r="BF761" s="1"/>
      <c r="BG761" s="1"/>
      <c r="BH761" s="1"/>
    </row>
    <row r="762" spans="36:60">
      <c r="AJ762" s="1"/>
      <c r="AK762" s="1"/>
      <c r="AL762" s="1"/>
      <c r="AM762" s="1"/>
      <c r="AN762" s="1"/>
      <c r="AO762" s="1"/>
      <c r="AQ762" s="1"/>
      <c r="AR762" s="1"/>
      <c r="AS762" s="1"/>
      <c r="AZ762" s="1"/>
      <c r="BA762" s="1"/>
      <c r="BB762" s="1"/>
      <c r="BF762" s="1"/>
      <c r="BG762" s="1"/>
      <c r="BH762" s="1"/>
    </row>
    <row r="763" spans="36:60">
      <c r="AJ763" s="1"/>
      <c r="AK763" s="1"/>
      <c r="AL763" s="1"/>
      <c r="AM763" s="1"/>
      <c r="AN763" s="1"/>
      <c r="AO763" s="1"/>
      <c r="AQ763" s="1"/>
      <c r="AR763" s="1"/>
      <c r="AS763" s="1"/>
      <c r="AZ763" s="1"/>
      <c r="BA763" s="1"/>
      <c r="BB763" s="1"/>
      <c r="BF763" s="1"/>
      <c r="BG763" s="1"/>
      <c r="BH763" s="1"/>
    </row>
    <row r="764" spans="36:60">
      <c r="AJ764" s="1"/>
      <c r="AK764" s="1"/>
      <c r="AL764" s="1"/>
      <c r="AM764" s="1"/>
      <c r="AN764" s="1"/>
      <c r="AO764" s="1"/>
      <c r="AQ764" s="1"/>
      <c r="AR764" s="1"/>
      <c r="AS764" s="1"/>
      <c r="AZ764" s="1"/>
      <c r="BA764" s="1"/>
      <c r="BB764" s="1"/>
      <c r="BF764" s="1"/>
      <c r="BG764" s="1"/>
      <c r="BH764" s="1"/>
    </row>
    <row r="765" spans="36:60">
      <c r="AJ765" s="1"/>
      <c r="AK765" s="1"/>
      <c r="AL765" s="1"/>
      <c r="AM765" s="1"/>
      <c r="AN765" s="1"/>
      <c r="AO765" s="1"/>
      <c r="AQ765" s="1"/>
      <c r="AR765" s="1"/>
      <c r="AS765" s="1"/>
      <c r="AZ765" s="1"/>
      <c r="BA765" s="1"/>
      <c r="BB765" s="1"/>
      <c r="BF765" s="1"/>
      <c r="BG765" s="1"/>
      <c r="BH765" s="1"/>
    </row>
    <row r="766" spans="36:60">
      <c r="AJ766" s="1"/>
      <c r="AK766" s="1"/>
      <c r="AL766" s="1"/>
      <c r="AM766" s="1"/>
      <c r="AN766" s="1"/>
      <c r="AO766" s="1"/>
      <c r="AQ766" s="1"/>
      <c r="AR766" s="1"/>
      <c r="AS766" s="1"/>
      <c r="AZ766" s="1"/>
      <c r="BA766" s="1"/>
      <c r="BB766" s="1"/>
      <c r="BF766" s="1"/>
      <c r="BG766" s="1"/>
      <c r="BH766" s="1"/>
    </row>
    <row r="767" spans="36:60">
      <c r="AJ767" s="1"/>
      <c r="AK767" s="1"/>
      <c r="AL767" s="1"/>
      <c r="AM767" s="1"/>
      <c r="AN767" s="1"/>
      <c r="AO767" s="1"/>
      <c r="AQ767" s="1"/>
      <c r="AR767" s="1"/>
      <c r="AS767" s="1"/>
      <c r="AZ767" s="1"/>
      <c r="BA767" s="1"/>
      <c r="BB767" s="1"/>
      <c r="BF767" s="1"/>
      <c r="BG767" s="1"/>
      <c r="BH767" s="1"/>
    </row>
    <row r="768" spans="36:60">
      <c r="AJ768" s="1"/>
      <c r="AK768" s="1"/>
      <c r="AL768" s="1"/>
      <c r="AM768" s="1"/>
      <c r="AN768" s="1"/>
      <c r="AO768" s="1"/>
      <c r="AQ768" s="1"/>
      <c r="AR768" s="1"/>
      <c r="AS768" s="1"/>
      <c r="AZ768" s="1"/>
      <c r="BA768" s="1"/>
      <c r="BB768" s="1"/>
      <c r="BF768" s="1"/>
      <c r="BG768" s="1"/>
      <c r="BH768" s="1"/>
    </row>
    <row r="769" spans="36:60">
      <c r="AJ769" s="1"/>
      <c r="AK769" s="1"/>
      <c r="AL769" s="1"/>
      <c r="AM769" s="1"/>
      <c r="AN769" s="1"/>
      <c r="AO769" s="1"/>
      <c r="AQ769" s="1"/>
      <c r="AR769" s="1"/>
      <c r="AS769" s="1"/>
      <c r="AZ769" s="1"/>
      <c r="BA769" s="1"/>
      <c r="BB769" s="1"/>
      <c r="BF769" s="1"/>
      <c r="BG769" s="1"/>
      <c r="BH769" s="1"/>
    </row>
    <row r="770" spans="36:60">
      <c r="AJ770" s="1"/>
      <c r="AK770" s="1"/>
      <c r="AL770" s="1"/>
      <c r="AM770" s="1"/>
      <c r="AN770" s="1"/>
      <c r="AO770" s="1"/>
      <c r="AQ770" s="1"/>
      <c r="AR770" s="1"/>
      <c r="AS770" s="1"/>
      <c r="AZ770" s="1"/>
      <c r="BA770" s="1"/>
      <c r="BB770" s="1"/>
      <c r="BF770" s="1"/>
      <c r="BG770" s="1"/>
      <c r="BH770" s="1"/>
    </row>
    <row r="771" spans="36:60">
      <c r="AJ771" s="1"/>
      <c r="AK771" s="1"/>
      <c r="AL771" s="1"/>
      <c r="AM771" s="1"/>
      <c r="AN771" s="1"/>
      <c r="AO771" s="1"/>
      <c r="AQ771" s="1"/>
      <c r="AR771" s="1"/>
      <c r="AS771" s="1"/>
      <c r="AZ771" s="1"/>
      <c r="BA771" s="1"/>
      <c r="BB771" s="1"/>
      <c r="BF771" s="1"/>
      <c r="BG771" s="1"/>
      <c r="BH771" s="1"/>
    </row>
    <row r="772" spans="36:60">
      <c r="AJ772" s="1"/>
      <c r="AK772" s="1"/>
      <c r="AL772" s="1"/>
      <c r="AM772" s="1"/>
      <c r="AN772" s="1"/>
      <c r="AO772" s="1"/>
      <c r="AQ772" s="1"/>
      <c r="AR772" s="1"/>
      <c r="AS772" s="1"/>
      <c r="AZ772" s="1"/>
      <c r="BA772" s="1"/>
      <c r="BB772" s="1"/>
      <c r="BF772" s="1"/>
      <c r="BG772" s="1"/>
      <c r="BH772" s="1"/>
    </row>
    <row r="773" spans="36:60">
      <c r="AJ773" s="1"/>
      <c r="AK773" s="1"/>
      <c r="AL773" s="1"/>
      <c r="AM773" s="1"/>
      <c r="AN773" s="1"/>
      <c r="AO773" s="1"/>
      <c r="AQ773" s="1"/>
      <c r="AR773" s="1"/>
      <c r="AS773" s="1"/>
      <c r="AZ773" s="1"/>
      <c r="BA773" s="1"/>
      <c r="BB773" s="1"/>
      <c r="BF773" s="1"/>
      <c r="BG773" s="1"/>
      <c r="BH773" s="1"/>
    </row>
    <row r="774" spans="36:60">
      <c r="AJ774" s="1"/>
      <c r="AK774" s="1"/>
      <c r="AL774" s="1"/>
      <c r="AM774" s="1"/>
      <c r="AN774" s="1"/>
      <c r="AO774" s="1"/>
      <c r="AQ774" s="1"/>
      <c r="AR774" s="1"/>
      <c r="AS774" s="1"/>
      <c r="AZ774" s="1"/>
      <c r="BA774" s="1"/>
      <c r="BB774" s="1"/>
      <c r="BF774" s="1"/>
      <c r="BG774" s="1"/>
      <c r="BH774" s="1"/>
    </row>
    <row r="775" spans="36:60">
      <c r="AJ775" s="1"/>
      <c r="AK775" s="1"/>
      <c r="AL775" s="1"/>
      <c r="AM775" s="1"/>
      <c r="AN775" s="1"/>
      <c r="AO775" s="1"/>
      <c r="AQ775" s="1"/>
      <c r="AR775" s="1"/>
      <c r="AS775" s="1"/>
      <c r="AZ775" s="1"/>
      <c r="BA775" s="1"/>
      <c r="BB775" s="1"/>
      <c r="BF775" s="1"/>
      <c r="BG775" s="1"/>
      <c r="BH775" s="1"/>
    </row>
    <row r="776" spans="36:60">
      <c r="AJ776" s="1"/>
      <c r="AK776" s="1"/>
      <c r="AL776" s="1"/>
      <c r="AM776" s="1"/>
      <c r="AN776" s="1"/>
      <c r="AO776" s="1"/>
      <c r="AQ776" s="1"/>
      <c r="AR776" s="1"/>
      <c r="AS776" s="1"/>
      <c r="AZ776" s="1"/>
      <c r="BA776" s="1"/>
      <c r="BB776" s="1"/>
      <c r="BF776" s="1"/>
      <c r="BG776" s="1"/>
      <c r="BH776" s="1"/>
    </row>
    <row r="777" spans="36:60">
      <c r="AJ777" s="1"/>
      <c r="AK777" s="1"/>
      <c r="AL777" s="1"/>
      <c r="AM777" s="1"/>
      <c r="AN777" s="1"/>
      <c r="AO777" s="1"/>
      <c r="AQ777" s="1"/>
      <c r="AR777" s="1"/>
      <c r="AS777" s="1"/>
      <c r="AZ777" s="1"/>
      <c r="BA777" s="1"/>
      <c r="BB777" s="1"/>
      <c r="BF777" s="1"/>
      <c r="BG777" s="1"/>
      <c r="BH777" s="1"/>
    </row>
    <row r="778" spans="36:60">
      <c r="AJ778" s="1"/>
      <c r="AK778" s="1"/>
      <c r="AL778" s="1"/>
      <c r="AM778" s="1"/>
      <c r="AN778" s="1"/>
      <c r="AO778" s="1"/>
      <c r="AQ778" s="1"/>
      <c r="AR778" s="1"/>
      <c r="AS778" s="1"/>
      <c r="AZ778" s="1"/>
      <c r="BA778" s="1"/>
      <c r="BB778" s="1"/>
      <c r="BF778" s="1"/>
      <c r="BG778" s="1"/>
      <c r="BH778" s="1"/>
    </row>
    <row r="779" spans="36:60">
      <c r="AJ779" s="1"/>
      <c r="AK779" s="1"/>
      <c r="AL779" s="1"/>
      <c r="AM779" s="1"/>
      <c r="AN779" s="1"/>
      <c r="AO779" s="1"/>
      <c r="AQ779" s="1"/>
      <c r="AR779" s="1"/>
      <c r="AS779" s="1"/>
      <c r="AZ779" s="1"/>
      <c r="BA779" s="1"/>
      <c r="BB779" s="1"/>
      <c r="BF779" s="1"/>
      <c r="BG779" s="1"/>
      <c r="BH779" s="1"/>
    </row>
    <row r="780" spans="36:60">
      <c r="AJ780" s="1"/>
      <c r="AK780" s="1"/>
      <c r="AL780" s="1"/>
      <c r="AM780" s="1"/>
      <c r="AN780" s="1"/>
      <c r="AO780" s="1"/>
      <c r="AQ780" s="1"/>
      <c r="AR780" s="1"/>
      <c r="AS780" s="1"/>
      <c r="AZ780" s="1"/>
      <c r="BA780" s="1"/>
      <c r="BB780" s="1"/>
      <c r="BF780" s="1"/>
      <c r="BG780" s="1"/>
      <c r="BH780" s="1"/>
    </row>
    <row r="781" spans="36:60">
      <c r="AJ781" s="1"/>
      <c r="AK781" s="1"/>
      <c r="AL781" s="1"/>
      <c r="AM781" s="1"/>
      <c r="AN781" s="1"/>
      <c r="AO781" s="1"/>
      <c r="AQ781" s="1"/>
      <c r="AR781" s="1"/>
      <c r="AS781" s="1"/>
      <c r="AZ781" s="1"/>
      <c r="BA781" s="1"/>
      <c r="BB781" s="1"/>
      <c r="BF781" s="1"/>
      <c r="BG781" s="1"/>
      <c r="BH781" s="1"/>
    </row>
    <row r="782" spans="36:60">
      <c r="AJ782" s="1"/>
      <c r="AK782" s="1"/>
      <c r="AL782" s="1"/>
      <c r="AM782" s="1"/>
      <c r="AN782" s="1"/>
      <c r="AO782" s="1"/>
      <c r="AQ782" s="1"/>
      <c r="AR782" s="1"/>
      <c r="AS782" s="1"/>
      <c r="AZ782" s="1"/>
      <c r="BA782" s="1"/>
      <c r="BB782" s="1"/>
      <c r="BF782" s="1"/>
      <c r="BG782" s="1"/>
      <c r="BH782" s="1"/>
    </row>
    <row r="783" spans="36:60">
      <c r="AJ783" s="1"/>
      <c r="AK783" s="1"/>
      <c r="AL783" s="1"/>
      <c r="AM783" s="1"/>
      <c r="AN783" s="1"/>
      <c r="AO783" s="1"/>
      <c r="AQ783" s="1"/>
      <c r="AR783" s="1"/>
      <c r="AS783" s="1"/>
      <c r="AZ783" s="1"/>
      <c r="BA783" s="1"/>
      <c r="BB783" s="1"/>
      <c r="BF783" s="1"/>
      <c r="BG783" s="1"/>
      <c r="BH783" s="1"/>
    </row>
    <row r="784" spans="36:60">
      <c r="AJ784" s="1"/>
      <c r="AK784" s="1"/>
      <c r="AL784" s="1"/>
      <c r="AM784" s="1"/>
      <c r="AN784" s="1"/>
      <c r="AO784" s="1"/>
      <c r="AQ784" s="1"/>
      <c r="AR784" s="1"/>
      <c r="AS784" s="1"/>
      <c r="AZ784" s="1"/>
      <c r="BA784" s="1"/>
      <c r="BB784" s="1"/>
      <c r="BF784" s="1"/>
      <c r="BG784" s="1"/>
      <c r="BH784" s="1"/>
    </row>
    <row r="785" spans="36:60">
      <c r="AJ785" s="1"/>
      <c r="AK785" s="1"/>
      <c r="AL785" s="1"/>
      <c r="AM785" s="1"/>
      <c r="AN785" s="1"/>
      <c r="AO785" s="1"/>
      <c r="AQ785" s="1"/>
      <c r="AR785" s="1"/>
      <c r="AS785" s="1"/>
      <c r="AZ785" s="1"/>
      <c r="BA785" s="1"/>
      <c r="BB785" s="1"/>
      <c r="BF785" s="1"/>
      <c r="BG785" s="1"/>
      <c r="BH785" s="1"/>
    </row>
    <row r="786" spans="36:60">
      <c r="AJ786" s="1"/>
      <c r="AK786" s="1"/>
      <c r="AL786" s="1"/>
      <c r="AM786" s="1"/>
      <c r="AN786" s="1"/>
      <c r="AO786" s="1"/>
      <c r="AQ786" s="1"/>
      <c r="AR786" s="1"/>
      <c r="AS786" s="1"/>
      <c r="AZ786" s="1"/>
      <c r="BA786" s="1"/>
      <c r="BB786" s="1"/>
      <c r="BF786" s="1"/>
      <c r="BG786" s="1"/>
      <c r="BH786" s="1"/>
    </row>
    <row r="787" spans="36:60">
      <c r="AJ787" s="1"/>
      <c r="AK787" s="1"/>
      <c r="AL787" s="1"/>
      <c r="AM787" s="1"/>
      <c r="AN787" s="1"/>
      <c r="AO787" s="1"/>
      <c r="AQ787" s="1"/>
      <c r="AR787" s="1"/>
      <c r="AS787" s="1"/>
      <c r="AZ787" s="1"/>
      <c r="BA787" s="1"/>
      <c r="BB787" s="1"/>
      <c r="BF787" s="1"/>
      <c r="BG787" s="1"/>
      <c r="BH787" s="1"/>
    </row>
    <row r="788" spans="36:60">
      <c r="AJ788" s="1"/>
      <c r="AK788" s="1"/>
      <c r="AL788" s="1"/>
      <c r="AM788" s="1"/>
      <c r="AN788" s="1"/>
      <c r="AO788" s="1"/>
      <c r="AQ788" s="1"/>
      <c r="AR788" s="1"/>
      <c r="AS788" s="1"/>
      <c r="AZ788" s="1"/>
      <c r="BA788" s="1"/>
      <c r="BB788" s="1"/>
      <c r="BF788" s="1"/>
      <c r="BG788" s="1"/>
      <c r="BH788" s="1"/>
    </row>
    <row r="789" spans="36:60">
      <c r="AJ789" s="1"/>
      <c r="AK789" s="1"/>
      <c r="AL789" s="1"/>
      <c r="AM789" s="1"/>
      <c r="AN789" s="1"/>
      <c r="AO789" s="1"/>
      <c r="AQ789" s="1"/>
      <c r="AR789" s="1"/>
      <c r="AS789" s="1"/>
      <c r="AZ789" s="1"/>
      <c r="BA789" s="1"/>
      <c r="BB789" s="1"/>
      <c r="BF789" s="1"/>
      <c r="BG789" s="1"/>
      <c r="BH789" s="1"/>
    </row>
    <row r="790" spans="36:60">
      <c r="AJ790" s="1"/>
      <c r="AK790" s="1"/>
      <c r="AL790" s="1"/>
      <c r="AM790" s="1"/>
      <c r="AN790" s="1"/>
      <c r="AO790" s="1"/>
      <c r="AQ790" s="1"/>
      <c r="AR790" s="1"/>
      <c r="AS790" s="1"/>
      <c r="AZ790" s="1"/>
      <c r="BA790" s="1"/>
      <c r="BB790" s="1"/>
      <c r="BF790" s="1"/>
      <c r="BG790" s="1"/>
      <c r="BH790" s="1"/>
    </row>
    <row r="791" spans="36:60">
      <c r="AJ791" s="1"/>
      <c r="AK791" s="1"/>
      <c r="AL791" s="1"/>
      <c r="AM791" s="1"/>
      <c r="AN791" s="1"/>
      <c r="AO791" s="1"/>
      <c r="AQ791" s="1"/>
      <c r="AR791" s="1"/>
      <c r="AS791" s="1"/>
      <c r="AZ791" s="1"/>
      <c r="BA791" s="1"/>
      <c r="BB791" s="1"/>
      <c r="BF791" s="1"/>
      <c r="BG791" s="1"/>
      <c r="BH791" s="1"/>
    </row>
    <row r="792" spans="36:60">
      <c r="AJ792" s="1"/>
      <c r="AK792" s="1"/>
      <c r="AL792" s="1"/>
      <c r="AM792" s="1"/>
      <c r="AN792" s="1"/>
      <c r="AO792" s="1"/>
      <c r="AQ792" s="1"/>
      <c r="AR792" s="1"/>
      <c r="AS792" s="1"/>
      <c r="AZ792" s="1"/>
      <c r="BA792" s="1"/>
      <c r="BB792" s="1"/>
      <c r="BF792" s="1"/>
      <c r="BG792" s="1"/>
      <c r="BH792" s="1"/>
    </row>
    <row r="793" spans="36:60">
      <c r="AJ793" s="1"/>
      <c r="AK793" s="1"/>
      <c r="AL793" s="1"/>
      <c r="AM793" s="1"/>
      <c r="AN793" s="1"/>
      <c r="AO793" s="1"/>
      <c r="AQ793" s="1"/>
      <c r="AR793" s="1"/>
      <c r="AS793" s="1"/>
      <c r="AZ793" s="1"/>
      <c r="BA793" s="1"/>
      <c r="BB793" s="1"/>
      <c r="BF793" s="1"/>
      <c r="BG793" s="1"/>
      <c r="BH793" s="1"/>
    </row>
    <row r="794" spans="36:60">
      <c r="AJ794" s="1"/>
      <c r="AK794" s="1"/>
      <c r="AL794" s="1"/>
      <c r="AM794" s="1"/>
      <c r="AN794" s="1"/>
      <c r="AO794" s="1"/>
      <c r="AQ794" s="1"/>
      <c r="AR794" s="1"/>
      <c r="AS794" s="1"/>
      <c r="AZ794" s="1"/>
      <c r="BA794" s="1"/>
      <c r="BB794" s="1"/>
      <c r="BF794" s="1"/>
      <c r="BG794" s="1"/>
      <c r="BH794" s="1"/>
    </row>
    <row r="795" spans="36:60">
      <c r="AJ795" s="1"/>
      <c r="AK795" s="1"/>
      <c r="AL795" s="1"/>
      <c r="AM795" s="1"/>
      <c r="AN795" s="1"/>
      <c r="AO795" s="1"/>
      <c r="AQ795" s="1"/>
      <c r="AR795" s="1"/>
      <c r="AS795" s="1"/>
      <c r="AZ795" s="1"/>
      <c r="BA795" s="1"/>
      <c r="BB795" s="1"/>
      <c r="BF795" s="1"/>
      <c r="BG795" s="1"/>
      <c r="BH795" s="1"/>
    </row>
    <row r="796" spans="36:60">
      <c r="AJ796" s="1"/>
      <c r="AK796" s="1"/>
      <c r="AL796" s="1"/>
      <c r="AM796" s="1"/>
      <c r="AN796" s="1"/>
      <c r="AO796" s="1"/>
      <c r="AQ796" s="1"/>
      <c r="AR796" s="1"/>
      <c r="AS796" s="1"/>
      <c r="AZ796" s="1"/>
      <c r="BA796" s="1"/>
      <c r="BB796" s="1"/>
      <c r="BF796" s="1"/>
      <c r="BG796" s="1"/>
      <c r="BH796" s="1"/>
    </row>
    <row r="797" spans="36:60">
      <c r="AJ797" s="1"/>
      <c r="AK797" s="1"/>
      <c r="AL797" s="1"/>
      <c r="AM797" s="1"/>
      <c r="AN797" s="1"/>
      <c r="AO797" s="1"/>
      <c r="AQ797" s="1"/>
      <c r="AR797" s="1"/>
      <c r="AS797" s="1"/>
      <c r="AZ797" s="1"/>
      <c r="BA797" s="1"/>
      <c r="BB797" s="1"/>
      <c r="BF797" s="1"/>
      <c r="BG797" s="1"/>
      <c r="BH797" s="1"/>
    </row>
    <row r="798" spans="36:60">
      <c r="AJ798" s="1"/>
      <c r="AK798" s="1"/>
      <c r="AL798" s="1"/>
      <c r="AM798" s="1"/>
      <c r="AN798" s="1"/>
      <c r="AO798" s="1"/>
      <c r="AQ798" s="1"/>
      <c r="AR798" s="1"/>
      <c r="AS798" s="1"/>
      <c r="AZ798" s="1"/>
      <c r="BA798" s="1"/>
      <c r="BB798" s="1"/>
      <c r="BF798" s="1"/>
      <c r="BG798" s="1"/>
      <c r="BH798" s="1"/>
    </row>
    <row r="799" spans="36:60">
      <c r="AJ799" s="1"/>
      <c r="AK799" s="1"/>
      <c r="AL799" s="1"/>
      <c r="AM799" s="1"/>
      <c r="AN799" s="1"/>
      <c r="AO799" s="1"/>
      <c r="AQ799" s="1"/>
      <c r="AR799" s="1"/>
      <c r="AS799" s="1"/>
      <c r="AZ799" s="1"/>
      <c r="BA799" s="1"/>
      <c r="BB799" s="1"/>
      <c r="BF799" s="1"/>
      <c r="BG799" s="1"/>
      <c r="BH799" s="1"/>
    </row>
    <row r="800" spans="36:60">
      <c r="AJ800" s="1"/>
      <c r="AK800" s="1"/>
      <c r="AL800" s="1"/>
      <c r="AM800" s="1"/>
      <c r="AN800" s="1"/>
      <c r="AO800" s="1"/>
      <c r="AQ800" s="1"/>
      <c r="AR800" s="1"/>
      <c r="AS800" s="1"/>
      <c r="AZ800" s="1"/>
      <c r="BA800" s="1"/>
      <c r="BB800" s="1"/>
      <c r="BF800" s="1"/>
      <c r="BG800" s="1"/>
      <c r="BH800" s="1"/>
    </row>
    <row r="801" spans="36:60">
      <c r="AJ801" s="1"/>
      <c r="AK801" s="1"/>
      <c r="AL801" s="1"/>
      <c r="AM801" s="1"/>
      <c r="AN801" s="1"/>
      <c r="AO801" s="1"/>
      <c r="AQ801" s="1"/>
      <c r="AR801" s="1"/>
      <c r="AS801" s="1"/>
      <c r="AZ801" s="1"/>
      <c r="BA801" s="1"/>
      <c r="BB801" s="1"/>
      <c r="BF801" s="1"/>
      <c r="BG801" s="1"/>
      <c r="BH801" s="1"/>
    </row>
    <row r="802" spans="36:60">
      <c r="AJ802" s="1"/>
      <c r="AK802" s="1"/>
      <c r="AL802" s="1"/>
      <c r="AM802" s="1"/>
      <c r="AN802" s="1"/>
      <c r="AO802" s="1"/>
      <c r="AQ802" s="1"/>
      <c r="AR802" s="1"/>
      <c r="AS802" s="1"/>
      <c r="AZ802" s="1"/>
      <c r="BA802" s="1"/>
      <c r="BB802" s="1"/>
      <c r="BF802" s="1"/>
      <c r="BG802" s="1"/>
      <c r="BH802" s="1"/>
    </row>
    <row r="803" spans="36:60">
      <c r="AJ803" s="1"/>
      <c r="AK803" s="1"/>
      <c r="AL803" s="1"/>
      <c r="AM803" s="1"/>
      <c r="AN803" s="1"/>
      <c r="AO803" s="1"/>
      <c r="AQ803" s="1"/>
      <c r="AR803" s="1"/>
      <c r="AS803" s="1"/>
      <c r="AZ803" s="1"/>
      <c r="BA803" s="1"/>
      <c r="BB803" s="1"/>
      <c r="BF803" s="1"/>
      <c r="BG803" s="1"/>
      <c r="BH803" s="1"/>
    </row>
    <row r="804" spans="36:60">
      <c r="AJ804" s="1"/>
      <c r="AK804" s="1"/>
      <c r="AL804" s="1"/>
      <c r="AM804" s="1"/>
      <c r="AN804" s="1"/>
      <c r="AO804" s="1"/>
      <c r="AQ804" s="1"/>
      <c r="AR804" s="1"/>
      <c r="AS804" s="1"/>
      <c r="AZ804" s="1"/>
      <c r="BA804" s="1"/>
      <c r="BB804" s="1"/>
      <c r="BF804" s="1"/>
      <c r="BG804" s="1"/>
      <c r="BH804" s="1"/>
    </row>
    <row r="805" spans="36:60">
      <c r="AJ805" s="1"/>
      <c r="AK805" s="1"/>
      <c r="AL805" s="1"/>
      <c r="AM805" s="1"/>
      <c r="AN805" s="1"/>
      <c r="AO805" s="1"/>
      <c r="AQ805" s="1"/>
      <c r="AR805" s="1"/>
      <c r="AS805" s="1"/>
      <c r="AZ805" s="1"/>
      <c r="BA805" s="1"/>
      <c r="BB805" s="1"/>
      <c r="BF805" s="1"/>
      <c r="BG805" s="1"/>
      <c r="BH805" s="1"/>
    </row>
    <row r="806" spans="36:60">
      <c r="AJ806" s="1"/>
      <c r="AK806" s="1"/>
      <c r="AL806" s="1"/>
      <c r="AM806" s="1"/>
      <c r="AN806" s="1"/>
      <c r="AO806" s="1"/>
      <c r="AQ806" s="1"/>
      <c r="AR806" s="1"/>
      <c r="AS806" s="1"/>
      <c r="AZ806" s="1"/>
      <c r="BA806" s="1"/>
      <c r="BB806" s="1"/>
      <c r="BF806" s="1"/>
      <c r="BG806" s="1"/>
      <c r="BH806" s="1"/>
    </row>
    <row r="807" spans="36:60">
      <c r="AJ807" s="1"/>
      <c r="AK807" s="1"/>
      <c r="AL807" s="1"/>
      <c r="AM807" s="1"/>
      <c r="AN807" s="1"/>
      <c r="AO807" s="1"/>
      <c r="AQ807" s="1"/>
      <c r="AR807" s="1"/>
      <c r="AS807" s="1"/>
      <c r="AZ807" s="1"/>
      <c r="BA807" s="1"/>
      <c r="BB807" s="1"/>
      <c r="BF807" s="1"/>
      <c r="BG807" s="1"/>
      <c r="BH807" s="1"/>
    </row>
    <row r="808" spans="36:60">
      <c r="AJ808" s="1"/>
      <c r="AK808" s="1"/>
      <c r="AL808" s="1"/>
      <c r="AM808" s="1"/>
      <c r="AN808" s="1"/>
      <c r="AO808" s="1"/>
      <c r="AQ808" s="1"/>
      <c r="AR808" s="1"/>
      <c r="AS808" s="1"/>
      <c r="AZ808" s="1"/>
      <c r="BA808" s="1"/>
      <c r="BB808" s="1"/>
      <c r="BF808" s="1"/>
      <c r="BG808" s="1"/>
      <c r="BH808" s="1"/>
    </row>
    <row r="809" spans="36:60">
      <c r="AJ809" s="1"/>
      <c r="AK809" s="1"/>
      <c r="AL809" s="1"/>
      <c r="AM809" s="1"/>
      <c r="AN809" s="1"/>
      <c r="AO809" s="1"/>
      <c r="AQ809" s="1"/>
      <c r="AR809" s="1"/>
      <c r="AS809" s="1"/>
      <c r="AZ809" s="1"/>
      <c r="BA809" s="1"/>
      <c r="BB809" s="1"/>
      <c r="BF809" s="1"/>
      <c r="BG809" s="1"/>
      <c r="BH809" s="1"/>
    </row>
    <row r="810" spans="36:60">
      <c r="AJ810" s="1"/>
      <c r="AK810" s="1"/>
      <c r="AL810" s="1"/>
      <c r="AM810" s="1"/>
      <c r="AN810" s="1"/>
      <c r="AO810" s="1"/>
      <c r="AQ810" s="1"/>
      <c r="AR810" s="1"/>
      <c r="AS810" s="1"/>
      <c r="AZ810" s="1"/>
      <c r="BA810" s="1"/>
      <c r="BB810" s="1"/>
      <c r="BF810" s="1"/>
      <c r="BG810" s="1"/>
      <c r="BH810" s="1"/>
    </row>
    <row r="811" spans="36:60">
      <c r="AJ811" s="1"/>
      <c r="AK811" s="1"/>
      <c r="AL811" s="1"/>
      <c r="AM811" s="1"/>
      <c r="AN811" s="1"/>
      <c r="AO811" s="1"/>
      <c r="AQ811" s="1"/>
      <c r="AR811" s="1"/>
      <c r="AS811" s="1"/>
      <c r="AZ811" s="1"/>
      <c r="BA811" s="1"/>
      <c r="BB811" s="1"/>
      <c r="BF811" s="1"/>
      <c r="BG811" s="1"/>
      <c r="BH811" s="1"/>
    </row>
    <row r="812" spans="36:60">
      <c r="AJ812" s="1"/>
      <c r="AK812" s="1"/>
      <c r="AL812" s="1"/>
      <c r="AM812" s="1"/>
      <c r="AN812" s="1"/>
      <c r="AO812" s="1"/>
      <c r="AQ812" s="1"/>
      <c r="AR812" s="1"/>
      <c r="AS812" s="1"/>
      <c r="AZ812" s="1"/>
      <c r="BA812" s="1"/>
      <c r="BB812" s="1"/>
      <c r="BF812" s="1"/>
      <c r="BG812" s="1"/>
      <c r="BH812" s="1"/>
    </row>
    <row r="813" spans="36:60">
      <c r="AJ813" s="1"/>
      <c r="AK813" s="1"/>
      <c r="AL813" s="1"/>
      <c r="AM813" s="1"/>
      <c r="AN813" s="1"/>
      <c r="AO813" s="1"/>
      <c r="AQ813" s="1"/>
      <c r="AR813" s="1"/>
      <c r="AS813" s="1"/>
      <c r="AZ813" s="1"/>
      <c r="BA813" s="1"/>
      <c r="BB813" s="1"/>
      <c r="BF813" s="1"/>
      <c r="BG813" s="1"/>
      <c r="BH813" s="1"/>
    </row>
    <row r="814" spans="36:60">
      <c r="AJ814" s="1"/>
      <c r="AK814" s="1"/>
      <c r="AL814" s="1"/>
      <c r="AM814" s="1"/>
      <c r="AN814" s="1"/>
      <c r="AO814" s="1"/>
      <c r="AQ814" s="1"/>
      <c r="AR814" s="1"/>
      <c r="AS814" s="1"/>
      <c r="AZ814" s="1"/>
      <c r="BA814" s="1"/>
      <c r="BB814" s="1"/>
      <c r="BF814" s="1"/>
      <c r="BG814" s="1"/>
      <c r="BH814" s="1"/>
    </row>
    <row r="815" spans="36:60">
      <c r="AJ815" s="1"/>
      <c r="AK815" s="1"/>
      <c r="AL815" s="1"/>
      <c r="AM815" s="1"/>
      <c r="AN815" s="1"/>
      <c r="AO815" s="1"/>
      <c r="AQ815" s="1"/>
      <c r="AR815" s="1"/>
      <c r="AS815" s="1"/>
      <c r="AZ815" s="1"/>
      <c r="BA815" s="1"/>
      <c r="BB815" s="1"/>
      <c r="BF815" s="1"/>
      <c r="BG815" s="1"/>
      <c r="BH815" s="1"/>
    </row>
    <row r="816" spans="36:60">
      <c r="AJ816" s="1"/>
      <c r="AK816" s="1"/>
      <c r="AL816" s="1"/>
      <c r="AM816" s="1"/>
      <c r="AN816" s="1"/>
      <c r="AO816" s="1"/>
      <c r="AQ816" s="1"/>
      <c r="AR816" s="1"/>
      <c r="AS816" s="1"/>
      <c r="AZ816" s="1"/>
      <c r="BA816" s="1"/>
      <c r="BB816" s="1"/>
      <c r="BF816" s="1"/>
      <c r="BG816" s="1"/>
      <c r="BH816" s="1"/>
    </row>
    <row r="817" spans="36:60">
      <c r="AJ817" s="1"/>
      <c r="AK817" s="1"/>
      <c r="AL817" s="1"/>
      <c r="AM817" s="1"/>
      <c r="AN817" s="1"/>
      <c r="AO817" s="1"/>
      <c r="AQ817" s="1"/>
      <c r="AR817" s="1"/>
      <c r="AS817" s="1"/>
      <c r="AZ817" s="1"/>
      <c r="BA817" s="1"/>
      <c r="BB817" s="1"/>
      <c r="BF817" s="1"/>
      <c r="BG817" s="1"/>
      <c r="BH817" s="1"/>
    </row>
    <row r="818" spans="36:60">
      <c r="AJ818" s="1"/>
      <c r="AK818" s="1"/>
      <c r="AL818" s="1"/>
      <c r="AM818" s="1"/>
      <c r="AN818" s="1"/>
      <c r="AO818" s="1"/>
      <c r="AQ818" s="1"/>
      <c r="AR818" s="1"/>
      <c r="AS818" s="1"/>
      <c r="AZ818" s="1"/>
      <c r="BA818" s="1"/>
      <c r="BB818" s="1"/>
      <c r="BF818" s="1"/>
      <c r="BG818" s="1"/>
      <c r="BH818" s="1"/>
    </row>
    <row r="819" spans="36:60">
      <c r="AJ819" s="1"/>
      <c r="AK819" s="1"/>
      <c r="AL819" s="1"/>
      <c r="AM819" s="1"/>
      <c r="AN819" s="1"/>
      <c r="AO819" s="1"/>
      <c r="AQ819" s="1"/>
      <c r="AR819" s="1"/>
      <c r="AS819" s="1"/>
      <c r="AZ819" s="1"/>
      <c r="BA819" s="1"/>
      <c r="BB819" s="1"/>
      <c r="BF819" s="1"/>
      <c r="BG819" s="1"/>
      <c r="BH819" s="1"/>
    </row>
    <row r="820" spans="36:60">
      <c r="AJ820" s="1"/>
      <c r="AK820" s="1"/>
      <c r="AL820" s="1"/>
      <c r="AM820" s="1"/>
      <c r="AN820" s="1"/>
      <c r="AO820" s="1"/>
      <c r="AQ820" s="1"/>
      <c r="AR820" s="1"/>
      <c r="AS820" s="1"/>
      <c r="AZ820" s="1"/>
      <c r="BA820" s="1"/>
      <c r="BB820" s="1"/>
      <c r="BF820" s="1"/>
      <c r="BG820" s="1"/>
      <c r="BH820" s="1"/>
    </row>
    <row r="821" spans="36:60">
      <c r="AJ821" s="1"/>
      <c r="AK821" s="1"/>
      <c r="AL821" s="1"/>
      <c r="AM821" s="1"/>
      <c r="AN821" s="1"/>
      <c r="AO821" s="1"/>
      <c r="AQ821" s="1"/>
      <c r="AR821" s="1"/>
      <c r="AS821" s="1"/>
      <c r="AZ821" s="1"/>
      <c r="BA821" s="1"/>
      <c r="BB821" s="1"/>
      <c r="BF821" s="1"/>
      <c r="BG821" s="1"/>
      <c r="BH821" s="1"/>
    </row>
    <row r="822" spans="36:60">
      <c r="AJ822" s="1"/>
      <c r="AK822" s="1"/>
      <c r="AL822" s="1"/>
      <c r="AM822" s="1"/>
      <c r="AN822" s="1"/>
      <c r="AO822" s="1"/>
      <c r="AQ822" s="1"/>
      <c r="AR822" s="1"/>
      <c r="AS822" s="1"/>
      <c r="AZ822" s="1"/>
      <c r="BA822" s="1"/>
      <c r="BB822" s="1"/>
      <c r="BF822" s="1"/>
      <c r="BG822" s="1"/>
      <c r="BH822" s="1"/>
    </row>
    <row r="823" spans="36:60">
      <c r="AJ823" s="1"/>
      <c r="AK823" s="1"/>
      <c r="AL823" s="1"/>
      <c r="AM823" s="1"/>
      <c r="AN823" s="1"/>
      <c r="AO823" s="1"/>
      <c r="AQ823" s="1"/>
      <c r="AR823" s="1"/>
      <c r="AS823" s="1"/>
      <c r="AZ823" s="1"/>
      <c r="BA823" s="1"/>
      <c r="BB823" s="1"/>
      <c r="BF823" s="1"/>
      <c r="BG823" s="1"/>
      <c r="BH823" s="1"/>
    </row>
    <row r="824" spans="36:60">
      <c r="AJ824" s="1"/>
      <c r="AK824" s="1"/>
      <c r="AL824" s="1"/>
      <c r="AM824" s="1"/>
      <c r="AN824" s="1"/>
      <c r="AO824" s="1"/>
      <c r="AQ824" s="1"/>
      <c r="AR824" s="1"/>
      <c r="AS824" s="1"/>
      <c r="AZ824" s="1"/>
      <c r="BA824" s="1"/>
      <c r="BB824" s="1"/>
      <c r="BF824" s="1"/>
      <c r="BG824" s="1"/>
      <c r="BH824" s="1"/>
    </row>
    <row r="825" spans="36:60">
      <c r="AJ825" s="1"/>
      <c r="AK825" s="1"/>
      <c r="AL825" s="1"/>
      <c r="AM825" s="1"/>
      <c r="AN825" s="1"/>
      <c r="AO825" s="1"/>
      <c r="AQ825" s="1"/>
      <c r="AR825" s="1"/>
      <c r="AS825" s="1"/>
      <c r="AZ825" s="1"/>
      <c r="BA825" s="1"/>
      <c r="BB825" s="1"/>
      <c r="BF825" s="1"/>
      <c r="BG825" s="1"/>
      <c r="BH825" s="1"/>
    </row>
    <row r="826" spans="36:60">
      <c r="AJ826" s="1"/>
      <c r="AK826" s="1"/>
      <c r="AL826" s="1"/>
      <c r="AM826" s="1"/>
      <c r="AN826" s="1"/>
      <c r="AO826" s="1"/>
      <c r="AQ826" s="1"/>
      <c r="AR826" s="1"/>
      <c r="AS826" s="1"/>
      <c r="AZ826" s="1"/>
      <c r="BA826" s="1"/>
      <c r="BB826" s="1"/>
      <c r="BF826" s="1"/>
      <c r="BG826" s="1"/>
      <c r="BH826" s="1"/>
    </row>
    <row r="827" spans="36:60">
      <c r="AJ827" s="1"/>
      <c r="AK827" s="1"/>
      <c r="AL827" s="1"/>
      <c r="AM827" s="1"/>
      <c r="AN827" s="1"/>
      <c r="AO827" s="1"/>
      <c r="AQ827" s="1"/>
      <c r="AR827" s="1"/>
      <c r="AS827" s="1"/>
      <c r="AZ827" s="1"/>
      <c r="BA827" s="1"/>
      <c r="BB827" s="1"/>
      <c r="BF827" s="1"/>
      <c r="BG827" s="1"/>
      <c r="BH827" s="1"/>
    </row>
    <row r="828" spans="36:60">
      <c r="AJ828" s="1"/>
      <c r="AK828" s="1"/>
      <c r="AL828" s="1"/>
      <c r="AM828" s="1"/>
      <c r="AN828" s="1"/>
      <c r="AO828" s="1"/>
      <c r="AQ828" s="1"/>
      <c r="AR828" s="1"/>
      <c r="AS828" s="1"/>
      <c r="AZ828" s="1"/>
      <c r="BA828" s="1"/>
      <c r="BB828" s="1"/>
      <c r="BF828" s="1"/>
      <c r="BG828" s="1"/>
      <c r="BH828" s="1"/>
    </row>
    <row r="829" spans="36:60">
      <c r="AJ829" s="1"/>
      <c r="AK829" s="1"/>
      <c r="AL829" s="1"/>
      <c r="AM829" s="1"/>
      <c r="AN829" s="1"/>
      <c r="AO829" s="1"/>
      <c r="AQ829" s="1"/>
      <c r="AR829" s="1"/>
      <c r="AS829" s="1"/>
      <c r="AZ829" s="1"/>
      <c r="BA829" s="1"/>
      <c r="BB829" s="1"/>
      <c r="BF829" s="1"/>
      <c r="BG829" s="1"/>
      <c r="BH829" s="1"/>
    </row>
    <row r="830" spans="36:60">
      <c r="AJ830" s="1"/>
      <c r="AK830" s="1"/>
      <c r="AL830" s="1"/>
      <c r="AM830" s="1"/>
      <c r="AN830" s="1"/>
      <c r="AO830" s="1"/>
      <c r="AQ830" s="1"/>
      <c r="AR830" s="1"/>
      <c r="AS830" s="1"/>
      <c r="AZ830" s="1"/>
      <c r="BA830" s="1"/>
      <c r="BB830" s="1"/>
      <c r="BF830" s="1"/>
      <c r="BG830" s="1"/>
      <c r="BH830" s="1"/>
    </row>
    <row r="831" spans="36:60">
      <c r="AJ831" s="1"/>
      <c r="AK831" s="1"/>
      <c r="AL831" s="1"/>
      <c r="AM831" s="1"/>
      <c r="AN831" s="1"/>
      <c r="AO831" s="1"/>
      <c r="AQ831" s="1"/>
      <c r="AR831" s="1"/>
      <c r="AS831" s="1"/>
      <c r="AZ831" s="1"/>
      <c r="BA831" s="1"/>
      <c r="BB831" s="1"/>
      <c r="BF831" s="1"/>
      <c r="BG831" s="1"/>
      <c r="BH831" s="1"/>
    </row>
    <row r="832" spans="36:60">
      <c r="AJ832" s="1"/>
      <c r="AK832" s="1"/>
      <c r="AL832" s="1"/>
      <c r="AM832" s="1"/>
      <c r="AN832" s="1"/>
      <c r="AO832" s="1"/>
      <c r="AQ832" s="1"/>
      <c r="AR832" s="1"/>
      <c r="AS832" s="1"/>
      <c r="AZ832" s="1"/>
      <c r="BA832" s="1"/>
      <c r="BB832" s="1"/>
      <c r="BF832" s="1"/>
      <c r="BG832" s="1"/>
      <c r="BH832" s="1"/>
    </row>
    <row r="833" spans="36:60">
      <c r="AJ833" s="1"/>
      <c r="AK833" s="1"/>
      <c r="AL833" s="1"/>
      <c r="AM833" s="1"/>
      <c r="AN833" s="1"/>
      <c r="AO833" s="1"/>
      <c r="AQ833" s="1"/>
      <c r="AR833" s="1"/>
      <c r="AS833" s="1"/>
      <c r="AZ833" s="1"/>
      <c r="BA833" s="1"/>
      <c r="BB833" s="1"/>
      <c r="BF833" s="1"/>
      <c r="BG833" s="1"/>
      <c r="BH833" s="1"/>
    </row>
    <row r="834" spans="36:60">
      <c r="AJ834" s="1"/>
      <c r="AK834" s="1"/>
      <c r="AL834" s="1"/>
      <c r="AM834" s="1"/>
      <c r="AN834" s="1"/>
      <c r="AO834" s="1"/>
      <c r="AQ834" s="1"/>
      <c r="AR834" s="1"/>
      <c r="AS834" s="1"/>
      <c r="AZ834" s="1"/>
      <c r="BA834" s="1"/>
      <c r="BB834" s="1"/>
      <c r="BF834" s="1"/>
      <c r="BG834" s="1"/>
      <c r="BH834" s="1"/>
    </row>
    <row r="835" spans="36:60">
      <c r="AJ835" s="1"/>
      <c r="AK835" s="1"/>
      <c r="AL835" s="1"/>
      <c r="AM835" s="1"/>
      <c r="AN835" s="1"/>
      <c r="AO835" s="1"/>
      <c r="AQ835" s="1"/>
      <c r="AR835" s="1"/>
      <c r="AS835" s="1"/>
      <c r="AZ835" s="1"/>
      <c r="BA835" s="1"/>
      <c r="BB835" s="1"/>
      <c r="BF835" s="1"/>
      <c r="BG835" s="1"/>
      <c r="BH835" s="1"/>
    </row>
    <row r="836" spans="36:60">
      <c r="AJ836" s="1"/>
      <c r="AK836" s="1"/>
      <c r="AL836" s="1"/>
      <c r="AM836" s="1"/>
      <c r="AN836" s="1"/>
      <c r="AO836" s="1"/>
      <c r="AQ836" s="1"/>
      <c r="AR836" s="1"/>
      <c r="AS836" s="1"/>
      <c r="AZ836" s="1"/>
      <c r="BA836" s="1"/>
      <c r="BB836" s="1"/>
      <c r="BF836" s="1"/>
      <c r="BG836" s="1"/>
      <c r="BH836" s="1"/>
    </row>
    <row r="837" spans="36:60">
      <c r="AJ837" s="1"/>
      <c r="AK837" s="1"/>
      <c r="AL837" s="1"/>
      <c r="AM837" s="1"/>
      <c r="AN837" s="1"/>
      <c r="AO837" s="1"/>
      <c r="AQ837" s="1"/>
      <c r="AR837" s="1"/>
      <c r="AS837" s="1"/>
      <c r="AZ837" s="1"/>
      <c r="BA837" s="1"/>
      <c r="BB837" s="1"/>
      <c r="BF837" s="1"/>
      <c r="BG837" s="1"/>
      <c r="BH837" s="1"/>
    </row>
    <row r="838" spans="36:60">
      <c r="AJ838" s="1"/>
      <c r="AK838" s="1"/>
      <c r="AL838" s="1"/>
      <c r="AM838" s="1"/>
      <c r="AN838" s="1"/>
      <c r="AO838" s="1"/>
      <c r="AQ838" s="1"/>
      <c r="AR838" s="1"/>
      <c r="AS838" s="1"/>
      <c r="AZ838" s="1"/>
      <c r="BA838" s="1"/>
      <c r="BB838" s="1"/>
      <c r="BF838" s="1"/>
      <c r="BG838" s="1"/>
      <c r="BH838" s="1"/>
    </row>
    <row r="839" spans="36:60">
      <c r="AJ839" s="1"/>
      <c r="AK839" s="1"/>
      <c r="AL839" s="1"/>
      <c r="AM839" s="1"/>
      <c r="AN839" s="1"/>
      <c r="AO839" s="1"/>
      <c r="AQ839" s="1"/>
      <c r="AR839" s="1"/>
      <c r="AS839" s="1"/>
      <c r="AZ839" s="1"/>
      <c r="BA839" s="1"/>
      <c r="BB839" s="1"/>
      <c r="BF839" s="1"/>
      <c r="BG839" s="1"/>
      <c r="BH839" s="1"/>
    </row>
    <row r="840" spans="36:60">
      <c r="AJ840" s="1"/>
      <c r="AK840" s="1"/>
      <c r="AL840" s="1"/>
      <c r="AM840" s="1"/>
      <c r="AN840" s="1"/>
      <c r="AO840" s="1"/>
      <c r="AQ840" s="1"/>
      <c r="AR840" s="1"/>
      <c r="AS840" s="1"/>
      <c r="AZ840" s="1"/>
      <c r="BA840" s="1"/>
      <c r="BB840" s="1"/>
      <c r="BF840" s="1"/>
      <c r="BG840" s="1"/>
      <c r="BH840" s="1"/>
    </row>
    <row r="841" spans="36:60">
      <c r="AJ841" s="1"/>
      <c r="AK841" s="1"/>
      <c r="AL841" s="1"/>
      <c r="AM841" s="1"/>
      <c r="AN841" s="1"/>
      <c r="AO841" s="1"/>
      <c r="AQ841" s="1"/>
      <c r="AR841" s="1"/>
      <c r="AS841" s="1"/>
      <c r="AZ841" s="1"/>
      <c r="BA841" s="1"/>
      <c r="BB841" s="1"/>
      <c r="BF841" s="1"/>
      <c r="BG841" s="1"/>
      <c r="BH841" s="1"/>
    </row>
    <row r="842" spans="36:60">
      <c r="AJ842" s="1"/>
      <c r="AK842" s="1"/>
      <c r="AL842" s="1"/>
      <c r="AM842" s="1"/>
      <c r="AN842" s="1"/>
      <c r="AO842" s="1"/>
      <c r="AQ842" s="1"/>
      <c r="AR842" s="1"/>
      <c r="AS842" s="1"/>
      <c r="AZ842" s="1"/>
      <c r="BA842" s="1"/>
      <c r="BB842" s="1"/>
      <c r="BF842" s="1"/>
      <c r="BG842" s="1"/>
      <c r="BH842" s="1"/>
    </row>
    <row r="843" spans="36:60">
      <c r="AJ843" s="1"/>
      <c r="AK843" s="1"/>
      <c r="AL843" s="1"/>
      <c r="AM843" s="1"/>
      <c r="AN843" s="1"/>
      <c r="AO843" s="1"/>
      <c r="AQ843" s="1"/>
      <c r="AR843" s="1"/>
      <c r="AS843" s="1"/>
      <c r="AZ843" s="1"/>
      <c r="BA843" s="1"/>
      <c r="BB843" s="1"/>
      <c r="BF843" s="1"/>
      <c r="BG843" s="1"/>
      <c r="BH843" s="1"/>
    </row>
    <row r="844" spans="36:60">
      <c r="AJ844" s="1"/>
      <c r="AK844" s="1"/>
      <c r="AL844" s="1"/>
      <c r="AM844" s="1"/>
      <c r="AN844" s="1"/>
      <c r="AO844" s="1"/>
      <c r="AQ844" s="1"/>
      <c r="AR844" s="1"/>
      <c r="AS844" s="1"/>
      <c r="AZ844" s="1"/>
      <c r="BA844" s="1"/>
      <c r="BB844" s="1"/>
      <c r="BF844" s="1"/>
      <c r="BG844" s="1"/>
      <c r="BH844" s="1"/>
    </row>
    <row r="845" spans="36:60">
      <c r="AJ845" s="1"/>
      <c r="AK845" s="1"/>
      <c r="AL845" s="1"/>
      <c r="AM845" s="1"/>
      <c r="AN845" s="1"/>
      <c r="AO845" s="1"/>
      <c r="AQ845" s="1"/>
      <c r="AR845" s="1"/>
      <c r="AS845" s="1"/>
      <c r="AZ845" s="1"/>
      <c r="BA845" s="1"/>
      <c r="BB845" s="1"/>
      <c r="BF845" s="1"/>
      <c r="BG845" s="1"/>
      <c r="BH845" s="1"/>
    </row>
    <row r="846" spans="36:60">
      <c r="AJ846" s="1"/>
      <c r="AK846" s="1"/>
      <c r="AL846" s="1"/>
      <c r="AM846" s="1"/>
      <c r="AN846" s="1"/>
      <c r="AO846" s="1"/>
      <c r="AQ846" s="1"/>
      <c r="AR846" s="1"/>
      <c r="AS846" s="1"/>
      <c r="AZ846" s="1"/>
      <c r="BA846" s="1"/>
      <c r="BB846" s="1"/>
      <c r="BF846" s="1"/>
      <c r="BG846" s="1"/>
      <c r="BH846" s="1"/>
    </row>
    <row r="847" spans="36:60">
      <c r="AJ847" s="1"/>
      <c r="AK847" s="1"/>
      <c r="AL847" s="1"/>
      <c r="AM847" s="1"/>
      <c r="AN847" s="1"/>
      <c r="AO847" s="1"/>
      <c r="AQ847" s="1"/>
      <c r="AR847" s="1"/>
      <c r="AS847" s="1"/>
      <c r="AZ847" s="1"/>
      <c r="BA847" s="1"/>
      <c r="BB847" s="1"/>
      <c r="BF847" s="1"/>
      <c r="BG847" s="1"/>
      <c r="BH847" s="1"/>
    </row>
    <row r="848" spans="36:60">
      <c r="AJ848" s="1"/>
      <c r="AK848" s="1"/>
      <c r="AL848" s="1"/>
      <c r="AM848" s="1"/>
      <c r="AN848" s="1"/>
      <c r="AO848" s="1"/>
      <c r="AQ848" s="1"/>
      <c r="AR848" s="1"/>
      <c r="AS848" s="1"/>
      <c r="AZ848" s="1"/>
      <c r="BA848" s="1"/>
      <c r="BB848" s="1"/>
      <c r="BF848" s="1"/>
      <c r="BG848" s="1"/>
      <c r="BH848" s="1"/>
    </row>
    <row r="849" spans="36:60">
      <c r="AJ849" s="1"/>
      <c r="AK849" s="1"/>
      <c r="AL849" s="1"/>
      <c r="AM849" s="1"/>
      <c r="AN849" s="1"/>
      <c r="AO849" s="1"/>
      <c r="AQ849" s="1"/>
      <c r="AR849" s="1"/>
      <c r="AS849" s="1"/>
      <c r="AZ849" s="1"/>
      <c r="BA849" s="1"/>
      <c r="BB849" s="1"/>
      <c r="BF849" s="1"/>
      <c r="BG849" s="1"/>
      <c r="BH849" s="1"/>
    </row>
    <row r="850" spans="36:60">
      <c r="AJ850" s="1"/>
      <c r="AK850" s="1"/>
      <c r="AL850" s="1"/>
      <c r="AM850" s="1"/>
      <c r="AN850" s="1"/>
      <c r="AO850" s="1"/>
      <c r="AQ850" s="1"/>
      <c r="AR850" s="1"/>
      <c r="AS850" s="1"/>
      <c r="AZ850" s="1"/>
      <c r="BA850" s="1"/>
      <c r="BB850" s="1"/>
      <c r="BF850" s="1"/>
      <c r="BG850" s="1"/>
      <c r="BH850" s="1"/>
    </row>
    <row r="851" spans="36:60">
      <c r="AJ851" s="1"/>
      <c r="AK851" s="1"/>
      <c r="AL851" s="1"/>
      <c r="AM851" s="1"/>
      <c r="AN851" s="1"/>
      <c r="AO851" s="1"/>
      <c r="AQ851" s="1"/>
      <c r="AR851" s="1"/>
      <c r="AS851" s="1"/>
      <c r="AZ851" s="1"/>
      <c r="BA851" s="1"/>
      <c r="BB851" s="1"/>
      <c r="BF851" s="1"/>
      <c r="BG851" s="1"/>
      <c r="BH851" s="1"/>
    </row>
    <row r="852" spans="36:60">
      <c r="AJ852" s="1"/>
      <c r="AK852" s="1"/>
      <c r="AL852" s="1"/>
      <c r="AM852" s="1"/>
      <c r="AN852" s="1"/>
      <c r="AO852" s="1"/>
      <c r="AQ852" s="1"/>
      <c r="AR852" s="1"/>
      <c r="AS852" s="1"/>
      <c r="AZ852" s="1"/>
      <c r="BA852" s="1"/>
      <c r="BB852" s="1"/>
      <c r="BF852" s="1"/>
      <c r="BG852" s="1"/>
      <c r="BH852" s="1"/>
    </row>
    <row r="853" spans="36:60">
      <c r="AJ853" s="1"/>
      <c r="AK853" s="1"/>
      <c r="AL853" s="1"/>
      <c r="AM853" s="1"/>
      <c r="AN853" s="1"/>
      <c r="AO853" s="1"/>
      <c r="AQ853" s="1"/>
      <c r="AR853" s="1"/>
      <c r="AS853" s="1"/>
      <c r="AZ853" s="1"/>
      <c r="BA853" s="1"/>
      <c r="BB853" s="1"/>
      <c r="BF853" s="1"/>
      <c r="BG853" s="1"/>
      <c r="BH853" s="1"/>
    </row>
    <row r="854" spans="36:60">
      <c r="AJ854" s="1"/>
      <c r="AK854" s="1"/>
      <c r="AL854" s="1"/>
      <c r="AM854" s="1"/>
      <c r="AN854" s="1"/>
      <c r="AO854" s="1"/>
      <c r="AQ854" s="1"/>
      <c r="AR854" s="1"/>
      <c r="AS854" s="1"/>
      <c r="AZ854" s="1"/>
      <c r="BA854" s="1"/>
      <c r="BB854" s="1"/>
      <c r="BF854" s="1"/>
      <c r="BG854" s="1"/>
      <c r="BH854" s="1"/>
    </row>
    <row r="855" spans="36:60">
      <c r="AJ855" s="1"/>
      <c r="AK855" s="1"/>
      <c r="AL855" s="1"/>
      <c r="AM855" s="1"/>
      <c r="AN855" s="1"/>
      <c r="AO855" s="1"/>
      <c r="AQ855" s="1"/>
      <c r="AR855" s="1"/>
      <c r="AS855" s="1"/>
      <c r="AZ855" s="1"/>
      <c r="BA855" s="1"/>
      <c r="BB855" s="1"/>
      <c r="BF855" s="1"/>
      <c r="BG855" s="1"/>
      <c r="BH855" s="1"/>
    </row>
    <row r="856" spans="36:60">
      <c r="AJ856" s="1"/>
      <c r="AK856" s="1"/>
      <c r="AL856" s="1"/>
      <c r="AM856" s="1"/>
      <c r="AN856" s="1"/>
      <c r="AO856" s="1"/>
      <c r="AQ856" s="1"/>
      <c r="AR856" s="1"/>
      <c r="AS856" s="1"/>
      <c r="AZ856" s="1"/>
      <c r="BA856" s="1"/>
      <c r="BB856" s="1"/>
      <c r="BF856" s="1"/>
      <c r="BG856" s="1"/>
      <c r="BH856" s="1"/>
    </row>
    <row r="857" spans="36:60">
      <c r="AJ857" s="1"/>
      <c r="AK857" s="1"/>
      <c r="AL857" s="1"/>
      <c r="AM857" s="1"/>
      <c r="AN857" s="1"/>
      <c r="AO857" s="1"/>
      <c r="AQ857" s="1"/>
      <c r="AR857" s="1"/>
      <c r="AS857" s="1"/>
      <c r="AZ857" s="1"/>
      <c r="BA857" s="1"/>
      <c r="BB857" s="1"/>
      <c r="BF857" s="1"/>
      <c r="BG857" s="1"/>
      <c r="BH857" s="1"/>
    </row>
    <row r="858" spans="36:60">
      <c r="AJ858" s="1"/>
      <c r="AK858" s="1"/>
      <c r="AL858" s="1"/>
      <c r="AM858" s="1"/>
      <c r="AN858" s="1"/>
      <c r="AO858" s="1"/>
      <c r="AQ858" s="1"/>
      <c r="AR858" s="1"/>
      <c r="AS858" s="1"/>
      <c r="AZ858" s="1"/>
      <c r="BA858" s="1"/>
      <c r="BB858" s="1"/>
      <c r="BF858" s="1"/>
      <c r="BG858" s="1"/>
      <c r="BH858" s="1"/>
    </row>
    <row r="859" spans="36:60">
      <c r="AJ859" s="1"/>
      <c r="AK859" s="1"/>
      <c r="AL859" s="1"/>
      <c r="AM859" s="1"/>
      <c r="AN859" s="1"/>
      <c r="AO859" s="1"/>
      <c r="AQ859" s="1"/>
      <c r="AR859" s="1"/>
      <c r="AS859" s="1"/>
      <c r="AZ859" s="1"/>
      <c r="BA859" s="1"/>
      <c r="BB859" s="1"/>
      <c r="BF859" s="1"/>
      <c r="BG859" s="1"/>
      <c r="BH859" s="1"/>
    </row>
    <row r="860" spans="36:60">
      <c r="AJ860" s="1"/>
      <c r="AK860" s="1"/>
      <c r="AL860" s="1"/>
      <c r="AM860" s="1"/>
      <c r="AN860" s="1"/>
      <c r="AO860" s="1"/>
      <c r="AQ860" s="1"/>
      <c r="AR860" s="1"/>
      <c r="AS860" s="1"/>
      <c r="AZ860" s="1"/>
      <c r="BA860" s="1"/>
      <c r="BB860" s="1"/>
      <c r="BF860" s="1"/>
      <c r="BG860" s="1"/>
      <c r="BH860" s="1"/>
    </row>
    <row r="861" spans="36:60">
      <c r="AJ861" s="1"/>
      <c r="AK861" s="1"/>
      <c r="AL861" s="1"/>
      <c r="AM861" s="1"/>
      <c r="AN861" s="1"/>
      <c r="AO861" s="1"/>
      <c r="AQ861" s="1"/>
      <c r="AR861" s="1"/>
      <c r="AS861" s="1"/>
      <c r="AZ861" s="1"/>
      <c r="BA861" s="1"/>
      <c r="BB861" s="1"/>
      <c r="BF861" s="1"/>
      <c r="BG861" s="1"/>
      <c r="BH861" s="1"/>
    </row>
    <row r="862" spans="36:60">
      <c r="AJ862" s="1"/>
      <c r="AK862" s="1"/>
      <c r="AL862" s="1"/>
      <c r="AM862" s="1"/>
      <c r="AN862" s="1"/>
      <c r="AO862" s="1"/>
      <c r="AQ862" s="1"/>
      <c r="AR862" s="1"/>
      <c r="AS862" s="1"/>
      <c r="AZ862" s="1"/>
      <c r="BA862" s="1"/>
      <c r="BB862" s="1"/>
      <c r="BF862" s="1"/>
      <c r="BG862" s="1"/>
      <c r="BH862" s="1"/>
    </row>
    <row r="863" spans="36:60">
      <c r="AJ863" s="1"/>
      <c r="AK863" s="1"/>
      <c r="AL863" s="1"/>
      <c r="AM863" s="1"/>
      <c r="AN863" s="1"/>
      <c r="AO863" s="1"/>
      <c r="AQ863" s="1"/>
      <c r="AR863" s="1"/>
      <c r="AS863" s="1"/>
      <c r="AZ863" s="1"/>
      <c r="BA863" s="1"/>
      <c r="BB863" s="1"/>
      <c r="BF863" s="1"/>
      <c r="BG863" s="1"/>
      <c r="BH863" s="1"/>
    </row>
    <row r="864" spans="36:60">
      <c r="AJ864" s="1"/>
      <c r="AK864" s="1"/>
      <c r="AL864" s="1"/>
      <c r="AM864" s="1"/>
      <c r="AN864" s="1"/>
      <c r="AO864" s="1"/>
      <c r="AQ864" s="1"/>
      <c r="AR864" s="1"/>
      <c r="AS864" s="1"/>
      <c r="AZ864" s="1"/>
      <c r="BA864" s="1"/>
      <c r="BB864" s="1"/>
      <c r="BF864" s="1"/>
      <c r="BG864" s="1"/>
      <c r="BH864" s="1"/>
    </row>
    <row r="865" spans="36:60">
      <c r="AJ865" s="1"/>
      <c r="AK865" s="1"/>
      <c r="AL865" s="1"/>
      <c r="AM865" s="1"/>
      <c r="AN865" s="1"/>
      <c r="AO865" s="1"/>
      <c r="AQ865" s="1"/>
      <c r="AR865" s="1"/>
      <c r="AS865" s="1"/>
      <c r="AZ865" s="1"/>
      <c r="BA865" s="1"/>
      <c r="BB865" s="1"/>
      <c r="BF865" s="1"/>
      <c r="BG865" s="1"/>
      <c r="BH865" s="1"/>
    </row>
    <row r="866" spans="36:60">
      <c r="AJ866" s="1"/>
      <c r="AK866" s="1"/>
      <c r="AL866" s="1"/>
      <c r="AM866" s="1"/>
      <c r="AN866" s="1"/>
      <c r="AO866" s="1"/>
      <c r="AQ866" s="1"/>
      <c r="AR866" s="1"/>
      <c r="AS866" s="1"/>
      <c r="AZ866" s="1"/>
      <c r="BA866" s="1"/>
      <c r="BB866" s="1"/>
      <c r="BF866" s="1"/>
      <c r="BG866" s="1"/>
      <c r="BH866" s="1"/>
    </row>
    <row r="867" spans="36:60">
      <c r="AJ867" s="1"/>
      <c r="AK867" s="1"/>
      <c r="AL867" s="1"/>
      <c r="AM867" s="1"/>
      <c r="AN867" s="1"/>
      <c r="AO867" s="1"/>
      <c r="AQ867" s="1"/>
      <c r="AR867" s="1"/>
      <c r="AS867" s="1"/>
      <c r="AZ867" s="1"/>
      <c r="BA867" s="1"/>
      <c r="BB867" s="1"/>
      <c r="BF867" s="1"/>
      <c r="BG867" s="1"/>
      <c r="BH867" s="1"/>
    </row>
    <row r="868" spans="36:60">
      <c r="AJ868" s="1"/>
      <c r="AK868" s="1"/>
      <c r="AL868" s="1"/>
      <c r="AM868" s="1"/>
      <c r="AN868" s="1"/>
      <c r="AO868" s="1"/>
      <c r="AQ868" s="1"/>
      <c r="AR868" s="1"/>
      <c r="AS868" s="1"/>
      <c r="AZ868" s="1"/>
      <c r="BA868" s="1"/>
      <c r="BB868" s="1"/>
      <c r="BF868" s="1"/>
      <c r="BG868" s="1"/>
      <c r="BH868" s="1"/>
    </row>
    <row r="869" spans="36:60">
      <c r="AJ869" s="1"/>
      <c r="AK869" s="1"/>
      <c r="AL869" s="1"/>
      <c r="AM869" s="1"/>
      <c r="AN869" s="1"/>
      <c r="AO869" s="1"/>
      <c r="AQ869" s="1"/>
      <c r="AR869" s="1"/>
      <c r="AS869" s="1"/>
      <c r="AZ869" s="1"/>
      <c r="BA869" s="1"/>
      <c r="BB869" s="1"/>
      <c r="BF869" s="1"/>
      <c r="BG869" s="1"/>
      <c r="BH869" s="1"/>
    </row>
    <row r="870" spans="36:60">
      <c r="AJ870" s="1"/>
      <c r="AK870" s="1"/>
      <c r="AL870" s="1"/>
      <c r="AM870" s="1"/>
      <c r="AN870" s="1"/>
      <c r="AO870" s="1"/>
      <c r="AQ870" s="1"/>
      <c r="AR870" s="1"/>
      <c r="AS870" s="1"/>
      <c r="AZ870" s="1"/>
      <c r="BA870" s="1"/>
      <c r="BB870" s="1"/>
      <c r="BF870" s="1"/>
      <c r="BG870" s="1"/>
      <c r="BH870" s="1"/>
    </row>
    <row r="871" spans="36:60">
      <c r="AJ871" s="1"/>
      <c r="AK871" s="1"/>
      <c r="AL871" s="1"/>
      <c r="AM871" s="1"/>
      <c r="AN871" s="1"/>
      <c r="AO871" s="1"/>
      <c r="AQ871" s="1"/>
      <c r="AR871" s="1"/>
      <c r="AS871" s="1"/>
      <c r="AZ871" s="1"/>
      <c r="BA871" s="1"/>
      <c r="BB871" s="1"/>
      <c r="BF871" s="1"/>
      <c r="BG871" s="1"/>
      <c r="BH871" s="1"/>
    </row>
    <row r="872" spans="36:60">
      <c r="AJ872" s="1"/>
      <c r="AK872" s="1"/>
      <c r="AL872" s="1"/>
      <c r="AM872" s="1"/>
      <c r="AN872" s="1"/>
      <c r="AO872" s="1"/>
      <c r="AQ872" s="1"/>
      <c r="AR872" s="1"/>
      <c r="AS872" s="1"/>
      <c r="AZ872" s="1"/>
      <c r="BA872" s="1"/>
      <c r="BB872" s="1"/>
      <c r="BF872" s="1"/>
      <c r="BG872" s="1"/>
      <c r="BH872" s="1"/>
    </row>
    <row r="873" spans="36:60">
      <c r="AJ873" s="1"/>
      <c r="AK873" s="1"/>
      <c r="AL873" s="1"/>
      <c r="AM873" s="1"/>
      <c r="AN873" s="1"/>
      <c r="AO873" s="1"/>
      <c r="AQ873" s="1"/>
      <c r="AR873" s="1"/>
      <c r="AS873" s="1"/>
      <c r="AZ873" s="1"/>
      <c r="BA873" s="1"/>
      <c r="BB873" s="1"/>
      <c r="BF873" s="1"/>
      <c r="BG873" s="1"/>
      <c r="BH873" s="1"/>
    </row>
    <row r="874" spans="36:60">
      <c r="AJ874" s="1"/>
      <c r="AK874" s="1"/>
      <c r="AL874" s="1"/>
      <c r="AM874" s="1"/>
      <c r="AN874" s="1"/>
      <c r="AO874" s="1"/>
      <c r="AQ874" s="1"/>
      <c r="AR874" s="1"/>
      <c r="AS874" s="1"/>
      <c r="AZ874" s="1"/>
      <c r="BA874" s="1"/>
      <c r="BB874" s="1"/>
      <c r="BF874" s="1"/>
      <c r="BG874" s="1"/>
      <c r="BH874" s="1"/>
    </row>
    <row r="875" spans="36:60">
      <c r="AJ875" s="1"/>
      <c r="AK875" s="1"/>
      <c r="AL875" s="1"/>
      <c r="AM875" s="1"/>
      <c r="AN875" s="1"/>
      <c r="AO875" s="1"/>
      <c r="AQ875" s="1"/>
      <c r="AR875" s="1"/>
      <c r="AS875" s="1"/>
      <c r="AZ875" s="1"/>
      <c r="BA875" s="1"/>
      <c r="BB875" s="1"/>
      <c r="BF875" s="1"/>
      <c r="BG875" s="1"/>
      <c r="BH875" s="1"/>
    </row>
    <row r="876" spans="36:60">
      <c r="AJ876" s="1"/>
      <c r="AK876" s="1"/>
      <c r="AL876" s="1"/>
      <c r="AM876" s="1"/>
      <c r="AN876" s="1"/>
      <c r="AO876" s="1"/>
      <c r="AQ876" s="1"/>
      <c r="AR876" s="1"/>
      <c r="AS876" s="1"/>
      <c r="AZ876" s="1"/>
      <c r="BA876" s="1"/>
      <c r="BB876" s="1"/>
      <c r="BF876" s="1"/>
      <c r="BG876" s="1"/>
      <c r="BH876" s="1"/>
    </row>
    <row r="877" spans="36:60">
      <c r="AJ877" s="1"/>
      <c r="AK877" s="1"/>
      <c r="AL877" s="1"/>
      <c r="AM877" s="1"/>
      <c r="AN877" s="1"/>
      <c r="AO877" s="1"/>
      <c r="AQ877" s="1"/>
      <c r="AR877" s="1"/>
      <c r="AS877" s="1"/>
      <c r="AZ877" s="1"/>
      <c r="BA877" s="1"/>
      <c r="BB877" s="1"/>
      <c r="BF877" s="1"/>
      <c r="BG877" s="1"/>
      <c r="BH877" s="1"/>
    </row>
    <row r="878" spans="36:60">
      <c r="AJ878" s="1"/>
      <c r="AK878" s="1"/>
      <c r="AL878" s="1"/>
      <c r="AM878" s="1"/>
      <c r="AN878" s="1"/>
      <c r="AO878" s="1"/>
      <c r="AQ878" s="1"/>
      <c r="AR878" s="1"/>
      <c r="AS878" s="1"/>
      <c r="AZ878" s="1"/>
      <c r="BA878" s="1"/>
      <c r="BB878" s="1"/>
      <c r="BF878" s="1"/>
      <c r="BG878" s="1"/>
      <c r="BH878" s="1"/>
    </row>
    <row r="879" spans="36:60">
      <c r="AJ879" s="1"/>
      <c r="AK879" s="1"/>
      <c r="AL879" s="1"/>
      <c r="AM879" s="1"/>
      <c r="AN879" s="1"/>
      <c r="AO879" s="1"/>
      <c r="AQ879" s="1"/>
      <c r="AR879" s="1"/>
      <c r="AS879" s="1"/>
      <c r="AZ879" s="1"/>
      <c r="BA879" s="1"/>
      <c r="BB879" s="1"/>
      <c r="BF879" s="1"/>
      <c r="BG879" s="1"/>
      <c r="BH879" s="1"/>
    </row>
    <row r="880" spans="36:60">
      <c r="AJ880" s="1"/>
      <c r="AK880" s="1"/>
      <c r="AL880" s="1"/>
      <c r="AM880" s="1"/>
      <c r="AN880" s="1"/>
      <c r="AO880" s="1"/>
      <c r="AQ880" s="1"/>
      <c r="AR880" s="1"/>
      <c r="AS880" s="1"/>
      <c r="AZ880" s="1"/>
      <c r="BA880" s="1"/>
      <c r="BB880" s="1"/>
      <c r="BF880" s="1"/>
      <c r="BG880" s="1"/>
      <c r="BH880" s="1"/>
    </row>
    <row r="881" spans="36:60">
      <c r="AJ881" s="1"/>
      <c r="AK881" s="1"/>
      <c r="AL881" s="1"/>
      <c r="AM881" s="1"/>
      <c r="AN881" s="1"/>
      <c r="AO881" s="1"/>
      <c r="AQ881" s="1"/>
      <c r="AR881" s="1"/>
      <c r="AS881" s="1"/>
      <c r="AZ881" s="1"/>
      <c r="BA881" s="1"/>
      <c r="BB881" s="1"/>
      <c r="BF881" s="1"/>
      <c r="BG881" s="1"/>
      <c r="BH881" s="1"/>
    </row>
    <row r="882" spans="36:60">
      <c r="AJ882" s="1"/>
      <c r="AK882" s="1"/>
      <c r="AL882" s="1"/>
      <c r="AM882" s="1"/>
      <c r="AN882" s="1"/>
      <c r="AO882" s="1"/>
      <c r="AQ882" s="1"/>
      <c r="AR882" s="1"/>
      <c r="AS882" s="1"/>
      <c r="AZ882" s="1"/>
      <c r="BA882" s="1"/>
      <c r="BB882" s="1"/>
      <c r="BF882" s="1"/>
      <c r="BG882" s="1"/>
      <c r="BH882" s="1"/>
    </row>
    <row r="883" spans="36:60">
      <c r="AJ883" s="1"/>
      <c r="AK883" s="1"/>
      <c r="AL883" s="1"/>
      <c r="AM883" s="1"/>
      <c r="AN883" s="1"/>
      <c r="AO883" s="1"/>
      <c r="AQ883" s="1"/>
      <c r="AR883" s="1"/>
      <c r="AS883" s="1"/>
      <c r="AZ883" s="1"/>
      <c r="BA883" s="1"/>
      <c r="BB883" s="1"/>
      <c r="BF883" s="1"/>
      <c r="BG883" s="1"/>
      <c r="BH883" s="1"/>
    </row>
    <row r="884" spans="36:60">
      <c r="AJ884" s="1"/>
      <c r="AK884" s="1"/>
      <c r="AL884" s="1"/>
      <c r="AM884" s="1"/>
      <c r="AN884" s="1"/>
      <c r="AO884" s="1"/>
      <c r="AQ884" s="1"/>
      <c r="AR884" s="1"/>
      <c r="AS884" s="1"/>
      <c r="AZ884" s="1"/>
      <c r="BA884" s="1"/>
      <c r="BB884" s="1"/>
      <c r="BF884" s="1"/>
      <c r="BG884" s="1"/>
      <c r="BH884" s="1"/>
    </row>
    <row r="885" spans="36:60">
      <c r="AJ885" s="1"/>
      <c r="AK885" s="1"/>
      <c r="AL885" s="1"/>
      <c r="AM885" s="1"/>
      <c r="AN885" s="1"/>
      <c r="AO885" s="1"/>
      <c r="AQ885" s="1"/>
      <c r="AR885" s="1"/>
      <c r="AS885" s="1"/>
      <c r="AZ885" s="1"/>
      <c r="BA885" s="1"/>
      <c r="BB885" s="1"/>
      <c r="BF885" s="1"/>
      <c r="BG885" s="1"/>
      <c r="BH885" s="1"/>
    </row>
    <row r="886" spans="36:60">
      <c r="AJ886" s="1"/>
      <c r="AK886" s="1"/>
      <c r="AL886" s="1"/>
      <c r="AM886" s="1"/>
      <c r="AN886" s="1"/>
      <c r="AO886" s="1"/>
      <c r="AQ886" s="1"/>
      <c r="AR886" s="1"/>
      <c r="AS886" s="1"/>
      <c r="AZ886" s="1"/>
      <c r="BA886" s="1"/>
      <c r="BB886" s="1"/>
      <c r="BF886" s="1"/>
      <c r="BG886" s="1"/>
      <c r="BH886" s="1"/>
    </row>
    <row r="887" spans="36:60">
      <c r="AJ887" s="1"/>
      <c r="AK887" s="1"/>
      <c r="AL887" s="1"/>
      <c r="AM887" s="1"/>
      <c r="AN887" s="1"/>
      <c r="AO887" s="1"/>
      <c r="AQ887" s="1"/>
      <c r="AR887" s="1"/>
      <c r="AS887" s="1"/>
      <c r="AZ887" s="1"/>
      <c r="BA887" s="1"/>
      <c r="BB887" s="1"/>
      <c r="BF887" s="1"/>
      <c r="BG887" s="1"/>
      <c r="BH887" s="1"/>
    </row>
    <row r="888" spans="36:60">
      <c r="AJ888" s="1"/>
      <c r="AK888" s="1"/>
      <c r="AL888" s="1"/>
      <c r="AM888" s="1"/>
      <c r="AN888" s="1"/>
      <c r="AO888" s="1"/>
      <c r="AQ888" s="1"/>
      <c r="AR888" s="1"/>
      <c r="AS888" s="1"/>
      <c r="AZ888" s="1"/>
      <c r="BA888" s="1"/>
      <c r="BB888" s="1"/>
      <c r="BF888" s="1"/>
      <c r="BG888" s="1"/>
      <c r="BH888" s="1"/>
    </row>
    <row r="889" spans="36:60">
      <c r="AJ889" s="1"/>
      <c r="AK889" s="1"/>
      <c r="AL889" s="1"/>
      <c r="AM889" s="1"/>
      <c r="AN889" s="1"/>
      <c r="AO889" s="1"/>
      <c r="AQ889" s="1"/>
      <c r="AR889" s="1"/>
      <c r="AS889" s="1"/>
      <c r="AZ889" s="1"/>
      <c r="BA889" s="1"/>
      <c r="BB889" s="1"/>
      <c r="BF889" s="1"/>
      <c r="BG889" s="1"/>
      <c r="BH889" s="1"/>
    </row>
    <row r="890" spans="36:60">
      <c r="AJ890" s="1"/>
      <c r="AK890" s="1"/>
      <c r="AL890" s="1"/>
      <c r="AM890" s="1"/>
      <c r="AN890" s="1"/>
      <c r="AO890" s="1"/>
      <c r="AQ890" s="1"/>
      <c r="AR890" s="1"/>
      <c r="AS890" s="1"/>
      <c r="AZ890" s="1"/>
      <c r="BA890" s="1"/>
      <c r="BB890" s="1"/>
      <c r="BF890" s="1"/>
      <c r="BG890" s="1"/>
      <c r="BH890" s="1"/>
    </row>
    <row r="891" spans="36:60">
      <c r="AJ891" s="1"/>
      <c r="AK891" s="1"/>
      <c r="AL891" s="1"/>
      <c r="AM891" s="1"/>
      <c r="AN891" s="1"/>
      <c r="AO891" s="1"/>
      <c r="AQ891" s="1"/>
      <c r="AR891" s="1"/>
      <c r="AS891" s="1"/>
      <c r="AZ891" s="1"/>
      <c r="BA891" s="1"/>
      <c r="BB891" s="1"/>
      <c r="BF891" s="1"/>
      <c r="BG891" s="1"/>
      <c r="BH891" s="1"/>
    </row>
    <row r="892" spans="36:60">
      <c r="AJ892" s="1"/>
      <c r="AK892" s="1"/>
      <c r="AL892" s="1"/>
      <c r="AM892" s="1"/>
      <c r="AN892" s="1"/>
      <c r="AO892" s="1"/>
      <c r="AQ892" s="1"/>
      <c r="AR892" s="1"/>
      <c r="AS892" s="1"/>
      <c r="AZ892" s="1"/>
      <c r="BA892" s="1"/>
      <c r="BB892" s="1"/>
      <c r="BF892" s="1"/>
      <c r="BG892" s="1"/>
      <c r="BH892" s="1"/>
    </row>
    <row r="893" spans="36:60">
      <c r="AJ893" s="1"/>
      <c r="AK893" s="1"/>
      <c r="AL893" s="1"/>
      <c r="AM893" s="1"/>
      <c r="AN893" s="1"/>
      <c r="AO893" s="1"/>
      <c r="AQ893" s="1"/>
      <c r="AR893" s="1"/>
      <c r="AS893" s="1"/>
      <c r="AZ893" s="1"/>
      <c r="BA893" s="1"/>
      <c r="BB893" s="1"/>
      <c r="BF893" s="1"/>
      <c r="BG893" s="1"/>
      <c r="BH893" s="1"/>
    </row>
    <row r="894" spans="36:60">
      <c r="AJ894" s="1"/>
      <c r="AK894" s="1"/>
      <c r="AL894" s="1"/>
      <c r="AM894" s="1"/>
      <c r="AN894" s="1"/>
      <c r="AO894" s="1"/>
      <c r="AQ894" s="1"/>
      <c r="AR894" s="1"/>
      <c r="AS894" s="1"/>
      <c r="AZ894" s="1"/>
      <c r="BA894" s="1"/>
      <c r="BB894" s="1"/>
      <c r="BF894" s="1"/>
      <c r="BG894" s="1"/>
      <c r="BH894" s="1"/>
    </row>
    <row r="895" spans="36:60">
      <c r="AJ895" s="1"/>
      <c r="AK895" s="1"/>
      <c r="AL895" s="1"/>
      <c r="AM895" s="1"/>
      <c r="AN895" s="1"/>
      <c r="AO895" s="1"/>
      <c r="AQ895" s="1"/>
      <c r="AR895" s="1"/>
      <c r="AS895" s="1"/>
      <c r="AZ895" s="1"/>
      <c r="BA895" s="1"/>
      <c r="BB895" s="1"/>
      <c r="BF895" s="1"/>
      <c r="BG895" s="1"/>
      <c r="BH895" s="1"/>
    </row>
    <row r="896" spans="36:60">
      <c r="AJ896" s="1"/>
      <c r="AK896" s="1"/>
      <c r="AL896" s="1"/>
      <c r="AM896" s="1"/>
      <c r="AN896" s="1"/>
      <c r="AO896" s="1"/>
      <c r="AQ896" s="1"/>
      <c r="AR896" s="1"/>
      <c r="AS896" s="1"/>
      <c r="AZ896" s="1"/>
      <c r="BA896" s="1"/>
      <c r="BB896" s="1"/>
      <c r="BF896" s="1"/>
      <c r="BG896" s="1"/>
      <c r="BH896" s="1"/>
    </row>
    <row r="897" spans="36:60">
      <c r="AJ897" s="1"/>
      <c r="AK897" s="1"/>
      <c r="AL897" s="1"/>
      <c r="AM897" s="1"/>
      <c r="AN897" s="1"/>
      <c r="AO897" s="1"/>
      <c r="AQ897" s="1"/>
      <c r="AR897" s="1"/>
      <c r="AS897" s="1"/>
      <c r="AZ897" s="1"/>
      <c r="BA897" s="1"/>
      <c r="BB897" s="1"/>
      <c r="BF897" s="1"/>
      <c r="BG897" s="1"/>
      <c r="BH897" s="1"/>
    </row>
    <row r="898" spans="36:60">
      <c r="AJ898" s="1"/>
      <c r="AK898" s="1"/>
      <c r="AL898" s="1"/>
      <c r="AM898" s="1"/>
      <c r="AN898" s="1"/>
      <c r="AO898" s="1"/>
      <c r="AQ898" s="1"/>
      <c r="AR898" s="1"/>
      <c r="AS898" s="1"/>
      <c r="AZ898" s="1"/>
      <c r="BA898" s="1"/>
      <c r="BB898" s="1"/>
      <c r="BF898" s="1"/>
      <c r="BG898" s="1"/>
      <c r="BH898" s="1"/>
    </row>
    <row r="899" spans="36:60">
      <c r="AJ899" s="1"/>
      <c r="AK899" s="1"/>
      <c r="AL899" s="1"/>
      <c r="AM899" s="1"/>
      <c r="AN899" s="1"/>
      <c r="AO899" s="1"/>
      <c r="AQ899" s="1"/>
      <c r="AR899" s="1"/>
      <c r="AS899" s="1"/>
      <c r="AZ899" s="1"/>
      <c r="BA899" s="1"/>
      <c r="BB899" s="1"/>
      <c r="BF899" s="1"/>
      <c r="BG899" s="1"/>
      <c r="BH899" s="1"/>
    </row>
    <row r="900" spans="36:60">
      <c r="AJ900" s="1"/>
      <c r="AK900" s="1"/>
      <c r="AL900" s="1"/>
      <c r="AM900" s="1"/>
      <c r="AN900" s="1"/>
      <c r="AO900" s="1"/>
      <c r="AQ900" s="1"/>
      <c r="AR900" s="1"/>
      <c r="AS900" s="1"/>
      <c r="AZ900" s="1"/>
      <c r="BA900" s="1"/>
      <c r="BB900" s="1"/>
      <c r="BF900" s="1"/>
      <c r="BG900" s="1"/>
      <c r="BH900" s="1"/>
    </row>
    <row r="901" spans="36:60">
      <c r="AJ901" s="1"/>
      <c r="AK901" s="1"/>
      <c r="AL901" s="1"/>
      <c r="AM901" s="1"/>
      <c r="AN901" s="1"/>
      <c r="AO901" s="1"/>
      <c r="AQ901" s="1"/>
      <c r="AR901" s="1"/>
      <c r="AS901" s="1"/>
      <c r="AZ901" s="1"/>
      <c r="BA901" s="1"/>
      <c r="BB901" s="1"/>
      <c r="BF901" s="1"/>
      <c r="BG901" s="1"/>
      <c r="BH901" s="1"/>
    </row>
    <row r="902" spans="36:60">
      <c r="AJ902" s="1"/>
      <c r="AK902" s="1"/>
      <c r="AL902" s="1"/>
      <c r="AM902" s="1"/>
      <c r="AN902" s="1"/>
      <c r="AO902" s="1"/>
      <c r="AQ902" s="1"/>
      <c r="AR902" s="1"/>
      <c r="AS902" s="1"/>
      <c r="AZ902" s="1"/>
      <c r="BA902" s="1"/>
      <c r="BB902" s="1"/>
      <c r="BF902" s="1"/>
      <c r="BG902" s="1"/>
      <c r="BH902" s="1"/>
    </row>
    <row r="903" spans="36:60">
      <c r="AJ903" s="1"/>
      <c r="AK903" s="1"/>
      <c r="AL903" s="1"/>
      <c r="AM903" s="1"/>
      <c r="AN903" s="1"/>
      <c r="AO903" s="1"/>
      <c r="AQ903" s="1"/>
      <c r="AR903" s="1"/>
      <c r="AS903" s="1"/>
      <c r="AZ903" s="1"/>
      <c r="BA903" s="1"/>
      <c r="BB903" s="1"/>
      <c r="BF903" s="1"/>
      <c r="BG903" s="1"/>
      <c r="BH903" s="1"/>
    </row>
    <row r="904" spans="36:60">
      <c r="AJ904" s="1"/>
      <c r="AK904" s="1"/>
      <c r="AL904" s="1"/>
      <c r="AM904" s="1"/>
      <c r="AN904" s="1"/>
      <c r="AO904" s="1"/>
      <c r="AQ904" s="1"/>
      <c r="AR904" s="1"/>
      <c r="AS904" s="1"/>
      <c r="AZ904" s="1"/>
      <c r="BA904" s="1"/>
      <c r="BB904" s="1"/>
      <c r="BF904" s="1"/>
      <c r="BG904" s="1"/>
      <c r="BH904" s="1"/>
    </row>
    <row r="905" spans="36:60">
      <c r="AJ905" s="1"/>
      <c r="AK905" s="1"/>
      <c r="AL905" s="1"/>
      <c r="AM905" s="1"/>
      <c r="AN905" s="1"/>
      <c r="AO905" s="1"/>
      <c r="AQ905" s="1"/>
      <c r="AR905" s="1"/>
      <c r="AS905" s="1"/>
      <c r="AZ905" s="1"/>
      <c r="BA905" s="1"/>
      <c r="BB905" s="1"/>
      <c r="BF905" s="1"/>
      <c r="BG905" s="1"/>
      <c r="BH905" s="1"/>
    </row>
    <row r="906" spans="36:60">
      <c r="AJ906" s="1"/>
      <c r="AK906" s="1"/>
      <c r="AL906" s="1"/>
      <c r="AM906" s="1"/>
      <c r="AN906" s="1"/>
      <c r="AO906" s="1"/>
      <c r="AQ906" s="1"/>
      <c r="AR906" s="1"/>
      <c r="AS906" s="1"/>
      <c r="AZ906" s="1"/>
      <c r="BA906" s="1"/>
      <c r="BB906" s="1"/>
      <c r="BF906" s="1"/>
      <c r="BG906" s="1"/>
      <c r="BH906" s="1"/>
    </row>
    <row r="907" spans="36:60">
      <c r="AJ907" s="1"/>
      <c r="AK907" s="1"/>
      <c r="AL907" s="1"/>
      <c r="AM907" s="1"/>
      <c r="AN907" s="1"/>
      <c r="AO907" s="1"/>
      <c r="AQ907" s="1"/>
      <c r="AR907" s="1"/>
      <c r="AS907" s="1"/>
      <c r="AZ907" s="1"/>
      <c r="BA907" s="1"/>
      <c r="BB907" s="1"/>
      <c r="BF907" s="1"/>
      <c r="BG907" s="1"/>
      <c r="BH907" s="1"/>
    </row>
    <row r="908" spans="36:60">
      <c r="AJ908" s="1"/>
      <c r="AK908" s="1"/>
      <c r="AL908" s="1"/>
      <c r="AM908" s="1"/>
      <c r="AN908" s="1"/>
      <c r="AO908" s="1"/>
      <c r="AQ908" s="1"/>
      <c r="AR908" s="1"/>
      <c r="AS908" s="1"/>
      <c r="AZ908" s="1"/>
      <c r="BA908" s="1"/>
      <c r="BB908" s="1"/>
      <c r="BF908" s="1"/>
      <c r="BG908" s="1"/>
      <c r="BH908" s="1"/>
    </row>
    <row r="909" spans="36:60">
      <c r="AJ909" s="1"/>
      <c r="AK909" s="1"/>
      <c r="AL909" s="1"/>
      <c r="AM909" s="1"/>
      <c r="AN909" s="1"/>
      <c r="AO909" s="1"/>
      <c r="AQ909" s="1"/>
      <c r="AR909" s="1"/>
      <c r="AS909" s="1"/>
      <c r="AZ909" s="1"/>
      <c r="BA909" s="1"/>
      <c r="BB909" s="1"/>
      <c r="BF909" s="1"/>
      <c r="BG909" s="1"/>
      <c r="BH909" s="1"/>
    </row>
    <row r="910" spans="36:60">
      <c r="AJ910" s="1"/>
      <c r="AK910" s="1"/>
      <c r="AL910" s="1"/>
      <c r="AM910" s="1"/>
      <c r="AN910" s="1"/>
      <c r="AO910" s="1"/>
      <c r="AQ910" s="1"/>
      <c r="AR910" s="1"/>
      <c r="AS910" s="1"/>
      <c r="AZ910" s="1"/>
      <c r="BA910" s="1"/>
      <c r="BB910" s="1"/>
      <c r="BF910" s="1"/>
      <c r="BG910" s="1"/>
      <c r="BH910" s="1"/>
    </row>
    <row r="911" spans="36:60">
      <c r="AJ911" s="1"/>
      <c r="AK911" s="1"/>
      <c r="AL911" s="1"/>
      <c r="AM911" s="1"/>
      <c r="AN911" s="1"/>
      <c r="AO911" s="1"/>
      <c r="AQ911" s="1"/>
      <c r="AR911" s="1"/>
      <c r="AS911" s="1"/>
      <c r="AZ911" s="1"/>
      <c r="BA911" s="1"/>
      <c r="BB911" s="1"/>
      <c r="BF911" s="1"/>
      <c r="BG911" s="1"/>
      <c r="BH911" s="1"/>
    </row>
    <row r="912" spans="36:60">
      <c r="AJ912" s="1"/>
      <c r="AK912" s="1"/>
      <c r="AL912" s="1"/>
      <c r="AM912" s="1"/>
      <c r="AN912" s="1"/>
      <c r="AO912" s="1"/>
      <c r="AQ912" s="1"/>
      <c r="AR912" s="1"/>
      <c r="AS912" s="1"/>
      <c r="AZ912" s="1"/>
      <c r="BA912" s="1"/>
      <c r="BB912" s="1"/>
      <c r="BF912" s="1"/>
      <c r="BG912" s="1"/>
      <c r="BH912" s="1"/>
    </row>
    <row r="913" spans="36:60">
      <c r="AJ913" s="1"/>
      <c r="AK913" s="1"/>
      <c r="AL913" s="1"/>
      <c r="AM913" s="1"/>
      <c r="AN913" s="1"/>
      <c r="AO913" s="1"/>
      <c r="AQ913" s="1"/>
      <c r="AR913" s="1"/>
      <c r="AS913" s="1"/>
      <c r="AZ913" s="1"/>
      <c r="BA913" s="1"/>
      <c r="BB913" s="1"/>
      <c r="BF913" s="1"/>
      <c r="BG913" s="1"/>
      <c r="BH913" s="1"/>
    </row>
    <row r="914" spans="36:60">
      <c r="AJ914" s="1"/>
      <c r="AK914" s="1"/>
      <c r="AL914" s="1"/>
      <c r="AM914" s="1"/>
      <c r="AN914" s="1"/>
      <c r="AO914" s="1"/>
      <c r="AQ914" s="1"/>
      <c r="AR914" s="1"/>
      <c r="AS914" s="1"/>
      <c r="AZ914" s="1"/>
      <c r="BA914" s="1"/>
      <c r="BB914" s="1"/>
      <c r="BF914" s="1"/>
      <c r="BG914" s="1"/>
      <c r="BH914" s="1"/>
    </row>
    <row r="915" spans="36:60">
      <c r="AJ915" s="1"/>
      <c r="AK915" s="1"/>
      <c r="AL915" s="1"/>
      <c r="AM915" s="1"/>
      <c r="AN915" s="1"/>
      <c r="AO915" s="1"/>
      <c r="AQ915" s="1"/>
      <c r="AR915" s="1"/>
      <c r="AS915" s="1"/>
      <c r="AZ915" s="1"/>
      <c r="BA915" s="1"/>
      <c r="BB915" s="1"/>
      <c r="BF915" s="1"/>
      <c r="BG915" s="1"/>
      <c r="BH915" s="1"/>
    </row>
    <row r="916" spans="36:60">
      <c r="AJ916" s="1"/>
      <c r="AK916" s="1"/>
      <c r="AL916" s="1"/>
      <c r="AM916" s="1"/>
      <c r="AN916" s="1"/>
      <c r="AO916" s="1"/>
      <c r="AQ916" s="1"/>
      <c r="AR916" s="1"/>
      <c r="AS916" s="1"/>
      <c r="AZ916" s="1"/>
      <c r="BA916" s="1"/>
      <c r="BB916" s="1"/>
      <c r="BF916" s="1"/>
      <c r="BG916" s="1"/>
      <c r="BH916" s="1"/>
    </row>
    <row r="917" spans="36:60">
      <c r="AJ917" s="1"/>
      <c r="AK917" s="1"/>
      <c r="AL917" s="1"/>
      <c r="AM917" s="1"/>
      <c r="AN917" s="1"/>
      <c r="AO917" s="1"/>
      <c r="AQ917" s="1"/>
      <c r="AR917" s="1"/>
      <c r="AS917" s="1"/>
      <c r="AZ917" s="1"/>
      <c r="BA917" s="1"/>
      <c r="BB917" s="1"/>
      <c r="BF917" s="1"/>
      <c r="BG917" s="1"/>
      <c r="BH917" s="1"/>
    </row>
    <row r="918" spans="36:60">
      <c r="AJ918" s="1"/>
      <c r="AK918" s="1"/>
      <c r="AL918" s="1"/>
      <c r="AM918" s="1"/>
      <c r="AN918" s="1"/>
      <c r="AO918" s="1"/>
      <c r="AQ918" s="1"/>
      <c r="AR918" s="1"/>
      <c r="AS918" s="1"/>
      <c r="AZ918" s="1"/>
      <c r="BA918" s="1"/>
      <c r="BB918" s="1"/>
      <c r="BF918" s="1"/>
      <c r="BG918" s="1"/>
      <c r="BH918" s="1"/>
    </row>
    <row r="919" spans="36:60">
      <c r="AJ919" s="1"/>
      <c r="AK919" s="1"/>
      <c r="AL919" s="1"/>
      <c r="AM919" s="1"/>
      <c r="AN919" s="1"/>
      <c r="AO919" s="1"/>
      <c r="AQ919" s="1"/>
      <c r="AR919" s="1"/>
      <c r="AS919" s="1"/>
      <c r="AZ919" s="1"/>
      <c r="BA919" s="1"/>
      <c r="BB919" s="1"/>
      <c r="BF919" s="1"/>
      <c r="BG919" s="1"/>
      <c r="BH919" s="1"/>
    </row>
    <row r="920" spans="36:60">
      <c r="AJ920" s="1"/>
      <c r="AK920" s="1"/>
      <c r="AL920" s="1"/>
      <c r="AM920" s="1"/>
      <c r="AN920" s="1"/>
      <c r="AO920" s="1"/>
      <c r="AQ920" s="1"/>
      <c r="AR920" s="1"/>
      <c r="AS920" s="1"/>
      <c r="AZ920" s="1"/>
      <c r="BA920" s="1"/>
      <c r="BB920" s="1"/>
      <c r="BF920" s="1"/>
      <c r="BG920" s="1"/>
      <c r="BH920" s="1"/>
    </row>
    <row r="921" spans="36:60">
      <c r="AJ921" s="1"/>
      <c r="AK921" s="1"/>
      <c r="AL921" s="1"/>
      <c r="AM921" s="1"/>
      <c r="AN921" s="1"/>
      <c r="AO921" s="1"/>
      <c r="AQ921" s="1"/>
      <c r="AR921" s="1"/>
      <c r="AS921" s="1"/>
      <c r="AZ921" s="1"/>
      <c r="BA921" s="1"/>
      <c r="BB921" s="1"/>
      <c r="BF921" s="1"/>
      <c r="BG921" s="1"/>
      <c r="BH921" s="1"/>
    </row>
    <row r="922" spans="36:60">
      <c r="AJ922" s="1"/>
      <c r="AK922" s="1"/>
      <c r="AL922" s="1"/>
      <c r="AM922" s="1"/>
      <c r="AN922" s="1"/>
      <c r="AO922" s="1"/>
      <c r="AQ922" s="1"/>
      <c r="AR922" s="1"/>
      <c r="AS922" s="1"/>
      <c r="AZ922" s="1"/>
      <c r="BA922" s="1"/>
      <c r="BB922" s="1"/>
      <c r="BF922" s="1"/>
      <c r="BG922" s="1"/>
      <c r="BH922" s="1"/>
    </row>
    <row r="923" spans="36:60">
      <c r="AJ923" s="1"/>
      <c r="AK923" s="1"/>
      <c r="AL923" s="1"/>
      <c r="AM923" s="1"/>
      <c r="AN923" s="1"/>
      <c r="AO923" s="1"/>
      <c r="AQ923" s="1"/>
      <c r="AR923" s="1"/>
      <c r="AS923" s="1"/>
      <c r="AZ923" s="1"/>
      <c r="BA923" s="1"/>
      <c r="BB923" s="1"/>
      <c r="BF923" s="1"/>
      <c r="BG923" s="1"/>
      <c r="BH923" s="1"/>
    </row>
    <row r="924" spans="36:60">
      <c r="AJ924" s="1"/>
      <c r="AK924" s="1"/>
      <c r="AL924" s="1"/>
      <c r="AM924" s="1"/>
      <c r="AN924" s="1"/>
      <c r="AO924" s="1"/>
      <c r="AQ924" s="1"/>
      <c r="AR924" s="1"/>
      <c r="AS924" s="1"/>
      <c r="AZ924" s="1"/>
      <c r="BA924" s="1"/>
      <c r="BB924" s="1"/>
      <c r="BF924" s="1"/>
      <c r="BG924" s="1"/>
      <c r="BH924" s="1"/>
    </row>
    <row r="925" spans="36:60">
      <c r="AJ925" s="1"/>
      <c r="AK925" s="1"/>
      <c r="AL925" s="1"/>
      <c r="AM925" s="1"/>
      <c r="AN925" s="1"/>
      <c r="AO925" s="1"/>
      <c r="AQ925" s="1"/>
      <c r="AR925" s="1"/>
      <c r="AS925" s="1"/>
      <c r="AZ925" s="1"/>
      <c r="BA925" s="1"/>
      <c r="BB925" s="1"/>
      <c r="BF925" s="1"/>
      <c r="BG925" s="1"/>
      <c r="BH925" s="1"/>
    </row>
    <row r="926" spans="36:60">
      <c r="AJ926" s="1"/>
      <c r="AK926" s="1"/>
      <c r="AL926" s="1"/>
      <c r="AM926" s="1"/>
      <c r="AN926" s="1"/>
      <c r="AO926" s="1"/>
      <c r="AQ926" s="1"/>
      <c r="AR926" s="1"/>
      <c r="AS926" s="1"/>
      <c r="AZ926" s="1"/>
      <c r="BA926" s="1"/>
      <c r="BB926" s="1"/>
      <c r="BF926" s="1"/>
      <c r="BG926" s="1"/>
      <c r="BH926" s="1"/>
    </row>
    <row r="927" spans="36:60">
      <c r="AJ927" s="1"/>
      <c r="AK927" s="1"/>
      <c r="AL927" s="1"/>
      <c r="AM927" s="1"/>
      <c r="AN927" s="1"/>
      <c r="AO927" s="1"/>
      <c r="AQ927" s="1"/>
      <c r="AR927" s="1"/>
      <c r="AS927" s="1"/>
      <c r="AZ927" s="1"/>
      <c r="BA927" s="1"/>
      <c r="BB927" s="1"/>
      <c r="BF927" s="1"/>
      <c r="BG927" s="1"/>
      <c r="BH927" s="1"/>
    </row>
    <row r="928" spans="36:60">
      <c r="AJ928" s="1"/>
      <c r="AK928" s="1"/>
      <c r="AL928" s="1"/>
      <c r="AM928" s="1"/>
      <c r="AN928" s="1"/>
      <c r="AO928" s="1"/>
      <c r="AQ928" s="1"/>
      <c r="AR928" s="1"/>
      <c r="AS928" s="1"/>
      <c r="AZ928" s="1"/>
      <c r="BA928" s="1"/>
      <c r="BB928" s="1"/>
      <c r="BF928" s="1"/>
      <c r="BG928" s="1"/>
      <c r="BH928" s="1"/>
    </row>
    <row r="929" spans="36:60">
      <c r="AJ929" s="1"/>
      <c r="AK929" s="1"/>
      <c r="AL929" s="1"/>
      <c r="AM929" s="1"/>
      <c r="AN929" s="1"/>
      <c r="AO929" s="1"/>
      <c r="AQ929" s="1"/>
      <c r="AR929" s="1"/>
      <c r="AS929" s="1"/>
      <c r="AZ929" s="1"/>
      <c r="BA929" s="1"/>
      <c r="BB929" s="1"/>
      <c r="BF929" s="1"/>
      <c r="BG929" s="1"/>
      <c r="BH929" s="1"/>
    </row>
    <row r="930" spans="36:60">
      <c r="AJ930" s="1"/>
      <c r="AK930" s="1"/>
      <c r="AL930" s="1"/>
      <c r="AM930" s="1"/>
      <c r="AN930" s="1"/>
      <c r="AO930" s="1"/>
      <c r="AQ930" s="1"/>
      <c r="AR930" s="1"/>
      <c r="AS930" s="1"/>
      <c r="AZ930" s="1"/>
      <c r="BA930" s="1"/>
      <c r="BB930" s="1"/>
      <c r="BF930" s="1"/>
      <c r="BG930" s="1"/>
      <c r="BH930" s="1"/>
    </row>
    <row r="931" spans="36:60">
      <c r="AJ931" s="1"/>
      <c r="AK931" s="1"/>
      <c r="AL931" s="1"/>
      <c r="AM931" s="1"/>
      <c r="AN931" s="1"/>
      <c r="AO931" s="1"/>
      <c r="AQ931" s="1"/>
      <c r="AR931" s="1"/>
      <c r="AS931" s="1"/>
      <c r="AZ931" s="1"/>
      <c r="BA931" s="1"/>
      <c r="BB931" s="1"/>
      <c r="BF931" s="1"/>
      <c r="BG931" s="1"/>
      <c r="BH931" s="1"/>
    </row>
    <row r="932" spans="36:60">
      <c r="AJ932" s="1"/>
      <c r="AK932" s="1"/>
      <c r="AL932" s="1"/>
      <c r="AM932" s="1"/>
      <c r="AN932" s="1"/>
      <c r="AO932" s="1"/>
      <c r="AQ932" s="1"/>
      <c r="AR932" s="1"/>
      <c r="AS932" s="1"/>
      <c r="AZ932" s="1"/>
      <c r="BA932" s="1"/>
      <c r="BB932" s="1"/>
      <c r="BF932" s="1"/>
      <c r="BG932" s="1"/>
      <c r="BH932" s="1"/>
    </row>
    <row r="933" spans="36:60">
      <c r="AJ933" s="1"/>
      <c r="AK933" s="1"/>
      <c r="AL933" s="1"/>
      <c r="AM933" s="1"/>
      <c r="AN933" s="1"/>
      <c r="AO933" s="1"/>
      <c r="AQ933" s="1"/>
      <c r="AR933" s="1"/>
      <c r="AS933" s="1"/>
      <c r="AZ933" s="1"/>
      <c r="BA933" s="1"/>
      <c r="BB933" s="1"/>
      <c r="BF933" s="1"/>
      <c r="BG933" s="1"/>
      <c r="BH933" s="1"/>
    </row>
    <row r="934" spans="36:60">
      <c r="AJ934" s="1"/>
      <c r="AK934" s="1"/>
      <c r="AL934" s="1"/>
      <c r="AM934" s="1"/>
      <c r="AN934" s="1"/>
      <c r="AO934" s="1"/>
      <c r="AQ934" s="1"/>
      <c r="AR934" s="1"/>
      <c r="AS934" s="1"/>
      <c r="AZ934" s="1"/>
      <c r="BA934" s="1"/>
      <c r="BB934" s="1"/>
      <c r="BF934" s="1"/>
      <c r="BG934" s="1"/>
      <c r="BH934" s="1"/>
    </row>
    <row r="935" spans="36:60">
      <c r="AJ935" s="1"/>
      <c r="AK935" s="1"/>
      <c r="AL935" s="1"/>
      <c r="AM935" s="1"/>
      <c r="AN935" s="1"/>
      <c r="AO935" s="1"/>
      <c r="AQ935" s="1"/>
      <c r="AR935" s="1"/>
      <c r="AS935" s="1"/>
      <c r="AZ935" s="1"/>
      <c r="BA935" s="1"/>
      <c r="BB935" s="1"/>
      <c r="BF935" s="1"/>
      <c r="BG935" s="1"/>
      <c r="BH935" s="1"/>
    </row>
    <row r="936" spans="36:60">
      <c r="AJ936" s="1"/>
      <c r="AK936" s="1"/>
      <c r="AL936" s="1"/>
      <c r="AM936" s="1"/>
      <c r="AN936" s="1"/>
      <c r="AO936" s="1"/>
      <c r="AQ936" s="1"/>
      <c r="AR936" s="1"/>
      <c r="AS936" s="1"/>
      <c r="AZ936" s="1"/>
      <c r="BA936" s="1"/>
      <c r="BB936" s="1"/>
      <c r="BF936" s="1"/>
      <c r="BG936" s="1"/>
      <c r="BH936" s="1"/>
    </row>
    <row r="937" spans="36:60">
      <c r="AJ937" s="1"/>
      <c r="AK937" s="1"/>
      <c r="AL937" s="1"/>
      <c r="AM937" s="1"/>
      <c r="AN937" s="1"/>
      <c r="AO937" s="1"/>
      <c r="AQ937" s="1"/>
      <c r="AR937" s="1"/>
      <c r="AS937" s="1"/>
      <c r="AZ937" s="1"/>
      <c r="BA937" s="1"/>
      <c r="BB937" s="1"/>
      <c r="BF937" s="1"/>
      <c r="BG937" s="1"/>
      <c r="BH937" s="1"/>
    </row>
    <row r="938" spans="36:60">
      <c r="AJ938" s="1"/>
      <c r="AK938" s="1"/>
      <c r="AL938" s="1"/>
      <c r="AM938" s="1"/>
      <c r="AN938" s="1"/>
      <c r="AO938" s="1"/>
      <c r="AQ938" s="1"/>
      <c r="AR938" s="1"/>
      <c r="AS938" s="1"/>
      <c r="AZ938" s="1"/>
      <c r="BA938" s="1"/>
      <c r="BB938" s="1"/>
      <c r="BF938" s="1"/>
      <c r="BG938" s="1"/>
      <c r="BH938" s="1"/>
    </row>
    <row r="939" spans="36:60">
      <c r="AJ939" s="1"/>
      <c r="AK939" s="1"/>
      <c r="AL939" s="1"/>
      <c r="AM939" s="1"/>
      <c r="AN939" s="1"/>
      <c r="AO939" s="1"/>
      <c r="AQ939" s="1"/>
      <c r="AR939" s="1"/>
      <c r="AS939" s="1"/>
      <c r="AZ939" s="1"/>
      <c r="BA939" s="1"/>
      <c r="BB939" s="1"/>
      <c r="BF939" s="1"/>
      <c r="BG939" s="1"/>
      <c r="BH939" s="1"/>
    </row>
    <row r="940" spans="36:60">
      <c r="AJ940" s="1"/>
      <c r="AK940" s="1"/>
      <c r="AL940" s="1"/>
      <c r="AM940" s="1"/>
      <c r="AN940" s="1"/>
      <c r="AO940" s="1"/>
      <c r="AQ940" s="1"/>
      <c r="AR940" s="1"/>
      <c r="AS940" s="1"/>
      <c r="AZ940" s="1"/>
      <c r="BA940" s="1"/>
      <c r="BB940" s="1"/>
      <c r="BF940" s="1"/>
      <c r="BG940" s="1"/>
      <c r="BH940" s="1"/>
    </row>
    <row r="941" spans="36:60">
      <c r="AJ941" s="1"/>
      <c r="AK941" s="1"/>
      <c r="AL941" s="1"/>
      <c r="AM941" s="1"/>
      <c r="AN941" s="1"/>
      <c r="AO941" s="1"/>
      <c r="AQ941" s="1"/>
      <c r="AR941" s="1"/>
      <c r="AS941" s="1"/>
      <c r="AZ941" s="1"/>
      <c r="BA941" s="1"/>
      <c r="BB941" s="1"/>
      <c r="BF941" s="1"/>
      <c r="BG941" s="1"/>
      <c r="BH941" s="1"/>
    </row>
    <row r="942" spans="36:60">
      <c r="AJ942" s="1"/>
      <c r="AK942" s="1"/>
      <c r="AL942" s="1"/>
      <c r="AM942" s="1"/>
      <c r="AN942" s="1"/>
      <c r="AO942" s="1"/>
      <c r="AQ942" s="1"/>
      <c r="AR942" s="1"/>
      <c r="AS942" s="1"/>
      <c r="AZ942" s="1"/>
      <c r="BA942" s="1"/>
      <c r="BB942" s="1"/>
      <c r="BF942" s="1"/>
      <c r="BG942" s="1"/>
      <c r="BH942" s="1"/>
    </row>
    <row r="943" spans="36:60">
      <c r="AJ943" s="1"/>
      <c r="AK943" s="1"/>
      <c r="AL943" s="1"/>
      <c r="AM943" s="1"/>
      <c r="AN943" s="1"/>
      <c r="AO943" s="1"/>
      <c r="AQ943" s="1"/>
      <c r="AR943" s="1"/>
      <c r="AS943" s="1"/>
      <c r="AZ943" s="1"/>
      <c r="BA943" s="1"/>
      <c r="BB943" s="1"/>
      <c r="BF943" s="1"/>
      <c r="BG943" s="1"/>
      <c r="BH943" s="1"/>
    </row>
    <row r="944" spans="36:60">
      <c r="AJ944" s="1"/>
      <c r="AK944" s="1"/>
      <c r="AL944" s="1"/>
      <c r="AM944" s="1"/>
      <c r="AN944" s="1"/>
      <c r="AO944" s="1"/>
      <c r="AQ944" s="1"/>
      <c r="AR944" s="1"/>
      <c r="AS944" s="1"/>
      <c r="AZ944" s="1"/>
      <c r="BA944" s="1"/>
      <c r="BB944" s="1"/>
      <c r="BF944" s="1"/>
      <c r="BG944" s="1"/>
      <c r="BH944" s="1"/>
    </row>
    <row r="945" spans="36:60">
      <c r="AJ945" s="1"/>
      <c r="AK945" s="1"/>
      <c r="AL945" s="1"/>
      <c r="AM945" s="1"/>
      <c r="AN945" s="1"/>
      <c r="AO945" s="1"/>
      <c r="AQ945" s="1"/>
      <c r="AR945" s="1"/>
      <c r="AS945" s="1"/>
      <c r="AZ945" s="1"/>
      <c r="BA945" s="1"/>
      <c r="BB945" s="1"/>
      <c r="BF945" s="1"/>
      <c r="BG945" s="1"/>
      <c r="BH945" s="1"/>
    </row>
    <row r="946" spans="36:60">
      <c r="AJ946" s="1"/>
      <c r="AK946" s="1"/>
      <c r="AL946" s="1"/>
      <c r="AM946" s="1"/>
      <c r="AN946" s="1"/>
      <c r="AO946" s="1"/>
      <c r="AQ946" s="1"/>
      <c r="AR946" s="1"/>
      <c r="AS946" s="1"/>
      <c r="AZ946" s="1"/>
      <c r="BA946" s="1"/>
      <c r="BB946" s="1"/>
      <c r="BF946" s="1"/>
      <c r="BG946" s="1"/>
      <c r="BH946" s="1"/>
    </row>
    <row r="947" spans="36:60">
      <c r="AJ947" s="1"/>
      <c r="AK947" s="1"/>
      <c r="AL947" s="1"/>
      <c r="AM947" s="1"/>
      <c r="AN947" s="1"/>
      <c r="AO947" s="1"/>
      <c r="AQ947" s="1"/>
      <c r="AR947" s="1"/>
      <c r="AS947" s="1"/>
      <c r="AZ947" s="1"/>
      <c r="BA947" s="1"/>
      <c r="BB947" s="1"/>
      <c r="BF947" s="1"/>
      <c r="BG947" s="1"/>
      <c r="BH947" s="1"/>
    </row>
    <row r="948" spans="36:60">
      <c r="AJ948" s="1"/>
      <c r="AK948" s="1"/>
      <c r="AL948" s="1"/>
      <c r="AM948" s="1"/>
      <c r="AN948" s="1"/>
      <c r="AO948" s="1"/>
      <c r="AQ948" s="1"/>
      <c r="AR948" s="1"/>
      <c r="AS948" s="1"/>
      <c r="AZ948" s="1"/>
      <c r="BA948" s="1"/>
      <c r="BB948" s="1"/>
      <c r="BF948" s="1"/>
      <c r="BG948" s="1"/>
      <c r="BH948" s="1"/>
    </row>
    <row r="949" spans="36:60">
      <c r="AJ949" s="1"/>
      <c r="AK949" s="1"/>
      <c r="AL949" s="1"/>
      <c r="AM949" s="1"/>
      <c r="AN949" s="1"/>
      <c r="AO949" s="1"/>
      <c r="AQ949" s="1"/>
      <c r="AR949" s="1"/>
      <c r="AS949" s="1"/>
      <c r="AZ949" s="1"/>
      <c r="BA949" s="1"/>
      <c r="BB949" s="1"/>
      <c r="BF949" s="1"/>
      <c r="BG949" s="1"/>
      <c r="BH949" s="1"/>
    </row>
    <row r="950" spans="36:60">
      <c r="AJ950" s="1"/>
      <c r="AK950" s="1"/>
      <c r="AL950" s="1"/>
      <c r="AM950" s="1"/>
      <c r="AN950" s="1"/>
      <c r="AO950" s="1"/>
      <c r="AQ950" s="1"/>
      <c r="AR950" s="1"/>
      <c r="AS950" s="1"/>
      <c r="AZ950" s="1"/>
      <c r="BA950" s="1"/>
      <c r="BB950" s="1"/>
      <c r="BF950" s="1"/>
      <c r="BG950" s="1"/>
      <c r="BH950" s="1"/>
    </row>
    <row r="951" spans="36:60">
      <c r="AJ951" s="1"/>
      <c r="AK951" s="1"/>
      <c r="AL951" s="1"/>
      <c r="AM951" s="1"/>
      <c r="AN951" s="1"/>
      <c r="AO951" s="1"/>
      <c r="AQ951" s="1"/>
      <c r="AR951" s="1"/>
      <c r="AS951" s="1"/>
      <c r="AZ951" s="1"/>
      <c r="BA951" s="1"/>
      <c r="BB951" s="1"/>
      <c r="BF951" s="1"/>
      <c r="BG951" s="1"/>
      <c r="BH951" s="1"/>
    </row>
    <row r="952" spans="36:60">
      <c r="AJ952" s="1"/>
      <c r="AK952" s="1"/>
      <c r="AL952" s="1"/>
      <c r="AM952" s="1"/>
      <c r="AN952" s="1"/>
      <c r="AO952" s="1"/>
      <c r="AQ952" s="1"/>
      <c r="AR952" s="1"/>
      <c r="AS952" s="1"/>
      <c r="AZ952" s="1"/>
      <c r="BA952" s="1"/>
      <c r="BB952" s="1"/>
      <c r="BF952" s="1"/>
      <c r="BG952" s="1"/>
      <c r="BH952" s="1"/>
    </row>
    <row r="953" spans="36:60">
      <c r="AJ953" s="1"/>
      <c r="AK953" s="1"/>
      <c r="AL953" s="1"/>
      <c r="AM953" s="1"/>
      <c r="AN953" s="1"/>
      <c r="AO953" s="1"/>
      <c r="AQ953" s="1"/>
      <c r="AR953" s="1"/>
      <c r="AS953" s="1"/>
      <c r="AZ953" s="1"/>
      <c r="BA953" s="1"/>
      <c r="BB953" s="1"/>
      <c r="BF953" s="1"/>
      <c r="BG953" s="1"/>
      <c r="BH953" s="1"/>
    </row>
    <row r="954" spans="36:60">
      <c r="AJ954" s="1"/>
      <c r="AK954" s="1"/>
      <c r="AL954" s="1"/>
      <c r="AM954" s="1"/>
      <c r="AN954" s="1"/>
      <c r="AO954" s="1"/>
      <c r="AQ954" s="1"/>
      <c r="AR954" s="1"/>
      <c r="AS954" s="1"/>
      <c r="AZ954" s="1"/>
      <c r="BA954" s="1"/>
      <c r="BB954" s="1"/>
      <c r="BF954" s="1"/>
      <c r="BG954" s="1"/>
      <c r="BH954" s="1"/>
    </row>
    <row r="955" spans="36:60">
      <c r="AJ955" s="1"/>
      <c r="AK955" s="1"/>
      <c r="AL955" s="1"/>
      <c r="AM955" s="1"/>
      <c r="AN955" s="1"/>
      <c r="AO955" s="1"/>
      <c r="AQ955" s="1"/>
      <c r="AR955" s="1"/>
      <c r="AS955" s="1"/>
      <c r="AZ955" s="1"/>
      <c r="BA955" s="1"/>
      <c r="BB955" s="1"/>
      <c r="BF955" s="1"/>
      <c r="BG955" s="1"/>
      <c r="BH955" s="1"/>
    </row>
    <row r="956" spans="36:60">
      <c r="AJ956" s="1"/>
      <c r="AK956" s="1"/>
      <c r="AL956" s="1"/>
      <c r="AM956" s="1"/>
      <c r="AN956" s="1"/>
      <c r="AO956" s="1"/>
      <c r="AQ956" s="1"/>
      <c r="AR956" s="1"/>
      <c r="AS956" s="1"/>
      <c r="AZ956" s="1"/>
      <c r="BA956" s="1"/>
      <c r="BB956" s="1"/>
      <c r="BF956" s="1"/>
      <c r="BG956" s="1"/>
      <c r="BH956" s="1"/>
    </row>
    <row r="957" spans="36:60">
      <c r="AJ957" s="1"/>
      <c r="AK957" s="1"/>
      <c r="AL957" s="1"/>
      <c r="AM957" s="1"/>
      <c r="AN957" s="1"/>
      <c r="AO957" s="1"/>
      <c r="AQ957" s="1"/>
      <c r="AR957" s="1"/>
      <c r="AS957" s="1"/>
      <c r="AZ957" s="1"/>
      <c r="BA957" s="1"/>
      <c r="BB957" s="1"/>
      <c r="BF957" s="1"/>
      <c r="BG957" s="1"/>
      <c r="BH957" s="1"/>
    </row>
    <row r="958" spans="36:60">
      <c r="AJ958" s="1"/>
      <c r="AK958" s="1"/>
      <c r="AL958" s="1"/>
      <c r="AM958" s="1"/>
      <c r="AN958" s="1"/>
      <c r="AO958" s="1"/>
      <c r="AQ958" s="1"/>
      <c r="AR958" s="1"/>
      <c r="AS958" s="1"/>
      <c r="AZ958" s="1"/>
      <c r="BA958" s="1"/>
      <c r="BB958" s="1"/>
      <c r="BF958" s="1"/>
      <c r="BG958" s="1"/>
      <c r="BH958" s="1"/>
    </row>
    <row r="959" spans="36:60">
      <c r="AJ959" s="1"/>
      <c r="AK959" s="1"/>
      <c r="AL959" s="1"/>
      <c r="AM959" s="1"/>
      <c r="AN959" s="1"/>
      <c r="AO959" s="1"/>
      <c r="AQ959" s="1"/>
      <c r="AR959" s="1"/>
      <c r="AS959" s="1"/>
      <c r="AZ959" s="1"/>
      <c r="BA959" s="1"/>
      <c r="BB959" s="1"/>
      <c r="BF959" s="1"/>
      <c r="BG959" s="1"/>
      <c r="BH959" s="1"/>
    </row>
    <row r="960" spans="36:60">
      <c r="AJ960" s="1"/>
      <c r="AK960" s="1"/>
      <c r="AL960" s="1"/>
      <c r="AM960" s="1"/>
      <c r="AN960" s="1"/>
      <c r="AO960" s="1"/>
      <c r="AQ960" s="1"/>
      <c r="AR960" s="1"/>
      <c r="AS960" s="1"/>
      <c r="AZ960" s="1"/>
      <c r="BA960" s="1"/>
      <c r="BB960" s="1"/>
      <c r="BF960" s="1"/>
      <c r="BG960" s="1"/>
      <c r="BH960" s="1"/>
    </row>
    <row r="961" spans="36:60">
      <c r="AJ961" s="1"/>
      <c r="AK961" s="1"/>
      <c r="AL961" s="1"/>
      <c r="AM961" s="1"/>
      <c r="AN961" s="1"/>
      <c r="AO961" s="1"/>
      <c r="AQ961" s="1"/>
      <c r="AR961" s="1"/>
      <c r="AS961" s="1"/>
      <c r="AZ961" s="1"/>
      <c r="BA961" s="1"/>
      <c r="BB961" s="1"/>
      <c r="BF961" s="1"/>
      <c r="BG961" s="1"/>
      <c r="BH961" s="1"/>
    </row>
    <row r="962" spans="36:60">
      <c r="AJ962" s="1"/>
      <c r="AK962" s="1"/>
      <c r="AL962" s="1"/>
      <c r="AM962" s="1"/>
      <c r="AN962" s="1"/>
      <c r="AO962" s="1"/>
      <c r="AQ962" s="1"/>
      <c r="AR962" s="1"/>
      <c r="AS962" s="1"/>
      <c r="AZ962" s="1"/>
      <c r="BA962" s="1"/>
      <c r="BB962" s="1"/>
      <c r="BF962" s="1"/>
      <c r="BG962" s="1"/>
      <c r="BH962" s="1"/>
    </row>
    <row r="963" spans="36:60">
      <c r="AJ963" s="1"/>
      <c r="AK963" s="1"/>
      <c r="AL963" s="1"/>
      <c r="AM963" s="1"/>
      <c r="AN963" s="1"/>
      <c r="AO963" s="1"/>
      <c r="AQ963" s="1"/>
      <c r="AR963" s="1"/>
      <c r="AS963" s="1"/>
      <c r="AZ963" s="1"/>
      <c r="BA963" s="1"/>
      <c r="BB963" s="1"/>
      <c r="BF963" s="1"/>
      <c r="BG963" s="1"/>
      <c r="BH963" s="1"/>
    </row>
    <row r="964" spans="36:60">
      <c r="AJ964" s="1"/>
      <c r="AK964" s="1"/>
      <c r="AL964" s="1"/>
      <c r="AM964" s="1"/>
      <c r="AN964" s="1"/>
      <c r="AO964" s="1"/>
      <c r="AQ964" s="1"/>
      <c r="AR964" s="1"/>
      <c r="AS964" s="1"/>
      <c r="AZ964" s="1"/>
      <c r="BA964" s="1"/>
      <c r="BB964" s="1"/>
      <c r="BF964" s="1"/>
      <c r="BG964" s="1"/>
      <c r="BH964" s="1"/>
    </row>
    <row r="965" spans="36:60">
      <c r="AJ965" s="1"/>
      <c r="AK965" s="1"/>
      <c r="AL965" s="1"/>
      <c r="AM965" s="1"/>
      <c r="AN965" s="1"/>
      <c r="AO965" s="1"/>
      <c r="AQ965" s="1"/>
      <c r="AR965" s="1"/>
      <c r="AS965" s="1"/>
      <c r="AZ965" s="1"/>
      <c r="BA965" s="1"/>
      <c r="BB965" s="1"/>
      <c r="BF965" s="1"/>
      <c r="BG965" s="1"/>
      <c r="BH965" s="1"/>
    </row>
    <row r="966" spans="36:60">
      <c r="AJ966" s="1"/>
      <c r="AK966" s="1"/>
      <c r="AL966" s="1"/>
      <c r="AM966" s="1"/>
      <c r="AN966" s="1"/>
      <c r="AO966" s="1"/>
      <c r="AQ966" s="1"/>
      <c r="AR966" s="1"/>
      <c r="AS966" s="1"/>
      <c r="AZ966" s="1"/>
      <c r="BA966" s="1"/>
      <c r="BB966" s="1"/>
      <c r="BF966" s="1"/>
      <c r="BG966" s="1"/>
      <c r="BH966" s="1"/>
    </row>
    <row r="967" spans="36:60">
      <c r="AJ967" s="1"/>
      <c r="AK967" s="1"/>
      <c r="AL967" s="1"/>
      <c r="AM967" s="1"/>
      <c r="AN967" s="1"/>
      <c r="AO967" s="1"/>
      <c r="AQ967" s="1"/>
      <c r="AR967" s="1"/>
      <c r="AS967" s="1"/>
      <c r="AZ967" s="1"/>
      <c r="BA967" s="1"/>
      <c r="BB967" s="1"/>
      <c r="BF967" s="1"/>
      <c r="BG967" s="1"/>
      <c r="BH967" s="1"/>
    </row>
    <row r="968" spans="36:60">
      <c r="AJ968" s="1"/>
      <c r="AK968" s="1"/>
      <c r="AL968" s="1"/>
      <c r="AM968" s="1"/>
      <c r="AN968" s="1"/>
      <c r="AO968" s="1"/>
      <c r="AQ968" s="1"/>
      <c r="AR968" s="1"/>
      <c r="AS968" s="1"/>
      <c r="AZ968" s="1"/>
      <c r="BA968" s="1"/>
      <c r="BB968" s="1"/>
      <c r="BF968" s="1"/>
      <c r="BG968" s="1"/>
      <c r="BH968" s="1"/>
    </row>
    <row r="969" spans="36:60">
      <c r="AJ969" s="1"/>
      <c r="AK969" s="1"/>
      <c r="AL969" s="1"/>
      <c r="AM969" s="1"/>
      <c r="AN969" s="1"/>
      <c r="AO969" s="1"/>
      <c r="AQ969" s="1"/>
      <c r="AR969" s="1"/>
      <c r="AS969" s="1"/>
      <c r="AZ969" s="1"/>
      <c r="BA969" s="1"/>
      <c r="BB969" s="1"/>
      <c r="BF969" s="1"/>
      <c r="BG969" s="1"/>
      <c r="BH969" s="1"/>
    </row>
    <row r="970" spans="36:60">
      <c r="AJ970" s="1"/>
      <c r="AK970" s="1"/>
      <c r="AL970" s="1"/>
      <c r="AM970" s="1"/>
      <c r="AN970" s="1"/>
      <c r="AO970" s="1"/>
      <c r="AQ970" s="1"/>
      <c r="AR970" s="1"/>
      <c r="AS970" s="1"/>
      <c r="AZ970" s="1"/>
      <c r="BA970" s="1"/>
      <c r="BB970" s="1"/>
      <c r="BF970" s="1"/>
      <c r="BG970" s="1"/>
      <c r="BH970" s="1"/>
    </row>
    <row r="971" spans="36:60">
      <c r="AJ971" s="1"/>
      <c r="AK971" s="1"/>
      <c r="AL971" s="1"/>
      <c r="AM971" s="1"/>
      <c r="AN971" s="1"/>
      <c r="AO971" s="1"/>
      <c r="AQ971" s="1"/>
      <c r="AR971" s="1"/>
      <c r="AS971" s="1"/>
      <c r="AZ971" s="1"/>
      <c r="BA971" s="1"/>
      <c r="BB971" s="1"/>
      <c r="BF971" s="1"/>
      <c r="BG971" s="1"/>
      <c r="BH971" s="1"/>
    </row>
    <row r="972" spans="36:60">
      <c r="AJ972" s="1"/>
      <c r="AK972" s="1"/>
      <c r="AL972" s="1"/>
      <c r="AM972" s="1"/>
      <c r="AN972" s="1"/>
      <c r="AO972" s="1"/>
      <c r="AQ972" s="1"/>
      <c r="AR972" s="1"/>
      <c r="AS972" s="1"/>
      <c r="AZ972" s="1"/>
      <c r="BA972" s="1"/>
      <c r="BB972" s="1"/>
      <c r="BF972" s="1"/>
      <c r="BG972" s="1"/>
      <c r="BH972" s="1"/>
    </row>
    <row r="973" spans="36:60">
      <c r="AJ973" s="1"/>
      <c r="AK973" s="1"/>
      <c r="AL973" s="1"/>
      <c r="AM973" s="1"/>
      <c r="AN973" s="1"/>
      <c r="AO973" s="1"/>
      <c r="AQ973" s="1"/>
      <c r="AR973" s="1"/>
      <c r="AS973" s="1"/>
      <c r="AZ973" s="1"/>
      <c r="BA973" s="1"/>
      <c r="BB973" s="1"/>
      <c r="BF973" s="1"/>
      <c r="BG973" s="1"/>
      <c r="BH973" s="1"/>
    </row>
    <row r="974" spans="36:60">
      <c r="AJ974" s="1"/>
      <c r="AK974" s="1"/>
      <c r="AL974" s="1"/>
      <c r="AM974" s="1"/>
      <c r="AN974" s="1"/>
      <c r="AO974" s="1"/>
      <c r="AQ974" s="1"/>
      <c r="AR974" s="1"/>
      <c r="AS974" s="1"/>
      <c r="AZ974" s="1"/>
      <c r="BA974" s="1"/>
      <c r="BB974" s="1"/>
      <c r="BF974" s="1"/>
      <c r="BG974" s="1"/>
      <c r="BH974" s="1"/>
    </row>
    <row r="975" spans="36:60">
      <c r="AJ975" s="1"/>
      <c r="AK975" s="1"/>
      <c r="AL975" s="1"/>
      <c r="AM975" s="1"/>
      <c r="AN975" s="1"/>
      <c r="AO975" s="1"/>
      <c r="AQ975" s="1"/>
      <c r="AR975" s="1"/>
      <c r="AS975" s="1"/>
      <c r="AZ975" s="1"/>
      <c r="BA975" s="1"/>
      <c r="BB975" s="1"/>
      <c r="BF975" s="1"/>
      <c r="BG975" s="1"/>
      <c r="BH975" s="1"/>
    </row>
    <row r="976" spans="36:60">
      <c r="AJ976" s="1"/>
      <c r="AK976" s="1"/>
      <c r="AL976" s="1"/>
      <c r="AM976" s="1"/>
      <c r="AN976" s="1"/>
      <c r="AO976" s="1"/>
      <c r="AQ976" s="1"/>
      <c r="AR976" s="1"/>
      <c r="AS976" s="1"/>
      <c r="AZ976" s="1"/>
      <c r="BA976" s="1"/>
      <c r="BB976" s="1"/>
      <c r="BF976" s="1"/>
      <c r="BG976" s="1"/>
      <c r="BH976" s="1"/>
    </row>
    <row r="977" spans="36:60">
      <c r="AJ977" s="1"/>
      <c r="AK977" s="1"/>
      <c r="AL977" s="1"/>
      <c r="AM977" s="1"/>
      <c r="AN977" s="1"/>
      <c r="AO977" s="1"/>
      <c r="AQ977" s="1"/>
      <c r="AR977" s="1"/>
      <c r="AS977" s="1"/>
      <c r="AZ977" s="1"/>
      <c r="BA977" s="1"/>
      <c r="BB977" s="1"/>
      <c r="BF977" s="1"/>
      <c r="BG977" s="1"/>
      <c r="BH977" s="1"/>
    </row>
    <row r="978" spans="36:60">
      <c r="AJ978" s="1"/>
      <c r="AK978" s="1"/>
      <c r="AL978" s="1"/>
      <c r="AM978" s="1"/>
      <c r="AN978" s="1"/>
      <c r="AO978" s="1"/>
      <c r="AQ978" s="1"/>
      <c r="AR978" s="1"/>
      <c r="AS978" s="1"/>
      <c r="AZ978" s="1"/>
      <c r="BA978" s="1"/>
      <c r="BB978" s="1"/>
      <c r="BF978" s="1"/>
      <c r="BG978" s="1"/>
      <c r="BH978" s="1"/>
    </row>
  </sheetData>
  <mergeCells count="1">
    <mergeCell ref="Y4:AA4"/>
  </mergeCells>
  <phoneticPr fontId="11" type="noConversion"/>
  <conditionalFormatting sqref="R10:R61">
    <cfRule type="cellIs" dxfId="195" priority="37" operator="lessThan">
      <formula>0</formula>
    </cfRule>
    <cfRule type="cellIs" dxfId="194" priority="38" operator="greaterThan">
      <formula>0</formula>
    </cfRule>
  </conditionalFormatting>
  <conditionalFormatting sqref="G10:G61">
    <cfRule type="cellIs" dxfId="193" priority="35" operator="lessThan">
      <formula>0</formula>
    </cfRule>
    <cfRule type="cellIs" dxfId="192" priority="36" operator="greaterThan">
      <formula>0</formula>
    </cfRule>
  </conditionalFormatting>
  <conditionalFormatting sqref="AE10:AE61 T10:T61">
    <cfRule type="cellIs" dxfId="191" priority="31" operator="lessThan">
      <formula>0</formula>
    </cfRule>
    <cfRule type="cellIs" dxfId="190" priority="32" operator="greaterThan">
      <formula>0</formula>
    </cfRule>
    <cfRule type="cellIs" dxfId="189" priority="33" operator="lessThan">
      <formula>0</formula>
    </cfRule>
    <cfRule type="cellIs" dxfId="188" priority="34" operator="greaterThan">
      <formula>0</formula>
    </cfRule>
  </conditionalFormatting>
  <conditionalFormatting sqref="V10:V61">
    <cfRule type="cellIs" dxfId="187" priority="27" operator="lessThan">
      <formula>0</formula>
    </cfRule>
    <cfRule type="cellIs" dxfId="186" priority="28" operator="greaterThan">
      <formula>0</formula>
    </cfRule>
    <cfRule type="cellIs" dxfId="185" priority="29" operator="lessThan">
      <formula>0</formula>
    </cfRule>
    <cfRule type="cellIs" dxfId="184" priority="30" operator="greaterThan">
      <formula>0</formula>
    </cfRule>
  </conditionalFormatting>
  <conditionalFormatting sqref="E10:E61">
    <cfRule type="cellIs" dxfId="183" priority="9" operator="lessThan">
      <formula>0</formula>
    </cfRule>
    <cfRule type="cellIs" dxfId="182" priority="10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743"/>
  <sheetViews>
    <sheetView defaultGridColor="0" colorId="22" zoomScale="91" zoomScaleNormal="91" workbookViewId="0">
      <selection activeCell="Y17" sqref="Y17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101" customWidth="1"/>
    <col min="11" max="11" width="7.90625" customWidth="1"/>
    <col min="12" max="12" width="6.6328125" customWidth="1"/>
    <col min="13" max="13" width="5.81640625" customWidth="1"/>
    <col min="14" max="14" width="8.6328125" style="101" customWidth="1"/>
    <col min="15" max="15" width="6.36328125" style="101" customWidth="1"/>
    <col min="16" max="16" width="8.81640625" style="101" customWidth="1"/>
    <col min="17" max="17" width="6.36328125" style="101" customWidth="1"/>
    <col min="18" max="18" width="5.1796875" customWidth="1"/>
    <col min="19" max="19" width="6.90625" customWidth="1"/>
    <col min="20" max="20" width="7.90625" style="101" customWidth="1"/>
    <col min="21" max="21" width="10.1796875" style="101" customWidth="1"/>
    <col min="22" max="22" width="8.54296875" style="101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306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306" t="s">
        <v>404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spans="10:25">
      <c r="J97"/>
      <c r="N97"/>
      <c r="O97"/>
      <c r="P97"/>
      <c r="Q97"/>
      <c r="T97"/>
      <c r="U97"/>
      <c r="V97"/>
    </row>
    <row r="98" spans="10:25">
      <c r="J98"/>
      <c r="N98"/>
      <c r="O98"/>
      <c r="P98"/>
      <c r="Q98"/>
      <c r="T98"/>
      <c r="U98"/>
      <c r="V98"/>
    </row>
    <row r="99" spans="10:25">
      <c r="J99"/>
      <c r="N99"/>
      <c r="O99"/>
      <c r="P99"/>
      <c r="Q99"/>
      <c r="T99"/>
      <c r="U99"/>
      <c r="V99"/>
    </row>
    <row r="100" spans="10:25">
      <c r="J100"/>
      <c r="N100"/>
      <c r="O100"/>
      <c r="P100"/>
      <c r="Q100"/>
      <c r="T100"/>
      <c r="U100"/>
      <c r="V100"/>
    </row>
    <row r="101" spans="10:25">
      <c r="J101"/>
      <c r="N101"/>
      <c r="O101"/>
      <c r="P101"/>
      <c r="Q101"/>
      <c r="T101"/>
      <c r="U101"/>
      <c r="V101"/>
    </row>
    <row r="102" spans="10:25">
      <c r="J102"/>
      <c r="N102"/>
      <c r="O102"/>
      <c r="P102"/>
      <c r="Q102"/>
      <c r="T102"/>
      <c r="U102"/>
      <c r="V102"/>
    </row>
    <row r="103" spans="10:25">
      <c r="J103"/>
      <c r="N103"/>
      <c r="O103"/>
      <c r="P103"/>
      <c r="Q103"/>
      <c r="T103"/>
      <c r="U103"/>
      <c r="V103"/>
    </row>
    <row r="104" spans="10:25">
      <c r="J104"/>
      <c r="N104"/>
      <c r="O104"/>
      <c r="P104"/>
      <c r="Q104"/>
      <c r="T104"/>
      <c r="U104"/>
      <c r="V104"/>
    </row>
    <row r="105" spans="10:25">
      <c r="J105"/>
      <c r="N105"/>
      <c r="O105"/>
      <c r="P105"/>
      <c r="Q105"/>
      <c r="T105"/>
      <c r="U105"/>
      <c r="V105"/>
    </row>
    <row r="106" spans="10:25">
      <c r="J106"/>
      <c r="N106"/>
      <c r="O106"/>
      <c r="P106"/>
      <c r="Q106"/>
      <c r="T106"/>
      <c r="U106"/>
      <c r="V106"/>
    </row>
    <row r="107" spans="10:25">
      <c r="J107"/>
      <c r="N107"/>
      <c r="O107"/>
      <c r="P107"/>
      <c r="Q107"/>
      <c r="T107"/>
      <c r="U107"/>
      <c r="V107"/>
    </row>
    <row r="108" spans="10:25">
      <c r="J108"/>
      <c r="N108"/>
      <c r="O108"/>
      <c r="P108"/>
      <c r="Q108"/>
      <c r="T108"/>
      <c r="U108"/>
      <c r="V108"/>
    </row>
    <row r="109" spans="10:25">
      <c r="J109"/>
      <c r="N109"/>
      <c r="O109"/>
      <c r="P109"/>
      <c r="Q109"/>
      <c r="T109"/>
      <c r="U109"/>
      <c r="V109"/>
    </row>
    <row r="110" spans="10:25">
      <c r="J110"/>
      <c r="N110"/>
      <c r="O110"/>
      <c r="P110"/>
      <c r="Q110"/>
      <c r="T110"/>
      <c r="U110"/>
      <c r="V110"/>
      <c r="X110" s="3">
        <v>4</v>
      </c>
      <c r="Y110" s="3" t="s">
        <v>97</v>
      </c>
    </row>
    <row r="111" spans="10:25">
      <c r="J111"/>
      <c r="N111"/>
      <c r="O111"/>
      <c r="P111"/>
      <c r="Q111"/>
      <c r="T111"/>
      <c r="U111"/>
      <c r="V111"/>
      <c r="X111" s="3">
        <v>5</v>
      </c>
      <c r="Y111" s="306" t="s">
        <v>98</v>
      </c>
    </row>
    <row r="112" spans="10:25">
      <c r="J112"/>
      <c r="N112"/>
      <c r="O112"/>
      <c r="P112"/>
      <c r="Q112"/>
      <c r="T112"/>
      <c r="U112"/>
      <c r="V112"/>
      <c r="X112" s="3">
        <v>6</v>
      </c>
      <c r="Y112" s="3" t="s">
        <v>99</v>
      </c>
    </row>
    <row r="113" spans="10:25">
      <c r="J113"/>
      <c r="N113"/>
      <c r="O113"/>
      <c r="P113"/>
      <c r="Q113"/>
      <c r="T113"/>
      <c r="U113"/>
      <c r="V113"/>
      <c r="X113" s="3">
        <v>7</v>
      </c>
      <c r="Y113" s="3" t="s">
        <v>100</v>
      </c>
    </row>
    <row r="114" spans="10:25">
      <c r="J114"/>
      <c r="N114"/>
      <c r="O114"/>
      <c r="P114"/>
      <c r="Q114"/>
      <c r="T114"/>
      <c r="U114"/>
      <c r="V114"/>
      <c r="X114" s="3">
        <v>8</v>
      </c>
      <c r="Y114" s="306" t="s">
        <v>101</v>
      </c>
    </row>
    <row r="115" spans="10:25">
      <c r="J115"/>
      <c r="N115"/>
      <c r="O115"/>
      <c r="P115"/>
      <c r="Q115"/>
      <c r="T115"/>
      <c r="U115"/>
      <c r="V115"/>
      <c r="X115" s="3"/>
      <c r="Y115" s="3"/>
    </row>
    <row r="116" spans="10:25">
      <c r="J116"/>
      <c r="N116"/>
      <c r="O116"/>
      <c r="P116"/>
      <c r="Q116"/>
      <c r="T116"/>
      <c r="U116"/>
      <c r="V116"/>
    </row>
    <row r="117" spans="10:25">
      <c r="J117"/>
      <c r="N117"/>
      <c r="O117"/>
      <c r="P117"/>
      <c r="Q117"/>
      <c r="T117"/>
      <c r="U117"/>
      <c r="V117"/>
    </row>
    <row r="118" spans="10:25">
      <c r="J118"/>
      <c r="N118"/>
      <c r="O118"/>
      <c r="P118"/>
      <c r="Q118"/>
      <c r="T118"/>
      <c r="U118"/>
      <c r="V118"/>
    </row>
    <row r="119" spans="10:25">
      <c r="J119"/>
      <c r="N119"/>
      <c r="O119"/>
      <c r="P119"/>
      <c r="Q119"/>
      <c r="T119"/>
      <c r="U119"/>
      <c r="V119"/>
    </row>
    <row r="120" spans="10:25">
      <c r="J120"/>
      <c r="N120"/>
      <c r="O120"/>
      <c r="P120"/>
      <c r="Q120"/>
      <c r="T120"/>
      <c r="U120"/>
      <c r="V120"/>
    </row>
    <row r="121" spans="10:25">
      <c r="J121"/>
      <c r="N121"/>
      <c r="O121"/>
      <c r="P121"/>
      <c r="Q121"/>
      <c r="T121"/>
      <c r="U121"/>
      <c r="V121"/>
    </row>
    <row r="122" spans="10:25">
      <c r="J122"/>
      <c r="N122"/>
      <c r="O122"/>
      <c r="P122"/>
      <c r="Q122"/>
      <c r="T122"/>
      <c r="U122"/>
      <c r="V122"/>
    </row>
    <row r="123" spans="10:25">
      <c r="J123"/>
      <c r="N123"/>
      <c r="O123"/>
      <c r="P123"/>
      <c r="Q123"/>
      <c r="T123"/>
      <c r="U123"/>
      <c r="V123"/>
    </row>
    <row r="124" spans="10:25">
      <c r="J124"/>
      <c r="N124"/>
      <c r="O124"/>
      <c r="P124"/>
      <c r="Q124"/>
      <c r="T124"/>
      <c r="U124"/>
      <c r="V124"/>
    </row>
    <row r="125" spans="10:25">
      <c r="J125"/>
      <c r="N125"/>
      <c r="O125"/>
      <c r="P125"/>
      <c r="Q125"/>
      <c r="T125"/>
      <c r="U125"/>
      <c r="V125"/>
    </row>
    <row r="126" spans="10:25">
      <c r="J126"/>
      <c r="N126"/>
      <c r="O126"/>
      <c r="P126"/>
      <c r="Q126"/>
      <c r="T126"/>
      <c r="U126"/>
      <c r="V126"/>
    </row>
    <row r="127" spans="10:25">
      <c r="J127"/>
      <c r="N127"/>
      <c r="O127"/>
      <c r="P127"/>
      <c r="Q127"/>
      <c r="T127"/>
      <c r="U127"/>
      <c r="V127"/>
    </row>
    <row r="128" spans="10:25">
      <c r="J128"/>
      <c r="N128"/>
      <c r="O128"/>
      <c r="P128"/>
      <c r="Q128"/>
      <c r="T128"/>
      <c r="U128"/>
      <c r="V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26:26" customFormat="1"/>
    <row r="146" spans="26:26" customFormat="1"/>
    <row r="147" spans="26:26" customFormat="1"/>
    <row r="148" spans="26:26" customFormat="1"/>
    <row r="149" spans="26:26" customFormat="1"/>
    <row r="150" spans="26:26" customFormat="1"/>
    <row r="151" spans="26:26" customFormat="1"/>
    <row r="152" spans="26:26" customFormat="1"/>
    <row r="153" spans="26:26" customFormat="1"/>
    <row r="154" spans="26:26" customFormat="1"/>
    <row r="155" spans="26:26" customFormat="1"/>
    <row r="156" spans="26:26" customFormat="1"/>
    <row r="157" spans="26:26" customFormat="1"/>
    <row r="158" spans="26:26" customFormat="1"/>
    <row r="159" spans="26:26" customFormat="1"/>
    <row r="160" spans="26:26" customFormat="1">
      <c r="Z160" s="3" t="s">
        <v>660</v>
      </c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</row>
    <row r="181" spans="10:25">
      <c r="J181"/>
      <c r="N181"/>
      <c r="O181"/>
      <c r="P181"/>
      <c r="Q181"/>
      <c r="T181"/>
      <c r="U181"/>
      <c r="V181"/>
    </row>
    <row r="182" spans="10:25">
      <c r="J182"/>
      <c r="N182"/>
      <c r="O182"/>
      <c r="P182"/>
      <c r="Q182"/>
      <c r="T182"/>
      <c r="U182"/>
      <c r="V182"/>
    </row>
    <row r="183" spans="10:25">
      <c r="J183"/>
      <c r="N183"/>
      <c r="O183"/>
      <c r="P183"/>
      <c r="Q183"/>
      <c r="T183"/>
      <c r="U183"/>
      <c r="V18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  <c r="Y192" s="3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s="17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spans="4:25">
      <c r="J1009"/>
      <c r="N1009"/>
      <c r="O1009"/>
      <c r="P1009"/>
      <c r="Q1009"/>
      <c r="T1009"/>
      <c r="U1009"/>
      <c r="V1009"/>
    </row>
    <row r="1010" spans="4:25">
      <c r="J1010"/>
      <c r="N1010"/>
      <c r="O1010"/>
      <c r="P1010"/>
      <c r="Q1010"/>
      <c r="T1010"/>
      <c r="U1010"/>
      <c r="V1010"/>
    </row>
    <row r="1011" spans="4:25">
      <c r="J1011"/>
      <c r="N1011"/>
      <c r="O1011"/>
      <c r="P1011"/>
      <c r="Q1011"/>
      <c r="T1011"/>
      <c r="U1011"/>
      <c r="V1011"/>
    </row>
    <row r="1012" spans="4:25">
      <c r="J1012"/>
      <c r="N1012"/>
      <c r="O1012"/>
      <c r="P1012"/>
      <c r="Q1012"/>
      <c r="T1012"/>
      <c r="U1012"/>
      <c r="V1012"/>
    </row>
    <row r="1013" spans="4:25">
      <c r="J1013"/>
      <c r="N1013"/>
      <c r="O1013"/>
      <c r="P1013"/>
      <c r="Q1013"/>
      <c r="T1013"/>
      <c r="U1013"/>
      <c r="V1013"/>
    </row>
    <row r="1014" spans="4:25">
      <c r="J1014"/>
      <c r="N1014"/>
      <c r="O1014"/>
      <c r="P1014"/>
      <c r="Q1014"/>
      <c r="T1014"/>
      <c r="U1014"/>
      <c r="V1014"/>
    </row>
    <row r="1015" spans="4:25">
      <c r="J1015"/>
      <c r="N1015"/>
      <c r="O1015"/>
      <c r="P1015"/>
      <c r="Q1015"/>
      <c r="T1015"/>
      <c r="U1015"/>
      <c r="V1015"/>
    </row>
    <row r="1016" spans="4:25">
      <c r="J1016"/>
      <c r="N1016"/>
      <c r="O1016"/>
      <c r="P1016"/>
      <c r="Q1016"/>
      <c r="T1016"/>
      <c r="U1016"/>
      <c r="V1016"/>
    </row>
    <row r="1017" spans="4:25">
      <c r="J1017"/>
      <c r="N1017"/>
      <c r="O1017"/>
      <c r="P1017"/>
      <c r="Q1017"/>
      <c r="T1017"/>
      <c r="U1017"/>
      <c r="V1017"/>
    </row>
    <row r="1018" spans="4:25">
      <c r="J1018"/>
      <c r="N1018"/>
      <c r="O1018"/>
      <c r="P1018"/>
      <c r="Q1018"/>
      <c r="T1018"/>
      <c r="U1018"/>
      <c r="V1018"/>
    </row>
    <row r="1019" spans="4:25">
      <c r="J1019"/>
      <c r="N1019"/>
      <c r="O1019"/>
      <c r="P1019"/>
      <c r="Q1019"/>
      <c r="T1019"/>
      <c r="U1019"/>
      <c r="V1019"/>
    </row>
    <row r="1020" spans="4:25">
      <c r="J1020"/>
      <c r="N1020"/>
      <c r="O1020"/>
      <c r="P1020"/>
      <c r="Q1020"/>
      <c r="T1020"/>
      <c r="U1020"/>
      <c r="V1020"/>
    </row>
    <row r="1021" spans="4:25">
      <c r="J1021"/>
      <c r="N1021"/>
      <c r="O1021"/>
      <c r="P1021"/>
      <c r="Q1021"/>
      <c r="T1021"/>
      <c r="U1021"/>
      <c r="V1021"/>
    </row>
    <row r="1022" spans="4:25">
      <c r="J1022"/>
      <c r="N1022"/>
      <c r="O1022"/>
      <c r="P1022"/>
      <c r="Q1022"/>
      <c r="T1022"/>
      <c r="U1022"/>
      <c r="V1022"/>
    </row>
    <row r="1023" spans="4:25">
      <c r="J1023"/>
      <c r="N1023"/>
      <c r="O1023"/>
      <c r="P1023"/>
      <c r="Q1023"/>
      <c r="T1023"/>
      <c r="U1023"/>
      <c r="V1023"/>
    </row>
    <row r="1024" spans="4:25">
      <c r="D1024" s="1"/>
      <c r="E1024" s="1"/>
      <c r="F1024" s="1"/>
      <c r="G1024" s="1"/>
      <c r="H1024" s="1"/>
      <c r="I1024" s="1"/>
      <c r="K1024" s="1"/>
      <c r="L1024" s="1"/>
      <c r="M1024" s="1"/>
      <c r="R1024" s="1"/>
      <c r="S1024" s="1"/>
      <c r="W1024" s="1"/>
      <c r="X1024" s="1"/>
      <c r="Y1024" s="1"/>
    </row>
    <row r="1025" spans="4:25">
      <c r="D1025" s="1"/>
      <c r="E1025" s="1"/>
      <c r="F1025" s="1"/>
      <c r="G1025" s="1"/>
      <c r="H1025" s="1"/>
      <c r="I1025" s="1"/>
      <c r="K1025" s="1"/>
      <c r="L1025" s="1"/>
      <c r="M1025" s="1"/>
      <c r="R1025" s="1"/>
      <c r="S1025" s="1"/>
      <c r="W1025" s="1"/>
      <c r="X1025" s="1"/>
      <c r="Y1025" s="1"/>
    </row>
    <row r="1026" spans="4:25">
      <c r="D1026" s="1"/>
      <c r="E1026" s="1"/>
      <c r="F1026" s="1"/>
      <c r="G1026" s="1"/>
      <c r="H1026" s="1"/>
      <c r="I1026" s="1"/>
      <c r="K1026" s="1"/>
      <c r="L1026" s="1"/>
      <c r="M1026" s="1"/>
      <c r="R1026" s="1"/>
      <c r="S1026" s="1"/>
      <c r="W1026" s="1"/>
      <c r="X1026" s="1"/>
      <c r="Y1026" s="1"/>
    </row>
    <row r="1027" spans="4:25">
      <c r="D1027" s="1"/>
      <c r="E1027" s="1"/>
      <c r="F1027" s="1"/>
      <c r="G1027" s="1"/>
      <c r="H1027" s="1"/>
      <c r="I1027" s="1"/>
      <c r="K1027" s="1"/>
      <c r="L1027" s="1"/>
      <c r="M1027" s="1"/>
      <c r="R1027" s="1"/>
      <c r="S1027" s="1"/>
      <c r="W1027" s="1"/>
      <c r="X1027" s="1"/>
      <c r="Y1027" s="1"/>
    </row>
    <row r="1028" spans="4:25">
      <c r="D1028" s="1"/>
      <c r="E1028" s="1"/>
      <c r="F1028" s="1"/>
      <c r="G1028" s="1"/>
      <c r="H1028" s="1"/>
      <c r="I1028" s="1"/>
      <c r="K1028" s="1"/>
      <c r="L1028" s="1"/>
      <c r="M1028" s="1"/>
      <c r="R1028" s="1"/>
      <c r="S1028" s="1"/>
      <c r="W1028" s="1"/>
      <c r="X1028" s="1"/>
      <c r="Y1028" s="1"/>
    </row>
    <row r="1029" spans="4:25">
      <c r="D1029" s="1"/>
      <c r="E1029" s="1"/>
      <c r="F1029" s="1"/>
      <c r="G1029" s="1"/>
      <c r="H1029" s="1"/>
      <c r="I1029" s="1"/>
      <c r="K1029" s="1"/>
      <c r="L1029" s="1"/>
      <c r="M1029" s="1"/>
      <c r="R1029" s="1"/>
      <c r="S1029" s="1"/>
      <c r="W1029" s="1"/>
      <c r="X1029" s="1"/>
      <c r="Y1029" s="1"/>
    </row>
    <row r="1030" spans="4:25">
      <c r="D1030" s="1"/>
      <c r="E1030" s="1"/>
      <c r="F1030" s="1"/>
      <c r="G1030" s="1"/>
      <c r="H1030" s="1"/>
      <c r="I1030" s="1"/>
      <c r="K1030" s="1"/>
      <c r="L1030" s="1"/>
      <c r="M1030" s="1"/>
      <c r="R1030" s="1"/>
      <c r="S1030" s="1"/>
      <c r="W1030" s="1"/>
      <c r="X1030" s="1"/>
      <c r="Y1030" s="1"/>
    </row>
    <row r="1031" spans="4:25">
      <c r="D1031" s="1"/>
      <c r="E1031" s="1"/>
      <c r="F1031" s="1"/>
      <c r="G1031" s="1"/>
      <c r="H1031" s="1"/>
      <c r="I1031" s="1"/>
      <c r="K1031" s="1"/>
      <c r="L1031" s="1"/>
      <c r="M1031" s="1"/>
      <c r="R1031" s="1"/>
      <c r="S1031" s="1"/>
      <c r="W1031" s="1"/>
      <c r="X1031" s="1"/>
      <c r="Y1031" s="1"/>
    </row>
    <row r="1032" spans="4:25">
      <c r="D1032" s="1"/>
      <c r="E1032" s="1"/>
      <c r="F1032" s="1"/>
      <c r="G1032" s="1"/>
      <c r="H1032" s="1"/>
      <c r="I1032" s="1"/>
      <c r="K1032" s="1"/>
      <c r="L1032" s="1"/>
      <c r="M1032" s="1"/>
      <c r="R1032" s="1"/>
      <c r="S1032" s="1"/>
      <c r="W1032" s="1"/>
      <c r="X1032" s="1"/>
      <c r="Y1032" s="1"/>
    </row>
    <row r="1033" spans="4:25">
      <c r="D1033" s="1"/>
      <c r="E1033" s="1"/>
      <c r="F1033" s="1"/>
      <c r="G1033" s="1"/>
      <c r="H1033" s="1"/>
      <c r="I1033" s="1"/>
      <c r="K1033" s="1"/>
      <c r="L1033" s="1"/>
      <c r="M1033" s="1"/>
      <c r="R1033" s="1"/>
      <c r="S1033" s="1"/>
      <c r="W1033" s="1"/>
      <c r="X1033" s="1"/>
      <c r="Y1033" s="1"/>
    </row>
    <row r="1034" spans="4:25">
      <c r="D1034" s="1"/>
      <c r="E1034" s="1"/>
      <c r="F1034" s="1"/>
      <c r="G1034" s="1"/>
      <c r="H1034" s="1"/>
      <c r="I1034" s="1"/>
      <c r="K1034" s="1"/>
      <c r="L1034" s="1"/>
      <c r="M1034" s="1"/>
      <c r="R1034" s="1"/>
      <c r="S1034" s="1"/>
      <c r="W1034" s="1"/>
      <c r="X1034" s="1"/>
      <c r="Y1034" s="1"/>
    </row>
    <row r="1035" spans="4:25">
      <c r="D1035" s="1"/>
      <c r="E1035" s="1"/>
      <c r="F1035" s="1"/>
      <c r="G1035" s="1"/>
      <c r="H1035" s="1"/>
      <c r="I1035" s="1"/>
      <c r="K1035" s="1"/>
      <c r="L1035" s="1"/>
      <c r="M1035" s="1"/>
      <c r="R1035" s="1"/>
      <c r="S1035" s="1"/>
      <c r="W1035" s="1"/>
      <c r="X1035" s="1"/>
      <c r="Y1035" s="1"/>
    </row>
    <row r="1036" spans="4:25">
      <c r="D1036" s="1"/>
      <c r="E1036" s="1"/>
      <c r="F1036" s="1"/>
      <c r="G1036" s="1"/>
      <c r="H1036" s="1"/>
      <c r="I1036" s="1"/>
      <c r="K1036" s="1"/>
      <c r="L1036" s="1"/>
      <c r="M1036" s="1"/>
      <c r="R1036" s="1"/>
      <c r="S1036" s="1"/>
      <c r="W1036" s="1"/>
      <c r="X1036" s="1"/>
      <c r="Y1036" s="1"/>
    </row>
    <row r="1037" spans="4:25">
      <c r="D1037" s="1"/>
      <c r="E1037" s="1"/>
      <c r="F1037" s="1"/>
      <c r="G1037" s="1"/>
      <c r="H1037" s="1"/>
      <c r="I1037" s="1"/>
      <c r="K1037" s="1"/>
      <c r="L1037" s="1"/>
      <c r="M1037" s="1"/>
      <c r="R1037" s="1"/>
      <c r="S1037" s="1"/>
      <c r="W1037" s="1"/>
      <c r="X1037" s="1"/>
      <c r="Y1037" s="1"/>
    </row>
    <row r="1038" spans="4:25">
      <c r="D1038" s="1"/>
      <c r="E1038" s="1"/>
      <c r="F1038" s="1"/>
      <c r="G1038" s="1"/>
      <c r="H1038" s="1"/>
      <c r="I1038" s="1"/>
      <c r="K1038" s="1"/>
      <c r="L1038" s="1"/>
      <c r="M1038" s="1"/>
      <c r="R1038" s="1"/>
      <c r="S1038" s="1"/>
      <c r="W1038" s="1"/>
      <c r="X1038" s="1"/>
      <c r="Y1038" s="1"/>
    </row>
    <row r="1039" spans="4:25">
      <c r="D1039" s="1"/>
      <c r="E1039" s="1"/>
      <c r="F1039" s="1"/>
      <c r="G1039" s="1"/>
      <c r="H1039" s="1"/>
      <c r="I1039" s="1"/>
      <c r="K1039" s="1"/>
      <c r="L1039" s="1"/>
      <c r="M1039" s="1"/>
      <c r="R1039" s="1"/>
      <c r="S1039" s="1"/>
      <c r="W1039" s="1"/>
      <c r="X1039" s="1"/>
      <c r="Y1039" s="1"/>
    </row>
    <row r="1040" spans="4:25">
      <c r="D1040" s="1"/>
      <c r="E1040" s="1"/>
      <c r="F1040" s="1"/>
      <c r="G1040" s="1"/>
      <c r="H1040" s="1"/>
      <c r="I1040" s="1"/>
      <c r="K1040" s="1"/>
      <c r="L1040" s="1"/>
      <c r="M1040" s="1"/>
      <c r="R1040" s="1"/>
      <c r="S1040" s="1"/>
      <c r="W1040" s="1"/>
      <c r="X1040" s="1"/>
      <c r="Y1040" s="1"/>
    </row>
    <row r="1041" spans="4:25">
      <c r="D1041" s="1"/>
      <c r="E1041" s="1"/>
      <c r="F1041" s="1"/>
      <c r="G1041" s="1"/>
      <c r="H1041" s="1"/>
      <c r="I1041" s="1"/>
      <c r="K1041" s="1"/>
      <c r="L1041" s="1"/>
      <c r="M1041" s="1"/>
      <c r="R1041" s="1"/>
      <c r="S1041" s="1"/>
      <c r="W1041" s="1"/>
      <c r="X1041" s="1"/>
      <c r="Y1041" s="1"/>
    </row>
    <row r="1042" spans="4:25">
      <c r="D1042" s="1"/>
      <c r="E1042" s="1"/>
      <c r="F1042" s="1"/>
      <c r="G1042" s="1"/>
      <c r="H1042" s="1"/>
      <c r="I1042" s="1"/>
      <c r="K1042" s="1"/>
      <c r="L1042" s="1"/>
      <c r="M1042" s="1"/>
      <c r="R1042" s="1"/>
      <c r="S1042" s="1"/>
      <c r="W1042" s="1"/>
      <c r="X1042" s="1"/>
      <c r="Y1042" s="1"/>
    </row>
    <row r="1043" spans="4:25">
      <c r="D1043" s="1"/>
      <c r="E1043" s="1"/>
      <c r="F1043" s="1"/>
      <c r="G1043" s="1"/>
      <c r="H1043" s="1"/>
      <c r="I1043" s="1"/>
      <c r="K1043" s="1"/>
      <c r="L1043" s="1"/>
      <c r="M1043" s="1"/>
      <c r="R1043" s="1"/>
      <c r="S1043" s="1"/>
      <c r="W1043" s="1"/>
      <c r="X1043" s="1"/>
      <c r="Y1043" s="1"/>
    </row>
    <row r="1044" spans="4:25">
      <c r="D1044" s="1"/>
      <c r="E1044" s="1"/>
      <c r="F1044" s="1"/>
      <c r="G1044" s="1"/>
      <c r="H1044" s="1"/>
      <c r="I1044" s="1"/>
      <c r="K1044" s="1"/>
      <c r="L1044" s="1"/>
      <c r="M1044" s="1"/>
      <c r="R1044" s="1"/>
      <c r="S1044" s="1"/>
      <c r="W1044" s="1"/>
      <c r="X1044" s="1"/>
      <c r="Y1044" s="1"/>
    </row>
    <row r="1045" spans="4:25">
      <c r="D1045" s="1"/>
      <c r="E1045" s="1"/>
      <c r="F1045" s="1"/>
      <c r="G1045" s="1"/>
      <c r="H1045" s="1"/>
      <c r="I1045" s="1"/>
      <c r="K1045" s="1"/>
      <c r="L1045" s="1"/>
      <c r="M1045" s="1"/>
      <c r="R1045" s="1"/>
      <c r="S1045" s="1"/>
      <c r="W1045" s="1"/>
      <c r="X1045" s="1"/>
      <c r="Y1045" s="1"/>
    </row>
    <row r="1046" spans="4:25">
      <c r="D1046" s="1"/>
      <c r="E1046" s="1"/>
      <c r="F1046" s="1"/>
      <c r="G1046" s="1"/>
      <c r="H1046" s="1"/>
      <c r="I1046" s="1"/>
      <c r="K1046" s="1"/>
      <c r="L1046" s="1"/>
      <c r="M1046" s="1"/>
      <c r="R1046" s="1"/>
      <c r="S1046" s="1"/>
      <c r="W1046" s="1"/>
      <c r="X1046" s="1"/>
      <c r="Y1046" s="1"/>
    </row>
    <row r="1047" spans="4:25">
      <c r="D1047" s="1"/>
      <c r="E1047" s="1"/>
      <c r="F1047" s="1"/>
      <c r="G1047" s="1"/>
      <c r="H1047" s="1"/>
      <c r="I1047" s="1"/>
      <c r="K1047" s="1"/>
      <c r="L1047" s="1"/>
      <c r="M1047" s="1"/>
      <c r="R1047" s="1"/>
      <c r="S1047" s="1"/>
      <c r="W1047" s="1"/>
      <c r="X1047" s="1"/>
      <c r="Y1047" s="1"/>
    </row>
    <row r="1048" spans="4:25">
      <c r="D1048" s="1"/>
      <c r="E1048" s="1"/>
      <c r="F1048" s="1"/>
      <c r="G1048" s="1"/>
      <c r="H1048" s="1"/>
      <c r="I1048" s="1"/>
      <c r="K1048" s="1"/>
      <c r="L1048" s="1"/>
      <c r="M1048" s="1"/>
      <c r="R1048" s="1"/>
      <c r="S1048" s="1"/>
      <c r="W1048" s="1"/>
      <c r="X1048" s="1"/>
      <c r="Y1048" s="1"/>
    </row>
    <row r="1049" spans="4:25">
      <c r="D1049" s="1"/>
      <c r="E1049" s="1"/>
      <c r="F1049" s="1"/>
      <c r="G1049" s="1"/>
      <c r="H1049" s="1"/>
      <c r="I1049" s="1"/>
      <c r="K1049" s="1"/>
      <c r="L1049" s="1"/>
      <c r="M1049" s="1"/>
      <c r="R1049" s="1"/>
      <c r="S1049" s="1"/>
      <c r="W1049" s="1"/>
      <c r="X1049" s="1"/>
      <c r="Y1049" s="1"/>
    </row>
    <row r="1050" spans="4:25">
      <c r="D1050" s="1"/>
      <c r="E1050" s="1"/>
      <c r="F1050" s="1"/>
      <c r="G1050" s="1"/>
      <c r="H1050" s="1"/>
      <c r="I1050" s="1"/>
      <c r="K1050" s="1"/>
      <c r="L1050" s="1"/>
      <c r="M1050" s="1"/>
      <c r="R1050" s="1"/>
      <c r="S1050" s="1"/>
      <c r="W1050" s="1"/>
      <c r="X1050" s="1"/>
      <c r="Y1050" s="1"/>
    </row>
    <row r="1051" spans="4:25">
      <c r="D1051" s="1"/>
      <c r="E1051" s="1"/>
      <c r="F1051" s="1"/>
      <c r="G1051" s="1"/>
      <c r="H1051" s="1"/>
      <c r="I1051" s="1"/>
      <c r="K1051" s="1"/>
      <c r="L1051" s="1"/>
      <c r="M1051" s="1"/>
      <c r="R1051" s="1"/>
      <c r="S1051" s="1"/>
      <c r="W1051" s="1"/>
      <c r="X1051" s="1"/>
      <c r="Y1051" s="1"/>
    </row>
    <row r="1052" spans="4:25">
      <c r="D1052" s="1"/>
      <c r="E1052" s="1"/>
      <c r="F1052" s="1"/>
      <c r="G1052" s="1"/>
      <c r="H1052" s="1"/>
      <c r="I1052" s="1"/>
      <c r="K1052" s="1"/>
      <c r="L1052" s="1"/>
      <c r="M1052" s="1"/>
      <c r="R1052" s="1"/>
      <c r="S1052" s="1"/>
      <c r="W1052" s="1"/>
      <c r="X1052" s="1"/>
      <c r="Y1052" s="1"/>
    </row>
    <row r="1053" spans="4:25">
      <c r="D1053" s="1"/>
      <c r="E1053" s="1"/>
      <c r="F1053" s="1"/>
      <c r="G1053" s="1"/>
      <c r="H1053" s="1"/>
      <c r="I1053" s="1"/>
      <c r="K1053" s="1"/>
      <c r="L1053" s="1"/>
      <c r="M1053" s="1"/>
      <c r="R1053" s="1"/>
      <c r="S1053" s="1"/>
      <c r="W1053" s="1"/>
      <c r="X1053" s="1"/>
      <c r="Y1053" s="1"/>
    </row>
    <row r="1054" spans="4:25">
      <c r="D1054" s="1"/>
      <c r="E1054" s="1"/>
      <c r="F1054" s="1"/>
      <c r="G1054" s="1"/>
      <c r="H1054" s="1"/>
      <c r="I1054" s="1"/>
      <c r="K1054" s="1"/>
      <c r="L1054" s="1"/>
      <c r="M1054" s="1"/>
      <c r="R1054" s="1"/>
      <c r="S1054" s="1"/>
      <c r="W1054" s="1"/>
      <c r="X1054" s="1"/>
      <c r="Y1054" s="1"/>
    </row>
    <row r="1055" spans="4:25">
      <c r="D1055" s="1"/>
      <c r="E1055" s="1"/>
      <c r="F1055" s="1"/>
      <c r="G1055" s="1"/>
      <c r="H1055" s="1"/>
      <c r="I1055" s="1"/>
      <c r="K1055" s="1"/>
      <c r="L1055" s="1"/>
      <c r="M1055" s="1"/>
      <c r="R1055" s="1"/>
      <c r="S1055" s="1"/>
      <c r="W1055" s="1"/>
      <c r="X1055" s="1"/>
      <c r="Y1055" s="1"/>
    </row>
    <row r="1056" spans="4:25">
      <c r="D1056" s="1"/>
      <c r="E1056" s="1"/>
      <c r="F1056" s="1"/>
      <c r="G1056" s="1"/>
      <c r="H1056" s="1"/>
      <c r="I1056" s="1"/>
      <c r="K1056" s="1"/>
      <c r="L1056" s="1"/>
      <c r="M1056" s="1"/>
      <c r="R1056" s="1"/>
      <c r="S1056" s="1"/>
      <c r="W1056" s="1"/>
      <c r="X1056" s="1"/>
      <c r="Y1056" s="1"/>
    </row>
    <row r="1057" spans="4:25">
      <c r="D1057" s="1"/>
      <c r="E1057" s="1"/>
      <c r="F1057" s="1"/>
      <c r="G1057" s="1"/>
      <c r="H1057" s="1"/>
      <c r="I1057" s="1"/>
      <c r="K1057" s="1"/>
      <c r="L1057" s="1"/>
      <c r="M1057" s="1"/>
      <c r="R1057" s="1"/>
      <c r="S1057" s="1"/>
      <c r="W1057" s="1"/>
      <c r="X1057" s="1"/>
      <c r="Y1057" s="1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0170-8FA2-4E26-967A-E7A761B05D9D}">
  <dimension ref="O1:CJ311"/>
  <sheetViews>
    <sheetView zoomScale="94" zoomScaleNormal="94" workbookViewId="0"/>
  </sheetViews>
  <sheetFormatPr baseColWidth="10" defaultRowHeight="15"/>
  <cols>
    <col min="27" max="27" width="2.81640625" customWidth="1"/>
    <col min="28" max="28" width="7.08984375" customWidth="1"/>
    <col min="29" max="29" width="4.453125" customWidth="1"/>
    <col min="30" max="30" width="8" customWidth="1"/>
    <col min="31" max="31" width="6.81640625" customWidth="1"/>
    <col min="32" max="32" width="6.1796875" customWidth="1"/>
    <col min="33" max="33" width="8.6328125" style="11" customWidth="1"/>
    <col min="34" max="34" width="6.90625" customWidth="1"/>
    <col min="35" max="35" width="5.453125" customWidth="1"/>
    <col min="36" max="36" width="5.36328125" customWidth="1"/>
    <col min="37" max="37" width="5.6328125" customWidth="1"/>
    <col min="38" max="38" width="7" customWidth="1"/>
    <col min="39" max="39" width="5.1796875" customWidth="1"/>
    <col min="40" max="40" width="6.90625" customWidth="1"/>
    <col min="41" max="41" width="5.36328125" customWidth="1"/>
    <col min="42" max="42" width="6.54296875" customWidth="1"/>
    <col min="43" max="43" width="4.90625" customWidth="1"/>
    <col min="44" max="44" width="5.453125" style="11" customWidth="1"/>
    <col min="45" max="45" width="4.90625" customWidth="1"/>
    <col min="46" max="46" width="8.54296875" style="11" customWidth="1"/>
    <col min="47" max="48" width="5.1796875" style="11" customWidth="1"/>
    <col min="49" max="49" width="4.6328125" style="11" customWidth="1"/>
    <col min="50" max="50" width="6.6328125" style="101" customWidth="1"/>
    <col min="51" max="51" width="4.54296875" customWidth="1"/>
    <col min="52" max="52" width="6.1796875" customWidth="1"/>
    <col min="53" max="53" width="6" style="11" customWidth="1"/>
    <col min="54" max="54" width="6.6328125" style="11" customWidth="1"/>
    <col min="55" max="55" width="5.90625" style="11" customWidth="1"/>
    <col min="56" max="56" width="7.08984375" style="101" customWidth="1"/>
    <col min="57" max="57" width="5.453125" customWidth="1"/>
    <col min="58" max="58" width="8.1796875" style="11" customWidth="1"/>
    <col min="59" max="59" width="8.08984375" style="101" customWidth="1"/>
    <col min="60" max="60" width="8" style="101" customWidth="1"/>
    <col min="61" max="61" width="8" customWidth="1"/>
    <col min="62" max="62" width="6.453125" customWidth="1"/>
    <col min="63" max="63" width="7.54296875" customWidth="1"/>
    <col min="64" max="64" width="6.453125" style="101" customWidth="1"/>
    <col min="65" max="65" width="7.36328125" style="101" customWidth="1"/>
    <col min="66" max="66" width="7.6328125" style="101" customWidth="1"/>
    <col min="67" max="67" width="8.6328125" customWidth="1"/>
    <col min="68" max="68" width="8.1796875" customWidth="1"/>
    <col min="69" max="69" width="10.1796875" customWidth="1"/>
  </cols>
  <sheetData>
    <row r="1" spans="27:88" ht="15.6">
      <c r="AA1" s="47"/>
      <c r="AB1" s="47"/>
      <c r="AC1" s="47"/>
      <c r="AD1" s="47"/>
      <c r="AE1" s="47"/>
      <c r="AF1" s="47"/>
      <c r="AG1" s="75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75"/>
      <c r="AS1" s="47"/>
      <c r="AT1" s="75"/>
      <c r="AU1" s="75"/>
      <c r="AV1" s="75"/>
      <c r="AW1" s="75"/>
      <c r="AX1" s="96"/>
      <c r="AY1" s="47"/>
      <c r="AZ1" s="47"/>
      <c r="BA1" s="75"/>
      <c r="BB1" s="75"/>
      <c r="BC1" s="75"/>
      <c r="BD1" s="96"/>
      <c r="BE1" s="47"/>
      <c r="BF1" s="75"/>
      <c r="BG1" s="96"/>
      <c r="BH1" s="2"/>
      <c r="BI1" s="2"/>
      <c r="BJ1" s="2"/>
      <c r="BK1" s="23"/>
      <c r="BL1" s="23"/>
      <c r="BM1" s="23"/>
      <c r="BN1"/>
    </row>
    <row r="2" spans="27:88" ht="31.8">
      <c r="AA2" s="47"/>
      <c r="AB2" s="47"/>
      <c r="AC2" s="47"/>
      <c r="AD2" s="146" t="s">
        <v>492</v>
      </c>
      <c r="AE2" s="146"/>
      <c r="AF2" s="146"/>
      <c r="AG2" s="178"/>
      <c r="AH2" s="146"/>
      <c r="AI2" s="146"/>
      <c r="AJ2" s="146"/>
      <c r="AK2" s="146"/>
      <c r="AL2" s="146" t="s">
        <v>519</v>
      </c>
      <c r="AM2" s="47"/>
      <c r="AN2" s="47"/>
      <c r="AO2" s="47"/>
      <c r="AP2" s="47"/>
      <c r="AQ2" s="47"/>
      <c r="AR2" s="75"/>
      <c r="AS2" s="146"/>
      <c r="AT2" s="75"/>
      <c r="AU2" s="75"/>
      <c r="AV2" s="75"/>
      <c r="AW2" s="75"/>
      <c r="AX2" s="96"/>
      <c r="AY2" s="47"/>
      <c r="AZ2" s="47"/>
      <c r="BA2" s="75"/>
      <c r="BB2" s="75"/>
      <c r="BC2" s="75"/>
      <c r="BD2" s="96"/>
      <c r="BE2" s="47"/>
      <c r="BF2" s="75"/>
      <c r="BG2" s="96"/>
      <c r="BH2" s="2"/>
      <c r="BI2" s="2"/>
      <c r="BJ2" s="2"/>
      <c r="BK2" s="23"/>
      <c r="BL2" s="23"/>
      <c r="BM2" s="23"/>
      <c r="BN2"/>
    </row>
    <row r="3" spans="27:88" ht="15.6">
      <c r="AA3" s="47"/>
      <c r="AB3" s="47"/>
      <c r="AC3" s="47"/>
      <c r="AD3" s="50"/>
      <c r="AE3" s="47"/>
      <c r="AF3" s="47"/>
      <c r="AG3" s="75"/>
      <c r="AH3" s="47"/>
      <c r="AI3" s="47"/>
      <c r="AJ3" s="47"/>
      <c r="AK3" s="47"/>
      <c r="AL3" s="50"/>
      <c r="AM3" s="47"/>
      <c r="AN3" s="47"/>
      <c r="AO3" s="47"/>
      <c r="AP3" s="47"/>
      <c r="AQ3" s="47"/>
      <c r="AR3" s="75"/>
      <c r="AS3" s="47"/>
      <c r="AT3" s="75"/>
      <c r="AU3" s="75"/>
      <c r="AV3" s="75"/>
      <c r="AW3" s="75"/>
      <c r="AX3" s="96"/>
      <c r="AY3" s="47"/>
      <c r="AZ3" s="47"/>
      <c r="BA3" s="75"/>
      <c r="BB3" s="75"/>
      <c r="BC3" s="75"/>
      <c r="BD3" s="96"/>
      <c r="BE3" s="47"/>
      <c r="BF3" s="75"/>
      <c r="BG3" s="96"/>
      <c r="BH3" s="2"/>
      <c r="BI3" s="2"/>
      <c r="BJ3" s="2"/>
      <c r="BK3" s="23"/>
      <c r="BL3" s="23"/>
      <c r="BM3" s="23"/>
      <c r="BN3"/>
    </row>
    <row r="4" spans="27:88" ht="15.6">
      <c r="AA4" s="47"/>
      <c r="AB4" s="47"/>
      <c r="AC4" s="47"/>
      <c r="AD4" s="47"/>
      <c r="AE4" s="47"/>
      <c r="AF4" s="47"/>
      <c r="AG4" s="75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75"/>
      <c r="AS4" s="47"/>
      <c r="AT4" s="75"/>
      <c r="AU4" s="75"/>
      <c r="AV4" s="75"/>
      <c r="AW4" s="75"/>
      <c r="AX4" s="96"/>
      <c r="AY4" s="47"/>
      <c r="AZ4" s="47"/>
      <c r="BA4" s="75"/>
      <c r="BB4" s="75"/>
      <c r="BC4" s="75"/>
      <c r="BD4" s="96"/>
      <c r="BE4" s="47"/>
      <c r="BF4" s="75"/>
      <c r="BG4" s="96"/>
      <c r="BH4" s="2"/>
      <c r="BI4" s="2"/>
      <c r="BJ4" s="2"/>
      <c r="BK4" s="23"/>
      <c r="BL4" s="23"/>
      <c r="BM4" s="23"/>
      <c r="BN4"/>
    </row>
    <row r="5" spans="27:88" ht="24.6">
      <c r="AA5" s="47"/>
      <c r="AB5" s="47"/>
      <c r="AC5" s="47"/>
      <c r="AD5" s="47"/>
      <c r="AE5" s="47"/>
      <c r="AF5" s="148"/>
      <c r="AG5" s="75"/>
      <c r="AH5" s="148"/>
      <c r="AI5" s="47"/>
      <c r="AJ5" s="150" t="s">
        <v>5</v>
      </c>
      <c r="AK5" s="150"/>
      <c r="AL5" s="147">
        <f>+År!N2</f>
        <v>52</v>
      </c>
      <c r="AM5" s="149"/>
      <c r="AN5" s="150"/>
      <c r="AO5" s="149"/>
      <c r="AP5" s="149"/>
      <c r="AQ5" s="150" t="s">
        <v>431</v>
      </c>
      <c r="AR5" s="180"/>
      <c r="AS5" s="148"/>
      <c r="AT5" s="180"/>
      <c r="AU5" s="180"/>
      <c r="AV5" s="180"/>
      <c r="AW5" s="180"/>
      <c r="AX5" s="499" t="e">
        <f>SUM(AG10:AG14)</f>
        <v>#REF!</v>
      </c>
      <c r="AY5" s="490"/>
      <c r="AZ5" s="494"/>
      <c r="BA5" s="494"/>
      <c r="BB5" s="75"/>
      <c r="BC5" s="75"/>
      <c r="BD5" s="75"/>
      <c r="BE5" s="149"/>
      <c r="BF5" s="96"/>
      <c r="BG5" s="75"/>
      <c r="BH5" s="47"/>
      <c r="BI5" s="2"/>
      <c r="BJ5" s="2"/>
      <c r="BK5" s="2"/>
      <c r="BL5" s="23"/>
      <c r="BM5" s="23"/>
      <c r="BN5" s="23"/>
      <c r="CH5" s="23"/>
      <c r="CI5" s="23"/>
      <c r="CJ5" s="23"/>
    </row>
    <row r="6" spans="27:88" ht="15" customHeight="1"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2"/>
      <c r="BI6" s="2"/>
      <c r="BJ6" s="2"/>
      <c r="BK6" s="23"/>
      <c r="BL6" s="23"/>
      <c r="BM6" s="23"/>
      <c r="BN6"/>
    </row>
    <row r="7" spans="27:88" ht="18" customHeight="1">
      <c r="AA7" s="47"/>
      <c r="AB7" s="47"/>
      <c r="AC7" s="47"/>
      <c r="AD7" s="47"/>
      <c r="AE7" s="41" t="s">
        <v>2</v>
      </c>
      <c r="AF7" s="47"/>
      <c r="AG7" s="47"/>
      <c r="AH7" s="47"/>
      <c r="AI7" s="47"/>
      <c r="AJ7" s="47"/>
      <c r="AK7" s="47"/>
      <c r="AL7" s="47"/>
      <c r="AM7" s="47"/>
      <c r="AN7" s="41" t="s">
        <v>22</v>
      </c>
      <c r="AO7" s="26"/>
      <c r="AP7" s="110"/>
      <c r="AQ7" s="110"/>
      <c r="AR7" s="132" t="s">
        <v>22</v>
      </c>
      <c r="AS7" s="26"/>
      <c r="AT7" s="131"/>
      <c r="AU7" s="132" t="s">
        <v>518</v>
      </c>
      <c r="AV7" s="131"/>
      <c r="AW7" s="131"/>
      <c r="AX7" s="111" t="s">
        <v>540</v>
      </c>
      <c r="AY7" s="131"/>
      <c r="AZ7" s="131"/>
      <c r="BA7" s="132" t="s">
        <v>427</v>
      </c>
      <c r="BB7" s="131"/>
      <c r="BC7" s="131"/>
      <c r="BD7" s="41" t="s">
        <v>82</v>
      </c>
      <c r="BE7" s="26"/>
      <c r="BF7" s="132" t="s">
        <v>541</v>
      </c>
      <c r="BG7" s="96"/>
      <c r="BH7" s="2"/>
      <c r="BI7" s="2"/>
      <c r="BJ7" s="2"/>
      <c r="BK7" s="23"/>
      <c r="BL7" s="23"/>
      <c r="BM7" s="23"/>
      <c r="BN7"/>
    </row>
    <row r="8" spans="27:88" ht="15.6">
      <c r="AA8" s="47"/>
      <c r="AB8" s="47"/>
      <c r="AC8" s="47"/>
      <c r="AD8" s="47"/>
      <c r="AE8" s="41" t="s">
        <v>495</v>
      </c>
      <c r="AF8" s="41"/>
      <c r="AG8" s="132" t="s">
        <v>2</v>
      </c>
      <c r="AH8" s="26"/>
      <c r="AI8" s="111" t="s">
        <v>429</v>
      </c>
      <c r="AJ8" s="26"/>
      <c r="AK8" s="41" t="s">
        <v>1</v>
      </c>
      <c r="AL8" s="41" t="s">
        <v>22</v>
      </c>
      <c r="AM8" s="26"/>
      <c r="AN8" s="41" t="s">
        <v>497</v>
      </c>
      <c r="AO8" s="26"/>
      <c r="AP8" s="111" t="s">
        <v>22</v>
      </c>
      <c r="AQ8" s="111" t="s">
        <v>1</v>
      </c>
      <c r="AR8" s="132" t="s">
        <v>63</v>
      </c>
      <c r="AS8" s="41"/>
      <c r="AT8" s="132" t="s">
        <v>45</v>
      </c>
      <c r="AU8" s="132" t="s">
        <v>538</v>
      </c>
      <c r="AV8" s="132"/>
      <c r="AW8" s="132"/>
      <c r="AX8" s="111" t="s">
        <v>420</v>
      </c>
      <c r="AY8" s="41" t="s">
        <v>493</v>
      </c>
      <c r="AZ8" s="41" t="s">
        <v>418</v>
      </c>
      <c r="BA8" s="132" t="s">
        <v>421</v>
      </c>
      <c r="BB8" s="132" t="s">
        <v>1</v>
      </c>
      <c r="BC8" s="132" t="s">
        <v>0</v>
      </c>
      <c r="BD8" s="41" t="s">
        <v>1</v>
      </c>
      <c r="BE8" s="26"/>
      <c r="BF8" s="132" t="s">
        <v>71</v>
      </c>
      <c r="BG8" s="41"/>
      <c r="BH8" s="2"/>
      <c r="BI8" s="2"/>
      <c r="BJ8" s="2"/>
      <c r="BK8" s="23"/>
      <c r="BL8" s="23"/>
      <c r="BM8" s="23"/>
      <c r="BN8"/>
    </row>
    <row r="9" spans="27:88" ht="15.6">
      <c r="AA9" s="26"/>
      <c r="AB9" s="41" t="s">
        <v>91</v>
      </c>
      <c r="AC9" s="41" t="s">
        <v>492</v>
      </c>
      <c r="AD9" s="285"/>
      <c r="AE9" s="286" t="s">
        <v>496</v>
      </c>
      <c r="AF9" s="287" t="s">
        <v>498</v>
      </c>
      <c r="AG9" s="288" t="s">
        <v>8</v>
      </c>
      <c r="AH9" s="287" t="s">
        <v>498</v>
      </c>
      <c r="AI9" s="289" t="s">
        <v>408</v>
      </c>
      <c r="AJ9" s="287" t="s">
        <v>498</v>
      </c>
      <c r="AK9" s="286" t="s">
        <v>408</v>
      </c>
      <c r="AL9" s="286" t="s">
        <v>0</v>
      </c>
      <c r="AM9" s="287" t="s">
        <v>498</v>
      </c>
      <c r="AN9" s="286" t="s">
        <v>419</v>
      </c>
      <c r="AO9" s="287" t="s">
        <v>498</v>
      </c>
      <c r="AP9" s="289" t="s">
        <v>1</v>
      </c>
      <c r="AQ9" s="290" t="s">
        <v>498</v>
      </c>
      <c r="AR9" s="288" t="s">
        <v>408</v>
      </c>
      <c r="AS9" s="287" t="s">
        <v>498</v>
      </c>
      <c r="AT9" s="288" t="s">
        <v>4</v>
      </c>
      <c r="AU9" s="132" t="s">
        <v>536</v>
      </c>
      <c r="AV9" s="132" t="s">
        <v>539</v>
      </c>
      <c r="AW9" s="132" t="s">
        <v>532</v>
      </c>
      <c r="AX9" s="111" t="s">
        <v>44</v>
      </c>
      <c r="AY9" s="41" t="s">
        <v>494</v>
      </c>
      <c r="AZ9" s="41" t="s">
        <v>419</v>
      </c>
      <c r="BA9" s="132" t="s">
        <v>43</v>
      </c>
      <c r="BB9" s="132" t="s">
        <v>520</v>
      </c>
      <c r="BC9" s="132" t="s">
        <v>520</v>
      </c>
      <c r="BD9" s="41" t="s">
        <v>0</v>
      </c>
      <c r="BE9" s="287" t="s">
        <v>498</v>
      </c>
      <c r="BF9" s="132" t="s">
        <v>70</v>
      </c>
      <c r="BG9" s="41"/>
      <c r="BH9" s="2"/>
      <c r="BI9" s="2"/>
      <c r="BJ9" s="2"/>
      <c r="BK9" s="23"/>
      <c r="BL9" s="23"/>
      <c r="BM9" s="23"/>
      <c r="BN9"/>
    </row>
    <row r="10" spans="27:88" ht="15.6">
      <c r="AA10" s="47"/>
      <c r="AB10" s="94" t="e">
        <f>+'Ark1'!#REF!</f>
        <v>#REF!</v>
      </c>
      <c r="AC10" s="94" t="e">
        <f>+'Ark1'!#REF!</f>
        <v>#REF!</v>
      </c>
      <c r="AD10" s="95" t="str">
        <f t="shared" ref="AD10:AD73" si="0">+BJ12</f>
        <v>Ung sau</v>
      </c>
      <c r="AE10" s="94" t="e">
        <f>+'Ark1'!#REF!</f>
        <v>#REF!</v>
      </c>
      <c r="AF10" s="151" t="e">
        <f>+AE10-AE16</f>
        <v>#REF!</v>
      </c>
      <c r="AG10" s="151" t="e">
        <f>+'Ark1'!#REF!</f>
        <v>#REF!</v>
      </c>
      <c r="AH10" s="151" t="e">
        <f>+AG10-AG16</f>
        <v>#REF!</v>
      </c>
      <c r="AI10" s="98" t="e">
        <f>+'Ark1'!#REF!</f>
        <v>#REF!</v>
      </c>
      <c r="AJ10" s="98" t="e">
        <f>+AI10-AI16</f>
        <v>#REF!</v>
      </c>
      <c r="AK10" s="95" t="e">
        <f>+'Ark1'!#REF!</f>
        <v>#REF!</v>
      </c>
      <c r="AL10" s="291" t="e">
        <f>+'Ark1'!#REF!</f>
        <v>#REF!</v>
      </c>
      <c r="AM10" s="95" t="e">
        <f>+AL10-AL16</f>
        <v>#REF!</v>
      </c>
      <c r="AN10" s="95" t="e">
        <f>+'Ark1'!#REF!</f>
        <v>#REF!</v>
      </c>
      <c r="AO10" s="95" t="e">
        <f>+AN10-AN16</f>
        <v>#REF!</v>
      </c>
      <c r="AP10" s="292" t="e">
        <f>+'Ark1'!#REF!</f>
        <v>#REF!</v>
      </c>
      <c r="AQ10" s="98" t="e">
        <f>+AP10-AP16</f>
        <v>#REF!</v>
      </c>
      <c r="AR10" s="151" t="e">
        <f>+IF(AG10=0,"",'Ark1'!#REF!)</f>
        <v>#REF!</v>
      </c>
      <c r="AS10" s="151" t="e">
        <f>+AR10-AR16</f>
        <v>#REF!</v>
      </c>
      <c r="AT10" s="151" t="e">
        <f>+IF(AG10=0,"",'Ark1'!#REF!)</f>
        <v>#REF!</v>
      </c>
      <c r="AU10" s="151" t="e">
        <f>+IF(AG10=0,"",'Ark1'!#REF!)</f>
        <v>#REF!</v>
      </c>
      <c r="AV10" s="151" t="e">
        <f>+IF(AG10=0,"",'Ark1'!#REF!)</f>
        <v>#REF!</v>
      </c>
      <c r="AW10" s="151" t="e">
        <f>+IF(AG10=0,"",'Ark1'!#REF!)</f>
        <v>#REF!</v>
      </c>
      <c r="AX10" s="98" t="e">
        <f>+IF(AG10=0,"",'Ark1'!#REF!)</f>
        <v>#REF!</v>
      </c>
      <c r="AY10" s="95" t="e">
        <f>+IF(AG10=0,"",'Ark1'!#REF!)</f>
        <v>#REF!</v>
      </c>
      <c r="AZ10" s="95" t="e">
        <f>+IF(AG10=0,"",'Ark1'!#REF!)</f>
        <v>#REF!</v>
      </c>
      <c r="BA10" s="151" t="e">
        <f>+IF(AG10=0,"",'Ark1'!#REF!)</f>
        <v>#REF!</v>
      </c>
      <c r="BB10" s="151" t="e">
        <f>+IF(AG10=0,"",'Ark1'!#REF!)</f>
        <v>#REF!</v>
      </c>
      <c r="BC10" s="151" t="e">
        <f>+IF(AG10=0,"",'Ark1'!#REF!)</f>
        <v>#REF!</v>
      </c>
      <c r="BD10" s="291" t="e">
        <f>+IF(AG10=0,"",AP10/AL10)</f>
        <v>#REF!</v>
      </c>
      <c r="BE10" s="95" t="e">
        <f>+BD10-BD16</f>
        <v>#REF!</v>
      </c>
      <c r="BF10" s="151" t="e">
        <f>+IF(AG10=0,"",AG10/AE10)</f>
        <v>#REF!</v>
      </c>
      <c r="BG10" s="41"/>
      <c r="BH10" s="23"/>
      <c r="BI10" s="23"/>
      <c r="BJ10" s="23"/>
      <c r="BL10"/>
      <c r="BM10"/>
      <c r="BN10"/>
    </row>
    <row r="11" spans="27:88" ht="15.6">
      <c r="AA11" s="47"/>
      <c r="AB11" s="94" t="e">
        <f>+'Ark1'!#REF!</f>
        <v>#REF!</v>
      </c>
      <c r="AC11" s="94" t="e">
        <f>+'Ark1'!#REF!</f>
        <v>#REF!</v>
      </c>
      <c r="AD11" s="95" t="str">
        <f t="shared" si="0"/>
        <v>Sau</v>
      </c>
      <c r="AE11" s="94" t="e">
        <f>+'Ark1'!#REF!</f>
        <v>#REF!</v>
      </c>
      <c r="AF11" s="151" t="e">
        <f>+AE11-AE17</f>
        <v>#REF!</v>
      </c>
      <c r="AG11" s="151" t="e">
        <f>+'Ark1'!#REF!</f>
        <v>#REF!</v>
      </c>
      <c r="AH11" s="151" t="e">
        <f>+AG11-AG17</f>
        <v>#REF!</v>
      </c>
      <c r="AI11" s="98" t="e">
        <f>+'Ark1'!#REF!</f>
        <v>#REF!</v>
      </c>
      <c r="AJ11" s="98" t="e">
        <f>+AI11-AI17</f>
        <v>#REF!</v>
      </c>
      <c r="AK11" s="95" t="e">
        <f>+'Ark1'!#REF!</f>
        <v>#REF!</v>
      </c>
      <c r="AL11" s="291" t="e">
        <f>+'Ark1'!#REF!</f>
        <v>#REF!</v>
      </c>
      <c r="AM11" s="95" t="e">
        <f>+AL11-AL17</f>
        <v>#REF!</v>
      </c>
      <c r="AN11" s="95" t="e">
        <f>+'Ark1'!#REF!</f>
        <v>#REF!</v>
      </c>
      <c r="AO11" s="95" t="e">
        <f>+AN11-AN17</f>
        <v>#REF!</v>
      </c>
      <c r="AP11" s="292" t="e">
        <f>+'Ark1'!#REF!</f>
        <v>#REF!</v>
      </c>
      <c r="AQ11" s="98" t="e">
        <f>+AP11-AP17</f>
        <v>#REF!</v>
      </c>
      <c r="AR11" s="151" t="e">
        <f>+IF(AG11=0,"",'Ark1'!#REF!)</f>
        <v>#REF!</v>
      </c>
      <c r="AS11" s="151" t="e">
        <f>+AR11-AR17</f>
        <v>#REF!</v>
      </c>
      <c r="AT11" s="151" t="e">
        <f>+IF(AG11=0,"",'Ark1'!#REF!)</f>
        <v>#REF!</v>
      </c>
      <c r="AU11" s="151" t="e">
        <f>+IF(AG11=0,"",'Ark1'!#REF!)</f>
        <v>#REF!</v>
      </c>
      <c r="AV11" s="151" t="e">
        <f>+IF(AG11=0,"",'Ark1'!#REF!)</f>
        <v>#REF!</v>
      </c>
      <c r="AW11" s="151" t="e">
        <f>+IF(AG11=0,"",'Ark1'!#REF!)</f>
        <v>#REF!</v>
      </c>
      <c r="AX11" s="98" t="e">
        <f>+IF(AG11=0,"",'Ark1'!#REF!)</f>
        <v>#REF!</v>
      </c>
      <c r="AY11" s="95" t="e">
        <f>+IF(AG11=0,"",'Ark1'!#REF!)</f>
        <v>#REF!</v>
      </c>
      <c r="AZ11" s="95" t="e">
        <f>+IF(AG11=0,"",'Ark1'!#REF!)</f>
        <v>#REF!</v>
      </c>
      <c r="BA11" s="151" t="e">
        <f>+IF(AG11=0,"",'Ark1'!#REF!)</f>
        <v>#REF!</v>
      </c>
      <c r="BB11" s="151" t="e">
        <f>+IF(AG11=0,"",'Ark1'!#REF!)</f>
        <v>#REF!</v>
      </c>
      <c r="BC11" s="151" t="e">
        <f>+IF(AG11=0,"",'Ark1'!#REF!)</f>
        <v>#REF!</v>
      </c>
      <c r="BD11" s="291" t="e">
        <f t="shared" ref="BD11:BD75" si="1">+IF(AG11=0,"",AP11/AL11)</f>
        <v>#REF!</v>
      </c>
      <c r="BE11" s="95" t="e">
        <f>+BD11-BD17</f>
        <v>#REF!</v>
      </c>
      <c r="BF11" s="151" t="e">
        <f t="shared" ref="BF11:BF75" si="2">+IF(AG11=0,"",AG11/AE11)</f>
        <v>#REF!</v>
      </c>
      <c r="BG11" s="41"/>
      <c r="BH11" s="23"/>
      <c r="BI11" s="23"/>
      <c r="BJ11" s="23"/>
      <c r="BL11"/>
      <c r="BM11"/>
      <c r="BN11"/>
      <c r="BQ11" s="4"/>
    </row>
    <row r="12" spans="27:88" ht="15.6">
      <c r="AA12" s="47"/>
      <c r="AB12" s="94" t="e">
        <f>+'Ark1'!#REF!</f>
        <v>#REF!</v>
      </c>
      <c r="AC12" s="94" t="e">
        <f>+'Ark1'!#REF!</f>
        <v>#REF!</v>
      </c>
      <c r="AD12" s="95" t="str">
        <f t="shared" si="0"/>
        <v>Dielam</v>
      </c>
      <c r="AE12" s="94" t="e">
        <f>+'Ark1'!#REF!</f>
        <v>#REF!</v>
      </c>
      <c r="AF12" s="151" t="e">
        <f>+AE12-AE18</f>
        <v>#REF!</v>
      </c>
      <c r="AG12" s="151" t="e">
        <f>+'Ark1'!#REF!</f>
        <v>#REF!</v>
      </c>
      <c r="AH12" s="151" t="e">
        <f>+AG12-AG18</f>
        <v>#REF!</v>
      </c>
      <c r="AI12" s="98" t="e">
        <f>+'Ark1'!#REF!</f>
        <v>#REF!</v>
      </c>
      <c r="AJ12" s="98" t="e">
        <f>+AI12-AI18</f>
        <v>#REF!</v>
      </c>
      <c r="AK12" s="95" t="e">
        <f>+'Ark1'!#REF!</f>
        <v>#REF!</v>
      </c>
      <c r="AL12" s="291" t="e">
        <f>+'Ark1'!#REF!</f>
        <v>#REF!</v>
      </c>
      <c r="AM12" s="95" t="e">
        <f>+AL12-AL18</f>
        <v>#REF!</v>
      </c>
      <c r="AN12" s="95" t="e">
        <f>+'Ark1'!#REF!</f>
        <v>#REF!</v>
      </c>
      <c r="AO12" s="95" t="e">
        <f>+AN12-AN18</f>
        <v>#REF!</v>
      </c>
      <c r="AP12" s="292" t="e">
        <f>+'Ark1'!#REF!</f>
        <v>#REF!</v>
      </c>
      <c r="AQ12" s="98" t="e">
        <f>+AP12-AP18</f>
        <v>#REF!</v>
      </c>
      <c r="AR12" s="151" t="e">
        <f>+IF(AG12=0,"",'Ark1'!#REF!)</f>
        <v>#REF!</v>
      </c>
      <c r="AS12" s="151" t="e">
        <f>+AR12-AR18</f>
        <v>#REF!</v>
      </c>
      <c r="AT12" s="151" t="e">
        <f>+IF(AG12=0,"",'Ark1'!#REF!)</f>
        <v>#REF!</v>
      </c>
      <c r="AU12" s="151" t="e">
        <f>+IF(AG12=0,"",'Ark1'!#REF!)</f>
        <v>#REF!</v>
      </c>
      <c r="AV12" s="151" t="e">
        <f>+IF(AG12=0,"",'Ark1'!#REF!)</f>
        <v>#REF!</v>
      </c>
      <c r="AW12" s="151" t="e">
        <f>+IF(AG12=0,"",'Ark1'!#REF!)</f>
        <v>#REF!</v>
      </c>
      <c r="AX12" s="98" t="e">
        <f>+IF(AG12=0,"",'Ark1'!#REF!)</f>
        <v>#REF!</v>
      </c>
      <c r="AY12" s="95" t="e">
        <f>+IF(AG12=0,"",'Ark1'!#REF!)</f>
        <v>#REF!</v>
      </c>
      <c r="AZ12" s="95" t="e">
        <f>+IF(AG12=0,"",'Ark1'!#REF!)</f>
        <v>#REF!</v>
      </c>
      <c r="BA12" s="151" t="e">
        <f>+IF(AG12=0,"",'Ark1'!#REF!)</f>
        <v>#REF!</v>
      </c>
      <c r="BB12" s="151" t="e">
        <f>+IF(AG12=0,"",'Ark1'!#REF!)</f>
        <v>#REF!</v>
      </c>
      <c r="BC12" s="151" t="e">
        <f>+IF(AG12=0,"",'Ark1'!#REF!)</f>
        <v>#REF!</v>
      </c>
      <c r="BD12" s="291" t="e">
        <f t="shared" si="1"/>
        <v>#REF!</v>
      </c>
      <c r="BE12" s="95" t="e">
        <f>+BD12-BD18</f>
        <v>#REF!</v>
      </c>
      <c r="BF12" s="151" t="e">
        <f t="shared" si="2"/>
        <v>#REF!</v>
      </c>
      <c r="BG12" s="47"/>
      <c r="BH12" s="23"/>
      <c r="BI12" s="23"/>
      <c r="BJ12" s="23" t="s">
        <v>483</v>
      </c>
      <c r="BL12"/>
      <c r="BM12"/>
      <c r="BN12"/>
      <c r="BQ12" s="51"/>
    </row>
    <row r="13" spans="27:88" ht="15.6">
      <c r="AA13" s="47"/>
      <c r="AB13" s="94" t="e">
        <f>+'Ark1'!#REF!</f>
        <v>#REF!</v>
      </c>
      <c r="AC13" s="94" t="e">
        <f>+'Ark1'!#REF!</f>
        <v>#REF!</v>
      </c>
      <c r="AD13" s="95" t="str">
        <f>+BJ16</f>
        <v>Lam</v>
      </c>
      <c r="AE13" s="94" t="e">
        <f>+'Ark1'!#REF!</f>
        <v>#REF!</v>
      </c>
      <c r="AF13" s="151" t="e">
        <f>+AE13-AE19</f>
        <v>#REF!</v>
      </c>
      <c r="AG13" s="151" t="e">
        <f>+'Ark1'!#REF!</f>
        <v>#REF!</v>
      </c>
      <c r="AH13" s="151" t="e">
        <f>+AG13-AG19</f>
        <v>#REF!</v>
      </c>
      <c r="AI13" s="98" t="e">
        <f>+'Ark1'!#REF!</f>
        <v>#REF!</v>
      </c>
      <c r="AJ13" s="98" t="e">
        <f>+AI13-AI19</f>
        <v>#REF!</v>
      </c>
      <c r="AK13" s="95" t="e">
        <f>+'Ark1'!#REF!</f>
        <v>#REF!</v>
      </c>
      <c r="AL13" s="291" t="e">
        <f>+'Ark1'!#REF!</f>
        <v>#REF!</v>
      </c>
      <c r="AM13" s="95" t="e">
        <f>+AL13-AL19</f>
        <v>#REF!</v>
      </c>
      <c r="AN13" s="95" t="e">
        <f>+'Ark1'!#REF!</f>
        <v>#REF!</v>
      </c>
      <c r="AO13" s="95" t="e">
        <f>+AN13-AN19</f>
        <v>#REF!</v>
      </c>
      <c r="AP13" s="292" t="e">
        <f>+'Ark1'!#REF!</f>
        <v>#REF!</v>
      </c>
      <c r="AQ13" s="98" t="e">
        <f>+AP13-AP19</f>
        <v>#REF!</v>
      </c>
      <c r="AR13" s="151" t="e">
        <f>+IF(AG13=0,"",'Ark1'!#REF!)</f>
        <v>#REF!</v>
      </c>
      <c r="AS13" s="151" t="e">
        <f>+AR13-AR19</f>
        <v>#REF!</v>
      </c>
      <c r="AT13" s="151" t="e">
        <f>+IF(AG13=0,"",'Ark1'!#REF!)</f>
        <v>#REF!</v>
      </c>
      <c r="AU13" s="151" t="e">
        <f>+IF(AG13=0,"",'Ark1'!#REF!)</f>
        <v>#REF!</v>
      </c>
      <c r="AV13" s="151" t="e">
        <f>+IF(AG13=0,"",'Ark1'!#REF!)</f>
        <v>#REF!</v>
      </c>
      <c r="AW13" s="151" t="e">
        <f>+IF(AG13=0,"",'Ark1'!#REF!)</f>
        <v>#REF!</v>
      </c>
      <c r="AX13" s="98" t="e">
        <f>+IF(AG13=0,"",'Ark1'!#REF!)</f>
        <v>#REF!</v>
      </c>
      <c r="AY13" s="95" t="e">
        <f>+IF(AG13=0,"",'Ark1'!#REF!)</f>
        <v>#REF!</v>
      </c>
      <c r="AZ13" s="95" t="e">
        <f>+IF(AG13=0,"",'Ark1'!#REF!)</f>
        <v>#REF!</v>
      </c>
      <c r="BA13" s="151" t="e">
        <f>+IF(AG13=0,"",'Ark1'!#REF!)</f>
        <v>#REF!</v>
      </c>
      <c r="BB13" s="151" t="e">
        <f>+IF(AG13=0,"",'Ark1'!#REF!)</f>
        <v>#REF!</v>
      </c>
      <c r="BC13" s="151" t="e">
        <f>+IF(AG13=0,"",'Ark1'!#REF!)</f>
        <v>#REF!</v>
      </c>
      <c r="BD13" s="291" t="e">
        <f t="shared" si="1"/>
        <v>#REF!</v>
      </c>
      <c r="BE13" s="95" t="e">
        <f>+BD13-BD19</f>
        <v>#REF!</v>
      </c>
      <c r="BF13" s="151" t="e">
        <f t="shared" si="2"/>
        <v>#REF!</v>
      </c>
      <c r="BG13" s="47"/>
      <c r="BH13" s="23"/>
      <c r="BI13" s="23"/>
      <c r="BJ13" s="23" t="s">
        <v>484</v>
      </c>
      <c r="BL13"/>
      <c r="BM13"/>
      <c r="BN13"/>
      <c r="BQ13" s="51"/>
    </row>
    <row r="14" spans="27:88" ht="15.6">
      <c r="AA14" s="47"/>
      <c r="AB14" s="94" t="e">
        <f>+'Ark1'!#REF!</f>
        <v>#REF!</v>
      </c>
      <c r="AC14" s="94" t="e">
        <f>+'Ark1'!#REF!</f>
        <v>#REF!</v>
      </c>
      <c r="AD14" s="95" t="str">
        <f>+BJ17</f>
        <v>Vær</v>
      </c>
      <c r="AE14" s="94" t="e">
        <f>+'Ark1'!#REF!</f>
        <v>#REF!</v>
      </c>
      <c r="AF14" s="151" t="e">
        <f>+AE14-AE20</f>
        <v>#REF!</v>
      </c>
      <c r="AG14" s="151" t="e">
        <f>+'Ark1'!#REF!</f>
        <v>#REF!</v>
      </c>
      <c r="AH14" s="151" t="e">
        <f>+AG14-AG20</f>
        <v>#REF!</v>
      </c>
      <c r="AI14" s="98" t="e">
        <f>+'Ark1'!#REF!</f>
        <v>#REF!</v>
      </c>
      <c r="AJ14" s="98" t="e">
        <f>+AI14-AI20</f>
        <v>#REF!</v>
      </c>
      <c r="AK14" s="95" t="e">
        <f>+'Ark1'!#REF!</f>
        <v>#REF!</v>
      </c>
      <c r="AL14" s="291" t="e">
        <f>+'Ark1'!#REF!</f>
        <v>#REF!</v>
      </c>
      <c r="AM14" s="95" t="e">
        <f>+AL14-AL20</f>
        <v>#REF!</v>
      </c>
      <c r="AN14" s="95" t="e">
        <f>+'Ark1'!#REF!</f>
        <v>#REF!</v>
      </c>
      <c r="AO14" s="95" t="e">
        <f>+AN14-AN20</f>
        <v>#REF!</v>
      </c>
      <c r="AP14" s="292" t="e">
        <f>+'Ark1'!#REF!</f>
        <v>#REF!</v>
      </c>
      <c r="AQ14" s="98" t="e">
        <f>+AP14-AP20</f>
        <v>#REF!</v>
      </c>
      <c r="AR14" s="151" t="e">
        <f>+IF(AG14=0,"",'Ark1'!#REF!)</f>
        <v>#REF!</v>
      </c>
      <c r="AS14" s="151" t="e">
        <f>+AR14-AR20</f>
        <v>#REF!</v>
      </c>
      <c r="AT14" s="151" t="e">
        <f>+IF(AG14=0,"",'Ark1'!#REF!)</f>
        <v>#REF!</v>
      </c>
      <c r="AU14" s="151" t="e">
        <f>+IF(AG14=0,"",'Ark1'!#REF!)</f>
        <v>#REF!</v>
      </c>
      <c r="AV14" s="151" t="e">
        <f>+IF(AG14=0,"",'Ark1'!#REF!)</f>
        <v>#REF!</v>
      </c>
      <c r="AW14" s="151" t="e">
        <f>+IF(AG14=0,"",'Ark1'!#REF!)</f>
        <v>#REF!</v>
      </c>
      <c r="AX14" s="98" t="e">
        <f>+IF(AG14=0,"",'Ark1'!#REF!)</f>
        <v>#REF!</v>
      </c>
      <c r="AY14" s="95" t="e">
        <f>+IF(AG14=0,"",'Ark1'!#REF!)</f>
        <v>#REF!</v>
      </c>
      <c r="AZ14" s="95" t="e">
        <f>+IF(AG14=0,"",'Ark1'!#REF!)</f>
        <v>#REF!</v>
      </c>
      <c r="BA14" s="151" t="e">
        <f>+IF(AG14=0,"",'Ark1'!#REF!)</f>
        <v>#REF!</v>
      </c>
      <c r="BB14" s="151" t="e">
        <f>+IF(AG14=0,"",'Ark1'!#REF!)</f>
        <v>#REF!</v>
      </c>
      <c r="BC14" s="151" t="e">
        <f>+IF(AG14=0,"",'Ark1'!#REF!)</f>
        <v>#REF!</v>
      </c>
      <c r="BD14" s="291" t="e">
        <f t="shared" si="1"/>
        <v>#REF!</v>
      </c>
      <c r="BE14" s="95" t="e">
        <f>+BD14-BD20</f>
        <v>#REF!</v>
      </c>
      <c r="BF14" s="151" t="e">
        <f t="shared" si="2"/>
        <v>#REF!</v>
      </c>
      <c r="BG14" s="47"/>
      <c r="BH14" s="23"/>
      <c r="BI14" s="23"/>
      <c r="BJ14" s="23" t="s">
        <v>485</v>
      </c>
      <c r="BL14"/>
      <c r="BM14"/>
      <c r="BN14"/>
      <c r="BQ14" s="51"/>
    </row>
    <row r="15" spans="27:88"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23"/>
      <c r="BI15" s="23"/>
      <c r="BJ15" s="23"/>
      <c r="BL15"/>
      <c r="BM15"/>
      <c r="BN15"/>
      <c r="BQ15" s="51"/>
    </row>
    <row r="16" spans="27:88">
      <c r="AA16" s="47"/>
      <c r="AB16" s="3" t="e">
        <f>+'Ark1'!#REF!</f>
        <v>#REF!</v>
      </c>
      <c r="AC16" s="3" t="e">
        <f>+'Ark1'!#REF!</f>
        <v>#REF!</v>
      </c>
      <c r="AD16" s="3" t="str">
        <f t="shared" si="0"/>
        <v>Ung sau</v>
      </c>
      <c r="AE16" s="3" t="e">
        <f>+'Ark1'!#REF!</f>
        <v>#REF!</v>
      </c>
      <c r="AF16" s="13"/>
      <c r="AG16" s="16" t="e">
        <f>+'Ark1'!#REF!</f>
        <v>#REF!</v>
      </c>
      <c r="AH16" s="13"/>
      <c r="AI16" s="61" t="e">
        <f>+'Ark1'!#REF!</f>
        <v>#REF!</v>
      </c>
      <c r="AJ16" s="13"/>
      <c r="AK16" s="13" t="e">
        <f>+'Ark1'!#REF!</f>
        <v>#REF!</v>
      </c>
      <c r="AL16" s="13" t="e">
        <f>+'Ark1'!#REF!</f>
        <v>#REF!</v>
      </c>
      <c r="AM16" s="13"/>
      <c r="AN16" s="13" t="e">
        <f>+'Ark1'!#REF!</f>
        <v>#REF!</v>
      </c>
      <c r="AO16" s="13"/>
      <c r="AP16" s="61" t="e">
        <f>+'Ark1'!#REF!</f>
        <v>#REF!</v>
      </c>
      <c r="AQ16" s="61"/>
      <c r="AR16" s="16" t="e">
        <f>+IF(AG16=0,"",'Ark1'!#REF!)</f>
        <v>#REF!</v>
      </c>
      <c r="AS16" s="13"/>
      <c r="AT16" s="16" t="e">
        <f>+IF(AG16=0,"",'Ark1'!#REF!)</f>
        <v>#REF!</v>
      </c>
      <c r="AU16" s="16" t="e">
        <f>+IF(AG16=0,"",'Ark1'!#REF!)</f>
        <v>#REF!</v>
      </c>
      <c r="AV16" s="16" t="e">
        <f>+IF(AG16=0,"",'Ark1'!#REF!)</f>
        <v>#REF!</v>
      </c>
      <c r="AW16" s="16" t="e">
        <f>+IF(AG16=0,"",'Ark1'!#REF!)</f>
        <v>#REF!</v>
      </c>
      <c r="AX16" s="61" t="e">
        <f>+IF(AG16=0,"",'Ark1'!#REF!)</f>
        <v>#REF!</v>
      </c>
      <c r="AY16" s="13" t="e">
        <f>+IF(AG16=0,"",'Ark1'!#REF!)</f>
        <v>#REF!</v>
      </c>
      <c r="AZ16" s="13" t="e">
        <f>+IF(AG16=0,"",'Ark1'!#REF!)</f>
        <v>#REF!</v>
      </c>
      <c r="BA16" s="16" t="e">
        <f>+IF(AG16=0,"",'Ark1'!#REF!)</f>
        <v>#REF!</v>
      </c>
      <c r="BB16" s="16" t="e">
        <f>+IF(AG16=0,"",'Ark1'!#REF!)</f>
        <v>#REF!</v>
      </c>
      <c r="BC16" s="16" t="e">
        <f>+IF(AG16=0,"",'Ark1'!#REF!)</f>
        <v>#REF!</v>
      </c>
      <c r="BD16" s="13" t="e">
        <f t="shared" si="1"/>
        <v>#REF!</v>
      </c>
      <c r="BE16" s="13"/>
      <c r="BF16" s="16" t="e">
        <f t="shared" si="2"/>
        <v>#REF!</v>
      </c>
      <c r="BG16" s="47"/>
      <c r="BH16" s="23"/>
      <c r="BI16" s="23"/>
      <c r="BJ16" s="23" t="s">
        <v>486</v>
      </c>
      <c r="BL16"/>
      <c r="BM16"/>
      <c r="BN16"/>
      <c r="BQ16" s="51"/>
    </row>
    <row r="17" spans="27:69">
      <c r="AA17" s="47"/>
      <c r="AB17" s="3" t="e">
        <f>+'Ark1'!#REF!</f>
        <v>#REF!</v>
      </c>
      <c r="AC17" s="3" t="e">
        <f>+'Ark1'!#REF!</f>
        <v>#REF!</v>
      </c>
      <c r="AD17" s="3" t="str">
        <f t="shared" si="0"/>
        <v>Sau</v>
      </c>
      <c r="AE17" s="3" t="e">
        <f>+'Ark1'!#REF!</f>
        <v>#REF!</v>
      </c>
      <c r="AF17" s="13"/>
      <c r="AG17" s="16" t="e">
        <f>+'Ark1'!#REF!</f>
        <v>#REF!</v>
      </c>
      <c r="AH17" s="13"/>
      <c r="AI17" s="61" t="e">
        <f>+'Ark1'!#REF!</f>
        <v>#REF!</v>
      </c>
      <c r="AJ17" s="13"/>
      <c r="AK17" s="13" t="e">
        <f>+'Ark1'!#REF!</f>
        <v>#REF!</v>
      </c>
      <c r="AL17" s="13" t="e">
        <f>+'Ark1'!#REF!</f>
        <v>#REF!</v>
      </c>
      <c r="AM17" s="13"/>
      <c r="AN17" s="13" t="e">
        <f>+'Ark1'!#REF!</f>
        <v>#REF!</v>
      </c>
      <c r="AO17" s="13"/>
      <c r="AP17" s="61" t="e">
        <f>+'Ark1'!#REF!</f>
        <v>#REF!</v>
      </c>
      <c r="AQ17" s="61"/>
      <c r="AR17" s="16" t="e">
        <f>+IF(AG17=0,"",'Ark1'!#REF!)</f>
        <v>#REF!</v>
      </c>
      <c r="AS17" s="13"/>
      <c r="AT17" s="16" t="e">
        <f>+IF(AG17=0,"",'Ark1'!#REF!)</f>
        <v>#REF!</v>
      </c>
      <c r="AU17" s="16" t="e">
        <f>+IF(AG17=0,"",'Ark1'!#REF!)</f>
        <v>#REF!</v>
      </c>
      <c r="AV17" s="16" t="e">
        <f>+IF(AG17=0,"",'Ark1'!#REF!)</f>
        <v>#REF!</v>
      </c>
      <c r="AW17" s="16" t="e">
        <f>+IF(AG17=0,"",'Ark1'!#REF!)</f>
        <v>#REF!</v>
      </c>
      <c r="AX17" s="61" t="e">
        <f>+IF(AG17=0,"",'Ark1'!#REF!)</f>
        <v>#REF!</v>
      </c>
      <c r="AY17" s="13" t="e">
        <f>+IF(AG17=0,"",'Ark1'!#REF!)</f>
        <v>#REF!</v>
      </c>
      <c r="AZ17" s="13" t="e">
        <f>+IF(AG17=0,"",'Ark1'!#REF!)</f>
        <v>#REF!</v>
      </c>
      <c r="BA17" s="16" t="e">
        <f>+IF(AG17=0,"",'Ark1'!#REF!)</f>
        <v>#REF!</v>
      </c>
      <c r="BB17" s="16" t="e">
        <f>+IF(AG17=0,"",'Ark1'!#REF!)</f>
        <v>#REF!</v>
      </c>
      <c r="BC17" s="16" t="e">
        <f>+IF(AG17=0,"",'Ark1'!#REF!)</f>
        <v>#REF!</v>
      </c>
      <c r="BD17" s="13" t="e">
        <f t="shared" si="1"/>
        <v>#REF!</v>
      </c>
      <c r="BE17" s="13"/>
      <c r="BF17" s="16" t="e">
        <f t="shared" si="2"/>
        <v>#REF!</v>
      </c>
      <c r="BG17" s="47"/>
      <c r="BH17" s="23"/>
      <c r="BI17" s="23"/>
      <c r="BJ17" s="23" t="s">
        <v>487</v>
      </c>
      <c r="BL17"/>
      <c r="BM17"/>
      <c r="BN17"/>
      <c r="BQ17" s="51"/>
    </row>
    <row r="18" spans="27:69">
      <c r="AA18" s="47"/>
      <c r="AB18" s="3" t="e">
        <f>+'Ark1'!#REF!</f>
        <v>#REF!</v>
      </c>
      <c r="AC18" s="3" t="e">
        <f>+'Ark1'!#REF!</f>
        <v>#REF!</v>
      </c>
      <c r="AD18" s="3" t="str">
        <f t="shared" si="0"/>
        <v>Dielam</v>
      </c>
      <c r="AE18" s="3" t="e">
        <f>+'Ark1'!#REF!</f>
        <v>#REF!</v>
      </c>
      <c r="AF18" s="13"/>
      <c r="AG18" s="16" t="e">
        <f>+'Ark1'!#REF!</f>
        <v>#REF!</v>
      </c>
      <c r="AH18" s="13"/>
      <c r="AI18" s="61" t="e">
        <f>+'Ark1'!#REF!</f>
        <v>#REF!</v>
      </c>
      <c r="AJ18" s="13"/>
      <c r="AK18" s="13" t="e">
        <f>+'Ark1'!#REF!</f>
        <v>#REF!</v>
      </c>
      <c r="AL18" s="13" t="e">
        <f>+'Ark1'!#REF!</f>
        <v>#REF!</v>
      </c>
      <c r="AM18" s="13"/>
      <c r="AN18" s="13" t="e">
        <f>+'Ark1'!#REF!</f>
        <v>#REF!</v>
      </c>
      <c r="AO18" s="13"/>
      <c r="AP18" s="61" t="e">
        <f>+'Ark1'!#REF!</f>
        <v>#REF!</v>
      </c>
      <c r="AQ18" s="61"/>
      <c r="AR18" s="16" t="e">
        <f>+IF(AG18=0,"",'Ark1'!#REF!)</f>
        <v>#REF!</v>
      </c>
      <c r="AS18" s="13"/>
      <c r="AT18" s="16" t="e">
        <f>+IF(AG18=0,"",'Ark1'!#REF!)</f>
        <v>#REF!</v>
      </c>
      <c r="AU18" s="16" t="e">
        <f>+IF(AG18=0,"",'Ark1'!#REF!)</f>
        <v>#REF!</v>
      </c>
      <c r="AV18" s="16" t="e">
        <f>+IF(AG18=0,"",'Ark1'!#REF!)</f>
        <v>#REF!</v>
      </c>
      <c r="AW18" s="16" t="e">
        <f>+IF(AG18=0,"",'Ark1'!#REF!)</f>
        <v>#REF!</v>
      </c>
      <c r="AX18" s="61" t="e">
        <f>+IF(AG18=0,"",'Ark1'!#REF!)</f>
        <v>#REF!</v>
      </c>
      <c r="AY18" s="13" t="e">
        <f>+IF(AG18=0,"",'Ark1'!#REF!)</f>
        <v>#REF!</v>
      </c>
      <c r="AZ18" s="13" t="e">
        <f>+IF(AG18=0,"",'Ark1'!#REF!)</f>
        <v>#REF!</v>
      </c>
      <c r="BA18" s="16" t="e">
        <f>+IF(AG18=0,"",'Ark1'!#REF!)</f>
        <v>#REF!</v>
      </c>
      <c r="BB18" s="16" t="e">
        <f>+IF(AG18=0,"",'Ark1'!#REF!)</f>
        <v>#REF!</v>
      </c>
      <c r="BC18" s="16" t="e">
        <f>+IF(AG18=0,"",'Ark1'!#REF!)</f>
        <v>#REF!</v>
      </c>
      <c r="BD18" s="13" t="e">
        <f t="shared" si="1"/>
        <v>#REF!</v>
      </c>
      <c r="BE18" s="13"/>
      <c r="BF18" s="16" t="e">
        <f t="shared" si="2"/>
        <v>#REF!</v>
      </c>
      <c r="BG18" s="47"/>
      <c r="BH18" s="23"/>
      <c r="BI18" s="23"/>
      <c r="BJ18" s="23" t="s">
        <v>483</v>
      </c>
      <c r="BL18"/>
      <c r="BM18"/>
      <c r="BN18"/>
      <c r="BQ18" s="51"/>
    </row>
    <row r="19" spans="27:69">
      <c r="AA19" s="47"/>
      <c r="AB19" s="3" t="e">
        <f>+'Ark1'!#REF!</f>
        <v>#REF!</v>
      </c>
      <c r="AC19" s="3" t="e">
        <f>+'Ark1'!#REF!</f>
        <v>#REF!</v>
      </c>
      <c r="AD19" s="3" t="str">
        <f t="shared" si="0"/>
        <v>Lam</v>
      </c>
      <c r="AE19" s="3" t="e">
        <f>+'Ark1'!#REF!</f>
        <v>#REF!</v>
      </c>
      <c r="AF19" s="13"/>
      <c r="AG19" s="16" t="e">
        <f>+'Ark1'!#REF!</f>
        <v>#REF!</v>
      </c>
      <c r="AH19" s="13"/>
      <c r="AI19" s="61" t="e">
        <f>+'Ark1'!#REF!</f>
        <v>#REF!</v>
      </c>
      <c r="AJ19" s="13"/>
      <c r="AK19" s="13" t="e">
        <f>+'Ark1'!#REF!</f>
        <v>#REF!</v>
      </c>
      <c r="AL19" s="13" t="e">
        <f>+'Ark1'!#REF!</f>
        <v>#REF!</v>
      </c>
      <c r="AM19" s="13"/>
      <c r="AN19" s="13" t="e">
        <f>+'Ark1'!#REF!</f>
        <v>#REF!</v>
      </c>
      <c r="AO19" s="13"/>
      <c r="AP19" s="61" t="e">
        <f>+'Ark1'!#REF!</f>
        <v>#REF!</v>
      </c>
      <c r="AQ19" s="61"/>
      <c r="AR19" s="16" t="e">
        <f>+IF(AG19=0,"",'Ark1'!#REF!)</f>
        <v>#REF!</v>
      </c>
      <c r="AS19" s="13"/>
      <c r="AT19" s="16" t="e">
        <f>+IF(AG19=0,"",'Ark1'!#REF!)</f>
        <v>#REF!</v>
      </c>
      <c r="AU19" s="16" t="e">
        <f>+IF(AG19=0,"",'Ark1'!#REF!)</f>
        <v>#REF!</v>
      </c>
      <c r="AV19" s="16" t="e">
        <f>+IF(AG19=0,"",'Ark1'!#REF!)</f>
        <v>#REF!</v>
      </c>
      <c r="AW19" s="16" t="e">
        <f>+IF(AG19=0,"",'Ark1'!#REF!)</f>
        <v>#REF!</v>
      </c>
      <c r="AX19" s="61" t="e">
        <f>+IF(AG19=0,"",'Ark1'!#REF!)</f>
        <v>#REF!</v>
      </c>
      <c r="AY19" s="13" t="e">
        <f>+IF(AG19=0,"",'Ark1'!#REF!)</f>
        <v>#REF!</v>
      </c>
      <c r="AZ19" s="13" t="e">
        <f>+IF(AG19=0,"",'Ark1'!#REF!)</f>
        <v>#REF!</v>
      </c>
      <c r="BA19" s="16" t="e">
        <f>+IF(AG19=0,"",'Ark1'!#REF!)</f>
        <v>#REF!</v>
      </c>
      <c r="BB19" s="16" t="e">
        <f>+IF(AG19=0,"",'Ark1'!#REF!)</f>
        <v>#REF!</v>
      </c>
      <c r="BC19" s="16" t="e">
        <f>+IF(AG19=0,"",'Ark1'!#REF!)</f>
        <v>#REF!</v>
      </c>
      <c r="BD19" s="13" t="e">
        <f t="shared" si="1"/>
        <v>#REF!</v>
      </c>
      <c r="BE19" s="13"/>
      <c r="BF19" s="16" t="e">
        <f t="shared" si="2"/>
        <v>#REF!</v>
      </c>
      <c r="BG19" s="47"/>
      <c r="BH19" s="23"/>
      <c r="BI19" s="23"/>
      <c r="BJ19" s="23" t="s">
        <v>484</v>
      </c>
      <c r="BL19"/>
      <c r="BM19"/>
      <c r="BN19"/>
      <c r="BQ19" s="51"/>
    </row>
    <row r="20" spans="27:69">
      <c r="AA20" s="47"/>
      <c r="AB20" s="3" t="e">
        <f>+'Ark1'!#REF!</f>
        <v>#REF!</v>
      </c>
      <c r="AC20" s="3" t="e">
        <f>+'Ark1'!#REF!</f>
        <v>#REF!</v>
      </c>
      <c r="AD20" s="3" t="str">
        <f t="shared" si="0"/>
        <v>Vær</v>
      </c>
      <c r="AE20" s="3" t="e">
        <f>+'Ark1'!#REF!</f>
        <v>#REF!</v>
      </c>
      <c r="AF20" s="13"/>
      <c r="AG20" s="16" t="e">
        <f>+'Ark1'!#REF!</f>
        <v>#REF!</v>
      </c>
      <c r="AH20" s="13"/>
      <c r="AI20" s="61" t="e">
        <f>+'Ark1'!#REF!</f>
        <v>#REF!</v>
      </c>
      <c r="AJ20" s="13"/>
      <c r="AK20" s="13" t="e">
        <f>+'Ark1'!#REF!</f>
        <v>#REF!</v>
      </c>
      <c r="AL20" s="13" t="e">
        <f>+'Ark1'!#REF!</f>
        <v>#REF!</v>
      </c>
      <c r="AM20" s="13"/>
      <c r="AN20" s="13" t="e">
        <f>+'Ark1'!#REF!</f>
        <v>#REF!</v>
      </c>
      <c r="AO20" s="13"/>
      <c r="AP20" s="61" t="e">
        <f>+'Ark1'!#REF!</f>
        <v>#REF!</v>
      </c>
      <c r="AQ20" s="61"/>
      <c r="AR20" s="16" t="e">
        <f>+IF(AG20=0,"",'Ark1'!#REF!)</f>
        <v>#REF!</v>
      </c>
      <c r="AS20" s="13"/>
      <c r="AT20" s="16" t="e">
        <f>+IF(AG20=0,"",'Ark1'!#REF!)</f>
        <v>#REF!</v>
      </c>
      <c r="AU20" s="16" t="e">
        <f>+IF(AG20=0,"",'Ark1'!#REF!)</f>
        <v>#REF!</v>
      </c>
      <c r="AV20" s="16" t="e">
        <f>+IF(AG20=0,"",'Ark1'!#REF!)</f>
        <v>#REF!</v>
      </c>
      <c r="AW20" s="16" t="e">
        <f>+IF(AG20=0,"",'Ark1'!#REF!)</f>
        <v>#REF!</v>
      </c>
      <c r="AX20" s="61" t="e">
        <f>+IF(AG20=0,"",'Ark1'!#REF!)</f>
        <v>#REF!</v>
      </c>
      <c r="AY20" s="13" t="e">
        <f>+IF(AG20=0,"",'Ark1'!#REF!)</f>
        <v>#REF!</v>
      </c>
      <c r="AZ20" s="13" t="e">
        <f>+IF(AG20=0,"",'Ark1'!#REF!)</f>
        <v>#REF!</v>
      </c>
      <c r="BA20" s="16" t="e">
        <f>+IF(AG20=0,"",'Ark1'!#REF!)</f>
        <v>#REF!</v>
      </c>
      <c r="BB20" s="16" t="e">
        <f>+IF(AG20=0,"",'Ark1'!#REF!)</f>
        <v>#REF!</v>
      </c>
      <c r="BC20" s="16" t="e">
        <f>+IF(AG20=0,"",'Ark1'!#REF!)</f>
        <v>#REF!</v>
      </c>
      <c r="BD20" s="13" t="e">
        <f t="shared" si="1"/>
        <v>#REF!</v>
      </c>
      <c r="BE20" s="13"/>
      <c r="BF20" s="16" t="e">
        <f t="shared" si="2"/>
        <v>#REF!</v>
      </c>
      <c r="BG20" s="47"/>
      <c r="BH20" s="23"/>
      <c r="BI20" s="23"/>
      <c r="BJ20" s="23" t="s">
        <v>485</v>
      </c>
      <c r="BL20"/>
      <c r="BM20"/>
      <c r="BN20"/>
      <c r="BQ20" s="51"/>
    </row>
    <row r="21" spans="27:69">
      <c r="AA21" s="47"/>
      <c r="AB21" s="48" t="e">
        <f>+'Ark1'!#REF!</f>
        <v>#REF!</v>
      </c>
      <c r="AC21" s="48" t="e">
        <f>+'Ark1'!#REF!</f>
        <v>#REF!</v>
      </c>
      <c r="AD21" s="48" t="str">
        <f t="shared" si="0"/>
        <v>Ung sau</v>
      </c>
      <c r="AE21" s="48" t="e">
        <f>+'Ark1'!#REF!</f>
        <v>#REF!</v>
      </c>
      <c r="AF21" s="49"/>
      <c r="AG21" s="152" t="e">
        <f>+'Ark1'!#REF!</f>
        <v>#REF!</v>
      </c>
      <c r="AH21" s="49"/>
      <c r="AI21" s="99" t="e">
        <f>+'Ark1'!#REF!</f>
        <v>#REF!</v>
      </c>
      <c r="AJ21" s="49"/>
      <c r="AK21" s="49" t="e">
        <f>+'Ark1'!#REF!</f>
        <v>#REF!</v>
      </c>
      <c r="AL21" s="49" t="e">
        <f>+'Ark1'!#REF!</f>
        <v>#REF!</v>
      </c>
      <c r="AM21" s="49"/>
      <c r="AN21" s="49" t="e">
        <f>+'Ark1'!#REF!</f>
        <v>#REF!</v>
      </c>
      <c r="AO21" s="49"/>
      <c r="AP21" s="99" t="e">
        <f>+'Ark1'!#REF!</f>
        <v>#REF!</v>
      </c>
      <c r="AQ21" s="99"/>
      <c r="AR21" s="152" t="e">
        <f>+IF(AG21=0,"",'Ark1'!#REF!)</f>
        <v>#REF!</v>
      </c>
      <c r="AS21" s="49"/>
      <c r="AT21" s="152" t="e">
        <f>+IF(AG21=0,"",'Ark1'!#REF!)</f>
        <v>#REF!</v>
      </c>
      <c r="AU21" s="152" t="e">
        <f>+IF(AG21=0,"",'Ark1'!#REF!)</f>
        <v>#REF!</v>
      </c>
      <c r="AV21" s="152" t="e">
        <f>+IF(AG21=0,"",'Ark1'!#REF!)</f>
        <v>#REF!</v>
      </c>
      <c r="AW21" s="152" t="e">
        <f>+IF(AG21=0,"",'Ark1'!#REF!)</f>
        <v>#REF!</v>
      </c>
      <c r="AX21" s="99" t="e">
        <f>+IF(AG21=0,"",'Ark1'!#REF!)</f>
        <v>#REF!</v>
      </c>
      <c r="AY21" s="49" t="e">
        <f>+IF(AG21=0,"",'Ark1'!#REF!)</f>
        <v>#REF!</v>
      </c>
      <c r="AZ21" s="49" t="e">
        <f>+IF(AG21=0,"",'Ark1'!#REF!)</f>
        <v>#REF!</v>
      </c>
      <c r="BA21" s="152" t="e">
        <f>+IF(AG21=0,"",'Ark1'!#REF!)</f>
        <v>#REF!</v>
      </c>
      <c r="BB21" s="152" t="e">
        <f>+IF(AG21=0,"",'Ark1'!#REF!)</f>
        <v>#REF!</v>
      </c>
      <c r="BC21" s="152" t="e">
        <f>+IF(AG21=0,"",'Ark1'!#REF!)</f>
        <v>#REF!</v>
      </c>
      <c r="BD21" s="49" t="e">
        <f t="shared" si="1"/>
        <v>#REF!</v>
      </c>
      <c r="BE21" s="49"/>
      <c r="BF21" s="152" t="e">
        <f t="shared" si="2"/>
        <v>#REF!</v>
      </c>
      <c r="BG21" s="47"/>
      <c r="BH21" s="23"/>
      <c r="BI21" s="23"/>
      <c r="BJ21" s="23" t="s">
        <v>486</v>
      </c>
      <c r="BL21"/>
      <c r="BM21"/>
      <c r="BN21"/>
      <c r="BQ21" s="51"/>
    </row>
    <row r="22" spans="27:69">
      <c r="AA22" s="47"/>
      <c r="AB22" s="48" t="e">
        <f>+'Ark1'!#REF!</f>
        <v>#REF!</v>
      </c>
      <c r="AC22" s="48" t="e">
        <f>+'Ark1'!#REF!</f>
        <v>#REF!</v>
      </c>
      <c r="AD22" s="48" t="str">
        <f t="shared" si="0"/>
        <v>Sau</v>
      </c>
      <c r="AE22" s="48" t="e">
        <f>+'Ark1'!#REF!</f>
        <v>#REF!</v>
      </c>
      <c r="AF22" s="49"/>
      <c r="AG22" s="152" t="e">
        <f>+'Ark1'!#REF!</f>
        <v>#REF!</v>
      </c>
      <c r="AH22" s="49"/>
      <c r="AI22" s="99" t="e">
        <f>+'Ark1'!#REF!</f>
        <v>#REF!</v>
      </c>
      <c r="AJ22" s="49"/>
      <c r="AK22" s="49" t="e">
        <f>+'Ark1'!#REF!</f>
        <v>#REF!</v>
      </c>
      <c r="AL22" s="49" t="e">
        <f>+'Ark1'!#REF!</f>
        <v>#REF!</v>
      </c>
      <c r="AM22" s="49"/>
      <c r="AN22" s="49" t="e">
        <f>+'Ark1'!#REF!</f>
        <v>#REF!</v>
      </c>
      <c r="AO22" s="49"/>
      <c r="AP22" s="99" t="e">
        <f>+'Ark1'!#REF!</f>
        <v>#REF!</v>
      </c>
      <c r="AQ22" s="99"/>
      <c r="AR22" s="152" t="e">
        <f>+IF(AG22=0,"",'Ark1'!#REF!)</f>
        <v>#REF!</v>
      </c>
      <c r="AS22" s="49"/>
      <c r="AT22" s="152" t="e">
        <f>+IF(AG22=0,"",'Ark1'!#REF!)</f>
        <v>#REF!</v>
      </c>
      <c r="AU22" s="152" t="e">
        <f>+IF(AG22=0,"",'Ark1'!#REF!)</f>
        <v>#REF!</v>
      </c>
      <c r="AV22" s="152" t="e">
        <f>+IF(AG22=0,"",'Ark1'!#REF!)</f>
        <v>#REF!</v>
      </c>
      <c r="AW22" s="152" t="e">
        <f>+IF(AG22=0,"",'Ark1'!#REF!)</f>
        <v>#REF!</v>
      </c>
      <c r="AX22" s="99" t="e">
        <f>+IF(AG22=0,"",'Ark1'!#REF!)</f>
        <v>#REF!</v>
      </c>
      <c r="AY22" s="49" t="e">
        <f>+IF(AG22=0,"",'Ark1'!#REF!)</f>
        <v>#REF!</v>
      </c>
      <c r="AZ22" s="49" t="e">
        <f>+IF(AG22=0,"",'Ark1'!#REF!)</f>
        <v>#REF!</v>
      </c>
      <c r="BA22" s="152" t="e">
        <f>+IF(AG22=0,"",'Ark1'!#REF!)</f>
        <v>#REF!</v>
      </c>
      <c r="BB22" s="152" t="e">
        <f>+IF(AG22=0,"",'Ark1'!#REF!)</f>
        <v>#REF!</v>
      </c>
      <c r="BC22" s="152" t="e">
        <f>+IF(AG22=0,"",'Ark1'!#REF!)</f>
        <v>#REF!</v>
      </c>
      <c r="BD22" s="49" t="e">
        <f t="shared" si="1"/>
        <v>#REF!</v>
      </c>
      <c r="BE22" s="49"/>
      <c r="BF22" s="152" t="e">
        <f t="shared" si="2"/>
        <v>#REF!</v>
      </c>
      <c r="BG22" s="47"/>
      <c r="BH22" s="23"/>
      <c r="BI22" s="23"/>
      <c r="BJ22" s="23" t="s">
        <v>487</v>
      </c>
      <c r="BL22"/>
      <c r="BM22"/>
      <c r="BN22"/>
      <c r="BQ22" s="51"/>
    </row>
    <row r="23" spans="27:69">
      <c r="AA23" s="47"/>
      <c r="AB23" s="48" t="e">
        <f>+'Ark1'!#REF!</f>
        <v>#REF!</v>
      </c>
      <c r="AC23" s="48" t="e">
        <f>+'Ark1'!#REF!</f>
        <v>#REF!</v>
      </c>
      <c r="AD23" s="48" t="str">
        <f t="shared" si="0"/>
        <v>Dielam</v>
      </c>
      <c r="AE23" s="48" t="e">
        <f>+'Ark1'!#REF!</f>
        <v>#REF!</v>
      </c>
      <c r="AF23" s="49"/>
      <c r="AG23" s="152" t="e">
        <f>+'Ark1'!#REF!</f>
        <v>#REF!</v>
      </c>
      <c r="AH23" s="49"/>
      <c r="AI23" s="99" t="e">
        <f>+'Ark1'!#REF!</f>
        <v>#REF!</v>
      </c>
      <c r="AJ23" s="49"/>
      <c r="AK23" s="49" t="e">
        <f>+'Ark1'!#REF!</f>
        <v>#REF!</v>
      </c>
      <c r="AL23" s="49" t="e">
        <f>+'Ark1'!#REF!</f>
        <v>#REF!</v>
      </c>
      <c r="AM23" s="49"/>
      <c r="AN23" s="49" t="e">
        <f>+'Ark1'!#REF!</f>
        <v>#REF!</v>
      </c>
      <c r="AO23" s="49"/>
      <c r="AP23" s="99" t="e">
        <f>+'Ark1'!#REF!</f>
        <v>#REF!</v>
      </c>
      <c r="AQ23" s="99"/>
      <c r="AR23" s="152" t="e">
        <f>+IF(AG23=0,"",'Ark1'!#REF!)</f>
        <v>#REF!</v>
      </c>
      <c r="AS23" s="49"/>
      <c r="AT23" s="152" t="e">
        <f>+IF(AG23=0,"",'Ark1'!#REF!)</f>
        <v>#REF!</v>
      </c>
      <c r="AU23" s="152" t="e">
        <f>+IF(AG23=0,"",'Ark1'!#REF!)</f>
        <v>#REF!</v>
      </c>
      <c r="AV23" s="152" t="e">
        <f>+IF(AG23=0,"",'Ark1'!#REF!)</f>
        <v>#REF!</v>
      </c>
      <c r="AW23" s="152" t="e">
        <f>+IF(AG23=0,"",'Ark1'!#REF!)</f>
        <v>#REF!</v>
      </c>
      <c r="AX23" s="99" t="e">
        <f>+IF(AG23=0,"",'Ark1'!#REF!)</f>
        <v>#REF!</v>
      </c>
      <c r="AY23" s="49" t="e">
        <f>+IF(AG23=0,"",'Ark1'!#REF!)</f>
        <v>#REF!</v>
      </c>
      <c r="AZ23" s="49" t="e">
        <f>+IF(AG23=0,"",'Ark1'!#REF!)</f>
        <v>#REF!</v>
      </c>
      <c r="BA23" s="152" t="e">
        <f>+IF(AG23=0,"",'Ark1'!#REF!)</f>
        <v>#REF!</v>
      </c>
      <c r="BB23" s="152" t="e">
        <f>+IF(AG23=0,"",'Ark1'!#REF!)</f>
        <v>#REF!</v>
      </c>
      <c r="BC23" s="152" t="e">
        <f>+IF(AG23=0,"",'Ark1'!#REF!)</f>
        <v>#REF!</v>
      </c>
      <c r="BD23" s="49" t="e">
        <f t="shared" si="1"/>
        <v>#REF!</v>
      </c>
      <c r="BE23" s="49"/>
      <c r="BF23" s="152" t="e">
        <f t="shared" si="2"/>
        <v>#REF!</v>
      </c>
      <c r="BG23" s="47"/>
      <c r="BH23" s="23"/>
      <c r="BI23" s="23"/>
      <c r="BJ23" s="23" t="s">
        <v>483</v>
      </c>
      <c r="BL23"/>
      <c r="BM23"/>
      <c r="BN23"/>
      <c r="BQ23" s="51"/>
    </row>
    <row r="24" spans="27:69">
      <c r="AA24" s="47"/>
      <c r="AB24" s="48" t="e">
        <f>+'Ark1'!#REF!</f>
        <v>#REF!</v>
      </c>
      <c r="AC24" s="48" t="e">
        <f>+'Ark1'!#REF!</f>
        <v>#REF!</v>
      </c>
      <c r="AD24" s="48" t="str">
        <f t="shared" si="0"/>
        <v>Lam</v>
      </c>
      <c r="AE24" s="48" t="e">
        <f>+'Ark1'!#REF!</f>
        <v>#REF!</v>
      </c>
      <c r="AF24" s="49"/>
      <c r="AG24" s="152" t="e">
        <f>+'Ark1'!#REF!</f>
        <v>#REF!</v>
      </c>
      <c r="AH24" s="49"/>
      <c r="AI24" s="99" t="e">
        <f>+'Ark1'!#REF!</f>
        <v>#REF!</v>
      </c>
      <c r="AJ24" s="49"/>
      <c r="AK24" s="49" t="e">
        <f>+'Ark1'!#REF!</f>
        <v>#REF!</v>
      </c>
      <c r="AL24" s="49" t="e">
        <f>+'Ark1'!#REF!</f>
        <v>#REF!</v>
      </c>
      <c r="AM24" s="49"/>
      <c r="AN24" s="49" t="e">
        <f>+'Ark1'!#REF!</f>
        <v>#REF!</v>
      </c>
      <c r="AO24" s="49"/>
      <c r="AP24" s="99" t="e">
        <f>+'Ark1'!#REF!</f>
        <v>#REF!</v>
      </c>
      <c r="AQ24" s="99"/>
      <c r="AR24" s="152" t="e">
        <f>+IF(AG24=0,"",'Ark1'!#REF!)</f>
        <v>#REF!</v>
      </c>
      <c r="AS24" s="49"/>
      <c r="AT24" s="152" t="e">
        <f>+IF(AG24=0,"",'Ark1'!#REF!)</f>
        <v>#REF!</v>
      </c>
      <c r="AU24" s="152" t="e">
        <f>+IF(AG24=0,"",'Ark1'!#REF!)</f>
        <v>#REF!</v>
      </c>
      <c r="AV24" s="152" t="e">
        <f>+IF(AG24=0,"",'Ark1'!#REF!)</f>
        <v>#REF!</v>
      </c>
      <c r="AW24" s="152" t="e">
        <f>+IF(AG24=0,"",'Ark1'!#REF!)</f>
        <v>#REF!</v>
      </c>
      <c r="AX24" s="99" t="e">
        <f>+IF(AG24=0,"",'Ark1'!#REF!)</f>
        <v>#REF!</v>
      </c>
      <c r="AY24" s="49" t="e">
        <f>+IF(AG24=0,"",'Ark1'!#REF!)</f>
        <v>#REF!</v>
      </c>
      <c r="AZ24" s="49" t="e">
        <f>+IF(AG24=0,"",'Ark1'!#REF!)</f>
        <v>#REF!</v>
      </c>
      <c r="BA24" s="152" t="e">
        <f>+IF(AG24=0,"",'Ark1'!#REF!)</f>
        <v>#REF!</v>
      </c>
      <c r="BB24" s="152" t="e">
        <f>+IF(AG24=0,"",'Ark1'!#REF!)</f>
        <v>#REF!</v>
      </c>
      <c r="BC24" s="152" t="e">
        <f>+IF(AG24=0,"",'Ark1'!#REF!)</f>
        <v>#REF!</v>
      </c>
      <c r="BD24" s="49" t="e">
        <f t="shared" si="1"/>
        <v>#REF!</v>
      </c>
      <c r="BE24" s="49"/>
      <c r="BF24" s="152" t="e">
        <f t="shared" si="2"/>
        <v>#REF!</v>
      </c>
      <c r="BG24" s="47"/>
      <c r="BH24" s="23"/>
      <c r="BI24" s="23"/>
      <c r="BJ24" s="23" t="s">
        <v>484</v>
      </c>
      <c r="BL24"/>
      <c r="BM24"/>
      <c r="BN24"/>
      <c r="BQ24" s="51"/>
    </row>
    <row r="25" spans="27:69">
      <c r="AA25" s="47"/>
      <c r="AB25" s="48" t="e">
        <f>+'Ark1'!#REF!</f>
        <v>#REF!</v>
      </c>
      <c r="AC25" s="48" t="e">
        <f>+'Ark1'!#REF!</f>
        <v>#REF!</v>
      </c>
      <c r="AD25" s="48" t="str">
        <f t="shared" si="0"/>
        <v>Vær</v>
      </c>
      <c r="AE25" s="48" t="e">
        <f>+'Ark1'!#REF!</f>
        <v>#REF!</v>
      </c>
      <c r="AF25" s="49"/>
      <c r="AG25" s="152" t="e">
        <f>+'Ark1'!#REF!</f>
        <v>#REF!</v>
      </c>
      <c r="AH25" s="49"/>
      <c r="AI25" s="99" t="e">
        <f>+'Ark1'!#REF!</f>
        <v>#REF!</v>
      </c>
      <c r="AJ25" s="49"/>
      <c r="AK25" s="49" t="e">
        <f>+'Ark1'!#REF!</f>
        <v>#REF!</v>
      </c>
      <c r="AL25" s="49" t="e">
        <f>+'Ark1'!#REF!</f>
        <v>#REF!</v>
      </c>
      <c r="AM25" s="49"/>
      <c r="AN25" s="49" t="e">
        <f>+'Ark1'!#REF!</f>
        <v>#REF!</v>
      </c>
      <c r="AO25" s="49"/>
      <c r="AP25" s="99" t="e">
        <f>+'Ark1'!#REF!</f>
        <v>#REF!</v>
      </c>
      <c r="AQ25" s="99"/>
      <c r="AR25" s="152" t="e">
        <f>+IF(AG25=0,"",'Ark1'!#REF!)</f>
        <v>#REF!</v>
      </c>
      <c r="AS25" s="49"/>
      <c r="AT25" s="152" t="e">
        <f>+IF(AG25=0,"",'Ark1'!#REF!)</f>
        <v>#REF!</v>
      </c>
      <c r="AU25" s="152" t="e">
        <f>+IF(AG25=0,"",'Ark1'!#REF!)</f>
        <v>#REF!</v>
      </c>
      <c r="AV25" s="152" t="e">
        <f>+IF(AG25=0,"",'Ark1'!#REF!)</f>
        <v>#REF!</v>
      </c>
      <c r="AW25" s="152" t="e">
        <f>+IF(AG25=0,"",'Ark1'!#REF!)</f>
        <v>#REF!</v>
      </c>
      <c r="AX25" s="99" t="e">
        <f>+IF(AG25=0,"",'Ark1'!#REF!)</f>
        <v>#REF!</v>
      </c>
      <c r="AY25" s="49" t="e">
        <f>+IF(AG25=0,"",'Ark1'!#REF!)</f>
        <v>#REF!</v>
      </c>
      <c r="AZ25" s="49" t="e">
        <f>+IF(AG25=0,"",'Ark1'!#REF!)</f>
        <v>#REF!</v>
      </c>
      <c r="BA25" s="152" t="e">
        <f>+IF(AG25=0,"",'Ark1'!#REF!)</f>
        <v>#REF!</v>
      </c>
      <c r="BB25" s="152" t="e">
        <f>+IF(AG25=0,"",'Ark1'!#REF!)</f>
        <v>#REF!</v>
      </c>
      <c r="BC25" s="152" t="e">
        <f>+IF(AG25=0,"",'Ark1'!#REF!)</f>
        <v>#REF!</v>
      </c>
      <c r="BD25" s="49" t="e">
        <f t="shared" si="1"/>
        <v>#REF!</v>
      </c>
      <c r="BE25" s="49"/>
      <c r="BF25" s="152" t="e">
        <f t="shared" si="2"/>
        <v>#REF!</v>
      </c>
      <c r="BG25" s="47"/>
      <c r="BH25" s="23"/>
      <c r="BI25" s="23"/>
      <c r="BJ25" s="23" t="s">
        <v>485</v>
      </c>
      <c r="BL25"/>
      <c r="BM25"/>
      <c r="BN25"/>
      <c r="BQ25" s="51"/>
    </row>
    <row r="26" spans="27:69">
      <c r="AA26" s="47"/>
      <c r="AB26" s="3" t="e">
        <f>+'Ark1'!#REF!</f>
        <v>#REF!</v>
      </c>
      <c r="AC26" s="3" t="e">
        <f>+'Ark1'!#REF!</f>
        <v>#REF!</v>
      </c>
      <c r="AD26" s="3" t="str">
        <f t="shared" si="0"/>
        <v>Ung sau</v>
      </c>
      <c r="AE26" s="3" t="e">
        <f>+'Ark1'!#REF!</f>
        <v>#REF!</v>
      </c>
      <c r="AF26" s="13"/>
      <c r="AG26" s="16" t="e">
        <f>+'Ark1'!#REF!</f>
        <v>#REF!</v>
      </c>
      <c r="AH26" s="13"/>
      <c r="AI26" s="61" t="e">
        <f>+'Ark1'!#REF!</f>
        <v>#REF!</v>
      </c>
      <c r="AJ26" s="13"/>
      <c r="AK26" s="13" t="e">
        <f>+'Ark1'!#REF!</f>
        <v>#REF!</v>
      </c>
      <c r="AL26" s="13" t="e">
        <f>+'Ark1'!#REF!</f>
        <v>#REF!</v>
      </c>
      <c r="AM26" s="13"/>
      <c r="AN26" s="13" t="e">
        <f>+'Ark1'!#REF!</f>
        <v>#REF!</v>
      </c>
      <c r="AO26" s="13"/>
      <c r="AP26" s="61" t="e">
        <f>+'Ark1'!#REF!</f>
        <v>#REF!</v>
      </c>
      <c r="AQ26" s="61"/>
      <c r="AR26" s="16" t="e">
        <f>+IF(AG26=0,"",'Ark1'!#REF!)</f>
        <v>#REF!</v>
      </c>
      <c r="AS26" s="13"/>
      <c r="AT26" s="16" t="e">
        <f>+IF(AG26=0,"",'Ark1'!#REF!)</f>
        <v>#REF!</v>
      </c>
      <c r="AU26" s="16" t="e">
        <f>+IF(AG26=0,"",'Ark1'!#REF!)</f>
        <v>#REF!</v>
      </c>
      <c r="AV26" s="16" t="e">
        <f>+IF(AG26=0,"",'Ark1'!#REF!)</f>
        <v>#REF!</v>
      </c>
      <c r="AW26" s="16" t="e">
        <f>+IF(AG26=0,"",'Ark1'!#REF!)</f>
        <v>#REF!</v>
      </c>
      <c r="AX26" s="61" t="e">
        <f>+IF(AG26=0,"",'Ark1'!#REF!)</f>
        <v>#REF!</v>
      </c>
      <c r="AY26" s="13" t="e">
        <f>+IF(AG26=0,"",'Ark1'!#REF!)</f>
        <v>#REF!</v>
      </c>
      <c r="AZ26" s="13" t="e">
        <f>+IF(AG26=0,"",'Ark1'!#REF!)</f>
        <v>#REF!</v>
      </c>
      <c r="BA26" s="16" t="e">
        <f>+IF(AG26=0,"",'Ark1'!#REF!)</f>
        <v>#REF!</v>
      </c>
      <c r="BB26" s="16" t="e">
        <f>+IF(AG26=0,"",'Ark1'!#REF!)</f>
        <v>#REF!</v>
      </c>
      <c r="BC26" s="16" t="e">
        <f>+IF(AG26=0,"",'Ark1'!#REF!)</f>
        <v>#REF!</v>
      </c>
      <c r="BD26" s="13" t="e">
        <f t="shared" si="1"/>
        <v>#REF!</v>
      </c>
      <c r="BE26" s="13"/>
      <c r="BF26" s="16" t="e">
        <f t="shared" si="2"/>
        <v>#REF!</v>
      </c>
      <c r="BG26" s="47"/>
      <c r="BH26" s="23"/>
      <c r="BI26" s="23"/>
      <c r="BJ26" s="23" t="s">
        <v>486</v>
      </c>
      <c r="BL26"/>
      <c r="BM26"/>
      <c r="BN26"/>
      <c r="BQ26" s="20"/>
    </row>
    <row r="27" spans="27:69">
      <c r="AA27" s="47"/>
      <c r="AB27" s="3" t="e">
        <f>+'Ark1'!#REF!</f>
        <v>#REF!</v>
      </c>
      <c r="AC27" s="3" t="e">
        <f>+'Ark1'!#REF!</f>
        <v>#REF!</v>
      </c>
      <c r="AD27" s="3" t="str">
        <f t="shared" si="0"/>
        <v>Sau</v>
      </c>
      <c r="AE27" s="3" t="e">
        <f>+'Ark1'!#REF!</f>
        <v>#REF!</v>
      </c>
      <c r="AF27" s="13"/>
      <c r="AG27" s="16" t="e">
        <f>+'Ark1'!#REF!</f>
        <v>#REF!</v>
      </c>
      <c r="AH27" s="13"/>
      <c r="AI27" s="61" t="e">
        <f>+'Ark1'!#REF!</f>
        <v>#REF!</v>
      </c>
      <c r="AJ27" s="13"/>
      <c r="AK27" s="13" t="e">
        <f>+'Ark1'!#REF!</f>
        <v>#REF!</v>
      </c>
      <c r="AL27" s="13" t="e">
        <f>+'Ark1'!#REF!</f>
        <v>#REF!</v>
      </c>
      <c r="AM27" s="13"/>
      <c r="AN27" s="13" t="e">
        <f>+'Ark1'!#REF!</f>
        <v>#REF!</v>
      </c>
      <c r="AO27" s="13"/>
      <c r="AP27" s="61" t="e">
        <f>+'Ark1'!#REF!</f>
        <v>#REF!</v>
      </c>
      <c r="AQ27" s="61"/>
      <c r="AR27" s="16" t="e">
        <f>+IF(AG27=0,"",'Ark1'!#REF!)</f>
        <v>#REF!</v>
      </c>
      <c r="AS27" s="13"/>
      <c r="AT27" s="16" t="e">
        <f>+IF(AG27=0,"",'Ark1'!#REF!)</f>
        <v>#REF!</v>
      </c>
      <c r="AU27" s="16" t="e">
        <f>+IF(AG27=0,"",'Ark1'!#REF!)</f>
        <v>#REF!</v>
      </c>
      <c r="AV27" s="16" t="e">
        <f>+IF(AG27=0,"",'Ark1'!#REF!)</f>
        <v>#REF!</v>
      </c>
      <c r="AW27" s="16" t="e">
        <f>+IF(AG27=0,"",'Ark1'!#REF!)</f>
        <v>#REF!</v>
      </c>
      <c r="AX27" s="61" t="e">
        <f>+IF(AG27=0,"",'Ark1'!#REF!)</f>
        <v>#REF!</v>
      </c>
      <c r="AY27" s="13" t="e">
        <f>+IF(AG27=0,"",'Ark1'!#REF!)</f>
        <v>#REF!</v>
      </c>
      <c r="AZ27" s="13" t="e">
        <f>+IF(AG27=0,"",'Ark1'!#REF!)</f>
        <v>#REF!</v>
      </c>
      <c r="BA27" s="16" t="e">
        <f>+IF(AG27=0,"",'Ark1'!#REF!)</f>
        <v>#REF!</v>
      </c>
      <c r="BB27" s="16" t="e">
        <f>+IF(AG27=0,"",'Ark1'!#REF!)</f>
        <v>#REF!</v>
      </c>
      <c r="BC27" s="16" t="e">
        <f>+IF(AG27=0,"",'Ark1'!#REF!)</f>
        <v>#REF!</v>
      </c>
      <c r="BD27" s="13" t="e">
        <f t="shared" si="1"/>
        <v>#REF!</v>
      </c>
      <c r="BE27" s="13"/>
      <c r="BF27" s="16" t="e">
        <f t="shared" si="2"/>
        <v>#REF!</v>
      </c>
      <c r="BG27" s="47"/>
      <c r="BH27" s="23"/>
      <c r="BI27" s="23"/>
      <c r="BJ27" s="23" t="s">
        <v>487</v>
      </c>
      <c r="BL27"/>
      <c r="BM27"/>
      <c r="BN27"/>
      <c r="BQ27" s="20"/>
    </row>
    <row r="28" spans="27:69">
      <c r="AA28" s="47"/>
      <c r="AB28" s="3" t="e">
        <f>+'Ark1'!#REF!</f>
        <v>#REF!</v>
      </c>
      <c r="AC28" s="3" t="e">
        <f>+'Ark1'!#REF!</f>
        <v>#REF!</v>
      </c>
      <c r="AD28" s="3" t="str">
        <f t="shared" si="0"/>
        <v>Dielam</v>
      </c>
      <c r="AE28" s="3" t="e">
        <f>+'Ark1'!#REF!</f>
        <v>#REF!</v>
      </c>
      <c r="AF28" s="13"/>
      <c r="AG28" s="16" t="e">
        <f>+'Ark1'!#REF!</f>
        <v>#REF!</v>
      </c>
      <c r="AH28" s="13"/>
      <c r="AI28" s="61" t="e">
        <f>+'Ark1'!#REF!</f>
        <v>#REF!</v>
      </c>
      <c r="AJ28" s="13"/>
      <c r="AK28" s="13" t="e">
        <f>+'Ark1'!#REF!</f>
        <v>#REF!</v>
      </c>
      <c r="AL28" s="13" t="e">
        <f>+'Ark1'!#REF!</f>
        <v>#REF!</v>
      </c>
      <c r="AM28" s="13"/>
      <c r="AN28" s="13" t="e">
        <f>+'Ark1'!#REF!</f>
        <v>#REF!</v>
      </c>
      <c r="AO28" s="13"/>
      <c r="AP28" s="61" t="e">
        <f>+'Ark1'!#REF!</f>
        <v>#REF!</v>
      </c>
      <c r="AQ28" s="61"/>
      <c r="AR28" s="16" t="e">
        <f>+IF(AG28=0,"",'Ark1'!#REF!)</f>
        <v>#REF!</v>
      </c>
      <c r="AS28" s="13"/>
      <c r="AT28" s="16" t="e">
        <f>+IF(AG28=0,"",'Ark1'!#REF!)</f>
        <v>#REF!</v>
      </c>
      <c r="AU28" s="16" t="e">
        <f>+IF(AG28=0,"",'Ark1'!#REF!)</f>
        <v>#REF!</v>
      </c>
      <c r="AV28" s="16" t="e">
        <f>+IF(AG28=0,"",'Ark1'!#REF!)</f>
        <v>#REF!</v>
      </c>
      <c r="AW28" s="16" t="e">
        <f>+IF(AG28=0,"",'Ark1'!#REF!)</f>
        <v>#REF!</v>
      </c>
      <c r="AX28" s="61" t="e">
        <f>+IF(AG28=0,"",'Ark1'!#REF!)</f>
        <v>#REF!</v>
      </c>
      <c r="AY28" s="13" t="e">
        <f>+IF(AG28=0,"",'Ark1'!#REF!)</f>
        <v>#REF!</v>
      </c>
      <c r="AZ28" s="13" t="e">
        <f>+IF(AG28=0,"",'Ark1'!#REF!)</f>
        <v>#REF!</v>
      </c>
      <c r="BA28" s="16" t="e">
        <f>+IF(AG28=0,"",'Ark1'!#REF!)</f>
        <v>#REF!</v>
      </c>
      <c r="BB28" s="16" t="e">
        <f>+IF(AG28=0,"",'Ark1'!#REF!)</f>
        <v>#REF!</v>
      </c>
      <c r="BC28" s="16" t="e">
        <f>+IF(AG28=0,"",'Ark1'!#REF!)</f>
        <v>#REF!</v>
      </c>
      <c r="BD28" s="13" t="e">
        <f t="shared" si="1"/>
        <v>#REF!</v>
      </c>
      <c r="BE28" s="13"/>
      <c r="BF28" s="16" t="e">
        <f t="shared" si="2"/>
        <v>#REF!</v>
      </c>
      <c r="BG28" s="47"/>
      <c r="BH28" s="23"/>
      <c r="BI28" s="23"/>
      <c r="BJ28" s="23" t="s">
        <v>483</v>
      </c>
      <c r="BL28"/>
      <c r="BM28"/>
      <c r="BN28"/>
      <c r="BQ28" s="20"/>
    </row>
    <row r="29" spans="27:69">
      <c r="AA29" s="47"/>
      <c r="AB29" s="3" t="e">
        <f>+'Ark1'!#REF!</f>
        <v>#REF!</v>
      </c>
      <c r="AC29" s="3" t="e">
        <f>+'Ark1'!#REF!</f>
        <v>#REF!</v>
      </c>
      <c r="AD29" s="3" t="str">
        <f t="shared" si="0"/>
        <v>Lam</v>
      </c>
      <c r="AE29" s="3" t="e">
        <f>+'Ark1'!#REF!</f>
        <v>#REF!</v>
      </c>
      <c r="AF29" s="13"/>
      <c r="AG29" s="16" t="e">
        <f>+'Ark1'!#REF!</f>
        <v>#REF!</v>
      </c>
      <c r="AH29" s="13"/>
      <c r="AI29" s="61" t="e">
        <f>+'Ark1'!#REF!</f>
        <v>#REF!</v>
      </c>
      <c r="AJ29" s="13"/>
      <c r="AK29" s="13" t="e">
        <f>+'Ark1'!#REF!</f>
        <v>#REF!</v>
      </c>
      <c r="AL29" s="13" t="e">
        <f>+'Ark1'!#REF!</f>
        <v>#REF!</v>
      </c>
      <c r="AM29" s="13"/>
      <c r="AN29" s="13" t="e">
        <f>+'Ark1'!#REF!</f>
        <v>#REF!</v>
      </c>
      <c r="AO29" s="13"/>
      <c r="AP29" s="61" t="e">
        <f>+'Ark1'!#REF!</f>
        <v>#REF!</v>
      </c>
      <c r="AQ29" s="61"/>
      <c r="AR29" s="16" t="e">
        <f>+IF(AG29=0,"",'Ark1'!#REF!)</f>
        <v>#REF!</v>
      </c>
      <c r="AS29" s="13"/>
      <c r="AT29" s="16" t="e">
        <f>+IF(AG29=0,"",'Ark1'!#REF!)</f>
        <v>#REF!</v>
      </c>
      <c r="AU29" s="16" t="e">
        <f>+IF(AG29=0,"",'Ark1'!#REF!)</f>
        <v>#REF!</v>
      </c>
      <c r="AV29" s="16" t="e">
        <f>+IF(AG29=0,"",'Ark1'!#REF!)</f>
        <v>#REF!</v>
      </c>
      <c r="AW29" s="16" t="e">
        <f>+IF(AG29=0,"",'Ark1'!#REF!)</f>
        <v>#REF!</v>
      </c>
      <c r="AX29" s="61" t="e">
        <f>+IF(AG29=0,"",'Ark1'!#REF!)</f>
        <v>#REF!</v>
      </c>
      <c r="AY29" s="13" t="e">
        <f>+IF(AG29=0,"",'Ark1'!#REF!)</f>
        <v>#REF!</v>
      </c>
      <c r="AZ29" s="13" t="e">
        <f>+IF(AG29=0,"",'Ark1'!#REF!)</f>
        <v>#REF!</v>
      </c>
      <c r="BA29" s="16" t="e">
        <f>+IF(AG29=0,"",'Ark1'!#REF!)</f>
        <v>#REF!</v>
      </c>
      <c r="BB29" s="16" t="e">
        <f>+IF(AG29=0,"",'Ark1'!#REF!)</f>
        <v>#REF!</v>
      </c>
      <c r="BC29" s="16" t="e">
        <f>+IF(AG29=0,"",'Ark1'!#REF!)</f>
        <v>#REF!</v>
      </c>
      <c r="BD29" s="13" t="e">
        <f t="shared" si="1"/>
        <v>#REF!</v>
      </c>
      <c r="BE29" s="13"/>
      <c r="BF29" s="16" t="e">
        <f t="shared" si="2"/>
        <v>#REF!</v>
      </c>
      <c r="BG29" s="47"/>
      <c r="BH29" s="23"/>
      <c r="BI29" s="23"/>
      <c r="BJ29" s="23" t="s">
        <v>484</v>
      </c>
      <c r="BL29"/>
      <c r="BM29"/>
      <c r="BN29"/>
      <c r="BQ29" s="20"/>
    </row>
    <row r="30" spans="27:69">
      <c r="AA30" s="47"/>
      <c r="AB30" s="3" t="e">
        <f>+'Ark1'!#REF!</f>
        <v>#REF!</v>
      </c>
      <c r="AC30" s="3" t="e">
        <f>+'Ark1'!#REF!</f>
        <v>#REF!</v>
      </c>
      <c r="AD30" s="3" t="str">
        <f t="shared" si="0"/>
        <v>Vær</v>
      </c>
      <c r="AE30" s="3" t="e">
        <f>+'Ark1'!#REF!</f>
        <v>#REF!</v>
      </c>
      <c r="AF30" s="13"/>
      <c r="AG30" s="16" t="e">
        <f>+'Ark1'!#REF!</f>
        <v>#REF!</v>
      </c>
      <c r="AH30" s="13"/>
      <c r="AI30" s="61" t="e">
        <f>+'Ark1'!#REF!</f>
        <v>#REF!</v>
      </c>
      <c r="AJ30" s="13"/>
      <c r="AK30" s="13" t="e">
        <f>+'Ark1'!#REF!</f>
        <v>#REF!</v>
      </c>
      <c r="AL30" s="13" t="e">
        <f>+'Ark1'!#REF!</f>
        <v>#REF!</v>
      </c>
      <c r="AM30" s="13"/>
      <c r="AN30" s="13" t="e">
        <f>+'Ark1'!#REF!</f>
        <v>#REF!</v>
      </c>
      <c r="AO30" s="13"/>
      <c r="AP30" s="61" t="e">
        <f>+'Ark1'!#REF!</f>
        <v>#REF!</v>
      </c>
      <c r="AQ30" s="61"/>
      <c r="AR30" s="16" t="e">
        <f>+IF(AG30=0,"",'Ark1'!#REF!)</f>
        <v>#REF!</v>
      </c>
      <c r="AS30" s="13"/>
      <c r="AT30" s="16" t="e">
        <f>+IF(AG30=0,"",'Ark1'!#REF!)</f>
        <v>#REF!</v>
      </c>
      <c r="AU30" s="16" t="e">
        <f>+IF(AG30=0,"",'Ark1'!#REF!)</f>
        <v>#REF!</v>
      </c>
      <c r="AV30" s="16" t="e">
        <f>+IF(AG30=0,"",'Ark1'!#REF!)</f>
        <v>#REF!</v>
      </c>
      <c r="AW30" s="16" t="e">
        <f>+IF(AG30=0,"",'Ark1'!#REF!)</f>
        <v>#REF!</v>
      </c>
      <c r="AX30" s="61" t="e">
        <f>+IF(AG30=0,"",'Ark1'!#REF!)</f>
        <v>#REF!</v>
      </c>
      <c r="AY30" s="13" t="e">
        <f>+IF(AG30=0,"",'Ark1'!#REF!)</f>
        <v>#REF!</v>
      </c>
      <c r="AZ30" s="13" t="e">
        <f>+IF(AG30=0,"",'Ark1'!#REF!)</f>
        <v>#REF!</v>
      </c>
      <c r="BA30" s="16" t="e">
        <f>+IF(AG30=0,"",'Ark1'!#REF!)</f>
        <v>#REF!</v>
      </c>
      <c r="BB30" s="16" t="e">
        <f>+IF(AG30=0,"",'Ark1'!#REF!)</f>
        <v>#REF!</v>
      </c>
      <c r="BC30" s="16" t="e">
        <f>+IF(AG30=0,"",'Ark1'!#REF!)</f>
        <v>#REF!</v>
      </c>
      <c r="BD30" s="13" t="e">
        <f t="shared" si="1"/>
        <v>#REF!</v>
      </c>
      <c r="BE30" s="13"/>
      <c r="BF30" s="16" t="e">
        <f t="shared" si="2"/>
        <v>#REF!</v>
      </c>
      <c r="BG30" s="47"/>
      <c r="BH30" s="23"/>
      <c r="BI30" s="23"/>
      <c r="BJ30" s="23" t="s">
        <v>485</v>
      </c>
      <c r="BL30"/>
      <c r="BM30"/>
      <c r="BN30"/>
      <c r="BQ30" s="20"/>
    </row>
    <row r="31" spans="27:69">
      <c r="AA31" s="47"/>
      <c r="AB31" s="48" t="e">
        <f>+'Ark1'!#REF!</f>
        <v>#REF!</v>
      </c>
      <c r="AC31" s="48" t="e">
        <f>+'Ark1'!#REF!</f>
        <v>#REF!</v>
      </c>
      <c r="AD31" s="48" t="str">
        <f t="shared" si="0"/>
        <v>Ung sau</v>
      </c>
      <c r="AE31" s="48" t="e">
        <f>+'Ark1'!#REF!</f>
        <v>#REF!</v>
      </c>
      <c r="AF31" s="49"/>
      <c r="AG31" s="152" t="e">
        <f>+'Ark1'!#REF!</f>
        <v>#REF!</v>
      </c>
      <c r="AH31" s="49"/>
      <c r="AI31" s="99" t="e">
        <f>+'Ark1'!#REF!</f>
        <v>#REF!</v>
      </c>
      <c r="AJ31" s="49"/>
      <c r="AK31" s="49" t="e">
        <f>+'Ark1'!#REF!</f>
        <v>#REF!</v>
      </c>
      <c r="AL31" s="49" t="e">
        <f>+'Ark1'!#REF!</f>
        <v>#REF!</v>
      </c>
      <c r="AM31" s="49"/>
      <c r="AN31" s="49" t="e">
        <f>+'Ark1'!#REF!</f>
        <v>#REF!</v>
      </c>
      <c r="AO31" s="49"/>
      <c r="AP31" s="99" t="e">
        <f>+'Ark1'!#REF!</f>
        <v>#REF!</v>
      </c>
      <c r="AQ31" s="99"/>
      <c r="AR31" s="152" t="e">
        <f>+IF(AG31=0,"",'Ark1'!#REF!)</f>
        <v>#REF!</v>
      </c>
      <c r="AS31" s="49"/>
      <c r="AT31" s="152" t="e">
        <f>+IF(AG31=0,"",'Ark1'!#REF!)</f>
        <v>#REF!</v>
      </c>
      <c r="AU31" s="152" t="e">
        <f>+IF(AG31=0,"",'Ark1'!#REF!)</f>
        <v>#REF!</v>
      </c>
      <c r="AV31" s="152" t="e">
        <f>+IF(AG31=0,"",'Ark1'!#REF!)</f>
        <v>#REF!</v>
      </c>
      <c r="AW31" s="152" t="e">
        <f>+IF(AG31=0,"",'Ark1'!#REF!)</f>
        <v>#REF!</v>
      </c>
      <c r="AX31" s="99" t="e">
        <f>+IF(AG31=0,"",'Ark1'!#REF!)</f>
        <v>#REF!</v>
      </c>
      <c r="AY31" s="49" t="e">
        <f>+IF(AG31=0,"",'Ark1'!#REF!)</f>
        <v>#REF!</v>
      </c>
      <c r="AZ31" s="49" t="e">
        <f>+IF(AG31=0,"",'Ark1'!#REF!)</f>
        <v>#REF!</v>
      </c>
      <c r="BA31" s="152" t="e">
        <f>+IF(AG31=0,"",'Ark1'!#REF!)</f>
        <v>#REF!</v>
      </c>
      <c r="BB31" s="152" t="e">
        <f>+IF(AG31=0,"",'Ark1'!#REF!)</f>
        <v>#REF!</v>
      </c>
      <c r="BC31" s="152" t="e">
        <f>+IF(AG31=0,"",'Ark1'!#REF!)</f>
        <v>#REF!</v>
      </c>
      <c r="BD31" s="49" t="e">
        <f t="shared" si="1"/>
        <v>#REF!</v>
      </c>
      <c r="BE31" s="49"/>
      <c r="BF31" s="152" t="e">
        <f t="shared" si="2"/>
        <v>#REF!</v>
      </c>
      <c r="BG31" s="47"/>
      <c r="BH31" s="23"/>
      <c r="BI31" s="23"/>
      <c r="BJ31" s="23" t="s">
        <v>486</v>
      </c>
      <c r="BL31"/>
      <c r="BM31"/>
      <c r="BN31"/>
      <c r="BQ31" s="20"/>
    </row>
    <row r="32" spans="27:69">
      <c r="AA32" s="47"/>
      <c r="AB32" s="48" t="e">
        <f>+'Ark1'!#REF!</f>
        <v>#REF!</v>
      </c>
      <c r="AC32" s="48" t="e">
        <f>+'Ark1'!#REF!</f>
        <v>#REF!</v>
      </c>
      <c r="AD32" s="48" t="str">
        <f t="shared" si="0"/>
        <v>Sau</v>
      </c>
      <c r="AE32" s="48" t="e">
        <f>+'Ark1'!#REF!</f>
        <v>#REF!</v>
      </c>
      <c r="AF32" s="49"/>
      <c r="AG32" s="152" t="e">
        <f>+'Ark1'!#REF!</f>
        <v>#REF!</v>
      </c>
      <c r="AH32" s="49"/>
      <c r="AI32" s="99" t="e">
        <f>+'Ark1'!#REF!</f>
        <v>#REF!</v>
      </c>
      <c r="AJ32" s="49"/>
      <c r="AK32" s="49" t="e">
        <f>+'Ark1'!#REF!</f>
        <v>#REF!</v>
      </c>
      <c r="AL32" s="49" t="e">
        <f>+'Ark1'!#REF!</f>
        <v>#REF!</v>
      </c>
      <c r="AM32" s="49"/>
      <c r="AN32" s="49" t="e">
        <f>+'Ark1'!#REF!</f>
        <v>#REF!</v>
      </c>
      <c r="AO32" s="49"/>
      <c r="AP32" s="99" t="e">
        <f>+'Ark1'!#REF!</f>
        <v>#REF!</v>
      </c>
      <c r="AQ32" s="99"/>
      <c r="AR32" s="152" t="e">
        <f>+IF(AG32=0,"",'Ark1'!#REF!)</f>
        <v>#REF!</v>
      </c>
      <c r="AS32" s="49"/>
      <c r="AT32" s="152" t="e">
        <f>+IF(AG32=0,"",'Ark1'!#REF!)</f>
        <v>#REF!</v>
      </c>
      <c r="AU32" s="152" t="e">
        <f>+IF(AG32=0,"",'Ark1'!#REF!)</f>
        <v>#REF!</v>
      </c>
      <c r="AV32" s="152" t="e">
        <f>+IF(AG32=0,"",'Ark1'!#REF!)</f>
        <v>#REF!</v>
      </c>
      <c r="AW32" s="152" t="e">
        <f>+IF(AG32=0,"",'Ark1'!#REF!)</f>
        <v>#REF!</v>
      </c>
      <c r="AX32" s="99" t="e">
        <f>+IF(AG32=0,"",'Ark1'!#REF!)</f>
        <v>#REF!</v>
      </c>
      <c r="AY32" s="49" t="e">
        <f>+IF(AG32=0,"",'Ark1'!#REF!)</f>
        <v>#REF!</v>
      </c>
      <c r="AZ32" s="49" t="e">
        <f>+IF(AG32=0,"",'Ark1'!#REF!)</f>
        <v>#REF!</v>
      </c>
      <c r="BA32" s="152" t="e">
        <f>+IF(AG32=0,"",'Ark1'!#REF!)</f>
        <v>#REF!</v>
      </c>
      <c r="BB32" s="152" t="e">
        <f>+IF(AG32=0,"",'Ark1'!#REF!)</f>
        <v>#REF!</v>
      </c>
      <c r="BC32" s="152" t="e">
        <f>+IF(AG32=0,"",'Ark1'!#REF!)</f>
        <v>#REF!</v>
      </c>
      <c r="BD32" s="49" t="e">
        <f t="shared" si="1"/>
        <v>#REF!</v>
      </c>
      <c r="BE32" s="49"/>
      <c r="BF32" s="152" t="e">
        <f t="shared" si="2"/>
        <v>#REF!</v>
      </c>
      <c r="BG32" s="47"/>
      <c r="BH32" s="23"/>
      <c r="BI32" s="23"/>
      <c r="BJ32" s="23" t="s">
        <v>487</v>
      </c>
      <c r="BL32"/>
      <c r="BM32"/>
      <c r="BN32"/>
      <c r="BQ32" s="20"/>
    </row>
    <row r="33" spans="27:69" ht="15.6">
      <c r="AA33" s="47"/>
      <c r="AB33" s="48" t="e">
        <f>+'Ark1'!#REF!</f>
        <v>#REF!</v>
      </c>
      <c r="AC33" s="48" t="e">
        <f>+'Ark1'!#REF!</f>
        <v>#REF!</v>
      </c>
      <c r="AD33" s="48" t="str">
        <f t="shared" si="0"/>
        <v>Dielam</v>
      </c>
      <c r="AE33" s="48" t="e">
        <f>+'Ark1'!#REF!</f>
        <v>#REF!</v>
      </c>
      <c r="AF33" s="49"/>
      <c r="AG33" s="152" t="e">
        <f>+'Ark1'!#REF!</f>
        <v>#REF!</v>
      </c>
      <c r="AH33" s="49"/>
      <c r="AI33" s="99" t="e">
        <f>+'Ark1'!#REF!</f>
        <v>#REF!</v>
      </c>
      <c r="AJ33" s="49"/>
      <c r="AK33" s="49" t="e">
        <f>+'Ark1'!#REF!</f>
        <v>#REF!</v>
      </c>
      <c r="AL33" s="49" t="e">
        <f>+'Ark1'!#REF!</f>
        <v>#REF!</v>
      </c>
      <c r="AM33" s="49"/>
      <c r="AN33" s="49" t="e">
        <f>+'Ark1'!#REF!</f>
        <v>#REF!</v>
      </c>
      <c r="AO33" s="49"/>
      <c r="AP33" s="99" t="e">
        <f>+'Ark1'!#REF!</f>
        <v>#REF!</v>
      </c>
      <c r="AQ33" s="99"/>
      <c r="AR33" s="152" t="e">
        <f>+IF(AG33=0,"",'Ark1'!#REF!)</f>
        <v>#REF!</v>
      </c>
      <c r="AS33" s="49"/>
      <c r="AT33" s="152" t="e">
        <f>+IF(AG33=0,"",'Ark1'!#REF!)</f>
        <v>#REF!</v>
      </c>
      <c r="AU33" s="152" t="e">
        <f>+IF(AG33=0,"",'Ark1'!#REF!)</f>
        <v>#REF!</v>
      </c>
      <c r="AV33" s="152" t="e">
        <f>+IF(AG33=0,"",'Ark1'!#REF!)</f>
        <v>#REF!</v>
      </c>
      <c r="AW33" s="152" t="e">
        <f>+IF(AG33=0,"",'Ark1'!#REF!)</f>
        <v>#REF!</v>
      </c>
      <c r="AX33" s="99" t="e">
        <f>+IF(AG33=0,"",'Ark1'!#REF!)</f>
        <v>#REF!</v>
      </c>
      <c r="AY33" s="49" t="e">
        <f>+IF(AG33=0,"",'Ark1'!#REF!)</f>
        <v>#REF!</v>
      </c>
      <c r="AZ33" s="49" t="e">
        <f>+IF(AG33=0,"",'Ark1'!#REF!)</f>
        <v>#REF!</v>
      </c>
      <c r="BA33" s="152" t="e">
        <f>+IF(AG33=0,"",'Ark1'!#REF!)</f>
        <v>#REF!</v>
      </c>
      <c r="BB33" s="152" t="e">
        <f>+IF(AG33=0,"",'Ark1'!#REF!)</f>
        <v>#REF!</v>
      </c>
      <c r="BC33" s="152" t="e">
        <f>+IF(AG33=0,"",'Ark1'!#REF!)</f>
        <v>#REF!</v>
      </c>
      <c r="BD33" s="49" t="e">
        <f t="shared" si="1"/>
        <v>#REF!</v>
      </c>
      <c r="BE33" s="49"/>
      <c r="BF33" s="152" t="e">
        <f t="shared" si="2"/>
        <v>#REF!</v>
      </c>
      <c r="BG33" s="47"/>
      <c r="BH33" s="23"/>
      <c r="BI33" s="23"/>
      <c r="BJ33" s="23" t="s">
        <v>483</v>
      </c>
      <c r="BL33"/>
      <c r="BM33"/>
      <c r="BN33"/>
      <c r="BQ33" s="52"/>
    </row>
    <row r="34" spans="27:69">
      <c r="AA34" s="47"/>
      <c r="AB34" s="48" t="e">
        <f>+'Ark1'!#REF!</f>
        <v>#REF!</v>
      </c>
      <c r="AC34" s="48" t="e">
        <f>+'Ark1'!#REF!</f>
        <v>#REF!</v>
      </c>
      <c r="AD34" s="48" t="str">
        <f t="shared" si="0"/>
        <v>Lam</v>
      </c>
      <c r="AE34" s="48" t="e">
        <f>+'Ark1'!#REF!</f>
        <v>#REF!</v>
      </c>
      <c r="AF34" s="49"/>
      <c r="AG34" s="152" t="e">
        <f>+'Ark1'!#REF!</f>
        <v>#REF!</v>
      </c>
      <c r="AH34" s="49"/>
      <c r="AI34" s="99" t="e">
        <f>+'Ark1'!#REF!</f>
        <v>#REF!</v>
      </c>
      <c r="AJ34" s="49"/>
      <c r="AK34" s="49" t="e">
        <f>+'Ark1'!#REF!</f>
        <v>#REF!</v>
      </c>
      <c r="AL34" s="49" t="e">
        <f>+'Ark1'!#REF!</f>
        <v>#REF!</v>
      </c>
      <c r="AM34" s="49"/>
      <c r="AN34" s="49" t="e">
        <f>+'Ark1'!#REF!</f>
        <v>#REF!</v>
      </c>
      <c r="AO34" s="49"/>
      <c r="AP34" s="99" t="e">
        <f>+'Ark1'!#REF!</f>
        <v>#REF!</v>
      </c>
      <c r="AQ34" s="99"/>
      <c r="AR34" s="152" t="e">
        <f>+IF(AG34=0,"",'Ark1'!#REF!)</f>
        <v>#REF!</v>
      </c>
      <c r="AS34" s="49"/>
      <c r="AT34" s="152" t="e">
        <f>+IF(AG34=0,"",'Ark1'!#REF!)</f>
        <v>#REF!</v>
      </c>
      <c r="AU34" s="152" t="e">
        <f>+IF(AG34=0,"",'Ark1'!#REF!)</f>
        <v>#REF!</v>
      </c>
      <c r="AV34" s="152" t="e">
        <f>+IF(AG34=0,"",'Ark1'!#REF!)</f>
        <v>#REF!</v>
      </c>
      <c r="AW34" s="152" t="e">
        <f>+IF(AG34=0,"",'Ark1'!#REF!)</f>
        <v>#REF!</v>
      </c>
      <c r="AX34" s="99" t="e">
        <f>+IF(AG34=0,"",'Ark1'!#REF!)</f>
        <v>#REF!</v>
      </c>
      <c r="AY34" s="49" t="e">
        <f>+IF(AG34=0,"",'Ark1'!#REF!)</f>
        <v>#REF!</v>
      </c>
      <c r="AZ34" s="49" t="e">
        <f>+IF(AG34=0,"",'Ark1'!#REF!)</f>
        <v>#REF!</v>
      </c>
      <c r="BA34" s="152" t="e">
        <f>+IF(AG34=0,"",'Ark1'!#REF!)</f>
        <v>#REF!</v>
      </c>
      <c r="BB34" s="152" t="e">
        <f>+IF(AG34=0,"",'Ark1'!#REF!)</f>
        <v>#REF!</v>
      </c>
      <c r="BC34" s="152" t="e">
        <f>+IF(AG34=0,"",'Ark1'!#REF!)</f>
        <v>#REF!</v>
      </c>
      <c r="BD34" s="49" t="e">
        <f t="shared" si="1"/>
        <v>#REF!</v>
      </c>
      <c r="BE34" s="49"/>
      <c r="BF34" s="152" t="e">
        <f t="shared" si="2"/>
        <v>#REF!</v>
      </c>
      <c r="BG34" s="47"/>
      <c r="BH34" s="23"/>
      <c r="BI34" s="23"/>
      <c r="BJ34" s="23" t="s">
        <v>484</v>
      </c>
      <c r="BL34"/>
      <c r="BM34"/>
      <c r="BN34" s="1"/>
      <c r="BO34" s="1"/>
      <c r="BP34" s="1"/>
    </row>
    <row r="35" spans="27:69">
      <c r="AA35" s="47"/>
      <c r="AB35" s="48" t="e">
        <f>+'Ark1'!#REF!</f>
        <v>#REF!</v>
      </c>
      <c r="AC35" s="48" t="e">
        <f>+'Ark1'!#REF!</f>
        <v>#REF!</v>
      </c>
      <c r="AD35" s="48" t="str">
        <f t="shared" si="0"/>
        <v>Vær</v>
      </c>
      <c r="AE35" s="48" t="e">
        <f>+'Ark1'!#REF!</f>
        <v>#REF!</v>
      </c>
      <c r="AF35" s="49"/>
      <c r="AG35" s="152" t="e">
        <f>+'Ark1'!#REF!</f>
        <v>#REF!</v>
      </c>
      <c r="AH35" s="49"/>
      <c r="AI35" s="99" t="e">
        <f>+'Ark1'!#REF!</f>
        <v>#REF!</v>
      </c>
      <c r="AJ35" s="49"/>
      <c r="AK35" s="49" t="e">
        <f>+'Ark1'!#REF!</f>
        <v>#REF!</v>
      </c>
      <c r="AL35" s="49" t="e">
        <f>+'Ark1'!#REF!</f>
        <v>#REF!</v>
      </c>
      <c r="AM35" s="49"/>
      <c r="AN35" s="49" t="e">
        <f>+'Ark1'!#REF!</f>
        <v>#REF!</v>
      </c>
      <c r="AO35" s="49"/>
      <c r="AP35" s="99" t="e">
        <f>+'Ark1'!#REF!</f>
        <v>#REF!</v>
      </c>
      <c r="AQ35" s="99"/>
      <c r="AR35" s="152" t="e">
        <f>+IF(AG35=0,"",'Ark1'!#REF!)</f>
        <v>#REF!</v>
      </c>
      <c r="AS35" s="49"/>
      <c r="AT35" s="152" t="e">
        <f>+IF(AG35=0,"",'Ark1'!#REF!)</f>
        <v>#REF!</v>
      </c>
      <c r="AU35" s="152" t="e">
        <f>+IF(AG35=0,"",'Ark1'!#REF!)</f>
        <v>#REF!</v>
      </c>
      <c r="AV35" s="152" t="e">
        <f>+IF(AG35=0,"",'Ark1'!#REF!)</f>
        <v>#REF!</v>
      </c>
      <c r="AW35" s="152" t="e">
        <f>+IF(AG35=0,"",'Ark1'!#REF!)</f>
        <v>#REF!</v>
      </c>
      <c r="AX35" s="99" t="e">
        <f>+IF(AG35=0,"",'Ark1'!#REF!)</f>
        <v>#REF!</v>
      </c>
      <c r="AY35" s="49" t="e">
        <f>+IF(AG35=0,"",'Ark1'!#REF!)</f>
        <v>#REF!</v>
      </c>
      <c r="AZ35" s="49" t="e">
        <f>+IF(AG35=0,"",'Ark1'!#REF!)</f>
        <v>#REF!</v>
      </c>
      <c r="BA35" s="152" t="e">
        <f>+IF(AG35=0,"",'Ark1'!#REF!)</f>
        <v>#REF!</v>
      </c>
      <c r="BB35" s="152" t="e">
        <f>+IF(AG35=0,"",'Ark1'!#REF!)</f>
        <v>#REF!</v>
      </c>
      <c r="BC35" s="152" t="e">
        <f>+IF(AG35=0,"",'Ark1'!#REF!)</f>
        <v>#REF!</v>
      </c>
      <c r="BD35" s="49" t="e">
        <f t="shared" si="1"/>
        <v>#REF!</v>
      </c>
      <c r="BE35" s="49"/>
      <c r="BF35" s="152" t="e">
        <f t="shared" si="2"/>
        <v>#REF!</v>
      </c>
      <c r="BG35" s="47"/>
      <c r="BH35" s="23"/>
      <c r="BI35" s="23"/>
      <c r="BJ35" s="23" t="s">
        <v>485</v>
      </c>
      <c r="BL35"/>
      <c r="BM35"/>
      <c r="BN35"/>
    </row>
    <row r="36" spans="27:69">
      <c r="AA36" s="47"/>
      <c r="AB36" s="3" t="e">
        <f>+'Ark1'!#REF!</f>
        <v>#REF!</v>
      </c>
      <c r="AC36" s="3" t="e">
        <f>+'Ark1'!#REF!</f>
        <v>#REF!</v>
      </c>
      <c r="AD36" s="3" t="str">
        <f t="shared" si="0"/>
        <v>Ung sau</v>
      </c>
      <c r="AE36" s="3" t="e">
        <f>+'Ark1'!#REF!</f>
        <v>#REF!</v>
      </c>
      <c r="AF36" s="13"/>
      <c r="AG36" s="16" t="e">
        <f>+'Ark1'!#REF!</f>
        <v>#REF!</v>
      </c>
      <c r="AH36" s="13"/>
      <c r="AI36" s="61" t="e">
        <f>+'Ark1'!#REF!</f>
        <v>#REF!</v>
      </c>
      <c r="AJ36" s="13"/>
      <c r="AK36" s="13" t="e">
        <f>+'Ark1'!#REF!</f>
        <v>#REF!</v>
      </c>
      <c r="AL36" s="13" t="e">
        <f>+'Ark1'!#REF!</f>
        <v>#REF!</v>
      </c>
      <c r="AM36" s="13"/>
      <c r="AN36" s="13" t="e">
        <f>+'Ark1'!#REF!</f>
        <v>#REF!</v>
      </c>
      <c r="AO36" s="13"/>
      <c r="AP36" s="61" t="e">
        <f>+'Ark1'!#REF!</f>
        <v>#REF!</v>
      </c>
      <c r="AQ36" s="61"/>
      <c r="AR36" s="16" t="e">
        <f>+IF(AG36=0,"",'Ark1'!#REF!)</f>
        <v>#REF!</v>
      </c>
      <c r="AS36" s="13"/>
      <c r="AT36" s="16" t="e">
        <f>+IF(AG36=0,"",'Ark1'!#REF!)</f>
        <v>#REF!</v>
      </c>
      <c r="AU36" s="16" t="e">
        <f>+IF(AG36=0,"",'Ark1'!#REF!)</f>
        <v>#REF!</v>
      </c>
      <c r="AV36" s="16" t="e">
        <f>+IF(AG36=0,"",'Ark1'!#REF!)</f>
        <v>#REF!</v>
      </c>
      <c r="AW36" s="16" t="e">
        <f>+IF(AG36=0,"",'Ark1'!#REF!)</f>
        <v>#REF!</v>
      </c>
      <c r="AX36" s="61" t="e">
        <f>+IF(AG36=0,"",'Ark1'!#REF!)</f>
        <v>#REF!</v>
      </c>
      <c r="AY36" s="13" t="e">
        <f>+IF(AG36=0,"",'Ark1'!#REF!)</f>
        <v>#REF!</v>
      </c>
      <c r="AZ36" s="13" t="e">
        <f>+IF(AG36=0,"",'Ark1'!#REF!)</f>
        <v>#REF!</v>
      </c>
      <c r="BA36" s="16" t="e">
        <f>+IF(AG36=0,"",'Ark1'!#REF!)</f>
        <v>#REF!</v>
      </c>
      <c r="BB36" s="16" t="e">
        <f>+IF(AG36=0,"",'Ark1'!#REF!)</f>
        <v>#REF!</v>
      </c>
      <c r="BC36" s="16" t="e">
        <f>+IF(AG36=0,"",'Ark1'!#REF!)</f>
        <v>#REF!</v>
      </c>
      <c r="BD36" s="13" t="e">
        <f t="shared" si="1"/>
        <v>#REF!</v>
      </c>
      <c r="BE36" s="13"/>
      <c r="BF36" s="16" t="e">
        <f t="shared" si="2"/>
        <v>#REF!</v>
      </c>
      <c r="BG36" s="47"/>
      <c r="BH36" s="23"/>
      <c r="BI36" s="23"/>
      <c r="BJ36" s="23" t="s">
        <v>486</v>
      </c>
      <c r="BL36"/>
      <c r="BM36"/>
      <c r="BN36"/>
    </row>
    <row r="37" spans="27:69">
      <c r="AA37" s="47"/>
      <c r="AB37" s="3" t="e">
        <f>+'Ark1'!#REF!</f>
        <v>#REF!</v>
      </c>
      <c r="AC37" s="3" t="e">
        <f>+'Ark1'!#REF!</f>
        <v>#REF!</v>
      </c>
      <c r="AD37" s="3" t="str">
        <f t="shared" si="0"/>
        <v>Sau</v>
      </c>
      <c r="AE37" s="3" t="e">
        <f>+'Ark1'!#REF!</f>
        <v>#REF!</v>
      </c>
      <c r="AF37" s="13"/>
      <c r="AG37" s="16" t="e">
        <f>+'Ark1'!#REF!</f>
        <v>#REF!</v>
      </c>
      <c r="AH37" s="13"/>
      <c r="AI37" s="61" t="e">
        <f>+'Ark1'!#REF!</f>
        <v>#REF!</v>
      </c>
      <c r="AJ37" s="13"/>
      <c r="AK37" s="13" t="e">
        <f>+'Ark1'!#REF!</f>
        <v>#REF!</v>
      </c>
      <c r="AL37" s="13" t="e">
        <f>+'Ark1'!#REF!</f>
        <v>#REF!</v>
      </c>
      <c r="AM37" s="13"/>
      <c r="AN37" s="13" t="e">
        <f>+'Ark1'!#REF!</f>
        <v>#REF!</v>
      </c>
      <c r="AO37" s="13"/>
      <c r="AP37" s="61" t="e">
        <f>+'Ark1'!#REF!</f>
        <v>#REF!</v>
      </c>
      <c r="AQ37" s="61"/>
      <c r="AR37" s="16" t="e">
        <f>+IF(AG37=0,"",'Ark1'!#REF!)</f>
        <v>#REF!</v>
      </c>
      <c r="AS37" s="13"/>
      <c r="AT37" s="16" t="e">
        <f>+IF(AG37=0,"",'Ark1'!#REF!)</f>
        <v>#REF!</v>
      </c>
      <c r="AU37" s="16" t="e">
        <f>+IF(AG37=0,"",'Ark1'!#REF!)</f>
        <v>#REF!</v>
      </c>
      <c r="AV37" s="16" t="e">
        <f>+IF(AG37=0,"",'Ark1'!#REF!)</f>
        <v>#REF!</v>
      </c>
      <c r="AW37" s="16" t="e">
        <f>+IF(AG37=0,"",'Ark1'!#REF!)</f>
        <v>#REF!</v>
      </c>
      <c r="AX37" s="61" t="e">
        <f>+IF(AG37=0,"",'Ark1'!#REF!)</f>
        <v>#REF!</v>
      </c>
      <c r="AY37" s="13" t="e">
        <f>+IF(AG37=0,"",'Ark1'!#REF!)</f>
        <v>#REF!</v>
      </c>
      <c r="AZ37" s="13" t="e">
        <f>+IF(AG37=0,"",'Ark1'!#REF!)</f>
        <v>#REF!</v>
      </c>
      <c r="BA37" s="16" t="e">
        <f>+IF(AG37=0,"",'Ark1'!#REF!)</f>
        <v>#REF!</v>
      </c>
      <c r="BB37" s="16" t="e">
        <f>+IF(AG37=0,"",'Ark1'!#REF!)</f>
        <v>#REF!</v>
      </c>
      <c r="BC37" s="16" t="e">
        <f>+IF(AG37=0,"",'Ark1'!#REF!)</f>
        <v>#REF!</v>
      </c>
      <c r="BD37" s="13" t="e">
        <f t="shared" si="1"/>
        <v>#REF!</v>
      </c>
      <c r="BE37" s="13"/>
      <c r="BF37" s="16" t="e">
        <f t="shared" si="2"/>
        <v>#REF!</v>
      </c>
      <c r="BG37" s="47"/>
      <c r="BH37" s="23"/>
      <c r="BI37" s="23"/>
      <c r="BJ37" s="23" t="s">
        <v>487</v>
      </c>
      <c r="BL37"/>
      <c r="BM37"/>
      <c r="BN37"/>
    </row>
    <row r="38" spans="27:69">
      <c r="AA38" s="47"/>
      <c r="AB38" s="3" t="e">
        <f>+'Ark1'!#REF!</f>
        <v>#REF!</v>
      </c>
      <c r="AC38" s="3" t="e">
        <f>+'Ark1'!#REF!</f>
        <v>#REF!</v>
      </c>
      <c r="AD38" s="3" t="str">
        <f t="shared" si="0"/>
        <v>Dielam</v>
      </c>
      <c r="AE38" s="3" t="e">
        <f>+'Ark1'!#REF!</f>
        <v>#REF!</v>
      </c>
      <c r="AF38" s="13"/>
      <c r="AG38" s="16" t="e">
        <f>+'Ark1'!#REF!</f>
        <v>#REF!</v>
      </c>
      <c r="AH38" s="13"/>
      <c r="AI38" s="61" t="e">
        <f>+'Ark1'!#REF!</f>
        <v>#REF!</v>
      </c>
      <c r="AJ38" s="13"/>
      <c r="AK38" s="13" t="e">
        <f>+'Ark1'!#REF!</f>
        <v>#REF!</v>
      </c>
      <c r="AL38" s="13" t="e">
        <f>+'Ark1'!#REF!</f>
        <v>#REF!</v>
      </c>
      <c r="AM38" s="13"/>
      <c r="AN38" s="13" t="e">
        <f>+'Ark1'!#REF!</f>
        <v>#REF!</v>
      </c>
      <c r="AO38" s="13"/>
      <c r="AP38" s="61" t="e">
        <f>+'Ark1'!#REF!</f>
        <v>#REF!</v>
      </c>
      <c r="AQ38" s="61"/>
      <c r="AR38" s="16" t="e">
        <f>+IF(AG38=0,"",'Ark1'!#REF!)</f>
        <v>#REF!</v>
      </c>
      <c r="AS38" s="13"/>
      <c r="AT38" s="16" t="e">
        <f>+IF(AG38=0,"",'Ark1'!#REF!)</f>
        <v>#REF!</v>
      </c>
      <c r="AU38" s="16" t="e">
        <f>+IF(AG38=0,"",'Ark1'!#REF!)</f>
        <v>#REF!</v>
      </c>
      <c r="AV38" s="16" t="e">
        <f>+IF(AG38=0,"",'Ark1'!#REF!)</f>
        <v>#REF!</v>
      </c>
      <c r="AW38" s="16" t="e">
        <f>+IF(AG38=0,"",'Ark1'!#REF!)</f>
        <v>#REF!</v>
      </c>
      <c r="AX38" s="61" t="e">
        <f>+IF(AG38=0,"",'Ark1'!#REF!)</f>
        <v>#REF!</v>
      </c>
      <c r="AY38" s="13" t="e">
        <f>+IF(AG38=0,"",'Ark1'!#REF!)</f>
        <v>#REF!</v>
      </c>
      <c r="AZ38" s="13" t="e">
        <f>+IF(AG38=0,"",'Ark1'!#REF!)</f>
        <v>#REF!</v>
      </c>
      <c r="BA38" s="16" t="e">
        <f>+IF(AG38=0,"",'Ark1'!#REF!)</f>
        <v>#REF!</v>
      </c>
      <c r="BB38" s="16" t="e">
        <f>+IF(AG38=0,"",'Ark1'!#REF!)</f>
        <v>#REF!</v>
      </c>
      <c r="BC38" s="16" t="e">
        <f>+IF(AG38=0,"",'Ark1'!#REF!)</f>
        <v>#REF!</v>
      </c>
      <c r="BD38" s="13" t="e">
        <f t="shared" si="1"/>
        <v>#REF!</v>
      </c>
      <c r="BE38" s="13"/>
      <c r="BF38" s="16" t="e">
        <f t="shared" si="2"/>
        <v>#REF!</v>
      </c>
      <c r="BG38" s="47"/>
      <c r="BH38" s="23"/>
      <c r="BI38" s="23"/>
      <c r="BJ38" s="23" t="s">
        <v>483</v>
      </c>
      <c r="BL38"/>
      <c r="BM38"/>
      <c r="BN38"/>
    </row>
    <row r="39" spans="27:69">
      <c r="AA39" s="47"/>
      <c r="AB39" s="3" t="e">
        <f>+'Ark1'!#REF!</f>
        <v>#REF!</v>
      </c>
      <c r="AC39" s="3" t="e">
        <f>+'Ark1'!#REF!</f>
        <v>#REF!</v>
      </c>
      <c r="AD39" s="3" t="str">
        <f t="shared" si="0"/>
        <v>Lam</v>
      </c>
      <c r="AE39" s="3" t="e">
        <f>+'Ark1'!#REF!</f>
        <v>#REF!</v>
      </c>
      <c r="AF39" s="13"/>
      <c r="AG39" s="16" t="e">
        <f>+'Ark1'!#REF!</f>
        <v>#REF!</v>
      </c>
      <c r="AH39" s="13"/>
      <c r="AI39" s="61" t="e">
        <f>+'Ark1'!#REF!</f>
        <v>#REF!</v>
      </c>
      <c r="AJ39" s="13"/>
      <c r="AK39" s="13" t="e">
        <f>+'Ark1'!#REF!</f>
        <v>#REF!</v>
      </c>
      <c r="AL39" s="13" t="e">
        <f>+'Ark1'!#REF!</f>
        <v>#REF!</v>
      </c>
      <c r="AM39" s="13"/>
      <c r="AN39" s="13" t="e">
        <f>+'Ark1'!#REF!</f>
        <v>#REF!</v>
      </c>
      <c r="AO39" s="13"/>
      <c r="AP39" s="61" t="e">
        <f>+'Ark1'!#REF!</f>
        <v>#REF!</v>
      </c>
      <c r="AQ39" s="61"/>
      <c r="AR39" s="16" t="e">
        <f>+IF(AG39=0,"",'Ark1'!#REF!)</f>
        <v>#REF!</v>
      </c>
      <c r="AS39" s="13"/>
      <c r="AT39" s="16" t="e">
        <f>+IF(AG39=0,"",'Ark1'!#REF!)</f>
        <v>#REF!</v>
      </c>
      <c r="AU39" s="16" t="e">
        <f>+IF(AG39=0,"",'Ark1'!#REF!)</f>
        <v>#REF!</v>
      </c>
      <c r="AV39" s="16" t="e">
        <f>+IF(AG39=0,"",'Ark1'!#REF!)</f>
        <v>#REF!</v>
      </c>
      <c r="AW39" s="16" t="e">
        <f>+IF(AG39=0,"",'Ark1'!#REF!)</f>
        <v>#REF!</v>
      </c>
      <c r="AX39" s="61" t="e">
        <f>+IF(AG39=0,"",'Ark1'!#REF!)</f>
        <v>#REF!</v>
      </c>
      <c r="AY39" s="13" t="e">
        <f>+IF(AG39=0,"",'Ark1'!#REF!)</f>
        <v>#REF!</v>
      </c>
      <c r="AZ39" s="13" t="e">
        <f>+IF(AG39=0,"",'Ark1'!#REF!)</f>
        <v>#REF!</v>
      </c>
      <c r="BA39" s="16" t="e">
        <f>+IF(AG39=0,"",'Ark1'!#REF!)</f>
        <v>#REF!</v>
      </c>
      <c r="BB39" s="16" t="e">
        <f>+IF(AG39=0,"",'Ark1'!#REF!)</f>
        <v>#REF!</v>
      </c>
      <c r="BC39" s="16" t="e">
        <f>+IF(AG39=0,"",'Ark1'!#REF!)</f>
        <v>#REF!</v>
      </c>
      <c r="BD39" s="13" t="e">
        <f t="shared" si="1"/>
        <v>#REF!</v>
      </c>
      <c r="BE39" s="13"/>
      <c r="BF39" s="16" t="e">
        <f t="shared" si="2"/>
        <v>#REF!</v>
      </c>
      <c r="BG39" s="47"/>
      <c r="BH39" s="23"/>
      <c r="BI39" s="23"/>
      <c r="BJ39" s="23" t="s">
        <v>484</v>
      </c>
      <c r="BL39"/>
      <c r="BM39"/>
      <c r="BN39"/>
    </row>
    <row r="40" spans="27:69">
      <c r="AA40" s="47"/>
      <c r="AB40" s="3" t="e">
        <f>+'Ark1'!#REF!</f>
        <v>#REF!</v>
      </c>
      <c r="AC40" s="3" t="e">
        <f>+'Ark1'!#REF!</f>
        <v>#REF!</v>
      </c>
      <c r="AD40" s="3" t="str">
        <f t="shared" si="0"/>
        <v>Vær</v>
      </c>
      <c r="AE40" s="3" t="e">
        <f>+'Ark1'!#REF!</f>
        <v>#REF!</v>
      </c>
      <c r="AF40" s="13"/>
      <c r="AG40" s="16" t="e">
        <f>+'Ark1'!#REF!</f>
        <v>#REF!</v>
      </c>
      <c r="AH40" s="13"/>
      <c r="AI40" s="61" t="e">
        <f>+'Ark1'!#REF!</f>
        <v>#REF!</v>
      </c>
      <c r="AJ40" s="13"/>
      <c r="AK40" s="13" t="e">
        <f>+'Ark1'!#REF!</f>
        <v>#REF!</v>
      </c>
      <c r="AL40" s="13" t="e">
        <f>+'Ark1'!#REF!</f>
        <v>#REF!</v>
      </c>
      <c r="AM40" s="13"/>
      <c r="AN40" s="13" t="e">
        <f>+'Ark1'!#REF!</f>
        <v>#REF!</v>
      </c>
      <c r="AO40" s="13"/>
      <c r="AP40" s="61" t="e">
        <f>+'Ark1'!#REF!</f>
        <v>#REF!</v>
      </c>
      <c r="AQ40" s="61"/>
      <c r="AR40" s="16" t="e">
        <f>+IF(AG40=0,"",'Ark1'!#REF!)</f>
        <v>#REF!</v>
      </c>
      <c r="AS40" s="13"/>
      <c r="AT40" s="16" t="e">
        <f>+IF(AG40=0,"",'Ark1'!#REF!)</f>
        <v>#REF!</v>
      </c>
      <c r="AU40" s="16" t="e">
        <f>+IF(AG40=0,"",'Ark1'!#REF!)</f>
        <v>#REF!</v>
      </c>
      <c r="AV40" s="16" t="e">
        <f>+IF(AG40=0,"",'Ark1'!#REF!)</f>
        <v>#REF!</v>
      </c>
      <c r="AW40" s="16" t="e">
        <f>+IF(AG40=0,"",'Ark1'!#REF!)</f>
        <v>#REF!</v>
      </c>
      <c r="AX40" s="61" t="e">
        <f>+IF(AG40=0,"",'Ark1'!#REF!)</f>
        <v>#REF!</v>
      </c>
      <c r="AY40" s="13" t="e">
        <f>+IF(AG40=0,"",'Ark1'!#REF!)</f>
        <v>#REF!</v>
      </c>
      <c r="AZ40" s="13" t="e">
        <f>+IF(AG40=0,"",'Ark1'!#REF!)</f>
        <v>#REF!</v>
      </c>
      <c r="BA40" s="16" t="e">
        <f>+IF(AG40=0,"",'Ark1'!#REF!)</f>
        <v>#REF!</v>
      </c>
      <c r="BB40" s="16" t="e">
        <f>+IF(AG40=0,"",'Ark1'!#REF!)</f>
        <v>#REF!</v>
      </c>
      <c r="BC40" s="16" t="e">
        <f>+IF(AG40=0,"",'Ark1'!#REF!)</f>
        <v>#REF!</v>
      </c>
      <c r="BD40" s="13" t="e">
        <f t="shared" si="1"/>
        <v>#REF!</v>
      </c>
      <c r="BE40" s="13"/>
      <c r="BF40" s="16" t="e">
        <f t="shared" si="2"/>
        <v>#REF!</v>
      </c>
      <c r="BG40" s="47"/>
      <c r="BH40" s="23"/>
      <c r="BI40" s="23"/>
      <c r="BJ40" s="23" t="s">
        <v>485</v>
      </c>
      <c r="BL40"/>
      <c r="BM40"/>
      <c r="BN40"/>
    </row>
    <row r="41" spans="27:69">
      <c r="AA41" s="47"/>
      <c r="AB41" s="48" t="e">
        <f>+'Ark1'!#REF!</f>
        <v>#REF!</v>
      </c>
      <c r="AC41" s="48" t="e">
        <f>+'Ark1'!#REF!</f>
        <v>#REF!</v>
      </c>
      <c r="AD41" s="48" t="str">
        <f t="shared" si="0"/>
        <v>Ung sau</v>
      </c>
      <c r="AE41" s="48" t="e">
        <f>+'Ark1'!#REF!</f>
        <v>#REF!</v>
      </c>
      <c r="AF41" s="49"/>
      <c r="AG41" s="152" t="e">
        <f>+'Ark1'!#REF!</f>
        <v>#REF!</v>
      </c>
      <c r="AH41" s="49"/>
      <c r="AI41" s="99" t="e">
        <f>+'Ark1'!#REF!</f>
        <v>#REF!</v>
      </c>
      <c r="AJ41" s="49"/>
      <c r="AK41" s="49" t="e">
        <f>+'Ark1'!#REF!</f>
        <v>#REF!</v>
      </c>
      <c r="AL41" s="49" t="e">
        <f>+'Ark1'!#REF!</f>
        <v>#REF!</v>
      </c>
      <c r="AM41" s="49"/>
      <c r="AN41" s="49" t="e">
        <f>+'Ark1'!#REF!</f>
        <v>#REF!</v>
      </c>
      <c r="AO41" s="49"/>
      <c r="AP41" s="99" t="e">
        <f>+'Ark1'!#REF!</f>
        <v>#REF!</v>
      </c>
      <c r="AQ41" s="99"/>
      <c r="AR41" s="152" t="e">
        <f>+IF(AG41=0,"",'Ark1'!#REF!)</f>
        <v>#REF!</v>
      </c>
      <c r="AS41" s="49"/>
      <c r="AT41" s="152" t="e">
        <f>+IF(AG41=0,"",'Ark1'!#REF!)</f>
        <v>#REF!</v>
      </c>
      <c r="AU41" s="152" t="e">
        <f>+IF(AG41=0,"",'Ark1'!#REF!)</f>
        <v>#REF!</v>
      </c>
      <c r="AV41" s="152" t="e">
        <f>+IF(AG41=0,"",'Ark1'!#REF!)</f>
        <v>#REF!</v>
      </c>
      <c r="AW41" s="152" t="e">
        <f>+IF(AG41=0,"",'Ark1'!#REF!)</f>
        <v>#REF!</v>
      </c>
      <c r="AX41" s="99" t="e">
        <f>+IF(AG41=0,"",'Ark1'!#REF!)</f>
        <v>#REF!</v>
      </c>
      <c r="AY41" s="49" t="e">
        <f>+IF(AG41=0,"",'Ark1'!#REF!)</f>
        <v>#REF!</v>
      </c>
      <c r="AZ41" s="49" t="e">
        <f>+IF(AG41=0,"",'Ark1'!#REF!)</f>
        <v>#REF!</v>
      </c>
      <c r="BA41" s="152" t="e">
        <f>+IF(AG41=0,"",'Ark1'!#REF!)</f>
        <v>#REF!</v>
      </c>
      <c r="BB41" s="152" t="e">
        <f>+IF(AG41=0,"",'Ark1'!#REF!)</f>
        <v>#REF!</v>
      </c>
      <c r="BC41" s="152" t="e">
        <f>+IF(AG41=0,"",'Ark1'!#REF!)</f>
        <v>#REF!</v>
      </c>
      <c r="BD41" s="49" t="e">
        <f t="shared" si="1"/>
        <v>#REF!</v>
      </c>
      <c r="BE41" s="49"/>
      <c r="BF41" s="152" t="e">
        <f t="shared" si="2"/>
        <v>#REF!</v>
      </c>
      <c r="BG41" s="47"/>
      <c r="BH41" s="23"/>
      <c r="BI41" s="23"/>
      <c r="BJ41" s="23" t="s">
        <v>486</v>
      </c>
      <c r="BL41"/>
      <c r="BM41"/>
      <c r="BN41"/>
    </row>
    <row r="42" spans="27:69">
      <c r="AA42" s="47"/>
      <c r="AB42" s="48" t="e">
        <f>+'Ark1'!#REF!</f>
        <v>#REF!</v>
      </c>
      <c r="AC42" s="48" t="e">
        <f>+'Ark1'!#REF!</f>
        <v>#REF!</v>
      </c>
      <c r="AD42" s="48" t="str">
        <f t="shared" si="0"/>
        <v>Sau</v>
      </c>
      <c r="AE42" s="48" t="e">
        <f>+'Ark1'!#REF!</f>
        <v>#REF!</v>
      </c>
      <c r="AF42" s="49"/>
      <c r="AG42" s="152" t="e">
        <f>+'Ark1'!#REF!</f>
        <v>#REF!</v>
      </c>
      <c r="AH42" s="49"/>
      <c r="AI42" s="99" t="e">
        <f>+'Ark1'!#REF!</f>
        <v>#REF!</v>
      </c>
      <c r="AJ42" s="49"/>
      <c r="AK42" s="49" t="e">
        <f>+'Ark1'!#REF!</f>
        <v>#REF!</v>
      </c>
      <c r="AL42" s="49" t="e">
        <f>+'Ark1'!#REF!</f>
        <v>#REF!</v>
      </c>
      <c r="AM42" s="49"/>
      <c r="AN42" s="49" t="e">
        <f>+'Ark1'!#REF!</f>
        <v>#REF!</v>
      </c>
      <c r="AO42" s="49"/>
      <c r="AP42" s="99" t="e">
        <f>+'Ark1'!#REF!</f>
        <v>#REF!</v>
      </c>
      <c r="AQ42" s="99"/>
      <c r="AR42" s="152" t="e">
        <f>+IF(AG42=0,"",'Ark1'!#REF!)</f>
        <v>#REF!</v>
      </c>
      <c r="AS42" s="49"/>
      <c r="AT42" s="152" t="e">
        <f>+IF(AG42=0,"",'Ark1'!#REF!)</f>
        <v>#REF!</v>
      </c>
      <c r="AU42" s="152" t="e">
        <f>+IF(AG42=0,"",'Ark1'!#REF!)</f>
        <v>#REF!</v>
      </c>
      <c r="AV42" s="152" t="e">
        <f>+IF(AG42=0,"",'Ark1'!#REF!)</f>
        <v>#REF!</v>
      </c>
      <c r="AW42" s="152" t="e">
        <f>+IF(AG42=0,"",'Ark1'!#REF!)</f>
        <v>#REF!</v>
      </c>
      <c r="AX42" s="99" t="e">
        <f>+IF(AG42=0,"",'Ark1'!#REF!)</f>
        <v>#REF!</v>
      </c>
      <c r="AY42" s="49" t="e">
        <f>+IF(AG42=0,"",'Ark1'!#REF!)</f>
        <v>#REF!</v>
      </c>
      <c r="AZ42" s="49" t="e">
        <f>+IF(AG42=0,"",'Ark1'!#REF!)</f>
        <v>#REF!</v>
      </c>
      <c r="BA42" s="152" t="e">
        <f>+IF(AG42=0,"",'Ark1'!#REF!)</f>
        <v>#REF!</v>
      </c>
      <c r="BB42" s="152" t="e">
        <f>+IF(AG42=0,"",'Ark1'!#REF!)</f>
        <v>#REF!</v>
      </c>
      <c r="BC42" s="152" t="e">
        <f>+IF(AG42=0,"",'Ark1'!#REF!)</f>
        <v>#REF!</v>
      </c>
      <c r="BD42" s="49" t="e">
        <f t="shared" si="1"/>
        <v>#REF!</v>
      </c>
      <c r="BE42" s="49"/>
      <c r="BF42" s="152" t="e">
        <f t="shared" si="2"/>
        <v>#REF!</v>
      </c>
      <c r="BG42" s="47"/>
      <c r="BH42" s="23"/>
      <c r="BI42" s="23"/>
      <c r="BJ42" s="23" t="s">
        <v>487</v>
      </c>
      <c r="BL42"/>
      <c r="BM42"/>
      <c r="BN42"/>
    </row>
    <row r="43" spans="27:69">
      <c r="AA43" s="47"/>
      <c r="AB43" s="48" t="e">
        <f>+'Ark1'!#REF!</f>
        <v>#REF!</v>
      </c>
      <c r="AC43" s="48" t="e">
        <f>+'Ark1'!#REF!</f>
        <v>#REF!</v>
      </c>
      <c r="AD43" s="48" t="str">
        <f t="shared" si="0"/>
        <v>Dielam</v>
      </c>
      <c r="AE43" s="48" t="e">
        <f>+'Ark1'!#REF!</f>
        <v>#REF!</v>
      </c>
      <c r="AF43" s="49"/>
      <c r="AG43" s="152" t="e">
        <f>+'Ark1'!#REF!</f>
        <v>#REF!</v>
      </c>
      <c r="AH43" s="49"/>
      <c r="AI43" s="99" t="e">
        <f>+'Ark1'!#REF!</f>
        <v>#REF!</v>
      </c>
      <c r="AJ43" s="49"/>
      <c r="AK43" s="49" t="e">
        <f>+'Ark1'!#REF!</f>
        <v>#REF!</v>
      </c>
      <c r="AL43" s="49" t="e">
        <f>+'Ark1'!#REF!</f>
        <v>#REF!</v>
      </c>
      <c r="AM43" s="49"/>
      <c r="AN43" s="49" t="e">
        <f>+'Ark1'!#REF!</f>
        <v>#REF!</v>
      </c>
      <c r="AO43" s="49"/>
      <c r="AP43" s="99" t="e">
        <f>+'Ark1'!#REF!</f>
        <v>#REF!</v>
      </c>
      <c r="AQ43" s="99"/>
      <c r="AR43" s="152" t="e">
        <f>+IF(AG43=0,"",'Ark1'!#REF!)</f>
        <v>#REF!</v>
      </c>
      <c r="AS43" s="49"/>
      <c r="AT43" s="152" t="e">
        <f>+IF(AG43=0,"",'Ark1'!#REF!)</f>
        <v>#REF!</v>
      </c>
      <c r="AU43" s="152" t="e">
        <f>+IF(AG43=0,"",'Ark1'!#REF!)</f>
        <v>#REF!</v>
      </c>
      <c r="AV43" s="152" t="e">
        <f>+IF(AG43=0,"",'Ark1'!#REF!)</f>
        <v>#REF!</v>
      </c>
      <c r="AW43" s="152" t="e">
        <f>+IF(AG43=0,"",'Ark1'!#REF!)</f>
        <v>#REF!</v>
      </c>
      <c r="AX43" s="99" t="e">
        <f>+IF(AG43=0,"",'Ark1'!#REF!)</f>
        <v>#REF!</v>
      </c>
      <c r="AY43" s="49" t="e">
        <f>+IF(AG43=0,"",'Ark1'!#REF!)</f>
        <v>#REF!</v>
      </c>
      <c r="AZ43" s="49" t="e">
        <f>+IF(AG43=0,"",'Ark1'!#REF!)</f>
        <v>#REF!</v>
      </c>
      <c r="BA43" s="152" t="e">
        <f>+IF(AG43=0,"",'Ark1'!#REF!)</f>
        <v>#REF!</v>
      </c>
      <c r="BB43" s="152" t="e">
        <f>+IF(AG43=0,"",'Ark1'!#REF!)</f>
        <v>#REF!</v>
      </c>
      <c r="BC43" s="152" t="e">
        <f>+IF(AG43=0,"",'Ark1'!#REF!)</f>
        <v>#REF!</v>
      </c>
      <c r="BD43" s="49" t="e">
        <f t="shared" si="1"/>
        <v>#REF!</v>
      </c>
      <c r="BE43" s="49"/>
      <c r="BF43" s="152" t="e">
        <f t="shared" si="2"/>
        <v>#REF!</v>
      </c>
      <c r="BG43" s="47"/>
      <c r="BH43" s="23"/>
      <c r="BI43" s="23"/>
      <c r="BJ43" s="23" t="s">
        <v>483</v>
      </c>
      <c r="BL43"/>
      <c r="BM43"/>
      <c r="BN43"/>
    </row>
    <row r="44" spans="27:69">
      <c r="AA44" s="47"/>
      <c r="AB44" s="48" t="e">
        <f>+'Ark1'!#REF!</f>
        <v>#REF!</v>
      </c>
      <c r="AC44" s="48" t="e">
        <f>+'Ark1'!#REF!</f>
        <v>#REF!</v>
      </c>
      <c r="AD44" s="48" t="str">
        <f t="shared" si="0"/>
        <v>Lam</v>
      </c>
      <c r="AE44" s="48" t="e">
        <f>+'Ark1'!#REF!</f>
        <v>#REF!</v>
      </c>
      <c r="AF44" s="49"/>
      <c r="AG44" s="152" t="e">
        <f>+'Ark1'!#REF!</f>
        <v>#REF!</v>
      </c>
      <c r="AH44" s="49"/>
      <c r="AI44" s="99" t="e">
        <f>+'Ark1'!#REF!</f>
        <v>#REF!</v>
      </c>
      <c r="AJ44" s="49"/>
      <c r="AK44" s="49" t="e">
        <f>+'Ark1'!#REF!</f>
        <v>#REF!</v>
      </c>
      <c r="AL44" s="49" t="e">
        <f>+'Ark1'!#REF!</f>
        <v>#REF!</v>
      </c>
      <c r="AM44" s="49"/>
      <c r="AN44" s="49" t="e">
        <f>+'Ark1'!#REF!</f>
        <v>#REF!</v>
      </c>
      <c r="AO44" s="49"/>
      <c r="AP44" s="99" t="e">
        <f>+'Ark1'!#REF!</f>
        <v>#REF!</v>
      </c>
      <c r="AQ44" s="99"/>
      <c r="AR44" s="152" t="e">
        <f>+IF(AG44=0,"",'Ark1'!#REF!)</f>
        <v>#REF!</v>
      </c>
      <c r="AS44" s="49"/>
      <c r="AT44" s="152" t="e">
        <f>+IF(AG44=0,"",'Ark1'!#REF!)</f>
        <v>#REF!</v>
      </c>
      <c r="AU44" s="152" t="e">
        <f>+IF(AG44=0,"",'Ark1'!#REF!)</f>
        <v>#REF!</v>
      </c>
      <c r="AV44" s="152" t="e">
        <f>+IF(AG44=0,"",'Ark1'!#REF!)</f>
        <v>#REF!</v>
      </c>
      <c r="AW44" s="152" t="e">
        <f>+IF(AG44=0,"",'Ark1'!#REF!)</f>
        <v>#REF!</v>
      </c>
      <c r="AX44" s="99" t="e">
        <f>+IF(AG44=0,"",'Ark1'!#REF!)</f>
        <v>#REF!</v>
      </c>
      <c r="AY44" s="49" t="e">
        <f>+IF(AG44=0,"",'Ark1'!#REF!)</f>
        <v>#REF!</v>
      </c>
      <c r="AZ44" s="49" t="e">
        <f>+IF(AG44=0,"",'Ark1'!#REF!)</f>
        <v>#REF!</v>
      </c>
      <c r="BA44" s="152" t="e">
        <f>+IF(AG44=0,"",'Ark1'!#REF!)</f>
        <v>#REF!</v>
      </c>
      <c r="BB44" s="152" t="e">
        <f>+IF(AG44=0,"",'Ark1'!#REF!)</f>
        <v>#REF!</v>
      </c>
      <c r="BC44" s="152" t="e">
        <f>+IF(AG44=0,"",'Ark1'!#REF!)</f>
        <v>#REF!</v>
      </c>
      <c r="BD44" s="49" t="e">
        <f t="shared" si="1"/>
        <v>#REF!</v>
      </c>
      <c r="BE44" s="49"/>
      <c r="BF44" s="152" t="e">
        <f t="shared" si="2"/>
        <v>#REF!</v>
      </c>
      <c r="BG44" s="47"/>
      <c r="BH44" s="23"/>
      <c r="BI44" s="23"/>
      <c r="BJ44" s="23" t="s">
        <v>484</v>
      </c>
      <c r="BL44"/>
      <c r="BM44"/>
      <c r="BN44"/>
    </row>
    <row r="45" spans="27:69">
      <c r="AA45" s="47"/>
      <c r="AB45" s="48" t="e">
        <f>+'Ark1'!#REF!</f>
        <v>#REF!</v>
      </c>
      <c r="AC45" s="48" t="e">
        <f>+'Ark1'!#REF!</f>
        <v>#REF!</v>
      </c>
      <c r="AD45" s="48" t="str">
        <f t="shared" si="0"/>
        <v>Vær</v>
      </c>
      <c r="AE45" s="48" t="e">
        <f>+'Ark1'!#REF!</f>
        <v>#REF!</v>
      </c>
      <c r="AF45" s="49"/>
      <c r="AG45" s="152" t="e">
        <f>+'Ark1'!#REF!</f>
        <v>#REF!</v>
      </c>
      <c r="AH45" s="49"/>
      <c r="AI45" s="99" t="e">
        <f>+'Ark1'!#REF!</f>
        <v>#REF!</v>
      </c>
      <c r="AJ45" s="49"/>
      <c r="AK45" s="49" t="e">
        <f>+'Ark1'!#REF!</f>
        <v>#REF!</v>
      </c>
      <c r="AL45" s="49" t="e">
        <f>+'Ark1'!#REF!</f>
        <v>#REF!</v>
      </c>
      <c r="AM45" s="49"/>
      <c r="AN45" s="49" t="e">
        <f>+'Ark1'!#REF!</f>
        <v>#REF!</v>
      </c>
      <c r="AO45" s="49"/>
      <c r="AP45" s="99" t="e">
        <f>+'Ark1'!#REF!</f>
        <v>#REF!</v>
      </c>
      <c r="AQ45" s="99"/>
      <c r="AR45" s="152" t="e">
        <f>+IF(AG45=0,"",'Ark1'!#REF!)</f>
        <v>#REF!</v>
      </c>
      <c r="AS45" s="49"/>
      <c r="AT45" s="152" t="e">
        <f>+IF(AG45=0,"",'Ark1'!#REF!)</f>
        <v>#REF!</v>
      </c>
      <c r="AU45" s="152" t="e">
        <f>+IF(AG45=0,"",'Ark1'!#REF!)</f>
        <v>#REF!</v>
      </c>
      <c r="AV45" s="152" t="e">
        <f>+IF(AG45=0,"",'Ark1'!#REF!)</f>
        <v>#REF!</v>
      </c>
      <c r="AW45" s="152" t="e">
        <f>+IF(AG45=0,"",'Ark1'!#REF!)</f>
        <v>#REF!</v>
      </c>
      <c r="AX45" s="99" t="e">
        <f>+IF(AG45=0,"",'Ark1'!#REF!)</f>
        <v>#REF!</v>
      </c>
      <c r="AY45" s="49" t="e">
        <f>+IF(AG45=0,"",'Ark1'!#REF!)</f>
        <v>#REF!</v>
      </c>
      <c r="AZ45" s="49" t="e">
        <f>+IF(AG45=0,"",'Ark1'!#REF!)</f>
        <v>#REF!</v>
      </c>
      <c r="BA45" s="152" t="e">
        <f>+IF(AG45=0,"",'Ark1'!#REF!)</f>
        <v>#REF!</v>
      </c>
      <c r="BB45" s="152" t="e">
        <f>+IF(AG45=0,"",'Ark1'!#REF!)</f>
        <v>#REF!</v>
      </c>
      <c r="BC45" s="152" t="e">
        <f>+IF(AG45=0,"",'Ark1'!#REF!)</f>
        <v>#REF!</v>
      </c>
      <c r="BD45" s="49" t="e">
        <f t="shared" si="1"/>
        <v>#REF!</v>
      </c>
      <c r="BE45" s="49"/>
      <c r="BF45" s="152" t="e">
        <f t="shared" si="2"/>
        <v>#REF!</v>
      </c>
      <c r="BG45" s="47"/>
      <c r="BH45" s="23"/>
      <c r="BI45" s="23"/>
      <c r="BJ45" s="23" t="s">
        <v>485</v>
      </c>
      <c r="BL45"/>
      <c r="BM45"/>
      <c r="BN45"/>
    </row>
    <row r="46" spans="27:69">
      <c r="AA46" s="47"/>
      <c r="AB46" s="3" t="e">
        <f>+'Ark1'!#REF!</f>
        <v>#REF!</v>
      </c>
      <c r="AC46" s="3" t="e">
        <f>+'Ark1'!#REF!</f>
        <v>#REF!</v>
      </c>
      <c r="AD46" s="3" t="str">
        <f t="shared" si="0"/>
        <v>Ung sau</v>
      </c>
      <c r="AE46" s="3" t="e">
        <f>+'Ark1'!#REF!</f>
        <v>#REF!</v>
      </c>
      <c r="AF46" s="13"/>
      <c r="AG46" s="16" t="e">
        <f>+'Ark1'!#REF!</f>
        <v>#REF!</v>
      </c>
      <c r="AH46" s="13"/>
      <c r="AI46" s="61" t="e">
        <f>+'Ark1'!#REF!</f>
        <v>#REF!</v>
      </c>
      <c r="AJ46" s="13"/>
      <c r="AK46" s="13" t="e">
        <f>+'Ark1'!#REF!</f>
        <v>#REF!</v>
      </c>
      <c r="AL46" s="13" t="e">
        <f>+'Ark1'!#REF!</f>
        <v>#REF!</v>
      </c>
      <c r="AM46" s="13"/>
      <c r="AN46" s="13" t="e">
        <f>+'Ark1'!#REF!</f>
        <v>#REF!</v>
      </c>
      <c r="AO46" s="13"/>
      <c r="AP46" s="61" t="e">
        <f>+'Ark1'!#REF!</f>
        <v>#REF!</v>
      </c>
      <c r="AQ46" s="61"/>
      <c r="AR46" s="16" t="e">
        <f>+IF(AG46=0,"",'Ark1'!#REF!)</f>
        <v>#REF!</v>
      </c>
      <c r="AS46" s="13"/>
      <c r="AT46" s="16" t="e">
        <f>+IF(AG46=0,"",'Ark1'!#REF!)</f>
        <v>#REF!</v>
      </c>
      <c r="AU46" s="16" t="e">
        <f>+IF(AG46=0,"",'Ark1'!#REF!)</f>
        <v>#REF!</v>
      </c>
      <c r="AV46" s="16" t="e">
        <f>+IF(AG46=0,"",'Ark1'!#REF!)</f>
        <v>#REF!</v>
      </c>
      <c r="AW46" s="16" t="e">
        <f>+IF(AG46=0,"",'Ark1'!#REF!)</f>
        <v>#REF!</v>
      </c>
      <c r="AX46" s="61" t="e">
        <f>+IF(AG46=0,"",'Ark1'!#REF!)</f>
        <v>#REF!</v>
      </c>
      <c r="AY46" s="13" t="e">
        <f>+IF(AG46=0,"",'Ark1'!#REF!)</f>
        <v>#REF!</v>
      </c>
      <c r="AZ46" s="13" t="e">
        <f>+IF(AG46=0,"",'Ark1'!#REF!)</f>
        <v>#REF!</v>
      </c>
      <c r="BA46" s="16" t="e">
        <f>+IF(AG46=0,"",'Ark1'!#REF!)</f>
        <v>#REF!</v>
      </c>
      <c r="BB46" s="16" t="e">
        <f>+IF(AG46=0,"",'Ark1'!#REF!)</f>
        <v>#REF!</v>
      </c>
      <c r="BC46" s="16" t="e">
        <f>+IF(AG46=0,"",'Ark1'!#REF!)</f>
        <v>#REF!</v>
      </c>
      <c r="BD46" s="13" t="e">
        <f t="shared" si="1"/>
        <v>#REF!</v>
      </c>
      <c r="BE46" s="13"/>
      <c r="BF46" s="16" t="e">
        <f t="shared" si="2"/>
        <v>#REF!</v>
      </c>
      <c r="BG46" s="47"/>
      <c r="BH46" s="23"/>
      <c r="BI46" s="23"/>
      <c r="BJ46" s="23" t="s">
        <v>486</v>
      </c>
      <c r="BL46"/>
      <c r="BM46"/>
      <c r="BN46"/>
    </row>
    <row r="47" spans="27:69">
      <c r="AA47" s="47"/>
      <c r="AB47" s="3" t="e">
        <f>+'Ark1'!#REF!</f>
        <v>#REF!</v>
      </c>
      <c r="AC47" s="3" t="e">
        <f>+'Ark1'!#REF!</f>
        <v>#REF!</v>
      </c>
      <c r="AD47" s="3" t="str">
        <f t="shared" si="0"/>
        <v>Sau</v>
      </c>
      <c r="AE47" s="3" t="e">
        <f>+'Ark1'!#REF!</f>
        <v>#REF!</v>
      </c>
      <c r="AF47" s="13"/>
      <c r="AG47" s="16" t="e">
        <f>+'Ark1'!#REF!</f>
        <v>#REF!</v>
      </c>
      <c r="AH47" s="13"/>
      <c r="AI47" s="61" t="e">
        <f>+'Ark1'!#REF!</f>
        <v>#REF!</v>
      </c>
      <c r="AJ47" s="13"/>
      <c r="AK47" s="13" t="e">
        <f>+'Ark1'!#REF!</f>
        <v>#REF!</v>
      </c>
      <c r="AL47" s="13" t="e">
        <f>+'Ark1'!#REF!</f>
        <v>#REF!</v>
      </c>
      <c r="AM47" s="13"/>
      <c r="AN47" s="13" t="e">
        <f>+'Ark1'!#REF!</f>
        <v>#REF!</v>
      </c>
      <c r="AO47" s="13"/>
      <c r="AP47" s="61" t="e">
        <f>+'Ark1'!#REF!</f>
        <v>#REF!</v>
      </c>
      <c r="AQ47" s="61"/>
      <c r="AR47" s="16" t="e">
        <f>+IF(AG47=0,"",'Ark1'!#REF!)</f>
        <v>#REF!</v>
      </c>
      <c r="AS47" s="13"/>
      <c r="AT47" s="16" t="e">
        <f>+IF(AG47=0,"",'Ark1'!#REF!)</f>
        <v>#REF!</v>
      </c>
      <c r="AU47" s="16" t="e">
        <f>+IF(AG47=0,"",'Ark1'!#REF!)</f>
        <v>#REF!</v>
      </c>
      <c r="AV47" s="16" t="e">
        <f>+IF(AG47=0,"",'Ark1'!#REF!)</f>
        <v>#REF!</v>
      </c>
      <c r="AW47" s="16" t="e">
        <f>+IF(AG47=0,"",'Ark1'!#REF!)</f>
        <v>#REF!</v>
      </c>
      <c r="AX47" s="61" t="e">
        <f>+IF(AG47=0,"",'Ark1'!#REF!)</f>
        <v>#REF!</v>
      </c>
      <c r="AY47" s="13" t="e">
        <f>+IF(AG47=0,"",'Ark1'!#REF!)</f>
        <v>#REF!</v>
      </c>
      <c r="AZ47" s="13" t="e">
        <f>+IF(AG47=0,"",'Ark1'!#REF!)</f>
        <v>#REF!</v>
      </c>
      <c r="BA47" s="16" t="e">
        <f>+IF(AG47=0,"",'Ark1'!#REF!)</f>
        <v>#REF!</v>
      </c>
      <c r="BB47" s="16" t="e">
        <f>+IF(AG47=0,"",'Ark1'!#REF!)</f>
        <v>#REF!</v>
      </c>
      <c r="BC47" s="16" t="e">
        <f>+IF(AG47=0,"",'Ark1'!#REF!)</f>
        <v>#REF!</v>
      </c>
      <c r="BD47" s="13" t="e">
        <f t="shared" si="1"/>
        <v>#REF!</v>
      </c>
      <c r="BE47" s="13"/>
      <c r="BF47" s="16" t="e">
        <f t="shared" si="2"/>
        <v>#REF!</v>
      </c>
      <c r="BG47" s="47"/>
      <c r="BH47" s="23"/>
      <c r="BI47" s="23"/>
      <c r="BJ47" s="23" t="s">
        <v>487</v>
      </c>
      <c r="BL47"/>
      <c r="BM47"/>
      <c r="BN47"/>
    </row>
    <row r="48" spans="27:69">
      <c r="AA48" s="47"/>
      <c r="AB48" s="3" t="e">
        <f>+'Ark1'!#REF!</f>
        <v>#REF!</v>
      </c>
      <c r="AC48" s="3" t="e">
        <f>+'Ark1'!#REF!</f>
        <v>#REF!</v>
      </c>
      <c r="AD48" s="3" t="str">
        <f t="shared" si="0"/>
        <v>Dielam</v>
      </c>
      <c r="AE48" s="3" t="e">
        <f>+'Ark1'!#REF!</f>
        <v>#REF!</v>
      </c>
      <c r="AF48" s="13"/>
      <c r="AG48" s="16" t="e">
        <f>+'Ark1'!#REF!</f>
        <v>#REF!</v>
      </c>
      <c r="AH48" s="13"/>
      <c r="AI48" s="61" t="e">
        <f>+'Ark1'!#REF!</f>
        <v>#REF!</v>
      </c>
      <c r="AJ48" s="13"/>
      <c r="AK48" s="13" t="e">
        <f>+'Ark1'!#REF!</f>
        <v>#REF!</v>
      </c>
      <c r="AL48" s="13" t="e">
        <f>+'Ark1'!#REF!</f>
        <v>#REF!</v>
      </c>
      <c r="AM48" s="13"/>
      <c r="AN48" s="13" t="e">
        <f>+'Ark1'!#REF!</f>
        <v>#REF!</v>
      </c>
      <c r="AO48" s="13"/>
      <c r="AP48" s="61" t="e">
        <f>+'Ark1'!#REF!</f>
        <v>#REF!</v>
      </c>
      <c r="AQ48" s="61"/>
      <c r="AR48" s="16" t="e">
        <f>+IF(AG48=0,"",'Ark1'!#REF!)</f>
        <v>#REF!</v>
      </c>
      <c r="AS48" s="13"/>
      <c r="AT48" s="16" t="e">
        <f>+IF(AG48=0,"",'Ark1'!#REF!)</f>
        <v>#REF!</v>
      </c>
      <c r="AU48" s="16" t="e">
        <f>+IF(AG48=0,"",'Ark1'!#REF!)</f>
        <v>#REF!</v>
      </c>
      <c r="AV48" s="16" t="e">
        <f>+IF(AG48=0,"",'Ark1'!#REF!)</f>
        <v>#REF!</v>
      </c>
      <c r="AW48" s="16" t="e">
        <f>+IF(AG48=0,"",'Ark1'!#REF!)</f>
        <v>#REF!</v>
      </c>
      <c r="AX48" s="61" t="e">
        <f>+IF(AG48=0,"",'Ark1'!#REF!)</f>
        <v>#REF!</v>
      </c>
      <c r="AY48" s="13" t="e">
        <f>+IF(AG48=0,"",'Ark1'!#REF!)</f>
        <v>#REF!</v>
      </c>
      <c r="AZ48" s="13" t="e">
        <f>+IF(AG48=0,"",'Ark1'!#REF!)</f>
        <v>#REF!</v>
      </c>
      <c r="BA48" s="16" t="e">
        <f>+IF(AG48=0,"",'Ark1'!#REF!)</f>
        <v>#REF!</v>
      </c>
      <c r="BB48" s="16" t="e">
        <f>+IF(AG48=0,"",'Ark1'!#REF!)</f>
        <v>#REF!</v>
      </c>
      <c r="BC48" s="16" t="e">
        <f>+IF(AG48=0,"",'Ark1'!#REF!)</f>
        <v>#REF!</v>
      </c>
      <c r="BD48" s="13" t="e">
        <f t="shared" si="1"/>
        <v>#REF!</v>
      </c>
      <c r="BE48" s="13"/>
      <c r="BF48" s="16" t="e">
        <f t="shared" si="2"/>
        <v>#REF!</v>
      </c>
      <c r="BG48" s="47"/>
      <c r="BH48" s="23"/>
      <c r="BI48" s="23"/>
      <c r="BJ48" s="23" t="s">
        <v>483</v>
      </c>
      <c r="BL48"/>
      <c r="BM48"/>
      <c r="BN48"/>
    </row>
    <row r="49" spans="27:66">
      <c r="AA49" s="47"/>
      <c r="AB49" s="3" t="e">
        <f>+'Ark1'!#REF!</f>
        <v>#REF!</v>
      </c>
      <c r="AC49" s="3" t="e">
        <f>+'Ark1'!#REF!</f>
        <v>#REF!</v>
      </c>
      <c r="AD49" s="3" t="str">
        <f t="shared" si="0"/>
        <v>Lam</v>
      </c>
      <c r="AE49" s="3" t="e">
        <f>+'Ark1'!#REF!</f>
        <v>#REF!</v>
      </c>
      <c r="AF49" s="13"/>
      <c r="AG49" s="16" t="e">
        <f>+'Ark1'!#REF!</f>
        <v>#REF!</v>
      </c>
      <c r="AH49" s="13"/>
      <c r="AI49" s="61" t="e">
        <f>+'Ark1'!#REF!</f>
        <v>#REF!</v>
      </c>
      <c r="AJ49" s="13"/>
      <c r="AK49" s="13" t="e">
        <f>+'Ark1'!#REF!</f>
        <v>#REF!</v>
      </c>
      <c r="AL49" s="13" t="e">
        <f>+'Ark1'!#REF!</f>
        <v>#REF!</v>
      </c>
      <c r="AM49" s="13"/>
      <c r="AN49" s="13" t="e">
        <f>+'Ark1'!#REF!</f>
        <v>#REF!</v>
      </c>
      <c r="AO49" s="13"/>
      <c r="AP49" s="61" t="e">
        <f>+'Ark1'!#REF!</f>
        <v>#REF!</v>
      </c>
      <c r="AQ49" s="61"/>
      <c r="AR49" s="16" t="e">
        <f>+IF(AG49=0,"",'Ark1'!#REF!)</f>
        <v>#REF!</v>
      </c>
      <c r="AS49" s="13"/>
      <c r="AT49" s="16" t="e">
        <f>+IF(AG49=0,"",'Ark1'!#REF!)</f>
        <v>#REF!</v>
      </c>
      <c r="AU49" s="16" t="e">
        <f>+IF(AG49=0,"",'Ark1'!#REF!)</f>
        <v>#REF!</v>
      </c>
      <c r="AV49" s="16" t="e">
        <f>+IF(AG49=0,"",'Ark1'!#REF!)</f>
        <v>#REF!</v>
      </c>
      <c r="AW49" s="16" t="e">
        <f>+IF(AG49=0,"",'Ark1'!#REF!)</f>
        <v>#REF!</v>
      </c>
      <c r="AX49" s="61" t="e">
        <f>+IF(AG49=0,"",'Ark1'!#REF!)</f>
        <v>#REF!</v>
      </c>
      <c r="AY49" s="13" t="e">
        <f>+IF(AG49=0,"",'Ark1'!#REF!)</f>
        <v>#REF!</v>
      </c>
      <c r="AZ49" s="13" t="e">
        <f>+IF(AG49=0,"",'Ark1'!#REF!)</f>
        <v>#REF!</v>
      </c>
      <c r="BA49" s="16" t="e">
        <f>+IF(AG49=0,"",'Ark1'!#REF!)</f>
        <v>#REF!</v>
      </c>
      <c r="BB49" s="16" t="e">
        <f>+IF(AG49=0,"",'Ark1'!#REF!)</f>
        <v>#REF!</v>
      </c>
      <c r="BC49" s="16" t="e">
        <f>+IF(AG49=0,"",'Ark1'!#REF!)</f>
        <v>#REF!</v>
      </c>
      <c r="BD49" s="13" t="e">
        <f t="shared" si="1"/>
        <v>#REF!</v>
      </c>
      <c r="BE49" s="13"/>
      <c r="BF49" s="16" t="e">
        <f t="shared" si="2"/>
        <v>#REF!</v>
      </c>
      <c r="BG49" s="47"/>
      <c r="BH49" s="23"/>
      <c r="BI49" s="23"/>
      <c r="BJ49" s="23" t="s">
        <v>484</v>
      </c>
      <c r="BL49"/>
      <c r="BM49"/>
      <c r="BN49"/>
    </row>
    <row r="50" spans="27:66">
      <c r="AA50" s="47"/>
      <c r="AB50" s="3" t="e">
        <f>+'Ark1'!#REF!</f>
        <v>#REF!</v>
      </c>
      <c r="AC50" s="3" t="e">
        <f>+'Ark1'!#REF!</f>
        <v>#REF!</v>
      </c>
      <c r="AD50" s="3" t="str">
        <f t="shared" si="0"/>
        <v>Vær</v>
      </c>
      <c r="AE50" s="3" t="e">
        <f>+'Ark1'!#REF!</f>
        <v>#REF!</v>
      </c>
      <c r="AF50" s="13"/>
      <c r="AG50" s="16" t="e">
        <f>+'Ark1'!#REF!</f>
        <v>#REF!</v>
      </c>
      <c r="AH50" s="13"/>
      <c r="AI50" s="61" t="e">
        <f>+'Ark1'!#REF!</f>
        <v>#REF!</v>
      </c>
      <c r="AJ50" s="13"/>
      <c r="AK50" s="13" t="e">
        <f>+'Ark1'!#REF!</f>
        <v>#REF!</v>
      </c>
      <c r="AL50" s="13" t="e">
        <f>+'Ark1'!#REF!</f>
        <v>#REF!</v>
      </c>
      <c r="AM50" s="13"/>
      <c r="AN50" s="13" t="e">
        <f>+'Ark1'!#REF!</f>
        <v>#REF!</v>
      </c>
      <c r="AO50" s="13"/>
      <c r="AP50" s="61" t="e">
        <f>+'Ark1'!#REF!</f>
        <v>#REF!</v>
      </c>
      <c r="AQ50" s="61"/>
      <c r="AR50" s="16" t="e">
        <f>+IF(AG50=0,"",'Ark1'!#REF!)</f>
        <v>#REF!</v>
      </c>
      <c r="AS50" s="13"/>
      <c r="AT50" s="16" t="e">
        <f>+IF(AG50=0,"",'Ark1'!#REF!)</f>
        <v>#REF!</v>
      </c>
      <c r="AU50" s="16" t="e">
        <f>+IF(AG50=0,"",'Ark1'!#REF!)</f>
        <v>#REF!</v>
      </c>
      <c r="AV50" s="16" t="e">
        <f>+IF(AG50=0,"",'Ark1'!#REF!)</f>
        <v>#REF!</v>
      </c>
      <c r="AW50" s="16" t="e">
        <f>+IF(AG50=0,"",'Ark1'!#REF!)</f>
        <v>#REF!</v>
      </c>
      <c r="AX50" s="61" t="e">
        <f>+IF(AG50=0,"",'Ark1'!#REF!)</f>
        <v>#REF!</v>
      </c>
      <c r="AY50" s="13" t="e">
        <f>+IF(AG50=0,"",'Ark1'!#REF!)</f>
        <v>#REF!</v>
      </c>
      <c r="AZ50" s="13" t="e">
        <f>+IF(AG50=0,"",'Ark1'!#REF!)</f>
        <v>#REF!</v>
      </c>
      <c r="BA50" s="16" t="e">
        <f>+IF(AG50=0,"",'Ark1'!#REF!)</f>
        <v>#REF!</v>
      </c>
      <c r="BB50" s="16" t="e">
        <f>+IF(AG50=0,"",'Ark1'!#REF!)</f>
        <v>#REF!</v>
      </c>
      <c r="BC50" s="16" t="e">
        <f>+IF(AG50=0,"",'Ark1'!#REF!)</f>
        <v>#REF!</v>
      </c>
      <c r="BD50" s="13" t="e">
        <f t="shared" si="1"/>
        <v>#REF!</v>
      </c>
      <c r="BE50" s="13"/>
      <c r="BF50" s="16" t="e">
        <f t="shared" si="2"/>
        <v>#REF!</v>
      </c>
      <c r="BG50" s="47"/>
      <c r="BH50" s="23"/>
      <c r="BI50" s="23"/>
      <c r="BJ50" s="23" t="s">
        <v>485</v>
      </c>
      <c r="BL50"/>
      <c r="BM50"/>
      <c r="BN50"/>
    </row>
    <row r="51" spans="27:66">
      <c r="AA51" s="47"/>
      <c r="AB51" s="48" t="e">
        <f>+'Ark1'!#REF!</f>
        <v>#REF!</v>
      </c>
      <c r="AC51" s="48" t="e">
        <f>+'Ark1'!#REF!</f>
        <v>#REF!</v>
      </c>
      <c r="AD51" s="48" t="str">
        <f t="shared" si="0"/>
        <v>Ung sau</v>
      </c>
      <c r="AE51" s="48" t="e">
        <f>+'Ark1'!#REF!</f>
        <v>#REF!</v>
      </c>
      <c r="AF51" s="49"/>
      <c r="AG51" s="152" t="e">
        <f>+'Ark1'!#REF!</f>
        <v>#REF!</v>
      </c>
      <c r="AH51" s="49"/>
      <c r="AI51" s="99" t="e">
        <f>+'Ark1'!#REF!</f>
        <v>#REF!</v>
      </c>
      <c r="AJ51" s="49"/>
      <c r="AK51" s="49" t="e">
        <f>+'Ark1'!#REF!</f>
        <v>#REF!</v>
      </c>
      <c r="AL51" s="49" t="e">
        <f>+'Ark1'!#REF!</f>
        <v>#REF!</v>
      </c>
      <c r="AM51" s="49"/>
      <c r="AN51" s="49" t="e">
        <f>+'Ark1'!#REF!</f>
        <v>#REF!</v>
      </c>
      <c r="AO51" s="49"/>
      <c r="AP51" s="99" t="e">
        <f>+'Ark1'!#REF!</f>
        <v>#REF!</v>
      </c>
      <c r="AQ51" s="99"/>
      <c r="AR51" s="152" t="e">
        <f>+IF(AG51=0,"",'Ark1'!#REF!)</f>
        <v>#REF!</v>
      </c>
      <c r="AS51" s="49"/>
      <c r="AT51" s="152" t="e">
        <f>+IF(AG51=0,"",'Ark1'!#REF!)</f>
        <v>#REF!</v>
      </c>
      <c r="AU51" s="152" t="e">
        <f>+IF(AG51=0,"",'Ark1'!#REF!)</f>
        <v>#REF!</v>
      </c>
      <c r="AV51" s="152" t="e">
        <f>+IF(AG51=0,"",'Ark1'!#REF!)</f>
        <v>#REF!</v>
      </c>
      <c r="AW51" s="152" t="e">
        <f>+IF(AG51=0,"",'Ark1'!#REF!)</f>
        <v>#REF!</v>
      </c>
      <c r="AX51" s="99" t="e">
        <f>+IF(AG51=0,"",'Ark1'!#REF!)</f>
        <v>#REF!</v>
      </c>
      <c r="AY51" s="49" t="e">
        <f>+IF(AG51=0,"",'Ark1'!#REF!)</f>
        <v>#REF!</v>
      </c>
      <c r="AZ51" s="49" t="e">
        <f>+IF(AG51=0,"",'Ark1'!#REF!)</f>
        <v>#REF!</v>
      </c>
      <c r="BA51" s="152" t="e">
        <f>+IF(AG51=0,"",'Ark1'!#REF!)</f>
        <v>#REF!</v>
      </c>
      <c r="BB51" s="152" t="e">
        <f>+IF(AG51=0,"",'Ark1'!#REF!)</f>
        <v>#REF!</v>
      </c>
      <c r="BC51" s="152" t="e">
        <f>+IF(AG51=0,"",'Ark1'!#REF!)</f>
        <v>#REF!</v>
      </c>
      <c r="BD51" s="49" t="e">
        <f t="shared" si="1"/>
        <v>#REF!</v>
      </c>
      <c r="BE51" s="49"/>
      <c r="BF51" s="152" t="e">
        <f t="shared" si="2"/>
        <v>#REF!</v>
      </c>
      <c r="BG51" s="47"/>
      <c r="BH51" s="23"/>
      <c r="BI51" s="23"/>
      <c r="BJ51" s="23" t="s">
        <v>486</v>
      </c>
      <c r="BL51"/>
      <c r="BM51"/>
      <c r="BN51"/>
    </row>
    <row r="52" spans="27:66">
      <c r="AA52" s="47"/>
      <c r="AB52" s="48" t="e">
        <f>+'Ark1'!#REF!</f>
        <v>#REF!</v>
      </c>
      <c r="AC52" s="48" t="e">
        <f>+'Ark1'!#REF!</f>
        <v>#REF!</v>
      </c>
      <c r="AD52" s="48" t="str">
        <f t="shared" si="0"/>
        <v>Sau</v>
      </c>
      <c r="AE52" s="48" t="e">
        <f>+'Ark1'!#REF!</f>
        <v>#REF!</v>
      </c>
      <c r="AF52" s="49"/>
      <c r="AG52" s="152" t="e">
        <f>+'Ark1'!#REF!</f>
        <v>#REF!</v>
      </c>
      <c r="AH52" s="49"/>
      <c r="AI52" s="99" t="e">
        <f>+'Ark1'!#REF!</f>
        <v>#REF!</v>
      </c>
      <c r="AJ52" s="49"/>
      <c r="AK52" s="49" t="e">
        <f>+'Ark1'!#REF!</f>
        <v>#REF!</v>
      </c>
      <c r="AL52" s="49" t="e">
        <f>+'Ark1'!#REF!</f>
        <v>#REF!</v>
      </c>
      <c r="AM52" s="49"/>
      <c r="AN52" s="49" t="e">
        <f>+'Ark1'!#REF!</f>
        <v>#REF!</v>
      </c>
      <c r="AO52" s="49"/>
      <c r="AP52" s="99" t="e">
        <f>+'Ark1'!#REF!</f>
        <v>#REF!</v>
      </c>
      <c r="AQ52" s="99"/>
      <c r="AR52" s="152" t="e">
        <f>+IF(AG52=0,"",'Ark1'!#REF!)</f>
        <v>#REF!</v>
      </c>
      <c r="AS52" s="49"/>
      <c r="AT52" s="152" t="e">
        <f>+IF(AG52=0,"",'Ark1'!#REF!)</f>
        <v>#REF!</v>
      </c>
      <c r="AU52" s="152" t="e">
        <f>+IF(AG52=0,"",'Ark1'!#REF!)</f>
        <v>#REF!</v>
      </c>
      <c r="AV52" s="152" t="e">
        <f>+IF(AG52=0,"",'Ark1'!#REF!)</f>
        <v>#REF!</v>
      </c>
      <c r="AW52" s="152" t="e">
        <f>+IF(AG52=0,"",'Ark1'!#REF!)</f>
        <v>#REF!</v>
      </c>
      <c r="AX52" s="99" t="e">
        <f>+IF(AG52=0,"",'Ark1'!#REF!)</f>
        <v>#REF!</v>
      </c>
      <c r="AY52" s="49" t="e">
        <f>+IF(AG52=0,"",'Ark1'!#REF!)</f>
        <v>#REF!</v>
      </c>
      <c r="AZ52" s="49" t="e">
        <f>+IF(AG52=0,"",'Ark1'!#REF!)</f>
        <v>#REF!</v>
      </c>
      <c r="BA52" s="152" t="e">
        <f>+IF(AG52=0,"",'Ark1'!#REF!)</f>
        <v>#REF!</v>
      </c>
      <c r="BB52" s="152" t="e">
        <f>+IF(AG52=0,"",'Ark1'!#REF!)</f>
        <v>#REF!</v>
      </c>
      <c r="BC52" s="152" t="e">
        <f>+IF(AG52=0,"",'Ark1'!#REF!)</f>
        <v>#REF!</v>
      </c>
      <c r="BD52" s="49" t="e">
        <f t="shared" si="1"/>
        <v>#REF!</v>
      </c>
      <c r="BE52" s="49"/>
      <c r="BF52" s="152" t="e">
        <f t="shared" si="2"/>
        <v>#REF!</v>
      </c>
      <c r="BG52" s="47"/>
      <c r="BH52" s="23"/>
      <c r="BI52" s="23"/>
      <c r="BJ52" s="23" t="s">
        <v>487</v>
      </c>
      <c r="BL52"/>
      <c r="BM52"/>
      <c r="BN52"/>
    </row>
    <row r="53" spans="27:66">
      <c r="AA53" s="47"/>
      <c r="AB53" s="48" t="e">
        <f>+'Ark1'!#REF!</f>
        <v>#REF!</v>
      </c>
      <c r="AC53" s="48" t="e">
        <f>+'Ark1'!#REF!</f>
        <v>#REF!</v>
      </c>
      <c r="AD53" s="48" t="str">
        <f t="shared" si="0"/>
        <v>Dielam</v>
      </c>
      <c r="AE53" s="48" t="e">
        <f>+'Ark1'!#REF!</f>
        <v>#REF!</v>
      </c>
      <c r="AF53" s="49"/>
      <c r="AG53" s="152" t="e">
        <f>+'Ark1'!#REF!</f>
        <v>#REF!</v>
      </c>
      <c r="AH53" s="49"/>
      <c r="AI53" s="99" t="e">
        <f>+'Ark1'!#REF!</f>
        <v>#REF!</v>
      </c>
      <c r="AJ53" s="49"/>
      <c r="AK53" s="49" t="e">
        <f>+'Ark1'!#REF!</f>
        <v>#REF!</v>
      </c>
      <c r="AL53" s="49" t="e">
        <f>+'Ark1'!#REF!</f>
        <v>#REF!</v>
      </c>
      <c r="AM53" s="49"/>
      <c r="AN53" s="49" t="e">
        <f>+'Ark1'!#REF!</f>
        <v>#REF!</v>
      </c>
      <c r="AO53" s="49"/>
      <c r="AP53" s="99" t="e">
        <f>+'Ark1'!#REF!</f>
        <v>#REF!</v>
      </c>
      <c r="AQ53" s="99"/>
      <c r="AR53" s="152" t="e">
        <f>+IF(AG53=0,"",'Ark1'!#REF!)</f>
        <v>#REF!</v>
      </c>
      <c r="AS53" s="49"/>
      <c r="AT53" s="152" t="e">
        <f>+IF(AG53=0,"",'Ark1'!#REF!)</f>
        <v>#REF!</v>
      </c>
      <c r="AU53" s="152" t="e">
        <f>+IF(AG53=0,"",'Ark1'!#REF!)</f>
        <v>#REF!</v>
      </c>
      <c r="AV53" s="152" t="e">
        <f>+IF(AG53=0,"",'Ark1'!#REF!)</f>
        <v>#REF!</v>
      </c>
      <c r="AW53" s="152" t="e">
        <f>+IF(AG53=0,"",'Ark1'!#REF!)</f>
        <v>#REF!</v>
      </c>
      <c r="AX53" s="99" t="e">
        <f>+IF(AG53=0,"",'Ark1'!#REF!)</f>
        <v>#REF!</v>
      </c>
      <c r="AY53" s="49" t="e">
        <f>+IF(AG53=0,"",'Ark1'!#REF!)</f>
        <v>#REF!</v>
      </c>
      <c r="AZ53" s="49" t="e">
        <f>+IF(AG53=0,"",'Ark1'!#REF!)</f>
        <v>#REF!</v>
      </c>
      <c r="BA53" s="152" t="e">
        <f>+IF(AG53=0,"",'Ark1'!#REF!)</f>
        <v>#REF!</v>
      </c>
      <c r="BB53" s="152" t="e">
        <f>+IF(AG53=0,"",'Ark1'!#REF!)</f>
        <v>#REF!</v>
      </c>
      <c r="BC53" s="152" t="e">
        <f>+IF(AG53=0,"",'Ark1'!#REF!)</f>
        <v>#REF!</v>
      </c>
      <c r="BD53" s="49" t="e">
        <f t="shared" si="1"/>
        <v>#REF!</v>
      </c>
      <c r="BE53" s="49"/>
      <c r="BF53" s="152" t="e">
        <f t="shared" si="2"/>
        <v>#REF!</v>
      </c>
      <c r="BG53" s="47"/>
      <c r="BH53" s="23"/>
      <c r="BI53" s="23"/>
      <c r="BJ53" s="23" t="s">
        <v>483</v>
      </c>
      <c r="BL53"/>
      <c r="BM53"/>
      <c r="BN53"/>
    </row>
    <row r="54" spans="27:66">
      <c r="AA54" s="47"/>
      <c r="AB54" s="48" t="e">
        <f>+'Ark1'!#REF!</f>
        <v>#REF!</v>
      </c>
      <c r="AC54" s="48" t="e">
        <f>+'Ark1'!#REF!</f>
        <v>#REF!</v>
      </c>
      <c r="AD54" s="48" t="str">
        <f t="shared" si="0"/>
        <v>Lam</v>
      </c>
      <c r="AE54" s="48" t="e">
        <f>+'Ark1'!#REF!</f>
        <v>#REF!</v>
      </c>
      <c r="AF54" s="49"/>
      <c r="AG54" s="152" t="e">
        <f>+'Ark1'!#REF!</f>
        <v>#REF!</v>
      </c>
      <c r="AH54" s="49"/>
      <c r="AI54" s="99" t="e">
        <f>+'Ark1'!#REF!</f>
        <v>#REF!</v>
      </c>
      <c r="AJ54" s="49"/>
      <c r="AK54" s="49" t="e">
        <f>+'Ark1'!#REF!</f>
        <v>#REF!</v>
      </c>
      <c r="AL54" s="49" t="e">
        <f>+'Ark1'!#REF!</f>
        <v>#REF!</v>
      </c>
      <c r="AM54" s="49"/>
      <c r="AN54" s="49" t="e">
        <f>+'Ark1'!#REF!</f>
        <v>#REF!</v>
      </c>
      <c r="AO54" s="49"/>
      <c r="AP54" s="99" t="e">
        <f>+'Ark1'!#REF!</f>
        <v>#REF!</v>
      </c>
      <c r="AQ54" s="99"/>
      <c r="AR54" s="152" t="e">
        <f>+IF(AG54=0,"",'Ark1'!#REF!)</f>
        <v>#REF!</v>
      </c>
      <c r="AS54" s="49"/>
      <c r="AT54" s="152" t="e">
        <f>+IF(AG54=0,"",'Ark1'!#REF!)</f>
        <v>#REF!</v>
      </c>
      <c r="AU54" s="152" t="e">
        <f>+IF(AG54=0,"",'Ark1'!#REF!)</f>
        <v>#REF!</v>
      </c>
      <c r="AV54" s="152" t="e">
        <f>+IF(AG54=0,"",'Ark1'!#REF!)</f>
        <v>#REF!</v>
      </c>
      <c r="AW54" s="152" t="e">
        <f>+IF(AG54=0,"",'Ark1'!#REF!)</f>
        <v>#REF!</v>
      </c>
      <c r="AX54" s="99" t="e">
        <f>+IF(AG54=0,"",'Ark1'!#REF!)</f>
        <v>#REF!</v>
      </c>
      <c r="AY54" s="49" t="e">
        <f>+IF(AG54=0,"",'Ark1'!#REF!)</f>
        <v>#REF!</v>
      </c>
      <c r="AZ54" s="49" t="e">
        <f>+IF(AG54=0,"",'Ark1'!#REF!)</f>
        <v>#REF!</v>
      </c>
      <c r="BA54" s="152" t="e">
        <f>+IF(AG54=0,"",'Ark1'!#REF!)</f>
        <v>#REF!</v>
      </c>
      <c r="BB54" s="152" t="e">
        <f>+IF(AG54=0,"",'Ark1'!#REF!)</f>
        <v>#REF!</v>
      </c>
      <c r="BC54" s="152" t="e">
        <f>+IF(AG54=0,"",'Ark1'!#REF!)</f>
        <v>#REF!</v>
      </c>
      <c r="BD54" s="49" t="e">
        <f t="shared" si="1"/>
        <v>#REF!</v>
      </c>
      <c r="BE54" s="49"/>
      <c r="BF54" s="152" t="e">
        <f t="shared" si="2"/>
        <v>#REF!</v>
      </c>
      <c r="BG54" s="47"/>
      <c r="BH54" s="23"/>
      <c r="BI54" s="23"/>
      <c r="BJ54" s="23" t="s">
        <v>484</v>
      </c>
      <c r="BL54"/>
      <c r="BM54"/>
      <c r="BN54"/>
    </row>
    <row r="55" spans="27:66">
      <c r="AA55" s="47"/>
      <c r="AB55" s="48" t="e">
        <f>+'Ark1'!#REF!</f>
        <v>#REF!</v>
      </c>
      <c r="AC55" s="48" t="e">
        <f>+'Ark1'!#REF!</f>
        <v>#REF!</v>
      </c>
      <c r="AD55" s="48" t="str">
        <f t="shared" si="0"/>
        <v>Vær</v>
      </c>
      <c r="AE55" s="48" t="e">
        <f>+'Ark1'!#REF!</f>
        <v>#REF!</v>
      </c>
      <c r="AF55" s="49"/>
      <c r="AG55" s="152" t="e">
        <f>+'Ark1'!#REF!</f>
        <v>#REF!</v>
      </c>
      <c r="AH55" s="49"/>
      <c r="AI55" s="99" t="e">
        <f>+'Ark1'!#REF!</f>
        <v>#REF!</v>
      </c>
      <c r="AJ55" s="49"/>
      <c r="AK55" s="49" t="e">
        <f>+'Ark1'!#REF!</f>
        <v>#REF!</v>
      </c>
      <c r="AL55" s="49" t="e">
        <f>+'Ark1'!#REF!</f>
        <v>#REF!</v>
      </c>
      <c r="AM55" s="49"/>
      <c r="AN55" s="49" t="e">
        <f>+'Ark1'!#REF!</f>
        <v>#REF!</v>
      </c>
      <c r="AO55" s="49"/>
      <c r="AP55" s="99" t="e">
        <f>+'Ark1'!#REF!</f>
        <v>#REF!</v>
      </c>
      <c r="AQ55" s="99"/>
      <c r="AR55" s="152" t="e">
        <f>+IF(AG55=0,"",'Ark1'!#REF!)</f>
        <v>#REF!</v>
      </c>
      <c r="AS55" s="49"/>
      <c r="AT55" s="152" t="e">
        <f>+IF(AG55=0,"",'Ark1'!#REF!)</f>
        <v>#REF!</v>
      </c>
      <c r="AU55" s="152" t="e">
        <f>+IF(AG55=0,"",'Ark1'!#REF!)</f>
        <v>#REF!</v>
      </c>
      <c r="AV55" s="152" t="e">
        <f>+IF(AG55=0,"",'Ark1'!#REF!)</f>
        <v>#REF!</v>
      </c>
      <c r="AW55" s="152" t="e">
        <f>+IF(AG55=0,"",'Ark1'!#REF!)</f>
        <v>#REF!</v>
      </c>
      <c r="AX55" s="99" t="e">
        <f>+IF(AG55=0,"",'Ark1'!#REF!)</f>
        <v>#REF!</v>
      </c>
      <c r="AY55" s="49" t="e">
        <f>+IF(AG55=0,"",'Ark1'!#REF!)</f>
        <v>#REF!</v>
      </c>
      <c r="AZ55" s="49" t="e">
        <f>+IF(AG55=0,"",'Ark1'!#REF!)</f>
        <v>#REF!</v>
      </c>
      <c r="BA55" s="152" t="e">
        <f>+IF(AG55=0,"",'Ark1'!#REF!)</f>
        <v>#REF!</v>
      </c>
      <c r="BB55" s="152" t="e">
        <f>+IF(AG55=0,"",'Ark1'!#REF!)</f>
        <v>#REF!</v>
      </c>
      <c r="BC55" s="152" t="e">
        <f>+IF(AG55=0,"",'Ark1'!#REF!)</f>
        <v>#REF!</v>
      </c>
      <c r="BD55" s="49" t="e">
        <f t="shared" si="1"/>
        <v>#REF!</v>
      </c>
      <c r="BE55" s="49"/>
      <c r="BF55" s="152" t="e">
        <f t="shared" si="2"/>
        <v>#REF!</v>
      </c>
      <c r="BG55" s="47"/>
      <c r="BH55" s="23"/>
      <c r="BI55" s="23"/>
      <c r="BJ55" s="23" t="s">
        <v>485</v>
      </c>
      <c r="BL55"/>
      <c r="BM55"/>
      <c r="BN55"/>
    </row>
    <row r="56" spans="27:66">
      <c r="AA56" s="47"/>
      <c r="AB56" s="3" t="e">
        <f>+'Ark1'!#REF!</f>
        <v>#REF!</v>
      </c>
      <c r="AC56" s="3" t="e">
        <f>+'Ark1'!#REF!</f>
        <v>#REF!</v>
      </c>
      <c r="AD56" s="3" t="str">
        <f t="shared" si="0"/>
        <v>Ung sau</v>
      </c>
      <c r="AE56" s="3" t="e">
        <f>+'Ark1'!#REF!</f>
        <v>#REF!</v>
      </c>
      <c r="AF56" s="13"/>
      <c r="AG56" s="16" t="e">
        <f>+'Ark1'!#REF!</f>
        <v>#REF!</v>
      </c>
      <c r="AH56" s="13"/>
      <c r="AI56" s="61" t="e">
        <f>+'Ark1'!#REF!</f>
        <v>#REF!</v>
      </c>
      <c r="AJ56" s="13"/>
      <c r="AK56" s="13" t="e">
        <f>+'Ark1'!#REF!</f>
        <v>#REF!</v>
      </c>
      <c r="AL56" s="13" t="e">
        <f>+'Ark1'!#REF!</f>
        <v>#REF!</v>
      </c>
      <c r="AM56" s="13"/>
      <c r="AN56" s="13" t="e">
        <f>+'Ark1'!#REF!</f>
        <v>#REF!</v>
      </c>
      <c r="AO56" s="13"/>
      <c r="AP56" s="61" t="e">
        <f>+'Ark1'!#REF!</f>
        <v>#REF!</v>
      </c>
      <c r="AQ56" s="61"/>
      <c r="AR56" s="16" t="e">
        <f>+IF(AG56=0,"",'Ark1'!#REF!)</f>
        <v>#REF!</v>
      </c>
      <c r="AS56" s="13"/>
      <c r="AT56" s="16" t="e">
        <f>+IF(AG56=0,"",'Ark1'!#REF!)</f>
        <v>#REF!</v>
      </c>
      <c r="AU56" s="16" t="e">
        <f>+IF(AG56=0,"",'Ark1'!#REF!)</f>
        <v>#REF!</v>
      </c>
      <c r="AV56" s="16" t="e">
        <f>+IF(AG56=0,"",'Ark1'!#REF!)</f>
        <v>#REF!</v>
      </c>
      <c r="AW56" s="16" t="e">
        <f>+IF(AG56=0,"",'Ark1'!#REF!)</f>
        <v>#REF!</v>
      </c>
      <c r="AX56" s="61" t="e">
        <f>+IF(AG56=0,"",'Ark1'!#REF!)</f>
        <v>#REF!</v>
      </c>
      <c r="AY56" s="13" t="e">
        <f>+IF(AG56=0,"",'Ark1'!#REF!)</f>
        <v>#REF!</v>
      </c>
      <c r="AZ56" s="13" t="e">
        <f>+IF(AG56=0,"",'Ark1'!#REF!)</f>
        <v>#REF!</v>
      </c>
      <c r="BA56" s="16" t="e">
        <f>+IF(AG56=0,"",'Ark1'!#REF!)</f>
        <v>#REF!</v>
      </c>
      <c r="BB56" s="16" t="e">
        <f>+IF(AG56=0,"",'Ark1'!#REF!)</f>
        <v>#REF!</v>
      </c>
      <c r="BC56" s="16" t="e">
        <f>+IF(AG56=0,"",'Ark1'!#REF!)</f>
        <v>#REF!</v>
      </c>
      <c r="BD56" s="13" t="e">
        <f t="shared" si="1"/>
        <v>#REF!</v>
      </c>
      <c r="BE56" s="13"/>
      <c r="BF56" s="16" t="e">
        <f t="shared" si="2"/>
        <v>#REF!</v>
      </c>
      <c r="BG56" s="47"/>
      <c r="BH56" s="23"/>
      <c r="BI56" s="23"/>
      <c r="BJ56" s="23" t="s">
        <v>486</v>
      </c>
      <c r="BL56"/>
      <c r="BM56"/>
      <c r="BN56"/>
    </row>
    <row r="57" spans="27:66">
      <c r="AA57" s="47"/>
      <c r="AB57" s="3" t="e">
        <f>+'Ark1'!#REF!</f>
        <v>#REF!</v>
      </c>
      <c r="AC57" s="3" t="e">
        <f>+'Ark1'!#REF!</f>
        <v>#REF!</v>
      </c>
      <c r="AD57" s="3" t="str">
        <f t="shared" si="0"/>
        <v>Sau</v>
      </c>
      <c r="AE57" s="3" t="e">
        <f>+'Ark1'!#REF!</f>
        <v>#REF!</v>
      </c>
      <c r="AF57" s="13"/>
      <c r="AG57" s="16" t="e">
        <f>+'Ark1'!#REF!</f>
        <v>#REF!</v>
      </c>
      <c r="AH57" s="13"/>
      <c r="AI57" s="61" t="e">
        <f>+'Ark1'!#REF!</f>
        <v>#REF!</v>
      </c>
      <c r="AJ57" s="13"/>
      <c r="AK57" s="13" t="e">
        <f>+'Ark1'!#REF!</f>
        <v>#REF!</v>
      </c>
      <c r="AL57" s="13" t="e">
        <f>+'Ark1'!#REF!</f>
        <v>#REF!</v>
      </c>
      <c r="AM57" s="13"/>
      <c r="AN57" s="13" t="e">
        <f>+'Ark1'!#REF!</f>
        <v>#REF!</v>
      </c>
      <c r="AO57" s="13"/>
      <c r="AP57" s="61" t="e">
        <f>+'Ark1'!#REF!</f>
        <v>#REF!</v>
      </c>
      <c r="AQ57" s="61"/>
      <c r="AR57" s="16" t="e">
        <f>+IF(AG57=0,"",'Ark1'!#REF!)</f>
        <v>#REF!</v>
      </c>
      <c r="AS57" s="13"/>
      <c r="AT57" s="16" t="e">
        <f>+IF(AG57=0,"",'Ark1'!#REF!)</f>
        <v>#REF!</v>
      </c>
      <c r="AU57" s="16" t="e">
        <f>+IF(AG57=0,"",'Ark1'!#REF!)</f>
        <v>#REF!</v>
      </c>
      <c r="AV57" s="16" t="e">
        <f>+IF(AG57=0,"",'Ark1'!#REF!)</f>
        <v>#REF!</v>
      </c>
      <c r="AW57" s="16" t="e">
        <f>+IF(AG57=0,"",'Ark1'!#REF!)</f>
        <v>#REF!</v>
      </c>
      <c r="AX57" s="61" t="e">
        <f>+IF(AG57=0,"",'Ark1'!#REF!)</f>
        <v>#REF!</v>
      </c>
      <c r="AY57" s="13" t="e">
        <f>+IF(AG57=0,"",'Ark1'!#REF!)</f>
        <v>#REF!</v>
      </c>
      <c r="AZ57" s="13" t="e">
        <f>+IF(AG57=0,"",'Ark1'!#REF!)</f>
        <v>#REF!</v>
      </c>
      <c r="BA57" s="16" t="e">
        <f>+IF(AG57=0,"",'Ark1'!#REF!)</f>
        <v>#REF!</v>
      </c>
      <c r="BB57" s="16" t="e">
        <f>+IF(AG57=0,"",'Ark1'!#REF!)</f>
        <v>#REF!</v>
      </c>
      <c r="BC57" s="16" t="e">
        <f>+IF(AG57=0,"",'Ark1'!#REF!)</f>
        <v>#REF!</v>
      </c>
      <c r="BD57" s="13" t="e">
        <f t="shared" si="1"/>
        <v>#REF!</v>
      </c>
      <c r="BE57" s="13"/>
      <c r="BF57" s="16" t="e">
        <f t="shared" si="2"/>
        <v>#REF!</v>
      </c>
      <c r="BG57" s="47"/>
      <c r="BH57" s="23"/>
      <c r="BI57" s="23"/>
      <c r="BJ57" s="23" t="s">
        <v>487</v>
      </c>
      <c r="BL57"/>
      <c r="BM57"/>
      <c r="BN57"/>
    </row>
    <row r="58" spans="27:66">
      <c r="AA58" s="47"/>
      <c r="AB58" s="3" t="e">
        <f>+'Ark1'!#REF!</f>
        <v>#REF!</v>
      </c>
      <c r="AC58" s="3" t="e">
        <f>+'Ark1'!#REF!</f>
        <v>#REF!</v>
      </c>
      <c r="AD58" s="3" t="str">
        <f t="shared" si="0"/>
        <v>Dielam</v>
      </c>
      <c r="AE58" s="3" t="e">
        <f>+'Ark1'!#REF!</f>
        <v>#REF!</v>
      </c>
      <c r="AF58" s="13"/>
      <c r="AG58" s="16" t="e">
        <f>+'Ark1'!#REF!</f>
        <v>#REF!</v>
      </c>
      <c r="AH58" s="13"/>
      <c r="AI58" s="61" t="e">
        <f>+'Ark1'!#REF!</f>
        <v>#REF!</v>
      </c>
      <c r="AJ58" s="13"/>
      <c r="AK58" s="13" t="e">
        <f>+'Ark1'!#REF!</f>
        <v>#REF!</v>
      </c>
      <c r="AL58" s="13" t="e">
        <f>+'Ark1'!#REF!</f>
        <v>#REF!</v>
      </c>
      <c r="AM58" s="13"/>
      <c r="AN58" s="13" t="e">
        <f>+'Ark1'!#REF!</f>
        <v>#REF!</v>
      </c>
      <c r="AO58" s="13"/>
      <c r="AP58" s="61" t="e">
        <f>+'Ark1'!#REF!</f>
        <v>#REF!</v>
      </c>
      <c r="AQ58" s="61"/>
      <c r="AR58" s="16" t="e">
        <f>+IF(AG58=0,"",'Ark1'!#REF!)</f>
        <v>#REF!</v>
      </c>
      <c r="AS58" s="13"/>
      <c r="AT58" s="16" t="e">
        <f>+IF(AG58=0,"",'Ark1'!#REF!)</f>
        <v>#REF!</v>
      </c>
      <c r="AU58" s="16" t="e">
        <f>+IF(AG58=0,"",'Ark1'!#REF!)</f>
        <v>#REF!</v>
      </c>
      <c r="AV58" s="16" t="e">
        <f>+IF(AG58=0,"",'Ark1'!#REF!)</f>
        <v>#REF!</v>
      </c>
      <c r="AW58" s="16" t="e">
        <f>+IF(AG58=0,"",'Ark1'!#REF!)</f>
        <v>#REF!</v>
      </c>
      <c r="AX58" s="61" t="e">
        <f>+IF(AG58=0,"",'Ark1'!#REF!)</f>
        <v>#REF!</v>
      </c>
      <c r="AY58" s="13" t="e">
        <f>+IF(AG58=0,"",'Ark1'!#REF!)</f>
        <v>#REF!</v>
      </c>
      <c r="AZ58" s="13" t="e">
        <f>+IF(AG58=0,"",'Ark1'!#REF!)</f>
        <v>#REF!</v>
      </c>
      <c r="BA58" s="16" t="e">
        <f>+IF(AG58=0,"",'Ark1'!#REF!)</f>
        <v>#REF!</v>
      </c>
      <c r="BB58" s="16" t="e">
        <f>+IF(AG58=0,"",'Ark1'!#REF!)</f>
        <v>#REF!</v>
      </c>
      <c r="BC58" s="16" t="e">
        <f>+IF(AG58=0,"",'Ark1'!#REF!)</f>
        <v>#REF!</v>
      </c>
      <c r="BD58" s="13" t="e">
        <f t="shared" si="1"/>
        <v>#REF!</v>
      </c>
      <c r="BE58" s="13"/>
      <c r="BF58" s="16" t="e">
        <f t="shared" si="2"/>
        <v>#REF!</v>
      </c>
      <c r="BG58" s="47"/>
      <c r="BH58" s="23"/>
      <c r="BI58" s="23"/>
      <c r="BJ58" s="23" t="s">
        <v>483</v>
      </c>
      <c r="BL58"/>
      <c r="BM58"/>
      <c r="BN58"/>
    </row>
    <row r="59" spans="27:66">
      <c r="AA59" s="47"/>
      <c r="AB59" s="3" t="e">
        <f>+'Ark1'!#REF!</f>
        <v>#REF!</v>
      </c>
      <c r="AC59" s="3" t="e">
        <f>+'Ark1'!#REF!</f>
        <v>#REF!</v>
      </c>
      <c r="AD59" s="3" t="str">
        <f t="shared" si="0"/>
        <v>Lam</v>
      </c>
      <c r="AE59" s="3" t="e">
        <f>+'Ark1'!#REF!</f>
        <v>#REF!</v>
      </c>
      <c r="AF59" s="13"/>
      <c r="AG59" s="16" t="e">
        <f>+'Ark1'!#REF!</f>
        <v>#REF!</v>
      </c>
      <c r="AH59" s="13"/>
      <c r="AI59" s="61" t="e">
        <f>+'Ark1'!#REF!</f>
        <v>#REF!</v>
      </c>
      <c r="AJ59" s="13"/>
      <c r="AK59" s="13" t="e">
        <f>+'Ark1'!#REF!</f>
        <v>#REF!</v>
      </c>
      <c r="AL59" s="13" t="e">
        <f>+'Ark1'!#REF!</f>
        <v>#REF!</v>
      </c>
      <c r="AM59" s="13"/>
      <c r="AN59" s="13" t="e">
        <f>+'Ark1'!#REF!</f>
        <v>#REF!</v>
      </c>
      <c r="AO59" s="13"/>
      <c r="AP59" s="61" t="e">
        <f>+'Ark1'!#REF!</f>
        <v>#REF!</v>
      </c>
      <c r="AQ59" s="61"/>
      <c r="AR59" s="16" t="e">
        <f>+IF(AG59=0,"",'Ark1'!#REF!)</f>
        <v>#REF!</v>
      </c>
      <c r="AS59" s="13"/>
      <c r="AT59" s="16" t="e">
        <f>+IF(AG59=0,"",'Ark1'!#REF!)</f>
        <v>#REF!</v>
      </c>
      <c r="AU59" s="16" t="e">
        <f>+IF(AG59=0,"",'Ark1'!#REF!)</f>
        <v>#REF!</v>
      </c>
      <c r="AV59" s="16" t="e">
        <f>+IF(AG59=0,"",'Ark1'!#REF!)</f>
        <v>#REF!</v>
      </c>
      <c r="AW59" s="16" t="e">
        <f>+IF(AG59=0,"",'Ark1'!#REF!)</f>
        <v>#REF!</v>
      </c>
      <c r="AX59" s="61" t="e">
        <f>+IF(AG59=0,"",'Ark1'!#REF!)</f>
        <v>#REF!</v>
      </c>
      <c r="AY59" s="13" t="e">
        <f>+IF(AG59=0,"",'Ark1'!#REF!)</f>
        <v>#REF!</v>
      </c>
      <c r="AZ59" s="13" t="e">
        <f>+IF(AG59=0,"",'Ark1'!#REF!)</f>
        <v>#REF!</v>
      </c>
      <c r="BA59" s="16" t="e">
        <f>+IF(AG59=0,"",'Ark1'!#REF!)</f>
        <v>#REF!</v>
      </c>
      <c r="BB59" s="16" t="e">
        <f>+IF(AG59=0,"",'Ark1'!#REF!)</f>
        <v>#REF!</v>
      </c>
      <c r="BC59" s="16" t="e">
        <f>+IF(AG59=0,"",'Ark1'!#REF!)</f>
        <v>#REF!</v>
      </c>
      <c r="BD59" s="13" t="e">
        <f t="shared" si="1"/>
        <v>#REF!</v>
      </c>
      <c r="BE59" s="13"/>
      <c r="BF59" s="16" t="e">
        <f t="shared" si="2"/>
        <v>#REF!</v>
      </c>
      <c r="BG59" s="47"/>
      <c r="BH59" s="23"/>
      <c r="BI59" s="23"/>
      <c r="BJ59" s="23" t="s">
        <v>484</v>
      </c>
      <c r="BL59"/>
      <c r="BM59"/>
      <c r="BN59"/>
    </row>
    <row r="60" spans="27:66">
      <c r="AA60" s="47"/>
      <c r="AB60" s="3" t="e">
        <f>+'Ark1'!#REF!</f>
        <v>#REF!</v>
      </c>
      <c r="AC60" s="3" t="e">
        <f>+'Ark1'!#REF!</f>
        <v>#REF!</v>
      </c>
      <c r="AD60" s="3" t="str">
        <f t="shared" si="0"/>
        <v>Vær</v>
      </c>
      <c r="AE60" s="3" t="e">
        <f>+'Ark1'!#REF!</f>
        <v>#REF!</v>
      </c>
      <c r="AF60" s="13"/>
      <c r="AG60" s="16" t="e">
        <f>+'Ark1'!#REF!</f>
        <v>#REF!</v>
      </c>
      <c r="AH60" s="13"/>
      <c r="AI60" s="61" t="e">
        <f>+'Ark1'!#REF!</f>
        <v>#REF!</v>
      </c>
      <c r="AJ60" s="13"/>
      <c r="AK60" s="13" t="e">
        <f>+'Ark1'!#REF!</f>
        <v>#REF!</v>
      </c>
      <c r="AL60" s="13" t="e">
        <f>+'Ark1'!#REF!</f>
        <v>#REF!</v>
      </c>
      <c r="AM60" s="13"/>
      <c r="AN60" s="13" t="e">
        <f>+'Ark1'!#REF!</f>
        <v>#REF!</v>
      </c>
      <c r="AO60" s="13"/>
      <c r="AP60" s="61" t="e">
        <f>+'Ark1'!#REF!</f>
        <v>#REF!</v>
      </c>
      <c r="AQ60" s="61"/>
      <c r="AR60" s="16" t="e">
        <f>+IF(AG60=0,"",'Ark1'!#REF!)</f>
        <v>#REF!</v>
      </c>
      <c r="AS60" s="13"/>
      <c r="AT60" s="16" t="e">
        <f>+IF(AG60=0,"",'Ark1'!#REF!)</f>
        <v>#REF!</v>
      </c>
      <c r="AU60" s="16" t="e">
        <f>+IF(AG60=0,"",'Ark1'!#REF!)</f>
        <v>#REF!</v>
      </c>
      <c r="AV60" s="16" t="e">
        <f>+IF(AG60=0,"",'Ark1'!#REF!)</f>
        <v>#REF!</v>
      </c>
      <c r="AW60" s="16" t="e">
        <f>+IF(AG60=0,"",'Ark1'!#REF!)</f>
        <v>#REF!</v>
      </c>
      <c r="AX60" s="61" t="e">
        <f>+IF(AG60=0,"",'Ark1'!#REF!)</f>
        <v>#REF!</v>
      </c>
      <c r="AY60" s="13" t="e">
        <f>+IF(AG60=0,"",'Ark1'!#REF!)</f>
        <v>#REF!</v>
      </c>
      <c r="AZ60" s="13" t="e">
        <f>+IF(AG60=0,"",'Ark1'!#REF!)</f>
        <v>#REF!</v>
      </c>
      <c r="BA60" s="16" t="e">
        <f>+IF(AG60=0,"",'Ark1'!#REF!)</f>
        <v>#REF!</v>
      </c>
      <c r="BB60" s="16" t="e">
        <f>+IF(AG60=0,"",'Ark1'!#REF!)</f>
        <v>#REF!</v>
      </c>
      <c r="BC60" s="16" t="e">
        <f>+IF(AG60=0,"",'Ark1'!#REF!)</f>
        <v>#REF!</v>
      </c>
      <c r="BD60" s="13" t="e">
        <f t="shared" si="1"/>
        <v>#REF!</v>
      </c>
      <c r="BE60" s="13"/>
      <c r="BF60" s="16" t="e">
        <f t="shared" si="2"/>
        <v>#REF!</v>
      </c>
      <c r="BG60" s="47"/>
      <c r="BH60" s="23"/>
      <c r="BI60" s="23"/>
      <c r="BJ60" s="23" t="s">
        <v>485</v>
      </c>
      <c r="BL60"/>
      <c r="BM60"/>
      <c r="BN60"/>
    </row>
    <row r="61" spans="27:66">
      <c r="AA61" s="47"/>
      <c r="AB61" s="48" t="e">
        <f>+'Ark1'!#REF!</f>
        <v>#REF!</v>
      </c>
      <c r="AC61" s="48" t="e">
        <f>+'Ark1'!#REF!</f>
        <v>#REF!</v>
      </c>
      <c r="AD61" s="48" t="str">
        <f t="shared" si="0"/>
        <v>Ung sau</v>
      </c>
      <c r="AE61" s="48" t="e">
        <f>+'Ark1'!#REF!</f>
        <v>#REF!</v>
      </c>
      <c r="AF61" s="49"/>
      <c r="AG61" s="152" t="e">
        <f>+'Ark1'!#REF!</f>
        <v>#REF!</v>
      </c>
      <c r="AH61" s="49"/>
      <c r="AI61" s="99" t="e">
        <f>+'Ark1'!#REF!</f>
        <v>#REF!</v>
      </c>
      <c r="AJ61" s="49"/>
      <c r="AK61" s="49" t="e">
        <f>+'Ark1'!#REF!</f>
        <v>#REF!</v>
      </c>
      <c r="AL61" s="49" t="e">
        <f>+'Ark1'!#REF!</f>
        <v>#REF!</v>
      </c>
      <c r="AM61" s="49"/>
      <c r="AN61" s="49" t="e">
        <f>+'Ark1'!#REF!</f>
        <v>#REF!</v>
      </c>
      <c r="AO61" s="49"/>
      <c r="AP61" s="99" t="e">
        <f>+'Ark1'!#REF!</f>
        <v>#REF!</v>
      </c>
      <c r="AQ61" s="99"/>
      <c r="AR61" s="152" t="e">
        <f>+IF(AG61=0,"",'Ark1'!#REF!)</f>
        <v>#REF!</v>
      </c>
      <c r="AS61" s="49"/>
      <c r="AT61" s="152" t="e">
        <f>+IF(AG61=0,"",'Ark1'!#REF!)</f>
        <v>#REF!</v>
      </c>
      <c r="AU61" s="152" t="e">
        <f>+IF(AG61=0,"",'Ark1'!#REF!)</f>
        <v>#REF!</v>
      </c>
      <c r="AV61" s="152" t="e">
        <f>+IF(AG61=0,"",'Ark1'!#REF!)</f>
        <v>#REF!</v>
      </c>
      <c r="AW61" s="152" t="e">
        <f>+IF(AG61=0,"",'Ark1'!#REF!)</f>
        <v>#REF!</v>
      </c>
      <c r="AX61" s="99" t="e">
        <f>+IF(AG61=0,"",'Ark1'!#REF!)</f>
        <v>#REF!</v>
      </c>
      <c r="AY61" s="49" t="e">
        <f>+IF(AG61=0,"",'Ark1'!#REF!)</f>
        <v>#REF!</v>
      </c>
      <c r="AZ61" s="49" t="e">
        <f>+IF(AG61=0,"",'Ark1'!#REF!)</f>
        <v>#REF!</v>
      </c>
      <c r="BA61" s="152" t="e">
        <f>+IF(AG61=0,"",'Ark1'!#REF!)</f>
        <v>#REF!</v>
      </c>
      <c r="BB61" s="152" t="e">
        <f>+IF(AG61=0,"",'Ark1'!#REF!)</f>
        <v>#REF!</v>
      </c>
      <c r="BC61" s="152" t="e">
        <f>+IF(AG61=0,"",'Ark1'!#REF!)</f>
        <v>#REF!</v>
      </c>
      <c r="BD61" s="49" t="e">
        <f t="shared" si="1"/>
        <v>#REF!</v>
      </c>
      <c r="BE61" s="49"/>
      <c r="BF61" s="152" t="e">
        <f t="shared" si="2"/>
        <v>#REF!</v>
      </c>
      <c r="BG61" s="47"/>
      <c r="BH61" s="23"/>
      <c r="BI61" s="23"/>
      <c r="BJ61" s="23" t="s">
        <v>486</v>
      </c>
      <c r="BL61"/>
      <c r="BM61"/>
      <c r="BN61"/>
    </row>
    <row r="62" spans="27:66">
      <c r="AA62" s="47"/>
      <c r="AB62" s="48" t="e">
        <f>+'Ark1'!#REF!</f>
        <v>#REF!</v>
      </c>
      <c r="AC62" s="48" t="e">
        <f>+'Ark1'!#REF!</f>
        <v>#REF!</v>
      </c>
      <c r="AD62" s="48" t="str">
        <f t="shared" si="0"/>
        <v>Sau</v>
      </c>
      <c r="AE62" s="48" t="e">
        <f>+'Ark1'!#REF!</f>
        <v>#REF!</v>
      </c>
      <c r="AF62" s="49"/>
      <c r="AG62" s="152" t="e">
        <f>+'Ark1'!#REF!</f>
        <v>#REF!</v>
      </c>
      <c r="AH62" s="49"/>
      <c r="AI62" s="99" t="e">
        <f>+'Ark1'!#REF!</f>
        <v>#REF!</v>
      </c>
      <c r="AJ62" s="49"/>
      <c r="AK62" s="49" t="e">
        <f>+'Ark1'!#REF!</f>
        <v>#REF!</v>
      </c>
      <c r="AL62" s="49" t="e">
        <f>+'Ark1'!#REF!</f>
        <v>#REF!</v>
      </c>
      <c r="AM62" s="49"/>
      <c r="AN62" s="49" t="e">
        <f>+'Ark1'!#REF!</f>
        <v>#REF!</v>
      </c>
      <c r="AO62" s="49"/>
      <c r="AP62" s="99" t="e">
        <f>+'Ark1'!#REF!</f>
        <v>#REF!</v>
      </c>
      <c r="AQ62" s="99"/>
      <c r="AR62" s="152" t="e">
        <f>+IF(AG62=0,"",'Ark1'!#REF!)</f>
        <v>#REF!</v>
      </c>
      <c r="AS62" s="49"/>
      <c r="AT62" s="152" t="e">
        <f>+IF(AG62=0,"",'Ark1'!#REF!)</f>
        <v>#REF!</v>
      </c>
      <c r="AU62" s="152" t="e">
        <f>+IF(AG62=0,"",'Ark1'!#REF!)</f>
        <v>#REF!</v>
      </c>
      <c r="AV62" s="152" t="e">
        <f>+IF(AG62=0,"",'Ark1'!#REF!)</f>
        <v>#REF!</v>
      </c>
      <c r="AW62" s="152" t="e">
        <f>+IF(AG62=0,"",'Ark1'!#REF!)</f>
        <v>#REF!</v>
      </c>
      <c r="AX62" s="99" t="e">
        <f>+IF(AG62=0,"",'Ark1'!#REF!)</f>
        <v>#REF!</v>
      </c>
      <c r="AY62" s="49" t="e">
        <f>+IF(AG62=0,"",'Ark1'!#REF!)</f>
        <v>#REF!</v>
      </c>
      <c r="AZ62" s="49" t="e">
        <f>+IF(AG62=0,"",'Ark1'!#REF!)</f>
        <v>#REF!</v>
      </c>
      <c r="BA62" s="152" t="e">
        <f>+IF(AG62=0,"",'Ark1'!#REF!)</f>
        <v>#REF!</v>
      </c>
      <c r="BB62" s="152" t="e">
        <f>+IF(AG62=0,"",'Ark1'!#REF!)</f>
        <v>#REF!</v>
      </c>
      <c r="BC62" s="152" t="e">
        <f>+IF(AG62=0,"",'Ark1'!#REF!)</f>
        <v>#REF!</v>
      </c>
      <c r="BD62" s="49" t="e">
        <f t="shared" si="1"/>
        <v>#REF!</v>
      </c>
      <c r="BE62" s="49"/>
      <c r="BF62" s="152" t="e">
        <f t="shared" si="2"/>
        <v>#REF!</v>
      </c>
      <c r="BG62" s="47"/>
      <c r="BH62" s="23"/>
      <c r="BI62" s="23"/>
      <c r="BJ62" s="23" t="s">
        <v>487</v>
      </c>
      <c r="BL62"/>
      <c r="BM62"/>
      <c r="BN62"/>
    </row>
    <row r="63" spans="27:66">
      <c r="AA63" s="47"/>
      <c r="AB63" s="48" t="e">
        <f>+'Ark1'!#REF!</f>
        <v>#REF!</v>
      </c>
      <c r="AC63" s="48" t="e">
        <f>+'Ark1'!#REF!</f>
        <v>#REF!</v>
      </c>
      <c r="AD63" s="48" t="str">
        <f t="shared" si="0"/>
        <v>Dielam</v>
      </c>
      <c r="AE63" s="48" t="e">
        <f>+'Ark1'!#REF!</f>
        <v>#REF!</v>
      </c>
      <c r="AF63" s="49"/>
      <c r="AG63" s="152" t="e">
        <f>+'Ark1'!#REF!</f>
        <v>#REF!</v>
      </c>
      <c r="AH63" s="49"/>
      <c r="AI63" s="99" t="e">
        <f>+'Ark1'!#REF!</f>
        <v>#REF!</v>
      </c>
      <c r="AJ63" s="49"/>
      <c r="AK63" s="49" t="e">
        <f>+'Ark1'!#REF!</f>
        <v>#REF!</v>
      </c>
      <c r="AL63" s="49" t="e">
        <f>+'Ark1'!#REF!</f>
        <v>#REF!</v>
      </c>
      <c r="AM63" s="49"/>
      <c r="AN63" s="49" t="e">
        <f>+'Ark1'!#REF!</f>
        <v>#REF!</v>
      </c>
      <c r="AO63" s="49"/>
      <c r="AP63" s="99" t="e">
        <f>+'Ark1'!#REF!</f>
        <v>#REF!</v>
      </c>
      <c r="AQ63" s="99"/>
      <c r="AR63" s="152" t="e">
        <f>+IF(AG63=0,"",'Ark1'!#REF!)</f>
        <v>#REF!</v>
      </c>
      <c r="AS63" s="49"/>
      <c r="AT63" s="152" t="e">
        <f>+IF(AG63=0,"",'Ark1'!#REF!)</f>
        <v>#REF!</v>
      </c>
      <c r="AU63" s="152" t="e">
        <f>+IF(AG63=0,"",'Ark1'!#REF!)</f>
        <v>#REF!</v>
      </c>
      <c r="AV63" s="152" t="e">
        <f>+IF(AG63=0,"",'Ark1'!#REF!)</f>
        <v>#REF!</v>
      </c>
      <c r="AW63" s="152" t="e">
        <f>+IF(AG63=0,"",'Ark1'!#REF!)</f>
        <v>#REF!</v>
      </c>
      <c r="AX63" s="99" t="e">
        <f>+IF(AG63=0,"",'Ark1'!#REF!)</f>
        <v>#REF!</v>
      </c>
      <c r="AY63" s="49" t="e">
        <f>+IF(AG63=0,"",'Ark1'!#REF!)</f>
        <v>#REF!</v>
      </c>
      <c r="AZ63" s="49" t="e">
        <f>+IF(AG63=0,"",'Ark1'!#REF!)</f>
        <v>#REF!</v>
      </c>
      <c r="BA63" s="152" t="e">
        <f>+IF(AG63=0,"",'Ark1'!#REF!)</f>
        <v>#REF!</v>
      </c>
      <c r="BB63" s="152" t="e">
        <f>+IF(AG63=0,"",'Ark1'!#REF!)</f>
        <v>#REF!</v>
      </c>
      <c r="BC63" s="152" t="e">
        <f>+IF(AG63=0,"",'Ark1'!#REF!)</f>
        <v>#REF!</v>
      </c>
      <c r="BD63" s="49" t="e">
        <f t="shared" si="1"/>
        <v>#REF!</v>
      </c>
      <c r="BE63" s="49"/>
      <c r="BF63" s="152" t="e">
        <f t="shared" si="2"/>
        <v>#REF!</v>
      </c>
      <c r="BG63" s="47"/>
      <c r="BH63" s="23"/>
      <c r="BI63" s="23"/>
      <c r="BJ63" s="23" t="s">
        <v>483</v>
      </c>
      <c r="BL63"/>
      <c r="BM63"/>
      <c r="BN63"/>
    </row>
    <row r="64" spans="27:66">
      <c r="AA64" s="47"/>
      <c r="AB64" s="48" t="e">
        <f>+'Ark1'!#REF!</f>
        <v>#REF!</v>
      </c>
      <c r="AC64" s="48" t="e">
        <f>+'Ark1'!#REF!</f>
        <v>#REF!</v>
      </c>
      <c r="AD64" s="48" t="str">
        <f t="shared" si="0"/>
        <v>Lam</v>
      </c>
      <c r="AE64" s="48" t="e">
        <f>+'Ark1'!#REF!</f>
        <v>#REF!</v>
      </c>
      <c r="AF64" s="49"/>
      <c r="AG64" s="152" t="e">
        <f>+'Ark1'!#REF!</f>
        <v>#REF!</v>
      </c>
      <c r="AH64" s="49"/>
      <c r="AI64" s="99" t="e">
        <f>+'Ark1'!#REF!</f>
        <v>#REF!</v>
      </c>
      <c r="AJ64" s="49"/>
      <c r="AK64" s="49" t="e">
        <f>+'Ark1'!#REF!</f>
        <v>#REF!</v>
      </c>
      <c r="AL64" s="49" t="e">
        <f>+'Ark1'!#REF!</f>
        <v>#REF!</v>
      </c>
      <c r="AM64" s="49"/>
      <c r="AN64" s="49" t="e">
        <f>+'Ark1'!#REF!</f>
        <v>#REF!</v>
      </c>
      <c r="AO64" s="49"/>
      <c r="AP64" s="99" t="e">
        <f>+'Ark1'!#REF!</f>
        <v>#REF!</v>
      </c>
      <c r="AQ64" s="99"/>
      <c r="AR64" s="152" t="e">
        <f>+IF(AG64=0,"",'Ark1'!#REF!)</f>
        <v>#REF!</v>
      </c>
      <c r="AS64" s="49"/>
      <c r="AT64" s="152" t="e">
        <f>+IF(AG64=0,"",'Ark1'!#REF!)</f>
        <v>#REF!</v>
      </c>
      <c r="AU64" s="152" t="e">
        <f>+IF(AG64=0,"",'Ark1'!#REF!)</f>
        <v>#REF!</v>
      </c>
      <c r="AV64" s="152" t="e">
        <f>+IF(AG64=0,"",'Ark1'!#REF!)</f>
        <v>#REF!</v>
      </c>
      <c r="AW64" s="152" t="e">
        <f>+IF(AG64=0,"",'Ark1'!#REF!)</f>
        <v>#REF!</v>
      </c>
      <c r="AX64" s="99" t="e">
        <f>+IF(AG64=0,"",'Ark1'!#REF!)</f>
        <v>#REF!</v>
      </c>
      <c r="AY64" s="49" t="e">
        <f>+IF(AG64=0,"",'Ark1'!#REF!)</f>
        <v>#REF!</v>
      </c>
      <c r="AZ64" s="49" t="e">
        <f>+IF(AG64=0,"",'Ark1'!#REF!)</f>
        <v>#REF!</v>
      </c>
      <c r="BA64" s="152" t="e">
        <f>+IF(AG64=0,"",'Ark1'!#REF!)</f>
        <v>#REF!</v>
      </c>
      <c r="BB64" s="152" t="e">
        <f>+IF(AG64=0,"",'Ark1'!#REF!)</f>
        <v>#REF!</v>
      </c>
      <c r="BC64" s="152" t="e">
        <f>+IF(AG64=0,"",'Ark1'!#REF!)</f>
        <v>#REF!</v>
      </c>
      <c r="BD64" s="49" t="e">
        <f t="shared" si="1"/>
        <v>#REF!</v>
      </c>
      <c r="BE64" s="49"/>
      <c r="BF64" s="152" t="e">
        <f t="shared" si="2"/>
        <v>#REF!</v>
      </c>
      <c r="BG64" s="47"/>
      <c r="BH64" s="23"/>
      <c r="BI64" s="23"/>
      <c r="BJ64" s="23" t="s">
        <v>484</v>
      </c>
      <c r="BL64"/>
      <c r="BM64"/>
      <c r="BN64"/>
    </row>
    <row r="65" spans="27:66">
      <c r="AA65" s="47"/>
      <c r="AB65" s="48" t="e">
        <f>+'Ark1'!#REF!</f>
        <v>#REF!</v>
      </c>
      <c r="AC65" s="48" t="e">
        <f>+'Ark1'!#REF!</f>
        <v>#REF!</v>
      </c>
      <c r="AD65" s="48" t="str">
        <f t="shared" si="0"/>
        <v>Vær</v>
      </c>
      <c r="AE65" s="48" t="e">
        <f>+'Ark1'!#REF!</f>
        <v>#REF!</v>
      </c>
      <c r="AF65" s="49"/>
      <c r="AG65" s="152" t="e">
        <f>+'Ark1'!#REF!</f>
        <v>#REF!</v>
      </c>
      <c r="AH65" s="49"/>
      <c r="AI65" s="99" t="e">
        <f>+'Ark1'!#REF!</f>
        <v>#REF!</v>
      </c>
      <c r="AJ65" s="49"/>
      <c r="AK65" s="49" t="e">
        <f>+'Ark1'!#REF!</f>
        <v>#REF!</v>
      </c>
      <c r="AL65" s="49" t="e">
        <f>+'Ark1'!#REF!</f>
        <v>#REF!</v>
      </c>
      <c r="AM65" s="49"/>
      <c r="AN65" s="49" t="e">
        <f>+'Ark1'!#REF!</f>
        <v>#REF!</v>
      </c>
      <c r="AO65" s="49"/>
      <c r="AP65" s="99" t="e">
        <f>+'Ark1'!#REF!</f>
        <v>#REF!</v>
      </c>
      <c r="AQ65" s="99"/>
      <c r="AR65" s="152" t="e">
        <f>+IF(AG65=0,"",'Ark1'!#REF!)</f>
        <v>#REF!</v>
      </c>
      <c r="AS65" s="49"/>
      <c r="AT65" s="152" t="e">
        <f>+IF(AG65=0,"",'Ark1'!#REF!)</f>
        <v>#REF!</v>
      </c>
      <c r="AU65" s="152" t="e">
        <f>+IF(AG65=0,"",'Ark1'!#REF!)</f>
        <v>#REF!</v>
      </c>
      <c r="AV65" s="152" t="e">
        <f>+IF(AG65=0,"",'Ark1'!#REF!)</f>
        <v>#REF!</v>
      </c>
      <c r="AW65" s="152" t="e">
        <f>+IF(AG65=0,"",'Ark1'!#REF!)</f>
        <v>#REF!</v>
      </c>
      <c r="AX65" s="99" t="e">
        <f>+IF(AG65=0,"",'Ark1'!#REF!)</f>
        <v>#REF!</v>
      </c>
      <c r="AY65" s="49" t="e">
        <f>+IF(AG65=0,"",'Ark1'!#REF!)</f>
        <v>#REF!</v>
      </c>
      <c r="AZ65" s="49" t="e">
        <f>+IF(AG65=0,"",'Ark1'!#REF!)</f>
        <v>#REF!</v>
      </c>
      <c r="BA65" s="152" t="e">
        <f>+IF(AG65=0,"",'Ark1'!#REF!)</f>
        <v>#REF!</v>
      </c>
      <c r="BB65" s="152" t="e">
        <f>+IF(AG65=0,"",'Ark1'!#REF!)</f>
        <v>#REF!</v>
      </c>
      <c r="BC65" s="152" t="e">
        <f>+IF(AG65=0,"",'Ark1'!#REF!)</f>
        <v>#REF!</v>
      </c>
      <c r="BD65" s="49" t="e">
        <f t="shared" si="1"/>
        <v>#REF!</v>
      </c>
      <c r="BE65" s="49"/>
      <c r="BF65" s="152" t="e">
        <f t="shared" si="2"/>
        <v>#REF!</v>
      </c>
      <c r="BG65" s="47"/>
      <c r="BH65" s="23"/>
      <c r="BI65" s="23"/>
      <c r="BJ65" s="23" t="s">
        <v>485</v>
      </c>
      <c r="BL65"/>
      <c r="BM65"/>
      <c r="BN65"/>
    </row>
    <row r="66" spans="27:66">
      <c r="AA66" s="47"/>
      <c r="AB66" s="3" t="e">
        <f>+'Ark1'!#REF!</f>
        <v>#REF!</v>
      </c>
      <c r="AC66" s="3" t="e">
        <f>+'Ark1'!#REF!</f>
        <v>#REF!</v>
      </c>
      <c r="AD66" s="3" t="str">
        <f t="shared" si="0"/>
        <v>Ung sau</v>
      </c>
      <c r="AE66" s="3" t="e">
        <f>+'Ark1'!#REF!</f>
        <v>#REF!</v>
      </c>
      <c r="AF66" s="13"/>
      <c r="AG66" s="16" t="e">
        <f>+'Ark1'!#REF!</f>
        <v>#REF!</v>
      </c>
      <c r="AH66" s="13"/>
      <c r="AI66" s="61" t="e">
        <f>+'Ark1'!#REF!</f>
        <v>#REF!</v>
      </c>
      <c r="AJ66" s="13"/>
      <c r="AK66" s="13" t="e">
        <f>+'Ark1'!#REF!</f>
        <v>#REF!</v>
      </c>
      <c r="AL66" s="13" t="e">
        <f>+'Ark1'!#REF!</f>
        <v>#REF!</v>
      </c>
      <c r="AM66" s="13"/>
      <c r="AN66" s="13" t="e">
        <f>+'Ark1'!#REF!</f>
        <v>#REF!</v>
      </c>
      <c r="AO66" s="13"/>
      <c r="AP66" s="61" t="e">
        <f>+'Ark1'!#REF!</f>
        <v>#REF!</v>
      </c>
      <c r="AQ66" s="61"/>
      <c r="AR66" s="16" t="e">
        <f>+IF(AG66=0,"",'Ark1'!#REF!)</f>
        <v>#REF!</v>
      </c>
      <c r="AS66" s="13"/>
      <c r="AT66" s="16" t="e">
        <f>+IF(AG66=0,"",'Ark1'!#REF!)</f>
        <v>#REF!</v>
      </c>
      <c r="AU66" s="16" t="e">
        <f>+IF(AG66=0,"",'Ark1'!#REF!)</f>
        <v>#REF!</v>
      </c>
      <c r="AV66" s="16" t="e">
        <f>+IF(AG66=0,"",'Ark1'!#REF!)</f>
        <v>#REF!</v>
      </c>
      <c r="AW66" s="16" t="e">
        <f>+IF(AG66=0,"",'Ark1'!#REF!)</f>
        <v>#REF!</v>
      </c>
      <c r="AX66" s="61" t="e">
        <f>+IF(AG66=0,"",'Ark1'!#REF!)</f>
        <v>#REF!</v>
      </c>
      <c r="AY66" s="13" t="e">
        <f>+IF(AG66=0,"",'Ark1'!#REF!)</f>
        <v>#REF!</v>
      </c>
      <c r="AZ66" s="13" t="e">
        <f>+IF(AG66=0,"",'Ark1'!#REF!)</f>
        <v>#REF!</v>
      </c>
      <c r="BA66" s="16" t="e">
        <f>+IF(AG66=0,"",'Ark1'!#REF!)</f>
        <v>#REF!</v>
      </c>
      <c r="BB66" s="16" t="e">
        <f>+IF(AG66=0,"",'Ark1'!#REF!)</f>
        <v>#REF!</v>
      </c>
      <c r="BC66" s="16" t="e">
        <f>+IF(AG66=0,"",'Ark1'!#REF!)</f>
        <v>#REF!</v>
      </c>
      <c r="BD66" s="13" t="e">
        <f t="shared" si="1"/>
        <v>#REF!</v>
      </c>
      <c r="BE66" s="13"/>
      <c r="BF66" s="16" t="e">
        <f t="shared" si="2"/>
        <v>#REF!</v>
      </c>
      <c r="BG66" s="47"/>
      <c r="BH66" s="23"/>
      <c r="BI66" s="23"/>
      <c r="BJ66" s="23" t="s">
        <v>486</v>
      </c>
      <c r="BL66"/>
      <c r="BM66"/>
      <c r="BN66"/>
    </row>
    <row r="67" spans="27:66">
      <c r="AA67" s="47"/>
      <c r="AB67" s="3" t="e">
        <f>+'Ark1'!#REF!</f>
        <v>#REF!</v>
      </c>
      <c r="AC67" s="3" t="e">
        <f>+'Ark1'!#REF!</f>
        <v>#REF!</v>
      </c>
      <c r="AD67" s="3" t="str">
        <f t="shared" si="0"/>
        <v>Sau</v>
      </c>
      <c r="AE67" s="3" t="e">
        <f>+'Ark1'!#REF!</f>
        <v>#REF!</v>
      </c>
      <c r="AF67" s="13"/>
      <c r="AG67" s="16" t="e">
        <f>+'Ark1'!#REF!</f>
        <v>#REF!</v>
      </c>
      <c r="AH67" s="13"/>
      <c r="AI67" s="61" t="e">
        <f>+'Ark1'!#REF!</f>
        <v>#REF!</v>
      </c>
      <c r="AJ67" s="13"/>
      <c r="AK67" s="13" t="e">
        <f>+'Ark1'!#REF!</f>
        <v>#REF!</v>
      </c>
      <c r="AL67" s="13" t="e">
        <f>+'Ark1'!#REF!</f>
        <v>#REF!</v>
      </c>
      <c r="AM67" s="13"/>
      <c r="AN67" s="13" t="e">
        <f>+'Ark1'!#REF!</f>
        <v>#REF!</v>
      </c>
      <c r="AO67" s="13"/>
      <c r="AP67" s="61" t="e">
        <f>+'Ark1'!#REF!</f>
        <v>#REF!</v>
      </c>
      <c r="AQ67" s="61"/>
      <c r="AR67" s="16" t="e">
        <f>+IF(AG67=0,"",'Ark1'!#REF!)</f>
        <v>#REF!</v>
      </c>
      <c r="AS67" s="13"/>
      <c r="AT67" s="16" t="e">
        <f>+IF(AG67=0,"",'Ark1'!#REF!)</f>
        <v>#REF!</v>
      </c>
      <c r="AU67" s="16" t="e">
        <f>+IF(AG67=0,"",'Ark1'!#REF!)</f>
        <v>#REF!</v>
      </c>
      <c r="AV67" s="16" t="e">
        <f>+IF(AG67=0,"",'Ark1'!#REF!)</f>
        <v>#REF!</v>
      </c>
      <c r="AW67" s="16" t="e">
        <f>+IF(AG67=0,"",'Ark1'!#REF!)</f>
        <v>#REF!</v>
      </c>
      <c r="AX67" s="61" t="e">
        <f>+IF(AG67=0,"",'Ark1'!#REF!)</f>
        <v>#REF!</v>
      </c>
      <c r="AY67" s="13" t="e">
        <f>+IF(AG67=0,"",'Ark1'!#REF!)</f>
        <v>#REF!</v>
      </c>
      <c r="AZ67" s="13" t="e">
        <f>+IF(AG67=0,"",'Ark1'!#REF!)</f>
        <v>#REF!</v>
      </c>
      <c r="BA67" s="16" t="e">
        <f>+IF(AG67=0,"",'Ark1'!#REF!)</f>
        <v>#REF!</v>
      </c>
      <c r="BB67" s="16" t="e">
        <f>+IF(AG67=0,"",'Ark1'!#REF!)</f>
        <v>#REF!</v>
      </c>
      <c r="BC67" s="16" t="e">
        <f>+IF(AG67=0,"",'Ark1'!#REF!)</f>
        <v>#REF!</v>
      </c>
      <c r="BD67" s="13" t="e">
        <f t="shared" si="1"/>
        <v>#REF!</v>
      </c>
      <c r="BE67" s="13"/>
      <c r="BF67" s="16" t="e">
        <f t="shared" si="2"/>
        <v>#REF!</v>
      </c>
      <c r="BG67" s="47"/>
      <c r="BH67" s="23"/>
      <c r="BI67" s="23"/>
      <c r="BJ67" s="23" t="s">
        <v>487</v>
      </c>
      <c r="BL67"/>
      <c r="BM67"/>
      <c r="BN67"/>
    </row>
    <row r="68" spans="27:66">
      <c r="AA68" s="47"/>
      <c r="AB68" s="3" t="e">
        <f>+'Ark1'!#REF!</f>
        <v>#REF!</v>
      </c>
      <c r="AC68" s="3" t="e">
        <f>+'Ark1'!#REF!</f>
        <v>#REF!</v>
      </c>
      <c r="AD68" s="3" t="str">
        <f t="shared" si="0"/>
        <v>Dielam</v>
      </c>
      <c r="AE68" s="3" t="e">
        <f>+'Ark1'!#REF!</f>
        <v>#REF!</v>
      </c>
      <c r="AF68" s="13"/>
      <c r="AG68" s="16" t="e">
        <f>+'Ark1'!#REF!</f>
        <v>#REF!</v>
      </c>
      <c r="AH68" s="13"/>
      <c r="AI68" s="61" t="e">
        <f>+'Ark1'!#REF!</f>
        <v>#REF!</v>
      </c>
      <c r="AJ68" s="13"/>
      <c r="AK68" s="13" t="e">
        <f>+'Ark1'!#REF!</f>
        <v>#REF!</v>
      </c>
      <c r="AL68" s="13" t="e">
        <f>+'Ark1'!#REF!</f>
        <v>#REF!</v>
      </c>
      <c r="AM68" s="13"/>
      <c r="AN68" s="13" t="e">
        <f>+'Ark1'!#REF!</f>
        <v>#REF!</v>
      </c>
      <c r="AO68" s="13"/>
      <c r="AP68" s="61" t="e">
        <f>+'Ark1'!#REF!</f>
        <v>#REF!</v>
      </c>
      <c r="AQ68" s="61"/>
      <c r="AR68" s="16" t="e">
        <f>+IF(AG68=0,"",'Ark1'!#REF!)</f>
        <v>#REF!</v>
      </c>
      <c r="AS68" s="13"/>
      <c r="AT68" s="16" t="e">
        <f>+IF(AG68=0,"",'Ark1'!#REF!)</f>
        <v>#REF!</v>
      </c>
      <c r="AU68" s="16" t="e">
        <f>+IF(AG68=0,"",'Ark1'!#REF!)</f>
        <v>#REF!</v>
      </c>
      <c r="AV68" s="16" t="e">
        <f>+IF(AG68=0,"",'Ark1'!#REF!)</f>
        <v>#REF!</v>
      </c>
      <c r="AW68" s="16" t="e">
        <f>+IF(AG68=0,"",'Ark1'!#REF!)</f>
        <v>#REF!</v>
      </c>
      <c r="AX68" s="61" t="e">
        <f>+IF(AG68=0,"",'Ark1'!#REF!)</f>
        <v>#REF!</v>
      </c>
      <c r="AY68" s="13" t="e">
        <f>+IF(AG68=0,"",'Ark1'!#REF!)</f>
        <v>#REF!</v>
      </c>
      <c r="AZ68" s="13" t="e">
        <f>+IF(AG68=0,"",'Ark1'!#REF!)</f>
        <v>#REF!</v>
      </c>
      <c r="BA68" s="16" t="e">
        <f>+IF(AG68=0,"",'Ark1'!#REF!)</f>
        <v>#REF!</v>
      </c>
      <c r="BB68" s="16" t="e">
        <f>+IF(AG68=0,"",'Ark1'!#REF!)</f>
        <v>#REF!</v>
      </c>
      <c r="BC68" s="16" t="e">
        <f>+IF(AG68=0,"",'Ark1'!#REF!)</f>
        <v>#REF!</v>
      </c>
      <c r="BD68" s="13" t="e">
        <f t="shared" si="1"/>
        <v>#REF!</v>
      </c>
      <c r="BE68" s="13"/>
      <c r="BF68" s="16" t="e">
        <f t="shared" si="2"/>
        <v>#REF!</v>
      </c>
      <c r="BG68" s="47"/>
      <c r="BH68" s="23"/>
      <c r="BI68" s="23"/>
      <c r="BJ68" s="23" t="s">
        <v>483</v>
      </c>
      <c r="BL68"/>
      <c r="BM68"/>
      <c r="BN68"/>
    </row>
    <row r="69" spans="27:66">
      <c r="AA69" s="47"/>
      <c r="AB69" s="3" t="e">
        <f>+'Ark1'!#REF!</f>
        <v>#REF!</v>
      </c>
      <c r="AC69" s="3" t="e">
        <f>+'Ark1'!#REF!</f>
        <v>#REF!</v>
      </c>
      <c r="AD69" s="3" t="str">
        <f t="shared" si="0"/>
        <v>Lam</v>
      </c>
      <c r="AE69" s="3" t="e">
        <f>+'Ark1'!#REF!</f>
        <v>#REF!</v>
      </c>
      <c r="AF69" s="13"/>
      <c r="AG69" s="16" t="e">
        <f>+'Ark1'!#REF!</f>
        <v>#REF!</v>
      </c>
      <c r="AH69" s="13"/>
      <c r="AI69" s="61" t="e">
        <f>+'Ark1'!#REF!</f>
        <v>#REF!</v>
      </c>
      <c r="AJ69" s="13"/>
      <c r="AK69" s="13" t="e">
        <f>+'Ark1'!#REF!</f>
        <v>#REF!</v>
      </c>
      <c r="AL69" s="13" t="e">
        <f>+'Ark1'!#REF!</f>
        <v>#REF!</v>
      </c>
      <c r="AM69" s="13"/>
      <c r="AN69" s="13" t="e">
        <f>+'Ark1'!#REF!</f>
        <v>#REF!</v>
      </c>
      <c r="AO69" s="13"/>
      <c r="AP69" s="61" t="e">
        <f>+'Ark1'!#REF!</f>
        <v>#REF!</v>
      </c>
      <c r="AQ69" s="61"/>
      <c r="AR69" s="16" t="e">
        <f>+IF(AG69=0,"",'Ark1'!#REF!)</f>
        <v>#REF!</v>
      </c>
      <c r="AS69" s="13"/>
      <c r="AT69" s="16" t="e">
        <f>+IF(AG69=0,"",'Ark1'!#REF!)</f>
        <v>#REF!</v>
      </c>
      <c r="AU69" s="16" t="e">
        <f>+IF(AG69=0,"",'Ark1'!#REF!)</f>
        <v>#REF!</v>
      </c>
      <c r="AV69" s="16" t="e">
        <f>+IF(AG69=0,"",'Ark1'!#REF!)</f>
        <v>#REF!</v>
      </c>
      <c r="AW69" s="16" t="e">
        <f>+IF(AG69=0,"",'Ark1'!#REF!)</f>
        <v>#REF!</v>
      </c>
      <c r="AX69" s="61" t="e">
        <f>+IF(AG69=0,"",'Ark1'!#REF!)</f>
        <v>#REF!</v>
      </c>
      <c r="AY69" s="13" t="e">
        <f>+IF(AG69=0,"",'Ark1'!#REF!)</f>
        <v>#REF!</v>
      </c>
      <c r="AZ69" s="13" t="e">
        <f>+IF(AG69=0,"",'Ark1'!#REF!)</f>
        <v>#REF!</v>
      </c>
      <c r="BA69" s="16" t="e">
        <f>+IF(AG69=0,"",'Ark1'!#REF!)</f>
        <v>#REF!</v>
      </c>
      <c r="BB69" s="16" t="e">
        <f>+IF(AG69=0,"",'Ark1'!#REF!)</f>
        <v>#REF!</v>
      </c>
      <c r="BC69" s="16" t="e">
        <f>+IF(AG69=0,"",'Ark1'!#REF!)</f>
        <v>#REF!</v>
      </c>
      <c r="BD69" s="13" t="e">
        <f t="shared" si="1"/>
        <v>#REF!</v>
      </c>
      <c r="BE69" s="13"/>
      <c r="BF69" s="16" t="e">
        <f t="shared" si="2"/>
        <v>#REF!</v>
      </c>
      <c r="BG69" s="47"/>
      <c r="BH69" s="23"/>
      <c r="BI69" s="23"/>
      <c r="BJ69" s="23" t="s">
        <v>484</v>
      </c>
      <c r="BL69"/>
      <c r="BM69"/>
      <c r="BN69"/>
    </row>
    <row r="70" spans="27:66">
      <c r="AA70" s="47"/>
      <c r="AB70" s="3" t="e">
        <f>+'Ark1'!#REF!</f>
        <v>#REF!</v>
      </c>
      <c r="AC70" s="3" t="e">
        <f>+'Ark1'!#REF!</f>
        <v>#REF!</v>
      </c>
      <c r="AD70" s="3" t="str">
        <f t="shared" si="0"/>
        <v>Vær</v>
      </c>
      <c r="AE70" s="3" t="e">
        <f>+'Ark1'!#REF!</f>
        <v>#REF!</v>
      </c>
      <c r="AF70" s="13"/>
      <c r="AG70" s="16" t="e">
        <f>+'Ark1'!#REF!</f>
        <v>#REF!</v>
      </c>
      <c r="AH70" s="13"/>
      <c r="AI70" s="61" t="e">
        <f>+'Ark1'!#REF!</f>
        <v>#REF!</v>
      </c>
      <c r="AJ70" s="13"/>
      <c r="AK70" s="13" t="e">
        <f>+'Ark1'!#REF!</f>
        <v>#REF!</v>
      </c>
      <c r="AL70" s="13" t="e">
        <f>+'Ark1'!#REF!</f>
        <v>#REF!</v>
      </c>
      <c r="AM70" s="13"/>
      <c r="AN70" s="13" t="e">
        <f>+'Ark1'!#REF!</f>
        <v>#REF!</v>
      </c>
      <c r="AO70" s="13"/>
      <c r="AP70" s="61" t="e">
        <f>+'Ark1'!#REF!</f>
        <v>#REF!</v>
      </c>
      <c r="AQ70" s="61"/>
      <c r="AR70" s="16" t="e">
        <f>+IF(AG70=0,"",'Ark1'!#REF!)</f>
        <v>#REF!</v>
      </c>
      <c r="AS70" s="13"/>
      <c r="AT70" s="16" t="e">
        <f>+IF(AG70=0,"",'Ark1'!#REF!)</f>
        <v>#REF!</v>
      </c>
      <c r="AU70" s="16" t="e">
        <f>+IF(AG70=0,"",'Ark1'!#REF!)</f>
        <v>#REF!</v>
      </c>
      <c r="AV70" s="16" t="e">
        <f>+IF(AG70=0,"",'Ark1'!#REF!)</f>
        <v>#REF!</v>
      </c>
      <c r="AW70" s="16" t="e">
        <f>+IF(AG70=0,"",'Ark1'!#REF!)</f>
        <v>#REF!</v>
      </c>
      <c r="AX70" s="61" t="e">
        <f>+IF(AG70=0,"",'Ark1'!#REF!)</f>
        <v>#REF!</v>
      </c>
      <c r="AY70" s="13" t="e">
        <f>+IF(AG70=0,"",'Ark1'!#REF!)</f>
        <v>#REF!</v>
      </c>
      <c r="AZ70" s="13" t="e">
        <f>+IF(AG70=0,"",'Ark1'!#REF!)</f>
        <v>#REF!</v>
      </c>
      <c r="BA70" s="16" t="e">
        <f>+IF(AG70=0,"",'Ark1'!#REF!)</f>
        <v>#REF!</v>
      </c>
      <c r="BB70" s="16" t="e">
        <f>+IF(AG70=0,"",'Ark1'!#REF!)</f>
        <v>#REF!</v>
      </c>
      <c r="BC70" s="16" t="e">
        <f>+IF(AG70=0,"",'Ark1'!#REF!)</f>
        <v>#REF!</v>
      </c>
      <c r="BD70" s="13" t="e">
        <f t="shared" si="1"/>
        <v>#REF!</v>
      </c>
      <c r="BE70" s="13"/>
      <c r="BF70" s="16" t="e">
        <f t="shared" si="2"/>
        <v>#REF!</v>
      </c>
      <c r="BG70" s="47"/>
      <c r="BH70" s="23"/>
      <c r="BI70" s="23"/>
      <c r="BJ70" s="23" t="s">
        <v>485</v>
      </c>
      <c r="BL70"/>
      <c r="BM70"/>
      <c r="BN70"/>
    </row>
    <row r="71" spans="27:66">
      <c r="AA71" s="47"/>
      <c r="AB71" s="48" t="e">
        <f>+'Ark1'!#REF!</f>
        <v>#REF!</v>
      </c>
      <c r="AC71" s="48" t="e">
        <f>+'Ark1'!#REF!</f>
        <v>#REF!</v>
      </c>
      <c r="AD71" s="48" t="str">
        <f t="shared" si="0"/>
        <v>Ung sau</v>
      </c>
      <c r="AE71" s="48" t="e">
        <f>+'Ark1'!#REF!</f>
        <v>#REF!</v>
      </c>
      <c r="AF71" s="49"/>
      <c r="AG71" s="152" t="e">
        <f>+'Ark1'!#REF!</f>
        <v>#REF!</v>
      </c>
      <c r="AH71" s="49"/>
      <c r="AI71" s="99" t="e">
        <f>+'Ark1'!#REF!</f>
        <v>#REF!</v>
      </c>
      <c r="AJ71" s="49"/>
      <c r="AK71" s="49" t="e">
        <f>+'Ark1'!#REF!</f>
        <v>#REF!</v>
      </c>
      <c r="AL71" s="49" t="e">
        <f>+'Ark1'!#REF!</f>
        <v>#REF!</v>
      </c>
      <c r="AM71" s="49"/>
      <c r="AN71" s="49" t="e">
        <f>+'Ark1'!#REF!</f>
        <v>#REF!</v>
      </c>
      <c r="AO71" s="49"/>
      <c r="AP71" s="99" t="e">
        <f>+'Ark1'!#REF!</f>
        <v>#REF!</v>
      </c>
      <c r="AQ71" s="99"/>
      <c r="AR71" s="152" t="e">
        <f>+IF(AG71=0,"",'Ark1'!#REF!)</f>
        <v>#REF!</v>
      </c>
      <c r="AS71" s="49"/>
      <c r="AT71" s="152" t="e">
        <f>+IF(AG71=0,"",'Ark1'!#REF!)</f>
        <v>#REF!</v>
      </c>
      <c r="AU71" s="152" t="e">
        <f>+IF(AG71=0,"",'Ark1'!#REF!)</f>
        <v>#REF!</v>
      </c>
      <c r="AV71" s="152" t="e">
        <f>+IF(AG71=0,"",'Ark1'!#REF!)</f>
        <v>#REF!</v>
      </c>
      <c r="AW71" s="152" t="e">
        <f>+IF(AG71=0,"",'Ark1'!#REF!)</f>
        <v>#REF!</v>
      </c>
      <c r="AX71" s="99" t="e">
        <f>+IF(AG71=0,"",'Ark1'!#REF!)</f>
        <v>#REF!</v>
      </c>
      <c r="AY71" s="49" t="e">
        <f>+IF(AG71=0,"",'Ark1'!#REF!)</f>
        <v>#REF!</v>
      </c>
      <c r="AZ71" s="49" t="e">
        <f>+IF(AG71=0,"",'Ark1'!#REF!)</f>
        <v>#REF!</v>
      </c>
      <c r="BA71" s="152" t="e">
        <f>+IF(AG71=0,"",'Ark1'!#REF!)</f>
        <v>#REF!</v>
      </c>
      <c r="BB71" s="152" t="e">
        <f>+IF(AG71=0,"",'Ark1'!#REF!)</f>
        <v>#REF!</v>
      </c>
      <c r="BC71" s="152" t="e">
        <f>+IF(AG71=0,"",'Ark1'!#REF!)</f>
        <v>#REF!</v>
      </c>
      <c r="BD71" s="49" t="e">
        <f t="shared" si="1"/>
        <v>#REF!</v>
      </c>
      <c r="BE71" s="49"/>
      <c r="BF71" s="152" t="e">
        <f t="shared" si="2"/>
        <v>#REF!</v>
      </c>
      <c r="BG71" s="47"/>
      <c r="BH71" s="23"/>
      <c r="BI71" s="23"/>
      <c r="BJ71" s="23" t="s">
        <v>486</v>
      </c>
      <c r="BL71"/>
      <c r="BM71"/>
      <c r="BN71"/>
    </row>
    <row r="72" spans="27:66">
      <c r="AA72" s="47"/>
      <c r="AB72" s="48" t="e">
        <f>+'Ark1'!#REF!</f>
        <v>#REF!</v>
      </c>
      <c r="AC72" s="48" t="e">
        <f>+'Ark1'!#REF!</f>
        <v>#REF!</v>
      </c>
      <c r="AD72" s="48" t="str">
        <f t="shared" si="0"/>
        <v>Sau</v>
      </c>
      <c r="AE72" s="48" t="e">
        <f>+'Ark1'!#REF!</f>
        <v>#REF!</v>
      </c>
      <c r="AF72" s="49"/>
      <c r="AG72" s="152" t="e">
        <f>+'Ark1'!#REF!</f>
        <v>#REF!</v>
      </c>
      <c r="AH72" s="49"/>
      <c r="AI72" s="99" t="e">
        <f>+'Ark1'!#REF!</f>
        <v>#REF!</v>
      </c>
      <c r="AJ72" s="49"/>
      <c r="AK72" s="49" t="e">
        <f>+'Ark1'!#REF!</f>
        <v>#REF!</v>
      </c>
      <c r="AL72" s="49" t="e">
        <f>+'Ark1'!#REF!</f>
        <v>#REF!</v>
      </c>
      <c r="AM72" s="49"/>
      <c r="AN72" s="49" t="e">
        <f>+'Ark1'!#REF!</f>
        <v>#REF!</v>
      </c>
      <c r="AO72" s="49"/>
      <c r="AP72" s="99" t="e">
        <f>+'Ark1'!#REF!</f>
        <v>#REF!</v>
      </c>
      <c r="AQ72" s="99"/>
      <c r="AR72" s="152" t="e">
        <f>+IF(AG72=0,"",'Ark1'!#REF!)</f>
        <v>#REF!</v>
      </c>
      <c r="AS72" s="49"/>
      <c r="AT72" s="152" t="e">
        <f>+IF(AG72=0,"",'Ark1'!#REF!)</f>
        <v>#REF!</v>
      </c>
      <c r="AU72" s="152" t="e">
        <f>+IF(AG72=0,"",'Ark1'!#REF!)</f>
        <v>#REF!</v>
      </c>
      <c r="AV72" s="152" t="e">
        <f>+IF(AG72=0,"",'Ark1'!#REF!)</f>
        <v>#REF!</v>
      </c>
      <c r="AW72" s="152" t="e">
        <f>+IF(AG72=0,"",'Ark1'!#REF!)</f>
        <v>#REF!</v>
      </c>
      <c r="AX72" s="99" t="e">
        <f>+IF(AG72=0,"",'Ark1'!#REF!)</f>
        <v>#REF!</v>
      </c>
      <c r="AY72" s="49" t="e">
        <f>+IF(AG72=0,"",'Ark1'!#REF!)</f>
        <v>#REF!</v>
      </c>
      <c r="AZ72" s="49" t="e">
        <f>+IF(AG72=0,"",'Ark1'!#REF!)</f>
        <v>#REF!</v>
      </c>
      <c r="BA72" s="152" t="e">
        <f>+IF(AG72=0,"",'Ark1'!#REF!)</f>
        <v>#REF!</v>
      </c>
      <c r="BB72" s="152" t="e">
        <f>+IF(AG72=0,"",'Ark1'!#REF!)</f>
        <v>#REF!</v>
      </c>
      <c r="BC72" s="152" t="e">
        <f>+IF(AG72=0,"",'Ark1'!#REF!)</f>
        <v>#REF!</v>
      </c>
      <c r="BD72" s="49" t="e">
        <f t="shared" si="1"/>
        <v>#REF!</v>
      </c>
      <c r="BE72" s="49"/>
      <c r="BF72" s="152" t="e">
        <f t="shared" si="2"/>
        <v>#REF!</v>
      </c>
      <c r="BG72" s="47"/>
      <c r="BH72" s="23"/>
      <c r="BI72" s="23"/>
      <c r="BJ72" s="23" t="s">
        <v>487</v>
      </c>
      <c r="BL72"/>
      <c r="BM72"/>
      <c r="BN72"/>
    </row>
    <row r="73" spans="27:66">
      <c r="AA73" s="47"/>
      <c r="AB73" s="48" t="e">
        <f>+'Ark1'!#REF!</f>
        <v>#REF!</v>
      </c>
      <c r="AC73" s="48" t="e">
        <f>+'Ark1'!#REF!</f>
        <v>#REF!</v>
      </c>
      <c r="AD73" s="48" t="str">
        <f t="shared" si="0"/>
        <v>Dielam</v>
      </c>
      <c r="AE73" s="48" t="e">
        <f>+'Ark1'!#REF!</f>
        <v>#REF!</v>
      </c>
      <c r="AF73" s="49"/>
      <c r="AG73" s="152" t="e">
        <f>+'Ark1'!#REF!</f>
        <v>#REF!</v>
      </c>
      <c r="AH73" s="49"/>
      <c r="AI73" s="99" t="e">
        <f>+'Ark1'!#REF!</f>
        <v>#REF!</v>
      </c>
      <c r="AJ73" s="49"/>
      <c r="AK73" s="49" t="e">
        <f>+'Ark1'!#REF!</f>
        <v>#REF!</v>
      </c>
      <c r="AL73" s="49" t="e">
        <f>+'Ark1'!#REF!</f>
        <v>#REF!</v>
      </c>
      <c r="AM73" s="49"/>
      <c r="AN73" s="49" t="e">
        <f>+'Ark1'!#REF!</f>
        <v>#REF!</v>
      </c>
      <c r="AO73" s="49"/>
      <c r="AP73" s="99" t="e">
        <f>+'Ark1'!#REF!</f>
        <v>#REF!</v>
      </c>
      <c r="AQ73" s="99"/>
      <c r="AR73" s="152" t="e">
        <f>+IF(AG73=0,"",'Ark1'!#REF!)</f>
        <v>#REF!</v>
      </c>
      <c r="AS73" s="49"/>
      <c r="AT73" s="152" t="e">
        <f>+IF(AG73=0,"",'Ark1'!#REF!)</f>
        <v>#REF!</v>
      </c>
      <c r="AU73" s="152" t="e">
        <f>+IF(AG73=0,"",'Ark1'!#REF!)</f>
        <v>#REF!</v>
      </c>
      <c r="AV73" s="152" t="e">
        <f>+IF(AG73=0,"",'Ark1'!#REF!)</f>
        <v>#REF!</v>
      </c>
      <c r="AW73" s="152" t="e">
        <f>+IF(AG73=0,"",'Ark1'!#REF!)</f>
        <v>#REF!</v>
      </c>
      <c r="AX73" s="99" t="e">
        <f>+IF(AG73=0,"",'Ark1'!#REF!)</f>
        <v>#REF!</v>
      </c>
      <c r="AY73" s="49" t="e">
        <f>+IF(AG73=0,"",'Ark1'!#REF!)</f>
        <v>#REF!</v>
      </c>
      <c r="AZ73" s="49" t="e">
        <f>+IF(AG73=0,"",'Ark1'!#REF!)</f>
        <v>#REF!</v>
      </c>
      <c r="BA73" s="152" t="e">
        <f>+IF(AG73=0,"",'Ark1'!#REF!)</f>
        <v>#REF!</v>
      </c>
      <c r="BB73" s="152" t="e">
        <f>+IF(AG73=0,"",'Ark1'!#REF!)</f>
        <v>#REF!</v>
      </c>
      <c r="BC73" s="152" t="e">
        <f>+IF(AG73=0,"",'Ark1'!#REF!)</f>
        <v>#REF!</v>
      </c>
      <c r="BD73" s="49" t="e">
        <f t="shared" si="1"/>
        <v>#REF!</v>
      </c>
      <c r="BE73" s="49"/>
      <c r="BF73" s="152" t="e">
        <f t="shared" si="2"/>
        <v>#REF!</v>
      </c>
      <c r="BG73" s="47"/>
      <c r="BH73" s="23"/>
      <c r="BI73" s="23"/>
      <c r="BJ73" s="23" t="s">
        <v>483</v>
      </c>
      <c r="BL73"/>
      <c r="BM73"/>
      <c r="BN73"/>
    </row>
    <row r="74" spans="27:66">
      <c r="AA74" s="47"/>
      <c r="AB74" s="48" t="e">
        <f>+'Ark1'!#REF!</f>
        <v>#REF!</v>
      </c>
      <c r="AC74" s="48" t="e">
        <f>+'Ark1'!#REF!</f>
        <v>#REF!</v>
      </c>
      <c r="AD74" s="48" t="str">
        <f t="shared" ref="AD74:AD95" si="3">+BJ76</f>
        <v>Lam</v>
      </c>
      <c r="AE74" s="48" t="e">
        <f>+'Ark1'!#REF!</f>
        <v>#REF!</v>
      </c>
      <c r="AF74" s="49"/>
      <c r="AG74" s="152" t="e">
        <f>+'Ark1'!#REF!</f>
        <v>#REF!</v>
      </c>
      <c r="AH74" s="49"/>
      <c r="AI74" s="99" t="e">
        <f>+'Ark1'!#REF!</f>
        <v>#REF!</v>
      </c>
      <c r="AJ74" s="49"/>
      <c r="AK74" s="49" t="e">
        <f>+'Ark1'!#REF!</f>
        <v>#REF!</v>
      </c>
      <c r="AL74" s="49" t="e">
        <f>+'Ark1'!#REF!</f>
        <v>#REF!</v>
      </c>
      <c r="AM74" s="49"/>
      <c r="AN74" s="49" t="e">
        <f>+'Ark1'!#REF!</f>
        <v>#REF!</v>
      </c>
      <c r="AO74" s="49"/>
      <c r="AP74" s="99" t="e">
        <f>+'Ark1'!#REF!</f>
        <v>#REF!</v>
      </c>
      <c r="AQ74" s="99"/>
      <c r="AR74" s="152" t="e">
        <f>+IF(AG74=0,"",'Ark1'!#REF!)</f>
        <v>#REF!</v>
      </c>
      <c r="AS74" s="49"/>
      <c r="AT74" s="152" t="e">
        <f>+IF(AG74=0,"",'Ark1'!#REF!)</f>
        <v>#REF!</v>
      </c>
      <c r="AU74" s="152" t="e">
        <f>+IF(AG74=0,"",'Ark1'!#REF!)</f>
        <v>#REF!</v>
      </c>
      <c r="AV74" s="152" t="e">
        <f>+IF(AG74=0,"",'Ark1'!#REF!)</f>
        <v>#REF!</v>
      </c>
      <c r="AW74" s="152" t="e">
        <f>+IF(AG74=0,"",'Ark1'!#REF!)</f>
        <v>#REF!</v>
      </c>
      <c r="AX74" s="99" t="e">
        <f>+IF(AG74=0,"",'Ark1'!#REF!)</f>
        <v>#REF!</v>
      </c>
      <c r="AY74" s="49" t="e">
        <f>+IF(AG74=0,"",'Ark1'!#REF!)</f>
        <v>#REF!</v>
      </c>
      <c r="AZ74" s="49" t="e">
        <f>+IF(AG74=0,"",'Ark1'!#REF!)</f>
        <v>#REF!</v>
      </c>
      <c r="BA74" s="152" t="e">
        <f>+IF(AG74=0,"",'Ark1'!#REF!)</f>
        <v>#REF!</v>
      </c>
      <c r="BB74" s="152" t="e">
        <f>+IF(AG74=0,"",'Ark1'!#REF!)</f>
        <v>#REF!</v>
      </c>
      <c r="BC74" s="152" t="e">
        <f>+IF(AG74=0,"",'Ark1'!#REF!)</f>
        <v>#REF!</v>
      </c>
      <c r="BD74" s="49" t="e">
        <f t="shared" si="1"/>
        <v>#REF!</v>
      </c>
      <c r="BE74" s="49"/>
      <c r="BF74" s="152" t="e">
        <f t="shared" si="2"/>
        <v>#REF!</v>
      </c>
      <c r="BG74" s="47"/>
      <c r="BH74" s="23"/>
      <c r="BI74" s="23"/>
      <c r="BJ74" s="23" t="s">
        <v>484</v>
      </c>
      <c r="BL74"/>
      <c r="BM74"/>
      <c r="BN74"/>
    </row>
    <row r="75" spans="27:66">
      <c r="AA75" s="47"/>
      <c r="AB75" s="48" t="e">
        <f>+'Ark1'!#REF!</f>
        <v>#REF!</v>
      </c>
      <c r="AC75" s="48" t="e">
        <f>+'Ark1'!#REF!</f>
        <v>#REF!</v>
      </c>
      <c r="AD75" s="48" t="str">
        <f t="shared" si="3"/>
        <v>Vær</v>
      </c>
      <c r="AE75" s="48" t="e">
        <f>+'Ark1'!#REF!</f>
        <v>#REF!</v>
      </c>
      <c r="AF75" s="49"/>
      <c r="AG75" s="152" t="e">
        <f>+'Ark1'!#REF!</f>
        <v>#REF!</v>
      </c>
      <c r="AH75" s="49"/>
      <c r="AI75" s="99" t="e">
        <f>+'Ark1'!#REF!</f>
        <v>#REF!</v>
      </c>
      <c r="AJ75" s="49"/>
      <c r="AK75" s="49" t="e">
        <f>+'Ark1'!#REF!</f>
        <v>#REF!</v>
      </c>
      <c r="AL75" s="49" t="e">
        <f>+'Ark1'!#REF!</f>
        <v>#REF!</v>
      </c>
      <c r="AM75" s="49"/>
      <c r="AN75" s="49" t="e">
        <f>+'Ark1'!#REF!</f>
        <v>#REF!</v>
      </c>
      <c r="AO75" s="49"/>
      <c r="AP75" s="99" t="e">
        <f>+'Ark1'!#REF!</f>
        <v>#REF!</v>
      </c>
      <c r="AQ75" s="99"/>
      <c r="AR75" s="152" t="e">
        <f>+IF(AG75=0,"",'Ark1'!#REF!)</f>
        <v>#REF!</v>
      </c>
      <c r="AS75" s="49"/>
      <c r="AT75" s="152" t="e">
        <f>+IF(AG75=0,"",'Ark1'!#REF!)</f>
        <v>#REF!</v>
      </c>
      <c r="AU75" s="152" t="e">
        <f>+IF(AG75=0,"",'Ark1'!#REF!)</f>
        <v>#REF!</v>
      </c>
      <c r="AV75" s="152" t="e">
        <f>+IF(AG75=0,"",'Ark1'!#REF!)</f>
        <v>#REF!</v>
      </c>
      <c r="AW75" s="152" t="e">
        <f>+IF(AG75=0,"",'Ark1'!#REF!)</f>
        <v>#REF!</v>
      </c>
      <c r="AX75" s="99" t="e">
        <f>+IF(AG75=0,"",'Ark1'!#REF!)</f>
        <v>#REF!</v>
      </c>
      <c r="AY75" s="49" t="e">
        <f>+IF(AG75=0,"",'Ark1'!#REF!)</f>
        <v>#REF!</v>
      </c>
      <c r="AZ75" s="49" t="e">
        <f>+IF(AG75=0,"",'Ark1'!#REF!)</f>
        <v>#REF!</v>
      </c>
      <c r="BA75" s="152" t="e">
        <f>+IF(AG75=0,"",'Ark1'!#REF!)</f>
        <v>#REF!</v>
      </c>
      <c r="BB75" s="152" t="e">
        <f>+IF(AG75=0,"",'Ark1'!#REF!)</f>
        <v>#REF!</v>
      </c>
      <c r="BC75" s="152" t="e">
        <f>+IF(AG75=0,"",'Ark1'!#REF!)</f>
        <v>#REF!</v>
      </c>
      <c r="BD75" s="49" t="e">
        <f t="shared" si="1"/>
        <v>#REF!</v>
      </c>
      <c r="BE75" s="49"/>
      <c r="BF75" s="152" t="e">
        <f t="shared" si="2"/>
        <v>#REF!</v>
      </c>
      <c r="BG75" s="47"/>
      <c r="BH75" s="23"/>
      <c r="BI75" s="23"/>
      <c r="BJ75" s="23" t="s">
        <v>485</v>
      </c>
      <c r="BL75"/>
      <c r="BM75"/>
      <c r="BN75"/>
    </row>
    <row r="76" spans="27:66">
      <c r="AA76" s="47"/>
      <c r="AB76" s="3" t="e">
        <f>+'Ark1'!#REF!</f>
        <v>#REF!</v>
      </c>
      <c r="AC76" s="3" t="e">
        <f>+'Ark1'!#REF!</f>
        <v>#REF!</v>
      </c>
      <c r="AD76" s="3" t="str">
        <f t="shared" si="3"/>
        <v>Ung sau</v>
      </c>
      <c r="AE76" s="3" t="e">
        <f>+'Ark1'!#REF!</f>
        <v>#REF!</v>
      </c>
      <c r="AF76" s="13"/>
      <c r="AG76" s="16" t="e">
        <f>+'Ark1'!#REF!</f>
        <v>#REF!</v>
      </c>
      <c r="AH76" s="13"/>
      <c r="AI76" s="61" t="e">
        <f>+'Ark1'!#REF!</f>
        <v>#REF!</v>
      </c>
      <c r="AJ76" s="13"/>
      <c r="AK76" s="13" t="e">
        <f>+'Ark1'!#REF!</f>
        <v>#REF!</v>
      </c>
      <c r="AL76" s="13" t="e">
        <f>+'Ark1'!#REF!</f>
        <v>#REF!</v>
      </c>
      <c r="AM76" s="13"/>
      <c r="AN76" s="13" t="e">
        <f>+'Ark1'!#REF!</f>
        <v>#REF!</v>
      </c>
      <c r="AO76" s="13"/>
      <c r="AP76" s="61" t="e">
        <f>+'Ark1'!#REF!</f>
        <v>#REF!</v>
      </c>
      <c r="AQ76" s="61"/>
      <c r="AR76" s="16" t="e">
        <f>+IF(AG76=0,"",'Ark1'!#REF!)</f>
        <v>#REF!</v>
      </c>
      <c r="AS76" s="13"/>
      <c r="AT76" s="16" t="e">
        <f>+IF(AG76=0,"",'Ark1'!#REF!)</f>
        <v>#REF!</v>
      </c>
      <c r="AU76" s="16" t="e">
        <f>+IF(AG76=0,"",'Ark1'!#REF!)</f>
        <v>#REF!</v>
      </c>
      <c r="AV76" s="16" t="e">
        <f>+IF(AG76=0,"",'Ark1'!#REF!)</f>
        <v>#REF!</v>
      </c>
      <c r="AW76" s="16" t="e">
        <f>+IF(AG76=0,"",'Ark1'!#REF!)</f>
        <v>#REF!</v>
      </c>
      <c r="AX76" s="61" t="e">
        <f>+IF(AG76=0,"",'Ark1'!#REF!)</f>
        <v>#REF!</v>
      </c>
      <c r="AY76" s="13" t="e">
        <f>+IF(AG76=0,"",'Ark1'!#REF!)</f>
        <v>#REF!</v>
      </c>
      <c r="AZ76" s="13" t="e">
        <f>+IF(AG76=0,"",'Ark1'!#REF!)</f>
        <v>#REF!</v>
      </c>
      <c r="BA76" s="16" t="e">
        <f>+IF(AG76=0,"",'Ark1'!#REF!)</f>
        <v>#REF!</v>
      </c>
      <c r="BB76" s="16" t="e">
        <f>+IF(AG76=0,"",'Ark1'!#REF!)</f>
        <v>#REF!</v>
      </c>
      <c r="BC76" s="16" t="e">
        <f>+IF(AG76=0,"",'Ark1'!#REF!)</f>
        <v>#REF!</v>
      </c>
      <c r="BD76" s="13" t="e">
        <f t="shared" ref="BD76:BD110" si="4">+IF(AG76=0,"",AP76/AL76)</f>
        <v>#REF!</v>
      </c>
      <c r="BE76" s="13"/>
      <c r="BF76" s="16" t="e">
        <f t="shared" ref="BF76:BF110" si="5">+IF(AG76=0,"",AG76/AE76)</f>
        <v>#REF!</v>
      </c>
      <c r="BG76" s="47"/>
      <c r="BH76" s="23"/>
      <c r="BI76" s="23"/>
      <c r="BJ76" s="23" t="s">
        <v>486</v>
      </c>
      <c r="BL76"/>
      <c r="BM76"/>
      <c r="BN76"/>
    </row>
    <row r="77" spans="27:66">
      <c r="AA77" s="47"/>
      <c r="AB77" s="3" t="e">
        <f>+'Ark1'!#REF!</f>
        <v>#REF!</v>
      </c>
      <c r="AC77" s="3" t="e">
        <f>+'Ark1'!#REF!</f>
        <v>#REF!</v>
      </c>
      <c r="AD77" s="3" t="str">
        <f t="shared" si="3"/>
        <v>Sau</v>
      </c>
      <c r="AE77" s="3" t="e">
        <f>+'Ark1'!#REF!</f>
        <v>#REF!</v>
      </c>
      <c r="AF77" s="13"/>
      <c r="AG77" s="16" t="e">
        <f>+'Ark1'!#REF!</f>
        <v>#REF!</v>
      </c>
      <c r="AH77" s="13"/>
      <c r="AI77" s="61" t="e">
        <f>+'Ark1'!#REF!</f>
        <v>#REF!</v>
      </c>
      <c r="AJ77" s="13"/>
      <c r="AK77" s="13" t="e">
        <f>+'Ark1'!#REF!</f>
        <v>#REF!</v>
      </c>
      <c r="AL77" s="13" t="e">
        <f>+'Ark1'!#REF!</f>
        <v>#REF!</v>
      </c>
      <c r="AM77" s="13"/>
      <c r="AN77" s="13" t="e">
        <f>+'Ark1'!#REF!</f>
        <v>#REF!</v>
      </c>
      <c r="AO77" s="13"/>
      <c r="AP77" s="61" t="e">
        <f>+'Ark1'!#REF!</f>
        <v>#REF!</v>
      </c>
      <c r="AQ77" s="61"/>
      <c r="AR77" s="16" t="e">
        <f>+IF(AG77=0,"",'Ark1'!#REF!)</f>
        <v>#REF!</v>
      </c>
      <c r="AS77" s="13"/>
      <c r="AT77" s="16" t="e">
        <f>+IF(AG77=0,"",'Ark1'!#REF!)</f>
        <v>#REF!</v>
      </c>
      <c r="AU77" s="16" t="e">
        <f>+IF(AG77=0,"",'Ark1'!#REF!)</f>
        <v>#REF!</v>
      </c>
      <c r="AV77" s="16" t="e">
        <f>+IF(AG77=0,"",'Ark1'!#REF!)</f>
        <v>#REF!</v>
      </c>
      <c r="AW77" s="16" t="e">
        <f>+IF(AG77=0,"",'Ark1'!#REF!)</f>
        <v>#REF!</v>
      </c>
      <c r="AX77" s="61" t="e">
        <f>+IF(AG77=0,"",'Ark1'!#REF!)</f>
        <v>#REF!</v>
      </c>
      <c r="AY77" s="13" t="e">
        <f>+IF(AG77=0,"",'Ark1'!#REF!)</f>
        <v>#REF!</v>
      </c>
      <c r="AZ77" s="13" t="e">
        <f>+IF(AG77=0,"",'Ark1'!#REF!)</f>
        <v>#REF!</v>
      </c>
      <c r="BA77" s="16" t="e">
        <f>+IF(AG77=0,"",'Ark1'!#REF!)</f>
        <v>#REF!</v>
      </c>
      <c r="BB77" s="16" t="e">
        <f>+IF(AG77=0,"",'Ark1'!#REF!)</f>
        <v>#REF!</v>
      </c>
      <c r="BC77" s="16" t="e">
        <f>+IF(AG77=0,"",'Ark1'!#REF!)</f>
        <v>#REF!</v>
      </c>
      <c r="BD77" s="13" t="e">
        <f t="shared" si="4"/>
        <v>#REF!</v>
      </c>
      <c r="BE77" s="13"/>
      <c r="BF77" s="16" t="e">
        <f t="shared" si="5"/>
        <v>#REF!</v>
      </c>
      <c r="BG77" s="47"/>
      <c r="BH77" s="23"/>
      <c r="BI77" s="23"/>
      <c r="BJ77" s="23" t="s">
        <v>487</v>
      </c>
      <c r="BL77"/>
      <c r="BM77"/>
      <c r="BN77"/>
    </row>
    <row r="78" spans="27:66">
      <c r="AA78" s="47"/>
      <c r="AB78" s="3" t="e">
        <f>+'Ark1'!#REF!</f>
        <v>#REF!</v>
      </c>
      <c r="AC78" s="3" t="e">
        <f>+'Ark1'!#REF!</f>
        <v>#REF!</v>
      </c>
      <c r="AD78" s="3" t="str">
        <f t="shared" si="3"/>
        <v>Dielam</v>
      </c>
      <c r="AE78" s="3" t="e">
        <f>+'Ark1'!#REF!</f>
        <v>#REF!</v>
      </c>
      <c r="AF78" s="13"/>
      <c r="AG78" s="16" t="e">
        <f>+'Ark1'!#REF!</f>
        <v>#REF!</v>
      </c>
      <c r="AH78" s="13"/>
      <c r="AI78" s="61" t="e">
        <f>+'Ark1'!#REF!</f>
        <v>#REF!</v>
      </c>
      <c r="AJ78" s="13"/>
      <c r="AK78" s="13" t="e">
        <f>+'Ark1'!#REF!</f>
        <v>#REF!</v>
      </c>
      <c r="AL78" s="13" t="e">
        <f>+'Ark1'!#REF!</f>
        <v>#REF!</v>
      </c>
      <c r="AM78" s="13"/>
      <c r="AN78" s="13" t="e">
        <f>+'Ark1'!#REF!</f>
        <v>#REF!</v>
      </c>
      <c r="AO78" s="13"/>
      <c r="AP78" s="61" t="e">
        <f>+'Ark1'!#REF!</f>
        <v>#REF!</v>
      </c>
      <c r="AQ78" s="61"/>
      <c r="AR78" s="16" t="e">
        <f>+IF(AG78=0,"",'Ark1'!#REF!)</f>
        <v>#REF!</v>
      </c>
      <c r="AS78" s="13"/>
      <c r="AT78" s="16" t="e">
        <f>+IF(AG78=0,"",'Ark1'!#REF!)</f>
        <v>#REF!</v>
      </c>
      <c r="AU78" s="16" t="e">
        <f>+IF(AG78=0,"",'Ark1'!#REF!)</f>
        <v>#REF!</v>
      </c>
      <c r="AV78" s="16" t="e">
        <f>+IF(AG78=0,"",'Ark1'!#REF!)</f>
        <v>#REF!</v>
      </c>
      <c r="AW78" s="16" t="e">
        <f>+IF(AG78=0,"",'Ark1'!#REF!)</f>
        <v>#REF!</v>
      </c>
      <c r="AX78" s="61" t="e">
        <f>+IF(AG78=0,"",'Ark1'!#REF!)</f>
        <v>#REF!</v>
      </c>
      <c r="AY78" s="13" t="e">
        <f>+IF(AG78=0,"",'Ark1'!#REF!)</f>
        <v>#REF!</v>
      </c>
      <c r="AZ78" s="13" t="e">
        <f>+IF(AG78=0,"",'Ark1'!#REF!)</f>
        <v>#REF!</v>
      </c>
      <c r="BA78" s="16" t="e">
        <f>+IF(AG78=0,"",'Ark1'!#REF!)</f>
        <v>#REF!</v>
      </c>
      <c r="BB78" s="16" t="e">
        <f>+IF(AG78=0,"",'Ark1'!#REF!)</f>
        <v>#REF!</v>
      </c>
      <c r="BC78" s="16" t="e">
        <f>+IF(AG78=0,"",'Ark1'!#REF!)</f>
        <v>#REF!</v>
      </c>
      <c r="BD78" s="13" t="e">
        <f t="shared" si="4"/>
        <v>#REF!</v>
      </c>
      <c r="BE78" s="13"/>
      <c r="BF78" s="16" t="e">
        <f t="shared" si="5"/>
        <v>#REF!</v>
      </c>
      <c r="BG78" s="47"/>
      <c r="BH78" s="23"/>
      <c r="BI78" s="23"/>
      <c r="BJ78" s="23" t="s">
        <v>483</v>
      </c>
      <c r="BL78"/>
      <c r="BM78"/>
      <c r="BN78"/>
    </row>
    <row r="79" spans="27:66">
      <c r="AA79" s="47"/>
      <c r="AB79" s="3" t="e">
        <f>+'Ark1'!#REF!</f>
        <v>#REF!</v>
      </c>
      <c r="AC79" s="3" t="e">
        <f>+'Ark1'!#REF!</f>
        <v>#REF!</v>
      </c>
      <c r="AD79" s="3" t="str">
        <f t="shared" si="3"/>
        <v>Lam</v>
      </c>
      <c r="AE79" s="3" t="e">
        <f>+'Ark1'!#REF!</f>
        <v>#REF!</v>
      </c>
      <c r="AF79" s="13"/>
      <c r="AG79" s="16" t="e">
        <f>+'Ark1'!#REF!</f>
        <v>#REF!</v>
      </c>
      <c r="AH79" s="13"/>
      <c r="AI79" s="61" t="e">
        <f>+'Ark1'!#REF!</f>
        <v>#REF!</v>
      </c>
      <c r="AJ79" s="13"/>
      <c r="AK79" s="13" t="e">
        <f>+'Ark1'!#REF!</f>
        <v>#REF!</v>
      </c>
      <c r="AL79" s="13" t="e">
        <f>+'Ark1'!#REF!</f>
        <v>#REF!</v>
      </c>
      <c r="AM79" s="13"/>
      <c r="AN79" s="13" t="e">
        <f>+'Ark1'!#REF!</f>
        <v>#REF!</v>
      </c>
      <c r="AO79" s="13"/>
      <c r="AP79" s="61" t="e">
        <f>+'Ark1'!#REF!</f>
        <v>#REF!</v>
      </c>
      <c r="AQ79" s="61"/>
      <c r="AR79" s="16" t="e">
        <f>+IF(AG79=0,"",'Ark1'!#REF!)</f>
        <v>#REF!</v>
      </c>
      <c r="AS79" s="13"/>
      <c r="AT79" s="16" t="e">
        <f>+IF(AG79=0,"",'Ark1'!#REF!)</f>
        <v>#REF!</v>
      </c>
      <c r="AU79" s="16" t="e">
        <f>+IF(AG79=0,"",'Ark1'!#REF!)</f>
        <v>#REF!</v>
      </c>
      <c r="AV79" s="16" t="e">
        <f>+IF(AG79=0,"",'Ark1'!#REF!)</f>
        <v>#REF!</v>
      </c>
      <c r="AW79" s="16" t="e">
        <f>+IF(AG79=0,"",'Ark1'!#REF!)</f>
        <v>#REF!</v>
      </c>
      <c r="AX79" s="61" t="e">
        <f>+IF(AG79=0,"",'Ark1'!#REF!)</f>
        <v>#REF!</v>
      </c>
      <c r="AY79" s="13" t="e">
        <f>+IF(AG79=0,"",'Ark1'!#REF!)</f>
        <v>#REF!</v>
      </c>
      <c r="AZ79" s="13" t="e">
        <f>+IF(AG79=0,"",'Ark1'!#REF!)</f>
        <v>#REF!</v>
      </c>
      <c r="BA79" s="16" t="e">
        <f>+IF(AG79=0,"",'Ark1'!#REF!)</f>
        <v>#REF!</v>
      </c>
      <c r="BB79" s="16" t="e">
        <f>+IF(AG79=0,"",'Ark1'!#REF!)</f>
        <v>#REF!</v>
      </c>
      <c r="BC79" s="16" t="e">
        <f>+IF(AG79=0,"",'Ark1'!#REF!)</f>
        <v>#REF!</v>
      </c>
      <c r="BD79" s="13" t="e">
        <f t="shared" si="4"/>
        <v>#REF!</v>
      </c>
      <c r="BE79" s="13"/>
      <c r="BF79" s="16" t="e">
        <f t="shared" si="5"/>
        <v>#REF!</v>
      </c>
      <c r="BG79" s="47"/>
      <c r="BH79" s="23"/>
      <c r="BI79" s="23"/>
      <c r="BJ79" s="23" t="s">
        <v>484</v>
      </c>
      <c r="BL79"/>
      <c r="BM79"/>
      <c r="BN79"/>
    </row>
    <row r="80" spans="27:66">
      <c r="AA80" s="47"/>
      <c r="AB80" s="3" t="e">
        <f>+'Ark1'!#REF!</f>
        <v>#REF!</v>
      </c>
      <c r="AC80" s="3" t="e">
        <f>+'Ark1'!#REF!</f>
        <v>#REF!</v>
      </c>
      <c r="AD80" s="3" t="str">
        <f t="shared" si="3"/>
        <v>Vær</v>
      </c>
      <c r="AE80" s="3" t="e">
        <f>+'Ark1'!#REF!</f>
        <v>#REF!</v>
      </c>
      <c r="AF80" s="13"/>
      <c r="AG80" s="16" t="e">
        <f>+'Ark1'!#REF!</f>
        <v>#REF!</v>
      </c>
      <c r="AH80" s="13"/>
      <c r="AI80" s="61" t="e">
        <f>+'Ark1'!#REF!</f>
        <v>#REF!</v>
      </c>
      <c r="AJ80" s="13"/>
      <c r="AK80" s="13" t="e">
        <f>+'Ark1'!#REF!</f>
        <v>#REF!</v>
      </c>
      <c r="AL80" s="13" t="e">
        <f>+'Ark1'!#REF!</f>
        <v>#REF!</v>
      </c>
      <c r="AM80" s="13"/>
      <c r="AN80" s="13" t="e">
        <f>+'Ark1'!#REF!</f>
        <v>#REF!</v>
      </c>
      <c r="AO80" s="13"/>
      <c r="AP80" s="61" t="e">
        <f>+'Ark1'!#REF!</f>
        <v>#REF!</v>
      </c>
      <c r="AQ80" s="61"/>
      <c r="AR80" s="16" t="e">
        <f>+IF(AG80=0,"",'Ark1'!#REF!)</f>
        <v>#REF!</v>
      </c>
      <c r="AS80" s="13"/>
      <c r="AT80" s="16" t="e">
        <f>+IF(AG80=0,"",'Ark1'!#REF!)</f>
        <v>#REF!</v>
      </c>
      <c r="AU80" s="16" t="e">
        <f>+IF(AG80=0,"",'Ark1'!#REF!)</f>
        <v>#REF!</v>
      </c>
      <c r="AV80" s="16" t="e">
        <f>+IF(AG80=0,"",'Ark1'!#REF!)</f>
        <v>#REF!</v>
      </c>
      <c r="AW80" s="16" t="e">
        <f>+IF(AG80=0,"",'Ark1'!#REF!)</f>
        <v>#REF!</v>
      </c>
      <c r="AX80" s="61" t="e">
        <f>+IF(AG80=0,"",'Ark1'!#REF!)</f>
        <v>#REF!</v>
      </c>
      <c r="AY80" s="13" t="e">
        <f>+IF(AG80=0,"",'Ark1'!#REF!)</f>
        <v>#REF!</v>
      </c>
      <c r="AZ80" s="13" t="e">
        <f>+IF(AG80=0,"",'Ark1'!#REF!)</f>
        <v>#REF!</v>
      </c>
      <c r="BA80" s="16" t="e">
        <f>+IF(AG80=0,"",'Ark1'!#REF!)</f>
        <v>#REF!</v>
      </c>
      <c r="BB80" s="16" t="e">
        <f>+IF(AG80=0,"",'Ark1'!#REF!)</f>
        <v>#REF!</v>
      </c>
      <c r="BC80" s="16" t="e">
        <f>+IF(AG80=0,"",'Ark1'!#REF!)</f>
        <v>#REF!</v>
      </c>
      <c r="BD80" s="13" t="e">
        <f t="shared" si="4"/>
        <v>#REF!</v>
      </c>
      <c r="BE80" s="13"/>
      <c r="BF80" s="16" t="e">
        <f t="shared" si="5"/>
        <v>#REF!</v>
      </c>
      <c r="BG80" s="47"/>
      <c r="BH80" s="23"/>
      <c r="BI80" s="23"/>
      <c r="BJ80" s="23" t="s">
        <v>485</v>
      </c>
      <c r="BL80"/>
      <c r="BM80"/>
      <c r="BN80"/>
    </row>
    <row r="81" spans="27:70">
      <c r="AA81" s="47"/>
      <c r="AB81" s="48" t="e">
        <f>+'Ark1'!#REF!</f>
        <v>#REF!</v>
      </c>
      <c r="AC81" s="48" t="e">
        <f>+'Ark1'!#REF!</f>
        <v>#REF!</v>
      </c>
      <c r="AD81" s="48" t="str">
        <f t="shared" si="3"/>
        <v>Ung sau</v>
      </c>
      <c r="AE81" s="48" t="e">
        <f>+'Ark1'!#REF!</f>
        <v>#REF!</v>
      </c>
      <c r="AF81" s="49"/>
      <c r="AG81" s="152" t="e">
        <f>+'Ark1'!#REF!</f>
        <v>#REF!</v>
      </c>
      <c r="AH81" s="49"/>
      <c r="AI81" s="99" t="e">
        <f>+'Ark1'!#REF!</f>
        <v>#REF!</v>
      </c>
      <c r="AJ81" s="49"/>
      <c r="AK81" s="49" t="e">
        <f>+'Ark1'!#REF!</f>
        <v>#REF!</v>
      </c>
      <c r="AL81" s="49" t="e">
        <f>+'Ark1'!#REF!</f>
        <v>#REF!</v>
      </c>
      <c r="AM81" s="49"/>
      <c r="AN81" s="49" t="e">
        <f>+'Ark1'!#REF!</f>
        <v>#REF!</v>
      </c>
      <c r="AO81" s="49"/>
      <c r="AP81" s="99" t="e">
        <f>+'Ark1'!#REF!</f>
        <v>#REF!</v>
      </c>
      <c r="AQ81" s="99"/>
      <c r="AR81" s="152" t="e">
        <f>+IF(AG81=0,"",'Ark1'!#REF!)</f>
        <v>#REF!</v>
      </c>
      <c r="AS81" s="49"/>
      <c r="AT81" s="152" t="e">
        <f>+IF(AG81=0,"",'Ark1'!#REF!)</f>
        <v>#REF!</v>
      </c>
      <c r="AU81" s="152" t="e">
        <f>+IF(AG81=0,"",'Ark1'!#REF!)</f>
        <v>#REF!</v>
      </c>
      <c r="AV81" s="152" t="e">
        <f>+IF(AG81=0,"",'Ark1'!#REF!)</f>
        <v>#REF!</v>
      </c>
      <c r="AW81" s="152" t="e">
        <f>+IF(AG81=0,"",'Ark1'!#REF!)</f>
        <v>#REF!</v>
      </c>
      <c r="AX81" s="99" t="e">
        <f>+IF(AG81=0,"",'Ark1'!#REF!)</f>
        <v>#REF!</v>
      </c>
      <c r="AY81" s="49" t="e">
        <f>+IF(AG81=0,"",'Ark1'!#REF!)</f>
        <v>#REF!</v>
      </c>
      <c r="AZ81" s="49" t="e">
        <f>+IF(AG81=0,"",'Ark1'!#REF!)</f>
        <v>#REF!</v>
      </c>
      <c r="BA81" s="152" t="e">
        <f>+IF(AG81=0,"",'Ark1'!#REF!)</f>
        <v>#REF!</v>
      </c>
      <c r="BB81" s="152" t="e">
        <f>+IF(AG81=0,"",'Ark1'!#REF!)</f>
        <v>#REF!</v>
      </c>
      <c r="BC81" s="152" t="e">
        <f>+IF(AG81=0,"",'Ark1'!#REF!)</f>
        <v>#REF!</v>
      </c>
      <c r="BD81" s="49" t="e">
        <f t="shared" si="4"/>
        <v>#REF!</v>
      </c>
      <c r="BE81" s="49"/>
      <c r="BF81" s="152" t="e">
        <f t="shared" si="5"/>
        <v>#REF!</v>
      </c>
      <c r="BG81" s="47"/>
      <c r="BH81" s="23"/>
      <c r="BI81" s="23"/>
      <c r="BJ81" s="23" t="s">
        <v>486</v>
      </c>
      <c r="BL81"/>
      <c r="BM81"/>
      <c r="BN81"/>
    </row>
    <row r="82" spans="27:70">
      <c r="AA82" s="47"/>
      <c r="AB82" s="48" t="e">
        <f>+'Ark1'!#REF!</f>
        <v>#REF!</v>
      </c>
      <c r="AC82" s="48" t="e">
        <f>+'Ark1'!#REF!</f>
        <v>#REF!</v>
      </c>
      <c r="AD82" s="48" t="str">
        <f t="shared" si="3"/>
        <v>Sau</v>
      </c>
      <c r="AE82" s="48" t="e">
        <f>+'Ark1'!#REF!</f>
        <v>#REF!</v>
      </c>
      <c r="AF82" s="49"/>
      <c r="AG82" s="152" t="e">
        <f>+'Ark1'!#REF!</f>
        <v>#REF!</v>
      </c>
      <c r="AH82" s="49"/>
      <c r="AI82" s="99" t="e">
        <f>+'Ark1'!#REF!</f>
        <v>#REF!</v>
      </c>
      <c r="AJ82" s="49"/>
      <c r="AK82" s="49" t="e">
        <f>+'Ark1'!#REF!</f>
        <v>#REF!</v>
      </c>
      <c r="AL82" s="49" t="e">
        <f>+'Ark1'!#REF!</f>
        <v>#REF!</v>
      </c>
      <c r="AM82" s="49"/>
      <c r="AN82" s="49" t="e">
        <f>+'Ark1'!#REF!</f>
        <v>#REF!</v>
      </c>
      <c r="AO82" s="49"/>
      <c r="AP82" s="99" t="e">
        <f>+'Ark1'!#REF!</f>
        <v>#REF!</v>
      </c>
      <c r="AQ82" s="99"/>
      <c r="AR82" s="152" t="e">
        <f>+IF(AG82=0,"",'Ark1'!#REF!)</f>
        <v>#REF!</v>
      </c>
      <c r="AS82" s="49"/>
      <c r="AT82" s="152" t="e">
        <f>+IF(AG82=0,"",'Ark1'!#REF!)</f>
        <v>#REF!</v>
      </c>
      <c r="AU82" s="152" t="e">
        <f>+IF(AG82=0,"",'Ark1'!#REF!)</f>
        <v>#REF!</v>
      </c>
      <c r="AV82" s="152" t="e">
        <f>+IF(AG82=0,"",'Ark1'!#REF!)</f>
        <v>#REF!</v>
      </c>
      <c r="AW82" s="152" t="e">
        <f>+IF(AG82=0,"",'Ark1'!#REF!)</f>
        <v>#REF!</v>
      </c>
      <c r="AX82" s="99" t="e">
        <f>+IF(AG82=0,"",'Ark1'!#REF!)</f>
        <v>#REF!</v>
      </c>
      <c r="AY82" s="49" t="e">
        <f>+IF(AG82=0,"",'Ark1'!#REF!)</f>
        <v>#REF!</v>
      </c>
      <c r="AZ82" s="49" t="e">
        <f>+IF(AG82=0,"",'Ark1'!#REF!)</f>
        <v>#REF!</v>
      </c>
      <c r="BA82" s="152" t="e">
        <f>+IF(AG82=0,"",'Ark1'!#REF!)</f>
        <v>#REF!</v>
      </c>
      <c r="BB82" s="152" t="e">
        <f>+IF(AG82=0,"",'Ark1'!#REF!)</f>
        <v>#REF!</v>
      </c>
      <c r="BC82" s="152" t="e">
        <f>+IF(AG82=0,"",'Ark1'!#REF!)</f>
        <v>#REF!</v>
      </c>
      <c r="BD82" s="49" t="e">
        <f t="shared" si="4"/>
        <v>#REF!</v>
      </c>
      <c r="BE82" s="49"/>
      <c r="BF82" s="152" t="e">
        <f t="shared" si="5"/>
        <v>#REF!</v>
      </c>
      <c r="BG82" s="47"/>
      <c r="BH82" s="23"/>
      <c r="BI82" s="23"/>
      <c r="BJ82" s="23" t="s">
        <v>487</v>
      </c>
      <c r="BL82"/>
      <c r="BM82"/>
      <c r="BN82"/>
    </row>
    <row r="83" spans="27:70">
      <c r="AA83" s="47"/>
      <c r="AB83" s="48" t="e">
        <f>+'Ark1'!#REF!</f>
        <v>#REF!</v>
      </c>
      <c r="AC83" s="48" t="e">
        <f>+'Ark1'!#REF!</f>
        <v>#REF!</v>
      </c>
      <c r="AD83" s="48" t="str">
        <f t="shared" si="3"/>
        <v>Dielam</v>
      </c>
      <c r="AE83" s="48" t="e">
        <f>+'Ark1'!#REF!</f>
        <v>#REF!</v>
      </c>
      <c r="AF83" s="49"/>
      <c r="AG83" s="152" t="e">
        <f>+'Ark1'!#REF!</f>
        <v>#REF!</v>
      </c>
      <c r="AH83" s="49"/>
      <c r="AI83" s="99" t="e">
        <f>+'Ark1'!#REF!</f>
        <v>#REF!</v>
      </c>
      <c r="AJ83" s="49"/>
      <c r="AK83" s="49" t="e">
        <f>+'Ark1'!#REF!</f>
        <v>#REF!</v>
      </c>
      <c r="AL83" s="49" t="e">
        <f>+'Ark1'!#REF!</f>
        <v>#REF!</v>
      </c>
      <c r="AM83" s="49"/>
      <c r="AN83" s="49" t="e">
        <f>+'Ark1'!#REF!</f>
        <v>#REF!</v>
      </c>
      <c r="AO83" s="49"/>
      <c r="AP83" s="99" t="e">
        <f>+'Ark1'!#REF!</f>
        <v>#REF!</v>
      </c>
      <c r="AQ83" s="99"/>
      <c r="AR83" s="152" t="e">
        <f>+IF(AG83=0,"",'Ark1'!#REF!)</f>
        <v>#REF!</v>
      </c>
      <c r="AS83" s="49"/>
      <c r="AT83" s="152" t="e">
        <f>+IF(AG83=0,"",'Ark1'!#REF!)</f>
        <v>#REF!</v>
      </c>
      <c r="AU83" s="152" t="e">
        <f>+IF(AG83=0,"",'Ark1'!#REF!)</f>
        <v>#REF!</v>
      </c>
      <c r="AV83" s="152" t="e">
        <f>+IF(AG83=0,"",'Ark1'!#REF!)</f>
        <v>#REF!</v>
      </c>
      <c r="AW83" s="152" t="e">
        <f>+IF(AG83=0,"",'Ark1'!#REF!)</f>
        <v>#REF!</v>
      </c>
      <c r="AX83" s="99" t="e">
        <f>+IF(AG83=0,"",'Ark1'!#REF!)</f>
        <v>#REF!</v>
      </c>
      <c r="AY83" s="49" t="e">
        <f>+IF(AG83=0,"",'Ark1'!#REF!)</f>
        <v>#REF!</v>
      </c>
      <c r="AZ83" s="49" t="e">
        <f>+IF(AG83=0,"",'Ark1'!#REF!)</f>
        <v>#REF!</v>
      </c>
      <c r="BA83" s="152" t="e">
        <f>+IF(AG83=0,"",'Ark1'!#REF!)</f>
        <v>#REF!</v>
      </c>
      <c r="BB83" s="152" t="e">
        <f>+IF(AG83=0,"",'Ark1'!#REF!)</f>
        <v>#REF!</v>
      </c>
      <c r="BC83" s="152" t="e">
        <f>+IF(AG83=0,"",'Ark1'!#REF!)</f>
        <v>#REF!</v>
      </c>
      <c r="BD83" s="49" t="e">
        <f t="shared" si="4"/>
        <v>#REF!</v>
      </c>
      <c r="BE83" s="49"/>
      <c r="BF83" s="152" t="e">
        <f t="shared" si="5"/>
        <v>#REF!</v>
      </c>
      <c r="BG83" s="47"/>
      <c r="BH83" s="23"/>
      <c r="BI83" s="23"/>
      <c r="BJ83" s="23" t="s">
        <v>483</v>
      </c>
      <c r="BL83"/>
      <c r="BM83"/>
      <c r="BN83"/>
    </row>
    <row r="84" spans="27:70">
      <c r="AA84" s="47"/>
      <c r="AB84" s="48" t="e">
        <f>+'Ark1'!#REF!</f>
        <v>#REF!</v>
      </c>
      <c r="AC84" s="48" t="e">
        <f>+'Ark1'!#REF!</f>
        <v>#REF!</v>
      </c>
      <c r="AD84" s="48" t="str">
        <f t="shared" si="3"/>
        <v>Lam</v>
      </c>
      <c r="AE84" s="48" t="e">
        <f>+'Ark1'!#REF!</f>
        <v>#REF!</v>
      </c>
      <c r="AF84" s="49"/>
      <c r="AG84" s="152" t="e">
        <f>+'Ark1'!#REF!</f>
        <v>#REF!</v>
      </c>
      <c r="AH84" s="49"/>
      <c r="AI84" s="99" t="e">
        <f>+'Ark1'!#REF!</f>
        <v>#REF!</v>
      </c>
      <c r="AJ84" s="49"/>
      <c r="AK84" s="49" t="e">
        <f>+'Ark1'!#REF!</f>
        <v>#REF!</v>
      </c>
      <c r="AL84" s="49" t="e">
        <f>+'Ark1'!#REF!</f>
        <v>#REF!</v>
      </c>
      <c r="AM84" s="49"/>
      <c r="AN84" s="49" t="e">
        <f>+'Ark1'!#REF!</f>
        <v>#REF!</v>
      </c>
      <c r="AO84" s="49"/>
      <c r="AP84" s="99" t="e">
        <f>+'Ark1'!#REF!</f>
        <v>#REF!</v>
      </c>
      <c r="AQ84" s="99"/>
      <c r="AR84" s="152" t="e">
        <f>+IF(AG84=0,"",'Ark1'!#REF!)</f>
        <v>#REF!</v>
      </c>
      <c r="AS84" s="49"/>
      <c r="AT84" s="152" t="e">
        <f>+IF(AG84=0,"",'Ark1'!#REF!)</f>
        <v>#REF!</v>
      </c>
      <c r="AU84" s="152" t="e">
        <f>+IF(AG84=0,"",'Ark1'!#REF!)</f>
        <v>#REF!</v>
      </c>
      <c r="AV84" s="152" t="e">
        <f>+IF(AG84=0,"",'Ark1'!#REF!)</f>
        <v>#REF!</v>
      </c>
      <c r="AW84" s="152" t="e">
        <f>+IF(AG84=0,"",'Ark1'!#REF!)</f>
        <v>#REF!</v>
      </c>
      <c r="AX84" s="99" t="e">
        <f>+IF(AG84=0,"",'Ark1'!#REF!)</f>
        <v>#REF!</v>
      </c>
      <c r="AY84" s="49" t="e">
        <f>+IF(AG84=0,"",'Ark1'!#REF!)</f>
        <v>#REF!</v>
      </c>
      <c r="AZ84" s="49" t="e">
        <f>+IF(AG84=0,"",'Ark1'!#REF!)</f>
        <v>#REF!</v>
      </c>
      <c r="BA84" s="152" t="e">
        <f>+IF(AG84=0,"",'Ark1'!#REF!)</f>
        <v>#REF!</v>
      </c>
      <c r="BB84" s="152" t="e">
        <f>+IF(AG84=0,"",'Ark1'!#REF!)</f>
        <v>#REF!</v>
      </c>
      <c r="BC84" s="152" t="e">
        <f>+IF(AG84=0,"",'Ark1'!#REF!)</f>
        <v>#REF!</v>
      </c>
      <c r="BD84" s="49" t="e">
        <f t="shared" si="4"/>
        <v>#REF!</v>
      </c>
      <c r="BE84" s="49"/>
      <c r="BF84" s="152" t="e">
        <f t="shared" si="5"/>
        <v>#REF!</v>
      </c>
      <c r="BG84" s="47"/>
      <c r="BH84" s="23"/>
      <c r="BI84" s="23"/>
      <c r="BJ84" s="23" t="s">
        <v>484</v>
      </c>
      <c r="BL84"/>
      <c r="BM84"/>
      <c r="BN84"/>
    </row>
    <row r="85" spans="27:70">
      <c r="AA85" s="47"/>
      <c r="AB85" s="48" t="e">
        <f>+'Ark1'!#REF!</f>
        <v>#REF!</v>
      </c>
      <c r="AC85" s="48" t="e">
        <f>+'Ark1'!#REF!</f>
        <v>#REF!</v>
      </c>
      <c r="AD85" s="48" t="str">
        <f t="shared" si="3"/>
        <v>Vær</v>
      </c>
      <c r="AE85" s="48" t="e">
        <f>+'Ark1'!#REF!</f>
        <v>#REF!</v>
      </c>
      <c r="AF85" s="49"/>
      <c r="AG85" s="152" t="e">
        <f>+'Ark1'!#REF!</f>
        <v>#REF!</v>
      </c>
      <c r="AH85" s="49"/>
      <c r="AI85" s="99" t="e">
        <f>+'Ark1'!#REF!</f>
        <v>#REF!</v>
      </c>
      <c r="AJ85" s="49"/>
      <c r="AK85" s="49" t="e">
        <f>+'Ark1'!#REF!</f>
        <v>#REF!</v>
      </c>
      <c r="AL85" s="49" t="e">
        <f>+'Ark1'!#REF!</f>
        <v>#REF!</v>
      </c>
      <c r="AM85" s="49"/>
      <c r="AN85" s="49" t="e">
        <f>+'Ark1'!#REF!</f>
        <v>#REF!</v>
      </c>
      <c r="AO85" s="49"/>
      <c r="AP85" s="99" t="e">
        <f>+'Ark1'!#REF!</f>
        <v>#REF!</v>
      </c>
      <c r="AQ85" s="99"/>
      <c r="AR85" s="152" t="e">
        <f>+IF(AG85=0,"",'Ark1'!#REF!)</f>
        <v>#REF!</v>
      </c>
      <c r="AS85" s="49"/>
      <c r="AT85" s="152" t="e">
        <f>+IF(AG85=0,"",'Ark1'!#REF!)</f>
        <v>#REF!</v>
      </c>
      <c r="AU85" s="152" t="e">
        <f>+IF(AG85=0,"",'Ark1'!#REF!)</f>
        <v>#REF!</v>
      </c>
      <c r="AV85" s="152" t="e">
        <f>+IF(AG85=0,"",'Ark1'!#REF!)</f>
        <v>#REF!</v>
      </c>
      <c r="AW85" s="152" t="e">
        <f>+IF(AG85=0,"",'Ark1'!#REF!)</f>
        <v>#REF!</v>
      </c>
      <c r="AX85" s="99" t="e">
        <f>+IF(AG85=0,"",'Ark1'!#REF!)</f>
        <v>#REF!</v>
      </c>
      <c r="AY85" s="49" t="e">
        <f>+IF(AG85=0,"",'Ark1'!#REF!)</f>
        <v>#REF!</v>
      </c>
      <c r="AZ85" s="49" t="e">
        <f>+IF(AG85=0,"",'Ark1'!#REF!)</f>
        <v>#REF!</v>
      </c>
      <c r="BA85" s="152" t="e">
        <f>+IF(AG85=0,"",'Ark1'!#REF!)</f>
        <v>#REF!</v>
      </c>
      <c r="BB85" s="152" t="e">
        <f>+IF(AG85=0,"",'Ark1'!#REF!)</f>
        <v>#REF!</v>
      </c>
      <c r="BC85" s="152" t="e">
        <f>+IF(AG85=0,"",'Ark1'!#REF!)</f>
        <v>#REF!</v>
      </c>
      <c r="BD85" s="49" t="e">
        <f t="shared" si="4"/>
        <v>#REF!</v>
      </c>
      <c r="BE85" s="49"/>
      <c r="BF85" s="152" t="e">
        <f t="shared" si="5"/>
        <v>#REF!</v>
      </c>
      <c r="BG85" s="47"/>
      <c r="BH85" s="23"/>
      <c r="BI85" s="23"/>
      <c r="BJ85" s="23" t="s">
        <v>485</v>
      </c>
      <c r="BL85"/>
      <c r="BM85"/>
      <c r="BN85"/>
    </row>
    <row r="86" spans="27:70">
      <c r="AA86" s="47"/>
      <c r="AB86" s="3" t="e">
        <f>+'Ark1'!#REF!</f>
        <v>#REF!</v>
      </c>
      <c r="AC86" s="3" t="e">
        <f>+'Ark1'!#REF!</f>
        <v>#REF!</v>
      </c>
      <c r="AD86" s="3" t="str">
        <f t="shared" si="3"/>
        <v>Ung sau</v>
      </c>
      <c r="AE86" s="3" t="e">
        <f>+'Ark1'!#REF!</f>
        <v>#REF!</v>
      </c>
      <c r="AF86" s="13"/>
      <c r="AG86" s="16" t="e">
        <f>+'Ark1'!#REF!</f>
        <v>#REF!</v>
      </c>
      <c r="AH86" s="13"/>
      <c r="AI86" s="61" t="e">
        <f>+'Ark1'!#REF!</f>
        <v>#REF!</v>
      </c>
      <c r="AJ86" s="13"/>
      <c r="AK86" s="13" t="e">
        <f>+'Ark1'!#REF!</f>
        <v>#REF!</v>
      </c>
      <c r="AL86" s="13" t="e">
        <f>+'Ark1'!#REF!</f>
        <v>#REF!</v>
      </c>
      <c r="AM86" s="13"/>
      <c r="AN86" s="13" t="e">
        <f>+'Ark1'!#REF!</f>
        <v>#REF!</v>
      </c>
      <c r="AO86" s="13"/>
      <c r="AP86" s="61" t="e">
        <f>+'Ark1'!#REF!</f>
        <v>#REF!</v>
      </c>
      <c r="AQ86" s="61"/>
      <c r="AR86" s="16" t="e">
        <f>+IF(AG86=0,"",'Ark1'!#REF!)</f>
        <v>#REF!</v>
      </c>
      <c r="AS86" s="13"/>
      <c r="AT86" s="16" t="e">
        <f>+IF(AG86=0,"",'Ark1'!#REF!)</f>
        <v>#REF!</v>
      </c>
      <c r="AU86" s="16" t="e">
        <f>+IF(AG86=0,"",'Ark1'!#REF!)</f>
        <v>#REF!</v>
      </c>
      <c r="AV86" s="16" t="e">
        <f>+IF(AG86=0,"",'Ark1'!#REF!)</f>
        <v>#REF!</v>
      </c>
      <c r="AW86" s="16" t="e">
        <f>+IF(AG86=0,"",'Ark1'!#REF!)</f>
        <v>#REF!</v>
      </c>
      <c r="AX86" s="61" t="e">
        <f>+IF(AG86=0,"",'Ark1'!#REF!)</f>
        <v>#REF!</v>
      </c>
      <c r="AY86" s="13" t="e">
        <f>+IF(AG86=0,"",'Ark1'!#REF!)</f>
        <v>#REF!</v>
      </c>
      <c r="AZ86" s="13" t="e">
        <f>+IF(AG86=0,"",'Ark1'!#REF!)</f>
        <v>#REF!</v>
      </c>
      <c r="BA86" s="16" t="e">
        <f>+IF(AG86=0,"",'Ark1'!#REF!)</f>
        <v>#REF!</v>
      </c>
      <c r="BB86" s="16" t="e">
        <f>+IF(AG86=0,"",'Ark1'!#REF!)</f>
        <v>#REF!</v>
      </c>
      <c r="BC86" s="16" t="e">
        <f>+IF(AG86=0,"",'Ark1'!#REF!)</f>
        <v>#REF!</v>
      </c>
      <c r="BD86" s="13" t="e">
        <f t="shared" si="4"/>
        <v>#REF!</v>
      </c>
      <c r="BE86" s="13"/>
      <c r="BF86" s="16" t="e">
        <f t="shared" si="5"/>
        <v>#REF!</v>
      </c>
      <c r="BG86" s="47"/>
      <c r="BH86" s="23"/>
      <c r="BI86" s="23"/>
      <c r="BJ86" s="23" t="s">
        <v>486</v>
      </c>
      <c r="BL86"/>
      <c r="BM86"/>
      <c r="BN86"/>
    </row>
    <row r="87" spans="27:70">
      <c r="AA87" s="47"/>
      <c r="AB87" s="3" t="e">
        <f>+'Ark1'!#REF!</f>
        <v>#REF!</v>
      </c>
      <c r="AC87" s="3" t="e">
        <f>+'Ark1'!#REF!</f>
        <v>#REF!</v>
      </c>
      <c r="AD87" s="3" t="str">
        <f t="shared" si="3"/>
        <v>Sau</v>
      </c>
      <c r="AE87" s="3" t="e">
        <f>+'Ark1'!#REF!</f>
        <v>#REF!</v>
      </c>
      <c r="AF87" s="13"/>
      <c r="AG87" s="16" t="e">
        <f>+'Ark1'!#REF!</f>
        <v>#REF!</v>
      </c>
      <c r="AH87" s="13"/>
      <c r="AI87" s="61" t="e">
        <f>+'Ark1'!#REF!</f>
        <v>#REF!</v>
      </c>
      <c r="AJ87" s="13"/>
      <c r="AK87" s="13" t="e">
        <f>+'Ark1'!#REF!</f>
        <v>#REF!</v>
      </c>
      <c r="AL87" s="13" t="e">
        <f>+'Ark1'!#REF!</f>
        <v>#REF!</v>
      </c>
      <c r="AM87" s="13"/>
      <c r="AN87" s="13" t="e">
        <f>+'Ark1'!#REF!</f>
        <v>#REF!</v>
      </c>
      <c r="AO87" s="13"/>
      <c r="AP87" s="61" t="e">
        <f>+'Ark1'!#REF!</f>
        <v>#REF!</v>
      </c>
      <c r="AQ87" s="61"/>
      <c r="AR87" s="16" t="e">
        <f>+IF(AG87=0,"",'Ark1'!#REF!)</f>
        <v>#REF!</v>
      </c>
      <c r="AS87" s="13"/>
      <c r="AT87" s="16" t="e">
        <f>+IF(AG87=0,"",'Ark1'!#REF!)</f>
        <v>#REF!</v>
      </c>
      <c r="AU87" s="16" t="e">
        <f>+IF(AG87=0,"",'Ark1'!#REF!)</f>
        <v>#REF!</v>
      </c>
      <c r="AV87" s="16" t="e">
        <f>+IF(AG87=0,"",'Ark1'!#REF!)</f>
        <v>#REF!</v>
      </c>
      <c r="AW87" s="16" t="e">
        <f>+IF(AG87=0,"",'Ark1'!#REF!)</f>
        <v>#REF!</v>
      </c>
      <c r="AX87" s="61" t="e">
        <f>+IF(AG87=0,"",'Ark1'!#REF!)</f>
        <v>#REF!</v>
      </c>
      <c r="AY87" s="13" t="e">
        <f>+IF(AG87=0,"",'Ark1'!#REF!)</f>
        <v>#REF!</v>
      </c>
      <c r="AZ87" s="13" t="e">
        <f>+IF(AG87=0,"",'Ark1'!#REF!)</f>
        <v>#REF!</v>
      </c>
      <c r="BA87" s="16" t="e">
        <f>+IF(AG87=0,"",'Ark1'!#REF!)</f>
        <v>#REF!</v>
      </c>
      <c r="BB87" s="16" t="e">
        <f>+IF(AG87=0,"",'Ark1'!#REF!)</f>
        <v>#REF!</v>
      </c>
      <c r="BC87" s="16" t="e">
        <f>+IF(AG87=0,"",'Ark1'!#REF!)</f>
        <v>#REF!</v>
      </c>
      <c r="BD87" s="13" t="e">
        <f t="shared" si="4"/>
        <v>#REF!</v>
      </c>
      <c r="BE87" s="13"/>
      <c r="BF87" s="16" t="e">
        <f t="shared" si="5"/>
        <v>#REF!</v>
      </c>
      <c r="BG87" s="47"/>
      <c r="BH87" s="23"/>
      <c r="BI87" s="23"/>
      <c r="BJ87" s="23" t="s">
        <v>487</v>
      </c>
      <c r="BL87"/>
      <c r="BM87"/>
      <c r="BN87"/>
    </row>
    <row r="88" spans="27:70">
      <c r="AA88" s="47"/>
      <c r="AB88" s="3" t="e">
        <f>+'Ark1'!#REF!</f>
        <v>#REF!</v>
      </c>
      <c r="AC88" s="3" t="e">
        <f>+'Ark1'!#REF!</f>
        <v>#REF!</v>
      </c>
      <c r="AD88" s="3" t="str">
        <f t="shared" si="3"/>
        <v>Dielam</v>
      </c>
      <c r="AE88" s="3" t="e">
        <f>+'Ark1'!#REF!</f>
        <v>#REF!</v>
      </c>
      <c r="AF88" s="13"/>
      <c r="AG88" s="16" t="e">
        <f>+'Ark1'!#REF!</f>
        <v>#REF!</v>
      </c>
      <c r="AH88" s="13"/>
      <c r="AI88" s="61" t="e">
        <f>+'Ark1'!#REF!</f>
        <v>#REF!</v>
      </c>
      <c r="AJ88" s="13"/>
      <c r="AK88" s="13" t="e">
        <f>+'Ark1'!#REF!</f>
        <v>#REF!</v>
      </c>
      <c r="AL88" s="13" t="e">
        <f>+'Ark1'!#REF!</f>
        <v>#REF!</v>
      </c>
      <c r="AM88" s="13"/>
      <c r="AN88" s="13" t="e">
        <f>+'Ark1'!#REF!</f>
        <v>#REF!</v>
      </c>
      <c r="AO88" s="13"/>
      <c r="AP88" s="61" t="e">
        <f>+'Ark1'!#REF!</f>
        <v>#REF!</v>
      </c>
      <c r="AQ88" s="61"/>
      <c r="AR88" s="16" t="e">
        <f>+IF(AG88=0,"",'Ark1'!#REF!)</f>
        <v>#REF!</v>
      </c>
      <c r="AS88" s="13"/>
      <c r="AT88" s="16" t="e">
        <f>+IF(AG88=0,"",'Ark1'!#REF!)</f>
        <v>#REF!</v>
      </c>
      <c r="AU88" s="16" t="e">
        <f>+IF(AG88=0,"",'Ark1'!#REF!)</f>
        <v>#REF!</v>
      </c>
      <c r="AV88" s="16" t="e">
        <f>+IF(AG88=0,"",'Ark1'!#REF!)</f>
        <v>#REF!</v>
      </c>
      <c r="AW88" s="16" t="e">
        <f>+IF(AG88=0,"",'Ark1'!#REF!)</f>
        <v>#REF!</v>
      </c>
      <c r="AX88" s="61" t="e">
        <f>+IF(AG88=0,"",'Ark1'!#REF!)</f>
        <v>#REF!</v>
      </c>
      <c r="AY88" s="13" t="e">
        <f>+IF(AG88=0,"",'Ark1'!#REF!)</f>
        <v>#REF!</v>
      </c>
      <c r="AZ88" s="13" t="e">
        <f>+IF(AG88=0,"",'Ark1'!#REF!)</f>
        <v>#REF!</v>
      </c>
      <c r="BA88" s="16" t="e">
        <f>+IF(AG88=0,"",'Ark1'!#REF!)</f>
        <v>#REF!</v>
      </c>
      <c r="BB88" s="16" t="e">
        <f>+IF(AG88=0,"",'Ark1'!#REF!)</f>
        <v>#REF!</v>
      </c>
      <c r="BC88" s="16" t="e">
        <f>+IF(AG88=0,"",'Ark1'!#REF!)</f>
        <v>#REF!</v>
      </c>
      <c r="BD88" s="13" t="e">
        <f t="shared" si="4"/>
        <v>#REF!</v>
      </c>
      <c r="BE88" s="13"/>
      <c r="BF88" s="16" t="e">
        <f t="shared" si="5"/>
        <v>#REF!</v>
      </c>
      <c r="BG88" s="47"/>
      <c r="BH88" s="23"/>
      <c r="BI88" s="23"/>
      <c r="BJ88" s="23" t="s">
        <v>483</v>
      </c>
      <c r="BL88"/>
      <c r="BM88"/>
      <c r="BN88"/>
    </row>
    <row r="89" spans="27:70">
      <c r="AA89" s="47"/>
      <c r="AB89" s="3" t="e">
        <f>+'Ark1'!#REF!</f>
        <v>#REF!</v>
      </c>
      <c r="AC89" s="3" t="e">
        <f>+'Ark1'!#REF!</f>
        <v>#REF!</v>
      </c>
      <c r="AD89" s="3" t="str">
        <f t="shared" si="3"/>
        <v>Lam</v>
      </c>
      <c r="AE89" s="3" t="e">
        <f>+'Ark1'!#REF!</f>
        <v>#REF!</v>
      </c>
      <c r="AF89" s="13"/>
      <c r="AG89" s="16" t="e">
        <f>+'Ark1'!#REF!</f>
        <v>#REF!</v>
      </c>
      <c r="AH89" s="13"/>
      <c r="AI89" s="61" t="e">
        <f>+'Ark1'!#REF!</f>
        <v>#REF!</v>
      </c>
      <c r="AJ89" s="13"/>
      <c r="AK89" s="13" t="e">
        <f>+'Ark1'!#REF!</f>
        <v>#REF!</v>
      </c>
      <c r="AL89" s="13" t="e">
        <f>+'Ark1'!#REF!</f>
        <v>#REF!</v>
      </c>
      <c r="AM89" s="13"/>
      <c r="AN89" s="13" t="e">
        <f>+'Ark1'!#REF!</f>
        <v>#REF!</v>
      </c>
      <c r="AO89" s="13"/>
      <c r="AP89" s="61" t="e">
        <f>+'Ark1'!#REF!</f>
        <v>#REF!</v>
      </c>
      <c r="AQ89" s="61"/>
      <c r="AR89" s="16" t="e">
        <f>+IF(AG89=0,"",'Ark1'!#REF!)</f>
        <v>#REF!</v>
      </c>
      <c r="AS89" s="13"/>
      <c r="AT89" s="16" t="e">
        <f>+IF(AG89=0,"",'Ark1'!#REF!)</f>
        <v>#REF!</v>
      </c>
      <c r="AU89" s="16" t="e">
        <f>+IF(AG89=0,"",'Ark1'!#REF!)</f>
        <v>#REF!</v>
      </c>
      <c r="AV89" s="16" t="e">
        <f>+IF(AG89=0,"",'Ark1'!#REF!)</f>
        <v>#REF!</v>
      </c>
      <c r="AW89" s="16" t="e">
        <f>+IF(AG89=0,"",'Ark1'!#REF!)</f>
        <v>#REF!</v>
      </c>
      <c r="AX89" s="61" t="e">
        <f>+IF(AG89=0,"",'Ark1'!#REF!)</f>
        <v>#REF!</v>
      </c>
      <c r="AY89" s="13" t="e">
        <f>+IF(AG89=0,"",'Ark1'!#REF!)</f>
        <v>#REF!</v>
      </c>
      <c r="AZ89" s="13" t="e">
        <f>+IF(AG89=0,"",'Ark1'!#REF!)</f>
        <v>#REF!</v>
      </c>
      <c r="BA89" s="16" t="e">
        <f>+IF(AG89=0,"",'Ark1'!#REF!)</f>
        <v>#REF!</v>
      </c>
      <c r="BB89" s="16" t="e">
        <f>+IF(AG89=0,"",'Ark1'!#REF!)</f>
        <v>#REF!</v>
      </c>
      <c r="BC89" s="16" t="e">
        <f>+IF(AG89=0,"",'Ark1'!#REF!)</f>
        <v>#REF!</v>
      </c>
      <c r="BD89" s="13" t="e">
        <f t="shared" si="4"/>
        <v>#REF!</v>
      </c>
      <c r="BE89" s="13"/>
      <c r="BF89" s="16" t="e">
        <f t="shared" si="5"/>
        <v>#REF!</v>
      </c>
      <c r="BG89" s="47"/>
      <c r="BH89" s="23"/>
      <c r="BI89" s="23"/>
      <c r="BJ89" s="23" t="s">
        <v>484</v>
      </c>
      <c r="BL89"/>
      <c r="BM89"/>
      <c r="BN89"/>
    </row>
    <row r="90" spans="27:70">
      <c r="AA90" s="47"/>
      <c r="AB90" s="3" t="e">
        <f>+'Ark1'!#REF!</f>
        <v>#REF!</v>
      </c>
      <c r="AC90" s="3" t="e">
        <f>+'Ark1'!#REF!</f>
        <v>#REF!</v>
      </c>
      <c r="AD90" s="3" t="str">
        <f t="shared" si="3"/>
        <v>Vær</v>
      </c>
      <c r="AE90" s="3" t="e">
        <f>+'Ark1'!#REF!</f>
        <v>#REF!</v>
      </c>
      <c r="AF90" s="13"/>
      <c r="AG90" s="16" t="e">
        <f>+'Ark1'!#REF!</f>
        <v>#REF!</v>
      </c>
      <c r="AH90" s="13"/>
      <c r="AI90" s="61" t="e">
        <f>+'Ark1'!#REF!</f>
        <v>#REF!</v>
      </c>
      <c r="AJ90" s="13"/>
      <c r="AK90" s="13" t="e">
        <f>+'Ark1'!#REF!</f>
        <v>#REF!</v>
      </c>
      <c r="AL90" s="13" t="e">
        <f>+'Ark1'!#REF!</f>
        <v>#REF!</v>
      </c>
      <c r="AM90" s="13"/>
      <c r="AN90" s="13" t="e">
        <f>+'Ark1'!#REF!</f>
        <v>#REF!</v>
      </c>
      <c r="AO90" s="13"/>
      <c r="AP90" s="61" t="e">
        <f>+'Ark1'!#REF!</f>
        <v>#REF!</v>
      </c>
      <c r="AQ90" s="61"/>
      <c r="AR90" s="16" t="e">
        <f>+IF(AG90=0,"",'Ark1'!#REF!)</f>
        <v>#REF!</v>
      </c>
      <c r="AS90" s="13"/>
      <c r="AT90" s="16" t="e">
        <f>+IF(AG90=0,"",'Ark1'!#REF!)</f>
        <v>#REF!</v>
      </c>
      <c r="AU90" s="16" t="e">
        <f>+IF(AG90=0,"",'Ark1'!#REF!)</f>
        <v>#REF!</v>
      </c>
      <c r="AV90" s="16" t="e">
        <f>+IF(AG90=0,"",'Ark1'!#REF!)</f>
        <v>#REF!</v>
      </c>
      <c r="AW90" s="16" t="e">
        <f>+IF(AG90=0,"",'Ark1'!#REF!)</f>
        <v>#REF!</v>
      </c>
      <c r="AX90" s="61" t="e">
        <f>+IF(AG90=0,"",'Ark1'!#REF!)</f>
        <v>#REF!</v>
      </c>
      <c r="AY90" s="13" t="e">
        <f>+IF(AG90=0,"",'Ark1'!#REF!)</f>
        <v>#REF!</v>
      </c>
      <c r="AZ90" s="13" t="e">
        <f>+IF(AG90=0,"",'Ark1'!#REF!)</f>
        <v>#REF!</v>
      </c>
      <c r="BA90" s="16" t="e">
        <f>+IF(AG90=0,"",'Ark1'!#REF!)</f>
        <v>#REF!</v>
      </c>
      <c r="BB90" s="16" t="e">
        <f>+IF(AG90=0,"",'Ark1'!#REF!)</f>
        <v>#REF!</v>
      </c>
      <c r="BC90" s="16" t="e">
        <f>+IF(AG90=0,"",'Ark1'!#REF!)</f>
        <v>#REF!</v>
      </c>
      <c r="BD90" s="13" t="e">
        <f t="shared" si="4"/>
        <v>#REF!</v>
      </c>
      <c r="BE90" s="13"/>
      <c r="BF90" s="16" t="e">
        <f t="shared" si="5"/>
        <v>#REF!</v>
      </c>
      <c r="BG90" s="47"/>
      <c r="BH90" s="23"/>
      <c r="BI90" s="23"/>
      <c r="BJ90" s="23" t="s">
        <v>485</v>
      </c>
      <c r="BL90"/>
      <c r="BM90"/>
      <c r="BN90"/>
    </row>
    <row r="91" spans="27:70">
      <c r="AA91" s="47"/>
      <c r="AB91" s="48" t="e">
        <f>+'Ark1'!#REF!</f>
        <v>#REF!</v>
      </c>
      <c r="AC91" s="48" t="e">
        <f>+'Ark1'!#REF!</f>
        <v>#REF!</v>
      </c>
      <c r="AD91" s="48" t="str">
        <f t="shared" si="3"/>
        <v>Ung sau</v>
      </c>
      <c r="AE91" s="48" t="e">
        <f>+'Ark1'!#REF!</f>
        <v>#REF!</v>
      </c>
      <c r="AF91" s="49"/>
      <c r="AG91" s="152" t="e">
        <f>+'Ark1'!#REF!</f>
        <v>#REF!</v>
      </c>
      <c r="AH91" s="49"/>
      <c r="AI91" s="99" t="e">
        <f>+'Ark1'!#REF!</f>
        <v>#REF!</v>
      </c>
      <c r="AJ91" s="49"/>
      <c r="AK91" s="49" t="e">
        <f>+'Ark1'!#REF!</f>
        <v>#REF!</v>
      </c>
      <c r="AL91" s="49" t="e">
        <f>+'Ark1'!#REF!</f>
        <v>#REF!</v>
      </c>
      <c r="AM91" s="49"/>
      <c r="AN91" s="49" t="e">
        <f>+'Ark1'!#REF!</f>
        <v>#REF!</v>
      </c>
      <c r="AO91" s="49"/>
      <c r="AP91" s="99" t="e">
        <f>+'Ark1'!#REF!</f>
        <v>#REF!</v>
      </c>
      <c r="AQ91" s="99"/>
      <c r="AR91" s="152" t="e">
        <f>+IF(AG91=0,"",'Ark1'!#REF!)</f>
        <v>#REF!</v>
      </c>
      <c r="AS91" s="49"/>
      <c r="AT91" s="152" t="e">
        <f>+IF(AG91=0,"",'Ark1'!#REF!)</f>
        <v>#REF!</v>
      </c>
      <c r="AU91" s="152" t="e">
        <f>+IF(AG91=0,"",'Ark1'!#REF!)</f>
        <v>#REF!</v>
      </c>
      <c r="AV91" s="152" t="e">
        <f>+IF(AG91=0,"",'Ark1'!#REF!)</f>
        <v>#REF!</v>
      </c>
      <c r="AW91" s="152" t="e">
        <f>+IF(AG91=0,"",'Ark1'!#REF!)</f>
        <v>#REF!</v>
      </c>
      <c r="AX91" s="99" t="e">
        <f>+IF(AG91=0,"",'Ark1'!#REF!)</f>
        <v>#REF!</v>
      </c>
      <c r="AY91" s="49" t="e">
        <f>+IF(AG91=0,"",'Ark1'!#REF!)</f>
        <v>#REF!</v>
      </c>
      <c r="AZ91" s="49" t="e">
        <f>+IF(AG91=0,"",'Ark1'!#REF!)</f>
        <v>#REF!</v>
      </c>
      <c r="BA91" s="152" t="e">
        <f>+IF(AG91=0,"",'Ark1'!#REF!)</f>
        <v>#REF!</v>
      </c>
      <c r="BB91" s="152" t="e">
        <f>+IF(AG91=0,"",'Ark1'!#REF!)</f>
        <v>#REF!</v>
      </c>
      <c r="BC91" s="152" t="e">
        <f>+IF(AG91=0,"",'Ark1'!#REF!)</f>
        <v>#REF!</v>
      </c>
      <c r="BD91" s="49" t="e">
        <f t="shared" si="4"/>
        <v>#REF!</v>
      </c>
      <c r="BE91" s="49"/>
      <c r="BF91" s="152" t="e">
        <f t="shared" si="5"/>
        <v>#REF!</v>
      </c>
      <c r="BG91" s="47"/>
      <c r="BH91" s="23"/>
      <c r="BI91" s="23"/>
      <c r="BJ91" s="23" t="s">
        <v>486</v>
      </c>
      <c r="BL91"/>
      <c r="BM91"/>
      <c r="BN91"/>
    </row>
    <row r="92" spans="27:70">
      <c r="AA92" s="47"/>
      <c r="AB92" s="48" t="e">
        <f>+'Ark1'!#REF!</f>
        <v>#REF!</v>
      </c>
      <c r="AC92" s="48" t="e">
        <f>+'Ark1'!#REF!</f>
        <v>#REF!</v>
      </c>
      <c r="AD92" s="48" t="str">
        <f t="shared" si="3"/>
        <v>Sau</v>
      </c>
      <c r="AE92" s="48" t="e">
        <f>+'Ark1'!#REF!</f>
        <v>#REF!</v>
      </c>
      <c r="AF92" s="49"/>
      <c r="AG92" s="152" t="e">
        <f>+'Ark1'!#REF!</f>
        <v>#REF!</v>
      </c>
      <c r="AH92" s="49"/>
      <c r="AI92" s="99" t="e">
        <f>+'Ark1'!#REF!</f>
        <v>#REF!</v>
      </c>
      <c r="AJ92" s="49"/>
      <c r="AK92" s="49" t="e">
        <f>+'Ark1'!#REF!</f>
        <v>#REF!</v>
      </c>
      <c r="AL92" s="49" t="e">
        <f>+'Ark1'!#REF!</f>
        <v>#REF!</v>
      </c>
      <c r="AM92" s="49"/>
      <c r="AN92" s="49" t="e">
        <f>+'Ark1'!#REF!</f>
        <v>#REF!</v>
      </c>
      <c r="AO92" s="49"/>
      <c r="AP92" s="99" t="e">
        <f>+'Ark1'!#REF!</f>
        <v>#REF!</v>
      </c>
      <c r="AQ92" s="99"/>
      <c r="AR92" s="152" t="e">
        <f>+IF(AG92=0,"",'Ark1'!#REF!)</f>
        <v>#REF!</v>
      </c>
      <c r="AS92" s="49"/>
      <c r="AT92" s="152" t="e">
        <f>+IF(AG92=0,"",'Ark1'!#REF!)</f>
        <v>#REF!</v>
      </c>
      <c r="AU92" s="152" t="e">
        <f>+IF(AG92=0,"",'Ark1'!#REF!)</f>
        <v>#REF!</v>
      </c>
      <c r="AV92" s="152" t="e">
        <f>+IF(AG92=0,"",'Ark1'!#REF!)</f>
        <v>#REF!</v>
      </c>
      <c r="AW92" s="152" t="e">
        <f>+IF(AG92=0,"",'Ark1'!#REF!)</f>
        <v>#REF!</v>
      </c>
      <c r="AX92" s="99" t="e">
        <f>+IF(AG92=0,"",'Ark1'!#REF!)</f>
        <v>#REF!</v>
      </c>
      <c r="AY92" s="49" t="e">
        <f>+IF(AG92=0,"",'Ark1'!#REF!)</f>
        <v>#REF!</v>
      </c>
      <c r="AZ92" s="49" t="e">
        <f>+IF(AG92=0,"",'Ark1'!#REF!)</f>
        <v>#REF!</v>
      </c>
      <c r="BA92" s="152" t="e">
        <f>+IF(AG92=0,"",'Ark1'!#REF!)</f>
        <v>#REF!</v>
      </c>
      <c r="BB92" s="152" t="e">
        <f>+IF(AG92=0,"",'Ark1'!#REF!)</f>
        <v>#REF!</v>
      </c>
      <c r="BC92" s="152" t="e">
        <f>+IF(AG92=0,"",'Ark1'!#REF!)</f>
        <v>#REF!</v>
      </c>
      <c r="BD92" s="49" t="e">
        <f t="shared" si="4"/>
        <v>#REF!</v>
      </c>
      <c r="BE92" s="49"/>
      <c r="BF92" s="152" t="e">
        <f t="shared" si="5"/>
        <v>#REF!</v>
      </c>
      <c r="BG92" s="47"/>
      <c r="BH92" s="23"/>
      <c r="BI92" s="23"/>
      <c r="BJ92" s="23" t="s">
        <v>487</v>
      </c>
      <c r="BL92"/>
      <c r="BM92"/>
      <c r="BN92"/>
    </row>
    <row r="93" spans="27:70">
      <c r="AA93" s="47"/>
      <c r="AB93" s="48" t="e">
        <f>+'Ark1'!#REF!</f>
        <v>#REF!</v>
      </c>
      <c r="AC93" s="48" t="e">
        <f>+'Ark1'!#REF!</f>
        <v>#REF!</v>
      </c>
      <c r="AD93" s="48" t="str">
        <f t="shared" si="3"/>
        <v>Dielam</v>
      </c>
      <c r="AE93" s="48" t="e">
        <f>+'Ark1'!#REF!</f>
        <v>#REF!</v>
      </c>
      <c r="AF93" s="49"/>
      <c r="AG93" s="152" t="e">
        <f>+'Ark1'!#REF!</f>
        <v>#REF!</v>
      </c>
      <c r="AH93" s="49"/>
      <c r="AI93" s="99" t="e">
        <f>+'Ark1'!#REF!</f>
        <v>#REF!</v>
      </c>
      <c r="AJ93" s="49"/>
      <c r="AK93" s="49" t="e">
        <f>+'Ark1'!#REF!</f>
        <v>#REF!</v>
      </c>
      <c r="AL93" s="49" t="e">
        <f>+'Ark1'!#REF!</f>
        <v>#REF!</v>
      </c>
      <c r="AM93" s="49"/>
      <c r="AN93" s="49" t="e">
        <f>+'Ark1'!#REF!</f>
        <v>#REF!</v>
      </c>
      <c r="AO93" s="49"/>
      <c r="AP93" s="99" t="e">
        <f>+'Ark1'!#REF!</f>
        <v>#REF!</v>
      </c>
      <c r="AQ93" s="99"/>
      <c r="AR93" s="152" t="e">
        <f>+IF(AG93=0,"",'Ark1'!#REF!)</f>
        <v>#REF!</v>
      </c>
      <c r="AS93" s="49"/>
      <c r="AT93" s="152" t="e">
        <f>+IF(AG93=0,"",'Ark1'!#REF!)</f>
        <v>#REF!</v>
      </c>
      <c r="AU93" s="152" t="e">
        <f>+IF(AG93=0,"",'Ark1'!#REF!)</f>
        <v>#REF!</v>
      </c>
      <c r="AV93" s="152" t="e">
        <f>+IF(AG93=0,"",'Ark1'!#REF!)</f>
        <v>#REF!</v>
      </c>
      <c r="AW93" s="152" t="e">
        <f>+IF(AG93=0,"",'Ark1'!#REF!)</f>
        <v>#REF!</v>
      </c>
      <c r="AX93" s="99" t="e">
        <f>+IF(AG93=0,"",'Ark1'!#REF!)</f>
        <v>#REF!</v>
      </c>
      <c r="AY93" s="49" t="e">
        <f>+IF(AG93=0,"",'Ark1'!#REF!)</f>
        <v>#REF!</v>
      </c>
      <c r="AZ93" s="49" t="e">
        <f>+IF(AG93=0,"",'Ark1'!#REF!)</f>
        <v>#REF!</v>
      </c>
      <c r="BA93" s="152" t="e">
        <f>+IF(AG93=0,"",'Ark1'!#REF!)</f>
        <v>#REF!</v>
      </c>
      <c r="BB93" s="152" t="e">
        <f>+IF(AG93=0,"",'Ark1'!#REF!)</f>
        <v>#REF!</v>
      </c>
      <c r="BC93" s="152" t="e">
        <f>+IF(AG93=0,"",'Ark1'!#REF!)</f>
        <v>#REF!</v>
      </c>
      <c r="BD93" s="49" t="e">
        <f t="shared" si="4"/>
        <v>#REF!</v>
      </c>
      <c r="BE93" s="49"/>
      <c r="BF93" s="152" t="e">
        <f t="shared" si="5"/>
        <v>#REF!</v>
      </c>
      <c r="BG93" s="47"/>
      <c r="BH93" s="23"/>
      <c r="BI93" s="23"/>
      <c r="BJ93" s="23" t="s">
        <v>483</v>
      </c>
      <c r="BL93"/>
      <c r="BM93"/>
      <c r="BN93"/>
    </row>
    <row r="94" spans="27:70">
      <c r="AA94" s="47"/>
      <c r="AB94" s="48" t="e">
        <f>+'Ark1'!#REF!</f>
        <v>#REF!</v>
      </c>
      <c r="AC94" s="48" t="e">
        <f>+'Ark1'!#REF!</f>
        <v>#REF!</v>
      </c>
      <c r="AD94" s="48" t="str">
        <f t="shared" si="3"/>
        <v>Lam</v>
      </c>
      <c r="AE94" s="48" t="e">
        <f>+'Ark1'!#REF!</f>
        <v>#REF!</v>
      </c>
      <c r="AF94" s="49"/>
      <c r="AG94" s="152" t="e">
        <f>+'Ark1'!#REF!</f>
        <v>#REF!</v>
      </c>
      <c r="AH94" s="49"/>
      <c r="AI94" s="99" t="e">
        <f>+'Ark1'!#REF!</f>
        <v>#REF!</v>
      </c>
      <c r="AJ94" s="49"/>
      <c r="AK94" s="49" t="e">
        <f>+'Ark1'!#REF!</f>
        <v>#REF!</v>
      </c>
      <c r="AL94" s="49" t="e">
        <f>+'Ark1'!#REF!</f>
        <v>#REF!</v>
      </c>
      <c r="AM94" s="49"/>
      <c r="AN94" s="49" t="e">
        <f>+'Ark1'!#REF!</f>
        <v>#REF!</v>
      </c>
      <c r="AO94" s="49"/>
      <c r="AP94" s="99" t="e">
        <f>+'Ark1'!#REF!</f>
        <v>#REF!</v>
      </c>
      <c r="AQ94" s="99"/>
      <c r="AR94" s="152" t="e">
        <f>+IF(AG94=0,"",'Ark1'!#REF!)</f>
        <v>#REF!</v>
      </c>
      <c r="AS94" s="49"/>
      <c r="AT94" s="152" t="e">
        <f>+IF(AG94=0,"",'Ark1'!#REF!)</f>
        <v>#REF!</v>
      </c>
      <c r="AU94" s="152" t="e">
        <f>+IF(AG94=0,"",'Ark1'!#REF!)</f>
        <v>#REF!</v>
      </c>
      <c r="AV94" s="152" t="e">
        <f>+IF(AG94=0,"",'Ark1'!#REF!)</f>
        <v>#REF!</v>
      </c>
      <c r="AW94" s="152" t="e">
        <f>+IF(AG94=0,"",'Ark1'!#REF!)</f>
        <v>#REF!</v>
      </c>
      <c r="AX94" s="99" t="e">
        <f>+IF(AG94=0,"",'Ark1'!#REF!)</f>
        <v>#REF!</v>
      </c>
      <c r="AY94" s="49" t="e">
        <f>+IF(AG94=0,"",'Ark1'!#REF!)</f>
        <v>#REF!</v>
      </c>
      <c r="AZ94" s="49" t="e">
        <f>+IF(AG94=0,"",'Ark1'!#REF!)</f>
        <v>#REF!</v>
      </c>
      <c r="BA94" s="152" t="e">
        <f>+IF(AG94=0,"",'Ark1'!#REF!)</f>
        <v>#REF!</v>
      </c>
      <c r="BB94" s="152" t="e">
        <f>+IF(AG94=0,"",'Ark1'!#REF!)</f>
        <v>#REF!</v>
      </c>
      <c r="BC94" s="152" t="e">
        <f>+IF(AG94=0,"",'Ark1'!#REF!)</f>
        <v>#REF!</v>
      </c>
      <c r="BD94" s="49" t="e">
        <f t="shared" si="4"/>
        <v>#REF!</v>
      </c>
      <c r="BE94" s="49"/>
      <c r="BF94" s="152" t="e">
        <f t="shared" si="5"/>
        <v>#REF!</v>
      </c>
      <c r="BG94" s="47"/>
      <c r="BH94" s="23"/>
      <c r="BI94" s="23"/>
      <c r="BJ94" s="23" t="s">
        <v>484</v>
      </c>
      <c r="BL94"/>
      <c r="BM94"/>
      <c r="BN94"/>
    </row>
    <row r="95" spans="27:70">
      <c r="AA95" s="47"/>
      <c r="AB95" s="48" t="e">
        <f>+'Ark1'!#REF!</f>
        <v>#REF!</v>
      </c>
      <c r="AC95" s="48" t="e">
        <f>+'Ark1'!#REF!</f>
        <v>#REF!</v>
      </c>
      <c r="AD95" s="48" t="str">
        <f t="shared" si="3"/>
        <v>Vær</v>
      </c>
      <c r="AE95" s="48" t="e">
        <f>+'Ark1'!#REF!</f>
        <v>#REF!</v>
      </c>
      <c r="AF95" s="49"/>
      <c r="AG95" s="152" t="e">
        <f>+'Ark1'!#REF!</f>
        <v>#REF!</v>
      </c>
      <c r="AH95" s="49"/>
      <c r="AI95" s="99" t="e">
        <f>+'Ark1'!#REF!</f>
        <v>#REF!</v>
      </c>
      <c r="AJ95" s="49"/>
      <c r="AK95" s="49" t="e">
        <f>+'Ark1'!#REF!</f>
        <v>#REF!</v>
      </c>
      <c r="AL95" s="49" t="e">
        <f>+'Ark1'!#REF!</f>
        <v>#REF!</v>
      </c>
      <c r="AM95" s="49"/>
      <c r="AN95" s="49" t="e">
        <f>+'Ark1'!#REF!</f>
        <v>#REF!</v>
      </c>
      <c r="AO95" s="49"/>
      <c r="AP95" s="99" t="e">
        <f>+'Ark1'!#REF!</f>
        <v>#REF!</v>
      </c>
      <c r="AQ95" s="99"/>
      <c r="AR95" s="152" t="e">
        <f>+IF(AG95=0,"",'Ark1'!#REF!)</f>
        <v>#REF!</v>
      </c>
      <c r="AS95" s="49"/>
      <c r="AT95" s="152" t="e">
        <f>+IF(AG95=0,"",'Ark1'!#REF!)</f>
        <v>#REF!</v>
      </c>
      <c r="AU95" s="152" t="e">
        <f>+IF(AG95=0,"",'Ark1'!#REF!)</f>
        <v>#REF!</v>
      </c>
      <c r="AV95" s="152" t="e">
        <f>+IF(AG95=0,"",'Ark1'!#REF!)</f>
        <v>#REF!</v>
      </c>
      <c r="AW95" s="152" t="e">
        <f>+IF(AG95=0,"",'Ark1'!#REF!)</f>
        <v>#REF!</v>
      </c>
      <c r="AX95" s="99" t="e">
        <f>+IF(AG95=0,"",'Ark1'!#REF!)</f>
        <v>#REF!</v>
      </c>
      <c r="AY95" s="49" t="e">
        <f>+IF(AG95=0,"",'Ark1'!#REF!)</f>
        <v>#REF!</v>
      </c>
      <c r="AZ95" s="49" t="e">
        <f>+IF(AG95=0,"",'Ark1'!#REF!)</f>
        <v>#REF!</v>
      </c>
      <c r="BA95" s="152" t="e">
        <f>+IF(AG95=0,"",'Ark1'!#REF!)</f>
        <v>#REF!</v>
      </c>
      <c r="BB95" s="152" t="e">
        <f>+IF(AG95=0,"",'Ark1'!#REF!)</f>
        <v>#REF!</v>
      </c>
      <c r="BC95" s="152" t="e">
        <f>+IF(AG95=0,"",'Ark1'!#REF!)</f>
        <v>#REF!</v>
      </c>
      <c r="BD95" s="49" t="e">
        <f t="shared" si="4"/>
        <v>#REF!</v>
      </c>
      <c r="BE95" s="49"/>
      <c r="BF95" s="152" t="e">
        <f t="shared" si="5"/>
        <v>#REF!</v>
      </c>
      <c r="BG95" s="47"/>
      <c r="BH95" s="23"/>
      <c r="BI95" s="23"/>
      <c r="BJ95" s="23" t="s">
        <v>485</v>
      </c>
      <c r="BL95"/>
      <c r="BM95"/>
      <c r="BN95"/>
    </row>
    <row r="96" spans="27:70">
      <c r="AA96" s="47"/>
      <c r="AB96" s="3" t="e">
        <f>+'Ark1'!#REF!</f>
        <v>#REF!</v>
      </c>
      <c r="AC96" s="3" t="e">
        <f>+'Ark1'!#REF!</f>
        <v>#REF!</v>
      </c>
      <c r="AD96" s="3" t="str">
        <f>+BJ98</f>
        <v>Ung sau</v>
      </c>
      <c r="AE96" s="3" t="e">
        <f>+'Ark1'!#REF!</f>
        <v>#REF!</v>
      </c>
      <c r="AF96" s="13"/>
      <c r="AG96" s="16" t="e">
        <f>+'Ark1'!#REF!</f>
        <v>#REF!</v>
      </c>
      <c r="AH96" s="13"/>
      <c r="AI96" s="61" t="e">
        <f>+'Ark1'!#REF!</f>
        <v>#REF!</v>
      </c>
      <c r="AJ96" s="13"/>
      <c r="AK96" s="13" t="e">
        <f>+'Ark1'!#REF!</f>
        <v>#REF!</v>
      </c>
      <c r="AL96" s="13" t="e">
        <f>+'Ark1'!#REF!</f>
        <v>#REF!</v>
      </c>
      <c r="AM96" s="13"/>
      <c r="AN96" s="13" t="e">
        <f>+'Ark1'!#REF!</f>
        <v>#REF!</v>
      </c>
      <c r="AO96" s="13"/>
      <c r="AP96" s="61" t="e">
        <f>+'Ark1'!#REF!</f>
        <v>#REF!</v>
      </c>
      <c r="AQ96" s="61"/>
      <c r="AR96" s="16" t="e">
        <f>+IF(AG96=0,"",'Ark1'!#REF!)</f>
        <v>#REF!</v>
      </c>
      <c r="AS96" s="13"/>
      <c r="AT96" s="16" t="e">
        <f>+IF(AG96=0,"",'Ark1'!#REF!)</f>
        <v>#REF!</v>
      </c>
      <c r="AU96" s="16" t="e">
        <f>+IF(AG96=0,"",'Ark1'!#REF!)</f>
        <v>#REF!</v>
      </c>
      <c r="AV96" s="16" t="e">
        <f>+IF(AG96=0,"",'Ark1'!#REF!)</f>
        <v>#REF!</v>
      </c>
      <c r="AW96" s="16" t="e">
        <f>+IF(AG96=0,"",'Ark1'!#REF!)</f>
        <v>#REF!</v>
      </c>
      <c r="AX96" s="61" t="e">
        <f>+IF(AG96=0,"",'Ark1'!#REF!)</f>
        <v>#REF!</v>
      </c>
      <c r="AY96" s="13" t="e">
        <f>+IF(AG96=0,"",'Ark1'!#REF!)</f>
        <v>#REF!</v>
      </c>
      <c r="AZ96" s="13" t="e">
        <f>+IF(AG96=0,"",'Ark1'!#REF!)</f>
        <v>#REF!</v>
      </c>
      <c r="BA96" s="16" t="e">
        <f>+IF(AG96=0,"",'Ark1'!#REF!)</f>
        <v>#REF!</v>
      </c>
      <c r="BB96" s="16" t="e">
        <f>+IF(AG96=0,"",'Ark1'!#REF!)</f>
        <v>#REF!</v>
      </c>
      <c r="BC96" s="16" t="e">
        <f>+IF(AG96=0,"",'Ark1'!#REF!)</f>
        <v>#REF!</v>
      </c>
      <c r="BD96" s="13" t="e">
        <f t="shared" si="4"/>
        <v>#REF!</v>
      </c>
      <c r="BE96" s="13"/>
      <c r="BF96" s="16" t="e">
        <f t="shared" si="5"/>
        <v>#REF!</v>
      </c>
      <c r="BG96" s="47"/>
      <c r="BH96" s="23"/>
      <c r="BI96" s="23"/>
      <c r="BJ96" s="23" t="s">
        <v>486</v>
      </c>
      <c r="BL96"/>
      <c r="BM96"/>
      <c r="BN96"/>
      <c r="BR96" s="1"/>
    </row>
    <row r="97" spans="27:70">
      <c r="AA97" s="47"/>
      <c r="AB97" s="3" t="e">
        <f>+'Ark1'!#REF!</f>
        <v>#REF!</v>
      </c>
      <c r="AC97" s="3" t="e">
        <f>+'Ark1'!#REF!</f>
        <v>#REF!</v>
      </c>
      <c r="AD97" s="3" t="str">
        <f>+BJ99</f>
        <v>Sau</v>
      </c>
      <c r="AE97" s="3" t="e">
        <f>+'Ark1'!#REF!</f>
        <v>#REF!</v>
      </c>
      <c r="AF97" s="13"/>
      <c r="AG97" s="16" t="e">
        <f>+'Ark1'!#REF!</f>
        <v>#REF!</v>
      </c>
      <c r="AH97" s="13"/>
      <c r="AI97" s="61" t="e">
        <f>+'Ark1'!#REF!</f>
        <v>#REF!</v>
      </c>
      <c r="AJ97" s="13"/>
      <c r="AK97" s="13" t="e">
        <f>+'Ark1'!#REF!</f>
        <v>#REF!</v>
      </c>
      <c r="AL97" s="13" t="e">
        <f>+'Ark1'!#REF!</f>
        <v>#REF!</v>
      </c>
      <c r="AM97" s="13"/>
      <c r="AN97" s="13" t="e">
        <f>+'Ark1'!#REF!</f>
        <v>#REF!</v>
      </c>
      <c r="AO97" s="13"/>
      <c r="AP97" s="61" t="e">
        <f>+'Ark1'!#REF!</f>
        <v>#REF!</v>
      </c>
      <c r="AQ97" s="61"/>
      <c r="AR97" s="16" t="e">
        <f>+IF(AG97=0,"",'Ark1'!#REF!)</f>
        <v>#REF!</v>
      </c>
      <c r="AS97" s="13"/>
      <c r="AT97" s="16" t="e">
        <f>+IF(AG97=0,"",'Ark1'!#REF!)</f>
        <v>#REF!</v>
      </c>
      <c r="AU97" s="16" t="e">
        <f>+IF(AG97=0,"",'Ark1'!#REF!)</f>
        <v>#REF!</v>
      </c>
      <c r="AV97" s="16" t="e">
        <f>+IF(AG97=0,"",'Ark1'!#REF!)</f>
        <v>#REF!</v>
      </c>
      <c r="AW97" s="16" t="e">
        <f>+IF(AG97=0,"",'Ark1'!#REF!)</f>
        <v>#REF!</v>
      </c>
      <c r="AX97" s="61" t="e">
        <f>+IF(AG97=0,"",'Ark1'!#REF!)</f>
        <v>#REF!</v>
      </c>
      <c r="AY97" s="13" t="e">
        <f>+IF(AG97=0,"",'Ark1'!#REF!)</f>
        <v>#REF!</v>
      </c>
      <c r="AZ97" s="13" t="e">
        <f>+IF(AG97=0,"",'Ark1'!#REF!)</f>
        <v>#REF!</v>
      </c>
      <c r="BA97" s="16" t="e">
        <f>+IF(AG97=0,"",'Ark1'!#REF!)</f>
        <v>#REF!</v>
      </c>
      <c r="BB97" s="16" t="e">
        <f>+IF(AG97=0,"",'Ark1'!#REF!)</f>
        <v>#REF!</v>
      </c>
      <c r="BC97" s="16" t="e">
        <f>+IF(AG97=0,"",'Ark1'!#REF!)</f>
        <v>#REF!</v>
      </c>
      <c r="BD97" s="13" t="e">
        <f t="shared" si="4"/>
        <v>#REF!</v>
      </c>
      <c r="BE97" s="13"/>
      <c r="BF97" s="16" t="e">
        <f t="shared" si="5"/>
        <v>#REF!</v>
      </c>
      <c r="BG97" s="47"/>
      <c r="BH97" s="23"/>
      <c r="BI97" s="23"/>
      <c r="BJ97" s="23" t="s">
        <v>487</v>
      </c>
      <c r="BL97"/>
      <c r="BM97"/>
      <c r="BN97"/>
      <c r="BR97" s="1"/>
    </row>
    <row r="98" spans="27:70">
      <c r="AA98" s="47"/>
      <c r="AB98" s="3" t="e">
        <f>+'Ark1'!#REF!</f>
        <v>#REF!</v>
      </c>
      <c r="AC98" s="3" t="e">
        <f>+'Ark1'!#REF!</f>
        <v>#REF!</v>
      </c>
      <c r="AD98" s="3" t="str">
        <f>+BJ100</f>
        <v>Dielam</v>
      </c>
      <c r="AE98" s="3" t="e">
        <f>+'Ark1'!#REF!</f>
        <v>#REF!</v>
      </c>
      <c r="AF98" s="13"/>
      <c r="AG98" s="16" t="e">
        <f>+'Ark1'!#REF!</f>
        <v>#REF!</v>
      </c>
      <c r="AH98" s="13"/>
      <c r="AI98" s="61" t="e">
        <f>+'Ark1'!#REF!</f>
        <v>#REF!</v>
      </c>
      <c r="AJ98" s="13"/>
      <c r="AK98" s="13" t="e">
        <f>+'Ark1'!#REF!</f>
        <v>#REF!</v>
      </c>
      <c r="AL98" s="13" t="e">
        <f>+'Ark1'!#REF!</f>
        <v>#REF!</v>
      </c>
      <c r="AM98" s="13"/>
      <c r="AN98" s="13" t="e">
        <f>+'Ark1'!#REF!</f>
        <v>#REF!</v>
      </c>
      <c r="AO98" s="13"/>
      <c r="AP98" s="61" t="e">
        <f>+'Ark1'!#REF!</f>
        <v>#REF!</v>
      </c>
      <c r="AQ98" s="61"/>
      <c r="AR98" s="16" t="e">
        <f>+IF(AG98=0,"",'Ark1'!#REF!)</f>
        <v>#REF!</v>
      </c>
      <c r="AS98" s="13"/>
      <c r="AT98" s="16" t="e">
        <f>+IF(AG98=0,"",'Ark1'!#REF!)</f>
        <v>#REF!</v>
      </c>
      <c r="AU98" s="16" t="e">
        <f>+IF(AG98=0,"",'Ark1'!#REF!)</f>
        <v>#REF!</v>
      </c>
      <c r="AV98" s="16" t="e">
        <f>+IF(AG98=0,"",'Ark1'!#REF!)</f>
        <v>#REF!</v>
      </c>
      <c r="AW98" s="16" t="e">
        <f>+IF(AG98=0,"",'Ark1'!#REF!)</f>
        <v>#REF!</v>
      </c>
      <c r="AX98" s="61" t="e">
        <f>+IF(AG98=0,"",'Ark1'!#REF!)</f>
        <v>#REF!</v>
      </c>
      <c r="AY98" s="13" t="e">
        <f>+IF(AG98=0,"",'Ark1'!#REF!)</f>
        <v>#REF!</v>
      </c>
      <c r="AZ98" s="13" t="e">
        <f>+IF(AG98=0,"",'Ark1'!#REF!)</f>
        <v>#REF!</v>
      </c>
      <c r="BA98" s="16" t="e">
        <f>+IF(AG98=0,"",'Ark1'!#REF!)</f>
        <v>#REF!</v>
      </c>
      <c r="BB98" s="16" t="e">
        <f>+IF(AG98=0,"",'Ark1'!#REF!)</f>
        <v>#REF!</v>
      </c>
      <c r="BC98" s="16" t="e">
        <f>+IF(AG98=0,"",'Ark1'!#REF!)</f>
        <v>#REF!</v>
      </c>
      <c r="BD98" s="13" t="e">
        <f t="shared" si="4"/>
        <v>#REF!</v>
      </c>
      <c r="BE98" s="13"/>
      <c r="BF98" s="16" t="e">
        <f t="shared" si="5"/>
        <v>#REF!</v>
      </c>
      <c r="BG98" s="47"/>
      <c r="BH98" s="23"/>
      <c r="BI98" s="23"/>
      <c r="BJ98" s="23" t="s">
        <v>483</v>
      </c>
      <c r="BL98"/>
      <c r="BM98"/>
      <c r="BN98"/>
      <c r="BR98" s="1"/>
    </row>
    <row r="99" spans="27:70">
      <c r="AA99" s="47"/>
      <c r="AB99" s="3" t="e">
        <f>+'Ark1'!#REF!</f>
        <v>#REF!</v>
      </c>
      <c r="AC99" s="3" t="e">
        <f>+'Ark1'!#REF!</f>
        <v>#REF!</v>
      </c>
      <c r="AD99" s="3" t="str">
        <f>+BJ101</f>
        <v>Lam</v>
      </c>
      <c r="AE99" s="3" t="e">
        <f>+'Ark1'!#REF!</f>
        <v>#REF!</v>
      </c>
      <c r="AF99" s="13"/>
      <c r="AG99" s="16" t="e">
        <f>+'Ark1'!#REF!</f>
        <v>#REF!</v>
      </c>
      <c r="AH99" s="13"/>
      <c r="AI99" s="61" t="e">
        <f>+'Ark1'!#REF!</f>
        <v>#REF!</v>
      </c>
      <c r="AJ99" s="13"/>
      <c r="AK99" s="13" t="e">
        <f>+'Ark1'!#REF!</f>
        <v>#REF!</v>
      </c>
      <c r="AL99" s="13" t="e">
        <f>+'Ark1'!#REF!</f>
        <v>#REF!</v>
      </c>
      <c r="AM99" s="13"/>
      <c r="AN99" s="13" t="e">
        <f>+'Ark1'!#REF!</f>
        <v>#REF!</v>
      </c>
      <c r="AO99" s="13"/>
      <c r="AP99" s="61" t="e">
        <f>+'Ark1'!#REF!</f>
        <v>#REF!</v>
      </c>
      <c r="AQ99" s="61"/>
      <c r="AR99" s="16" t="e">
        <f>+IF(AG99=0,"",'Ark1'!#REF!)</f>
        <v>#REF!</v>
      </c>
      <c r="AS99" s="13"/>
      <c r="AT99" s="16" t="e">
        <f>+IF(AG99=0,"",'Ark1'!#REF!)</f>
        <v>#REF!</v>
      </c>
      <c r="AU99" s="16" t="e">
        <f>+IF(AG99=0,"",'Ark1'!#REF!)</f>
        <v>#REF!</v>
      </c>
      <c r="AV99" s="16" t="e">
        <f>+IF(AG99=0,"",'Ark1'!#REF!)</f>
        <v>#REF!</v>
      </c>
      <c r="AW99" s="16" t="e">
        <f>+IF(AG99=0,"",'Ark1'!#REF!)</f>
        <v>#REF!</v>
      </c>
      <c r="AX99" s="61" t="e">
        <f>+IF(AG99=0,"",'Ark1'!#REF!)</f>
        <v>#REF!</v>
      </c>
      <c r="AY99" s="13" t="e">
        <f>+IF(AG99=0,"",'Ark1'!#REF!)</f>
        <v>#REF!</v>
      </c>
      <c r="AZ99" s="13" t="e">
        <f>+IF(AG99=0,"",'Ark1'!#REF!)</f>
        <v>#REF!</v>
      </c>
      <c r="BA99" s="16" t="e">
        <f>+IF(AG99=0,"",'Ark1'!#REF!)</f>
        <v>#REF!</v>
      </c>
      <c r="BB99" s="16" t="e">
        <f>+IF(AG99=0,"",'Ark1'!#REF!)</f>
        <v>#REF!</v>
      </c>
      <c r="BC99" s="16" t="e">
        <f>+IF(AG99=0,"",'Ark1'!#REF!)</f>
        <v>#REF!</v>
      </c>
      <c r="BD99" s="13" t="e">
        <f t="shared" si="4"/>
        <v>#REF!</v>
      </c>
      <c r="BE99" s="13"/>
      <c r="BF99" s="16" t="e">
        <f t="shared" si="5"/>
        <v>#REF!</v>
      </c>
      <c r="BG99" s="47"/>
      <c r="BH99" s="23"/>
      <c r="BI99" s="23"/>
      <c r="BJ99" s="23" t="s">
        <v>484</v>
      </c>
      <c r="BL99"/>
      <c r="BM99"/>
      <c r="BN99"/>
      <c r="BR99" s="1"/>
    </row>
    <row r="100" spans="27:70">
      <c r="AA100" s="47"/>
      <c r="AB100" s="3" t="e">
        <f>+'Ark1'!#REF!</f>
        <v>#REF!</v>
      </c>
      <c r="AC100" s="3" t="e">
        <f>+'Ark1'!#REF!</f>
        <v>#REF!</v>
      </c>
      <c r="AD100" s="3" t="str">
        <f>+BJ102</f>
        <v>Vær</v>
      </c>
      <c r="AE100" s="3" t="e">
        <f>+'Ark1'!#REF!</f>
        <v>#REF!</v>
      </c>
      <c r="AF100" s="13"/>
      <c r="AG100" s="16" t="e">
        <f>+'Ark1'!#REF!</f>
        <v>#REF!</v>
      </c>
      <c r="AH100" s="13"/>
      <c r="AI100" s="61" t="e">
        <f>+'Ark1'!#REF!</f>
        <v>#REF!</v>
      </c>
      <c r="AJ100" s="13"/>
      <c r="AK100" s="13" t="e">
        <f>+'Ark1'!#REF!</f>
        <v>#REF!</v>
      </c>
      <c r="AL100" s="13" t="e">
        <f>+'Ark1'!#REF!</f>
        <v>#REF!</v>
      </c>
      <c r="AM100" s="13"/>
      <c r="AN100" s="13" t="e">
        <f>+'Ark1'!#REF!</f>
        <v>#REF!</v>
      </c>
      <c r="AO100" s="13"/>
      <c r="AP100" s="61" t="e">
        <f>+'Ark1'!#REF!</f>
        <v>#REF!</v>
      </c>
      <c r="AQ100" s="61"/>
      <c r="AR100" s="16" t="e">
        <f>+IF(AG100=0,"",'Ark1'!#REF!)</f>
        <v>#REF!</v>
      </c>
      <c r="AS100" s="13"/>
      <c r="AT100" s="16" t="e">
        <f>+IF(AG100=0,"",'Ark1'!#REF!)</f>
        <v>#REF!</v>
      </c>
      <c r="AU100" s="16" t="e">
        <f>+IF(AG100=0,"",'Ark1'!#REF!)</f>
        <v>#REF!</v>
      </c>
      <c r="AV100" s="16" t="e">
        <f>+IF(AG100=0,"",'Ark1'!#REF!)</f>
        <v>#REF!</v>
      </c>
      <c r="AW100" s="16" t="e">
        <f>+IF(AG100=0,"",'Ark1'!#REF!)</f>
        <v>#REF!</v>
      </c>
      <c r="AX100" s="61" t="e">
        <f>+IF(AG100=0,"",'Ark1'!#REF!)</f>
        <v>#REF!</v>
      </c>
      <c r="AY100" s="13" t="e">
        <f>+IF(AG100=0,"",'Ark1'!#REF!)</f>
        <v>#REF!</v>
      </c>
      <c r="AZ100" s="13" t="e">
        <f>+IF(AG100=0,"",'Ark1'!#REF!)</f>
        <v>#REF!</v>
      </c>
      <c r="BA100" s="16" t="e">
        <f>+IF(AG100=0,"",'Ark1'!#REF!)</f>
        <v>#REF!</v>
      </c>
      <c r="BB100" s="16" t="e">
        <f>+IF(AG100=0,"",'Ark1'!#REF!)</f>
        <v>#REF!</v>
      </c>
      <c r="BC100" s="16" t="e">
        <f>+IF(AG100=0,"",'Ark1'!#REF!)</f>
        <v>#REF!</v>
      </c>
      <c r="BD100" s="13" t="e">
        <f t="shared" si="4"/>
        <v>#REF!</v>
      </c>
      <c r="BE100" s="13"/>
      <c r="BF100" s="16" t="e">
        <f t="shared" si="5"/>
        <v>#REF!</v>
      </c>
      <c r="BG100" s="47"/>
      <c r="BH100" s="23"/>
      <c r="BI100" s="23"/>
      <c r="BJ100" s="23" t="s">
        <v>485</v>
      </c>
      <c r="BL100"/>
      <c r="BM100"/>
      <c r="BN100"/>
      <c r="BR100" s="1"/>
    </row>
    <row r="101" spans="27:70">
      <c r="AA101" s="47"/>
      <c r="AB101" s="91" t="e">
        <f>+'Ark1'!#REF!</f>
        <v>#REF!</v>
      </c>
      <c r="AC101" s="91" t="e">
        <f>+'Ark1'!#REF!</f>
        <v>#REF!</v>
      </c>
      <c r="AD101" s="91" t="str">
        <f t="shared" ref="AD101:AD110" si="6">+BJ103</f>
        <v>Ung sau</v>
      </c>
      <c r="AE101" s="91" t="e">
        <f>+'Ark1'!#REF!</f>
        <v>#REF!</v>
      </c>
      <c r="AF101" s="92"/>
      <c r="AG101" s="179" t="e">
        <f>+'Ark1'!#REF!</f>
        <v>#REF!</v>
      </c>
      <c r="AH101" s="92"/>
      <c r="AI101" s="100" t="e">
        <f>+'Ark1'!#REF!</f>
        <v>#REF!</v>
      </c>
      <c r="AJ101" s="92"/>
      <c r="AK101" s="92" t="e">
        <f>+'Ark1'!#REF!</f>
        <v>#REF!</v>
      </c>
      <c r="AL101" s="92" t="e">
        <f>+'Ark1'!#REF!</f>
        <v>#REF!</v>
      </c>
      <c r="AM101" s="92"/>
      <c r="AN101" s="92" t="e">
        <f>+'Ark1'!#REF!</f>
        <v>#REF!</v>
      </c>
      <c r="AO101" s="92"/>
      <c r="AP101" s="100" t="e">
        <f>+'Ark1'!#REF!</f>
        <v>#REF!</v>
      </c>
      <c r="AQ101" s="100"/>
      <c r="AR101" s="179" t="e">
        <f>+IF(AG101=0,"",'Ark1'!#REF!)</f>
        <v>#REF!</v>
      </c>
      <c r="AS101" s="92"/>
      <c r="AT101" s="179" t="e">
        <f>+IF(AG101=0,"",'Ark1'!#REF!)</f>
        <v>#REF!</v>
      </c>
      <c r="AU101" s="179" t="e">
        <f>+IF(AG101=0,"",'Ark1'!#REF!)</f>
        <v>#REF!</v>
      </c>
      <c r="AV101" s="179" t="e">
        <f>+IF(AG101=0,"",'Ark1'!#REF!)</f>
        <v>#REF!</v>
      </c>
      <c r="AW101" s="179" t="e">
        <f>+IF(AG101=0,"",'Ark1'!#REF!)</f>
        <v>#REF!</v>
      </c>
      <c r="AX101" s="100" t="e">
        <f>+IF(AG101=0,"",'Ark1'!#REF!)</f>
        <v>#REF!</v>
      </c>
      <c r="AY101" s="92" t="e">
        <f>+IF(AG101=0,"",'Ark1'!#REF!)</f>
        <v>#REF!</v>
      </c>
      <c r="AZ101" s="92" t="e">
        <f>+IF(AG101=0,"",'Ark1'!#REF!)</f>
        <v>#REF!</v>
      </c>
      <c r="BA101" s="179" t="e">
        <f>+IF(AG101=0,"",'Ark1'!#REF!)</f>
        <v>#REF!</v>
      </c>
      <c r="BB101" s="179" t="e">
        <f>+IF(AG101=0,"",'Ark1'!#REF!)</f>
        <v>#REF!</v>
      </c>
      <c r="BC101" s="179" t="e">
        <f>+IF(AG101=0,"",'Ark1'!#REF!)</f>
        <v>#REF!</v>
      </c>
      <c r="BD101" s="92" t="e">
        <f t="shared" si="4"/>
        <v>#REF!</v>
      </c>
      <c r="BE101" s="92"/>
      <c r="BF101" s="179" t="e">
        <f t="shared" si="5"/>
        <v>#REF!</v>
      </c>
      <c r="BG101" s="47"/>
      <c r="BH101" s="23"/>
      <c r="BI101" s="23"/>
      <c r="BJ101" s="23" t="s">
        <v>486</v>
      </c>
      <c r="BL101"/>
      <c r="BM101"/>
      <c r="BN101"/>
      <c r="BR101" s="1"/>
    </row>
    <row r="102" spans="27:70">
      <c r="AA102" s="47"/>
      <c r="AB102" s="91" t="e">
        <f>+'Ark1'!#REF!</f>
        <v>#REF!</v>
      </c>
      <c r="AC102" s="91" t="e">
        <f>+'Ark1'!#REF!</f>
        <v>#REF!</v>
      </c>
      <c r="AD102" s="91" t="str">
        <f t="shared" si="6"/>
        <v>Sau</v>
      </c>
      <c r="AE102" s="91" t="e">
        <f>+'Ark1'!#REF!</f>
        <v>#REF!</v>
      </c>
      <c r="AF102" s="92"/>
      <c r="AG102" s="179" t="e">
        <f>+'Ark1'!#REF!</f>
        <v>#REF!</v>
      </c>
      <c r="AH102" s="92"/>
      <c r="AI102" s="100" t="e">
        <f>+'Ark1'!#REF!</f>
        <v>#REF!</v>
      </c>
      <c r="AJ102" s="92"/>
      <c r="AK102" s="92" t="e">
        <f>+'Ark1'!#REF!</f>
        <v>#REF!</v>
      </c>
      <c r="AL102" s="92" t="e">
        <f>+'Ark1'!#REF!</f>
        <v>#REF!</v>
      </c>
      <c r="AM102" s="92"/>
      <c r="AN102" s="92" t="e">
        <f>+'Ark1'!#REF!</f>
        <v>#REF!</v>
      </c>
      <c r="AO102" s="92"/>
      <c r="AP102" s="100" t="e">
        <f>+'Ark1'!#REF!</f>
        <v>#REF!</v>
      </c>
      <c r="AQ102" s="100"/>
      <c r="AR102" s="179" t="e">
        <f>+IF(AG102=0,"",'Ark1'!#REF!)</f>
        <v>#REF!</v>
      </c>
      <c r="AS102" s="92"/>
      <c r="AT102" s="179" t="e">
        <f>+IF(AG102=0,"",'Ark1'!#REF!)</f>
        <v>#REF!</v>
      </c>
      <c r="AU102" s="179" t="e">
        <f>+IF(AG102=0,"",'Ark1'!#REF!)</f>
        <v>#REF!</v>
      </c>
      <c r="AV102" s="179" t="e">
        <f>+IF(AG102=0,"",'Ark1'!#REF!)</f>
        <v>#REF!</v>
      </c>
      <c r="AW102" s="179" t="e">
        <f>+IF(AG102=0,"",'Ark1'!#REF!)</f>
        <v>#REF!</v>
      </c>
      <c r="AX102" s="100" t="e">
        <f>+IF(AG102=0,"",'Ark1'!#REF!)</f>
        <v>#REF!</v>
      </c>
      <c r="AY102" s="92" t="e">
        <f>+IF(AG102=0,"",'Ark1'!#REF!)</f>
        <v>#REF!</v>
      </c>
      <c r="AZ102" s="92" t="e">
        <f>+IF(AG102=0,"",'Ark1'!#REF!)</f>
        <v>#REF!</v>
      </c>
      <c r="BA102" s="179" t="e">
        <f>+IF(AG102=0,"",'Ark1'!#REF!)</f>
        <v>#REF!</v>
      </c>
      <c r="BB102" s="179" t="e">
        <f>+IF(AG102=0,"",'Ark1'!#REF!)</f>
        <v>#REF!</v>
      </c>
      <c r="BC102" s="179" t="e">
        <f>+IF(AG102=0,"",'Ark1'!#REF!)</f>
        <v>#REF!</v>
      </c>
      <c r="BD102" s="92" t="e">
        <f t="shared" si="4"/>
        <v>#REF!</v>
      </c>
      <c r="BE102" s="92"/>
      <c r="BF102" s="179" t="e">
        <f t="shared" si="5"/>
        <v>#REF!</v>
      </c>
      <c r="BG102" s="47"/>
      <c r="BH102" s="23"/>
      <c r="BI102" s="23"/>
      <c r="BJ102" s="23" t="s">
        <v>487</v>
      </c>
      <c r="BL102"/>
      <c r="BM102"/>
      <c r="BN102"/>
      <c r="BR102" s="1"/>
    </row>
    <row r="103" spans="27:70">
      <c r="AA103" s="47"/>
      <c r="AB103" s="91" t="e">
        <f>+'Ark1'!#REF!</f>
        <v>#REF!</v>
      </c>
      <c r="AC103" s="91" t="e">
        <f>+'Ark1'!#REF!</f>
        <v>#REF!</v>
      </c>
      <c r="AD103" s="91" t="str">
        <f t="shared" si="6"/>
        <v>Dielam</v>
      </c>
      <c r="AE103" s="91" t="e">
        <f>+'Ark1'!#REF!</f>
        <v>#REF!</v>
      </c>
      <c r="AF103" s="92"/>
      <c r="AG103" s="179" t="e">
        <f>+'Ark1'!#REF!</f>
        <v>#REF!</v>
      </c>
      <c r="AH103" s="92"/>
      <c r="AI103" s="100" t="e">
        <f>+'Ark1'!#REF!</f>
        <v>#REF!</v>
      </c>
      <c r="AJ103" s="92"/>
      <c r="AK103" s="92" t="e">
        <f>+'Ark1'!#REF!</f>
        <v>#REF!</v>
      </c>
      <c r="AL103" s="92" t="e">
        <f>+'Ark1'!#REF!</f>
        <v>#REF!</v>
      </c>
      <c r="AM103" s="92"/>
      <c r="AN103" s="92" t="e">
        <f>+'Ark1'!#REF!</f>
        <v>#REF!</v>
      </c>
      <c r="AO103" s="92"/>
      <c r="AP103" s="100" t="e">
        <f>+'Ark1'!#REF!</f>
        <v>#REF!</v>
      </c>
      <c r="AQ103" s="100"/>
      <c r="AR103" s="179" t="e">
        <f>+IF(AG103=0,"",'Ark1'!#REF!)</f>
        <v>#REF!</v>
      </c>
      <c r="AS103" s="92"/>
      <c r="AT103" s="179" t="e">
        <f>+IF(AG103=0,"",'Ark1'!#REF!)</f>
        <v>#REF!</v>
      </c>
      <c r="AU103" s="179" t="e">
        <f>+IF(AG103=0,"",'Ark1'!#REF!)</f>
        <v>#REF!</v>
      </c>
      <c r="AV103" s="179" t="e">
        <f>+IF(AG103=0,"",'Ark1'!#REF!)</f>
        <v>#REF!</v>
      </c>
      <c r="AW103" s="179" t="e">
        <f>+IF(AG103=0,"",'Ark1'!#REF!)</f>
        <v>#REF!</v>
      </c>
      <c r="AX103" s="100" t="e">
        <f>+IF(AG103=0,"",'Ark1'!#REF!)</f>
        <v>#REF!</v>
      </c>
      <c r="AY103" s="92" t="e">
        <f>+IF(AG103=0,"",'Ark1'!#REF!)</f>
        <v>#REF!</v>
      </c>
      <c r="AZ103" s="92" t="e">
        <f>+IF(AG103=0,"",'Ark1'!#REF!)</f>
        <v>#REF!</v>
      </c>
      <c r="BA103" s="179" t="e">
        <f>+IF(AG103=0,"",'Ark1'!#REF!)</f>
        <v>#REF!</v>
      </c>
      <c r="BB103" s="179" t="e">
        <f>+IF(AG103=0,"",'Ark1'!#REF!)</f>
        <v>#REF!</v>
      </c>
      <c r="BC103" s="179" t="e">
        <f>+IF(AG103=0,"",'Ark1'!#REF!)</f>
        <v>#REF!</v>
      </c>
      <c r="BD103" s="92" t="e">
        <f t="shared" si="4"/>
        <v>#REF!</v>
      </c>
      <c r="BE103" s="92"/>
      <c r="BF103" s="179" t="e">
        <f t="shared" si="5"/>
        <v>#REF!</v>
      </c>
      <c r="BG103" s="47"/>
      <c r="BH103" s="23"/>
      <c r="BI103" s="23"/>
      <c r="BJ103" s="23" t="s">
        <v>483</v>
      </c>
      <c r="BL103"/>
      <c r="BM103"/>
      <c r="BN103"/>
      <c r="BR103" s="1"/>
    </row>
    <row r="104" spans="27:70">
      <c r="AA104" s="47"/>
      <c r="AB104" s="91" t="e">
        <f>+'Ark1'!#REF!</f>
        <v>#REF!</v>
      </c>
      <c r="AC104" s="91" t="e">
        <f>+'Ark1'!#REF!</f>
        <v>#REF!</v>
      </c>
      <c r="AD104" s="91" t="str">
        <f t="shared" si="6"/>
        <v>Lam</v>
      </c>
      <c r="AE104" s="91" t="e">
        <f>+'Ark1'!#REF!</f>
        <v>#REF!</v>
      </c>
      <c r="AF104" s="92"/>
      <c r="AG104" s="179" t="e">
        <f>+'Ark1'!#REF!</f>
        <v>#REF!</v>
      </c>
      <c r="AH104" s="92"/>
      <c r="AI104" s="100" t="e">
        <f>+'Ark1'!#REF!</f>
        <v>#REF!</v>
      </c>
      <c r="AJ104" s="92"/>
      <c r="AK104" s="92" t="e">
        <f>+'Ark1'!#REF!</f>
        <v>#REF!</v>
      </c>
      <c r="AL104" s="92" t="e">
        <f>+'Ark1'!#REF!</f>
        <v>#REF!</v>
      </c>
      <c r="AM104" s="92"/>
      <c r="AN104" s="92" t="e">
        <f>+'Ark1'!#REF!</f>
        <v>#REF!</v>
      </c>
      <c r="AO104" s="92"/>
      <c r="AP104" s="100" t="e">
        <f>+'Ark1'!#REF!</f>
        <v>#REF!</v>
      </c>
      <c r="AQ104" s="100"/>
      <c r="AR104" s="179" t="e">
        <f>+IF(AG104=0,"",'Ark1'!#REF!)</f>
        <v>#REF!</v>
      </c>
      <c r="AS104" s="92"/>
      <c r="AT104" s="179" t="e">
        <f>+IF(AG104=0,"",'Ark1'!#REF!)</f>
        <v>#REF!</v>
      </c>
      <c r="AU104" s="179" t="e">
        <f>+IF(AG104=0,"",'Ark1'!#REF!)</f>
        <v>#REF!</v>
      </c>
      <c r="AV104" s="179" t="e">
        <f>+IF(AG104=0,"",'Ark1'!#REF!)</f>
        <v>#REF!</v>
      </c>
      <c r="AW104" s="179" t="e">
        <f>+IF(AG104=0,"",'Ark1'!#REF!)</f>
        <v>#REF!</v>
      </c>
      <c r="AX104" s="100" t="e">
        <f>+IF(AG104=0,"",'Ark1'!#REF!)</f>
        <v>#REF!</v>
      </c>
      <c r="AY104" s="92" t="e">
        <f>+IF(AG104=0,"",'Ark1'!#REF!)</f>
        <v>#REF!</v>
      </c>
      <c r="AZ104" s="92" t="e">
        <f>+IF(AG104=0,"",'Ark1'!#REF!)</f>
        <v>#REF!</v>
      </c>
      <c r="BA104" s="179" t="e">
        <f>+IF(AG104=0,"",'Ark1'!#REF!)</f>
        <v>#REF!</v>
      </c>
      <c r="BB104" s="179" t="e">
        <f>+IF(AG104=0,"",'Ark1'!#REF!)</f>
        <v>#REF!</v>
      </c>
      <c r="BC104" s="179" t="e">
        <f>+IF(AG104=0,"",'Ark1'!#REF!)</f>
        <v>#REF!</v>
      </c>
      <c r="BD104" s="92" t="e">
        <f t="shared" si="4"/>
        <v>#REF!</v>
      </c>
      <c r="BE104" s="92"/>
      <c r="BF104" s="179" t="e">
        <f t="shared" si="5"/>
        <v>#REF!</v>
      </c>
      <c r="BG104" s="47"/>
      <c r="BH104" s="23"/>
      <c r="BI104" s="23"/>
      <c r="BJ104" s="23" t="s">
        <v>484</v>
      </c>
      <c r="BL104"/>
      <c r="BM104"/>
      <c r="BN104"/>
      <c r="BR104" s="1"/>
    </row>
    <row r="105" spans="27:70">
      <c r="AA105" s="47"/>
      <c r="AB105" s="91" t="e">
        <f>+'Ark1'!#REF!</f>
        <v>#REF!</v>
      </c>
      <c r="AC105" s="91" t="e">
        <f>+'Ark1'!#REF!</f>
        <v>#REF!</v>
      </c>
      <c r="AD105" s="91" t="str">
        <f t="shared" si="6"/>
        <v>Vær</v>
      </c>
      <c r="AE105" s="91" t="e">
        <f>+'Ark1'!#REF!</f>
        <v>#REF!</v>
      </c>
      <c r="AF105" s="92"/>
      <c r="AG105" s="179" t="e">
        <f>+'Ark1'!#REF!</f>
        <v>#REF!</v>
      </c>
      <c r="AH105" s="92"/>
      <c r="AI105" s="100" t="e">
        <f>+'Ark1'!#REF!</f>
        <v>#REF!</v>
      </c>
      <c r="AJ105" s="92"/>
      <c r="AK105" s="92" t="e">
        <f>+'Ark1'!#REF!</f>
        <v>#REF!</v>
      </c>
      <c r="AL105" s="92" t="e">
        <f>+'Ark1'!#REF!</f>
        <v>#REF!</v>
      </c>
      <c r="AM105" s="92"/>
      <c r="AN105" s="92" t="e">
        <f>+'Ark1'!#REF!</f>
        <v>#REF!</v>
      </c>
      <c r="AO105" s="92"/>
      <c r="AP105" s="100" t="e">
        <f>+'Ark1'!#REF!</f>
        <v>#REF!</v>
      </c>
      <c r="AQ105" s="100"/>
      <c r="AR105" s="179" t="e">
        <f>+IF(AG105=0,"",'Ark1'!#REF!)</f>
        <v>#REF!</v>
      </c>
      <c r="AS105" s="92"/>
      <c r="AT105" s="179" t="e">
        <f>+IF(AG105=0,"",'Ark1'!#REF!)</f>
        <v>#REF!</v>
      </c>
      <c r="AU105" s="179" t="e">
        <f>+IF(AG105=0,"",'Ark1'!#REF!)</f>
        <v>#REF!</v>
      </c>
      <c r="AV105" s="179" t="e">
        <f>+IF(AG105=0,"",'Ark1'!#REF!)</f>
        <v>#REF!</v>
      </c>
      <c r="AW105" s="179" t="e">
        <f>+IF(AG105=0,"",'Ark1'!#REF!)</f>
        <v>#REF!</v>
      </c>
      <c r="AX105" s="100" t="e">
        <f>+IF(AG105=0,"",'Ark1'!#REF!)</f>
        <v>#REF!</v>
      </c>
      <c r="AY105" s="92" t="e">
        <f>+IF(AG105=0,"",'Ark1'!#REF!)</f>
        <v>#REF!</v>
      </c>
      <c r="AZ105" s="92" t="e">
        <f>+IF(AG105=0,"",'Ark1'!#REF!)</f>
        <v>#REF!</v>
      </c>
      <c r="BA105" s="179" t="e">
        <f>+IF(AG105=0,"",'Ark1'!#REF!)</f>
        <v>#REF!</v>
      </c>
      <c r="BB105" s="179" t="e">
        <f>+IF(AG105=0,"",'Ark1'!#REF!)</f>
        <v>#REF!</v>
      </c>
      <c r="BC105" s="179" t="e">
        <f>+IF(AG105=0,"",'Ark1'!#REF!)</f>
        <v>#REF!</v>
      </c>
      <c r="BD105" s="92" t="e">
        <f t="shared" si="4"/>
        <v>#REF!</v>
      </c>
      <c r="BE105" s="92"/>
      <c r="BF105" s="179" t="e">
        <f t="shared" si="5"/>
        <v>#REF!</v>
      </c>
      <c r="BG105" s="47"/>
      <c r="BH105" s="23"/>
      <c r="BI105" s="23"/>
      <c r="BJ105" s="23" t="s">
        <v>485</v>
      </c>
      <c r="BL105"/>
      <c r="BM105"/>
      <c r="BN105"/>
      <c r="BR105" s="1"/>
    </row>
    <row r="106" spans="27:70">
      <c r="AA106" s="47"/>
      <c r="AB106" s="3" t="e">
        <f>+'Ark1'!#REF!</f>
        <v>#REF!</v>
      </c>
      <c r="AC106" s="3" t="e">
        <f>+'Ark1'!#REF!</f>
        <v>#REF!</v>
      </c>
      <c r="AD106" s="3">
        <f t="shared" si="6"/>
        <v>0</v>
      </c>
      <c r="AE106" s="3" t="e">
        <f>+'Ark1'!#REF!</f>
        <v>#REF!</v>
      </c>
      <c r="AF106" s="13"/>
      <c r="AG106" s="16" t="e">
        <f>+'Ark1'!#REF!</f>
        <v>#REF!</v>
      </c>
      <c r="AH106" s="13"/>
      <c r="AI106" s="61" t="e">
        <f>+'Ark1'!#REF!</f>
        <v>#REF!</v>
      </c>
      <c r="AJ106" s="13"/>
      <c r="AK106" s="13" t="e">
        <f>+'Ark1'!#REF!</f>
        <v>#REF!</v>
      </c>
      <c r="AL106" s="13" t="e">
        <f>+'Ark1'!#REF!</f>
        <v>#REF!</v>
      </c>
      <c r="AM106" s="13"/>
      <c r="AN106" s="13" t="e">
        <f>+'Ark1'!#REF!</f>
        <v>#REF!</v>
      </c>
      <c r="AO106" s="13"/>
      <c r="AP106" s="61" t="e">
        <f>+'Ark1'!#REF!</f>
        <v>#REF!</v>
      </c>
      <c r="AQ106" s="61"/>
      <c r="AR106" s="16" t="e">
        <f>+IF(AG106=0,"",'Ark1'!#REF!)</f>
        <v>#REF!</v>
      </c>
      <c r="AS106" s="13"/>
      <c r="AT106" s="16" t="e">
        <f>+IF(AG106=0,"",'Ark1'!#REF!)</f>
        <v>#REF!</v>
      </c>
      <c r="AU106" s="16" t="e">
        <f>+IF(AG106=0,"",'Ark1'!#REF!)</f>
        <v>#REF!</v>
      </c>
      <c r="AV106" s="16" t="e">
        <f>+IF(AG106=0,"",'Ark1'!#REF!)</f>
        <v>#REF!</v>
      </c>
      <c r="AW106" s="16" t="e">
        <f>+IF(AG106=0,"",'Ark1'!#REF!)</f>
        <v>#REF!</v>
      </c>
      <c r="AX106" s="61" t="e">
        <f>+IF(AG106=0,"",'Ark1'!#REF!)</f>
        <v>#REF!</v>
      </c>
      <c r="AY106" s="13" t="e">
        <f>+IF(AG106=0,"",'Ark1'!#REF!)</f>
        <v>#REF!</v>
      </c>
      <c r="AZ106" s="13" t="e">
        <f>+IF(AG106=0,"",'Ark1'!#REF!)</f>
        <v>#REF!</v>
      </c>
      <c r="BA106" s="16" t="e">
        <f>+IF(AG106=0,"",'Ark1'!#REF!)</f>
        <v>#REF!</v>
      </c>
      <c r="BB106" s="16" t="e">
        <f>+IF(AG106=0,"",'Ark1'!#REF!)</f>
        <v>#REF!</v>
      </c>
      <c r="BC106" s="16" t="e">
        <f>+IF(AG106=0,"",'Ark1'!#REF!)</f>
        <v>#REF!</v>
      </c>
      <c r="BD106" s="13" t="e">
        <f t="shared" si="4"/>
        <v>#REF!</v>
      </c>
      <c r="BE106" s="13"/>
      <c r="BF106" s="16" t="e">
        <f t="shared" si="5"/>
        <v>#REF!</v>
      </c>
      <c r="BG106" s="47"/>
      <c r="BH106" s="23"/>
      <c r="BI106" s="23"/>
      <c r="BJ106" s="23" t="s">
        <v>486</v>
      </c>
      <c r="BL106"/>
      <c r="BM106"/>
      <c r="BN106"/>
      <c r="BR106" s="1"/>
    </row>
    <row r="107" spans="27:70">
      <c r="AA107" s="47"/>
      <c r="AB107" s="3" t="e">
        <f>+'Ark1'!#REF!</f>
        <v>#REF!</v>
      </c>
      <c r="AC107" s="3" t="e">
        <f>+'Ark1'!#REF!</f>
        <v>#REF!</v>
      </c>
      <c r="AD107" s="3">
        <f t="shared" si="6"/>
        <v>0</v>
      </c>
      <c r="AE107" s="3" t="e">
        <f>+'Ark1'!#REF!</f>
        <v>#REF!</v>
      </c>
      <c r="AF107" s="13"/>
      <c r="AG107" s="16" t="e">
        <f>+'Ark1'!#REF!</f>
        <v>#REF!</v>
      </c>
      <c r="AH107" s="13"/>
      <c r="AI107" s="61" t="e">
        <f>+'Ark1'!#REF!</f>
        <v>#REF!</v>
      </c>
      <c r="AJ107" s="13"/>
      <c r="AK107" s="13" t="e">
        <f>+'Ark1'!#REF!</f>
        <v>#REF!</v>
      </c>
      <c r="AL107" s="13" t="e">
        <f>+'Ark1'!#REF!</f>
        <v>#REF!</v>
      </c>
      <c r="AM107" s="13"/>
      <c r="AN107" s="13" t="e">
        <f>+'Ark1'!#REF!</f>
        <v>#REF!</v>
      </c>
      <c r="AO107" s="13"/>
      <c r="AP107" s="61" t="e">
        <f>+'Ark1'!#REF!</f>
        <v>#REF!</v>
      </c>
      <c r="AQ107" s="61"/>
      <c r="AR107" s="16" t="e">
        <f>+IF(AG107=0,"",'Ark1'!#REF!)</f>
        <v>#REF!</v>
      </c>
      <c r="AS107" s="13"/>
      <c r="AT107" s="16" t="e">
        <f>+IF(AG107=0,"",'Ark1'!#REF!)</f>
        <v>#REF!</v>
      </c>
      <c r="AU107" s="16" t="e">
        <f>+IF(AG107=0,"",'Ark1'!#REF!)</f>
        <v>#REF!</v>
      </c>
      <c r="AV107" s="16" t="e">
        <f>+IF(AG107=0,"",'Ark1'!#REF!)</f>
        <v>#REF!</v>
      </c>
      <c r="AW107" s="16" t="e">
        <f>+IF(AG107=0,"",'Ark1'!#REF!)</f>
        <v>#REF!</v>
      </c>
      <c r="AX107" s="61" t="e">
        <f>+IF(AG107=0,"",'Ark1'!#REF!)</f>
        <v>#REF!</v>
      </c>
      <c r="AY107" s="13" t="e">
        <f>+IF(AG107=0,"",'Ark1'!#REF!)</f>
        <v>#REF!</v>
      </c>
      <c r="AZ107" s="13" t="e">
        <f>+IF(AG107=0,"",'Ark1'!#REF!)</f>
        <v>#REF!</v>
      </c>
      <c r="BA107" s="16" t="e">
        <f>+IF(AG107=0,"",'Ark1'!#REF!)</f>
        <v>#REF!</v>
      </c>
      <c r="BB107" s="16" t="e">
        <f>+IF(AG107=0,"",'Ark1'!#REF!)</f>
        <v>#REF!</v>
      </c>
      <c r="BC107" s="16" t="e">
        <f>+IF(AG107=0,"",'Ark1'!#REF!)</f>
        <v>#REF!</v>
      </c>
      <c r="BD107" s="13" t="e">
        <f t="shared" si="4"/>
        <v>#REF!</v>
      </c>
      <c r="BE107" s="13"/>
      <c r="BF107" s="16" t="e">
        <f t="shared" si="5"/>
        <v>#REF!</v>
      </c>
      <c r="BG107" s="47"/>
      <c r="BH107" s="23"/>
      <c r="BI107" s="23"/>
      <c r="BJ107" s="23" t="s">
        <v>487</v>
      </c>
      <c r="BL107"/>
      <c r="BM107"/>
      <c r="BN107"/>
      <c r="BR107" s="1"/>
    </row>
    <row r="108" spans="27:70">
      <c r="AA108" s="47"/>
      <c r="AB108" s="3" t="e">
        <f>+'Ark1'!#REF!</f>
        <v>#REF!</v>
      </c>
      <c r="AC108" s="3" t="e">
        <f>+'Ark1'!#REF!</f>
        <v>#REF!</v>
      </c>
      <c r="AD108" s="3">
        <f t="shared" si="6"/>
        <v>0</v>
      </c>
      <c r="AE108" s="3" t="e">
        <f>+'Ark1'!#REF!</f>
        <v>#REF!</v>
      </c>
      <c r="AF108" s="13"/>
      <c r="AG108" s="16" t="e">
        <f>+'Ark1'!#REF!</f>
        <v>#REF!</v>
      </c>
      <c r="AH108" s="13"/>
      <c r="AI108" s="61" t="e">
        <f>+'Ark1'!#REF!</f>
        <v>#REF!</v>
      </c>
      <c r="AJ108" s="13"/>
      <c r="AK108" s="13" t="e">
        <f>+'Ark1'!#REF!</f>
        <v>#REF!</v>
      </c>
      <c r="AL108" s="13" t="e">
        <f>+'Ark1'!#REF!</f>
        <v>#REF!</v>
      </c>
      <c r="AM108" s="13"/>
      <c r="AN108" s="13" t="e">
        <f>+'Ark1'!#REF!</f>
        <v>#REF!</v>
      </c>
      <c r="AO108" s="13"/>
      <c r="AP108" s="61" t="e">
        <f>+'Ark1'!#REF!</f>
        <v>#REF!</v>
      </c>
      <c r="AQ108" s="61"/>
      <c r="AR108" s="16" t="e">
        <f>+IF(AG108=0,"",'Ark1'!#REF!)</f>
        <v>#REF!</v>
      </c>
      <c r="AS108" s="13"/>
      <c r="AT108" s="16" t="e">
        <f>+IF(AG108=0,"",'Ark1'!#REF!)</f>
        <v>#REF!</v>
      </c>
      <c r="AU108" s="16" t="e">
        <f>+IF(AG108=0,"",'Ark1'!#REF!)</f>
        <v>#REF!</v>
      </c>
      <c r="AV108" s="16" t="e">
        <f>+IF(AG108=0,"",'Ark1'!#REF!)</f>
        <v>#REF!</v>
      </c>
      <c r="AW108" s="16" t="e">
        <f>+IF(AG108=0,"",'Ark1'!#REF!)</f>
        <v>#REF!</v>
      </c>
      <c r="AX108" s="61" t="e">
        <f>+IF(AG108=0,"",'Ark1'!#REF!)</f>
        <v>#REF!</v>
      </c>
      <c r="AY108" s="13" t="e">
        <f>+IF(AG108=0,"",'Ark1'!#REF!)</f>
        <v>#REF!</v>
      </c>
      <c r="AZ108" s="13" t="e">
        <f>+IF(AG108=0,"",'Ark1'!#REF!)</f>
        <v>#REF!</v>
      </c>
      <c r="BA108" s="16" t="e">
        <f>+IF(AG108=0,"",'Ark1'!#REF!)</f>
        <v>#REF!</v>
      </c>
      <c r="BB108" s="16" t="e">
        <f>+IF(AG108=0,"",'Ark1'!#REF!)</f>
        <v>#REF!</v>
      </c>
      <c r="BC108" s="16" t="e">
        <f>+IF(AG108=0,"",'Ark1'!#REF!)</f>
        <v>#REF!</v>
      </c>
      <c r="BD108" s="13" t="e">
        <f t="shared" si="4"/>
        <v>#REF!</v>
      </c>
      <c r="BE108" s="13"/>
      <c r="BF108" s="16" t="e">
        <f t="shared" si="5"/>
        <v>#REF!</v>
      </c>
      <c r="BG108" s="47"/>
      <c r="BH108" s="23"/>
      <c r="BI108" s="23"/>
      <c r="BJ108" s="23"/>
      <c r="BL108"/>
      <c r="BM108"/>
      <c r="BN108"/>
      <c r="BR108" s="1"/>
    </row>
    <row r="109" spans="27:70">
      <c r="AA109" s="47"/>
      <c r="AB109" s="3" t="e">
        <f>+'Ark1'!#REF!</f>
        <v>#REF!</v>
      </c>
      <c r="AC109" s="3" t="e">
        <f>+'Ark1'!#REF!</f>
        <v>#REF!</v>
      </c>
      <c r="AD109" s="3">
        <f t="shared" si="6"/>
        <v>0</v>
      </c>
      <c r="AE109" s="3" t="e">
        <f>+'Ark1'!#REF!</f>
        <v>#REF!</v>
      </c>
      <c r="AF109" s="13"/>
      <c r="AG109" s="16" t="e">
        <f>+'Ark1'!#REF!</f>
        <v>#REF!</v>
      </c>
      <c r="AH109" s="13"/>
      <c r="AI109" s="61" t="e">
        <f>+'Ark1'!#REF!</f>
        <v>#REF!</v>
      </c>
      <c r="AJ109" s="13"/>
      <c r="AK109" s="13" t="e">
        <f>+'Ark1'!#REF!</f>
        <v>#REF!</v>
      </c>
      <c r="AL109" s="13" t="e">
        <f>+'Ark1'!#REF!</f>
        <v>#REF!</v>
      </c>
      <c r="AM109" s="13"/>
      <c r="AN109" s="13" t="e">
        <f>+'Ark1'!#REF!</f>
        <v>#REF!</v>
      </c>
      <c r="AO109" s="13"/>
      <c r="AP109" s="61" t="e">
        <f>+'Ark1'!#REF!</f>
        <v>#REF!</v>
      </c>
      <c r="AQ109" s="61"/>
      <c r="AR109" s="16" t="e">
        <f>+IF(AG109=0,"",'Ark1'!#REF!)</f>
        <v>#REF!</v>
      </c>
      <c r="AS109" s="13"/>
      <c r="AT109" s="16" t="e">
        <f>+IF(AG109=0,"",'Ark1'!#REF!)</f>
        <v>#REF!</v>
      </c>
      <c r="AU109" s="16" t="e">
        <f>+IF(AG109=0,"",'Ark1'!#REF!)</f>
        <v>#REF!</v>
      </c>
      <c r="AV109" s="16" t="e">
        <f>+IF(AG109=0,"",'Ark1'!#REF!)</f>
        <v>#REF!</v>
      </c>
      <c r="AW109" s="16" t="e">
        <f>+IF(AG109=0,"",'Ark1'!#REF!)</f>
        <v>#REF!</v>
      </c>
      <c r="AX109" s="61" t="e">
        <f>+IF(AG109=0,"",'Ark1'!#REF!)</f>
        <v>#REF!</v>
      </c>
      <c r="AY109" s="13" t="e">
        <f>+IF(AG109=0,"",'Ark1'!#REF!)</f>
        <v>#REF!</v>
      </c>
      <c r="AZ109" s="13" t="e">
        <f>+IF(AG109=0,"",'Ark1'!#REF!)</f>
        <v>#REF!</v>
      </c>
      <c r="BA109" s="16" t="e">
        <f>+IF(AG109=0,"",'Ark1'!#REF!)</f>
        <v>#REF!</v>
      </c>
      <c r="BB109" s="16" t="e">
        <f>+IF(AG109=0,"",'Ark1'!#REF!)</f>
        <v>#REF!</v>
      </c>
      <c r="BC109" s="16" t="e">
        <f>+IF(AG109=0,"",'Ark1'!#REF!)</f>
        <v>#REF!</v>
      </c>
      <c r="BD109" s="13" t="e">
        <f t="shared" si="4"/>
        <v>#REF!</v>
      </c>
      <c r="BE109" s="13"/>
      <c r="BF109" s="16" t="e">
        <f t="shared" si="5"/>
        <v>#REF!</v>
      </c>
      <c r="BG109" s="47"/>
      <c r="BH109" s="23"/>
      <c r="BI109" s="23"/>
      <c r="BJ109" s="23"/>
      <c r="BL109"/>
      <c r="BM109"/>
      <c r="BN109"/>
      <c r="BR109" s="1"/>
    </row>
    <row r="110" spans="27:70">
      <c r="AA110" s="47"/>
      <c r="AB110" s="3" t="e">
        <f>+'Ark1'!#REF!</f>
        <v>#REF!</v>
      </c>
      <c r="AC110" s="3" t="e">
        <f>+'Ark1'!#REF!</f>
        <v>#REF!</v>
      </c>
      <c r="AD110" s="3">
        <f t="shared" si="6"/>
        <v>0</v>
      </c>
      <c r="AE110" s="3" t="e">
        <f>+'Ark1'!#REF!</f>
        <v>#REF!</v>
      </c>
      <c r="AF110" s="13"/>
      <c r="AG110" s="16" t="e">
        <f>+'Ark1'!#REF!</f>
        <v>#REF!</v>
      </c>
      <c r="AH110" s="13"/>
      <c r="AI110" s="61" t="e">
        <f>+'Ark1'!#REF!</f>
        <v>#REF!</v>
      </c>
      <c r="AJ110" s="13"/>
      <c r="AK110" s="13" t="e">
        <f>+'Ark1'!#REF!</f>
        <v>#REF!</v>
      </c>
      <c r="AL110" s="13" t="e">
        <f>+'Ark1'!#REF!</f>
        <v>#REF!</v>
      </c>
      <c r="AM110" s="13"/>
      <c r="AN110" s="13" t="e">
        <f>+'Ark1'!#REF!</f>
        <v>#REF!</v>
      </c>
      <c r="AO110" s="13"/>
      <c r="AP110" s="61" t="e">
        <f>+'Ark1'!#REF!</f>
        <v>#REF!</v>
      </c>
      <c r="AQ110" s="61"/>
      <c r="AR110" s="16" t="e">
        <f>+IF(AG110=0,"",'Ark1'!#REF!)</f>
        <v>#REF!</v>
      </c>
      <c r="AS110" s="13"/>
      <c r="AT110" s="16" t="e">
        <f>+IF(AG110=0,"",'Ark1'!#REF!)</f>
        <v>#REF!</v>
      </c>
      <c r="AU110" s="16" t="e">
        <f>+IF(AG110=0,"",'Ark1'!#REF!)</f>
        <v>#REF!</v>
      </c>
      <c r="AV110" s="16" t="e">
        <f>+IF(AG110=0,"",'Ark1'!#REF!)</f>
        <v>#REF!</v>
      </c>
      <c r="AW110" s="16" t="e">
        <f>+IF(AG110=0,"",'Ark1'!#REF!)</f>
        <v>#REF!</v>
      </c>
      <c r="AX110" s="61" t="e">
        <f>+IF(AG110=0,"",'Ark1'!#REF!)</f>
        <v>#REF!</v>
      </c>
      <c r="AY110" s="13" t="e">
        <f>+IF(AG110=0,"",'Ark1'!#REF!)</f>
        <v>#REF!</v>
      </c>
      <c r="AZ110" s="13" t="e">
        <f>+IF(AG110=0,"",'Ark1'!#REF!)</f>
        <v>#REF!</v>
      </c>
      <c r="BA110" s="16" t="e">
        <f>+IF(AG110=0,"",'Ark1'!#REF!)</f>
        <v>#REF!</v>
      </c>
      <c r="BB110" s="16" t="e">
        <f>+IF(AG110=0,"",'Ark1'!#REF!)</f>
        <v>#REF!</v>
      </c>
      <c r="BC110" s="16" t="e">
        <f>+IF(AG110=0,"",'Ark1'!#REF!)</f>
        <v>#REF!</v>
      </c>
      <c r="BD110" s="13" t="e">
        <f t="shared" si="4"/>
        <v>#REF!</v>
      </c>
      <c r="BE110" s="13"/>
      <c r="BF110" s="16" t="e">
        <f t="shared" si="5"/>
        <v>#REF!</v>
      </c>
      <c r="BG110" s="47"/>
      <c r="BH110" s="23"/>
      <c r="BI110" s="23"/>
      <c r="BJ110" s="23"/>
      <c r="BL110"/>
      <c r="BM110"/>
      <c r="BN110"/>
      <c r="BR110" s="1"/>
    </row>
    <row r="111" spans="27:70">
      <c r="AA111" s="47"/>
      <c r="AB111" s="47"/>
      <c r="AC111" s="47"/>
      <c r="AD111" s="47"/>
      <c r="AE111" s="47"/>
      <c r="AF111" s="47"/>
      <c r="AG111" s="75"/>
      <c r="AH111" s="47"/>
      <c r="AI111" s="96"/>
      <c r="AJ111" s="47"/>
      <c r="AK111" s="47"/>
      <c r="AL111" s="47"/>
      <c r="AM111" s="47"/>
      <c r="AN111" s="47"/>
      <c r="AO111" s="47"/>
      <c r="AP111" s="96"/>
      <c r="AQ111" s="96"/>
      <c r="AR111" s="75"/>
      <c r="AS111" s="47"/>
      <c r="AT111" s="75"/>
      <c r="AU111" s="75"/>
      <c r="AV111" s="75"/>
      <c r="AW111" s="75"/>
      <c r="AX111" s="96"/>
      <c r="AY111" s="47"/>
      <c r="AZ111" s="47"/>
      <c r="BA111" s="75"/>
      <c r="BB111" s="75"/>
      <c r="BC111" s="75"/>
      <c r="BD111" s="47"/>
      <c r="BE111" s="47"/>
      <c r="BF111" s="75"/>
      <c r="BG111" s="47"/>
      <c r="BH111" s="23"/>
      <c r="BI111" s="23"/>
      <c r="BJ111" s="23"/>
      <c r="BL111"/>
      <c r="BM111"/>
      <c r="BN111"/>
      <c r="BR111" s="1"/>
    </row>
    <row r="112" spans="27:70">
      <c r="AA112" s="47"/>
      <c r="AB112" s="47"/>
      <c r="AC112" s="47"/>
      <c r="AD112" s="47"/>
      <c r="AE112" s="47"/>
      <c r="AF112" s="47"/>
      <c r="AG112" s="75"/>
      <c r="AH112" s="47"/>
      <c r="AI112" s="96"/>
      <c r="AJ112" s="47"/>
      <c r="AK112" s="47"/>
      <c r="AL112" s="47"/>
      <c r="AM112" s="47"/>
      <c r="AN112" s="47"/>
      <c r="AO112" s="47"/>
      <c r="AP112" s="96"/>
      <c r="AQ112" s="96"/>
      <c r="AR112" s="75"/>
      <c r="AS112" s="47"/>
      <c r="AT112" s="75"/>
      <c r="AU112" s="75"/>
      <c r="AV112" s="75"/>
      <c r="AW112" s="75"/>
      <c r="AX112" s="96"/>
      <c r="AY112" s="47"/>
      <c r="AZ112" s="47"/>
      <c r="BA112" s="75"/>
      <c r="BB112" s="75"/>
      <c r="BC112" s="75"/>
      <c r="BD112" s="47"/>
      <c r="BE112" s="47"/>
      <c r="BF112" s="75"/>
      <c r="BG112" s="47"/>
      <c r="BH112"/>
      <c r="BJ112" s="23"/>
      <c r="BL112"/>
      <c r="BM112"/>
      <c r="BN112"/>
      <c r="BR112" s="1"/>
    </row>
    <row r="113" spans="41:81">
      <c r="AO113" s="3"/>
      <c r="AP113" s="3"/>
      <c r="AQ113" s="3"/>
      <c r="AR113" s="16"/>
      <c r="AT113" s="16"/>
      <c r="AU113" s="16"/>
      <c r="AV113" s="16"/>
      <c r="AW113" s="16"/>
      <c r="AX113" s="61"/>
      <c r="AY113" s="3"/>
      <c r="AZ113" s="3"/>
      <c r="BA113" s="16"/>
      <c r="BB113" s="16"/>
      <c r="BC113" s="16"/>
      <c r="BD113" s="61"/>
      <c r="BE113" s="3"/>
      <c r="BF113" s="16"/>
      <c r="BG113" s="47"/>
      <c r="BH113"/>
      <c r="BJ113" s="23"/>
      <c r="BL113"/>
      <c r="BM113"/>
      <c r="BN113"/>
      <c r="BR113" s="1"/>
      <c r="BU113" s="23"/>
      <c r="CC113" s="1"/>
    </row>
    <row r="114" spans="41:81">
      <c r="AO114" s="3"/>
      <c r="AP114" s="3"/>
      <c r="AQ114" s="3"/>
      <c r="AR114" s="16"/>
      <c r="AT114" s="16"/>
      <c r="AU114" s="16"/>
      <c r="AV114" s="16"/>
      <c r="AW114" s="16"/>
      <c r="AX114" s="61"/>
      <c r="AY114" s="3"/>
      <c r="AZ114" s="3"/>
      <c r="BA114" s="16"/>
      <c r="BB114" s="16"/>
      <c r="BC114" s="16"/>
      <c r="BD114" s="61"/>
      <c r="BE114" s="3"/>
      <c r="BF114" s="16"/>
      <c r="BG114" s="47"/>
      <c r="BH114"/>
      <c r="BJ114" s="23"/>
      <c r="BL114"/>
      <c r="BM114"/>
      <c r="BN114"/>
      <c r="BR114" s="1"/>
      <c r="BU114" s="23"/>
    </row>
    <row r="115" spans="41:81">
      <c r="AO115" s="3"/>
      <c r="AP115" s="3"/>
      <c r="AQ115" s="3"/>
      <c r="AR115" s="16"/>
      <c r="AT115" s="16"/>
      <c r="AU115" s="16"/>
      <c r="AV115" s="16"/>
      <c r="AW115" s="16"/>
      <c r="AX115" s="61"/>
      <c r="AY115" s="3"/>
      <c r="AZ115" s="3"/>
      <c r="BA115" s="16"/>
      <c r="BB115" s="16"/>
      <c r="BC115" s="16"/>
      <c r="BD115" s="61"/>
      <c r="BE115" s="3"/>
      <c r="BF115" s="16"/>
      <c r="BG115" s="61"/>
      <c r="BH115" s="61"/>
      <c r="BI115" s="3"/>
      <c r="BJ115" s="3"/>
      <c r="BK115" s="3"/>
      <c r="BL115" s="61"/>
      <c r="BM115" s="61"/>
      <c r="BN115" s="61"/>
      <c r="BO115" s="3"/>
      <c r="BU115" s="23"/>
    </row>
    <row r="116" spans="41:81">
      <c r="AO116" s="3"/>
      <c r="AP116" s="3"/>
      <c r="AQ116" s="3"/>
      <c r="AR116" s="16"/>
      <c r="AT116" s="16"/>
      <c r="AU116" s="16"/>
      <c r="AV116" s="16"/>
      <c r="AW116" s="16"/>
      <c r="AX116" s="61"/>
      <c r="AY116" s="3"/>
      <c r="AZ116" s="3"/>
      <c r="BA116" s="16"/>
      <c r="BB116" s="16"/>
      <c r="BC116" s="16"/>
      <c r="BD116" s="61"/>
      <c r="BE116" s="3"/>
      <c r="BF116" s="16"/>
      <c r="BG116" s="61"/>
      <c r="BH116" s="61"/>
      <c r="BI116" s="3"/>
      <c r="BJ116" s="3"/>
      <c r="BK116" s="3"/>
      <c r="BL116" s="61"/>
      <c r="BM116" s="61"/>
      <c r="BN116" s="61"/>
      <c r="BO116" s="3"/>
      <c r="BU116" s="23"/>
    </row>
    <row r="117" spans="41:81">
      <c r="AO117" s="3"/>
      <c r="AP117" s="3"/>
      <c r="AQ117" s="3"/>
      <c r="AR117" s="16"/>
      <c r="AT117" s="16"/>
      <c r="AU117" s="16"/>
      <c r="AV117" s="16"/>
      <c r="AW117" s="16"/>
      <c r="AX117" s="61"/>
      <c r="AY117" s="3"/>
      <c r="AZ117" s="3"/>
      <c r="BA117" s="16"/>
      <c r="BB117" s="16"/>
      <c r="BC117" s="16"/>
      <c r="BD117" s="61"/>
      <c r="BE117" s="3"/>
      <c r="BF117" s="16"/>
      <c r="BG117" s="61"/>
      <c r="BH117" s="61"/>
      <c r="BI117" s="3"/>
      <c r="BJ117" s="3"/>
      <c r="BK117" s="3"/>
      <c r="BL117" s="61"/>
      <c r="BM117" s="61"/>
      <c r="BN117" s="61"/>
      <c r="BO117" s="3"/>
      <c r="BU117" s="23"/>
    </row>
    <row r="118" spans="41:81">
      <c r="AO118" s="3"/>
      <c r="AP118" s="3"/>
      <c r="AQ118" s="3"/>
      <c r="AR118" s="16"/>
      <c r="AT118" s="16"/>
      <c r="AU118" s="16"/>
      <c r="AV118" s="16"/>
      <c r="AW118" s="16"/>
      <c r="AX118" s="61"/>
      <c r="AY118" s="3"/>
      <c r="AZ118" s="3"/>
      <c r="BA118" s="16"/>
      <c r="BB118" s="16"/>
      <c r="BC118" s="16"/>
      <c r="BD118" s="61"/>
      <c r="BE118" s="3"/>
      <c r="BF118" s="16"/>
      <c r="BG118" s="61"/>
      <c r="BH118" s="61"/>
      <c r="BI118" s="3"/>
      <c r="BJ118" s="3"/>
      <c r="BK118" s="3"/>
      <c r="BL118" s="61"/>
      <c r="BM118" s="61"/>
      <c r="BN118" s="61"/>
      <c r="BO118" s="3"/>
      <c r="BU118" s="23"/>
    </row>
    <row r="119" spans="41:81">
      <c r="AO119" s="3"/>
      <c r="AP119" s="3"/>
      <c r="AQ119" s="3"/>
      <c r="AR119" s="16"/>
      <c r="AT119" s="16"/>
      <c r="AU119" s="16"/>
      <c r="AV119" s="16"/>
      <c r="AW119" s="16"/>
      <c r="AX119" s="61"/>
      <c r="AY119" s="3"/>
      <c r="AZ119" s="3"/>
      <c r="BA119" s="16"/>
      <c r="BB119" s="16"/>
      <c r="BC119" s="16"/>
      <c r="BD119" s="61"/>
      <c r="BE119" s="3"/>
      <c r="BF119" s="16"/>
      <c r="BG119" s="61"/>
      <c r="BH119" s="61"/>
      <c r="BI119" s="3"/>
      <c r="BJ119" s="3"/>
      <c r="BK119" s="3"/>
      <c r="BL119" s="61"/>
      <c r="BM119" s="61"/>
      <c r="BN119" s="61"/>
      <c r="BO119" s="3"/>
      <c r="BU119" s="23"/>
    </row>
    <row r="120" spans="41:81">
      <c r="AO120" s="3"/>
      <c r="AP120" s="3"/>
      <c r="AQ120" s="3"/>
      <c r="AR120" s="16"/>
      <c r="AT120" s="16"/>
      <c r="AU120" s="16"/>
      <c r="AV120" s="16"/>
      <c r="AW120" s="16"/>
      <c r="AX120" s="61"/>
      <c r="AY120" s="3"/>
      <c r="AZ120" s="3"/>
      <c r="BA120" s="16"/>
      <c r="BB120" s="16"/>
      <c r="BC120" s="16"/>
      <c r="BD120" s="61"/>
      <c r="BE120" s="3"/>
      <c r="BF120" s="16"/>
      <c r="BG120" s="61"/>
      <c r="BH120" s="61"/>
      <c r="BI120" s="3"/>
      <c r="BJ120" s="3"/>
      <c r="BK120" s="3"/>
      <c r="BL120" s="61"/>
      <c r="BM120" s="61"/>
      <c r="BN120" s="61"/>
      <c r="BO120" s="3"/>
      <c r="BU120" s="23"/>
    </row>
    <row r="121" spans="41:81">
      <c r="AO121" s="3"/>
      <c r="AP121" s="3"/>
      <c r="AQ121" s="3"/>
      <c r="AR121" s="16"/>
      <c r="AT121" s="16"/>
      <c r="AU121" s="16"/>
      <c r="AV121" s="16"/>
      <c r="AW121" s="16"/>
      <c r="AX121" s="61"/>
      <c r="AY121" s="3"/>
      <c r="AZ121" s="3"/>
      <c r="BA121" s="16"/>
      <c r="BB121" s="16"/>
      <c r="BC121" s="16"/>
      <c r="BD121" s="61"/>
      <c r="BE121" s="3"/>
      <c r="BF121" s="16"/>
      <c r="BG121" s="61"/>
      <c r="BH121" s="61"/>
      <c r="BI121" s="3"/>
      <c r="BJ121" s="3"/>
      <c r="BK121" s="3"/>
      <c r="BL121" s="61"/>
      <c r="BM121" s="61"/>
      <c r="BN121" s="61"/>
      <c r="BO121" s="3"/>
      <c r="BU121" s="23"/>
    </row>
    <row r="122" spans="41:81">
      <c r="AO122" s="3"/>
      <c r="AP122" s="3"/>
      <c r="AQ122" s="3"/>
      <c r="AR122" s="16"/>
      <c r="AT122" s="16"/>
      <c r="AU122" s="16"/>
      <c r="AV122" s="16"/>
      <c r="AW122" s="16"/>
      <c r="AX122" s="61"/>
      <c r="AY122" s="3"/>
      <c r="AZ122" s="3"/>
      <c r="BA122" s="16"/>
      <c r="BB122" s="16"/>
      <c r="BC122" s="16"/>
      <c r="BD122" s="61"/>
      <c r="BE122" s="3"/>
      <c r="BF122" s="16"/>
      <c r="BG122" s="61"/>
      <c r="BH122" s="61"/>
      <c r="BI122" s="3"/>
      <c r="BJ122" s="3"/>
      <c r="BK122" s="3"/>
      <c r="BL122" s="61"/>
      <c r="BM122" s="61"/>
      <c r="BN122" s="61"/>
      <c r="BO122" s="3"/>
      <c r="BU122" s="23"/>
    </row>
    <row r="123" spans="41:81">
      <c r="AO123" s="3"/>
      <c r="AP123" s="3"/>
      <c r="AQ123" s="3"/>
      <c r="AR123" s="16"/>
      <c r="AT123" s="16"/>
      <c r="AU123" s="16"/>
      <c r="AV123" s="16"/>
      <c r="AW123" s="16"/>
      <c r="AX123" s="61"/>
      <c r="AY123" s="3"/>
      <c r="AZ123" s="3"/>
      <c r="BA123" s="16"/>
      <c r="BB123" s="16"/>
      <c r="BC123" s="16"/>
      <c r="BD123" s="61"/>
      <c r="BE123" s="3"/>
      <c r="BF123" s="16"/>
      <c r="BG123" s="61"/>
      <c r="BH123" s="61"/>
      <c r="BI123" s="3"/>
      <c r="BJ123" s="3"/>
      <c r="BK123" s="3"/>
      <c r="BL123" s="61"/>
      <c r="BM123" s="61"/>
      <c r="BN123" s="61"/>
      <c r="BO123" s="3"/>
      <c r="BU123" s="23"/>
    </row>
    <row r="124" spans="41:81">
      <c r="AO124" s="3"/>
      <c r="AP124" s="3"/>
      <c r="AQ124" s="3"/>
      <c r="AR124" s="16"/>
      <c r="AT124" s="16"/>
      <c r="AU124" s="16"/>
      <c r="AV124" s="16"/>
      <c r="AW124" s="16"/>
      <c r="AX124" s="61"/>
      <c r="AY124" s="3"/>
      <c r="AZ124" s="3"/>
      <c r="BA124" s="16"/>
      <c r="BB124" s="16"/>
      <c r="BC124" s="16"/>
      <c r="BD124" s="61"/>
      <c r="BE124" s="3"/>
      <c r="BF124" s="16"/>
      <c r="BG124" s="61"/>
      <c r="BH124" s="61"/>
      <c r="BI124" s="3"/>
      <c r="BJ124" s="3"/>
      <c r="BK124" s="3"/>
      <c r="BL124" s="61"/>
      <c r="BM124" s="61"/>
      <c r="BN124" s="61"/>
      <c r="BO124" s="3"/>
      <c r="BU124" s="23"/>
    </row>
    <row r="125" spans="41:81">
      <c r="AO125" s="3"/>
      <c r="AP125" s="3"/>
      <c r="AQ125" s="3"/>
      <c r="AR125" s="16"/>
      <c r="AT125" s="16"/>
      <c r="AU125" s="16"/>
      <c r="AV125" s="16"/>
      <c r="AW125" s="16"/>
      <c r="AX125" s="61"/>
      <c r="AY125" s="3"/>
      <c r="AZ125" s="3"/>
      <c r="BA125" s="16"/>
      <c r="BB125" s="16"/>
      <c r="BC125" s="16"/>
      <c r="BD125" s="61"/>
      <c r="BE125" s="3"/>
      <c r="BF125" s="16"/>
      <c r="BG125" s="61"/>
      <c r="BH125" s="61"/>
      <c r="BI125" s="3"/>
      <c r="BJ125" s="3"/>
      <c r="BK125" s="3"/>
      <c r="BL125" s="61"/>
      <c r="BM125" s="61"/>
      <c r="BN125" s="61"/>
      <c r="BO125" s="3"/>
      <c r="BU125" s="23"/>
    </row>
    <row r="126" spans="41:81">
      <c r="AO126" s="3"/>
      <c r="AP126" s="3"/>
      <c r="AQ126" s="3"/>
      <c r="AR126" s="16"/>
      <c r="AT126" s="16"/>
      <c r="AU126" s="16"/>
      <c r="AV126" s="16"/>
      <c r="AW126" s="16"/>
      <c r="AX126" s="61"/>
      <c r="AY126" s="3"/>
      <c r="AZ126" s="3"/>
      <c r="BA126" s="16"/>
      <c r="BB126" s="16"/>
      <c r="BC126" s="16"/>
      <c r="BD126" s="61"/>
      <c r="BE126" s="3"/>
      <c r="BF126" s="16"/>
      <c r="BG126" s="61"/>
      <c r="BH126" s="61"/>
      <c r="BI126" s="3"/>
      <c r="BJ126" s="3"/>
      <c r="BK126" s="3"/>
      <c r="BL126" s="61"/>
      <c r="BM126" s="61"/>
      <c r="BN126" s="61"/>
      <c r="BO126" s="3"/>
      <c r="BU126" s="23"/>
    </row>
    <row r="127" spans="41:81">
      <c r="AO127" s="3"/>
      <c r="AP127" s="3"/>
      <c r="AQ127" s="3"/>
      <c r="AR127" s="16"/>
      <c r="AT127" s="16"/>
      <c r="AU127" s="16"/>
      <c r="AV127" s="16"/>
      <c r="AW127" s="16"/>
      <c r="AX127" s="61"/>
      <c r="AY127" s="3"/>
      <c r="AZ127" s="3"/>
      <c r="BA127" s="16"/>
      <c r="BB127" s="16"/>
      <c r="BC127" s="16"/>
      <c r="BD127" s="61"/>
      <c r="BE127" s="3"/>
      <c r="BF127" s="16"/>
      <c r="BG127" s="61"/>
      <c r="BH127" s="61"/>
      <c r="BI127" s="3"/>
      <c r="BJ127" s="3"/>
      <c r="BK127" s="3"/>
      <c r="BL127" s="61"/>
      <c r="BM127" s="61"/>
      <c r="BN127" s="61"/>
      <c r="BO127" s="3"/>
      <c r="BU127" s="23"/>
    </row>
    <row r="128" spans="41:81">
      <c r="AO128" s="3"/>
      <c r="AP128" s="3"/>
      <c r="AQ128" s="3"/>
      <c r="AR128" s="16"/>
      <c r="AT128" s="16"/>
      <c r="AU128" s="16"/>
      <c r="AV128" s="16"/>
      <c r="AW128" s="16"/>
      <c r="AX128" s="61"/>
      <c r="AY128" s="3"/>
      <c r="AZ128" s="3"/>
      <c r="BA128" s="16"/>
      <c r="BB128" s="16"/>
      <c r="BC128" s="16"/>
      <c r="BD128" s="61"/>
      <c r="BE128" s="3"/>
      <c r="BF128" s="16"/>
      <c r="BG128" s="61"/>
      <c r="BH128" s="61"/>
      <c r="BI128" s="3"/>
      <c r="BJ128" s="3"/>
      <c r="BK128" s="3"/>
      <c r="BL128" s="61"/>
      <c r="BM128" s="61"/>
      <c r="BN128" s="61"/>
      <c r="BO128" s="3"/>
      <c r="BU128" s="23"/>
    </row>
    <row r="129" spans="41:73">
      <c r="AO129" s="3"/>
      <c r="AP129" s="3"/>
      <c r="AQ129" s="3"/>
      <c r="AR129" s="16"/>
      <c r="AT129" s="16"/>
      <c r="AU129" s="16"/>
      <c r="AV129" s="16"/>
      <c r="AW129" s="16"/>
      <c r="AX129" s="61"/>
      <c r="AY129" s="3"/>
      <c r="AZ129" s="3"/>
      <c r="BA129" s="16"/>
      <c r="BB129" s="16"/>
      <c r="BC129" s="16"/>
      <c r="BD129" s="61"/>
      <c r="BE129" s="3"/>
      <c r="BF129" s="16"/>
      <c r="BG129" s="61"/>
      <c r="BH129" s="61"/>
      <c r="BI129" s="3"/>
      <c r="BJ129" s="3"/>
      <c r="BK129" s="3"/>
      <c r="BL129" s="61"/>
      <c r="BM129" s="61"/>
      <c r="BN129" s="61"/>
      <c r="BO129" s="3"/>
      <c r="BU129" s="23"/>
    </row>
    <row r="130" spans="41:73">
      <c r="AO130" s="3"/>
      <c r="AP130" s="3"/>
      <c r="AQ130" s="3"/>
      <c r="AR130" s="16"/>
      <c r="AT130" s="16"/>
      <c r="AU130" s="16"/>
      <c r="AV130" s="16"/>
      <c r="AW130" s="16"/>
      <c r="AX130" s="61"/>
      <c r="AY130" s="3"/>
      <c r="AZ130" s="3"/>
      <c r="BA130" s="16"/>
      <c r="BB130" s="16"/>
      <c r="BC130" s="16"/>
      <c r="BD130" s="61"/>
      <c r="BE130" s="3"/>
      <c r="BF130" s="16"/>
      <c r="BG130" s="61"/>
      <c r="BH130" s="61"/>
      <c r="BI130" s="3"/>
      <c r="BJ130" s="3"/>
      <c r="BK130" s="3"/>
      <c r="BL130" s="61"/>
      <c r="BM130" s="61"/>
      <c r="BN130" s="61"/>
      <c r="BO130" s="3"/>
      <c r="BU130" s="23"/>
    </row>
    <row r="131" spans="41:73">
      <c r="AO131" s="3"/>
      <c r="AP131" s="3"/>
      <c r="AQ131" s="3"/>
      <c r="AR131" s="16"/>
      <c r="AT131" s="16"/>
      <c r="AU131" s="16"/>
      <c r="AV131" s="16"/>
      <c r="AW131" s="16"/>
      <c r="AX131" s="61"/>
      <c r="AY131" s="3"/>
      <c r="AZ131" s="3"/>
      <c r="BA131" s="16"/>
      <c r="BB131" s="16"/>
      <c r="BC131" s="16"/>
      <c r="BD131" s="61"/>
      <c r="BE131" s="3"/>
      <c r="BF131" s="16"/>
      <c r="BG131" s="61"/>
      <c r="BH131" s="61"/>
      <c r="BI131" s="3"/>
      <c r="BJ131" s="3"/>
      <c r="BK131" s="3"/>
      <c r="BL131" s="61"/>
      <c r="BM131" s="61"/>
      <c r="BN131" s="61"/>
      <c r="BO131" s="3"/>
      <c r="BU131" s="23"/>
    </row>
    <row r="132" spans="41:73">
      <c r="AO132" s="3"/>
      <c r="AP132" s="3"/>
      <c r="AQ132" s="3"/>
      <c r="AR132" s="16"/>
      <c r="AT132" s="16"/>
      <c r="AU132" s="16"/>
      <c r="AV132" s="16"/>
      <c r="AW132" s="16"/>
      <c r="AX132" s="61"/>
      <c r="AY132" s="3"/>
      <c r="AZ132" s="3"/>
      <c r="BA132" s="16"/>
      <c r="BB132" s="16"/>
      <c r="BC132" s="16"/>
      <c r="BD132" s="61"/>
      <c r="BE132" s="3"/>
      <c r="BF132" s="16"/>
      <c r="BG132" s="61"/>
      <c r="BH132" s="61"/>
      <c r="BI132" s="3"/>
      <c r="BJ132" s="3"/>
      <c r="BK132" s="3"/>
      <c r="BL132" s="61"/>
      <c r="BM132" s="61"/>
      <c r="BN132" s="61"/>
      <c r="BO132" s="3"/>
      <c r="BU132" s="23"/>
    </row>
    <row r="133" spans="41:73">
      <c r="AO133" s="3"/>
      <c r="AP133" s="3"/>
      <c r="AQ133" s="3"/>
      <c r="AR133" s="16"/>
      <c r="AT133" s="16"/>
      <c r="AU133" s="16"/>
      <c r="AV133" s="16"/>
      <c r="AW133" s="16"/>
      <c r="AX133" s="61"/>
      <c r="AY133" s="3"/>
      <c r="AZ133" s="3"/>
      <c r="BA133" s="16"/>
      <c r="BB133" s="16"/>
      <c r="BC133" s="16"/>
      <c r="BD133" s="61"/>
      <c r="BE133" s="3"/>
      <c r="BF133" s="16"/>
      <c r="BG133" s="61"/>
      <c r="BH133" s="61"/>
      <c r="BI133" s="3"/>
      <c r="BJ133" s="3"/>
      <c r="BK133" s="3"/>
      <c r="BL133" s="61"/>
      <c r="BM133" s="61"/>
      <c r="BN133" s="61"/>
      <c r="BO133" s="3"/>
      <c r="BU133" s="23"/>
    </row>
    <row r="134" spans="41:73">
      <c r="AO134" s="3"/>
      <c r="AP134" s="3"/>
      <c r="AQ134" s="3"/>
      <c r="AR134" s="16"/>
      <c r="AT134" s="16"/>
      <c r="AU134" s="16"/>
      <c r="AV134" s="16"/>
      <c r="AW134" s="16"/>
      <c r="AX134" s="61"/>
      <c r="AY134" s="3"/>
      <c r="AZ134" s="3"/>
      <c r="BA134" s="16"/>
      <c r="BB134" s="16"/>
      <c r="BC134" s="16"/>
      <c r="BD134" s="61"/>
      <c r="BE134" s="3"/>
      <c r="BF134" s="16"/>
      <c r="BG134" s="61"/>
      <c r="BH134" s="61"/>
      <c r="BI134" s="3"/>
      <c r="BJ134" s="3"/>
      <c r="BK134" s="3"/>
      <c r="BL134" s="61"/>
      <c r="BM134" s="61"/>
      <c r="BN134" s="61"/>
      <c r="BO134" s="3"/>
      <c r="BU134" s="23"/>
    </row>
    <row r="135" spans="41:73">
      <c r="AO135" s="3"/>
      <c r="AP135" s="3"/>
      <c r="AQ135" s="3"/>
      <c r="AR135" s="16"/>
      <c r="AT135" s="16"/>
      <c r="AU135" s="16"/>
      <c r="AV135" s="16"/>
      <c r="AW135" s="16"/>
      <c r="AX135" s="61"/>
      <c r="AY135" s="3"/>
      <c r="AZ135" s="3"/>
      <c r="BA135" s="16"/>
      <c r="BB135" s="16"/>
      <c r="BC135" s="16"/>
      <c r="BD135" s="61"/>
      <c r="BE135" s="3"/>
      <c r="BF135" s="16"/>
      <c r="BG135" s="61"/>
      <c r="BH135" s="61"/>
      <c r="BI135" s="3"/>
      <c r="BJ135" s="3"/>
      <c r="BK135" s="3"/>
      <c r="BL135" s="61"/>
      <c r="BM135" s="61"/>
      <c r="BN135" s="61"/>
      <c r="BO135" s="3"/>
      <c r="BU135" s="23"/>
    </row>
    <row r="136" spans="41:73">
      <c r="AO136" s="3"/>
      <c r="AP136" s="3"/>
      <c r="AQ136" s="3"/>
      <c r="AR136" s="16"/>
      <c r="AT136" s="16"/>
      <c r="AU136" s="16"/>
      <c r="AV136" s="16"/>
      <c r="AW136" s="16"/>
      <c r="AX136" s="61"/>
      <c r="AY136" s="3"/>
      <c r="AZ136" s="3"/>
      <c r="BA136" s="16"/>
      <c r="BB136" s="16"/>
      <c r="BC136" s="16"/>
      <c r="BD136" s="61"/>
      <c r="BE136" s="3"/>
      <c r="BF136" s="16"/>
      <c r="BG136" s="61"/>
      <c r="BH136" s="61"/>
      <c r="BI136" s="3"/>
      <c r="BJ136" s="3"/>
      <c r="BK136" s="3"/>
      <c r="BL136" s="61"/>
      <c r="BM136" s="61"/>
      <c r="BN136" s="61"/>
      <c r="BO136" s="3"/>
      <c r="BU136" s="23"/>
    </row>
    <row r="137" spans="41:73">
      <c r="AO137" s="3"/>
      <c r="AP137" s="3"/>
      <c r="AQ137" s="3"/>
      <c r="AR137" s="16"/>
      <c r="AT137" s="16"/>
      <c r="AU137" s="16"/>
      <c r="AV137" s="16"/>
      <c r="AW137" s="16"/>
      <c r="AX137" s="61"/>
      <c r="AY137" s="3"/>
      <c r="AZ137" s="3"/>
      <c r="BA137" s="16"/>
      <c r="BB137" s="16"/>
      <c r="BC137" s="16"/>
      <c r="BD137" s="61"/>
      <c r="BE137" s="3"/>
      <c r="BF137" s="16"/>
      <c r="BG137" s="61"/>
      <c r="BH137" s="61"/>
      <c r="BI137" s="3"/>
      <c r="BJ137" s="3"/>
      <c r="BK137" s="3"/>
      <c r="BL137" s="61"/>
      <c r="BM137" s="61"/>
      <c r="BN137" s="61"/>
      <c r="BO137" s="3"/>
      <c r="BU137" s="23"/>
    </row>
    <row r="138" spans="41:73">
      <c r="AO138" s="3"/>
      <c r="AP138" s="3"/>
      <c r="AQ138" s="3"/>
      <c r="AR138" s="16"/>
      <c r="AT138" s="16"/>
      <c r="AU138" s="16"/>
      <c r="AV138" s="16"/>
      <c r="AW138" s="16"/>
      <c r="AX138" s="61"/>
      <c r="AY138" s="3"/>
      <c r="AZ138" s="3"/>
      <c r="BA138" s="16"/>
      <c r="BB138" s="16"/>
      <c r="BC138" s="16"/>
      <c r="BD138" s="61"/>
      <c r="BE138" s="3"/>
      <c r="BF138" s="16"/>
      <c r="BG138" s="61"/>
      <c r="BH138" s="61"/>
      <c r="BI138" s="3"/>
      <c r="BJ138" s="3"/>
      <c r="BK138" s="3"/>
      <c r="BL138" s="61"/>
      <c r="BM138" s="61"/>
      <c r="BN138" s="61"/>
      <c r="BO138" s="3"/>
      <c r="BU138" s="23"/>
    </row>
    <row r="139" spans="41:73">
      <c r="AO139" s="3"/>
      <c r="AP139" s="3"/>
      <c r="AQ139" s="3"/>
      <c r="AR139" s="16"/>
      <c r="AT139" s="16"/>
      <c r="AU139" s="16"/>
      <c r="AV139" s="16"/>
      <c r="AW139" s="16"/>
      <c r="AX139" s="61"/>
      <c r="AY139" s="3"/>
      <c r="AZ139" s="3"/>
      <c r="BA139" s="16"/>
      <c r="BB139" s="16"/>
      <c r="BC139" s="16"/>
      <c r="BD139" s="61"/>
      <c r="BE139" s="3"/>
      <c r="BF139" s="16"/>
      <c r="BG139" s="61"/>
      <c r="BH139" s="61"/>
      <c r="BI139" s="3"/>
      <c r="BJ139" s="3"/>
      <c r="BK139" s="3"/>
      <c r="BL139" s="61"/>
      <c r="BM139" s="61"/>
      <c r="BN139" s="61"/>
      <c r="BO139" s="3"/>
      <c r="BU139" s="23"/>
    </row>
    <row r="140" spans="41:73">
      <c r="AO140" s="3"/>
      <c r="AP140" s="3"/>
      <c r="AQ140" s="3"/>
      <c r="AR140" s="16"/>
      <c r="AT140" s="16"/>
      <c r="AU140" s="16"/>
      <c r="AV140" s="16"/>
      <c r="AW140" s="16"/>
      <c r="AX140" s="61"/>
      <c r="AY140" s="3"/>
      <c r="AZ140" s="3"/>
      <c r="BA140" s="16"/>
      <c r="BB140" s="16"/>
      <c r="BC140" s="16"/>
      <c r="BD140" s="61"/>
      <c r="BE140" s="3"/>
      <c r="BF140" s="16"/>
      <c r="BG140" s="61"/>
      <c r="BH140" s="61"/>
      <c r="BI140" s="3"/>
      <c r="BJ140" s="3"/>
      <c r="BK140" s="3"/>
      <c r="BL140" s="61"/>
      <c r="BM140" s="61"/>
      <c r="BN140" s="61"/>
      <c r="BO140" s="3"/>
      <c r="BU140" s="23"/>
    </row>
    <row r="141" spans="41:73">
      <c r="AO141" s="3"/>
      <c r="AP141" s="3"/>
      <c r="AQ141" s="3"/>
      <c r="AR141" s="16"/>
      <c r="AT141" s="16"/>
      <c r="AU141" s="16"/>
      <c r="AV141" s="16"/>
      <c r="AW141" s="16"/>
      <c r="AX141" s="61"/>
      <c r="AY141" s="3"/>
      <c r="AZ141" s="3"/>
      <c r="BA141" s="16"/>
      <c r="BB141" s="16"/>
      <c r="BC141" s="16"/>
      <c r="BD141" s="61"/>
      <c r="BE141" s="3"/>
      <c r="BF141" s="16"/>
      <c r="BG141" s="61"/>
      <c r="BH141" s="61"/>
      <c r="BI141" s="3"/>
      <c r="BJ141" s="3"/>
      <c r="BK141" s="3"/>
      <c r="BL141" s="61"/>
      <c r="BM141" s="61"/>
      <c r="BN141" s="61"/>
      <c r="BO141" s="3"/>
      <c r="BU141" s="23"/>
    </row>
    <row r="142" spans="41:73">
      <c r="AO142" s="3"/>
      <c r="AP142" s="3"/>
      <c r="AQ142" s="3"/>
      <c r="AR142" s="16"/>
      <c r="AT142" s="16"/>
      <c r="AU142" s="16"/>
      <c r="AV142" s="16"/>
      <c r="AW142" s="16"/>
      <c r="AX142" s="61"/>
      <c r="AY142" s="3"/>
      <c r="AZ142" s="3"/>
      <c r="BA142" s="16"/>
      <c r="BB142" s="16"/>
      <c r="BC142" s="16"/>
      <c r="BD142" s="61"/>
      <c r="BE142" s="3"/>
      <c r="BF142" s="16"/>
      <c r="BG142" s="61"/>
      <c r="BH142" s="61"/>
      <c r="BI142" s="3"/>
      <c r="BJ142" s="3"/>
      <c r="BK142" s="3"/>
      <c r="BL142" s="61"/>
      <c r="BM142" s="61"/>
      <c r="BN142" s="61"/>
      <c r="BO142" s="3"/>
      <c r="BU142" s="23"/>
    </row>
    <row r="143" spans="41:73">
      <c r="AO143" s="3"/>
      <c r="AP143" s="3"/>
      <c r="AQ143" s="3"/>
      <c r="AR143" s="16"/>
      <c r="AT143" s="16"/>
      <c r="AU143" s="16"/>
      <c r="AV143" s="16"/>
      <c r="AW143" s="16"/>
      <c r="AX143" s="61"/>
      <c r="AY143" s="3"/>
      <c r="AZ143" s="3"/>
      <c r="BA143" s="16"/>
      <c r="BB143" s="16"/>
      <c r="BC143" s="16"/>
      <c r="BD143" s="61"/>
      <c r="BE143" s="3"/>
      <c r="BF143" s="16"/>
      <c r="BG143" s="61"/>
      <c r="BH143" s="61"/>
      <c r="BI143" s="3"/>
      <c r="BJ143" s="3"/>
      <c r="BK143" s="3"/>
      <c r="BL143" s="61"/>
      <c r="BM143" s="61"/>
      <c r="BN143" s="61"/>
      <c r="BO143" s="3"/>
      <c r="BU143" s="23"/>
    </row>
    <row r="144" spans="41:73">
      <c r="AO144" s="3"/>
      <c r="AP144" s="3"/>
      <c r="AQ144" s="3"/>
      <c r="AR144" s="16"/>
      <c r="AT144" s="16"/>
      <c r="AU144" s="16"/>
      <c r="AV144" s="16"/>
      <c r="AW144" s="16"/>
      <c r="AX144" s="61"/>
      <c r="AY144" s="3"/>
      <c r="AZ144" s="3"/>
      <c r="BA144" s="16"/>
      <c r="BB144" s="16"/>
      <c r="BC144" s="16"/>
      <c r="BD144" s="61"/>
      <c r="BE144" s="3"/>
      <c r="BF144" s="16"/>
      <c r="BG144" s="61"/>
      <c r="BH144" s="61"/>
      <c r="BI144" s="3"/>
      <c r="BJ144" s="3"/>
      <c r="BK144" s="3"/>
      <c r="BL144" s="61"/>
      <c r="BM144" s="61"/>
      <c r="BN144" s="61"/>
      <c r="BO144" s="3"/>
      <c r="BU144" s="23"/>
    </row>
    <row r="145" spans="41:73">
      <c r="AO145" s="3"/>
      <c r="AP145" s="3"/>
      <c r="AQ145" s="3"/>
      <c r="AR145" s="16"/>
      <c r="AT145" s="16"/>
      <c r="AU145" s="16"/>
      <c r="AV145" s="16"/>
      <c r="AW145" s="16"/>
      <c r="AX145" s="61"/>
      <c r="AY145" s="3"/>
      <c r="AZ145" s="3"/>
      <c r="BA145" s="16"/>
      <c r="BB145" s="16"/>
      <c r="BC145" s="16"/>
      <c r="BD145" s="61"/>
      <c r="BE145" s="3"/>
      <c r="BF145" s="16"/>
      <c r="BG145" s="61"/>
      <c r="BH145" s="61"/>
      <c r="BI145" s="3"/>
      <c r="BJ145" s="3"/>
      <c r="BK145" s="3"/>
      <c r="BL145" s="61"/>
      <c r="BM145" s="61"/>
      <c r="BN145" s="61"/>
      <c r="BO145" s="3"/>
      <c r="BU145" s="23"/>
    </row>
    <row r="146" spans="41:73">
      <c r="AO146" s="3"/>
      <c r="AP146" s="3"/>
      <c r="AQ146" s="3"/>
      <c r="AR146" s="16"/>
      <c r="AT146" s="16"/>
      <c r="AU146" s="16"/>
      <c r="AV146" s="16"/>
      <c r="AW146" s="16"/>
      <c r="AX146" s="61"/>
      <c r="AY146" s="3"/>
      <c r="AZ146" s="3"/>
      <c r="BA146" s="16"/>
      <c r="BB146" s="16"/>
      <c r="BC146" s="16"/>
      <c r="BD146" s="61"/>
      <c r="BE146" s="3"/>
      <c r="BF146" s="16"/>
      <c r="BG146" s="61"/>
      <c r="BH146" s="61"/>
      <c r="BI146" s="3"/>
      <c r="BJ146" s="3"/>
      <c r="BK146" s="3"/>
      <c r="BL146" s="61"/>
      <c r="BM146" s="61"/>
      <c r="BN146" s="61"/>
      <c r="BO146" s="3"/>
      <c r="BU146" s="23"/>
    </row>
    <row r="147" spans="41:73">
      <c r="AO147" s="3"/>
      <c r="AP147" s="3"/>
      <c r="AQ147" s="3"/>
      <c r="AR147" s="16"/>
      <c r="AT147" s="16"/>
      <c r="AU147" s="16"/>
      <c r="AV147" s="16"/>
      <c r="AW147" s="16"/>
      <c r="AX147" s="61"/>
      <c r="AY147" s="3"/>
      <c r="AZ147" s="3"/>
      <c r="BA147" s="16"/>
      <c r="BB147" s="16"/>
      <c r="BC147" s="16"/>
      <c r="BD147" s="61"/>
      <c r="BE147" s="3"/>
      <c r="BF147" s="16"/>
      <c r="BG147" s="61"/>
      <c r="BH147" s="61"/>
      <c r="BI147" s="3"/>
      <c r="BJ147" s="3"/>
      <c r="BK147" s="3"/>
      <c r="BL147" s="61"/>
      <c r="BM147" s="61"/>
      <c r="BN147" s="61"/>
      <c r="BO147" s="3"/>
      <c r="BU147" s="23"/>
    </row>
    <row r="148" spans="41:73">
      <c r="AO148" s="3"/>
      <c r="AP148" s="3"/>
      <c r="AQ148" s="3"/>
      <c r="AR148" s="16"/>
      <c r="AT148" s="16"/>
      <c r="AU148" s="16"/>
      <c r="AV148" s="16"/>
      <c r="AW148" s="16"/>
      <c r="AX148" s="61"/>
      <c r="AY148" s="3"/>
      <c r="AZ148" s="3"/>
      <c r="BA148" s="16"/>
      <c r="BB148" s="16"/>
      <c r="BC148" s="16"/>
      <c r="BD148" s="61"/>
      <c r="BE148" s="3"/>
      <c r="BF148" s="16"/>
      <c r="BG148" s="61"/>
      <c r="BH148" s="61"/>
      <c r="BI148" s="3"/>
      <c r="BJ148" s="3"/>
      <c r="BK148" s="3"/>
      <c r="BL148" s="61"/>
      <c r="BM148" s="61"/>
      <c r="BN148" s="61"/>
      <c r="BO148" s="3"/>
      <c r="BU148" s="23"/>
    </row>
    <row r="149" spans="41:73">
      <c r="AO149" s="3"/>
      <c r="AP149" s="3"/>
      <c r="AQ149" s="3"/>
      <c r="AR149" s="16"/>
      <c r="AT149" s="16"/>
      <c r="AU149" s="16"/>
      <c r="AV149" s="16"/>
      <c r="AW149" s="16"/>
      <c r="AX149" s="61"/>
      <c r="AY149" s="3"/>
      <c r="AZ149" s="3"/>
      <c r="BA149" s="16"/>
      <c r="BB149" s="16"/>
      <c r="BC149" s="16"/>
      <c r="BD149" s="61"/>
      <c r="BE149" s="3"/>
      <c r="BF149" s="16"/>
      <c r="BG149" s="61"/>
      <c r="BH149" s="61"/>
      <c r="BI149" s="3"/>
      <c r="BJ149" s="3"/>
      <c r="BK149" s="3"/>
      <c r="BL149" s="61"/>
      <c r="BM149" s="61"/>
      <c r="BN149" s="61"/>
      <c r="BO149" s="3"/>
      <c r="BU149" s="23"/>
    </row>
    <row r="150" spans="41:73">
      <c r="AO150" s="3"/>
      <c r="AP150" s="3"/>
      <c r="AQ150" s="3"/>
      <c r="AR150" s="16"/>
      <c r="AT150" s="16"/>
      <c r="AU150" s="16"/>
      <c r="AV150" s="16"/>
      <c r="AW150" s="16"/>
      <c r="AX150" s="61"/>
      <c r="AY150" s="3"/>
      <c r="AZ150" s="3"/>
      <c r="BA150" s="16"/>
      <c r="BB150" s="16"/>
      <c r="BC150" s="16"/>
      <c r="BD150" s="61"/>
      <c r="BE150" s="3"/>
      <c r="BF150" s="16"/>
      <c r="BG150" s="61"/>
      <c r="BH150" s="61"/>
      <c r="BI150" s="3"/>
      <c r="BJ150" s="3"/>
      <c r="BK150" s="3"/>
      <c r="BL150" s="61"/>
      <c r="BM150" s="61"/>
      <c r="BN150" s="61"/>
      <c r="BO150" s="3"/>
      <c r="BU150" s="23"/>
    </row>
    <row r="151" spans="41:73">
      <c r="AO151" s="3"/>
      <c r="AP151" s="3"/>
      <c r="AQ151" s="3"/>
      <c r="AR151" s="16"/>
      <c r="AT151" s="16"/>
      <c r="AU151" s="16"/>
      <c r="AV151" s="16"/>
      <c r="AW151" s="16"/>
      <c r="AX151" s="61"/>
      <c r="AY151" s="3"/>
      <c r="AZ151" s="3"/>
      <c r="BA151" s="16"/>
      <c r="BB151" s="16"/>
      <c r="BC151" s="16"/>
      <c r="BD151" s="61"/>
      <c r="BE151" s="3"/>
      <c r="BF151" s="16"/>
      <c r="BG151" s="61"/>
      <c r="BH151" s="61"/>
      <c r="BI151" s="3"/>
      <c r="BJ151" s="3"/>
      <c r="BK151" s="3"/>
      <c r="BL151" s="61"/>
      <c r="BM151" s="61"/>
      <c r="BN151" s="61"/>
      <c r="BO151" s="3"/>
      <c r="BU151" s="23"/>
    </row>
    <row r="152" spans="41:73">
      <c r="AO152" s="3"/>
      <c r="AP152" s="3"/>
      <c r="AQ152" s="3"/>
      <c r="AR152" s="16"/>
      <c r="AT152" s="16"/>
      <c r="AU152" s="16"/>
      <c r="AV152" s="16"/>
      <c r="AW152" s="16"/>
      <c r="AX152" s="61"/>
      <c r="AY152" s="3"/>
      <c r="AZ152" s="3"/>
      <c r="BA152" s="16"/>
      <c r="BB152" s="16"/>
      <c r="BC152" s="16"/>
      <c r="BD152" s="61"/>
      <c r="BE152" s="3"/>
      <c r="BF152" s="16"/>
      <c r="BG152" s="61"/>
      <c r="BH152" s="61"/>
      <c r="BI152" s="3"/>
      <c r="BJ152" s="3"/>
      <c r="BK152" s="3"/>
      <c r="BL152" s="61"/>
      <c r="BM152" s="61"/>
      <c r="BN152" s="61"/>
      <c r="BO152" s="3"/>
      <c r="BU152" s="23"/>
    </row>
    <row r="153" spans="41:73">
      <c r="AO153" s="3"/>
      <c r="AP153" s="3"/>
      <c r="AQ153" s="3"/>
      <c r="AR153" s="16"/>
      <c r="AT153" s="16"/>
      <c r="AU153" s="16"/>
      <c r="AV153" s="16"/>
      <c r="AW153" s="16"/>
      <c r="AX153" s="61"/>
      <c r="AY153" s="3"/>
      <c r="AZ153" s="3"/>
      <c r="BA153" s="16"/>
      <c r="BB153" s="16"/>
      <c r="BC153" s="16"/>
      <c r="BD153" s="61"/>
      <c r="BE153" s="3"/>
      <c r="BF153" s="16"/>
      <c r="BG153" s="61"/>
      <c r="BH153" s="61"/>
      <c r="BI153" s="3"/>
      <c r="BJ153" s="3"/>
      <c r="BK153" s="3"/>
      <c r="BL153" s="61"/>
      <c r="BM153" s="61"/>
      <c r="BN153" s="61"/>
      <c r="BO153" s="3"/>
      <c r="BU153" s="23"/>
    </row>
    <row r="154" spans="41:73">
      <c r="AO154" s="3"/>
      <c r="AP154" s="3"/>
      <c r="AQ154" s="3"/>
      <c r="AR154" s="16"/>
      <c r="AT154" s="16"/>
      <c r="AU154" s="16"/>
      <c r="AV154" s="16"/>
      <c r="AW154" s="16"/>
      <c r="AX154" s="61"/>
      <c r="AY154" s="3"/>
      <c r="AZ154" s="3"/>
      <c r="BA154" s="16"/>
      <c r="BB154" s="16"/>
      <c r="BC154" s="16"/>
      <c r="BD154" s="61"/>
      <c r="BE154" s="3"/>
      <c r="BF154" s="16"/>
      <c r="BG154" s="61"/>
      <c r="BH154" s="61"/>
      <c r="BI154" s="3"/>
      <c r="BJ154" s="3"/>
      <c r="BK154" s="3"/>
      <c r="BL154" s="61"/>
      <c r="BM154" s="61"/>
      <c r="BN154" s="61"/>
      <c r="BO154" s="3"/>
      <c r="BU154" s="23"/>
    </row>
    <row r="155" spans="41:73">
      <c r="AO155" s="3"/>
      <c r="AP155" s="3"/>
      <c r="AQ155" s="3"/>
      <c r="AR155" s="16"/>
      <c r="AT155" s="16"/>
      <c r="AU155" s="16"/>
      <c r="AV155" s="16"/>
      <c r="AW155" s="16"/>
      <c r="AX155" s="61"/>
      <c r="AY155" s="3"/>
      <c r="AZ155" s="3"/>
      <c r="BA155" s="16"/>
      <c r="BB155" s="16"/>
      <c r="BC155" s="16"/>
      <c r="BD155" s="61"/>
      <c r="BE155" s="3"/>
      <c r="BF155" s="16"/>
      <c r="BG155" s="61"/>
      <c r="BH155" s="61"/>
      <c r="BI155" s="3"/>
      <c r="BJ155" s="3"/>
      <c r="BK155" s="3"/>
      <c r="BL155" s="61"/>
      <c r="BM155" s="61"/>
      <c r="BN155" s="61"/>
      <c r="BO155" s="3"/>
      <c r="BU155" s="23"/>
    </row>
    <row r="156" spans="41:73">
      <c r="AO156" s="3"/>
      <c r="AP156" s="3"/>
      <c r="AQ156" s="3"/>
      <c r="AR156" s="16"/>
      <c r="AT156" s="16"/>
      <c r="AU156" s="16"/>
      <c r="AV156" s="16"/>
      <c r="AW156" s="16"/>
      <c r="AX156" s="61"/>
      <c r="AY156" s="3"/>
      <c r="AZ156" s="3"/>
      <c r="BA156" s="16"/>
      <c r="BB156" s="16"/>
      <c r="BC156" s="16"/>
      <c r="BD156" s="61"/>
      <c r="BE156" s="3"/>
      <c r="BF156" s="16"/>
      <c r="BG156" s="61"/>
      <c r="BH156" s="61"/>
      <c r="BI156" s="3"/>
      <c r="BJ156" s="3"/>
      <c r="BK156" s="3"/>
      <c r="BL156" s="61"/>
      <c r="BM156" s="61"/>
      <c r="BN156" s="61"/>
      <c r="BO156" s="3"/>
      <c r="BU156" s="23"/>
    </row>
    <row r="157" spans="41:73">
      <c r="AO157" s="3"/>
      <c r="AP157" s="3"/>
      <c r="AQ157" s="3"/>
      <c r="AR157" s="16"/>
      <c r="AT157" s="16"/>
      <c r="AU157" s="16"/>
      <c r="AV157" s="16"/>
      <c r="AW157" s="16"/>
      <c r="AX157" s="61"/>
      <c r="AY157" s="3"/>
      <c r="AZ157" s="3"/>
      <c r="BA157" s="16"/>
      <c r="BB157" s="16"/>
      <c r="BC157" s="16"/>
      <c r="BD157" s="61"/>
      <c r="BE157" s="3"/>
      <c r="BF157" s="16"/>
      <c r="BG157" s="61"/>
      <c r="BH157" s="61"/>
      <c r="BI157" s="3"/>
      <c r="BJ157" s="3"/>
      <c r="BK157" s="3"/>
      <c r="BL157" s="61"/>
      <c r="BM157" s="61"/>
      <c r="BN157" s="61"/>
      <c r="BO157" s="3"/>
      <c r="BU157" s="23"/>
    </row>
    <row r="158" spans="41:73">
      <c r="AO158" s="3"/>
      <c r="AP158" s="3"/>
      <c r="AQ158" s="3"/>
      <c r="AR158" s="16"/>
      <c r="AT158" s="16"/>
      <c r="AU158" s="16"/>
      <c r="AV158" s="16"/>
      <c r="AW158" s="16"/>
      <c r="AX158" s="61"/>
      <c r="AY158" s="3"/>
      <c r="AZ158" s="3"/>
      <c r="BA158" s="16"/>
      <c r="BB158" s="16"/>
      <c r="BC158" s="16"/>
      <c r="BD158" s="61"/>
      <c r="BE158" s="3"/>
      <c r="BF158" s="16"/>
      <c r="BG158" s="61"/>
      <c r="BH158" s="61"/>
      <c r="BI158" s="3"/>
      <c r="BJ158" s="3"/>
      <c r="BK158" s="3"/>
      <c r="BL158" s="61"/>
      <c r="BM158" s="61"/>
      <c r="BN158" s="61"/>
      <c r="BO158" s="3"/>
      <c r="BU158" s="23"/>
    </row>
    <row r="159" spans="41:73">
      <c r="AO159" s="3"/>
      <c r="AP159" s="3"/>
      <c r="AQ159" s="3"/>
      <c r="AR159" s="16"/>
      <c r="AT159" s="16"/>
      <c r="AU159" s="16"/>
      <c r="AV159" s="16"/>
      <c r="AW159" s="16"/>
      <c r="AX159" s="61"/>
      <c r="AY159" s="3"/>
      <c r="AZ159" s="3"/>
      <c r="BA159" s="16"/>
      <c r="BB159" s="16"/>
      <c r="BC159" s="16"/>
      <c r="BD159" s="61"/>
      <c r="BE159" s="3"/>
      <c r="BF159" s="16"/>
      <c r="BG159" s="61"/>
      <c r="BH159" s="61"/>
      <c r="BI159" s="3"/>
      <c r="BJ159" s="3"/>
      <c r="BK159" s="3"/>
      <c r="BL159" s="61"/>
      <c r="BM159" s="61"/>
      <c r="BN159" s="61"/>
      <c r="BO159" s="3"/>
      <c r="BU159" s="23"/>
    </row>
    <row r="160" spans="41:73">
      <c r="AO160" s="3"/>
      <c r="AP160" s="3"/>
      <c r="AQ160" s="3"/>
      <c r="AR160" s="16"/>
      <c r="AT160" s="16"/>
      <c r="AU160" s="16"/>
      <c r="AV160" s="16"/>
      <c r="AW160" s="16"/>
      <c r="AX160" s="61"/>
      <c r="AY160" s="3"/>
      <c r="AZ160" s="3"/>
      <c r="BA160" s="16"/>
      <c r="BB160" s="16"/>
      <c r="BC160" s="16"/>
      <c r="BD160" s="61"/>
      <c r="BE160" s="3"/>
      <c r="BF160" s="16"/>
      <c r="BG160" s="61"/>
      <c r="BH160" s="61"/>
      <c r="BI160" s="3"/>
      <c r="BJ160" s="3"/>
      <c r="BK160" s="3"/>
      <c r="BL160" s="61"/>
      <c r="BM160" s="61"/>
      <c r="BN160" s="61"/>
      <c r="BO160" s="3"/>
      <c r="BU160" s="23"/>
    </row>
    <row r="161" spans="41:73">
      <c r="AO161" s="3"/>
      <c r="AP161" s="3"/>
      <c r="AQ161" s="3"/>
      <c r="AR161" s="16"/>
      <c r="AT161" s="16"/>
      <c r="AU161" s="16"/>
      <c r="AV161" s="16"/>
      <c r="AW161" s="16"/>
      <c r="AX161" s="61"/>
      <c r="AY161" s="3"/>
      <c r="AZ161" s="3"/>
      <c r="BA161" s="16"/>
      <c r="BB161" s="16"/>
      <c r="BC161" s="16"/>
      <c r="BD161" s="61"/>
      <c r="BE161" s="3"/>
      <c r="BF161" s="16"/>
      <c r="BG161" s="61"/>
      <c r="BH161" s="61"/>
      <c r="BI161" s="3"/>
      <c r="BJ161" s="3"/>
      <c r="BK161" s="3"/>
      <c r="BL161" s="61"/>
      <c r="BM161" s="61"/>
      <c r="BN161" s="61"/>
      <c r="BO161" s="3"/>
      <c r="BU161" s="23"/>
    </row>
    <row r="162" spans="41:73">
      <c r="AO162" s="3"/>
      <c r="AP162" s="3"/>
      <c r="AQ162" s="3"/>
      <c r="AR162" s="16"/>
      <c r="AT162" s="16"/>
      <c r="AU162" s="16"/>
      <c r="AV162" s="16"/>
      <c r="AW162" s="16"/>
      <c r="AX162" s="61"/>
      <c r="AY162" s="3"/>
      <c r="AZ162" s="3"/>
      <c r="BA162" s="16"/>
      <c r="BB162" s="16"/>
      <c r="BC162" s="16"/>
      <c r="BD162" s="61"/>
      <c r="BE162" s="3"/>
      <c r="BF162" s="16"/>
      <c r="BG162" s="61"/>
      <c r="BH162" s="61"/>
      <c r="BI162" s="3"/>
      <c r="BJ162" s="3"/>
      <c r="BK162" s="3"/>
      <c r="BL162" s="61"/>
      <c r="BM162" s="61"/>
      <c r="BN162" s="61"/>
      <c r="BO162" s="3"/>
      <c r="BU162" s="23"/>
    </row>
    <row r="163" spans="41:73">
      <c r="AO163" s="3"/>
      <c r="AP163" s="3"/>
      <c r="AQ163" s="3"/>
      <c r="AR163" s="16"/>
      <c r="AT163" s="16"/>
      <c r="AU163" s="16"/>
      <c r="AV163" s="16"/>
      <c r="AW163" s="16"/>
      <c r="AX163" s="61"/>
      <c r="AY163" s="3"/>
      <c r="AZ163" s="3"/>
      <c r="BA163" s="16"/>
      <c r="BB163" s="16"/>
      <c r="BC163" s="16"/>
      <c r="BD163" s="61"/>
      <c r="BE163" s="3"/>
      <c r="BF163" s="16"/>
      <c r="BG163" s="61"/>
      <c r="BH163" s="61"/>
      <c r="BI163" s="3"/>
      <c r="BJ163" s="3"/>
      <c r="BK163" s="3"/>
      <c r="BL163" s="61"/>
      <c r="BM163" s="61"/>
      <c r="BN163" s="61"/>
      <c r="BO163" s="3"/>
      <c r="BU163" s="23"/>
    </row>
    <row r="164" spans="41:73">
      <c r="AO164" s="3"/>
      <c r="AP164" s="3"/>
      <c r="AQ164" s="3"/>
      <c r="AR164" s="16"/>
      <c r="AT164" s="16"/>
      <c r="AU164" s="16"/>
      <c r="AV164" s="16"/>
      <c r="AW164" s="16"/>
      <c r="AX164" s="61"/>
      <c r="AY164" s="3"/>
      <c r="AZ164" s="3"/>
      <c r="BA164" s="16"/>
      <c r="BB164" s="16"/>
      <c r="BC164" s="16"/>
      <c r="BD164" s="61"/>
      <c r="BE164" s="3"/>
      <c r="BF164" s="16"/>
      <c r="BG164" s="61"/>
      <c r="BH164" s="61"/>
      <c r="BI164" s="3"/>
      <c r="BJ164" s="3"/>
      <c r="BK164" s="3"/>
      <c r="BL164" s="61"/>
      <c r="BM164" s="61"/>
      <c r="BN164" s="61"/>
      <c r="BO164" s="3"/>
      <c r="BU164" s="23"/>
    </row>
    <row r="165" spans="41:73">
      <c r="AO165" s="3"/>
      <c r="AP165" s="3"/>
      <c r="AQ165" s="3"/>
      <c r="AR165" s="16"/>
      <c r="AT165" s="16"/>
      <c r="AU165" s="16"/>
      <c r="AV165" s="16"/>
      <c r="AW165" s="16"/>
      <c r="AX165" s="61"/>
      <c r="AY165" s="3"/>
      <c r="AZ165" s="3"/>
      <c r="BA165" s="16"/>
      <c r="BB165" s="16"/>
      <c r="BC165" s="16"/>
      <c r="BD165" s="61"/>
      <c r="BE165" s="3"/>
      <c r="BF165" s="16"/>
      <c r="BG165" s="61"/>
      <c r="BH165" s="61"/>
      <c r="BI165" s="3"/>
      <c r="BJ165" s="3"/>
      <c r="BK165" s="3"/>
      <c r="BL165" s="61"/>
      <c r="BM165" s="61"/>
      <c r="BN165" s="61"/>
      <c r="BO165" s="3"/>
      <c r="BU165" s="23"/>
    </row>
    <row r="166" spans="41:73" ht="12.75" customHeight="1">
      <c r="AO166" s="3"/>
      <c r="AP166" s="3"/>
      <c r="AQ166" s="3"/>
      <c r="AR166" s="16"/>
      <c r="AT166" s="16"/>
      <c r="AU166" s="16"/>
      <c r="AV166" s="16"/>
      <c r="AW166" s="16"/>
      <c r="AX166" s="61"/>
      <c r="AY166" s="3"/>
      <c r="AZ166" s="3"/>
      <c r="BA166" s="16"/>
      <c r="BB166" s="16"/>
      <c r="BC166" s="16"/>
      <c r="BD166" s="61"/>
      <c r="BE166" s="3"/>
      <c r="BF166" s="16"/>
      <c r="BG166" s="61"/>
      <c r="BH166" s="61"/>
      <c r="BI166" s="3"/>
      <c r="BJ166" s="3"/>
      <c r="BK166" s="3"/>
      <c r="BL166" s="61"/>
      <c r="BM166" s="61"/>
      <c r="BN166" s="61"/>
      <c r="BO166" s="3"/>
      <c r="BR166" s="23"/>
      <c r="BU166" s="23"/>
    </row>
    <row r="167" spans="41:73">
      <c r="AO167" s="3"/>
      <c r="AP167" s="3"/>
      <c r="AQ167" s="3"/>
      <c r="AR167" s="16"/>
      <c r="AT167" s="16"/>
      <c r="AU167" s="16"/>
      <c r="AV167" s="16"/>
      <c r="AW167" s="16"/>
      <c r="AX167" s="61"/>
      <c r="AY167" s="3"/>
      <c r="AZ167" s="3"/>
      <c r="BA167" s="16"/>
      <c r="BB167" s="16"/>
      <c r="BC167" s="16"/>
      <c r="BD167" s="61"/>
      <c r="BE167" s="3"/>
      <c r="BF167" s="16"/>
      <c r="BG167" s="61"/>
      <c r="BH167" s="61"/>
      <c r="BI167" s="3"/>
      <c r="BJ167" s="3"/>
      <c r="BK167" s="3"/>
      <c r="BL167" s="61"/>
      <c r="BM167" s="61"/>
      <c r="BN167" s="61"/>
      <c r="BO167" s="3"/>
      <c r="BR167" s="23"/>
      <c r="BU167" s="23"/>
    </row>
    <row r="168" spans="41:73">
      <c r="AO168" s="3"/>
      <c r="AP168" s="3"/>
      <c r="AQ168" s="3"/>
      <c r="AR168" s="16"/>
      <c r="AT168" s="16"/>
      <c r="AU168" s="16"/>
      <c r="AV168" s="16"/>
      <c r="AW168" s="16"/>
      <c r="AX168" s="61"/>
      <c r="AY168" s="3"/>
      <c r="AZ168" s="3"/>
      <c r="BA168" s="16"/>
      <c r="BB168" s="16"/>
      <c r="BC168" s="16"/>
      <c r="BD168" s="61"/>
      <c r="BE168" s="3"/>
      <c r="BF168" s="16"/>
      <c r="BG168" s="61"/>
      <c r="BH168" s="61"/>
      <c r="BI168" s="3"/>
      <c r="BJ168" s="3"/>
      <c r="BK168" s="3"/>
      <c r="BL168" s="61"/>
      <c r="BM168" s="61"/>
      <c r="BN168" s="61"/>
      <c r="BO168" s="3"/>
      <c r="BR168" s="23"/>
      <c r="BU168" s="23"/>
    </row>
    <row r="169" spans="41:73">
      <c r="AO169" s="3"/>
      <c r="AP169" s="3"/>
      <c r="AQ169" s="3"/>
      <c r="AR169" s="16"/>
      <c r="AT169" s="16"/>
      <c r="AU169" s="16"/>
      <c r="AV169" s="16"/>
      <c r="AW169" s="16"/>
      <c r="AX169" s="61"/>
      <c r="AY169" s="3"/>
      <c r="AZ169" s="3"/>
      <c r="BA169" s="16"/>
      <c r="BB169" s="16"/>
      <c r="BC169" s="16"/>
      <c r="BD169" s="61"/>
      <c r="BE169" s="3"/>
      <c r="BF169" s="16"/>
      <c r="BG169" s="61"/>
      <c r="BH169" s="61"/>
      <c r="BI169" s="3"/>
      <c r="BJ169" s="3"/>
      <c r="BK169" s="3"/>
      <c r="BL169" s="61"/>
      <c r="BM169" s="61"/>
      <c r="BN169" s="61"/>
      <c r="BO169" s="3"/>
      <c r="BR169" s="23"/>
      <c r="BU169" s="23"/>
    </row>
    <row r="170" spans="41:73">
      <c r="AO170" s="3"/>
      <c r="AP170" s="3"/>
      <c r="AQ170" s="3"/>
      <c r="AR170" s="16"/>
      <c r="AT170" s="16"/>
      <c r="AU170" s="16"/>
      <c r="AV170" s="16"/>
      <c r="AW170" s="16"/>
      <c r="AX170" s="61"/>
      <c r="AY170" s="3"/>
      <c r="AZ170" s="3"/>
      <c r="BA170" s="16"/>
      <c r="BB170" s="16"/>
      <c r="BC170" s="16"/>
      <c r="BD170" s="61"/>
      <c r="BE170" s="3"/>
      <c r="BF170" s="16"/>
      <c r="BG170" s="61"/>
      <c r="BH170" s="61"/>
      <c r="BI170" s="3"/>
      <c r="BJ170" s="3"/>
      <c r="BK170" s="3"/>
      <c r="BL170" s="61"/>
      <c r="BM170" s="61"/>
      <c r="BN170" s="61"/>
      <c r="BO170" s="3"/>
      <c r="BR170" s="23"/>
      <c r="BU170" s="23"/>
    </row>
    <row r="171" spans="41:73">
      <c r="AO171" s="3"/>
      <c r="AP171" s="3"/>
      <c r="AQ171" s="3"/>
      <c r="AR171" s="16"/>
      <c r="AT171" s="16"/>
      <c r="AU171" s="16"/>
      <c r="AV171" s="16"/>
      <c r="AW171" s="16"/>
      <c r="AX171" s="61"/>
      <c r="AY171" s="3"/>
      <c r="AZ171" s="3"/>
      <c r="BA171" s="16"/>
      <c r="BB171" s="16"/>
      <c r="BC171" s="16"/>
      <c r="BD171" s="61"/>
      <c r="BE171" s="3"/>
      <c r="BF171" s="16"/>
      <c r="BG171" s="61"/>
      <c r="BH171" s="61"/>
      <c r="BI171" s="3"/>
      <c r="BJ171" s="3"/>
      <c r="BK171" s="3"/>
      <c r="BL171" s="61"/>
      <c r="BM171" s="61"/>
      <c r="BN171" s="61"/>
      <c r="BO171" s="3"/>
      <c r="BR171" s="23"/>
      <c r="BU171" s="23"/>
    </row>
    <row r="172" spans="41:73">
      <c r="AO172" s="3"/>
      <c r="AP172" s="3"/>
      <c r="AQ172" s="3"/>
      <c r="AR172" s="16"/>
      <c r="AT172" s="16"/>
      <c r="AU172" s="16"/>
      <c r="AV172" s="16"/>
      <c r="AW172" s="16"/>
      <c r="AX172" s="61"/>
      <c r="AY172" s="3"/>
      <c r="AZ172" s="3"/>
      <c r="BA172" s="16"/>
      <c r="BB172" s="16"/>
      <c r="BC172" s="16"/>
      <c r="BD172" s="61"/>
      <c r="BE172" s="3"/>
      <c r="BF172" s="16"/>
      <c r="BG172" s="61"/>
      <c r="BH172" s="61"/>
      <c r="BI172" s="3"/>
      <c r="BJ172" s="3"/>
      <c r="BK172" s="3"/>
      <c r="BL172" s="61"/>
      <c r="BM172" s="61"/>
      <c r="BN172" s="61"/>
      <c r="BO172" s="3"/>
      <c r="BR172" s="23"/>
      <c r="BU172" s="23"/>
    </row>
    <row r="173" spans="41:73">
      <c r="AO173" s="3"/>
      <c r="AP173" s="3"/>
      <c r="AQ173" s="3"/>
      <c r="AR173" s="16"/>
      <c r="AT173" s="16"/>
      <c r="AU173" s="16"/>
      <c r="AV173" s="16"/>
      <c r="AW173" s="16"/>
      <c r="AX173" s="61"/>
      <c r="AY173" s="3"/>
      <c r="AZ173" s="3"/>
      <c r="BA173" s="16"/>
      <c r="BB173" s="16"/>
      <c r="BC173" s="16"/>
      <c r="BD173" s="61"/>
      <c r="BE173" s="3"/>
      <c r="BF173" s="16"/>
      <c r="BG173" s="61"/>
      <c r="BH173" s="61"/>
      <c r="BI173" s="3"/>
      <c r="BJ173" s="3"/>
      <c r="BK173" s="3"/>
      <c r="BL173" s="61"/>
      <c r="BM173" s="61"/>
      <c r="BN173" s="61"/>
      <c r="BO173" s="3"/>
      <c r="BR173" s="23"/>
      <c r="BU173" s="23"/>
    </row>
    <row r="174" spans="41:73">
      <c r="AO174" s="3"/>
      <c r="AP174" s="3"/>
      <c r="AQ174" s="3"/>
      <c r="AR174" s="16"/>
      <c r="AT174" s="16"/>
      <c r="AU174" s="16"/>
      <c r="AV174" s="16"/>
      <c r="AW174" s="16"/>
      <c r="AX174" s="61"/>
      <c r="AY174" s="3"/>
      <c r="AZ174" s="3"/>
      <c r="BA174" s="16"/>
      <c r="BB174" s="16"/>
      <c r="BC174" s="16"/>
      <c r="BD174" s="61"/>
      <c r="BE174" s="3"/>
      <c r="BF174" s="16"/>
      <c r="BG174" s="61"/>
      <c r="BH174" s="61"/>
      <c r="BI174" s="3"/>
      <c r="BJ174" s="3"/>
      <c r="BK174" s="3"/>
      <c r="BL174" s="61"/>
      <c r="BM174" s="61"/>
      <c r="BN174" s="61"/>
      <c r="BO174" s="3"/>
      <c r="BR174" s="23"/>
      <c r="BU174" s="23"/>
    </row>
    <row r="175" spans="41:73">
      <c r="AO175" s="3"/>
      <c r="AP175" s="3"/>
      <c r="AQ175" s="3"/>
      <c r="AR175" s="16"/>
      <c r="AT175" s="16"/>
      <c r="AU175" s="16"/>
      <c r="AV175" s="16"/>
      <c r="AW175" s="16"/>
      <c r="AX175" s="61"/>
      <c r="AY175" s="3"/>
      <c r="AZ175" s="3"/>
      <c r="BA175" s="16"/>
      <c r="BB175" s="16"/>
      <c r="BC175" s="16"/>
      <c r="BD175" s="61"/>
      <c r="BE175" s="3"/>
      <c r="BF175" s="16"/>
      <c r="BG175" s="61"/>
      <c r="BH175" s="61"/>
      <c r="BI175" s="3"/>
      <c r="BJ175" s="3"/>
      <c r="BK175" s="3"/>
      <c r="BL175" s="61"/>
      <c r="BM175" s="61"/>
      <c r="BN175" s="61"/>
      <c r="BO175" s="3"/>
      <c r="BR175" s="23"/>
      <c r="BU175" s="23"/>
    </row>
    <row r="176" spans="41:73">
      <c r="AO176" s="3"/>
      <c r="AP176" s="3"/>
      <c r="AQ176" s="3"/>
      <c r="AR176" s="16"/>
      <c r="AT176" s="16"/>
      <c r="AU176" s="16"/>
      <c r="AV176" s="16"/>
      <c r="AW176" s="16"/>
      <c r="AX176" s="61"/>
      <c r="AY176" s="3"/>
      <c r="AZ176" s="3"/>
      <c r="BA176" s="16"/>
      <c r="BB176" s="16"/>
      <c r="BC176" s="16"/>
      <c r="BD176" s="61"/>
      <c r="BE176" s="3"/>
      <c r="BF176" s="16"/>
      <c r="BG176" s="61"/>
      <c r="BH176" s="61"/>
      <c r="BI176" s="3"/>
      <c r="BJ176" s="3"/>
      <c r="BK176" s="3"/>
      <c r="BL176" s="61"/>
      <c r="BM176" s="61"/>
      <c r="BN176" s="61"/>
      <c r="BO176" s="3"/>
      <c r="BR176" s="23"/>
      <c r="BU176" s="23"/>
    </row>
    <row r="177" spans="41:73">
      <c r="AO177" s="3"/>
      <c r="AP177" s="3"/>
      <c r="AQ177" s="3"/>
      <c r="AR177" s="16"/>
      <c r="AT177" s="16"/>
      <c r="AU177" s="16"/>
      <c r="AV177" s="16"/>
      <c r="AW177" s="16"/>
      <c r="AX177" s="61"/>
      <c r="AY177" s="3"/>
      <c r="AZ177" s="3"/>
      <c r="BA177" s="16"/>
      <c r="BB177" s="16"/>
      <c r="BC177" s="16"/>
      <c r="BD177" s="61"/>
      <c r="BE177" s="3"/>
      <c r="BF177" s="16"/>
      <c r="BG177" s="61"/>
      <c r="BH177" s="61"/>
      <c r="BI177" s="3"/>
      <c r="BJ177" s="3"/>
      <c r="BK177" s="3"/>
      <c r="BL177" s="61"/>
      <c r="BM177" s="61"/>
      <c r="BN177" s="61"/>
      <c r="BO177" s="3"/>
      <c r="BR177" s="23"/>
      <c r="BU177" s="23"/>
    </row>
    <row r="178" spans="41:73">
      <c r="AO178" s="3"/>
      <c r="AP178" s="3"/>
      <c r="AQ178" s="3"/>
      <c r="AR178" s="16"/>
      <c r="AT178" s="16"/>
      <c r="AU178" s="16"/>
      <c r="AV178" s="16"/>
      <c r="AW178" s="16"/>
      <c r="AX178" s="61"/>
      <c r="AY178" s="3"/>
      <c r="AZ178" s="3"/>
      <c r="BA178" s="16"/>
      <c r="BB178" s="16"/>
      <c r="BC178" s="16"/>
      <c r="BD178" s="61"/>
      <c r="BE178" s="3"/>
      <c r="BF178" s="16"/>
      <c r="BG178" s="61"/>
      <c r="BH178" s="61"/>
      <c r="BI178" s="3"/>
      <c r="BJ178" s="3"/>
      <c r="BK178" s="3"/>
      <c r="BL178" s="61"/>
      <c r="BM178" s="61"/>
      <c r="BN178" s="61"/>
      <c r="BO178" s="3"/>
      <c r="BR178" s="23"/>
      <c r="BU178" s="23"/>
    </row>
    <row r="179" spans="41:73">
      <c r="AO179" s="3"/>
      <c r="AP179" s="3"/>
      <c r="AQ179" s="3"/>
      <c r="AR179" s="16"/>
      <c r="AT179" s="16"/>
      <c r="AU179" s="16"/>
      <c r="AV179" s="16"/>
      <c r="AW179" s="16"/>
      <c r="AX179" s="61"/>
      <c r="AY179" s="3"/>
      <c r="AZ179" s="3"/>
      <c r="BA179" s="16"/>
      <c r="BB179" s="16"/>
      <c r="BC179" s="16"/>
      <c r="BD179" s="61"/>
      <c r="BE179" s="3"/>
      <c r="BF179" s="16"/>
      <c r="BG179" s="61"/>
      <c r="BH179" s="61"/>
      <c r="BI179" s="3"/>
      <c r="BJ179" s="3"/>
      <c r="BK179" s="3"/>
      <c r="BL179" s="61"/>
      <c r="BM179" s="61"/>
      <c r="BN179" s="61"/>
      <c r="BO179" s="3"/>
      <c r="BR179" s="23"/>
      <c r="BU179" s="23"/>
    </row>
    <row r="180" spans="41:73">
      <c r="AO180" s="3"/>
      <c r="AP180" s="3"/>
      <c r="AQ180" s="3"/>
      <c r="AR180" s="16"/>
      <c r="AT180" s="16"/>
      <c r="AU180" s="16"/>
      <c r="AV180" s="16"/>
      <c r="AW180" s="16"/>
      <c r="AX180" s="61"/>
      <c r="AY180" s="3"/>
      <c r="AZ180" s="3"/>
      <c r="BA180" s="16"/>
      <c r="BB180" s="16"/>
      <c r="BC180" s="16"/>
      <c r="BD180" s="61"/>
      <c r="BE180" s="3"/>
      <c r="BF180" s="16"/>
      <c r="BG180" s="61"/>
      <c r="BH180" s="61"/>
      <c r="BI180" s="3"/>
      <c r="BJ180" s="3"/>
      <c r="BK180" s="3"/>
      <c r="BL180" s="61"/>
      <c r="BM180" s="61"/>
      <c r="BN180" s="61"/>
      <c r="BO180" s="3"/>
      <c r="BR180" s="23"/>
      <c r="BU180" s="23"/>
    </row>
    <row r="181" spans="41:73">
      <c r="AO181" s="3"/>
      <c r="AP181" s="3"/>
      <c r="AQ181" s="3"/>
      <c r="AR181" s="16"/>
      <c r="AT181" s="16"/>
      <c r="AU181" s="16"/>
      <c r="AV181" s="16"/>
      <c r="AW181" s="16"/>
      <c r="AX181" s="61"/>
      <c r="AY181" s="3"/>
      <c r="AZ181" s="3"/>
      <c r="BA181" s="16"/>
      <c r="BB181" s="16"/>
      <c r="BC181" s="16"/>
      <c r="BD181" s="61"/>
      <c r="BE181" s="3"/>
      <c r="BF181" s="16"/>
      <c r="BG181" s="61"/>
      <c r="BH181" s="61"/>
      <c r="BI181" s="3"/>
      <c r="BJ181" s="3"/>
      <c r="BK181" s="3"/>
      <c r="BL181" s="61"/>
      <c r="BM181" s="61"/>
      <c r="BN181" s="61"/>
      <c r="BO181" s="3"/>
      <c r="BR181" s="23"/>
      <c r="BU181" s="23"/>
    </row>
    <row r="182" spans="41:73">
      <c r="AO182" s="3"/>
      <c r="AP182" s="3"/>
      <c r="AQ182" s="3"/>
      <c r="AR182" s="16"/>
      <c r="AT182" s="16"/>
      <c r="AU182" s="16"/>
      <c r="AV182" s="16"/>
      <c r="AW182" s="16"/>
      <c r="AX182" s="61"/>
      <c r="AY182" s="3"/>
      <c r="AZ182" s="3"/>
      <c r="BA182" s="16"/>
      <c r="BB182" s="16"/>
      <c r="BC182" s="16"/>
      <c r="BD182" s="61"/>
      <c r="BE182" s="3"/>
      <c r="BF182" s="16"/>
      <c r="BG182" s="61"/>
      <c r="BH182" s="61"/>
      <c r="BI182" s="3"/>
      <c r="BJ182" s="3"/>
      <c r="BK182" s="3"/>
      <c r="BL182" s="61"/>
      <c r="BM182" s="61"/>
      <c r="BN182" s="61"/>
      <c r="BO182" s="3"/>
      <c r="BR182" s="23"/>
      <c r="BU182" s="23"/>
    </row>
    <row r="183" spans="41:73">
      <c r="AO183" s="3"/>
      <c r="AP183" s="3"/>
      <c r="AQ183" s="3"/>
      <c r="AR183" s="16"/>
      <c r="AT183" s="16"/>
      <c r="AU183" s="16"/>
      <c r="AV183" s="16"/>
      <c r="AW183" s="16"/>
      <c r="AX183" s="61"/>
      <c r="AY183" s="3"/>
      <c r="AZ183" s="3"/>
      <c r="BA183" s="16"/>
      <c r="BB183" s="16"/>
      <c r="BC183" s="16"/>
      <c r="BD183" s="61"/>
      <c r="BE183" s="3"/>
      <c r="BF183" s="16"/>
      <c r="BG183" s="61"/>
      <c r="BH183" s="61"/>
      <c r="BI183" s="3"/>
      <c r="BJ183" s="3"/>
      <c r="BK183" s="3"/>
      <c r="BL183" s="61"/>
      <c r="BM183" s="61"/>
      <c r="BN183" s="61"/>
      <c r="BO183" s="3"/>
      <c r="BR183" s="23"/>
      <c r="BU183" s="23"/>
    </row>
    <row r="184" spans="41:73">
      <c r="AO184" s="3"/>
      <c r="AP184" s="3"/>
      <c r="AQ184" s="3"/>
      <c r="AR184" s="16"/>
      <c r="AT184" s="16"/>
      <c r="AU184" s="16"/>
      <c r="AV184" s="16"/>
      <c r="AW184" s="16"/>
      <c r="AX184" s="61"/>
      <c r="AY184" s="3"/>
      <c r="AZ184" s="3"/>
      <c r="BA184" s="16"/>
      <c r="BB184" s="16"/>
      <c r="BC184" s="16"/>
      <c r="BD184" s="61"/>
      <c r="BE184" s="3"/>
      <c r="BF184" s="16"/>
      <c r="BG184" s="61"/>
      <c r="BH184" s="61"/>
      <c r="BI184" s="3"/>
      <c r="BJ184" s="3"/>
      <c r="BK184" s="3"/>
      <c r="BL184" s="61"/>
      <c r="BM184" s="61"/>
      <c r="BN184" s="61"/>
      <c r="BO184" s="3"/>
      <c r="BR184" s="23"/>
      <c r="BU184" s="23"/>
    </row>
    <row r="185" spans="41:73">
      <c r="AO185" s="3"/>
      <c r="AP185" s="3"/>
      <c r="AQ185" s="3"/>
      <c r="AR185" s="16"/>
      <c r="AT185" s="16"/>
      <c r="AU185" s="16"/>
      <c r="AV185" s="16"/>
      <c r="AW185" s="16"/>
      <c r="AX185" s="61"/>
      <c r="AY185" s="3"/>
      <c r="AZ185" s="3"/>
      <c r="BA185" s="16"/>
      <c r="BB185" s="16"/>
      <c r="BC185" s="16"/>
      <c r="BD185" s="61"/>
      <c r="BE185" s="3"/>
      <c r="BF185" s="16"/>
      <c r="BG185" s="61"/>
      <c r="BH185" s="61"/>
      <c r="BI185" s="3"/>
      <c r="BJ185" s="3"/>
      <c r="BK185" s="3"/>
      <c r="BL185" s="61"/>
      <c r="BM185" s="61"/>
      <c r="BN185" s="61"/>
      <c r="BO185" s="3"/>
      <c r="BR185" s="23"/>
      <c r="BU185" s="23"/>
    </row>
    <row r="186" spans="41:73">
      <c r="AO186" s="3"/>
      <c r="AP186" s="3"/>
      <c r="AQ186" s="3"/>
      <c r="AR186" s="16"/>
      <c r="AT186" s="16"/>
      <c r="AU186" s="16"/>
      <c r="AV186" s="16"/>
      <c r="AW186" s="16"/>
      <c r="AX186" s="61"/>
      <c r="AY186" s="3"/>
      <c r="AZ186" s="3"/>
      <c r="BA186" s="16"/>
      <c r="BB186" s="16"/>
      <c r="BC186" s="16"/>
      <c r="BD186" s="61"/>
      <c r="BE186" s="3"/>
      <c r="BF186" s="16"/>
      <c r="BG186" s="61"/>
      <c r="BH186" s="61"/>
      <c r="BI186" s="3"/>
      <c r="BJ186" s="3"/>
      <c r="BK186" s="3"/>
      <c r="BL186" s="61"/>
      <c r="BM186" s="61"/>
      <c r="BN186" s="61"/>
      <c r="BO186" s="3"/>
      <c r="BR186" s="23"/>
      <c r="BU186" s="23"/>
    </row>
    <row r="187" spans="41:73">
      <c r="AO187" s="3"/>
      <c r="AP187" s="3"/>
      <c r="AQ187" s="3"/>
      <c r="AR187" s="16"/>
      <c r="AT187" s="16"/>
      <c r="AU187" s="16"/>
      <c r="AV187" s="16"/>
      <c r="AW187" s="16"/>
      <c r="AX187" s="61"/>
      <c r="AY187" s="3"/>
      <c r="AZ187" s="3"/>
      <c r="BA187" s="16"/>
      <c r="BB187" s="16"/>
      <c r="BC187" s="16"/>
      <c r="BD187" s="61"/>
      <c r="BE187" s="3"/>
      <c r="BF187" s="16"/>
      <c r="BG187" s="61"/>
      <c r="BH187" s="61"/>
      <c r="BI187" s="3"/>
      <c r="BJ187" s="3"/>
      <c r="BK187" s="3"/>
      <c r="BL187" s="61"/>
      <c r="BM187" s="61"/>
      <c r="BN187" s="61"/>
      <c r="BO187" s="3"/>
      <c r="BR187" s="23"/>
      <c r="BU187" s="23"/>
    </row>
    <row r="188" spans="41:73">
      <c r="AO188" s="3"/>
      <c r="AP188" s="3"/>
      <c r="AQ188" s="3"/>
      <c r="AR188" s="16"/>
      <c r="AT188" s="16"/>
      <c r="AU188" s="16"/>
      <c r="AV188" s="16"/>
      <c r="AW188" s="16"/>
      <c r="AX188" s="61"/>
      <c r="AY188" s="3"/>
      <c r="AZ188" s="3"/>
      <c r="BA188" s="16"/>
      <c r="BB188" s="16"/>
      <c r="BC188" s="16"/>
      <c r="BD188" s="61"/>
      <c r="BE188" s="3"/>
      <c r="BF188" s="16"/>
      <c r="BG188" s="61"/>
      <c r="BH188" s="61"/>
      <c r="BI188" s="3"/>
      <c r="BJ188" s="3"/>
      <c r="BK188" s="3"/>
      <c r="BL188" s="61"/>
      <c r="BM188" s="61"/>
      <c r="BN188" s="61"/>
      <c r="BO188" s="3"/>
      <c r="BR188" s="23"/>
      <c r="BU188" s="23"/>
    </row>
    <row r="189" spans="41:73">
      <c r="AO189" s="3"/>
      <c r="AP189" s="3"/>
      <c r="AQ189" s="3"/>
      <c r="AR189" s="16"/>
      <c r="AT189" s="16"/>
      <c r="AU189" s="16"/>
      <c r="AV189" s="16"/>
      <c r="AW189" s="16"/>
      <c r="AX189" s="61"/>
      <c r="AY189" s="3"/>
      <c r="AZ189" s="3"/>
      <c r="BA189" s="16"/>
      <c r="BB189" s="16"/>
      <c r="BC189" s="16"/>
      <c r="BD189" s="61"/>
      <c r="BE189" s="3"/>
      <c r="BF189" s="16"/>
      <c r="BG189" s="61"/>
      <c r="BH189" s="61"/>
      <c r="BI189" s="3"/>
      <c r="BJ189" s="3"/>
      <c r="BK189" s="3"/>
      <c r="BL189" s="61"/>
      <c r="BM189" s="61"/>
      <c r="BN189" s="61"/>
      <c r="BO189" s="3"/>
      <c r="BR189" s="23"/>
      <c r="BU189" s="23"/>
    </row>
    <row r="190" spans="41:73">
      <c r="AO190" s="3"/>
      <c r="AP190" s="3"/>
      <c r="AQ190" s="3"/>
      <c r="AR190" s="16"/>
      <c r="AT190" s="16"/>
      <c r="AU190" s="16"/>
      <c r="AV190" s="16"/>
      <c r="AW190" s="16"/>
      <c r="AX190" s="61"/>
      <c r="AY190" s="3"/>
      <c r="AZ190" s="3"/>
      <c r="BA190" s="16"/>
      <c r="BB190" s="16"/>
      <c r="BC190" s="16"/>
      <c r="BD190" s="61"/>
      <c r="BE190" s="3"/>
      <c r="BF190" s="16"/>
      <c r="BG190" s="61"/>
      <c r="BH190" s="61"/>
      <c r="BI190" s="3"/>
      <c r="BJ190" s="3"/>
      <c r="BK190" s="3"/>
      <c r="BL190" s="61"/>
      <c r="BM190" s="61"/>
      <c r="BN190" s="61"/>
      <c r="BO190" s="3"/>
      <c r="BR190" s="23"/>
      <c r="BU190" s="23"/>
    </row>
    <row r="191" spans="41:73">
      <c r="AO191" s="3"/>
      <c r="AP191" s="3"/>
      <c r="AQ191" s="3"/>
      <c r="AR191" s="16"/>
      <c r="AT191" s="16"/>
      <c r="AU191" s="16"/>
      <c r="AV191" s="16"/>
      <c r="AW191" s="16"/>
      <c r="AX191" s="61"/>
      <c r="AY191" s="3"/>
      <c r="AZ191" s="3"/>
      <c r="BA191" s="16"/>
      <c r="BB191" s="16"/>
      <c r="BC191" s="16"/>
      <c r="BD191" s="61"/>
      <c r="BE191" s="3"/>
      <c r="BF191" s="16"/>
      <c r="BG191" s="61"/>
      <c r="BH191" s="61"/>
      <c r="BI191" s="3"/>
      <c r="BJ191" s="3"/>
      <c r="BK191" s="3"/>
      <c r="BL191" s="61"/>
      <c r="BM191" s="61"/>
      <c r="BN191" s="61"/>
      <c r="BO191" s="3"/>
      <c r="BR191" s="23"/>
      <c r="BU191" s="23"/>
    </row>
    <row r="192" spans="41:73">
      <c r="AO192" s="3"/>
      <c r="AP192" s="3"/>
      <c r="AQ192" s="3"/>
      <c r="AR192" s="16"/>
      <c r="AT192" s="16"/>
      <c r="AU192" s="16"/>
      <c r="AV192" s="16"/>
      <c r="AW192" s="16"/>
      <c r="AX192" s="61"/>
      <c r="AY192" s="3"/>
      <c r="AZ192" s="3"/>
      <c r="BA192" s="16"/>
      <c r="BB192" s="16"/>
      <c r="BC192" s="16"/>
      <c r="BD192" s="61"/>
      <c r="BE192" s="3"/>
      <c r="BF192" s="16"/>
      <c r="BG192" s="61"/>
      <c r="BH192" s="61"/>
      <c r="BI192" s="3"/>
      <c r="BJ192" s="3"/>
      <c r="BK192" s="3"/>
      <c r="BL192" s="61"/>
      <c r="BM192" s="61"/>
      <c r="BN192" s="61"/>
      <c r="BO192" s="3"/>
      <c r="BR192" s="23"/>
      <c r="BU192" s="23"/>
    </row>
    <row r="193" spans="15:73">
      <c r="AO193" s="3"/>
      <c r="AP193" s="3"/>
      <c r="AQ193" s="3"/>
      <c r="AR193" s="16"/>
      <c r="AT193" s="16"/>
      <c r="AU193" s="16"/>
      <c r="AV193" s="16"/>
      <c r="AW193" s="16"/>
      <c r="AX193" s="61"/>
      <c r="AY193" s="3"/>
      <c r="AZ193" s="3"/>
      <c r="BA193" s="16"/>
      <c r="BB193" s="16"/>
      <c r="BC193" s="16"/>
      <c r="BD193" s="61"/>
      <c r="BE193" s="3"/>
      <c r="BF193" s="16"/>
      <c r="BG193" s="61"/>
      <c r="BH193" s="61"/>
      <c r="BI193" s="3"/>
      <c r="BJ193" s="3"/>
      <c r="BK193" s="3"/>
      <c r="BL193" s="61"/>
      <c r="BM193" s="61"/>
      <c r="BN193" s="61"/>
      <c r="BO193" s="3"/>
      <c r="BR193" s="23"/>
      <c r="BU193" s="23"/>
    </row>
    <row r="194" spans="15:73">
      <c r="AO194" s="3"/>
      <c r="AP194" s="3"/>
      <c r="AQ194" s="3"/>
      <c r="AR194" s="16"/>
      <c r="AT194" s="16"/>
      <c r="AU194" s="16"/>
      <c r="AV194" s="16"/>
      <c r="AW194" s="16"/>
      <c r="AX194" s="61"/>
      <c r="AY194" s="3"/>
      <c r="AZ194" s="3"/>
      <c r="BA194" s="16"/>
      <c r="BB194" s="16"/>
      <c r="BC194" s="16"/>
      <c r="BD194" s="61"/>
      <c r="BE194" s="3"/>
      <c r="BF194" s="16"/>
      <c r="BG194" s="61"/>
      <c r="BH194" s="61"/>
      <c r="BI194" s="3"/>
      <c r="BJ194" s="3"/>
      <c r="BK194" s="3"/>
      <c r="BL194" s="61"/>
      <c r="BM194" s="61"/>
      <c r="BN194" s="61"/>
      <c r="BO194" s="3"/>
      <c r="BR194" s="23"/>
      <c r="BU194" s="23"/>
    </row>
    <row r="195" spans="15:73">
      <c r="AO195" s="3"/>
      <c r="AP195" s="3"/>
      <c r="AQ195" s="3"/>
      <c r="AR195" s="16"/>
      <c r="AT195" s="16"/>
      <c r="AU195" s="16"/>
      <c r="AV195" s="16"/>
      <c r="AW195" s="16"/>
      <c r="AX195" s="61"/>
      <c r="AY195" s="3"/>
      <c r="AZ195" s="3"/>
      <c r="BA195" s="16"/>
      <c r="BB195" s="16"/>
      <c r="BC195" s="16"/>
      <c r="BD195" s="61"/>
      <c r="BE195" s="3"/>
      <c r="BF195" s="16"/>
      <c r="BG195" s="61"/>
      <c r="BH195" s="61"/>
      <c r="BI195" s="3"/>
      <c r="BJ195" s="3"/>
      <c r="BK195" s="3"/>
      <c r="BL195" s="61"/>
      <c r="BM195" s="61"/>
      <c r="BN195" s="61"/>
      <c r="BO195" s="3"/>
      <c r="BR195" s="23"/>
      <c r="BU195" s="23"/>
    </row>
    <row r="196" spans="15:73">
      <c r="AO196" s="3"/>
      <c r="AP196" s="3"/>
      <c r="AQ196" s="3"/>
      <c r="AR196" s="16"/>
      <c r="AT196" s="16"/>
      <c r="AU196" s="16"/>
      <c r="AV196" s="16"/>
      <c r="AW196" s="16"/>
      <c r="AX196" s="61"/>
      <c r="AY196" s="3"/>
      <c r="AZ196" s="3"/>
      <c r="BA196" s="16"/>
      <c r="BB196" s="16"/>
      <c r="BC196" s="16"/>
      <c r="BD196" s="61"/>
      <c r="BE196" s="3"/>
      <c r="BF196" s="16"/>
      <c r="BG196" s="61"/>
      <c r="BH196" s="61"/>
      <c r="BI196" s="3"/>
      <c r="BJ196" s="3"/>
      <c r="BK196" s="3"/>
      <c r="BL196" s="61"/>
      <c r="BM196" s="61"/>
      <c r="BN196" s="61"/>
      <c r="BO196" s="3"/>
      <c r="BR196" s="23"/>
    </row>
    <row r="197" spans="15:73">
      <c r="AO197" s="3"/>
      <c r="AP197" s="3"/>
      <c r="AQ197" s="3"/>
      <c r="AR197" s="16"/>
      <c r="AT197" s="16"/>
      <c r="AU197" s="16"/>
      <c r="AV197" s="16"/>
      <c r="AW197" s="16"/>
      <c r="AX197" s="61"/>
      <c r="AY197" s="3"/>
      <c r="AZ197" s="3"/>
      <c r="BA197" s="16"/>
      <c r="BB197" s="16"/>
      <c r="BC197" s="16"/>
      <c r="BD197" s="61"/>
      <c r="BE197" s="3"/>
      <c r="BF197" s="16"/>
      <c r="BG197" s="61"/>
      <c r="BH197" s="61"/>
      <c r="BI197" s="3"/>
      <c r="BJ197" s="3"/>
      <c r="BK197" s="3"/>
      <c r="BL197" s="61"/>
      <c r="BM197" s="61"/>
      <c r="BN197" s="61"/>
      <c r="BO197" s="3"/>
      <c r="BR197" s="23"/>
    </row>
    <row r="198" spans="15:73">
      <c r="AO198" s="3"/>
      <c r="AP198" s="3"/>
      <c r="AQ198" s="3"/>
      <c r="AR198" s="16"/>
      <c r="AT198" s="16"/>
      <c r="AU198" s="16"/>
      <c r="AV198" s="16"/>
      <c r="AW198" s="16"/>
      <c r="AX198" s="61"/>
      <c r="AY198" s="3"/>
      <c r="AZ198" s="3"/>
      <c r="BA198" s="16"/>
      <c r="BB198" s="16"/>
      <c r="BC198" s="16"/>
      <c r="BD198" s="61"/>
      <c r="BE198" s="3"/>
      <c r="BF198" s="16"/>
      <c r="BG198" s="61"/>
      <c r="BH198" s="61"/>
      <c r="BI198" s="3"/>
      <c r="BJ198" s="3"/>
      <c r="BK198" s="3"/>
      <c r="BL198" s="61"/>
      <c r="BM198" s="61"/>
      <c r="BN198" s="61"/>
      <c r="BO198" s="3"/>
      <c r="BR198" s="23"/>
    </row>
    <row r="199" spans="15:73">
      <c r="AO199" s="3"/>
      <c r="AP199" s="3"/>
      <c r="AQ199" s="3"/>
      <c r="AR199" s="16"/>
      <c r="AT199" s="16"/>
      <c r="AU199" s="16"/>
      <c r="AV199" s="16"/>
      <c r="AW199" s="16"/>
      <c r="AX199" s="61"/>
      <c r="AY199" s="3"/>
      <c r="AZ199" s="3"/>
      <c r="BA199" s="16"/>
      <c r="BB199" s="16"/>
      <c r="BC199" s="16"/>
      <c r="BD199" s="61"/>
      <c r="BE199" s="3"/>
      <c r="BF199" s="16"/>
      <c r="BG199" s="61"/>
      <c r="BH199" s="61"/>
      <c r="BI199" s="3"/>
      <c r="BJ199" s="3"/>
      <c r="BK199" s="3"/>
      <c r="BL199" s="61"/>
      <c r="BM199" s="61"/>
      <c r="BN199" s="61"/>
      <c r="BO199" s="3"/>
      <c r="BR199" s="23"/>
    </row>
    <row r="200" spans="15:73">
      <c r="AO200" s="3"/>
      <c r="AP200" s="3"/>
      <c r="AQ200" s="3"/>
      <c r="AR200" s="16"/>
      <c r="AT200" s="16"/>
      <c r="AU200" s="16"/>
      <c r="AV200" s="16"/>
      <c r="AW200" s="16"/>
      <c r="AX200" s="61"/>
      <c r="AY200" s="3"/>
      <c r="AZ200" s="3"/>
      <c r="BA200" s="16"/>
      <c r="BB200" s="16"/>
      <c r="BC200" s="16"/>
      <c r="BD200" s="61"/>
      <c r="BE200" s="3"/>
      <c r="BF200" s="16"/>
      <c r="BG200" s="61"/>
      <c r="BH200" s="61"/>
      <c r="BI200" s="3"/>
      <c r="BJ200" s="3"/>
      <c r="BK200" s="3"/>
      <c r="BL200" s="61"/>
      <c r="BM200" s="61"/>
      <c r="BN200" s="61"/>
      <c r="BO200" s="3"/>
      <c r="BR200" s="23"/>
    </row>
    <row r="201" spans="15:73">
      <c r="AO201" s="3"/>
      <c r="AP201" s="3"/>
      <c r="AQ201" s="3"/>
      <c r="AR201" s="16"/>
      <c r="AT201" s="16"/>
      <c r="AU201" s="16"/>
      <c r="AV201" s="16"/>
      <c r="AW201" s="16"/>
      <c r="AX201" s="61"/>
      <c r="AY201" s="3"/>
      <c r="AZ201" s="3"/>
      <c r="BA201" s="16"/>
      <c r="BB201" s="16"/>
      <c r="BC201" s="16"/>
      <c r="BD201" s="61"/>
      <c r="BE201" s="3"/>
      <c r="BF201" s="16"/>
      <c r="BG201" s="61"/>
      <c r="BH201" s="61"/>
      <c r="BI201" s="3"/>
      <c r="BJ201" s="3"/>
      <c r="BK201" s="3"/>
      <c r="BL201" s="61"/>
      <c r="BM201" s="61"/>
      <c r="BN201" s="61"/>
      <c r="BO201" s="3"/>
      <c r="BR201" s="23"/>
    </row>
    <row r="202" spans="15:73">
      <c r="AO202" s="3"/>
      <c r="AP202" s="3"/>
      <c r="AQ202" s="3"/>
      <c r="AR202" s="16"/>
      <c r="AT202" s="16"/>
      <c r="AU202" s="16"/>
      <c r="AV202" s="16"/>
      <c r="AW202" s="16"/>
      <c r="AX202" s="61"/>
      <c r="AY202" s="3"/>
      <c r="AZ202" s="3"/>
      <c r="BA202" s="16"/>
      <c r="BB202" s="16"/>
      <c r="BC202" s="16"/>
      <c r="BD202" s="61"/>
      <c r="BE202" s="3"/>
      <c r="BF202" s="16"/>
      <c r="BG202" s="61"/>
      <c r="BH202" s="61"/>
      <c r="BI202" s="3"/>
      <c r="BJ202" s="3"/>
      <c r="BK202" s="3"/>
      <c r="BL202" s="61"/>
      <c r="BM202" s="61"/>
      <c r="BN202" s="61"/>
      <c r="BO202" s="3"/>
      <c r="BR202" s="23"/>
    </row>
    <row r="203" spans="15:73">
      <c r="AO203" s="3"/>
      <c r="AP203" s="3"/>
      <c r="AQ203" s="3"/>
      <c r="AR203" s="16"/>
      <c r="AT203" s="16"/>
      <c r="AU203" s="16"/>
      <c r="AV203" s="16"/>
      <c r="AW203" s="16"/>
      <c r="AX203" s="61"/>
      <c r="AY203" s="3"/>
      <c r="AZ203" s="3"/>
      <c r="BA203" s="16"/>
      <c r="BB203" s="16"/>
      <c r="BC203" s="16"/>
      <c r="BD203" s="61"/>
      <c r="BE203" s="3"/>
      <c r="BF203" s="16"/>
      <c r="BG203" s="61"/>
      <c r="BH203" s="61"/>
      <c r="BI203" s="3"/>
      <c r="BJ203" s="3"/>
      <c r="BK203" s="3"/>
      <c r="BL203" s="61"/>
      <c r="BM203" s="61"/>
      <c r="BN203" s="61"/>
      <c r="BO203" s="3"/>
      <c r="BR203" s="23"/>
    </row>
    <row r="204" spans="15:73">
      <c r="AO204" s="3"/>
      <c r="AP204" s="3"/>
      <c r="AQ204" s="3"/>
      <c r="AR204" s="16"/>
      <c r="AT204" s="16"/>
      <c r="AU204" s="16"/>
      <c r="AV204" s="16"/>
      <c r="AW204" s="16"/>
      <c r="AX204" s="61"/>
      <c r="AY204" s="3"/>
      <c r="AZ204" s="3"/>
      <c r="BA204" s="16"/>
      <c r="BB204" s="16"/>
      <c r="BC204" s="16"/>
      <c r="BD204" s="61"/>
      <c r="BE204" s="3"/>
      <c r="BF204" s="16"/>
      <c r="BG204" s="61"/>
      <c r="BH204" s="61"/>
      <c r="BI204" s="3"/>
      <c r="BJ204" s="3"/>
      <c r="BK204" s="3"/>
      <c r="BL204" s="61"/>
      <c r="BM204" s="61"/>
      <c r="BN204" s="61"/>
      <c r="BO204" s="3"/>
      <c r="BR204" s="23"/>
    </row>
    <row r="205" spans="15:73">
      <c r="AO205" s="3"/>
      <c r="AP205" s="3"/>
      <c r="AQ205" s="3"/>
      <c r="AR205" s="16"/>
      <c r="AT205" s="16"/>
      <c r="AU205" s="16"/>
      <c r="AV205" s="16"/>
      <c r="AW205" s="16"/>
      <c r="AX205" s="61"/>
      <c r="AY205" s="3"/>
      <c r="AZ205" s="3"/>
      <c r="BA205" s="16"/>
      <c r="BB205" s="16"/>
      <c r="BC205" s="16"/>
      <c r="BD205" s="61"/>
      <c r="BE205" s="3"/>
      <c r="BF205" s="16"/>
      <c r="BG205" s="61"/>
      <c r="BH205" s="61"/>
      <c r="BI205" s="3"/>
      <c r="BJ205" s="3"/>
      <c r="BK205" s="3"/>
      <c r="BL205" s="61"/>
      <c r="BM205" s="61"/>
      <c r="BN205" s="61"/>
      <c r="BO205" s="3"/>
      <c r="BR205" s="23"/>
    </row>
    <row r="206" spans="15:73">
      <c r="AO206" s="3"/>
      <c r="AP206" s="3"/>
      <c r="AQ206" s="3"/>
      <c r="AR206" s="16"/>
      <c r="AT206" s="16"/>
      <c r="AU206" s="16"/>
      <c r="AV206" s="16"/>
      <c r="AW206" s="16"/>
      <c r="AX206" s="61"/>
      <c r="AY206" s="3"/>
      <c r="AZ206" s="3"/>
      <c r="BA206" s="16"/>
      <c r="BB206" s="16"/>
      <c r="BC206" s="16"/>
      <c r="BD206" s="61"/>
      <c r="BE206" s="3"/>
      <c r="BF206" s="16"/>
      <c r="BG206" s="61"/>
      <c r="BH206" s="61"/>
      <c r="BI206" s="3"/>
      <c r="BJ206" s="3"/>
      <c r="BK206" s="3"/>
      <c r="BL206" s="61"/>
      <c r="BM206" s="61"/>
      <c r="BN206" s="61"/>
      <c r="BO206" s="3"/>
      <c r="BR206" s="23"/>
    </row>
    <row r="207" spans="15:73">
      <c r="AO207" s="3"/>
      <c r="AP207" s="3"/>
      <c r="AQ207" s="3"/>
      <c r="AR207" s="16"/>
      <c r="AT207" s="16"/>
      <c r="AU207" s="16"/>
      <c r="AV207" s="16"/>
      <c r="AW207" s="16"/>
      <c r="AX207" s="61"/>
      <c r="AY207" s="3"/>
      <c r="AZ207" s="3"/>
      <c r="BA207" s="16"/>
      <c r="BB207" s="16"/>
      <c r="BC207" s="16"/>
      <c r="BD207" s="61"/>
      <c r="BE207" s="3"/>
      <c r="BF207" s="16"/>
      <c r="BG207" s="61"/>
      <c r="BH207" s="61"/>
      <c r="BI207" s="3"/>
      <c r="BJ207" s="3"/>
      <c r="BK207" s="3"/>
      <c r="BL207" s="61"/>
      <c r="BM207" s="61"/>
      <c r="BN207" s="61"/>
      <c r="BO207" s="3"/>
      <c r="BR207" s="23"/>
    </row>
    <row r="208" spans="15:73">
      <c r="O208">
        <v>6</v>
      </c>
      <c r="P208" s="3" t="s">
        <v>32</v>
      </c>
      <c r="AO208" s="3"/>
      <c r="AP208" s="3"/>
      <c r="AQ208" s="3"/>
      <c r="AR208" s="16"/>
      <c r="AT208" s="16"/>
      <c r="AU208" s="16"/>
      <c r="AV208" s="16"/>
      <c r="AW208" s="16"/>
      <c r="AX208" s="61"/>
      <c r="AY208" s="3"/>
      <c r="AZ208" s="3"/>
      <c r="BA208" s="16"/>
      <c r="BB208" s="16"/>
      <c r="BC208" s="16"/>
      <c r="BD208" s="61"/>
      <c r="BE208" s="3"/>
      <c r="BF208" s="16"/>
      <c r="BG208" s="61"/>
      <c r="BH208" s="61"/>
      <c r="BI208" s="3"/>
      <c r="BJ208" s="3"/>
      <c r="BK208" s="3"/>
      <c r="BL208" s="61"/>
      <c r="BM208" s="61"/>
      <c r="BN208" s="61"/>
      <c r="BO208" s="3"/>
      <c r="BR208" s="23"/>
    </row>
    <row r="209" spans="15:70">
      <c r="O209">
        <v>7</v>
      </c>
      <c r="P209" s="3" t="s">
        <v>33</v>
      </c>
      <c r="AO209" s="3"/>
      <c r="AP209" s="3"/>
      <c r="AQ209" s="3"/>
      <c r="AR209" s="16"/>
      <c r="AT209" s="16"/>
      <c r="AU209" s="16"/>
      <c r="AV209" s="16"/>
      <c r="AW209" s="16"/>
      <c r="AX209" s="61"/>
      <c r="AY209" s="3"/>
      <c r="AZ209" s="3"/>
      <c r="BA209" s="16"/>
      <c r="BB209" s="16"/>
      <c r="BC209" s="16"/>
      <c r="BD209" s="61"/>
      <c r="BE209" s="3"/>
      <c r="BF209" s="16"/>
      <c r="BG209" s="61"/>
      <c r="BH209" s="61"/>
      <c r="BI209" s="3"/>
      <c r="BJ209" s="3"/>
      <c r="BK209" s="3"/>
      <c r="BL209" s="61"/>
      <c r="BM209" s="61"/>
      <c r="BN209" s="61"/>
      <c r="BO209" s="3"/>
      <c r="BR209" s="23"/>
    </row>
    <row r="210" spans="15:70">
      <c r="O210">
        <v>8</v>
      </c>
      <c r="P210" s="306" t="s">
        <v>34</v>
      </c>
      <c r="AO210" s="3"/>
      <c r="AP210" s="3"/>
      <c r="AQ210" s="3"/>
      <c r="AR210" s="16"/>
      <c r="AT210" s="16"/>
      <c r="AU210" s="16"/>
      <c r="AV210" s="16"/>
      <c r="AW210" s="16"/>
      <c r="AX210" s="61"/>
      <c r="AY210" s="3"/>
      <c r="AZ210" s="3"/>
      <c r="BA210" s="16"/>
      <c r="BB210" s="16"/>
      <c r="BC210" s="16"/>
      <c r="BD210" s="61"/>
      <c r="BE210" s="3"/>
      <c r="BF210" s="16"/>
      <c r="BG210" s="61"/>
      <c r="BH210" s="61"/>
      <c r="BI210" s="3"/>
      <c r="BJ210" s="3"/>
      <c r="BK210" s="3"/>
      <c r="BL210" s="61"/>
      <c r="BM210" s="61"/>
      <c r="BN210" s="61"/>
      <c r="BO210" s="3"/>
      <c r="BR210" s="23"/>
    </row>
    <row r="211" spans="15:70">
      <c r="O211">
        <v>9</v>
      </c>
      <c r="P211" s="3" t="s">
        <v>35</v>
      </c>
      <c r="AO211" s="3"/>
      <c r="AP211" s="3"/>
      <c r="AQ211" s="3"/>
      <c r="AR211" s="16"/>
      <c r="AT211" s="16"/>
      <c r="AU211" s="16"/>
      <c r="AV211" s="16"/>
      <c r="AW211" s="16"/>
      <c r="AX211" s="61"/>
      <c r="AY211" s="3"/>
      <c r="AZ211" s="3"/>
      <c r="BA211" s="16"/>
      <c r="BB211" s="16"/>
      <c r="BC211" s="16"/>
      <c r="BD211" s="61"/>
      <c r="BE211" s="3"/>
      <c r="BF211" s="16"/>
      <c r="BG211" s="61"/>
      <c r="BH211" s="61"/>
      <c r="BI211" s="3"/>
      <c r="BJ211" s="3"/>
      <c r="BK211" s="3"/>
      <c r="BL211" s="61"/>
      <c r="BM211" s="61"/>
      <c r="BN211" s="61"/>
      <c r="BO211" s="3"/>
      <c r="BR211" s="23"/>
    </row>
    <row r="212" spans="15:70">
      <c r="AO212" s="3"/>
      <c r="AP212" s="3"/>
      <c r="AQ212" s="3"/>
      <c r="AR212" s="16"/>
      <c r="AT212" s="16"/>
      <c r="AU212" s="16"/>
      <c r="AV212" s="16"/>
      <c r="AW212" s="16"/>
      <c r="AX212" s="61"/>
      <c r="AY212" s="3"/>
      <c r="AZ212" s="3"/>
      <c r="BA212" s="16"/>
      <c r="BB212" s="16"/>
      <c r="BC212" s="16"/>
      <c r="BD212" s="61"/>
      <c r="BE212" s="3"/>
      <c r="BF212" s="16"/>
      <c r="BG212" s="61"/>
      <c r="BH212" s="61"/>
      <c r="BI212" s="3"/>
      <c r="BJ212" s="3"/>
      <c r="BK212" s="3"/>
      <c r="BL212" s="61"/>
      <c r="BM212" s="61"/>
      <c r="BN212" s="61"/>
      <c r="BO212" s="3"/>
      <c r="BR212" s="23"/>
    </row>
    <row r="213" spans="15:70">
      <c r="AO213" s="3"/>
      <c r="AP213" s="3"/>
      <c r="AQ213" s="3"/>
      <c r="AR213" s="16"/>
      <c r="AT213" s="16"/>
      <c r="AU213" s="16"/>
      <c r="AV213" s="16"/>
      <c r="AW213" s="16"/>
      <c r="AX213" s="61"/>
      <c r="AY213" s="3"/>
      <c r="AZ213" s="3"/>
      <c r="BA213" s="16"/>
      <c r="BB213" s="16"/>
      <c r="BC213" s="16"/>
      <c r="BD213" s="61"/>
      <c r="BE213" s="3"/>
      <c r="BF213" s="16"/>
      <c r="BG213" s="61"/>
      <c r="BH213" s="61"/>
      <c r="BI213" s="3"/>
      <c r="BJ213" s="3"/>
      <c r="BK213" s="3"/>
      <c r="BL213" s="61"/>
      <c r="BM213" s="61"/>
      <c r="BN213" s="61"/>
      <c r="BO213" s="3"/>
      <c r="BR213" s="23"/>
    </row>
    <row r="214" spans="15:70">
      <c r="AO214" s="3"/>
      <c r="AP214" s="3"/>
      <c r="AQ214" s="3"/>
      <c r="AR214" s="16"/>
      <c r="AT214" s="16"/>
      <c r="AU214" s="16"/>
      <c r="AV214" s="16"/>
      <c r="AW214" s="16"/>
      <c r="AX214" s="61"/>
      <c r="AY214" s="3"/>
      <c r="AZ214" s="3"/>
      <c r="BA214" s="16"/>
      <c r="BB214" s="16"/>
      <c r="BC214" s="16"/>
      <c r="BD214" s="61"/>
      <c r="BE214" s="3"/>
      <c r="BF214" s="16"/>
      <c r="BG214" s="61"/>
      <c r="BH214" s="61"/>
      <c r="BI214" s="3"/>
      <c r="BJ214" s="3"/>
      <c r="BK214" s="3"/>
      <c r="BL214" s="61"/>
      <c r="BM214" s="61"/>
      <c r="BN214" s="61"/>
      <c r="BO214" s="3"/>
      <c r="BR214" s="23"/>
    </row>
    <row r="215" spans="15:70">
      <c r="AO215" s="3"/>
      <c r="AP215" s="3"/>
      <c r="AQ215" s="3"/>
      <c r="AR215" s="16"/>
      <c r="AT215" s="16"/>
      <c r="AU215" s="16"/>
      <c r="AV215" s="16"/>
      <c r="AW215" s="16"/>
      <c r="AX215" s="61"/>
      <c r="AY215" s="3"/>
      <c r="AZ215" s="3"/>
      <c r="BA215" s="16"/>
      <c r="BB215" s="16"/>
      <c r="BC215" s="16"/>
      <c r="BD215" s="61"/>
      <c r="BE215" s="3"/>
      <c r="BF215" s="16"/>
      <c r="BG215" s="61"/>
      <c r="BH215" s="61"/>
      <c r="BI215" s="3"/>
      <c r="BJ215" s="3"/>
      <c r="BK215" s="3"/>
      <c r="BL215" s="61"/>
      <c r="BM215" s="61"/>
      <c r="BN215" s="61"/>
      <c r="BO215" s="3"/>
      <c r="BR215" s="23"/>
    </row>
    <row r="216" spans="15:70">
      <c r="AL216" s="19"/>
      <c r="AM216" s="23"/>
      <c r="AN216" s="23"/>
      <c r="AO216" s="3"/>
      <c r="AP216" s="3"/>
      <c r="AQ216" s="3"/>
      <c r="AR216" s="16"/>
      <c r="AT216" s="16"/>
      <c r="AU216" s="16"/>
      <c r="AV216" s="16"/>
      <c r="AW216" s="16"/>
      <c r="AX216" s="61"/>
      <c r="AY216" s="3"/>
      <c r="AZ216" s="3"/>
      <c r="BA216" s="16"/>
      <c r="BB216" s="16"/>
      <c r="BC216" s="16"/>
      <c r="BD216" s="61"/>
      <c r="BE216" s="3"/>
      <c r="BF216" s="16"/>
      <c r="BG216" s="61"/>
      <c r="BH216" s="61"/>
      <c r="BI216" s="3"/>
      <c r="BJ216" s="3"/>
      <c r="BK216" s="3"/>
      <c r="BL216" s="61"/>
      <c r="BM216" s="61"/>
      <c r="BN216" s="61"/>
      <c r="BO216" s="3"/>
      <c r="BR216" s="23"/>
    </row>
    <row r="217" spans="15:70">
      <c r="AL217" s="19"/>
      <c r="AM217" s="23"/>
      <c r="AN217" s="23"/>
      <c r="AO217" s="3"/>
      <c r="AP217" s="3"/>
      <c r="AQ217" s="3"/>
      <c r="AR217" s="16"/>
      <c r="AT217" s="16"/>
      <c r="AU217" s="16"/>
      <c r="AV217" s="16"/>
      <c r="AW217" s="16"/>
      <c r="AX217" s="61"/>
      <c r="AY217" s="3"/>
      <c r="AZ217" s="3"/>
      <c r="BA217" s="16"/>
      <c r="BB217" s="16"/>
      <c r="BC217" s="16"/>
      <c r="BD217" s="61"/>
      <c r="BE217" s="3"/>
      <c r="BF217" s="16"/>
      <c r="BG217" s="61"/>
      <c r="BH217" s="61"/>
      <c r="BI217" s="3"/>
      <c r="BJ217" s="3"/>
      <c r="BK217" s="3"/>
      <c r="BL217" s="61"/>
      <c r="BM217" s="61"/>
      <c r="BN217" s="61"/>
      <c r="BO217" s="3"/>
      <c r="BR217" s="23"/>
    </row>
    <row r="218" spans="15:70">
      <c r="AL218" s="19"/>
      <c r="AM218" s="23"/>
      <c r="AN218" s="23"/>
      <c r="AO218" s="3"/>
      <c r="AP218" s="3"/>
      <c r="AQ218" s="3"/>
      <c r="AR218" s="16"/>
      <c r="AT218" s="16"/>
      <c r="AU218" s="16"/>
      <c r="AV218" s="16"/>
      <c r="AW218" s="16"/>
      <c r="AX218" s="61"/>
      <c r="AY218" s="3"/>
      <c r="AZ218" s="3"/>
      <c r="BA218" s="16"/>
      <c r="BB218" s="16"/>
      <c r="BC218" s="16"/>
      <c r="BD218" s="61"/>
      <c r="BE218" s="3"/>
      <c r="BF218" s="16"/>
      <c r="BG218" s="61"/>
      <c r="BH218" s="61"/>
      <c r="BI218" s="3"/>
      <c r="BJ218" s="3"/>
      <c r="BK218" s="3"/>
      <c r="BL218" s="61"/>
      <c r="BM218" s="61"/>
      <c r="BN218" s="61"/>
      <c r="BO218" s="3"/>
      <c r="BP218" s="23"/>
      <c r="BQ218" s="23"/>
      <c r="BR218" s="23"/>
    </row>
    <row r="219" spans="15:70">
      <c r="AL219" s="19"/>
      <c r="AM219" s="23"/>
      <c r="AN219" s="23"/>
      <c r="AO219" s="3"/>
      <c r="AP219" s="3"/>
      <c r="AQ219" s="3"/>
      <c r="AR219" s="16"/>
      <c r="AT219" s="16"/>
      <c r="AU219" s="16"/>
      <c r="AV219" s="16"/>
      <c r="AW219" s="16"/>
      <c r="AX219" s="61"/>
      <c r="AY219" s="3"/>
      <c r="AZ219" s="3"/>
      <c r="BA219" s="16"/>
      <c r="BB219" s="16"/>
      <c r="BC219" s="16"/>
      <c r="BD219" s="61"/>
      <c r="BE219" s="3"/>
      <c r="BF219" s="16"/>
      <c r="BG219" s="61"/>
      <c r="BH219" s="61"/>
      <c r="BI219" s="3"/>
      <c r="BJ219" s="3"/>
      <c r="BK219" s="3"/>
      <c r="BL219" s="61"/>
      <c r="BM219" s="61"/>
      <c r="BN219" s="61"/>
      <c r="BO219" s="3"/>
      <c r="BP219" s="23"/>
      <c r="BQ219" s="23"/>
      <c r="BR219" s="23"/>
    </row>
    <row r="220" spans="15:70">
      <c r="AL220" s="19"/>
      <c r="AM220" s="23"/>
      <c r="AN220" s="23"/>
      <c r="AO220" s="3"/>
      <c r="AP220" s="3"/>
      <c r="AQ220" s="3"/>
      <c r="AR220" s="16"/>
      <c r="AT220" s="16"/>
      <c r="AU220" s="16"/>
      <c r="AV220" s="16"/>
      <c r="AW220" s="16"/>
      <c r="AX220" s="61"/>
      <c r="AY220" s="3"/>
      <c r="AZ220" s="3"/>
      <c r="BA220" s="16"/>
      <c r="BB220" s="16"/>
      <c r="BC220" s="16"/>
      <c r="BD220" s="61"/>
      <c r="BE220" s="3"/>
      <c r="BF220" s="16"/>
      <c r="BG220" s="61"/>
      <c r="BH220" s="61"/>
      <c r="BI220" s="3"/>
      <c r="BJ220" s="3"/>
      <c r="BK220" s="3"/>
      <c r="BL220" s="61"/>
      <c r="BM220" s="61"/>
      <c r="BN220" s="61"/>
      <c r="BO220" s="3"/>
      <c r="BP220" s="23"/>
      <c r="BQ220" s="23"/>
      <c r="BR220" s="23"/>
    </row>
    <row r="221" spans="15:70">
      <c r="AL221" s="19"/>
      <c r="AM221" s="23"/>
      <c r="AN221" s="23"/>
      <c r="AO221" s="3"/>
      <c r="AP221" s="3"/>
      <c r="AQ221" s="3"/>
      <c r="AR221" s="16"/>
      <c r="AT221" s="16"/>
      <c r="AU221" s="16"/>
      <c r="AV221" s="16"/>
      <c r="AW221" s="16"/>
      <c r="AX221" s="61"/>
      <c r="AY221" s="3"/>
      <c r="AZ221" s="3"/>
      <c r="BA221" s="16"/>
      <c r="BB221" s="16"/>
      <c r="BC221" s="16"/>
      <c r="BD221" s="61"/>
      <c r="BE221" s="3"/>
      <c r="BF221" s="16"/>
      <c r="BG221" s="61"/>
      <c r="BH221" s="61"/>
      <c r="BI221" s="3"/>
      <c r="BJ221" s="3"/>
      <c r="BK221" s="3"/>
      <c r="BL221" s="61"/>
      <c r="BM221" s="61"/>
      <c r="BN221" s="61"/>
      <c r="BO221" s="3"/>
      <c r="BP221" s="23"/>
      <c r="BQ221" s="23"/>
      <c r="BR221" s="23"/>
    </row>
    <row r="222" spans="15:70">
      <c r="AL222" s="19"/>
      <c r="AM222" s="23"/>
      <c r="AN222" s="23"/>
      <c r="AO222" s="3"/>
      <c r="AP222" s="3"/>
      <c r="AQ222" s="3"/>
      <c r="AR222" s="16"/>
      <c r="AT222" s="16"/>
      <c r="AU222" s="16"/>
      <c r="AV222" s="16"/>
      <c r="AW222" s="16"/>
      <c r="AX222" s="61"/>
      <c r="AY222" s="3"/>
      <c r="AZ222" s="3"/>
      <c r="BA222" s="16"/>
      <c r="BB222" s="16"/>
      <c r="BC222" s="16"/>
      <c r="BD222" s="61"/>
      <c r="BE222" s="3"/>
      <c r="BF222" s="16"/>
      <c r="BG222" s="61"/>
      <c r="BH222" s="61"/>
      <c r="BI222" s="3"/>
      <c r="BJ222" s="3"/>
      <c r="BK222" s="3"/>
      <c r="BL222" s="61"/>
      <c r="BM222" s="61"/>
      <c r="BN222" s="61"/>
      <c r="BO222" s="3"/>
      <c r="BP222" s="23"/>
      <c r="BQ222" s="23"/>
      <c r="BR222" s="23"/>
    </row>
    <row r="223" spans="15:70">
      <c r="AL223" s="19"/>
      <c r="AM223" s="23"/>
      <c r="AN223" s="23"/>
      <c r="AO223" s="3"/>
      <c r="AP223" s="3"/>
      <c r="AQ223" s="3"/>
      <c r="AR223" s="16"/>
      <c r="AT223" s="16"/>
      <c r="AU223" s="16"/>
      <c r="AV223" s="16"/>
      <c r="AW223" s="16"/>
      <c r="AX223" s="61"/>
      <c r="AY223" s="3"/>
      <c r="AZ223" s="3"/>
      <c r="BA223" s="16"/>
      <c r="BB223" s="16"/>
      <c r="BC223" s="16"/>
      <c r="BD223" s="61"/>
      <c r="BE223" s="3"/>
      <c r="BF223" s="16"/>
      <c r="BG223" s="61"/>
      <c r="BH223" s="61"/>
      <c r="BI223" s="3"/>
      <c r="BJ223" s="3"/>
      <c r="BK223" s="3"/>
      <c r="BL223" s="61"/>
      <c r="BM223" s="61"/>
      <c r="BN223" s="61"/>
      <c r="BO223" s="3"/>
      <c r="BP223" s="23"/>
      <c r="BQ223" s="23"/>
      <c r="BR223" s="23"/>
    </row>
    <row r="224" spans="15:70">
      <c r="AL224" s="19"/>
      <c r="AM224" s="23"/>
      <c r="AN224" s="23"/>
      <c r="AO224" s="3"/>
      <c r="AP224" s="3"/>
      <c r="AQ224" s="3"/>
      <c r="AR224" s="16"/>
      <c r="AT224" s="16"/>
      <c r="AU224" s="16"/>
      <c r="AV224" s="16"/>
      <c r="AW224" s="16"/>
      <c r="AX224" s="61"/>
      <c r="AY224" s="3"/>
      <c r="AZ224" s="3"/>
      <c r="BA224" s="16"/>
      <c r="BB224" s="16"/>
      <c r="BC224" s="16"/>
      <c r="BD224" s="61"/>
      <c r="BE224" s="3"/>
      <c r="BF224" s="16"/>
      <c r="BG224" s="61"/>
      <c r="BH224" s="61"/>
      <c r="BI224" s="3"/>
      <c r="BJ224" s="3"/>
      <c r="BK224" s="3"/>
      <c r="BL224" s="61"/>
      <c r="BM224" s="61"/>
      <c r="BN224" s="61"/>
      <c r="BO224" s="3"/>
      <c r="BP224" s="23"/>
      <c r="BQ224" s="23"/>
      <c r="BR224" s="23"/>
    </row>
    <row r="225" spans="38:70">
      <c r="AL225" s="19"/>
      <c r="AM225" s="23"/>
      <c r="AN225" s="23"/>
      <c r="AO225" s="3"/>
      <c r="AP225" s="3"/>
      <c r="AQ225" s="3"/>
      <c r="AR225" s="16"/>
      <c r="AT225" s="16"/>
      <c r="AU225" s="16"/>
      <c r="AV225" s="16"/>
      <c r="AW225" s="16"/>
      <c r="AX225" s="61"/>
      <c r="AY225" s="3"/>
      <c r="AZ225" s="3"/>
      <c r="BA225" s="16"/>
      <c r="BB225" s="16"/>
      <c r="BC225" s="16"/>
      <c r="BD225" s="61"/>
      <c r="BE225" s="3"/>
      <c r="BF225" s="16"/>
      <c r="BG225" s="61"/>
      <c r="BH225" s="61"/>
      <c r="BI225" s="3"/>
      <c r="BJ225" s="3"/>
      <c r="BK225" s="3"/>
      <c r="BL225" s="61"/>
      <c r="BM225" s="61"/>
      <c r="BN225" s="61"/>
      <c r="BO225" s="3"/>
      <c r="BP225" s="23"/>
      <c r="BQ225" s="23"/>
      <c r="BR225" s="23"/>
    </row>
    <row r="226" spans="38:70">
      <c r="AL226" s="19"/>
      <c r="AM226" s="23"/>
      <c r="AN226" s="23"/>
      <c r="AO226" s="3"/>
      <c r="AP226" s="3"/>
      <c r="AQ226" s="3"/>
      <c r="AR226" s="16"/>
      <c r="AT226" s="16"/>
      <c r="AU226" s="16"/>
      <c r="AV226" s="16"/>
      <c r="AW226" s="16"/>
      <c r="AX226" s="61"/>
      <c r="AY226" s="3"/>
      <c r="AZ226" s="3"/>
      <c r="BA226" s="16"/>
      <c r="BB226" s="16"/>
      <c r="BC226" s="16"/>
      <c r="BD226" s="61"/>
      <c r="BE226" s="3"/>
      <c r="BF226" s="16"/>
      <c r="BG226" s="61"/>
      <c r="BH226" s="61"/>
      <c r="BI226" s="3"/>
      <c r="BJ226" s="3"/>
      <c r="BK226" s="3"/>
      <c r="BL226" s="61"/>
      <c r="BM226" s="61"/>
      <c r="BN226" s="61"/>
      <c r="BO226" s="3"/>
      <c r="BP226" s="23"/>
      <c r="BQ226" s="23"/>
      <c r="BR226" s="23"/>
    </row>
    <row r="227" spans="38:70">
      <c r="AL227" s="19"/>
      <c r="AM227" s="23"/>
      <c r="AN227" s="23"/>
      <c r="AO227" s="3"/>
      <c r="AP227" s="3"/>
      <c r="AQ227" s="3"/>
      <c r="AR227" s="16"/>
      <c r="AT227" s="16"/>
      <c r="AU227" s="16"/>
      <c r="AV227" s="16"/>
      <c r="AW227" s="16"/>
      <c r="AX227" s="61"/>
      <c r="AY227" s="3"/>
      <c r="AZ227" s="3"/>
      <c r="BA227" s="16"/>
      <c r="BB227" s="16"/>
      <c r="BC227" s="16"/>
      <c r="BD227" s="61"/>
      <c r="BE227" s="3"/>
      <c r="BF227" s="16"/>
      <c r="BG227" s="61"/>
      <c r="BH227" s="61"/>
      <c r="BI227" s="3"/>
      <c r="BJ227" s="3"/>
      <c r="BK227" s="3"/>
      <c r="BL227" s="61"/>
      <c r="BM227" s="61"/>
      <c r="BN227" s="61"/>
      <c r="BO227" s="3"/>
      <c r="BP227" s="23"/>
      <c r="BQ227" s="23"/>
      <c r="BR227" s="23"/>
    </row>
    <row r="228" spans="38:70">
      <c r="AL228" s="19"/>
      <c r="AM228" s="23"/>
      <c r="AN228" s="23"/>
      <c r="AO228" s="3"/>
      <c r="AP228" s="3"/>
      <c r="AQ228" s="3"/>
      <c r="AR228" s="16"/>
      <c r="AT228" s="16"/>
      <c r="AU228" s="16"/>
      <c r="AV228" s="16"/>
      <c r="AW228" s="16"/>
      <c r="AX228" s="61"/>
      <c r="AY228" s="3"/>
      <c r="AZ228" s="3"/>
      <c r="BA228" s="16"/>
      <c r="BB228" s="16"/>
      <c r="BC228" s="16"/>
      <c r="BD228" s="61"/>
      <c r="BE228" s="3"/>
      <c r="BF228" s="16"/>
      <c r="BG228" s="61"/>
      <c r="BH228" s="61"/>
      <c r="BI228" s="3"/>
      <c r="BJ228" s="3"/>
      <c r="BK228" s="3"/>
      <c r="BL228" s="61"/>
      <c r="BM228" s="61"/>
      <c r="BN228" s="61"/>
      <c r="BO228" s="3"/>
      <c r="BP228" s="23"/>
      <c r="BQ228" s="23"/>
      <c r="BR228" s="23"/>
    </row>
    <row r="229" spans="38:70">
      <c r="AL229" s="19"/>
      <c r="AM229" s="23"/>
      <c r="AN229" s="23"/>
      <c r="AO229" s="3"/>
      <c r="AP229" s="3"/>
      <c r="AQ229" s="3"/>
      <c r="AR229" s="16"/>
      <c r="AT229" s="16"/>
      <c r="AU229" s="16"/>
      <c r="AV229" s="16"/>
      <c r="AW229" s="16"/>
      <c r="AX229" s="61"/>
      <c r="AY229" s="3"/>
      <c r="AZ229" s="3"/>
      <c r="BA229" s="16"/>
      <c r="BB229" s="16"/>
      <c r="BC229" s="16"/>
      <c r="BD229" s="61"/>
      <c r="BE229" s="3"/>
      <c r="BF229" s="16"/>
      <c r="BG229" s="61"/>
      <c r="BH229" s="61"/>
      <c r="BI229" s="3"/>
      <c r="BJ229" s="3"/>
      <c r="BK229" s="3"/>
      <c r="BL229" s="61"/>
      <c r="BM229" s="61"/>
      <c r="BN229" s="61"/>
      <c r="BO229" s="3"/>
      <c r="BP229" s="23"/>
      <c r="BQ229" s="23"/>
      <c r="BR229" s="23"/>
    </row>
    <row r="230" spans="38:70">
      <c r="AL230" s="19"/>
      <c r="AM230" s="23"/>
      <c r="AN230" s="23"/>
      <c r="AO230" s="3"/>
      <c r="AP230" s="3"/>
      <c r="AQ230" s="3"/>
      <c r="AR230" s="16"/>
      <c r="AT230" s="16"/>
      <c r="AU230" s="16"/>
      <c r="AV230" s="16"/>
      <c r="AW230" s="16"/>
      <c r="AX230" s="61"/>
      <c r="AY230" s="3"/>
      <c r="AZ230" s="3"/>
      <c r="BA230" s="16"/>
      <c r="BB230" s="16"/>
      <c r="BC230" s="16"/>
      <c r="BD230" s="61"/>
      <c r="BE230" s="3"/>
      <c r="BF230" s="16"/>
      <c r="BG230" s="61"/>
      <c r="BH230" s="61"/>
      <c r="BI230" s="3"/>
      <c r="BJ230" s="3"/>
      <c r="BK230" s="3"/>
      <c r="BL230" s="61"/>
      <c r="BM230" s="61"/>
      <c r="BN230" s="61"/>
      <c r="BO230" s="3"/>
      <c r="BP230" s="23"/>
      <c r="BQ230" s="23"/>
      <c r="BR230" s="23"/>
    </row>
    <row r="231" spans="38:70">
      <c r="AL231" s="19"/>
      <c r="AM231" s="23"/>
      <c r="AN231" s="23"/>
      <c r="AO231" s="3"/>
      <c r="AP231" s="3"/>
      <c r="AQ231" s="3"/>
      <c r="AR231" s="16"/>
      <c r="AT231" s="16"/>
      <c r="AU231" s="16"/>
      <c r="AV231" s="16"/>
      <c r="AW231" s="16"/>
      <c r="AX231" s="61"/>
      <c r="AY231" s="3"/>
      <c r="AZ231" s="3"/>
      <c r="BA231" s="16"/>
      <c r="BB231" s="16"/>
      <c r="BC231" s="16"/>
      <c r="BD231" s="61"/>
      <c r="BE231" s="3"/>
      <c r="BF231" s="16"/>
      <c r="BG231" s="61"/>
      <c r="BH231" s="61"/>
      <c r="BI231" s="3"/>
      <c r="BJ231" s="3"/>
      <c r="BK231" s="3"/>
      <c r="BL231" s="61"/>
      <c r="BM231" s="61"/>
      <c r="BN231" s="61"/>
      <c r="BO231" s="3"/>
      <c r="BP231" s="23"/>
      <c r="BQ231" s="23"/>
      <c r="BR231" s="23"/>
    </row>
    <row r="232" spans="38:70">
      <c r="AL232" s="19"/>
      <c r="AM232" s="23"/>
      <c r="AN232" s="23"/>
      <c r="AO232" s="3"/>
      <c r="AP232" s="3"/>
      <c r="AQ232" s="3"/>
      <c r="AR232" s="16"/>
      <c r="AT232" s="16"/>
      <c r="AU232" s="16"/>
      <c r="AV232" s="16"/>
      <c r="AW232" s="16"/>
      <c r="AX232" s="61"/>
      <c r="AY232" s="3"/>
      <c r="AZ232" s="3"/>
      <c r="BA232" s="16"/>
      <c r="BB232" s="16"/>
      <c r="BC232" s="16"/>
      <c r="BD232" s="61"/>
      <c r="BE232" s="3"/>
      <c r="BF232" s="16"/>
      <c r="BG232" s="61"/>
      <c r="BH232" s="61"/>
      <c r="BI232" s="3"/>
      <c r="BJ232" s="3"/>
      <c r="BK232" s="3"/>
      <c r="BL232" s="61"/>
      <c r="BM232" s="61"/>
      <c r="BN232" s="61"/>
      <c r="BO232" s="3"/>
      <c r="BP232" s="23"/>
      <c r="BQ232" s="23"/>
      <c r="BR232" s="23"/>
    </row>
    <row r="233" spans="38:70">
      <c r="AL233" s="19"/>
      <c r="AM233" s="23"/>
      <c r="AN233" s="23"/>
      <c r="AO233" s="3"/>
      <c r="AP233" s="3"/>
      <c r="AQ233" s="3"/>
      <c r="AR233" s="16"/>
      <c r="AT233" s="16"/>
      <c r="AU233" s="16"/>
      <c r="AV233" s="16"/>
      <c r="AW233" s="16"/>
      <c r="AX233" s="61"/>
      <c r="AY233" s="3"/>
      <c r="AZ233" s="3"/>
      <c r="BA233" s="16"/>
      <c r="BB233" s="16"/>
      <c r="BC233" s="16"/>
      <c r="BD233" s="61"/>
      <c r="BE233" s="3"/>
      <c r="BF233" s="16"/>
      <c r="BG233" s="61"/>
      <c r="BH233" s="61"/>
      <c r="BI233" s="3"/>
      <c r="BJ233" s="3"/>
      <c r="BK233" s="3"/>
      <c r="BL233" s="61"/>
      <c r="BM233" s="61"/>
      <c r="BN233" s="61"/>
      <c r="BO233" s="3"/>
      <c r="BP233" s="23"/>
      <c r="BQ233" s="23"/>
      <c r="BR233" s="23"/>
    </row>
    <row r="234" spans="38:70">
      <c r="AL234" s="19"/>
      <c r="AM234" s="23"/>
      <c r="AN234" s="23"/>
      <c r="AO234" s="3"/>
      <c r="AP234" s="3"/>
      <c r="AQ234" s="3"/>
      <c r="AR234" s="16"/>
      <c r="AT234" s="16"/>
      <c r="AU234" s="16"/>
      <c r="AV234" s="16"/>
      <c r="AW234" s="16"/>
      <c r="AX234" s="61"/>
      <c r="AY234" s="3"/>
      <c r="AZ234" s="3"/>
      <c r="BA234" s="16"/>
      <c r="BB234" s="16"/>
      <c r="BC234" s="16"/>
      <c r="BD234" s="61"/>
      <c r="BE234" s="3"/>
      <c r="BF234" s="16"/>
      <c r="BG234" s="61"/>
      <c r="BH234" s="61"/>
      <c r="BI234" s="3"/>
      <c r="BJ234" s="3"/>
      <c r="BK234" s="3"/>
      <c r="BL234" s="61"/>
      <c r="BM234" s="61"/>
      <c r="BN234" s="61"/>
      <c r="BO234" s="3"/>
      <c r="BP234" s="23"/>
      <c r="BQ234" s="23"/>
      <c r="BR234" s="23"/>
    </row>
    <row r="235" spans="38:70">
      <c r="AL235" s="19"/>
      <c r="AM235" s="23"/>
      <c r="AN235" s="23"/>
      <c r="AO235" s="3"/>
      <c r="AP235" s="3"/>
      <c r="AQ235" s="3"/>
      <c r="AR235" s="16"/>
      <c r="AT235" s="16"/>
      <c r="AU235" s="16"/>
      <c r="AV235" s="16"/>
      <c r="AW235" s="16"/>
      <c r="AX235" s="61"/>
      <c r="AY235" s="3"/>
      <c r="AZ235" s="3"/>
      <c r="BA235" s="16"/>
      <c r="BB235" s="16"/>
      <c r="BC235" s="16"/>
      <c r="BD235" s="61"/>
      <c r="BE235" s="3"/>
      <c r="BF235" s="16"/>
      <c r="BG235" s="61"/>
      <c r="BH235" s="61"/>
      <c r="BI235" s="3"/>
      <c r="BJ235" s="3"/>
      <c r="BK235" s="3"/>
      <c r="BL235" s="61"/>
      <c r="BM235" s="61"/>
      <c r="BN235" s="61"/>
      <c r="BO235" s="3"/>
      <c r="BP235" s="23"/>
      <c r="BQ235" s="23"/>
      <c r="BR235" s="23"/>
    </row>
    <row r="236" spans="38:70">
      <c r="AL236" s="19"/>
      <c r="AM236" s="23"/>
      <c r="AN236" s="23"/>
      <c r="AO236" s="3"/>
      <c r="AP236" s="3"/>
      <c r="AQ236" s="3"/>
      <c r="AR236" s="16"/>
      <c r="AT236" s="16"/>
      <c r="AU236" s="16"/>
      <c r="AV236" s="16"/>
      <c r="AW236" s="16"/>
      <c r="AX236" s="61"/>
      <c r="AY236" s="3"/>
      <c r="AZ236" s="3"/>
      <c r="BA236" s="16"/>
      <c r="BB236" s="16"/>
      <c r="BC236" s="16"/>
      <c r="BD236" s="61"/>
      <c r="BE236" s="3"/>
      <c r="BF236" s="16"/>
      <c r="BG236" s="61"/>
      <c r="BH236" s="61"/>
      <c r="BI236" s="3"/>
      <c r="BJ236" s="3"/>
      <c r="BK236" s="3"/>
      <c r="BL236" s="61"/>
      <c r="BM236" s="61"/>
      <c r="BN236" s="61"/>
      <c r="BO236" s="3"/>
      <c r="BP236" s="23"/>
      <c r="BQ236" s="23"/>
      <c r="BR236" s="23"/>
    </row>
    <row r="237" spans="38:70">
      <c r="AL237" s="19"/>
      <c r="AM237" s="23"/>
      <c r="AN237" s="23"/>
      <c r="AO237" s="3"/>
      <c r="AP237" s="3"/>
      <c r="AQ237" s="3"/>
      <c r="AR237" s="16"/>
      <c r="AT237" s="16"/>
      <c r="AU237" s="16"/>
      <c r="AV237" s="16"/>
      <c r="AW237" s="16"/>
      <c r="AX237" s="61"/>
      <c r="AY237" s="3"/>
      <c r="AZ237" s="3"/>
      <c r="BA237" s="16"/>
      <c r="BB237" s="16"/>
      <c r="BC237" s="16"/>
      <c r="BD237" s="61"/>
      <c r="BE237" s="3"/>
      <c r="BF237" s="16"/>
      <c r="BG237" s="61"/>
      <c r="BH237" s="61"/>
      <c r="BI237" s="3"/>
      <c r="BJ237" s="3"/>
      <c r="BK237" s="3"/>
      <c r="BL237" s="61"/>
      <c r="BM237" s="61"/>
      <c r="BN237" s="61"/>
      <c r="BO237" s="3"/>
      <c r="BP237" s="23"/>
      <c r="BQ237" s="23"/>
      <c r="BR237" s="23"/>
    </row>
    <row r="238" spans="38:70">
      <c r="AL238" s="19"/>
      <c r="AM238" s="23"/>
      <c r="AN238" s="23"/>
      <c r="AO238" s="3"/>
      <c r="AP238" s="3"/>
      <c r="AQ238" s="3"/>
      <c r="AR238" s="16"/>
      <c r="AT238" s="16"/>
      <c r="AU238" s="16"/>
      <c r="AV238" s="16"/>
      <c r="AW238" s="16"/>
      <c r="AX238" s="61"/>
      <c r="AY238" s="3"/>
      <c r="AZ238" s="3"/>
      <c r="BA238" s="16"/>
      <c r="BB238" s="16"/>
      <c r="BC238" s="16"/>
      <c r="BD238" s="61"/>
      <c r="BE238" s="3"/>
      <c r="BF238" s="16"/>
      <c r="BG238" s="61"/>
      <c r="BH238" s="61"/>
      <c r="BI238" s="3"/>
      <c r="BJ238" s="3"/>
      <c r="BK238" s="3"/>
      <c r="BL238" s="61"/>
      <c r="BM238" s="61"/>
      <c r="BN238" s="61"/>
      <c r="BO238" s="3"/>
      <c r="BP238" s="23"/>
      <c r="BQ238" s="23"/>
      <c r="BR238" s="23"/>
    </row>
    <row r="239" spans="38:70">
      <c r="AL239" s="19"/>
      <c r="AM239" s="23"/>
      <c r="AN239" s="23"/>
      <c r="AO239" s="3"/>
      <c r="AP239" s="3"/>
      <c r="AQ239" s="3"/>
      <c r="AR239" s="16"/>
      <c r="AT239" s="16"/>
      <c r="AU239" s="16"/>
      <c r="AV239" s="16"/>
      <c r="AW239" s="16"/>
      <c r="AX239" s="61"/>
      <c r="AY239" s="3"/>
      <c r="AZ239" s="3"/>
      <c r="BA239" s="16"/>
      <c r="BB239" s="16"/>
      <c r="BC239" s="16"/>
      <c r="BD239" s="61"/>
      <c r="BE239" s="3"/>
      <c r="BF239" s="16"/>
      <c r="BG239" s="61"/>
      <c r="BH239" s="61"/>
      <c r="BI239" s="3"/>
      <c r="BJ239" s="3"/>
      <c r="BK239" s="3"/>
      <c r="BL239" s="61"/>
      <c r="BM239" s="61"/>
      <c r="BN239" s="61"/>
      <c r="BO239" s="3"/>
      <c r="BP239" s="23"/>
      <c r="BQ239" s="23"/>
      <c r="BR239" s="23"/>
    </row>
    <row r="240" spans="38:70">
      <c r="AL240" s="19"/>
      <c r="AM240" s="23"/>
      <c r="AN240" s="23"/>
      <c r="AO240" s="3"/>
      <c r="AP240" s="3"/>
      <c r="AQ240" s="3"/>
      <c r="AR240" s="16"/>
      <c r="AT240" s="16"/>
      <c r="AU240" s="16"/>
      <c r="AV240" s="16"/>
      <c r="AW240" s="16"/>
      <c r="AX240" s="61"/>
      <c r="AY240" s="3"/>
      <c r="AZ240" s="3"/>
      <c r="BA240" s="16"/>
      <c r="BB240" s="16"/>
      <c r="BC240" s="16"/>
      <c r="BD240" s="61"/>
      <c r="BE240" s="3"/>
      <c r="BF240" s="16"/>
      <c r="BG240" s="61"/>
      <c r="BH240" s="61"/>
      <c r="BI240" s="3"/>
      <c r="BJ240" s="3"/>
      <c r="BK240" s="3"/>
      <c r="BL240" s="61"/>
      <c r="BM240" s="61"/>
      <c r="BN240" s="61"/>
      <c r="BO240" s="3"/>
      <c r="BP240" s="23"/>
      <c r="BQ240" s="23"/>
      <c r="BR240" s="23"/>
    </row>
    <row r="241" spans="38:70">
      <c r="AL241" s="19"/>
      <c r="AM241" s="23"/>
      <c r="AN241" s="23"/>
      <c r="AO241" s="3"/>
      <c r="AP241" s="3"/>
      <c r="AQ241" s="3"/>
      <c r="AR241" s="16"/>
      <c r="AT241" s="16"/>
      <c r="AU241" s="16"/>
      <c r="AV241" s="16"/>
      <c r="AW241" s="16"/>
      <c r="AX241" s="61"/>
      <c r="AY241" s="3"/>
      <c r="AZ241" s="3"/>
      <c r="BA241" s="16"/>
      <c r="BB241" s="16"/>
      <c r="BC241" s="16"/>
      <c r="BD241" s="61"/>
      <c r="BE241" s="3"/>
      <c r="BF241" s="16"/>
      <c r="BG241" s="61"/>
      <c r="BH241" s="61"/>
      <c r="BI241" s="3"/>
      <c r="BJ241" s="3"/>
      <c r="BK241" s="3"/>
      <c r="BL241" s="61"/>
      <c r="BM241" s="61"/>
      <c r="BN241" s="61"/>
      <c r="BO241" s="3"/>
      <c r="BP241" s="23"/>
      <c r="BQ241" s="23"/>
      <c r="BR241" s="23"/>
    </row>
    <row r="242" spans="38:70">
      <c r="AL242" s="19"/>
      <c r="AM242" s="23"/>
      <c r="AN242" s="23"/>
      <c r="AO242" s="3"/>
      <c r="AP242" s="3"/>
      <c r="AQ242" s="3"/>
      <c r="AR242" s="16"/>
      <c r="AT242" s="16"/>
      <c r="AU242" s="16"/>
      <c r="AV242" s="16"/>
      <c r="AW242" s="16"/>
      <c r="AX242" s="61"/>
      <c r="AY242" s="3"/>
      <c r="AZ242" s="3"/>
      <c r="BA242" s="16"/>
      <c r="BB242" s="16"/>
      <c r="BC242" s="16"/>
      <c r="BD242" s="61"/>
      <c r="BE242" s="3"/>
      <c r="BF242" s="16"/>
      <c r="BG242" s="61"/>
      <c r="BH242" s="61"/>
      <c r="BI242" s="3"/>
      <c r="BJ242" s="3"/>
      <c r="BK242" s="3"/>
      <c r="BL242" s="61"/>
      <c r="BM242" s="61"/>
      <c r="BN242" s="61"/>
      <c r="BO242" s="3"/>
      <c r="BP242" s="23"/>
      <c r="BQ242" s="23"/>
      <c r="BR242" s="23"/>
    </row>
    <row r="243" spans="38:70">
      <c r="AL243" s="19"/>
      <c r="AM243" s="23"/>
      <c r="AN243" s="23"/>
      <c r="AO243" s="3"/>
      <c r="AP243" s="3"/>
      <c r="AQ243" s="3"/>
      <c r="AR243" s="16"/>
      <c r="AT243" s="16"/>
      <c r="AU243" s="16"/>
      <c r="AV243" s="16"/>
      <c r="AW243" s="16"/>
      <c r="AX243" s="61"/>
      <c r="AY243" s="3"/>
      <c r="AZ243" s="3"/>
      <c r="BA243" s="16"/>
      <c r="BB243" s="16"/>
      <c r="BC243" s="16"/>
      <c r="BD243" s="61"/>
      <c r="BE243" s="3"/>
      <c r="BF243" s="16"/>
      <c r="BG243" s="61"/>
      <c r="BH243" s="61"/>
      <c r="BI243" s="3"/>
      <c r="BJ243" s="3"/>
      <c r="BK243" s="3"/>
      <c r="BL243" s="61"/>
      <c r="BM243" s="61"/>
      <c r="BN243" s="61"/>
      <c r="BO243" s="3"/>
      <c r="BP243" s="23"/>
      <c r="BQ243" s="23"/>
      <c r="BR243" s="23"/>
    </row>
    <row r="244" spans="38:70">
      <c r="AL244" s="19"/>
      <c r="AM244" s="23"/>
      <c r="AN244" s="23"/>
      <c r="AO244" s="3"/>
      <c r="AP244" s="3"/>
      <c r="AQ244" s="3"/>
      <c r="AR244" s="16"/>
      <c r="AT244" s="16"/>
      <c r="AU244" s="16"/>
      <c r="AV244" s="16"/>
      <c r="AW244" s="16"/>
      <c r="AX244" s="61"/>
      <c r="AY244" s="3"/>
      <c r="AZ244" s="3"/>
      <c r="BA244" s="16"/>
      <c r="BB244" s="16"/>
      <c r="BC244" s="16"/>
      <c r="BD244" s="61"/>
      <c r="BE244" s="3"/>
      <c r="BF244" s="16"/>
      <c r="BG244" s="61"/>
      <c r="BH244" s="61"/>
      <c r="BI244" s="3"/>
      <c r="BJ244" s="3"/>
      <c r="BK244" s="3"/>
      <c r="BL244" s="61"/>
      <c r="BM244" s="61"/>
      <c r="BN244" s="61"/>
      <c r="BO244" s="3"/>
      <c r="BP244" s="23"/>
      <c r="BQ244" s="23"/>
      <c r="BR244" s="23"/>
    </row>
    <row r="245" spans="38:70">
      <c r="AL245" s="19"/>
      <c r="AM245" s="23"/>
      <c r="AN245" s="23"/>
      <c r="AO245" s="3"/>
      <c r="AP245" s="3"/>
      <c r="AQ245" s="3"/>
      <c r="AR245" s="16"/>
      <c r="AT245" s="16"/>
      <c r="AU245" s="16"/>
      <c r="AV245" s="16"/>
      <c r="AW245" s="16"/>
      <c r="AX245" s="61"/>
      <c r="AY245" s="3"/>
      <c r="AZ245" s="3"/>
      <c r="BA245" s="16"/>
      <c r="BB245" s="16"/>
      <c r="BC245" s="16"/>
      <c r="BD245" s="61"/>
      <c r="BE245" s="3"/>
      <c r="BF245" s="16"/>
      <c r="BG245" s="61"/>
      <c r="BH245" s="61"/>
      <c r="BI245" s="3"/>
      <c r="BJ245" s="3"/>
      <c r="BK245" s="3"/>
      <c r="BL245" s="61"/>
      <c r="BM245" s="61"/>
      <c r="BN245" s="61"/>
      <c r="BO245" s="3"/>
      <c r="BP245" s="23"/>
      <c r="BQ245" s="23"/>
      <c r="BR245" s="23"/>
    </row>
    <row r="246" spans="38:70">
      <c r="AL246" s="19"/>
      <c r="AM246" s="23"/>
      <c r="AN246" s="23"/>
      <c r="AO246" s="3"/>
      <c r="AP246" s="3"/>
      <c r="AQ246" s="3"/>
      <c r="AR246" s="16"/>
      <c r="AT246" s="16"/>
      <c r="AU246" s="16"/>
      <c r="AV246" s="16"/>
      <c r="AW246" s="16"/>
      <c r="AX246" s="61"/>
      <c r="AY246" s="3"/>
      <c r="AZ246" s="3"/>
      <c r="BA246" s="16"/>
      <c r="BB246" s="16"/>
      <c r="BC246" s="16"/>
      <c r="BD246" s="61"/>
      <c r="BE246" s="3"/>
      <c r="BF246" s="16"/>
      <c r="BG246" s="61"/>
      <c r="BH246" s="61"/>
      <c r="BI246" s="3"/>
      <c r="BJ246" s="3"/>
      <c r="BK246" s="3"/>
      <c r="BL246" s="61"/>
      <c r="BM246" s="61"/>
      <c r="BN246" s="61"/>
      <c r="BO246" s="3"/>
      <c r="BP246" s="23"/>
      <c r="BQ246" s="23"/>
      <c r="BR246" s="23"/>
    </row>
    <row r="247" spans="38:70">
      <c r="AL247" s="19"/>
      <c r="AM247" s="23"/>
      <c r="AN247" s="23"/>
      <c r="AO247" s="3"/>
      <c r="AP247" s="3"/>
      <c r="AQ247" s="3"/>
      <c r="AR247" s="16"/>
      <c r="AT247" s="16"/>
      <c r="AU247" s="16"/>
      <c r="AV247" s="16"/>
      <c r="AW247" s="16"/>
      <c r="AX247" s="61"/>
      <c r="AY247" s="3"/>
      <c r="AZ247" s="3"/>
      <c r="BA247" s="16"/>
      <c r="BB247" s="16"/>
      <c r="BC247" s="16"/>
      <c r="BD247" s="61"/>
      <c r="BE247" s="3"/>
      <c r="BF247" s="16"/>
      <c r="BG247" s="61"/>
      <c r="BH247" s="61"/>
      <c r="BI247" s="3"/>
      <c r="BJ247" s="3"/>
      <c r="BK247" s="3"/>
      <c r="BL247" s="61"/>
      <c r="BM247" s="61"/>
      <c r="BN247" s="61"/>
      <c r="BO247" s="3"/>
      <c r="BP247" s="23"/>
      <c r="BQ247" s="23"/>
      <c r="BR247" s="23"/>
    </row>
    <row r="248" spans="38:70">
      <c r="AL248" s="19"/>
      <c r="AM248" s="23"/>
      <c r="AN248" s="23"/>
      <c r="AO248" s="3"/>
      <c r="AP248" s="3"/>
      <c r="AQ248" s="3"/>
      <c r="AR248" s="16"/>
      <c r="AT248" s="16"/>
      <c r="AU248" s="16"/>
      <c r="AV248" s="16"/>
      <c r="AW248" s="16"/>
      <c r="AX248" s="61"/>
      <c r="AY248" s="3"/>
      <c r="AZ248" s="3"/>
      <c r="BA248" s="16"/>
      <c r="BB248" s="16"/>
      <c r="BC248" s="16"/>
      <c r="BD248" s="61"/>
      <c r="BE248" s="3"/>
      <c r="BF248" s="16"/>
      <c r="BG248" s="61"/>
      <c r="BH248" s="61"/>
      <c r="BI248" s="3"/>
      <c r="BJ248" s="3"/>
      <c r="BK248" s="3"/>
      <c r="BL248" s="61"/>
      <c r="BM248" s="61"/>
      <c r="BN248" s="61"/>
      <c r="BO248" s="3"/>
      <c r="BP248" s="23"/>
      <c r="BQ248" s="23"/>
      <c r="BR248" s="23"/>
    </row>
    <row r="249" spans="38:70">
      <c r="AL249" s="19"/>
      <c r="AM249" s="23"/>
      <c r="AN249" s="23"/>
      <c r="AO249" s="3"/>
      <c r="AP249" s="3"/>
      <c r="AQ249" s="3"/>
      <c r="AR249" s="16"/>
      <c r="AT249" s="16"/>
      <c r="AU249" s="16"/>
      <c r="AV249" s="16"/>
      <c r="AW249" s="16"/>
      <c r="AX249" s="61"/>
      <c r="AY249" s="3"/>
      <c r="AZ249" s="3"/>
      <c r="BA249" s="16"/>
      <c r="BB249" s="16"/>
      <c r="BC249" s="16"/>
      <c r="BD249" s="61"/>
      <c r="BE249" s="3"/>
      <c r="BF249" s="16"/>
      <c r="BG249" s="61"/>
      <c r="BH249" s="61"/>
      <c r="BI249" s="3"/>
      <c r="BJ249" s="3"/>
      <c r="BK249" s="3"/>
      <c r="BL249" s="61"/>
      <c r="BM249" s="61"/>
      <c r="BN249" s="61"/>
      <c r="BO249" s="3"/>
      <c r="BP249" s="23"/>
      <c r="BQ249" s="23"/>
      <c r="BR249" s="23"/>
    </row>
    <row r="250" spans="38:70">
      <c r="AL250" s="19"/>
      <c r="AM250" s="23"/>
      <c r="AN250" s="23"/>
      <c r="AO250" s="3"/>
      <c r="AP250" s="3"/>
      <c r="AQ250" s="3"/>
      <c r="AR250" s="16"/>
      <c r="AT250" s="16"/>
      <c r="AU250" s="16"/>
      <c r="AV250" s="16"/>
      <c r="AW250" s="16"/>
      <c r="AX250" s="61"/>
      <c r="AY250" s="3"/>
      <c r="AZ250" s="3"/>
      <c r="BA250" s="16"/>
      <c r="BB250" s="16"/>
      <c r="BC250" s="16"/>
      <c r="BD250" s="61"/>
      <c r="BE250" s="3"/>
      <c r="BF250" s="16"/>
      <c r="BG250" s="61"/>
      <c r="BH250" s="61"/>
      <c r="BI250" s="3"/>
      <c r="BJ250" s="3"/>
      <c r="BK250" s="3"/>
      <c r="BL250" s="61"/>
      <c r="BM250" s="61"/>
      <c r="BN250" s="61"/>
      <c r="BO250" s="3"/>
      <c r="BP250" s="23"/>
      <c r="BQ250" s="23"/>
      <c r="BR250" s="23"/>
    </row>
    <row r="251" spans="38:70">
      <c r="AL251" s="19"/>
      <c r="AM251" s="23"/>
      <c r="AN251" s="23"/>
      <c r="AO251" s="3"/>
      <c r="AP251" s="3"/>
      <c r="AQ251" s="3"/>
      <c r="AR251" s="16"/>
      <c r="AT251" s="16"/>
      <c r="AU251" s="16"/>
      <c r="AV251" s="16"/>
      <c r="AW251" s="16"/>
      <c r="AX251" s="61"/>
      <c r="AY251" s="3"/>
      <c r="AZ251" s="3"/>
      <c r="BA251" s="16"/>
      <c r="BB251" s="16"/>
      <c r="BC251" s="16"/>
      <c r="BD251" s="61"/>
      <c r="BE251" s="3"/>
      <c r="BF251" s="16"/>
      <c r="BG251" s="61"/>
      <c r="BH251" s="61"/>
      <c r="BI251" s="3"/>
      <c r="BJ251" s="3"/>
      <c r="BK251" s="3"/>
      <c r="BL251" s="61"/>
      <c r="BM251" s="61"/>
      <c r="BN251" s="61"/>
      <c r="BO251" s="3"/>
      <c r="BP251" s="23"/>
      <c r="BQ251" s="23"/>
      <c r="BR251" s="23"/>
    </row>
    <row r="252" spans="38:70">
      <c r="AL252" s="19"/>
      <c r="AM252" s="23"/>
      <c r="AN252" s="23"/>
      <c r="AO252" s="3"/>
      <c r="AP252" s="3"/>
      <c r="AQ252" s="3"/>
      <c r="AR252" s="16"/>
      <c r="AT252" s="16"/>
      <c r="AU252" s="16"/>
      <c r="AV252" s="16"/>
      <c r="AW252" s="16"/>
      <c r="AX252" s="61"/>
      <c r="AY252" s="3"/>
      <c r="AZ252" s="3"/>
      <c r="BA252" s="16"/>
      <c r="BB252" s="16"/>
      <c r="BC252" s="16"/>
      <c r="BD252" s="61"/>
      <c r="BE252" s="3"/>
      <c r="BF252" s="16"/>
      <c r="BG252" s="61"/>
      <c r="BH252" s="61"/>
      <c r="BI252" s="3"/>
      <c r="BJ252" s="3"/>
      <c r="BK252" s="3"/>
      <c r="BL252" s="61"/>
      <c r="BM252" s="61"/>
      <c r="BN252" s="61"/>
      <c r="BO252" s="3"/>
      <c r="BP252" s="23"/>
      <c r="BQ252" s="23"/>
      <c r="BR252" s="23"/>
    </row>
    <row r="253" spans="38:70">
      <c r="AL253" s="19"/>
      <c r="AM253" s="23"/>
      <c r="AN253" s="23"/>
      <c r="AO253" s="3"/>
      <c r="AP253" s="3"/>
      <c r="AQ253" s="3"/>
      <c r="AR253" s="16"/>
      <c r="AT253" s="16"/>
      <c r="AU253" s="16"/>
      <c r="AV253" s="16"/>
      <c r="AW253" s="16"/>
      <c r="AX253" s="61"/>
      <c r="AY253" s="3"/>
      <c r="AZ253" s="3"/>
      <c r="BA253" s="16"/>
      <c r="BB253" s="16"/>
      <c r="BC253" s="16"/>
      <c r="BD253" s="61"/>
      <c r="BE253" s="3"/>
      <c r="BF253" s="16"/>
      <c r="BG253" s="61"/>
      <c r="BH253" s="61"/>
      <c r="BI253" s="3"/>
      <c r="BJ253" s="3"/>
      <c r="BK253" s="3"/>
      <c r="BL253" s="61"/>
      <c r="BM253" s="61"/>
      <c r="BN253" s="61"/>
      <c r="BO253" s="3"/>
      <c r="BP253" s="23"/>
      <c r="BQ253" s="23"/>
      <c r="BR253" s="23"/>
    </row>
    <row r="254" spans="38:70">
      <c r="AL254" s="19"/>
      <c r="AM254" s="23"/>
      <c r="AN254" s="23"/>
      <c r="AO254" s="3"/>
      <c r="AP254" s="3"/>
      <c r="AQ254" s="3"/>
      <c r="AR254" s="16"/>
      <c r="AT254" s="16"/>
      <c r="AU254" s="16"/>
      <c r="AV254" s="16"/>
      <c r="AW254" s="16"/>
      <c r="AX254" s="61"/>
      <c r="AY254" s="3"/>
      <c r="AZ254" s="3"/>
      <c r="BA254" s="16"/>
      <c r="BB254" s="16"/>
      <c r="BC254" s="16"/>
      <c r="BD254" s="61"/>
      <c r="BE254" s="3"/>
      <c r="BF254" s="16"/>
      <c r="BG254" s="61"/>
      <c r="BH254" s="61"/>
      <c r="BI254" s="3"/>
      <c r="BJ254" s="3"/>
      <c r="BK254" s="3"/>
      <c r="BL254" s="61"/>
      <c r="BM254" s="61"/>
      <c r="BN254" s="61"/>
      <c r="BO254" s="3"/>
      <c r="BP254" s="23"/>
      <c r="BQ254" s="23"/>
      <c r="BR254" s="23"/>
    </row>
    <row r="255" spans="38:70">
      <c r="AL255" s="19"/>
      <c r="AM255" s="23"/>
      <c r="AN255" s="23"/>
      <c r="AO255" s="3"/>
      <c r="AP255" s="3"/>
      <c r="AQ255" s="3"/>
      <c r="AR255" s="16"/>
      <c r="AT255" s="16"/>
      <c r="AU255" s="16"/>
      <c r="AV255" s="16"/>
      <c r="AW255" s="16"/>
      <c r="AX255" s="61"/>
      <c r="AY255" s="3"/>
      <c r="AZ255" s="3"/>
      <c r="BA255" s="16"/>
      <c r="BB255" s="16"/>
      <c r="BC255" s="16"/>
      <c r="BD255" s="61"/>
      <c r="BE255" s="3"/>
      <c r="BF255" s="16"/>
      <c r="BG255" s="61"/>
      <c r="BH255" s="61"/>
      <c r="BI255" s="3"/>
      <c r="BJ255" s="3"/>
      <c r="BK255" s="3"/>
      <c r="BL255" s="61"/>
      <c r="BM255" s="61"/>
      <c r="BN255" s="61"/>
      <c r="BO255" s="3"/>
      <c r="BP255" s="23"/>
      <c r="BQ255" s="23"/>
      <c r="BR255" s="23"/>
    </row>
    <row r="256" spans="38:70">
      <c r="AL256" s="19"/>
      <c r="AM256" s="23"/>
      <c r="AN256" s="23"/>
      <c r="AO256" s="3"/>
      <c r="AP256" s="3"/>
      <c r="AQ256" s="3"/>
      <c r="AR256" s="16"/>
      <c r="AT256" s="16"/>
      <c r="AU256" s="16"/>
      <c r="AV256" s="16"/>
      <c r="AW256" s="16"/>
      <c r="AX256" s="61"/>
      <c r="AY256" s="3"/>
      <c r="AZ256" s="3"/>
      <c r="BA256" s="16"/>
      <c r="BB256" s="16"/>
      <c r="BC256" s="16"/>
      <c r="BD256" s="61"/>
      <c r="BE256" s="3"/>
      <c r="BF256" s="16"/>
      <c r="BG256" s="61"/>
      <c r="BH256" s="61"/>
      <c r="BI256" s="3"/>
      <c r="BJ256" s="3"/>
      <c r="BK256" s="3"/>
      <c r="BL256" s="61"/>
      <c r="BM256" s="61"/>
      <c r="BN256" s="61"/>
      <c r="BO256" s="3"/>
      <c r="BP256" s="23"/>
      <c r="BQ256" s="23"/>
      <c r="BR256" s="23"/>
    </row>
    <row r="257" spans="15:70">
      <c r="O257">
        <v>3</v>
      </c>
      <c r="P257" s="3" t="s">
        <v>30</v>
      </c>
      <c r="AL257" s="19"/>
      <c r="AM257" s="23"/>
      <c r="AN257" s="23"/>
      <c r="AO257" s="3"/>
      <c r="AP257" s="3"/>
      <c r="AQ257" s="3"/>
      <c r="AR257" s="16"/>
      <c r="AT257" s="16"/>
      <c r="AU257" s="16"/>
      <c r="AV257" s="16"/>
      <c r="AW257" s="16"/>
      <c r="AX257" s="61"/>
      <c r="AY257" s="3"/>
      <c r="AZ257" s="3"/>
      <c r="BA257" s="16"/>
      <c r="BB257" s="16"/>
      <c r="BC257" s="16"/>
      <c r="BD257" s="61"/>
      <c r="BE257" s="3"/>
      <c r="BF257" s="16"/>
      <c r="BG257" s="61"/>
      <c r="BH257" s="61"/>
      <c r="BI257" s="3"/>
      <c r="BJ257" s="3"/>
      <c r="BK257" s="3"/>
      <c r="BL257" s="61"/>
      <c r="BM257" s="61"/>
      <c r="BN257" s="61"/>
      <c r="BO257" s="3"/>
      <c r="BP257" s="23"/>
      <c r="BQ257" s="23"/>
      <c r="BR257" s="23"/>
    </row>
    <row r="258" spans="15:70">
      <c r="O258">
        <v>4</v>
      </c>
      <c r="P258" s="3" t="s">
        <v>31</v>
      </c>
      <c r="AL258" s="19"/>
      <c r="AM258" s="23"/>
      <c r="AN258" s="23"/>
      <c r="AO258" s="3"/>
      <c r="AP258" s="3"/>
      <c r="AQ258" s="3"/>
      <c r="AR258" s="16"/>
      <c r="AT258" s="16"/>
      <c r="AU258" s="16"/>
      <c r="AV258" s="16"/>
      <c r="AW258" s="16"/>
      <c r="AX258" s="61"/>
      <c r="AY258" s="3"/>
      <c r="AZ258" s="3"/>
      <c r="BA258" s="16"/>
      <c r="BB258" s="16"/>
      <c r="BC258" s="16"/>
      <c r="BD258" s="61"/>
      <c r="BE258" s="3"/>
      <c r="BF258" s="16"/>
      <c r="BG258" s="61"/>
      <c r="BH258" s="61"/>
      <c r="BI258" s="3"/>
      <c r="BJ258" s="3"/>
      <c r="BK258" s="3"/>
      <c r="BL258" s="61"/>
      <c r="BM258" s="61"/>
      <c r="BN258" s="61"/>
      <c r="BO258" s="3"/>
      <c r="BP258" s="23"/>
      <c r="BQ258" s="23"/>
      <c r="BR258" s="23"/>
    </row>
    <row r="259" spans="15:70">
      <c r="O259">
        <v>5</v>
      </c>
      <c r="P259" s="306" t="s">
        <v>404</v>
      </c>
      <c r="AL259" s="19"/>
      <c r="AM259" s="23"/>
      <c r="AN259" s="23"/>
      <c r="AO259" s="3"/>
      <c r="AP259" s="3"/>
      <c r="AQ259" s="3"/>
      <c r="AR259" s="16"/>
      <c r="AT259" s="16"/>
      <c r="AU259" s="16"/>
      <c r="AV259" s="16"/>
      <c r="AW259" s="16"/>
      <c r="AX259" s="61"/>
      <c r="AY259" s="3"/>
      <c r="AZ259" s="3"/>
      <c r="BA259" s="16"/>
      <c r="BB259" s="16"/>
      <c r="BC259" s="16"/>
      <c r="BD259" s="61"/>
      <c r="BE259" s="3"/>
      <c r="BF259" s="16"/>
      <c r="BG259" s="61"/>
      <c r="BH259" s="61"/>
      <c r="BI259" s="3"/>
      <c r="BJ259" s="3"/>
      <c r="BK259" s="3"/>
      <c r="BL259" s="61"/>
      <c r="BM259" s="61"/>
      <c r="BN259" s="61"/>
      <c r="BO259" s="3"/>
      <c r="BP259" s="23"/>
      <c r="BQ259" s="23"/>
      <c r="BR259" s="23"/>
    </row>
    <row r="260" spans="15:70">
      <c r="O260">
        <v>6</v>
      </c>
      <c r="P260" s="3" t="s">
        <v>32</v>
      </c>
      <c r="AL260" s="19"/>
      <c r="AM260" s="23"/>
      <c r="AN260" s="23"/>
      <c r="AO260" s="3"/>
      <c r="AP260" s="3"/>
      <c r="AQ260" s="3"/>
      <c r="AR260" s="16"/>
      <c r="AT260" s="16"/>
      <c r="AU260" s="16"/>
      <c r="AV260" s="16"/>
      <c r="AW260" s="16"/>
      <c r="AX260" s="61"/>
      <c r="AY260" s="3"/>
      <c r="AZ260" s="3"/>
      <c r="BA260" s="16"/>
      <c r="BB260" s="16"/>
      <c r="BC260" s="16"/>
      <c r="BD260" s="61"/>
      <c r="BE260" s="3"/>
      <c r="BF260" s="16"/>
      <c r="BG260" s="61"/>
      <c r="BH260" s="61"/>
      <c r="BI260" s="3"/>
      <c r="BJ260" s="3"/>
      <c r="BK260" s="3"/>
      <c r="BL260" s="61"/>
      <c r="BM260" s="61"/>
      <c r="BN260" s="61"/>
      <c r="BO260" s="3"/>
      <c r="BP260" s="23"/>
      <c r="BQ260" s="23"/>
      <c r="BR260" s="23"/>
    </row>
    <row r="261" spans="15:70">
      <c r="O261">
        <v>7</v>
      </c>
      <c r="P261" s="3" t="s">
        <v>33</v>
      </c>
      <c r="AL261" s="19"/>
      <c r="AM261" s="23"/>
      <c r="AN261" s="23"/>
      <c r="AO261" s="3"/>
      <c r="AP261" s="3"/>
      <c r="AQ261" s="3"/>
      <c r="AR261" s="16"/>
      <c r="AT261" s="16"/>
      <c r="AU261" s="16"/>
      <c r="AV261" s="16"/>
      <c r="AW261" s="16"/>
      <c r="AX261" s="61"/>
      <c r="AY261" s="3"/>
      <c r="AZ261" s="3"/>
      <c r="BA261" s="16"/>
      <c r="BB261" s="16"/>
      <c r="BC261" s="16"/>
      <c r="BD261" s="61"/>
      <c r="BE261" s="3"/>
      <c r="BF261" s="16"/>
      <c r="BG261" s="61"/>
      <c r="BH261" s="61"/>
      <c r="BI261" s="3"/>
      <c r="BJ261" s="3"/>
      <c r="BK261" s="3"/>
      <c r="BL261" s="61"/>
      <c r="BM261" s="61"/>
      <c r="BN261" s="61"/>
      <c r="BO261" s="3"/>
      <c r="BP261" s="23"/>
      <c r="BQ261" s="23"/>
      <c r="BR261" s="23"/>
    </row>
    <row r="262" spans="15:70">
      <c r="O262">
        <v>8</v>
      </c>
      <c r="P262" s="306" t="s">
        <v>34</v>
      </c>
      <c r="AL262" s="19"/>
      <c r="AM262" s="23"/>
      <c r="AN262" s="23"/>
      <c r="AO262" s="3"/>
      <c r="AP262" s="3"/>
      <c r="AQ262" s="3"/>
      <c r="AR262" s="16"/>
      <c r="AT262" s="16"/>
      <c r="AU262" s="16"/>
      <c r="AV262" s="16"/>
      <c r="AW262" s="16"/>
      <c r="AX262" s="61"/>
      <c r="AY262" s="3"/>
      <c r="AZ262" s="3"/>
      <c r="BA262" s="16"/>
      <c r="BB262" s="16"/>
      <c r="BC262" s="16"/>
      <c r="BD262" s="61"/>
      <c r="BE262" s="3"/>
      <c r="BF262" s="16"/>
      <c r="BG262" s="61"/>
      <c r="BH262" s="61"/>
      <c r="BI262" s="3"/>
      <c r="BJ262" s="3"/>
      <c r="BK262" s="3"/>
      <c r="BL262" s="61"/>
      <c r="BM262" s="61"/>
      <c r="BN262" s="61"/>
      <c r="BO262" s="3"/>
      <c r="BP262" s="23"/>
      <c r="BQ262" s="23"/>
      <c r="BR262" s="23"/>
    </row>
    <row r="263" spans="15:70">
      <c r="O263">
        <v>9</v>
      </c>
      <c r="P263" s="3" t="s">
        <v>35</v>
      </c>
      <c r="AL263" s="19"/>
      <c r="AM263" s="23"/>
      <c r="AN263" s="23"/>
      <c r="AO263" s="3"/>
      <c r="AP263" s="3"/>
      <c r="AQ263" s="3"/>
      <c r="AR263" s="16"/>
      <c r="AT263" s="16"/>
      <c r="AU263" s="16"/>
      <c r="AV263" s="16"/>
      <c r="AW263" s="16"/>
      <c r="AX263" s="61"/>
      <c r="AY263" s="3"/>
      <c r="AZ263" s="3"/>
      <c r="BA263" s="16"/>
      <c r="BB263" s="16"/>
      <c r="BC263" s="16"/>
      <c r="BD263" s="61"/>
      <c r="BE263" s="3"/>
      <c r="BF263" s="16"/>
      <c r="BG263" s="61"/>
      <c r="BH263" s="61"/>
      <c r="BI263" s="3"/>
      <c r="BJ263" s="3"/>
      <c r="BK263" s="3"/>
      <c r="BL263" s="61"/>
      <c r="BM263" s="61"/>
      <c r="BN263" s="61"/>
      <c r="BO263" s="3"/>
      <c r="BP263" s="23"/>
      <c r="BQ263" s="23"/>
      <c r="BR263" s="23"/>
    </row>
    <row r="264" spans="15:70">
      <c r="O264">
        <v>10</v>
      </c>
      <c r="P264" s="3" t="s">
        <v>36</v>
      </c>
      <c r="AL264" s="19"/>
      <c r="AM264" s="23"/>
      <c r="AN264" s="23"/>
      <c r="AO264" s="3"/>
      <c r="AP264" s="3"/>
      <c r="AQ264" s="3"/>
      <c r="AR264" s="16"/>
      <c r="AT264" s="16"/>
      <c r="AU264" s="16"/>
      <c r="AV264" s="16"/>
      <c r="AW264" s="16"/>
      <c r="AX264" s="61"/>
      <c r="AY264" s="3"/>
      <c r="AZ264" s="3"/>
      <c r="BA264" s="16"/>
      <c r="BB264" s="16"/>
      <c r="BC264" s="16"/>
      <c r="BD264" s="61"/>
      <c r="BE264" s="3"/>
      <c r="BF264" s="16"/>
      <c r="BG264" s="61"/>
      <c r="BH264" s="61"/>
      <c r="BI264" s="3"/>
      <c r="BJ264" s="3"/>
      <c r="BK264" s="3"/>
      <c r="BL264" s="61"/>
      <c r="BM264" s="61"/>
      <c r="BN264" s="61"/>
      <c r="BO264" s="3"/>
      <c r="BP264" s="23"/>
      <c r="BQ264" s="23"/>
      <c r="BR264" s="23"/>
    </row>
    <row r="265" spans="15:70">
      <c r="AL265" s="19"/>
      <c r="AM265" s="23"/>
      <c r="AN265" s="23"/>
      <c r="AO265" s="3"/>
      <c r="AP265" s="3"/>
      <c r="AQ265" s="3"/>
      <c r="AR265" s="16"/>
      <c r="AT265" s="16"/>
      <c r="AU265" s="16"/>
      <c r="AV265" s="16"/>
      <c r="AW265" s="16"/>
      <c r="AX265" s="61"/>
      <c r="AY265" s="3"/>
      <c r="AZ265" s="3"/>
      <c r="BA265" s="16"/>
      <c r="BB265" s="16"/>
      <c r="BC265" s="16"/>
      <c r="BD265" s="61"/>
      <c r="BE265" s="3"/>
      <c r="BF265" s="16"/>
      <c r="BG265" s="61"/>
      <c r="BH265" s="61"/>
      <c r="BI265" s="3"/>
      <c r="BJ265" s="3"/>
      <c r="BK265" s="3"/>
      <c r="BL265" s="61"/>
      <c r="BM265" s="61"/>
      <c r="BN265" s="61"/>
      <c r="BO265" s="3"/>
      <c r="BP265" s="23"/>
      <c r="BQ265" s="23"/>
      <c r="BR265" s="23"/>
    </row>
    <row r="266" spans="15:70">
      <c r="AL266" s="19"/>
      <c r="AM266" s="23"/>
      <c r="AN266" s="23"/>
      <c r="AO266" s="3"/>
      <c r="AP266" s="3"/>
      <c r="AQ266" s="3"/>
      <c r="AR266" s="16"/>
      <c r="AT266" s="16"/>
      <c r="AU266" s="16"/>
      <c r="AV266" s="16"/>
      <c r="AW266" s="16"/>
      <c r="AX266" s="61"/>
      <c r="AY266" s="3"/>
      <c r="AZ266" s="3"/>
      <c r="BA266" s="16"/>
      <c r="BB266" s="16"/>
      <c r="BC266" s="16"/>
      <c r="BD266" s="61"/>
      <c r="BE266" s="3"/>
      <c r="BF266" s="16"/>
      <c r="BG266" s="61"/>
      <c r="BH266" s="61"/>
      <c r="BI266" s="3"/>
      <c r="BJ266" s="3"/>
      <c r="BK266" s="3"/>
      <c r="BL266" s="61"/>
      <c r="BM266" s="61"/>
      <c r="BN266" s="61"/>
      <c r="BO266" s="3"/>
      <c r="BP266" s="23"/>
      <c r="BQ266" s="23"/>
    </row>
    <row r="267" spans="15:70">
      <c r="AL267" s="19"/>
      <c r="AM267" s="23"/>
      <c r="AN267" s="23"/>
      <c r="AO267" s="3"/>
      <c r="AP267" s="3"/>
      <c r="AQ267" s="3"/>
      <c r="AR267" s="16"/>
      <c r="AT267" s="16"/>
      <c r="AU267" s="16"/>
      <c r="AV267" s="16"/>
      <c r="AW267" s="16"/>
      <c r="AX267" s="61"/>
      <c r="AY267" s="3"/>
      <c r="AZ267" s="3"/>
      <c r="BA267" s="16"/>
      <c r="BB267" s="16"/>
      <c r="BC267" s="16"/>
      <c r="BD267" s="61"/>
      <c r="BE267" s="3"/>
      <c r="BF267" s="16"/>
      <c r="BG267" s="61"/>
      <c r="BH267" s="61"/>
      <c r="BI267" s="3"/>
      <c r="BJ267" s="3"/>
      <c r="BK267" s="3"/>
      <c r="BL267" s="61"/>
      <c r="BM267" s="61"/>
      <c r="BN267" s="61"/>
      <c r="BO267" s="3"/>
      <c r="BP267" s="23"/>
      <c r="BQ267" s="23"/>
    </row>
    <row r="268" spans="15:70">
      <c r="AL268" s="19"/>
      <c r="AM268" s="23"/>
      <c r="AN268" s="23"/>
      <c r="AO268" s="3"/>
      <c r="AP268" s="3"/>
      <c r="AQ268" s="3"/>
      <c r="AR268" s="16"/>
      <c r="AT268" s="16"/>
      <c r="AU268" s="16"/>
      <c r="AV268" s="16"/>
      <c r="AW268" s="16"/>
      <c r="AX268" s="61"/>
      <c r="AY268" s="3"/>
      <c r="AZ268" s="3"/>
      <c r="BA268" s="16"/>
      <c r="BB268" s="16"/>
      <c r="BC268" s="16"/>
      <c r="BD268" s="61"/>
      <c r="BE268" s="3"/>
      <c r="BF268" s="16"/>
      <c r="BG268" s="61"/>
      <c r="BH268" s="61"/>
      <c r="BI268" s="3"/>
      <c r="BJ268" s="3"/>
      <c r="BK268" s="3"/>
      <c r="BL268" s="61"/>
      <c r="BM268" s="61"/>
      <c r="BN268" s="61"/>
      <c r="BO268" s="3"/>
      <c r="BP268" s="23"/>
      <c r="BQ268" s="23"/>
    </row>
    <row r="269" spans="15:70">
      <c r="AL269" s="19"/>
      <c r="AM269" s="23"/>
      <c r="AN269" s="23"/>
      <c r="AO269" s="3"/>
      <c r="AP269" s="3"/>
      <c r="AQ269" s="3"/>
      <c r="AR269" s="16"/>
      <c r="AT269" s="16"/>
      <c r="AU269" s="16"/>
      <c r="AV269" s="16"/>
      <c r="AW269" s="16"/>
      <c r="AX269" s="61"/>
      <c r="AY269" s="3"/>
      <c r="AZ269" s="3"/>
      <c r="BA269" s="16"/>
      <c r="BB269" s="16"/>
      <c r="BC269" s="16"/>
      <c r="BD269" s="61"/>
      <c r="BE269" s="3"/>
      <c r="BF269" s="16"/>
      <c r="BG269" s="61"/>
      <c r="BH269" s="61"/>
      <c r="BI269" s="3"/>
      <c r="BJ269" s="3"/>
      <c r="BK269" s="3"/>
      <c r="BL269" s="61"/>
      <c r="BM269" s="61"/>
      <c r="BN269" s="61"/>
      <c r="BO269" s="3"/>
      <c r="BP269" s="23"/>
      <c r="BQ269" s="23"/>
    </row>
    <row r="270" spans="15:70">
      <c r="AL270" s="19"/>
      <c r="AM270" s="23"/>
      <c r="AN270" s="23"/>
      <c r="AO270" s="3"/>
      <c r="AP270" s="3"/>
      <c r="AQ270" s="3"/>
      <c r="AR270" s="16"/>
      <c r="AT270" s="16"/>
      <c r="AU270" s="16"/>
      <c r="AV270" s="16"/>
      <c r="AW270" s="16"/>
      <c r="AX270" s="61"/>
      <c r="AY270" s="3"/>
      <c r="AZ270" s="3"/>
      <c r="BA270" s="16"/>
      <c r="BB270" s="16"/>
      <c r="BC270" s="16"/>
      <c r="BD270" s="61"/>
      <c r="BE270" s="3"/>
      <c r="BF270" s="16"/>
      <c r="BG270" s="61"/>
      <c r="BH270" s="61"/>
      <c r="BI270" s="3"/>
      <c r="BJ270" s="3"/>
      <c r="BK270" s="3"/>
      <c r="BL270" s="61"/>
      <c r="BM270" s="61"/>
      <c r="BN270" s="61"/>
      <c r="BO270" s="3"/>
      <c r="BP270" s="23"/>
      <c r="BQ270" s="23"/>
    </row>
    <row r="271" spans="15:70">
      <c r="AL271" s="19"/>
      <c r="AM271" s="23"/>
      <c r="AN271" s="23"/>
      <c r="AO271" s="3"/>
      <c r="AP271" s="3"/>
      <c r="AQ271" s="3"/>
      <c r="AR271" s="16"/>
      <c r="AT271" s="16"/>
      <c r="AU271" s="16"/>
      <c r="AV271" s="16"/>
      <c r="AW271" s="16"/>
      <c r="AX271" s="61"/>
      <c r="AY271" s="3"/>
      <c r="AZ271" s="3"/>
      <c r="BA271" s="16"/>
      <c r="BB271" s="16"/>
      <c r="BC271" s="16"/>
      <c r="BD271" s="61"/>
      <c r="BE271" s="3"/>
      <c r="BF271" s="16"/>
      <c r="BG271" s="61"/>
      <c r="BH271" s="61"/>
      <c r="BI271" s="3"/>
      <c r="BJ271" s="3"/>
      <c r="BK271" s="3"/>
      <c r="BL271" s="61"/>
      <c r="BM271" s="61"/>
      <c r="BN271" s="61"/>
      <c r="BO271" s="3"/>
      <c r="BP271" s="23"/>
      <c r="BQ271" s="23"/>
    </row>
    <row r="272" spans="15:70">
      <c r="AL272" s="19"/>
      <c r="AM272" s="23"/>
      <c r="AN272" s="23"/>
      <c r="AO272" s="3"/>
      <c r="AP272" s="3"/>
      <c r="AQ272" s="3"/>
      <c r="AR272" s="16"/>
      <c r="AT272" s="16"/>
      <c r="AU272" s="16"/>
      <c r="AV272" s="16"/>
      <c r="AW272" s="16"/>
      <c r="AX272" s="61"/>
      <c r="AY272" s="3"/>
      <c r="AZ272" s="3"/>
      <c r="BA272" s="16"/>
      <c r="BB272" s="16"/>
      <c r="BC272" s="16"/>
      <c r="BD272" s="61"/>
      <c r="BE272" s="3"/>
      <c r="BF272" s="16"/>
      <c r="BG272" s="61"/>
      <c r="BH272" s="61"/>
      <c r="BI272" s="3"/>
      <c r="BJ272" s="3"/>
      <c r="BK272" s="3"/>
      <c r="BL272" s="61"/>
      <c r="BM272" s="61"/>
      <c r="BN272" s="61"/>
      <c r="BO272" s="3"/>
      <c r="BP272" s="23"/>
      <c r="BQ272" s="23"/>
    </row>
    <row r="273" spans="16:69">
      <c r="AL273" s="19"/>
      <c r="AM273" s="23"/>
      <c r="AN273" s="23"/>
      <c r="AO273" s="3"/>
      <c r="AP273" s="3"/>
      <c r="AQ273" s="3"/>
      <c r="AR273" s="16"/>
      <c r="AT273" s="16"/>
      <c r="AU273" s="16"/>
      <c r="AV273" s="16"/>
      <c r="AW273" s="16"/>
      <c r="AX273" s="61"/>
      <c r="AY273" s="3"/>
      <c r="AZ273" s="3"/>
      <c r="BA273" s="16"/>
      <c r="BB273" s="16"/>
      <c r="BC273" s="16"/>
      <c r="BD273" s="61"/>
      <c r="BE273" s="3"/>
      <c r="BF273" s="16"/>
      <c r="BG273" s="61"/>
      <c r="BH273" s="61"/>
      <c r="BI273" s="3"/>
      <c r="BJ273" s="3"/>
      <c r="BK273" s="3"/>
      <c r="BL273" s="61"/>
      <c r="BM273" s="61"/>
      <c r="BN273" s="61"/>
      <c r="BO273" s="3"/>
      <c r="BP273" s="23"/>
      <c r="BQ273" s="23"/>
    </row>
    <row r="274" spans="16:69">
      <c r="AL274" s="19"/>
      <c r="AM274" s="23"/>
      <c r="AN274" s="23"/>
      <c r="AO274" s="3"/>
      <c r="AP274" s="3"/>
      <c r="AQ274" s="3"/>
      <c r="AR274" s="16"/>
      <c r="AT274" s="16"/>
      <c r="AU274" s="16"/>
      <c r="AV274" s="16"/>
      <c r="AW274" s="16"/>
      <c r="AX274" s="61"/>
      <c r="AY274" s="3"/>
      <c r="AZ274" s="3"/>
      <c r="BA274" s="16"/>
      <c r="BB274" s="16"/>
      <c r="BC274" s="16"/>
      <c r="BD274" s="61"/>
      <c r="BE274" s="3"/>
      <c r="BF274" s="16"/>
      <c r="BG274" s="61"/>
      <c r="BH274" s="61"/>
      <c r="BI274" s="3"/>
      <c r="BJ274" s="3"/>
      <c r="BK274" s="3"/>
      <c r="BL274" s="61"/>
      <c r="BM274" s="61"/>
      <c r="BN274" s="61"/>
      <c r="BO274" s="3"/>
      <c r="BP274" s="23"/>
      <c r="BQ274" s="23"/>
    </row>
    <row r="275" spans="16:69">
      <c r="AL275" s="19"/>
      <c r="AM275" s="23"/>
      <c r="AN275" s="23"/>
      <c r="AO275" s="3"/>
      <c r="AP275" s="3"/>
      <c r="AQ275" s="3"/>
      <c r="AR275" s="16"/>
      <c r="AT275" s="16"/>
      <c r="AU275" s="16"/>
      <c r="AV275" s="16"/>
      <c r="AW275" s="16"/>
      <c r="AX275" s="61"/>
      <c r="AY275" s="3"/>
      <c r="AZ275" s="3"/>
      <c r="BA275" s="16"/>
      <c r="BB275" s="16"/>
      <c r="BC275" s="16"/>
      <c r="BD275" s="61"/>
      <c r="BE275" s="3"/>
      <c r="BF275" s="16"/>
      <c r="BG275" s="61"/>
      <c r="BH275" s="61"/>
      <c r="BI275" s="3"/>
      <c r="BJ275" s="3"/>
      <c r="BK275" s="3"/>
      <c r="BL275" s="61"/>
      <c r="BM275" s="61"/>
      <c r="BN275" s="61"/>
      <c r="BO275" s="3"/>
      <c r="BP275" s="23"/>
      <c r="BQ275" s="23"/>
    </row>
    <row r="276" spans="16:69">
      <c r="AL276" s="19"/>
      <c r="AM276" s="23"/>
      <c r="AN276" s="23"/>
      <c r="AO276" s="3"/>
      <c r="AP276" s="3"/>
      <c r="AQ276" s="3"/>
      <c r="AR276" s="16"/>
      <c r="AT276" s="16"/>
      <c r="AU276" s="16"/>
      <c r="AV276" s="16"/>
      <c r="AW276" s="16"/>
      <c r="AX276" s="61"/>
      <c r="AY276" s="3"/>
      <c r="AZ276" s="3"/>
      <c r="BA276" s="16"/>
      <c r="BB276" s="16"/>
      <c r="BC276" s="16"/>
      <c r="BD276" s="61"/>
      <c r="BE276" s="3"/>
      <c r="BF276" s="16"/>
      <c r="BG276" s="61"/>
      <c r="BH276" s="61"/>
      <c r="BI276" s="3"/>
      <c r="BJ276" s="3"/>
      <c r="BK276" s="3"/>
      <c r="BL276" s="61"/>
      <c r="BM276" s="61"/>
      <c r="BN276" s="61"/>
      <c r="BO276" s="3"/>
      <c r="BP276" s="23"/>
      <c r="BQ276" s="23"/>
    </row>
    <row r="277" spans="16:69">
      <c r="AL277" s="19"/>
      <c r="AM277" s="23"/>
      <c r="AN277" s="23"/>
      <c r="AO277" s="3"/>
      <c r="AP277" s="3"/>
      <c r="AQ277" s="3"/>
      <c r="AR277" s="16"/>
      <c r="AT277" s="16"/>
      <c r="AU277" s="16"/>
      <c r="AV277" s="16"/>
      <c r="AW277" s="16"/>
      <c r="AX277" s="61"/>
      <c r="AY277" s="3"/>
      <c r="AZ277" s="3"/>
      <c r="BA277" s="16"/>
      <c r="BB277" s="16"/>
      <c r="BC277" s="16"/>
      <c r="BD277" s="61"/>
      <c r="BE277" s="3"/>
      <c r="BF277" s="16"/>
      <c r="BG277" s="61"/>
      <c r="BH277" s="61"/>
      <c r="BI277" s="3"/>
      <c r="BJ277" s="3"/>
      <c r="BK277" s="3"/>
      <c r="BL277" s="61"/>
      <c r="BM277" s="61"/>
      <c r="BN277" s="61"/>
      <c r="BO277" s="3"/>
      <c r="BP277" s="23"/>
      <c r="BQ277" s="23"/>
    </row>
    <row r="278" spans="16:69">
      <c r="AL278" s="19"/>
      <c r="AM278" s="23"/>
      <c r="AN278" s="23"/>
      <c r="AO278" s="3"/>
      <c r="AP278" s="3"/>
      <c r="AQ278" s="3"/>
      <c r="AR278" s="16"/>
      <c r="AT278" s="16"/>
      <c r="AU278" s="16"/>
      <c r="AV278" s="16"/>
      <c r="AW278" s="16"/>
      <c r="AX278" s="61"/>
      <c r="AY278" s="3"/>
      <c r="AZ278" s="3"/>
      <c r="BA278" s="16"/>
      <c r="BB278" s="16"/>
      <c r="BC278" s="16"/>
      <c r="BD278" s="61"/>
      <c r="BE278" s="3"/>
      <c r="BF278" s="16"/>
      <c r="BG278" s="61"/>
      <c r="BH278" s="61"/>
      <c r="BI278" s="3"/>
      <c r="BJ278" s="3"/>
      <c r="BK278" s="3"/>
      <c r="BL278" s="61"/>
      <c r="BM278" s="61"/>
      <c r="BN278" s="61"/>
      <c r="BO278" s="3"/>
      <c r="BP278" s="23"/>
      <c r="BQ278" s="23"/>
    </row>
    <row r="279" spans="16:69">
      <c r="AL279" s="19"/>
      <c r="AM279" s="23"/>
      <c r="AN279" s="23"/>
      <c r="AO279" s="3"/>
      <c r="AP279" s="3"/>
      <c r="AQ279" s="3"/>
      <c r="AR279" s="16"/>
      <c r="AT279" s="16"/>
      <c r="AU279" s="16"/>
      <c r="AV279" s="16"/>
      <c r="AW279" s="16"/>
      <c r="AX279" s="61"/>
      <c r="AY279" s="3"/>
      <c r="AZ279" s="3"/>
      <c r="BA279" s="16"/>
      <c r="BB279" s="16"/>
      <c r="BC279" s="16"/>
      <c r="BD279" s="61"/>
      <c r="BE279" s="3"/>
      <c r="BF279" s="16"/>
      <c r="BG279" s="61"/>
      <c r="BH279" s="61"/>
      <c r="BI279" s="3"/>
      <c r="BJ279" s="3"/>
      <c r="BK279" s="3"/>
      <c r="BL279" s="61"/>
      <c r="BM279" s="61"/>
      <c r="BN279" s="61"/>
      <c r="BO279" s="3"/>
      <c r="BP279" s="23"/>
      <c r="BQ279" s="23"/>
    </row>
    <row r="280" spans="16:69">
      <c r="AL280" s="19"/>
      <c r="AM280" s="23"/>
      <c r="AN280" s="23"/>
      <c r="AO280" s="3"/>
      <c r="AP280" s="3"/>
      <c r="AQ280" s="3"/>
      <c r="AR280" s="16"/>
      <c r="AT280" s="16"/>
      <c r="AU280" s="16"/>
      <c r="AV280" s="16"/>
      <c r="AW280" s="16"/>
      <c r="AX280" s="61"/>
      <c r="AY280" s="3"/>
      <c r="AZ280" s="3"/>
      <c r="BA280" s="16"/>
      <c r="BB280" s="16"/>
      <c r="BC280" s="16"/>
      <c r="BD280" s="61"/>
      <c r="BE280" s="3"/>
      <c r="BF280" s="16"/>
      <c r="BG280" s="61"/>
      <c r="BH280" s="61"/>
      <c r="BI280" s="3"/>
      <c r="BJ280" s="3"/>
      <c r="BK280" s="3"/>
      <c r="BL280" s="61"/>
      <c r="BM280" s="61"/>
      <c r="BN280" s="61"/>
      <c r="BO280" s="3"/>
      <c r="BP280" s="23"/>
      <c r="BQ280" s="23"/>
    </row>
    <row r="281" spans="16:69">
      <c r="AL281" s="19"/>
      <c r="AM281" s="23"/>
      <c r="AN281" s="23"/>
      <c r="AO281" s="3"/>
      <c r="AP281" s="3"/>
      <c r="AQ281" s="3"/>
      <c r="AR281" s="16"/>
      <c r="AT281" s="16"/>
      <c r="AU281" s="16"/>
      <c r="AV281" s="16"/>
      <c r="AW281" s="16"/>
      <c r="AX281" s="61"/>
      <c r="AY281" s="3"/>
      <c r="AZ281" s="3"/>
      <c r="BA281" s="16"/>
      <c r="BB281" s="16"/>
      <c r="BC281" s="16"/>
      <c r="BD281" s="61"/>
      <c r="BE281" s="3"/>
      <c r="BF281" s="16"/>
      <c r="BG281" s="61"/>
      <c r="BH281" s="61"/>
      <c r="BI281" s="3"/>
      <c r="BJ281" s="3"/>
      <c r="BK281" s="3"/>
      <c r="BL281" s="61"/>
      <c r="BM281" s="61"/>
      <c r="BN281" s="61"/>
      <c r="BO281" s="3"/>
      <c r="BP281" s="23"/>
      <c r="BQ281" s="23"/>
    </row>
    <row r="282" spans="16:69">
      <c r="AL282" s="19"/>
      <c r="AM282" s="23"/>
      <c r="AN282" s="23"/>
      <c r="AO282" s="3"/>
      <c r="AP282" s="3"/>
      <c r="AQ282" s="3"/>
      <c r="AR282" s="16"/>
      <c r="AT282" s="16"/>
      <c r="AU282" s="16"/>
      <c r="AV282" s="16"/>
      <c r="AW282" s="16"/>
      <c r="AX282" s="61"/>
      <c r="AY282" s="3"/>
      <c r="AZ282" s="3"/>
      <c r="BA282" s="16"/>
      <c r="BB282" s="16"/>
      <c r="BC282" s="16"/>
      <c r="BD282" s="61"/>
      <c r="BE282" s="3"/>
      <c r="BF282" s="16"/>
      <c r="BG282" s="61"/>
      <c r="BH282" s="61"/>
      <c r="BI282" s="3"/>
      <c r="BJ282" s="3"/>
      <c r="BK282" s="3"/>
      <c r="BL282" s="61"/>
      <c r="BM282" s="61"/>
      <c r="BN282" s="61"/>
      <c r="BO282" s="3"/>
      <c r="BP282" s="23"/>
      <c r="BQ282" s="23"/>
    </row>
    <row r="283" spans="16:69">
      <c r="AL283" s="19"/>
      <c r="AM283" s="23"/>
      <c r="AN283" s="23"/>
      <c r="AO283" s="3"/>
      <c r="AP283" s="3"/>
      <c r="AQ283" s="3"/>
      <c r="AR283" s="16"/>
      <c r="AT283" s="16"/>
      <c r="AU283" s="16"/>
      <c r="AV283" s="16"/>
      <c r="AW283" s="16"/>
      <c r="AX283" s="61"/>
      <c r="AY283" s="3"/>
      <c r="AZ283" s="3"/>
      <c r="BA283" s="16"/>
      <c r="BB283" s="16"/>
      <c r="BC283" s="16"/>
      <c r="BD283" s="61"/>
      <c r="BE283" s="3"/>
      <c r="BF283" s="16"/>
      <c r="BG283" s="61"/>
      <c r="BH283" s="61"/>
      <c r="BI283" s="3"/>
      <c r="BJ283" s="3"/>
      <c r="BK283" s="3"/>
      <c r="BL283" s="61"/>
      <c r="BM283" s="61"/>
      <c r="BN283" s="61"/>
      <c r="BO283" s="3"/>
      <c r="BP283" s="23"/>
      <c r="BQ283" s="23"/>
    </row>
    <row r="284" spans="16:69">
      <c r="AL284" s="19"/>
      <c r="AM284" s="23"/>
      <c r="AN284" s="23"/>
      <c r="AO284" s="3"/>
      <c r="AP284" s="3"/>
      <c r="AQ284" s="3"/>
      <c r="AR284" s="16"/>
      <c r="AT284" s="16"/>
      <c r="AU284" s="16"/>
      <c r="AV284" s="16"/>
      <c r="AW284" s="16"/>
      <c r="AX284" s="61"/>
      <c r="AY284" s="3"/>
      <c r="AZ284" s="3"/>
      <c r="BA284" s="16"/>
      <c r="BB284" s="16"/>
      <c r="BC284" s="16"/>
      <c r="BD284" s="61"/>
      <c r="BE284" s="3"/>
      <c r="BF284" s="16"/>
      <c r="BG284" s="61"/>
      <c r="BH284" s="61"/>
      <c r="BI284" s="3"/>
      <c r="BJ284" s="3"/>
      <c r="BK284" s="3"/>
      <c r="BL284" s="61"/>
      <c r="BM284" s="61"/>
      <c r="BN284" s="61"/>
      <c r="BO284" s="3"/>
      <c r="BP284" s="23"/>
      <c r="BQ284" s="23"/>
    </row>
    <row r="285" spans="16:69">
      <c r="AL285" s="19"/>
      <c r="AM285" s="23"/>
      <c r="AN285" s="23"/>
      <c r="AO285" s="3"/>
      <c r="AP285" s="3"/>
      <c r="AQ285" s="3"/>
      <c r="AR285" s="16"/>
      <c r="AT285" s="16"/>
      <c r="AU285" s="16"/>
      <c r="AV285" s="16"/>
      <c r="AW285" s="16"/>
      <c r="AX285" s="61"/>
      <c r="AY285" s="3"/>
      <c r="AZ285" s="3"/>
      <c r="BA285" s="16"/>
      <c r="BB285" s="16"/>
      <c r="BC285" s="16"/>
      <c r="BD285" s="61"/>
      <c r="BE285" s="3"/>
      <c r="BF285" s="16"/>
      <c r="BG285" s="61"/>
      <c r="BH285" s="61"/>
      <c r="BI285" s="3"/>
      <c r="BJ285" s="3"/>
      <c r="BK285" s="3"/>
      <c r="BL285" s="61"/>
      <c r="BM285" s="61"/>
      <c r="BN285" s="61"/>
      <c r="BO285" s="3"/>
      <c r="BP285" s="23"/>
      <c r="BQ285" s="23"/>
    </row>
    <row r="286" spans="16:69">
      <c r="AL286" s="19"/>
      <c r="AM286" s="23"/>
      <c r="AN286" s="23"/>
      <c r="AO286" s="3"/>
      <c r="AP286" s="3"/>
      <c r="AQ286" s="3"/>
      <c r="AR286" s="16"/>
      <c r="AT286" s="16"/>
      <c r="AU286" s="16"/>
      <c r="AV286" s="16"/>
      <c r="AW286" s="16"/>
      <c r="AX286" s="61"/>
      <c r="AY286" s="3"/>
      <c r="AZ286" s="3"/>
      <c r="BA286" s="16"/>
      <c r="BB286" s="16"/>
      <c r="BC286" s="16"/>
      <c r="BD286" s="61"/>
      <c r="BE286" s="3"/>
      <c r="BF286" s="16"/>
      <c r="BG286" s="61"/>
      <c r="BH286" s="61"/>
      <c r="BI286" s="3"/>
      <c r="BJ286" s="3"/>
      <c r="BK286" s="3"/>
      <c r="BL286" s="61"/>
      <c r="BM286" s="61"/>
      <c r="BN286" s="61"/>
      <c r="BO286" s="3"/>
      <c r="BP286" s="23"/>
      <c r="BQ286" s="23"/>
    </row>
    <row r="287" spans="16:69">
      <c r="P287" s="3" t="s">
        <v>660</v>
      </c>
      <c r="AL287" s="19"/>
      <c r="AM287" s="23"/>
      <c r="AN287" s="23"/>
      <c r="AO287" s="3"/>
      <c r="AP287" s="3"/>
      <c r="AQ287" s="3"/>
      <c r="AR287" s="16"/>
      <c r="AT287" s="16"/>
      <c r="AU287" s="16"/>
      <c r="AV287" s="16"/>
      <c r="AW287" s="16"/>
      <c r="AX287" s="61"/>
      <c r="AY287" s="3"/>
      <c r="AZ287" s="3"/>
      <c r="BA287" s="16"/>
      <c r="BB287" s="16"/>
      <c r="BC287" s="16"/>
      <c r="BD287" s="61"/>
      <c r="BE287" s="3"/>
      <c r="BF287" s="16"/>
      <c r="BG287" s="61"/>
      <c r="BH287" s="61"/>
      <c r="BI287" s="3"/>
      <c r="BJ287" s="3"/>
      <c r="BK287" s="3"/>
      <c r="BL287" s="61"/>
      <c r="BM287" s="61"/>
      <c r="BN287" s="61"/>
      <c r="BO287" s="3"/>
      <c r="BP287" s="23"/>
      <c r="BQ287" s="23"/>
    </row>
    <row r="288" spans="16:69">
      <c r="AL288" s="19"/>
      <c r="AM288" s="23"/>
      <c r="AN288" s="23"/>
      <c r="AO288" s="3"/>
      <c r="AP288" s="3"/>
      <c r="AQ288" s="3"/>
      <c r="AR288" s="16"/>
      <c r="AT288" s="16"/>
      <c r="AU288" s="16"/>
      <c r="AV288" s="16"/>
      <c r="AW288" s="16"/>
      <c r="AX288" s="61"/>
      <c r="AY288" s="3"/>
      <c r="AZ288" s="3"/>
      <c r="BA288" s="16"/>
      <c r="BB288" s="16"/>
      <c r="BC288" s="16"/>
      <c r="BD288" s="61"/>
      <c r="BE288" s="3"/>
      <c r="BF288" s="16"/>
      <c r="BG288" s="61"/>
      <c r="BH288" s="61"/>
      <c r="BI288" s="3"/>
      <c r="BJ288" s="3"/>
      <c r="BK288" s="3"/>
      <c r="BL288" s="61"/>
      <c r="BM288" s="61"/>
      <c r="BN288" s="61"/>
      <c r="BO288" s="3"/>
      <c r="BP288" s="23"/>
      <c r="BQ288" s="23"/>
    </row>
    <row r="289" spans="38:69">
      <c r="AL289" s="19"/>
      <c r="AM289" s="23"/>
      <c r="AN289" s="23"/>
      <c r="AO289" s="3"/>
      <c r="AP289" s="3"/>
      <c r="AQ289" s="3"/>
      <c r="AR289" s="16"/>
      <c r="AT289" s="16"/>
      <c r="AU289" s="16"/>
      <c r="AV289" s="16"/>
      <c r="AW289" s="16"/>
      <c r="AX289" s="61"/>
      <c r="AY289" s="3"/>
      <c r="AZ289" s="3"/>
      <c r="BA289" s="16"/>
      <c r="BB289" s="16"/>
      <c r="BC289" s="16"/>
      <c r="BD289" s="61"/>
      <c r="BE289" s="3"/>
      <c r="BF289" s="16"/>
      <c r="BG289" s="61"/>
      <c r="BH289" s="61"/>
      <c r="BI289" s="3"/>
      <c r="BJ289" s="3"/>
      <c r="BK289" s="3"/>
      <c r="BL289" s="61"/>
      <c r="BM289" s="61"/>
      <c r="BN289" s="61"/>
      <c r="BO289" s="3"/>
      <c r="BP289" s="23"/>
      <c r="BQ289" s="23"/>
    </row>
    <row r="290" spans="38:69">
      <c r="AL290" s="19"/>
      <c r="AM290" s="23"/>
      <c r="AN290" s="23"/>
      <c r="AO290" s="3"/>
      <c r="AP290" s="3"/>
      <c r="AQ290" s="3"/>
      <c r="AR290" s="16"/>
      <c r="AT290" s="16"/>
      <c r="AU290" s="16"/>
      <c r="AV290" s="16"/>
      <c r="AW290" s="16"/>
      <c r="AX290" s="61"/>
      <c r="AY290" s="3"/>
      <c r="AZ290" s="3"/>
      <c r="BA290" s="16"/>
      <c r="BB290" s="16"/>
      <c r="BC290" s="16"/>
      <c r="BD290" s="61"/>
      <c r="BE290" s="3"/>
      <c r="BF290" s="16"/>
      <c r="BG290" s="61"/>
      <c r="BH290" s="61"/>
      <c r="BI290" s="3"/>
      <c r="BJ290" s="3"/>
      <c r="BK290" s="3"/>
      <c r="BL290" s="61"/>
      <c r="BM290" s="61"/>
      <c r="BN290" s="61"/>
      <c r="BO290" s="3"/>
      <c r="BP290" s="23"/>
      <c r="BQ290" s="23"/>
    </row>
    <row r="291" spans="38:69">
      <c r="AL291" s="19"/>
      <c r="AM291" s="23"/>
      <c r="AN291" s="23"/>
      <c r="AO291" s="3"/>
      <c r="AP291" s="3"/>
      <c r="AQ291" s="3"/>
      <c r="AR291" s="16"/>
      <c r="AT291" s="16"/>
      <c r="AU291" s="16"/>
      <c r="AV291" s="16"/>
      <c r="AW291" s="16"/>
      <c r="AX291" s="61"/>
      <c r="AY291" s="3"/>
      <c r="AZ291" s="3"/>
      <c r="BA291" s="16"/>
      <c r="BB291" s="16"/>
      <c r="BC291" s="16"/>
      <c r="BD291" s="61"/>
      <c r="BE291" s="3"/>
      <c r="BF291" s="16"/>
      <c r="BG291" s="61"/>
      <c r="BH291" s="61"/>
      <c r="BI291" s="3"/>
      <c r="BJ291" s="3"/>
      <c r="BK291" s="3"/>
      <c r="BL291" s="61"/>
      <c r="BM291" s="61"/>
      <c r="BN291" s="61"/>
      <c r="BO291" s="3"/>
      <c r="BP291" s="23"/>
      <c r="BQ291" s="23"/>
    </row>
    <row r="292" spans="38:69">
      <c r="AL292" s="19"/>
      <c r="AM292" s="23"/>
      <c r="AN292" s="23"/>
      <c r="AO292" s="3"/>
      <c r="AP292" s="3"/>
      <c r="AQ292" s="3"/>
      <c r="AR292" s="16"/>
      <c r="AT292" s="16"/>
      <c r="AU292" s="16"/>
      <c r="AV292" s="16"/>
      <c r="AW292" s="16"/>
      <c r="AX292" s="61"/>
      <c r="AY292" s="3"/>
      <c r="AZ292" s="3"/>
      <c r="BA292" s="16"/>
      <c r="BB292" s="16"/>
      <c r="BC292" s="16"/>
      <c r="BD292" s="61"/>
      <c r="BE292" s="3"/>
      <c r="BF292" s="16"/>
      <c r="BG292" s="61"/>
      <c r="BH292" s="61"/>
      <c r="BI292" s="3"/>
      <c r="BJ292" s="3"/>
      <c r="BK292" s="3"/>
      <c r="BL292" s="61"/>
      <c r="BM292" s="61"/>
      <c r="BN292" s="61"/>
      <c r="BO292" s="3"/>
      <c r="BP292" s="23"/>
      <c r="BQ292" s="23"/>
    </row>
    <row r="293" spans="38:69">
      <c r="AL293" s="19"/>
      <c r="AM293" s="23"/>
      <c r="AN293" s="23"/>
      <c r="AO293" s="3"/>
      <c r="AP293" s="3"/>
      <c r="AQ293" s="3"/>
      <c r="AR293" s="16"/>
      <c r="AT293" s="16"/>
      <c r="AU293" s="16"/>
      <c r="AV293" s="16"/>
      <c r="AW293" s="16"/>
      <c r="AX293" s="61"/>
      <c r="AY293" s="3"/>
      <c r="AZ293" s="3"/>
      <c r="BA293" s="16"/>
      <c r="BB293" s="16"/>
      <c r="BC293" s="16"/>
      <c r="BD293" s="61"/>
      <c r="BE293" s="3"/>
      <c r="BF293" s="16"/>
      <c r="BG293" s="61"/>
      <c r="BH293" s="61"/>
      <c r="BI293" s="3"/>
      <c r="BJ293" s="3"/>
      <c r="BK293" s="3"/>
      <c r="BL293" s="61"/>
      <c r="BM293" s="61"/>
      <c r="BN293" s="61"/>
      <c r="BO293" s="3"/>
      <c r="BP293" s="23"/>
      <c r="BQ293" s="23"/>
    </row>
    <row r="294" spans="38:69">
      <c r="AL294" s="19"/>
      <c r="AM294" s="23"/>
      <c r="AN294" s="23"/>
      <c r="AO294" s="3"/>
      <c r="AP294" s="3"/>
      <c r="AQ294" s="3"/>
      <c r="AR294" s="16"/>
      <c r="AT294" s="16"/>
      <c r="AU294" s="16"/>
      <c r="AV294" s="16"/>
      <c r="AW294" s="16"/>
      <c r="AX294" s="61"/>
      <c r="AY294" s="3"/>
      <c r="AZ294" s="3"/>
      <c r="BA294" s="16"/>
      <c r="BB294" s="16"/>
      <c r="BC294" s="16"/>
      <c r="BD294" s="61"/>
      <c r="BE294" s="3"/>
      <c r="BF294" s="16"/>
      <c r="BG294" s="61"/>
      <c r="BH294" s="61"/>
      <c r="BI294" s="3"/>
      <c r="BJ294" s="3"/>
      <c r="BK294" s="3"/>
      <c r="BL294" s="61"/>
      <c r="BM294" s="61"/>
      <c r="BN294" s="61"/>
      <c r="BO294" s="3"/>
      <c r="BP294" s="23"/>
      <c r="BQ294" s="23"/>
    </row>
    <row r="295" spans="38:69">
      <c r="AL295" s="19"/>
      <c r="AM295" s="23"/>
      <c r="AN295" s="23"/>
      <c r="AO295" s="3"/>
      <c r="AP295" s="3"/>
      <c r="AQ295" s="3"/>
      <c r="AR295" s="16"/>
      <c r="AT295" s="16"/>
      <c r="AU295" s="16"/>
      <c r="AV295" s="16"/>
      <c r="AW295" s="16"/>
      <c r="AX295" s="61"/>
      <c r="AY295" s="3"/>
      <c r="AZ295" s="3"/>
      <c r="BA295" s="16"/>
      <c r="BB295" s="16"/>
      <c r="BC295" s="16"/>
      <c r="BD295" s="61"/>
      <c r="BE295" s="3"/>
      <c r="BF295" s="16"/>
      <c r="BG295" s="61"/>
      <c r="BH295" s="61"/>
      <c r="BI295" s="3"/>
      <c r="BJ295" s="3"/>
      <c r="BK295" s="3"/>
      <c r="BL295" s="61"/>
      <c r="BM295" s="61"/>
      <c r="BN295" s="61"/>
      <c r="BO295" s="3"/>
      <c r="BP295" s="23"/>
      <c r="BQ295" s="23"/>
    </row>
    <row r="296" spans="38:69">
      <c r="AL296" s="19"/>
      <c r="AM296" s="23"/>
      <c r="AN296" s="23"/>
      <c r="AO296" s="3"/>
      <c r="AP296" s="3"/>
      <c r="AQ296" s="3"/>
      <c r="AR296" s="16"/>
      <c r="AT296" s="16"/>
      <c r="AU296" s="16"/>
      <c r="AV296" s="16"/>
      <c r="AW296" s="16"/>
      <c r="AX296" s="61"/>
      <c r="AY296" s="3"/>
      <c r="AZ296" s="3"/>
      <c r="BA296" s="16"/>
      <c r="BB296" s="16"/>
      <c r="BC296" s="16"/>
      <c r="BD296" s="61"/>
      <c r="BE296" s="3"/>
      <c r="BF296" s="16"/>
      <c r="BG296" s="61"/>
      <c r="BH296" s="61"/>
      <c r="BI296" s="3"/>
      <c r="BJ296" s="3"/>
      <c r="BK296" s="3"/>
      <c r="BL296" s="61"/>
      <c r="BM296" s="61"/>
      <c r="BN296" s="61"/>
      <c r="BO296" s="3"/>
      <c r="BP296" s="23"/>
      <c r="BQ296" s="23"/>
    </row>
    <row r="297" spans="38:69">
      <c r="AL297" s="19"/>
      <c r="AM297" s="23"/>
      <c r="AN297" s="23"/>
      <c r="AO297" s="3"/>
      <c r="AP297" s="3"/>
      <c r="AQ297" s="3"/>
      <c r="AR297" s="16"/>
      <c r="AT297" s="16"/>
      <c r="AU297" s="16"/>
      <c r="AV297" s="16"/>
      <c r="AW297" s="16"/>
      <c r="AX297" s="61"/>
      <c r="AY297" s="3"/>
      <c r="AZ297" s="3"/>
      <c r="BA297" s="16"/>
      <c r="BB297" s="16"/>
      <c r="BC297" s="16"/>
      <c r="BD297" s="61"/>
      <c r="BE297" s="3"/>
      <c r="BF297" s="16"/>
      <c r="BG297" s="61"/>
      <c r="BH297" s="61"/>
      <c r="BI297" s="3"/>
      <c r="BJ297" s="3"/>
      <c r="BK297" s="3"/>
      <c r="BL297" s="61"/>
      <c r="BM297" s="61"/>
      <c r="BN297" s="61"/>
      <c r="BO297" s="3"/>
      <c r="BP297" s="23"/>
      <c r="BQ297" s="23"/>
    </row>
    <row r="298" spans="38:69">
      <c r="AL298" s="19"/>
      <c r="AM298" s="23"/>
      <c r="AN298" s="23"/>
      <c r="AO298" s="3"/>
      <c r="AP298" s="3"/>
      <c r="AQ298" s="3"/>
      <c r="AR298" s="16"/>
      <c r="AT298" s="16"/>
      <c r="AU298" s="16"/>
      <c r="AV298" s="16"/>
      <c r="AW298" s="16"/>
      <c r="AX298" s="61"/>
      <c r="AY298" s="3"/>
      <c r="AZ298" s="3"/>
      <c r="BA298" s="16"/>
      <c r="BB298" s="16"/>
      <c r="BC298" s="16"/>
      <c r="BD298" s="61"/>
      <c r="BE298" s="3"/>
      <c r="BF298" s="16"/>
      <c r="BG298" s="61"/>
      <c r="BH298" s="61"/>
      <c r="BI298" s="3"/>
      <c r="BJ298" s="3"/>
      <c r="BK298" s="3"/>
      <c r="BL298" s="61"/>
      <c r="BM298" s="61"/>
      <c r="BN298" s="61"/>
      <c r="BO298" s="3"/>
      <c r="BP298" s="23"/>
      <c r="BQ298" s="23"/>
    </row>
    <row r="299" spans="38:69">
      <c r="AL299" s="19"/>
      <c r="AM299" s="23"/>
      <c r="AN299" s="23"/>
      <c r="AO299" s="3"/>
      <c r="AP299" s="3"/>
      <c r="AQ299" s="3"/>
      <c r="AR299" s="16"/>
      <c r="AT299" s="16"/>
      <c r="AU299" s="16"/>
      <c r="AV299" s="16"/>
      <c r="AW299" s="16"/>
      <c r="AX299" s="61"/>
      <c r="AY299" s="3"/>
      <c r="AZ299" s="3"/>
      <c r="BA299" s="16"/>
      <c r="BB299" s="16"/>
      <c r="BC299" s="16"/>
      <c r="BD299" s="61"/>
      <c r="BE299" s="3"/>
      <c r="BF299" s="16"/>
      <c r="BG299" s="61"/>
      <c r="BH299" s="61"/>
      <c r="BI299" s="3"/>
      <c r="BJ299" s="3"/>
      <c r="BK299" s="3"/>
      <c r="BL299" s="61"/>
      <c r="BM299" s="61"/>
      <c r="BN299" s="61"/>
      <c r="BO299" s="3"/>
      <c r="BP299" s="23"/>
      <c r="BQ299" s="23"/>
    </row>
    <row r="300" spans="38:69">
      <c r="AL300" s="19"/>
      <c r="AM300" s="23"/>
      <c r="AN300" s="23"/>
      <c r="AO300" s="3"/>
      <c r="AP300" s="3"/>
      <c r="AQ300" s="3"/>
      <c r="AR300" s="16"/>
      <c r="AT300" s="16"/>
      <c r="AU300" s="16"/>
      <c r="AV300" s="16"/>
      <c r="AW300" s="16"/>
      <c r="AX300" s="61"/>
      <c r="AY300" s="3"/>
      <c r="AZ300" s="3"/>
      <c r="BA300" s="16"/>
      <c r="BB300" s="16"/>
      <c r="BC300" s="16"/>
      <c r="BD300" s="61"/>
      <c r="BE300" s="3"/>
      <c r="BF300" s="16"/>
      <c r="BG300" s="61"/>
      <c r="BH300" s="61"/>
      <c r="BI300" s="3"/>
      <c r="BJ300" s="3"/>
      <c r="BK300" s="3"/>
      <c r="BL300" s="61"/>
      <c r="BM300" s="61"/>
      <c r="BN300" s="61"/>
      <c r="BO300" s="3"/>
      <c r="BP300" s="23"/>
      <c r="BQ300" s="23"/>
    </row>
    <row r="301" spans="38:69">
      <c r="AL301" s="19"/>
      <c r="AM301" s="23"/>
      <c r="AN301" s="23"/>
      <c r="AO301" s="3"/>
      <c r="AP301" s="3"/>
      <c r="AQ301" s="3"/>
      <c r="AR301" s="16"/>
      <c r="AT301" s="16"/>
      <c r="AU301" s="16"/>
      <c r="AV301" s="16"/>
      <c r="AW301" s="16"/>
      <c r="AX301" s="61"/>
      <c r="AY301" s="3"/>
      <c r="AZ301" s="3"/>
      <c r="BA301" s="16"/>
      <c r="BB301" s="16"/>
      <c r="BC301" s="16"/>
      <c r="BD301" s="61"/>
      <c r="BE301" s="3"/>
      <c r="BF301" s="16"/>
      <c r="BG301" s="61"/>
      <c r="BH301" s="61"/>
      <c r="BI301" s="3"/>
      <c r="BJ301" s="3"/>
      <c r="BK301" s="3"/>
      <c r="BL301" s="61"/>
      <c r="BM301" s="61"/>
      <c r="BN301" s="61"/>
      <c r="BO301" s="3"/>
      <c r="BP301" s="23"/>
      <c r="BQ301" s="23"/>
    </row>
    <row r="302" spans="38:69">
      <c r="AL302" s="19"/>
      <c r="AM302" s="23"/>
      <c r="AN302" s="23"/>
      <c r="AO302" s="3"/>
      <c r="AP302" s="3"/>
      <c r="AQ302" s="3"/>
      <c r="AR302" s="16"/>
      <c r="AT302" s="16"/>
      <c r="AU302" s="16"/>
      <c r="AV302" s="16"/>
      <c r="AW302" s="16"/>
      <c r="AX302" s="61"/>
      <c r="AY302" s="3"/>
      <c r="AZ302" s="3"/>
      <c r="BA302" s="16"/>
      <c r="BB302" s="16"/>
      <c r="BC302" s="16"/>
      <c r="BD302" s="61"/>
      <c r="BE302" s="3"/>
      <c r="BF302" s="16"/>
      <c r="BG302" s="61"/>
      <c r="BH302" s="61"/>
      <c r="BI302" s="3"/>
      <c r="BJ302" s="3"/>
      <c r="BK302" s="3"/>
      <c r="BL302" s="61"/>
      <c r="BM302" s="61"/>
      <c r="BN302" s="61"/>
      <c r="BO302" s="3"/>
      <c r="BP302" s="23"/>
      <c r="BQ302" s="23"/>
    </row>
    <row r="303" spans="38:69">
      <c r="AL303" s="19"/>
      <c r="AM303" s="23"/>
      <c r="AN303" s="23"/>
      <c r="AO303" s="3"/>
      <c r="AP303" s="3"/>
      <c r="AQ303" s="3"/>
      <c r="AR303" s="16"/>
      <c r="AT303" s="16"/>
      <c r="AU303" s="16"/>
      <c r="AV303" s="16"/>
      <c r="AW303" s="16"/>
      <c r="AX303" s="61"/>
      <c r="AY303" s="3"/>
      <c r="AZ303" s="3"/>
      <c r="BA303" s="16"/>
      <c r="BB303" s="16"/>
      <c r="BC303" s="16"/>
      <c r="BD303" s="61"/>
      <c r="BE303" s="3"/>
      <c r="BF303" s="16"/>
      <c r="BG303" s="61"/>
      <c r="BH303" s="61"/>
      <c r="BI303" s="3"/>
      <c r="BJ303" s="3"/>
      <c r="BK303" s="3"/>
      <c r="BL303" s="61"/>
      <c r="BM303" s="61"/>
      <c r="BN303" s="61"/>
      <c r="BO303" s="3"/>
      <c r="BP303" s="23"/>
      <c r="BQ303" s="23"/>
    </row>
    <row r="304" spans="38:69">
      <c r="AL304" s="19"/>
      <c r="AM304" s="23"/>
      <c r="AN304" s="23"/>
      <c r="AO304" s="3"/>
      <c r="AP304" s="3"/>
      <c r="AQ304" s="3"/>
      <c r="AR304" s="16"/>
      <c r="AT304" s="16"/>
      <c r="AU304" s="16"/>
      <c r="AV304" s="16"/>
      <c r="AW304" s="16"/>
      <c r="AX304" s="61"/>
      <c r="AY304" s="3"/>
      <c r="AZ304" s="3"/>
      <c r="BA304" s="16"/>
      <c r="BB304" s="16"/>
      <c r="BC304" s="16"/>
      <c r="BD304" s="61"/>
      <c r="BE304" s="3"/>
      <c r="BF304" s="16"/>
      <c r="BG304" s="61"/>
      <c r="BH304" s="61"/>
      <c r="BI304" s="3"/>
      <c r="BJ304" s="3"/>
      <c r="BK304" s="3"/>
      <c r="BL304" s="61"/>
      <c r="BM304" s="61"/>
      <c r="BN304" s="61"/>
      <c r="BO304" s="3"/>
      <c r="BP304" s="23"/>
      <c r="BQ304" s="23"/>
    </row>
    <row r="305" spans="38:69">
      <c r="AL305" s="19"/>
      <c r="AM305" s="23"/>
      <c r="AN305" s="23"/>
      <c r="AO305" s="3"/>
      <c r="AP305" s="3"/>
      <c r="AQ305" s="3"/>
      <c r="AR305" s="16"/>
      <c r="AT305" s="16"/>
      <c r="AU305" s="16"/>
      <c r="AV305" s="16"/>
      <c r="AW305" s="16"/>
      <c r="AX305" s="61"/>
      <c r="AY305" s="3"/>
      <c r="AZ305" s="3"/>
      <c r="BA305" s="16"/>
      <c r="BB305" s="16"/>
      <c r="BC305" s="16"/>
      <c r="BD305" s="61"/>
      <c r="BE305" s="3"/>
      <c r="BF305" s="16"/>
      <c r="BG305" s="61"/>
      <c r="BH305" s="61"/>
      <c r="BI305" s="3"/>
      <c r="BJ305" s="3"/>
      <c r="BK305" s="3"/>
      <c r="BL305" s="61"/>
      <c r="BM305" s="61"/>
      <c r="BN305" s="61"/>
      <c r="BO305" s="3"/>
      <c r="BP305" s="23"/>
      <c r="BQ305" s="23"/>
    </row>
    <row r="306" spans="38:69">
      <c r="AL306" s="19"/>
      <c r="AM306" s="23"/>
      <c r="AN306" s="23"/>
      <c r="AO306" s="3"/>
      <c r="AP306" s="3"/>
      <c r="AQ306" s="3"/>
      <c r="AR306" s="16"/>
      <c r="AT306" s="16"/>
      <c r="AU306" s="16"/>
      <c r="AV306" s="16"/>
      <c r="AW306" s="16"/>
      <c r="AX306" s="61"/>
      <c r="AY306" s="3"/>
      <c r="AZ306" s="3"/>
      <c r="BA306" s="16"/>
      <c r="BB306" s="16"/>
      <c r="BC306" s="16"/>
      <c r="BD306" s="61"/>
      <c r="BE306" s="3"/>
      <c r="BF306" s="16"/>
      <c r="BG306" s="61"/>
      <c r="BH306" s="61"/>
      <c r="BI306" s="3"/>
      <c r="BJ306" s="3"/>
      <c r="BK306" s="3"/>
      <c r="BL306" s="61"/>
      <c r="BM306" s="61"/>
      <c r="BN306" s="61"/>
      <c r="BO306" s="3"/>
      <c r="BP306" s="23"/>
      <c r="BQ306" s="23"/>
    </row>
    <row r="307" spans="38:69">
      <c r="AL307" s="19"/>
      <c r="AM307" s="23"/>
      <c r="AN307" s="23"/>
      <c r="AO307" s="3"/>
      <c r="AP307" s="3"/>
      <c r="AQ307" s="3"/>
      <c r="AR307" s="16"/>
      <c r="AT307" s="16"/>
      <c r="AU307" s="16"/>
      <c r="AV307" s="16"/>
      <c r="AW307" s="16"/>
      <c r="AX307" s="61"/>
      <c r="AY307" s="3"/>
      <c r="AZ307" s="3"/>
      <c r="BA307" s="16"/>
      <c r="BB307" s="16"/>
      <c r="BC307" s="16"/>
      <c r="BD307" s="61"/>
      <c r="BE307" s="3"/>
      <c r="BF307" s="16"/>
      <c r="BG307" s="61"/>
      <c r="BH307" s="61"/>
      <c r="BI307" s="3"/>
      <c r="BJ307" s="3"/>
      <c r="BK307" s="3"/>
      <c r="BL307" s="61"/>
      <c r="BM307" s="61"/>
      <c r="BN307" s="61"/>
      <c r="BO307" s="3"/>
      <c r="BP307" s="23"/>
      <c r="BQ307" s="23"/>
    </row>
    <row r="308" spans="38:69">
      <c r="AL308" s="19"/>
      <c r="AM308" s="23"/>
      <c r="AN308" s="23"/>
      <c r="AO308" s="3"/>
      <c r="AP308" s="3"/>
      <c r="AQ308" s="3"/>
      <c r="AR308" s="16"/>
      <c r="AT308" s="16"/>
      <c r="AU308" s="16"/>
      <c r="AV308" s="16"/>
      <c r="AW308" s="16"/>
      <c r="AX308" s="61"/>
      <c r="AY308" s="3"/>
      <c r="AZ308" s="3"/>
      <c r="BA308" s="16"/>
      <c r="BB308" s="16"/>
      <c r="BC308" s="16"/>
      <c r="BD308" s="61"/>
      <c r="BE308" s="3"/>
      <c r="BF308" s="16"/>
      <c r="BG308" s="61"/>
      <c r="BH308" s="61"/>
      <c r="BI308" s="3"/>
      <c r="BJ308" s="3"/>
      <c r="BK308" s="3"/>
      <c r="BL308" s="61"/>
      <c r="BM308" s="61"/>
      <c r="BN308" s="61"/>
      <c r="BO308" s="3"/>
      <c r="BP308" s="23"/>
      <c r="BQ308" s="23"/>
    </row>
    <row r="309" spans="38:69">
      <c r="AL309" s="19"/>
      <c r="AM309" s="23"/>
      <c r="AN309" s="23"/>
      <c r="AO309" s="3"/>
      <c r="AP309" s="3"/>
      <c r="AQ309" s="3"/>
      <c r="AR309" s="16"/>
      <c r="AT309" s="16"/>
      <c r="AU309" s="16"/>
      <c r="AV309" s="16"/>
      <c r="AW309" s="16"/>
      <c r="AX309" s="61"/>
      <c r="AY309" s="3"/>
      <c r="AZ309" s="3"/>
      <c r="BA309" s="16"/>
      <c r="BB309" s="16"/>
      <c r="BC309" s="16"/>
      <c r="BD309" s="61"/>
      <c r="BE309" s="3"/>
      <c r="BF309" s="16"/>
      <c r="BG309" s="61"/>
      <c r="BH309" s="61"/>
      <c r="BI309" s="3"/>
      <c r="BJ309" s="3"/>
      <c r="BK309" s="3"/>
      <c r="BL309" s="61"/>
      <c r="BM309" s="61"/>
      <c r="BN309" s="61"/>
      <c r="BO309" s="3"/>
      <c r="BP309" s="23"/>
      <c r="BQ309" s="23"/>
    </row>
    <row r="310" spans="38:69">
      <c r="BG310" s="61"/>
      <c r="BH310" s="61"/>
      <c r="BI310" s="3"/>
      <c r="BJ310" s="3"/>
      <c r="BK310" s="3"/>
      <c r="BL310" s="61"/>
      <c r="BM310" s="61"/>
      <c r="BN310" s="61"/>
      <c r="BO310" s="3"/>
      <c r="BP310" s="23"/>
      <c r="BQ310" s="23"/>
    </row>
    <row r="311" spans="38:69">
      <c r="BG311" s="61"/>
      <c r="BH311" s="61"/>
      <c r="BI311" s="3"/>
      <c r="BJ311" s="3"/>
      <c r="BK311" s="3"/>
      <c r="BL311" s="61"/>
      <c r="BM311" s="61"/>
      <c r="BN311" s="61"/>
      <c r="BO311" s="3"/>
      <c r="BP311" s="23"/>
      <c r="BQ311" s="23"/>
    </row>
  </sheetData>
  <mergeCells count="1">
    <mergeCell ref="AX5:BA5"/>
  </mergeCells>
  <conditionalFormatting sqref="AJ10:AJ14">
    <cfRule type="cellIs" dxfId="181" priority="16" operator="lessThan">
      <formula>0</formula>
    </cfRule>
    <cfRule type="cellIs" dxfId="180" priority="17" operator="greaterThan">
      <formula>0</formula>
    </cfRule>
  </conditionalFormatting>
  <conditionalFormatting sqref="AQ10:AQ14">
    <cfRule type="cellIs" dxfId="179" priority="14" operator="lessThan">
      <formula>0</formula>
    </cfRule>
    <cfRule type="cellIs" dxfId="178" priority="15" operator="greaterThan">
      <formula>0</formula>
    </cfRule>
  </conditionalFormatting>
  <conditionalFormatting sqref="AM10:AM14">
    <cfRule type="cellIs" dxfId="177" priority="1" operator="lessThan">
      <formula>0</formula>
    </cfRule>
    <cfRule type="cellIs" dxfId="176" priority="2" operator="greaterThan">
      <formula>0</formula>
    </cfRule>
    <cfRule type="cellIs" dxfId="175" priority="13" operator="greaterThan">
      <formula>0</formula>
    </cfRule>
  </conditionalFormatting>
  <conditionalFormatting sqref="AO10:AO14">
    <cfRule type="cellIs" dxfId="174" priority="11" operator="lessThan">
      <formula>0</formula>
    </cfRule>
    <cfRule type="cellIs" dxfId="173" priority="12" operator="greaterThan">
      <formula>0</formula>
    </cfRule>
  </conditionalFormatting>
  <conditionalFormatting sqref="AF10:AF14">
    <cfRule type="cellIs" dxfId="172" priority="9" operator="lessThan">
      <formula>0</formula>
    </cfRule>
    <cfRule type="cellIs" dxfId="171" priority="10" operator="greaterThan">
      <formula>0</formula>
    </cfRule>
  </conditionalFormatting>
  <conditionalFormatting sqref="AH10:AH14">
    <cfRule type="cellIs" dxfId="170" priority="7" operator="lessThan">
      <formula>0</formula>
    </cfRule>
    <cfRule type="cellIs" dxfId="169" priority="8" operator="greaterThan">
      <formula>0</formula>
    </cfRule>
  </conditionalFormatting>
  <conditionalFormatting sqref="AS10:AS14">
    <cfRule type="cellIs" dxfId="168" priority="5" operator="lessThan">
      <formula>0</formula>
    </cfRule>
    <cfRule type="cellIs" dxfId="167" priority="6" operator="greaterThan">
      <formula>0</formula>
    </cfRule>
  </conditionalFormatting>
  <conditionalFormatting sqref="BE10:BE14">
    <cfRule type="cellIs" dxfId="166" priority="3" operator="lessThan">
      <formula>0</formula>
    </cfRule>
    <cfRule type="cellIs" dxfId="165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H213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2" sqref="B2"/>
    </sheetView>
  </sheetViews>
  <sheetFormatPr baseColWidth="10" defaultRowHeight="15"/>
  <cols>
    <col min="1" max="1" width="1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6.08984375" customWidth="1"/>
    <col min="9" max="9" width="6" style="101" customWidth="1"/>
    <col min="10" max="10" width="5" style="101" customWidth="1"/>
    <col min="11" max="11" width="5.54296875" style="101" customWidth="1"/>
    <col min="12" max="12" width="1.6328125" style="101" customWidth="1"/>
    <col min="13" max="13" width="6.1796875" style="101" customWidth="1"/>
    <col min="14" max="14" width="1.90625" style="101" customWidth="1"/>
    <col min="15" max="15" width="6.90625" customWidth="1"/>
    <col min="16" max="16" width="5.1796875" customWidth="1"/>
    <col min="17" max="17" width="2.08984375" style="465" customWidth="1"/>
    <col min="18" max="18" width="7.08984375" style="482" customWidth="1"/>
    <col min="19" max="19" width="1.36328125" style="482" customWidth="1"/>
    <col min="20" max="20" width="7.81640625" style="482" customWidth="1"/>
    <col min="21" max="21" width="1.54296875" style="482" customWidth="1"/>
    <col min="22" max="22" width="6.1796875" style="1" customWidth="1"/>
    <col min="23" max="23" width="5.1796875" customWidth="1"/>
    <col min="24" max="24" width="7.54296875" customWidth="1"/>
    <col min="25" max="25" width="5" customWidth="1"/>
    <col min="26" max="26" width="6.54296875" style="101" customWidth="1"/>
    <col min="27" max="27" width="4.90625" style="101" customWidth="1"/>
    <col min="28" max="28" width="5.08984375" style="11" customWidth="1"/>
    <col min="29" max="29" width="5" style="11" customWidth="1"/>
    <col min="30" max="30" width="5.08984375" style="101" customWidth="1"/>
    <col min="31" max="31" width="5.6328125" customWidth="1"/>
    <col min="32" max="32" width="4.54296875" customWidth="1"/>
    <col min="33" max="33" width="5.453125" customWidth="1"/>
    <col min="34" max="34" width="1.1796875" customWidth="1"/>
    <col min="35" max="35" width="6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60">
      <c r="A1" s="47"/>
      <c r="B1" s="47"/>
      <c r="C1" s="47"/>
      <c r="D1" s="47"/>
      <c r="E1" s="47"/>
      <c r="F1" s="47"/>
      <c r="G1" s="47"/>
      <c r="H1" s="47"/>
      <c r="I1" s="96"/>
      <c r="J1" s="96"/>
      <c r="K1" s="96"/>
      <c r="L1" s="96"/>
      <c r="M1" s="96"/>
      <c r="N1" s="96"/>
      <c r="O1" s="47"/>
      <c r="P1" s="47"/>
      <c r="Q1" s="47"/>
      <c r="R1" s="47"/>
      <c r="S1" s="47"/>
      <c r="T1" s="47"/>
      <c r="U1" s="47"/>
      <c r="V1" s="160"/>
      <c r="W1" s="47"/>
      <c r="X1" s="47"/>
      <c r="Y1" s="47"/>
      <c r="Z1" s="96"/>
      <c r="AA1" s="96"/>
      <c r="AB1" s="75"/>
      <c r="AC1" s="75"/>
      <c r="AD1" s="96"/>
      <c r="AE1" s="47"/>
      <c r="AF1" s="47"/>
      <c r="AG1" s="47"/>
      <c r="AH1" s="47"/>
      <c r="AI1" s="75"/>
      <c r="AJ1" s="47"/>
      <c r="AK1" s="23"/>
      <c r="AL1" s="23"/>
      <c r="AM1" s="23"/>
    </row>
    <row r="2" spans="1:60" ht="31.8">
      <c r="A2" s="47"/>
      <c r="B2" s="47"/>
      <c r="C2" s="146" t="s">
        <v>430</v>
      </c>
      <c r="D2" s="146"/>
      <c r="E2" s="146"/>
      <c r="F2" s="146"/>
      <c r="G2" s="146"/>
      <c r="H2" s="146" t="str">
        <f>+År!B2</f>
        <v>DIELAM:</v>
      </c>
      <c r="I2" s="96"/>
      <c r="J2" s="96"/>
      <c r="K2" s="96"/>
      <c r="L2" s="96"/>
      <c r="M2" s="96"/>
      <c r="N2" s="96"/>
      <c r="O2" s="47"/>
      <c r="P2" s="47"/>
      <c r="Q2" s="47"/>
      <c r="R2" s="47"/>
      <c r="S2" s="47"/>
      <c r="T2" s="47"/>
      <c r="U2" s="47"/>
      <c r="V2" s="160"/>
      <c r="W2" s="47"/>
      <c r="X2" s="47"/>
      <c r="Y2" s="47"/>
      <c r="Z2" s="96"/>
      <c r="AA2" s="96"/>
      <c r="AB2" s="75"/>
      <c r="AC2" s="75"/>
      <c r="AD2" s="96"/>
      <c r="AE2" s="47"/>
      <c r="AF2" s="47"/>
      <c r="AG2" s="47"/>
      <c r="AH2" s="47"/>
      <c r="AI2" s="75"/>
      <c r="AJ2" s="47"/>
      <c r="AK2" s="23"/>
      <c r="AL2" s="23"/>
      <c r="AM2" s="23"/>
    </row>
    <row r="3" spans="1:60" ht="19.5" customHeight="1">
      <c r="A3" s="47"/>
      <c r="B3" s="47"/>
      <c r="C3" s="146"/>
      <c r="D3" s="146"/>
      <c r="E3" s="146"/>
      <c r="F3" s="146"/>
      <c r="G3" s="146"/>
      <c r="H3" s="146"/>
      <c r="I3" s="96"/>
      <c r="J3" s="96"/>
      <c r="K3" s="96"/>
      <c r="L3" s="96"/>
      <c r="M3" s="96"/>
      <c r="N3" s="96"/>
      <c r="O3" s="47"/>
      <c r="P3" s="47"/>
      <c r="Q3" s="47"/>
      <c r="R3" s="47"/>
      <c r="S3" s="47"/>
      <c r="T3" s="47"/>
      <c r="U3" s="47"/>
      <c r="V3" s="160"/>
      <c r="W3" s="47"/>
      <c r="X3" s="47"/>
      <c r="Y3" s="47"/>
      <c r="Z3" s="96"/>
      <c r="AA3" s="96"/>
      <c r="AB3" s="75"/>
      <c r="AC3" s="75"/>
      <c r="AD3" s="96"/>
      <c r="AE3" s="47"/>
      <c r="AF3" s="47"/>
      <c r="AG3" s="47"/>
      <c r="AH3" s="47"/>
      <c r="AI3" s="75"/>
      <c r="AJ3" s="47"/>
      <c r="AK3" s="23"/>
      <c r="AL3" s="23"/>
      <c r="AM3" s="23"/>
    </row>
    <row r="4" spans="1:60">
      <c r="A4" s="47"/>
      <c r="B4" s="47"/>
      <c r="C4" s="47"/>
      <c r="D4" s="47"/>
      <c r="E4" s="47"/>
      <c r="F4" s="47"/>
      <c r="G4" s="47"/>
      <c r="H4" s="47"/>
      <c r="I4" s="96"/>
      <c r="J4" s="96"/>
      <c r="K4" s="96"/>
      <c r="L4" s="96"/>
      <c r="M4" s="96"/>
      <c r="N4" s="96"/>
      <c r="O4" s="47"/>
      <c r="P4" s="47"/>
      <c r="Q4" s="47"/>
      <c r="R4" s="47"/>
      <c r="S4" s="47"/>
      <c r="T4" s="47"/>
      <c r="U4" s="47"/>
      <c r="V4" s="160"/>
      <c r="W4" s="47"/>
      <c r="X4" s="47"/>
      <c r="Y4" s="47"/>
      <c r="Z4" s="96"/>
      <c r="AA4" s="96"/>
      <c r="AB4" s="75"/>
      <c r="AC4" s="75"/>
      <c r="AD4" s="96"/>
      <c r="AE4" s="47"/>
      <c r="AF4" s="47"/>
      <c r="AG4" s="47"/>
      <c r="AH4" s="47"/>
      <c r="AI4" s="75"/>
      <c r="AJ4" s="47"/>
      <c r="AK4" s="23"/>
      <c r="AL4" s="23"/>
      <c r="AM4" s="23"/>
    </row>
    <row r="5" spans="1:60" ht="24.6">
      <c r="A5" s="47"/>
      <c r="B5" s="47"/>
      <c r="C5" s="47"/>
      <c r="D5" s="47"/>
      <c r="E5" s="150" t="s">
        <v>5</v>
      </c>
      <c r="F5" s="150"/>
      <c r="G5" s="147">
        <f>+År!N2</f>
        <v>52</v>
      </c>
      <c r="H5" s="149"/>
      <c r="I5" s="153"/>
      <c r="J5" s="154"/>
      <c r="K5" s="154"/>
      <c r="L5" s="154"/>
      <c r="M5" s="153" t="s">
        <v>431</v>
      </c>
      <c r="N5" s="153"/>
      <c r="O5" s="149"/>
      <c r="P5" s="149"/>
      <c r="Q5" s="149"/>
      <c r="R5" s="149"/>
      <c r="S5" s="149"/>
      <c r="T5" s="149"/>
      <c r="U5" s="149"/>
      <c r="V5" s="161"/>
      <c r="W5" s="149"/>
      <c r="X5" s="500">
        <f>SUM(G10:G13)</f>
        <v>1903</v>
      </c>
      <c r="Y5" s="501"/>
      <c r="Z5" s="96"/>
      <c r="AA5" s="96"/>
      <c r="AB5" s="75"/>
      <c r="AC5" s="75"/>
      <c r="AD5" s="75"/>
      <c r="AE5" s="96"/>
      <c r="AF5" s="47"/>
      <c r="AG5" s="47"/>
      <c r="AH5" s="75"/>
      <c r="AI5" s="47"/>
      <c r="AJ5" s="75"/>
      <c r="AK5" s="23"/>
      <c r="AL5" s="23"/>
      <c r="AM5" s="23"/>
      <c r="AN5" s="23"/>
      <c r="BG5" s="23"/>
      <c r="BH5" s="23"/>
    </row>
    <row r="6" spans="1:60" ht="19.5" customHeight="1">
      <c r="A6" s="47"/>
      <c r="B6" s="47"/>
      <c r="C6" s="47"/>
      <c r="D6" s="50"/>
      <c r="E6" s="50"/>
      <c r="F6" s="50"/>
      <c r="G6" s="50"/>
      <c r="H6" s="50"/>
      <c r="I6" s="155"/>
      <c r="J6" s="155"/>
      <c r="K6" s="155"/>
      <c r="L6" s="155"/>
      <c r="M6" s="155"/>
      <c r="N6" s="155"/>
      <c r="O6" s="47"/>
      <c r="P6" s="47"/>
      <c r="Q6" s="47"/>
      <c r="R6" s="47"/>
      <c r="S6" s="47"/>
      <c r="T6" s="47"/>
      <c r="U6" s="47"/>
      <c r="V6" s="162"/>
      <c r="W6" s="47"/>
      <c r="X6" s="47"/>
      <c r="Y6" s="82"/>
      <c r="Z6" s="96"/>
      <c r="AA6" s="96"/>
      <c r="AB6" s="75"/>
      <c r="AC6" s="75"/>
      <c r="AD6" s="96"/>
      <c r="AE6" s="47"/>
      <c r="AF6" s="47"/>
      <c r="AG6" s="47"/>
      <c r="AH6" s="47"/>
      <c r="AI6" s="483" t="s">
        <v>2</v>
      </c>
      <c r="AJ6" s="47"/>
      <c r="AK6" s="23"/>
      <c r="AL6" s="23"/>
      <c r="AM6" s="23"/>
    </row>
    <row r="7" spans="1:60" ht="17.25" customHeight="1">
      <c r="A7" s="47"/>
      <c r="B7" s="47"/>
      <c r="C7" s="47"/>
      <c r="D7" s="47"/>
      <c r="E7" s="2" t="s">
        <v>2</v>
      </c>
      <c r="F7" s="47"/>
      <c r="G7" s="47"/>
      <c r="H7" s="47"/>
      <c r="I7" s="96"/>
      <c r="J7" s="96"/>
      <c r="K7" s="96"/>
      <c r="L7" s="96"/>
      <c r="M7" s="155"/>
      <c r="N7" s="155"/>
      <c r="O7" s="47"/>
      <c r="P7" s="47"/>
      <c r="Q7" s="47"/>
      <c r="R7" s="47"/>
      <c r="S7" s="47"/>
      <c r="T7" s="47"/>
      <c r="U7" s="47"/>
      <c r="V7" s="2" t="s">
        <v>22</v>
      </c>
      <c r="W7" s="47"/>
      <c r="X7" s="2" t="s">
        <v>22</v>
      </c>
      <c r="Y7" s="47"/>
      <c r="Z7" s="96"/>
      <c r="AA7" s="96"/>
      <c r="AB7" s="132" t="s">
        <v>526</v>
      </c>
      <c r="AC7" s="132"/>
      <c r="AD7" s="111"/>
      <c r="AE7" s="54" t="s">
        <v>417</v>
      </c>
      <c r="AF7" s="47"/>
      <c r="AG7" s="47"/>
      <c r="AH7" s="47"/>
      <c r="AI7" s="18" t="s">
        <v>8</v>
      </c>
      <c r="AJ7" s="47"/>
      <c r="AK7" s="23"/>
      <c r="AL7" s="23"/>
      <c r="AM7" s="23"/>
    </row>
    <row r="8" spans="1:60" ht="15.6">
      <c r="A8" s="47"/>
      <c r="B8" s="47"/>
      <c r="C8" s="47"/>
      <c r="D8" s="47"/>
      <c r="E8" s="2" t="s">
        <v>495</v>
      </c>
      <c r="F8" s="47"/>
      <c r="G8" s="2" t="s">
        <v>2</v>
      </c>
      <c r="H8" s="47"/>
      <c r="I8" s="60" t="s">
        <v>2</v>
      </c>
      <c r="J8" s="96"/>
      <c r="K8" s="60" t="s">
        <v>1</v>
      </c>
      <c r="L8" s="96"/>
      <c r="M8" s="104" t="s">
        <v>2</v>
      </c>
      <c r="N8" s="104"/>
      <c r="O8" s="2" t="s">
        <v>22</v>
      </c>
      <c r="P8" s="47"/>
      <c r="Q8" s="47"/>
      <c r="R8" s="54" t="s">
        <v>22</v>
      </c>
      <c r="S8" s="54"/>
      <c r="T8" s="54" t="s">
        <v>22</v>
      </c>
      <c r="U8" s="47"/>
      <c r="V8" s="163" t="s">
        <v>493</v>
      </c>
      <c r="W8" s="47"/>
      <c r="X8" s="2" t="s">
        <v>497</v>
      </c>
      <c r="Y8" s="47"/>
      <c r="Z8" s="60" t="s">
        <v>527</v>
      </c>
      <c r="AA8" s="96"/>
      <c r="AB8" s="132" t="s">
        <v>529</v>
      </c>
      <c r="AC8" s="132"/>
      <c r="AD8" s="111"/>
      <c r="AE8" s="2"/>
      <c r="AF8" s="2" t="s">
        <v>493</v>
      </c>
      <c r="AG8" s="2" t="s">
        <v>418</v>
      </c>
      <c r="AH8" s="47"/>
      <c r="AI8" s="18" t="s">
        <v>71</v>
      </c>
      <c r="AJ8" s="47"/>
      <c r="AK8" s="23"/>
      <c r="AL8" s="23"/>
      <c r="AM8" s="23"/>
    </row>
    <row r="9" spans="1:60" ht="15.6">
      <c r="A9" s="47"/>
      <c r="B9" s="2" t="s">
        <v>91</v>
      </c>
      <c r="C9" s="2" t="s">
        <v>430</v>
      </c>
      <c r="D9" s="3"/>
      <c r="E9" s="53" t="s">
        <v>496</v>
      </c>
      <c r="F9" s="123" t="s">
        <v>498</v>
      </c>
      <c r="G9" s="53" t="s">
        <v>8</v>
      </c>
      <c r="H9" s="123" t="s">
        <v>498</v>
      </c>
      <c r="I9" s="97" t="s">
        <v>408</v>
      </c>
      <c r="J9" s="156" t="s">
        <v>498</v>
      </c>
      <c r="K9" s="97" t="s">
        <v>408</v>
      </c>
      <c r="L9" s="96"/>
      <c r="M9" s="104" t="s">
        <v>673</v>
      </c>
      <c r="N9" s="104"/>
      <c r="O9" s="53" t="s">
        <v>44</v>
      </c>
      <c r="P9" s="123" t="s">
        <v>498</v>
      </c>
      <c r="Q9" s="47"/>
      <c r="R9" s="54" t="s">
        <v>691</v>
      </c>
      <c r="S9" s="54"/>
      <c r="T9" s="54" t="s">
        <v>674</v>
      </c>
      <c r="U9" s="47"/>
      <c r="V9" s="164" t="s">
        <v>494</v>
      </c>
      <c r="W9" s="123" t="s">
        <v>498</v>
      </c>
      <c r="X9" s="53" t="s">
        <v>419</v>
      </c>
      <c r="Y9" s="123" t="s">
        <v>498</v>
      </c>
      <c r="Z9" s="97" t="s">
        <v>500</v>
      </c>
      <c r="AA9" s="156" t="s">
        <v>498</v>
      </c>
      <c r="AB9" s="132" t="s">
        <v>530</v>
      </c>
      <c r="AC9" s="132" t="s">
        <v>531</v>
      </c>
      <c r="AD9" s="111" t="s">
        <v>532</v>
      </c>
      <c r="AE9" s="53" t="s">
        <v>1</v>
      </c>
      <c r="AF9" s="53" t="s">
        <v>494</v>
      </c>
      <c r="AG9" s="53" t="s">
        <v>528</v>
      </c>
      <c r="AH9" s="47"/>
      <c r="AI9" s="165" t="s">
        <v>554</v>
      </c>
      <c r="AJ9" s="47"/>
      <c r="AK9" s="23"/>
      <c r="AL9" s="23"/>
      <c r="AM9" s="23"/>
      <c r="AT9" s="4"/>
    </row>
    <row r="10" spans="1:60" ht="15.6">
      <c r="A10" s="47"/>
      <c r="B10" s="94">
        <f>+'Ark1'!C171</f>
        <v>2024</v>
      </c>
      <c r="C10" s="94">
        <f>+'Ark1'!G171</f>
        <v>1</v>
      </c>
      <c r="D10" s="95" t="str">
        <f>VLOOKUP(C10,$AN$11:$AO$15,2)</f>
        <v>Øst</v>
      </c>
      <c r="E10" s="94">
        <f>+'Ark1'!Q171</f>
        <v>58</v>
      </c>
      <c r="F10" s="106">
        <f>+E10-E15</f>
        <v>6</v>
      </c>
      <c r="G10" s="94">
        <f>+'Ark1'!R171</f>
        <v>438</v>
      </c>
      <c r="H10" s="106">
        <f>+G10-G15</f>
        <v>-175</v>
      </c>
      <c r="I10" s="98">
        <f>+'Ark1'!AG171</f>
        <v>23.016290068313193</v>
      </c>
      <c r="J10" s="157">
        <f>+I10-I15</f>
        <v>0.85432332933994815</v>
      </c>
      <c r="K10" s="98">
        <f>+'Ark1'!AH171</f>
        <v>21.788624600814934</v>
      </c>
      <c r="L10" s="96"/>
      <c r="M10" s="18">
        <f>+'Ark1'!AJ171</f>
        <v>438</v>
      </c>
      <c r="N10" s="104"/>
      <c r="O10" s="95">
        <f>+'Ark1'!U171</f>
        <v>14.455707762557092</v>
      </c>
      <c r="P10" s="124">
        <f>+O10-O15</f>
        <v>0.59844838245919618</v>
      </c>
      <c r="Q10" s="47"/>
      <c r="R10" s="484">
        <f>+'Ark1'!AK171</f>
        <v>84.988812785388149</v>
      </c>
      <c r="S10" s="160"/>
      <c r="T10" s="484">
        <f>+'Ark1'!AL171</f>
        <v>23.422147641371641</v>
      </c>
      <c r="U10" s="47"/>
      <c r="V10" s="95">
        <f>+'Ark1'!S171</f>
        <v>9.1894977168949765</v>
      </c>
      <c r="W10" s="124">
        <f>+V10-V15</f>
        <v>0.47008499258828707</v>
      </c>
      <c r="X10" s="95">
        <f>+'Ark1'!T171</f>
        <v>6.7397260273972606</v>
      </c>
      <c r="Y10" s="124">
        <f>+X10-X15</f>
        <v>0.10677333571700043</v>
      </c>
      <c r="Z10" s="98">
        <f>+'Ark1'!W171</f>
        <v>11.643835616438356</v>
      </c>
      <c r="AA10" s="157">
        <f>+Z10-Z15</f>
        <v>-1.8961317571342402</v>
      </c>
      <c r="AB10" s="151">
        <f>+'Ark1'!X171</f>
        <v>19.406392694063928</v>
      </c>
      <c r="AC10" s="151">
        <f>+'Ark1'!Y171</f>
        <v>0.91324200913242015</v>
      </c>
      <c r="AD10" s="98">
        <f>+'Ark1'!Z171</f>
        <v>0</v>
      </c>
      <c r="AE10" s="95">
        <f>+'Ark1'!AA171</f>
        <v>2.8650470883925161</v>
      </c>
      <c r="AF10" s="95">
        <f>+'Ark1'!AB171</f>
        <v>1.2137639949277372</v>
      </c>
      <c r="AG10" s="95">
        <f>+'Ark1'!AC171</f>
        <v>1.6248138404947203</v>
      </c>
      <c r="AH10" s="47"/>
      <c r="AI10" s="151">
        <f>+G10/E10</f>
        <v>7.5517241379310347</v>
      </c>
      <c r="AJ10" s="47"/>
      <c r="AK10" s="23"/>
      <c r="AL10" s="23"/>
      <c r="AM10" s="23"/>
      <c r="AT10" s="51"/>
    </row>
    <row r="11" spans="1:60" ht="15.6">
      <c r="A11" s="47"/>
      <c r="B11" s="94">
        <f>+'Ark1'!C172</f>
        <v>2024</v>
      </c>
      <c r="C11" s="94">
        <f>+'Ark1'!G172</f>
        <v>2</v>
      </c>
      <c r="D11" s="95" t="str">
        <f>VLOOKUP(C11,$AN$11:$AO$15,2)</f>
        <v>Vest</v>
      </c>
      <c r="E11" s="94">
        <f>+'Ark1'!Q172</f>
        <v>125</v>
      </c>
      <c r="F11" s="106">
        <f>+E11-E16</f>
        <v>-47</v>
      </c>
      <c r="G11" s="94">
        <f>+'Ark1'!R172</f>
        <v>1464</v>
      </c>
      <c r="H11" s="106">
        <f>+G11-G16</f>
        <v>-625</v>
      </c>
      <c r="I11" s="98">
        <f>+'Ark1'!AG172</f>
        <v>76.931161324224902</v>
      </c>
      <c r="J11" s="157">
        <f>+I11-I16</f>
        <v>1.4069386199588081</v>
      </c>
      <c r="K11" s="98">
        <f>+'Ark1'!AH172</f>
        <v>78.134979627794252</v>
      </c>
      <c r="L11" s="96"/>
      <c r="M11" s="18">
        <f>+'Ark1'!AJ172</f>
        <v>1445</v>
      </c>
      <c r="N11" s="104"/>
      <c r="O11" s="95">
        <f>+'Ark1'!U172</f>
        <v>15.509153005464469</v>
      </c>
      <c r="P11" s="124">
        <f>+O11-O16</f>
        <v>-0.14551429946614292</v>
      </c>
      <c r="Q11" s="47"/>
      <c r="R11" s="484">
        <f>+'Ark1'!AK172</f>
        <v>85.187128027681695</v>
      </c>
      <c r="S11" s="160"/>
      <c r="T11" s="484">
        <f>+'Ark1'!AL172</f>
        <v>25.037840008881911</v>
      </c>
      <c r="U11" s="47"/>
      <c r="V11" s="95">
        <f>+'Ark1'!S172</f>
        <v>9.5689890710382528</v>
      </c>
      <c r="W11" s="124">
        <f>+V11-V16</f>
        <v>0.63121980344610407</v>
      </c>
      <c r="X11" s="95">
        <f>+'Ark1'!T172</f>
        <v>7.0594262295081984</v>
      </c>
      <c r="Y11" s="124">
        <f>+X11-X16</f>
        <v>0.52041234726789298</v>
      </c>
      <c r="Z11" s="98">
        <f>+'Ark1'!W172</f>
        <v>12.295081967213116</v>
      </c>
      <c r="AA11" s="157">
        <f>+Z11-Z16</f>
        <v>4.3965659308320735</v>
      </c>
      <c r="AB11" s="151">
        <f>+'Ark1'!X172</f>
        <v>40.368852459016402</v>
      </c>
      <c r="AC11" s="151">
        <f>+'Ark1'!Y172</f>
        <v>1.2978142076502732</v>
      </c>
      <c r="AD11" s="98">
        <f>+'Ark1'!Z172</f>
        <v>0</v>
      </c>
      <c r="AE11" s="95">
        <f>+'Ark1'!AA172</f>
        <v>2.8931256082883277</v>
      </c>
      <c r="AF11" s="95">
        <f>+'Ark1'!AB172</f>
        <v>1.1956867221749479</v>
      </c>
      <c r="AG11" s="95">
        <f>+'Ark1'!AC172</f>
        <v>1.3489091722352657</v>
      </c>
      <c r="AH11" s="47"/>
      <c r="AI11" s="151">
        <f>+G11/E11</f>
        <v>11.712</v>
      </c>
      <c r="AJ11" s="47"/>
      <c r="AK11" s="23"/>
      <c r="AL11" s="23"/>
      <c r="AM11" s="23"/>
      <c r="AN11">
        <v>1</v>
      </c>
      <c r="AO11" t="s">
        <v>440</v>
      </c>
      <c r="AT11" s="51"/>
    </row>
    <row r="12" spans="1:60" ht="15.6">
      <c r="A12" s="47"/>
      <c r="B12" s="94">
        <f>+'Ark1'!C173</f>
        <v>2024</v>
      </c>
      <c r="C12" s="94">
        <f>+'Ark1'!G173</f>
        <v>3</v>
      </c>
      <c r="D12" s="95" t="str">
        <f>VLOOKUP(C12,$AN$11:$AO$15,2)</f>
        <v>Midt</v>
      </c>
      <c r="E12" s="94">
        <f>+'Ark1'!Q173</f>
        <v>1</v>
      </c>
      <c r="F12" s="106">
        <f>+E12-E17</f>
        <v>-5</v>
      </c>
      <c r="G12" s="94">
        <f>+'Ark1'!R173</f>
        <v>1</v>
      </c>
      <c r="H12" s="106">
        <f>+G12-G17</f>
        <v>-31</v>
      </c>
      <c r="I12" s="98">
        <f>+'Ark1'!AG173</f>
        <v>5.2548607461902243E-2</v>
      </c>
      <c r="J12" s="157">
        <f>+I12-I17</f>
        <v>-1.1043566709184307</v>
      </c>
      <c r="K12" s="98">
        <f>+'Ark1'!AH173</f>
        <v>7.639577139081602E-2</v>
      </c>
      <c r="L12" s="96"/>
      <c r="M12" s="18">
        <f>+'Ark1'!AJ173</f>
        <v>1</v>
      </c>
      <c r="N12" s="104"/>
      <c r="O12" s="95">
        <f>+'Ark1'!U173</f>
        <v>22.2</v>
      </c>
      <c r="P12" s="124">
        <f>+O12-O17</f>
        <v>7.5437500000000028</v>
      </c>
      <c r="Q12" s="47"/>
      <c r="R12" s="484">
        <f>+'Ark1'!AK173</f>
        <v>114.9</v>
      </c>
      <c r="S12" s="160"/>
      <c r="T12" s="484">
        <f>+'Ark1'!AL173</f>
        <v>14.63500544618984</v>
      </c>
      <c r="U12" s="47"/>
      <c r="V12" s="95">
        <f>+'Ark1'!S173</f>
        <v>3</v>
      </c>
      <c r="W12" s="124">
        <f>+V12-V17</f>
        <v>-5.9375</v>
      </c>
      <c r="X12" s="95">
        <f>+'Ark1'!T173</f>
        <v>4</v>
      </c>
      <c r="Y12" s="124">
        <f>+X12-X17</f>
        <v>-2.84375</v>
      </c>
      <c r="Z12" s="98">
        <f>+'Ark1'!W173</f>
        <v>0</v>
      </c>
      <c r="AA12" s="157">
        <f>+Z12-Z17</f>
        <v>-12.5</v>
      </c>
      <c r="AB12" s="151">
        <f>+'Ark1'!X173</f>
        <v>100</v>
      </c>
      <c r="AC12" s="151">
        <f>+'Ark1'!Y173</f>
        <v>0</v>
      </c>
      <c r="AD12" s="98">
        <f>+'Ark1'!Z173</f>
        <v>0</v>
      </c>
      <c r="AE12" s="95">
        <f>+'Ark1'!AA173</f>
        <v>0</v>
      </c>
      <c r="AF12" s="95">
        <f>+'Ark1'!AB173</f>
        <v>0</v>
      </c>
      <c r="AG12" s="95">
        <f>+'Ark1'!AC173</f>
        <v>0</v>
      </c>
      <c r="AH12" s="47"/>
      <c r="AI12" s="151">
        <f>+G12/E12</f>
        <v>1</v>
      </c>
      <c r="AJ12" s="47"/>
      <c r="AK12" s="23"/>
      <c r="AL12" s="23"/>
      <c r="AM12" s="23"/>
      <c r="AN12">
        <v>2</v>
      </c>
      <c r="AO12" t="s">
        <v>111</v>
      </c>
      <c r="AT12" s="51"/>
    </row>
    <row r="13" spans="1:60" ht="15" customHeight="1">
      <c r="A13" s="47"/>
      <c r="B13" s="94">
        <f>+'Ark1'!C174</f>
        <v>2024</v>
      </c>
      <c r="C13" s="94">
        <f>+'Ark1'!G174</f>
        <v>4</v>
      </c>
      <c r="D13" s="95" t="str">
        <f>VLOOKUP(C13,$AN$11:$AO$15,2)</f>
        <v>Nord</v>
      </c>
      <c r="E13" s="94">
        <f>+'Ark1'!Q174</f>
        <v>0</v>
      </c>
      <c r="F13" s="106">
        <f>+E13-E18</f>
        <v>-6</v>
      </c>
      <c r="G13" s="94">
        <f>+'Ark1'!R174</f>
        <v>0</v>
      </c>
      <c r="H13" s="106">
        <f>+G13-G18</f>
        <v>-32</v>
      </c>
      <c r="I13" s="98">
        <f>+'Ark1'!AG174</f>
        <v>0</v>
      </c>
      <c r="J13" s="157">
        <f>+I13-I18</f>
        <v>-1.1569052783803329</v>
      </c>
      <c r="K13" s="98">
        <f>+'Ark1'!AH174</f>
        <v>0</v>
      </c>
      <c r="L13" s="96"/>
      <c r="M13" s="18">
        <f>+'Ark1'!AJ174</f>
        <v>0</v>
      </c>
      <c r="N13" s="104"/>
      <c r="O13" s="95">
        <f>+'Ark1'!U174</f>
        <v>0</v>
      </c>
      <c r="P13" s="124">
        <f>+O13-O18</f>
        <v>-11.178124999999998</v>
      </c>
      <c r="Q13" s="47"/>
      <c r="R13" s="484">
        <f>+'Ark1'!AK174</f>
        <v>0</v>
      </c>
      <c r="S13" s="160"/>
      <c r="T13" s="484">
        <f>+'Ark1'!AL174</f>
        <v>0</v>
      </c>
      <c r="U13" s="47"/>
      <c r="V13" s="95">
        <f>+'Ark1'!S174</f>
        <v>0</v>
      </c>
      <c r="W13" s="124">
        <f>+V13-V18</f>
        <v>-6.625</v>
      </c>
      <c r="X13" s="95">
        <f>+'Ark1'!T174</f>
        <v>0</v>
      </c>
      <c r="Y13" s="124">
        <f>+X13-X18</f>
        <v>-5.125</v>
      </c>
      <c r="Z13" s="98">
        <f>+'Ark1'!W174</f>
        <v>0</v>
      </c>
      <c r="AA13" s="157">
        <f>+Z13-Z18</f>
        <v>-6.25</v>
      </c>
      <c r="AB13" s="151">
        <f>+'Ark1'!X174</f>
        <v>0</v>
      </c>
      <c r="AC13" s="151">
        <f>+'Ark1'!Y174</f>
        <v>0</v>
      </c>
      <c r="AD13" s="98">
        <f>+'Ark1'!Z174</f>
        <v>0</v>
      </c>
      <c r="AE13" s="95">
        <f>+'Ark1'!AA174</f>
        <v>0</v>
      </c>
      <c r="AF13" s="95">
        <f>+'Ark1'!AB174</f>
        <v>0</v>
      </c>
      <c r="AG13" s="95">
        <f>+'Ark1'!AC174</f>
        <v>0</v>
      </c>
      <c r="AH13" s="47"/>
      <c r="AI13" s="151" t="e">
        <f>+G13/E13</f>
        <v>#DIV/0!</v>
      </c>
      <c r="AJ13" s="47"/>
      <c r="AK13" s="23"/>
      <c r="AL13" s="23"/>
      <c r="AM13" s="23"/>
      <c r="AN13">
        <v>3</v>
      </c>
      <c r="AO13" t="s">
        <v>601</v>
      </c>
      <c r="AT13" s="51"/>
    </row>
    <row r="14" spans="1:60" s="482" customForma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23"/>
      <c r="AL14" s="23"/>
      <c r="AM14" s="23"/>
      <c r="AT14" s="51"/>
    </row>
    <row r="15" spans="1:60" ht="15.6">
      <c r="A15" s="47"/>
      <c r="B15" s="94">
        <f>+'Ark1'!C175</f>
        <v>2023</v>
      </c>
      <c r="C15" s="94">
        <f>+'Ark1'!G175</f>
        <v>1</v>
      </c>
      <c r="D15" s="95" t="str">
        <f>VLOOKUP(C15,$AN$11:$AO$15,2)</f>
        <v>Øst</v>
      </c>
      <c r="E15" s="94">
        <f>+'Ark1'!Q175</f>
        <v>52</v>
      </c>
      <c r="F15" s="106">
        <f>+E15-E20</f>
        <v>3</v>
      </c>
      <c r="G15" s="94">
        <f>+'Ark1'!R175</f>
        <v>613</v>
      </c>
      <c r="H15" s="106">
        <f>+G15-G20</f>
        <v>-10</v>
      </c>
      <c r="I15" s="98">
        <f>+'Ark1'!AG175</f>
        <v>22.161966738973245</v>
      </c>
      <c r="J15" s="157">
        <f>+I15-I20</f>
        <v>-0.19984230625288291</v>
      </c>
      <c r="K15" s="98">
        <f>+'Ark1'!AH175</f>
        <v>20.213545657460763</v>
      </c>
      <c r="L15" s="96"/>
      <c r="M15" s="18">
        <f>+'Ark1'!AJ175</f>
        <v>354</v>
      </c>
      <c r="N15" s="104"/>
      <c r="O15" s="95">
        <f>+'Ark1'!U175</f>
        <v>13.857259380097895</v>
      </c>
      <c r="P15" s="124">
        <f>+O15-O20</f>
        <v>0.54489982953611538</v>
      </c>
      <c r="Q15" s="47"/>
      <c r="R15" s="484">
        <f>+'Ark1'!AK175</f>
        <v>84.036158192090383</v>
      </c>
      <c r="S15" s="160"/>
      <c r="T15" s="484">
        <f>+'Ark1'!AL175</f>
        <v>24.54016759580982</v>
      </c>
      <c r="U15" s="47"/>
      <c r="V15" s="95">
        <f>+'Ark1'!S175</f>
        <v>8.7194127243066895</v>
      </c>
      <c r="W15" s="124">
        <f>+V15-V20</f>
        <v>0.37430839043831199</v>
      </c>
      <c r="X15" s="95">
        <f>+'Ark1'!T175</f>
        <v>6.6329526916802601</v>
      </c>
      <c r="Y15" s="124">
        <f>+X15-X20</f>
        <v>0.58800887145554093</v>
      </c>
      <c r="Z15" s="98">
        <f>+'Ark1'!W175</f>
        <v>13.539967373572596</v>
      </c>
      <c r="AA15" s="157">
        <f>+Z15-Z20</f>
        <v>6.1563397652258853</v>
      </c>
      <c r="AB15" s="151">
        <f>+'Ark1'!X175</f>
        <v>20.717781402936382</v>
      </c>
      <c r="AC15" s="151">
        <f>+'Ark1'!Y175</f>
        <v>0.32626427406199027</v>
      </c>
      <c r="AD15" s="98">
        <f>+'Ark1'!Z175</f>
        <v>0</v>
      </c>
      <c r="AE15" s="95">
        <f>+'Ark1'!AA175</f>
        <v>3.0851272432872121</v>
      </c>
      <c r="AF15" s="95">
        <f>+'Ark1'!AB175</f>
        <v>1.4605966448199557</v>
      </c>
      <c r="AG15" s="95">
        <f>+'Ark1'!AC175</f>
        <v>1.8073686205507389</v>
      </c>
      <c r="AH15" s="47"/>
      <c r="AI15" s="151">
        <f>+G15/E15</f>
        <v>11.788461538461538</v>
      </c>
      <c r="AJ15" s="47"/>
      <c r="AK15" s="23"/>
      <c r="AL15" s="23"/>
      <c r="AM15" s="23"/>
      <c r="AN15">
        <v>4</v>
      </c>
      <c r="AO15" t="s">
        <v>112</v>
      </c>
      <c r="AT15" s="51"/>
    </row>
    <row r="16" spans="1:60" ht="15.6">
      <c r="A16" s="47"/>
      <c r="B16" s="94">
        <f>+'Ark1'!C176</f>
        <v>2023</v>
      </c>
      <c r="C16" s="94">
        <f>+'Ark1'!G176</f>
        <v>2</v>
      </c>
      <c r="D16" s="95" t="str">
        <f>VLOOKUP(C16,$AN$11:$AO$15,2)</f>
        <v>Vest</v>
      </c>
      <c r="E16" s="94">
        <f>+'Ark1'!Q176</f>
        <v>172</v>
      </c>
      <c r="F16" s="106">
        <f>+E16-E21</f>
        <v>-23</v>
      </c>
      <c r="G16" s="94">
        <f>+'Ark1'!R176</f>
        <v>2089</v>
      </c>
      <c r="H16" s="106">
        <f>+G16-G21</f>
        <v>-26</v>
      </c>
      <c r="I16" s="98">
        <f>+'Ark1'!AG176</f>
        <v>75.524222704266094</v>
      </c>
      <c r="J16" s="157">
        <f>+I16-I21</f>
        <v>-0.39106803514525268</v>
      </c>
      <c r="K16" s="98">
        <f>+'Ark1'!AH176</f>
        <v>77.819235766399061</v>
      </c>
      <c r="L16" s="96"/>
      <c r="M16" s="18">
        <f>+'Ark1'!AJ176</f>
        <v>804</v>
      </c>
      <c r="N16" s="104"/>
      <c r="O16" s="95">
        <f>+'Ark1'!U176</f>
        <v>15.654667304930612</v>
      </c>
      <c r="P16" s="124">
        <f>+O16-O21</f>
        <v>0.51707865244831197</v>
      </c>
      <c r="Q16" s="47"/>
      <c r="R16" s="484">
        <f>+'Ark1'!AK176</f>
        <v>86.979353233830849</v>
      </c>
      <c r="S16" s="160"/>
      <c r="T16" s="484">
        <f>+'Ark1'!AL176</f>
        <v>23.177609936517953</v>
      </c>
      <c r="U16" s="47"/>
      <c r="V16" s="95">
        <f>+'Ark1'!S176</f>
        <v>8.9377692675921487</v>
      </c>
      <c r="W16" s="124">
        <f>+V16-V21</f>
        <v>0.23611442125645432</v>
      </c>
      <c r="X16" s="95">
        <f>+'Ark1'!T176</f>
        <v>6.5390138822403054</v>
      </c>
      <c r="Y16" s="124">
        <f>+X16-X21</f>
        <v>0.36076329122375306</v>
      </c>
      <c r="Z16" s="98">
        <f>+'Ark1'!W176</f>
        <v>7.8985160363810429</v>
      </c>
      <c r="AA16" s="157">
        <f>+Z16-Z21</f>
        <v>2.7448517337805711</v>
      </c>
      <c r="AB16" s="151">
        <f>+'Ark1'!X176</f>
        <v>39.348970799425558</v>
      </c>
      <c r="AC16" s="151">
        <f>+'Ark1'!Y176</f>
        <v>2.776448061273336</v>
      </c>
      <c r="AD16" s="98">
        <f>+'Ark1'!Z176</f>
        <v>0</v>
      </c>
      <c r="AE16" s="95">
        <f>+'Ark1'!AA176</f>
        <v>3.0295099580326901</v>
      </c>
      <c r="AF16" s="95">
        <f>+'Ark1'!AB176</f>
        <v>1.0847103115241228</v>
      </c>
      <c r="AG16" s="95">
        <f>+'Ark1'!AC176</f>
        <v>1.4727572979575183</v>
      </c>
      <c r="AH16" s="47"/>
      <c r="AI16" s="151">
        <f>+G16/E16</f>
        <v>12.145348837209303</v>
      </c>
      <c r="AJ16" s="47"/>
      <c r="AK16" s="23"/>
      <c r="AL16" s="23"/>
      <c r="AM16" s="23"/>
      <c r="AT16" s="51"/>
    </row>
    <row r="17" spans="1:46" ht="15.6">
      <c r="A17" s="47"/>
      <c r="B17" s="94">
        <f>+'Ark1'!C177</f>
        <v>2023</v>
      </c>
      <c r="C17" s="94">
        <f>+'Ark1'!G177</f>
        <v>3</v>
      </c>
      <c r="D17" s="95" t="str">
        <f>VLOOKUP(C17,$AN$11:$AO$15,2)</f>
        <v>Midt</v>
      </c>
      <c r="E17" s="94">
        <f>+'Ark1'!Q177</f>
        <v>6</v>
      </c>
      <c r="F17" s="106">
        <f>+E17-E22</f>
        <v>4</v>
      </c>
      <c r="G17" s="94">
        <f>+'Ark1'!R177</f>
        <v>32</v>
      </c>
      <c r="H17" s="106">
        <f>+G17-G22</f>
        <v>3</v>
      </c>
      <c r="I17" s="98">
        <f>+'Ark1'!AG177</f>
        <v>1.1569052783803329</v>
      </c>
      <c r="J17" s="157">
        <f>+I17-I22</f>
        <v>0.11598639826547275</v>
      </c>
      <c r="K17" s="98">
        <f>+'Ark1'!AH177</f>
        <v>1.1160342472598841</v>
      </c>
      <c r="L17" s="96"/>
      <c r="M17" s="18">
        <f>+'Ark1'!AJ177</f>
        <v>0</v>
      </c>
      <c r="N17" s="104"/>
      <c r="O17" s="95">
        <f>+'Ark1'!U177</f>
        <v>14.656249999999996</v>
      </c>
      <c r="P17" s="124">
        <f>+O17-O22</f>
        <v>-2.5334051724138007</v>
      </c>
      <c r="Q17" s="47"/>
      <c r="R17" s="484">
        <f>+'Ark1'!AK177</f>
        <v>0</v>
      </c>
      <c r="S17" s="160"/>
      <c r="T17" s="484">
        <f>+'Ark1'!AL177</f>
        <v>0</v>
      </c>
      <c r="U17" s="47"/>
      <c r="V17" s="95">
        <f>+'Ark1'!S177</f>
        <v>8.9375</v>
      </c>
      <c r="W17" s="124">
        <f>+V17-V22</f>
        <v>-0.4073275862068968</v>
      </c>
      <c r="X17" s="95">
        <f>+'Ark1'!T177</f>
        <v>6.84375</v>
      </c>
      <c r="Y17" s="124">
        <f>+X17-X22</f>
        <v>0.25754310344827935</v>
      </c>
      <c r="Z17" s="98">
        <f>+'Ark1'!W177</f>
        <v>12.5</v>
      </c>
      <c r="AA17" s="157">
        <f>+Z17-Z22</f>
        <v>9.0517241379310356</v>
      </c>
      <c r="AB17" s="151">
        <f>+'Ark1'!X177</f>
        <v>31.25</v>
      </c>
      <c r="AC17" s="151">
        <f>+'Ark1'!Y177</f>
        <v>3.125</v>
      </c>
      <c r="AD17" s="98">
        <f>+'Ark1'!Z177</f>
        <v>0</v>
      </c>
      <c r="AE17" s="95">
        <f>+'Ark1'!AA177</f>
        <v>4.1398926239094802</v>
      </c>
      <c r="AF17" s="95">
        <f>+'Ark1'!AB177</f>
        <v>1.297533718251668</v>
      </c>
      <c r="AG17" s="95">
        <f>+'Ark1'!AC177</f>
        <v>1.6414432483336121</v>
      </c>
      <c r="AH17" s="47"/>
      <c r="AI17" s="151">
        <f>+G17/E17</f>
        <v>5.333333333333333</v>
      </c>
      <c r="AJ17" s="47"/>
      <c r="AK17" s="23"/>
      <c r="AL17" s="23"/>
      <c r="AM17" s="23"/>
      <c r="AT17" s="51"/>
    </row>
    <row r="18" spans="1:46" ht="15.6">
      <c r="A18" s="47"/>
      <c r="B18" s="94">
        <f>+'Ark1'!C178</f>
        <v>2023</v>
      </c>
      <c r="C18" s="94">
        <f>+'Ark1'!G178</f>
        <v>4</v>
      </c>
      <c r="D18" s="95" t="str">
        <f>VLOOKUP(C18,$AN$11:$AO$15,2)</f>
        <v>Nord</v>
      </c>
      <c r="E18" s="94">
        <f>+'Ark1'!Q178</f>
        <v>6</v>
      </c>
      <c r="F18" s="106">
        <f>+E18-E23</f>
        <v>1</v>
      </c>
      <c r="G18" s="94">
        <f>+'Ark1'!R178</f>
        <v>32</v>
      </c>
      <c r="H18" s="106">
        <f>+G18-G23</f>
        <v>13</v>
      </c>
      <c r="I18" s="98">
        <f>+'Ark1'!AG178</f>
        <v>1.1569052783803329</v>
      </c>
      <c r="J18" s="157">
        <f>+I18-I23</f>
        <v>0.47492394313266595</v>
      </c>
      <c r="K18" s="98">
        <f>+'Ark1'!AH178</f>
        <v>0.85118432888029982</v>
      </c>
      <c r="L18" s="96"/>
      <c r="M18" s="18">
        <f>+'Ark1'!AJ178</f>
        <v>0</v>
      </c>
      <c r="N18" s="104"/>
      <c r="O18" s="95">
        <f>+'Ark1'!U178</f>
        <v>11.178124999999998</v>
      </c>
      <c r="P18" s="124">
        <f>+O18-O23</f>
        <v>-4.5587171052631579</v>
      </c>
      <c r="Q18" s="47"/>
      <c r="R18" s="484">
        <f>+'Ark1'!AK178</f>
        <v>0</v>
      </c>
      <c r="S18" s="160"/>
      <c r="T18" s="484">
        <f>+'Ark1'!AL178</f>
        <v>0</v>
      </c>
      <c r="U18" s="47"/>
      <c r="V18" s="95">
        <f>+'Ark1'!S178</f>
        <v>6.625</v>
      </c>
      <c r="W18" s="124">
        <f>+V18-V23</f>
        <v>-1.3223684210526301</v>
      </c>
      <c r="X18" s="95">
        <f>+'Ark1'!T178</f>
        <v>5.125</v>
      </c>
      <c r="Y18" s="124">
        <f>+X18-X23</f>
        <v>-0.875</v>
      </c>
      <c r="Z18" s="98">
        <f>+'Ark1'!W178</f>
        <v>6.25</v>
      </c>
      <c r="AA18" s="157">
        <f>+Z18-Z23</f>
        <v>6.25</v>
      </c>
      <c r="AB18" s="151">
        <f>+'Ark1'!X178</f>
        <v>9.375</v>
      </c>
      <c r="AC18" s="151">
        <f>+'Ark1'!Y178</f>
        <v>3.125</v>
      </c>
      <c r="AD18" s="98">
        <f>+'Ark1'!Z178</f>
        <v>0</v>
      </c>
      <c r="AE18" s="95">
        <f>+'Ark1'!AA178</f>
        <v>3.7796109567487295</v>
      </c>
      <c r="AF18" s="95">
        <f>+'Ark1'!AB178</f>
        <v>1.1110243021644484</v>
      </c>
      <c r="AG18" s="95">
        <f>+'Ark1'!AC178</f>
        <v>1.8157298807917437</v>
      </c>
      <c r="AH18" s="47"/>
      <c r="AI18" s="151">
        <f>+G18/E18</f>
        <v>5.333333333333333</v>
      </c>
      <c r="AJ18" s="47"/>
      <c r="AK18" s="23"/>
      <c r="AL18" s="23"/>
      <c r="AM18" s="23"/>
      <c r="AT18" s="51"/>
    </row>
    <row r="19" spans="1:46" s="482" customForma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23"/>
      <c r="AL19" s="23"/>
      <c r="AM19" s="23"/>
      <c r="AT19" s="51"/>
    </row>
    <row r="20" spans="1:46" ht="15.6">
      <c r="A20" s="47"/>
      <c r="B20" s="94">
        <f>+'Ark1'!C179</f>
        <v>2022</v>
      </c>
      <c r="C20" s="94">
        <f>+'Ark1'!G179</f>
        <v>1</v>
      </c>
      <c r="D20" s="95" t="str">
        <f>VLOOKUP(C20,$AN$11:$AO$15,2)</f>
        <v>Øst</v>
      </c>
      <c r="E20" s="94">
        <f>+'Ark1'!Q179</f>
        <v>49</v>
      </c>
      <c r="F20" s="47"/>
      <c r="G20" s="94">
        <f>+'Ark1'!R179</f>
        <v>623</v>
      </c>
      <c r="H20" s="47"/>
      <c r="I20" s="98">
        <f>+'Ark1'!AG179</f>
        <v>22.361809045226128</v>
      </c>
      <c r="J20" s="47"/>
      <c r="K20" s="98">
        <f>+'Ark1'!AH179</f>
        <v>20.175590104872345</v>
      </c>
      <c r="L20" s="96"/>
      <c r="M20" s="47"/>
      <c r="N20" s="104"/>
      <c r="O20" s="95">
        <f>+'Ark1'!U179</f>
        <v>13.31235955056178</v>
      </c>
      <c r="P20" s="47"/>
      <c r="Q20" s="47"/>
      <c r="R20" s="484">
        <f>+'Ark1'!AK179</f>
        <v>82.515000000000001</v>
      </c>
      <c r="S20" s="160"/>
      <c r="T20" s="484">
        <f>+'Ark1'!AL179</f>
        <v>26.817093588584687</v>
      </c>
      <c r="U20" s="47"/>
      <c r="V20" s="95">
        <f>+'Ark1'!S179</f>
        <v>8.3451043338683775</v>
      </c>
      <c r="W20" s="47"/>
      <c r="X20" s="95">
        <f>+'Ark1'!T179</f>
        <v>6.0449438202247192</v>
      </c>
      <c r="Y20" s="47"/>
      <c r="Z20" s="98">
        <f>+'Ark1'!W179</f>
        <v>7.3836276083467105</v>
      </c>
      <c r="AA20" s="47"/>
      <c r="AB20" s="151">
        <f>+'Ark1'!X179</f>
        <v>20.064205457463888</v>
      </c>
      <c r="AC20" s="151">
        <f>+'Ark1'!Y179</f>
        <v>1.2841091492776888</v>
      </c>
      <c r="AD20" s="98">
        <f>+'Ark1'!Z179</f>
        <v>0</v>
      </c>
      <c r="AE20" s="95">
        <f>+'Ark1'!AA179</f>
        <v>3.6951825024295286</v>
      </c>
      <c r="AF20" s="95">
        <f>+'Ark1'!AB179</f>
        <v>1.7476434802034821</v>
      </c>
      <c r="AG20" s="95">
        <f>+'Ark1'!AC179</f>
        <v>1.8284103442312896</v>
      </c>
      <c r="AH20" s="47"/>
      <c r="AI20" s="151">
        <f>+G20/E20</f>
        <v>12.714285714285714</v>
      </c>
      <c r="AJ20" s="47"/>
      <c r="AK20" s="23"/>
      <c r="AL20" s="23"/>
      <c r="AM20" s="23"/>
      <c r="AT20" s="51"/>
    </row>
    <row r="21" spans="1:46" ht="15.6">
      <c r="A21" s="47"/>
      <c r="B21" s="94">
        <f>+'Ark1'!C180</f>
        <v>2022</v>
      </c>
      <c r="C21" s="94">
        <f>+'Ark1'!G180</f>
        <v>2</v>
      </c>
      <c r="D21" s="95" t="str">
        <f>VLOOKUP(C21,$AN$11:$AO$15,2)</f>
        <v>Vest</v>
      </c>
      <c r="E21" s="94">
        <f>+'Ark1'!Q180</f>
        <v>195</v>
      </c>
      <c r="F21" s="47"/>
      <c r="G21" s="94">
        <f>+'Ark1'!R180</f>
        <v>2115</v>
      </c>
      <c r="H21" s="47"/>
      <c r="I21" s="98">
        <f>+'Ark1'!AG180</f>
        <v>75.915290739411347</v>
      </c>
      <c r="J21" s="47"/>
      <c r="K21" s="98">
        <f>+'Ark1'!AH180</f>
        <v>77.884355743898297</v>
      </c>
      <c r="L21" s="96"/>
      <c r="M21" s="47"/>
      <c r="N21" s="104"/>
      <c r="O21" s="95">
        <f>+'Ark1'!U180</f>
        <v>15.1375886524823</v>
      </c>
      <c r="P21" s="47"/>
      <c r="Q21" s="47"/>
      <c r="R21" s="484">
        <f>+'Ark1'!AK180</f>
        <v>87.45645390070915</v>
      </c>
      <c r="S21" s="160"/>
      <c r="T21" s="484">
        <f>+'Ark1'!AL180</f>
        <v>23.625332735682576</v>
      </c>
      <c r="U21" s="47"/>
      <c r="V21" s="95">
        <f>+'Ark1'!S180</f>
        <v>8.7016548463356944</v>
      </c>
      <c r="W21" s="47"/>
      <c r="X21" s="95">
        <f>+'Ark1'!T180</f>
        <v>6.1782505910165524</v>
      </c>
      <c r="Y21" s="47"/>
      <c r="Z21" s="98">
        <f>+'Ark1'!W180</f>
        <v>5.1536643026004718</v>
      </c>
      <c r="AA21" s="47"/>
      <c r="AB21" s="151">
        <f>+'Ark1'!X180</f>
        <v>35.508274231678477</v>
      </c>
      <c r="AC21" s="151">
        <f>+'Ark1'!Y180</f>
        <v>2.6004728132387718</v>
      </c>
      <c r="AD21" s="98">
        <f>+'Ark1'!Z180</f>
        <v>0</v>
      </c>
      <c r="AE21" s="95">
        <f>+'Ark1'!AA180</f>
        <v>3.5637883064519622</v>
      </c>
      <c r="AF21" s="95">
        <f>+'Ark1'!AB180</f>
        <v>1.3181303845432621</v>
      </c>
      <c r="AG21" s="95">
        <f>+'Ark1'!AC180</f>
        <v>1.5598083665995099</v>
      </c>
      <c r="AH21" s="47"/>
      <c r="AI21" s="151">
        <f>+G21/E21</f>
        <v>10.846153846153847</v>
      </c>
      <c r="AJ21" s="47"/>
      <c r="AK21" s="23"/>
      <c r="AL21" s="23"/>
      <c r="AM21" s="23"/>
      <c r="AT21" s="51"/>
    </row>
    <row r="22" spans="1:46" ht="15.6">
      <c r="A22" s="47"/>
      <c r="B22" s="94">
        <f>+'Ark1'!C181</f>
        <v>2022</v>
      </c>
      <c r="C22" s="94">
        <f>+'Ark1'!G181</f>
        <v>3</v>
      </c>
      <c r="D22" s="95" t="str">
        <f>VLOOKUP(C22,$AN$11:$AO$15,2)</f>
        <v>Midt</v>
      </c>
      <c r="E22" s="94">
        <f>+'Ark1'!Q181</f>
        <v>2</v>
      </c>
      <c r="F22" s="47"/>
      <c r="G22" s="94">
        <f>+'Ark1'!R181</f>
        <v>29</v>
      </c>
      <c r="H22" s="47"/>
      <c r="I22" s="98">
        <f>+'Ark1'!AG181</f>
        <v>1.0409188801148601</v>
      </c>
      <c r="J22" s="47"/>
      <c r="K22" s="98">
        <f>+'Ark1'!AH181</f>
        <v>1.2126858863797236</v>
      </c>
      <c r="L22" s="96"/>
      <c r="M22" s="47"/>
      <c r="N22" s="104"/>
      <c r="O22" s="95">
        <f>+'Ark1'!U181</f>
        <v>17.189655172413797</v>
      </c>
      <c r="P22" s="47"/>
      <c r="Q22" s="47"/>
      <c r="R22" s="484">
        <f>+'Ark1'!AK181</f>
        <v>0</v>
      </c>
      <c r="S22" s="160"/>
      <c r="T22" s="484">
        <f>+'Ark1'!AL181</f>
        <v>0</v>
      </c>
      <c r="U22" s="47"/>
      <c r="V22" s="95">
        <f>+'Ark1'!S181</f>
        <v>9.3448275862068968</v>
      </c>
      <c r="W22" s="47"/>
      <c r="X22" s="95">
        <f>+'Ark1'!T181</f>
        <v>6.5862068965517206</v>
      </c>
      <c r="Y22" s="47"/>
      <c r="Z22" s="98">
        <f>+'Ark1'!W181</f>
        <v>3.4482758620689653</v>
      </c>
      <c r="AA22" s="47"/>
      <c r="AB22" s="151">
        <f>+'Ark1'!X181</f>
        <v>62.068965517241359</v>
      </c>
      <c r="AC22" s="151">
        <f>+'Ark1'!Y181</f>
        <v>3.4482758620689653</v>
      </c>
      <c r="AD22" s="98">
        <f>+'Ark1'!Z181</f>
        <v>0</v>
      </c>
      <c r="AE22" s="95">
        <f>+'Ark1'!AA181</f>
        <v>2.750090259031158</v>
      </c>
      <c r="AF22" s="95">
        <f>+'Ark1'!AB181</f>
        <v>1.0915304683685825</v>
      </c>
      <c r="AG22" s="95">
        <f>+'Ark1'!AC181</f>
        <v>1.5650766507462373</v>
      </c>
      <c r="AH22" s="47"/>
      <c r="AI22" s="151">
        <f>+G22/E22</f>
        <v>14.5</v>
      </c>
      <c r="AJ22" s="47"/>
      <c r="AK22" s="23"/>
      <c r="AL22" s="23"/>
      <c r="AM22" s="23"/>
      <c r="AT22" s="51"/>
    </row>
    <row r="23" spans="1:46" ht="15.6">
      <c r="A23" s="47"/>
      <c r="B23" s="94">
        <f>+'Ark1'!C182</f>
        <v>2022</v>
      </c>
      <c r="C23" s="94">
        <f>+'Ark1'!G182</f>
        <v>4</v>
      </c>
      <c r="D23" s="95" t="str">
        <f>VLOOKUP(C23,$AN$11:$AO$15,2)</f>
        <v>Nord</v>
      </c>
      <c r="E23" s="94">
        <f>+'Ark1'!Q182</f>
        <v>5</v>
      </c>
      <c r="F23" s="47"/>
      <c r="G23" s="94">
        <f>+'Ark1'!R182</f>
        <v>19</v>
      </c>
      <c r="H23" s="47"/>
      <c r="I23" s="98">
        <f>+'Ark1'!AG182</f>
        <v>0.68198133524766691</v>
      </c>
      <c r="J23" s="47"/>
      <c r="K23" s="98">
        <f>+'Ark1'!AH182</f>
        <v>0.72736826484962347</v>
      </c>
      <c r="L23" s="96"/>
      <c r="M23" s="47"/>
      <c r="N23" s="104"/>
      <c r="O23" s="95">
        <f>+'Ark1'!U182</f>
        <v>15.736842105263156</v>
      </c>
      <c r="P23" s="47"/>
      <c r="Q23" s="47"/>
      <c r="R23" s="484">
        <f>+'Ark1'!AK182</f>
        <v>0</v>
      </c>
      <c r="S23" s="160"/>
      <c r="T23" s="484">
        <f>+'Ark1'!AL182</f>
        <v>0</v>
      </c>
      <c r="U23" s="47"/>
      <c r="V23" s="95">
        <f>+'Ark1'!S182</f>
        <v>7.9473684210526301</v>
      </c>
      <c r="W23" s="47"/>
      <c r="X23" s="95">
        <f>+'Ark1'!T182</f>
        <v>6</v>
      </c>
      <c r="Y23" s="47"/>
      <c r="Z23" s="98">
        <f>+'Ark1'!W182</f>
        <v>0</v>
      </c>
      <c r="AA23" s="47"/>
      <c r="AB23" s="151">
        <f>+'Ark1'!X182</f>
        <v>36.84210526315789</v>
      </c>
      <c r="AC23" s="151">
        <f>+'Ark1'!Y182</f>
        <v>5.2631578947368443</v>
      </c>
      <c r="AD23" s="98">
        <f>+'Ark1'!Z182</f>
        <v>0</v>
      </c>
      <c r="AE23" s="95">
        <f>+'Ark1'!AA182</f>
        <v>3.9434436628963856</v>
      </c>
      <c r="AF23" s="95">
        <f>+'Ark1'!AB182</f>
        <v>0.99861399794790595</v>
      </c>
      <c r="AG23" s="95">
        <f>+'Ark1'!AC182</f>
        <v>1.4867838833500564</v>
      </c>
      <c r="AH23" s="47"/>
      <c r="AI23" s="151">
        <f>+G23/E23</f>
        <v>3.8</v>
      </c>
      <c r="AJ23" s="47"/>
      <c r="AK23" s="23"/>
      <c r="AL23" s="23"/>
      <c r="AM23" s="23"/>
      <c r="AT23" s="51"/>
    </row>
    <row r="24" spans="1:4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23"/>
      <c r="AL24" s="23"/>
      <c r="AM24" s="23"/>
      <c r="AT24" s="51"/>
    </row>
    <row r="25" spans="1:4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3"/>
      <c r="AL25" s="3"/>
      <c r="AM25" s="23"/>
      <c r="AN25" s="3"/>
      <c r="AO25" s="3"/>
      <c r="AP25" s="3"/>
      <c r="AQ25" s="3"/>
      <c r="AR25" s="3"/>
      <c r="AS25" s="3"/>
    </row>
    <row r="26" spans="1:4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3"/>
      <c r="AL26" s="3"/>
      <c r="AM26" s="23"/>
      <c r="AN26" s="3"/>
      <c r="AO26" s="3"/>
      <c r="AP26" s="3"/>
      <c r="AQ26" s="3"/>
      <c r="AR26" s="3"/>
      <c r="AS26" s="3"/>
    </row>
    <row r="27" spans="1:46">
      <c r="O27" s="3"/>
      <c r="P27" s="3"/>
      <c r="Q27" s="3"/>
      <c r="R27" s="3"/>
      <c r="S27" s="3"/>
      <c r="T27" s="3"/>
      <c r="U27" s="3"/>
      <c r="W27" s="3"/>
      <c r="X27" s="3"/>
      <c r="Y27" s="3"/>
      <c r="Z27" s="61"/>
      <c r="AA27" s="61"/>
      <c r="AB27" s="16"/>
      <c r="AC27" s="16"/>
      <c r="AD27" s="61"/>
      <c r="AE27" s="3"/>
      <c r="AF27" s="3"/>
      <c r="AG27" s="3"/>
      <c r="AH27" s="3"/>
      <c r="AI27" s="16"/>
      <c r="AJ27" s="3"/>
      <c r="AK27" s="3"/>
      <c r="AL27" s="3"/>
      <c r="AM27" s="23"/>
      <c r="AN27" s="3"/>
      <c r="AO27" s="3"/>
      <c r="AP27" s="3"/>
      <c r="AQ27" s="3"/>
      <c r="AR27" s="3"/>
      <c r="AS27" s="3"/>
    </row>
    <row r="28" spans="1:46">
      <c r="O28" s="3"/>
      <c r="P28" s="3"/>
      <c r="Q28" s="3"/>
      <c r="R28" s="3"/>
      <c r="S28" s="3"/>
      <c r="T28" s="3"/>
      <c r="U28" s="3"/>
      <c r="W28" s="3"/>
      <c r="X28" s="3"/>
      <c r="Y28" s="3"/>
      <c r="Z28" s="61"/>
      <c r="AA28" s="61"/>
      <c r="AB28" s="16"/>
      <c r="AC28" s="16"/>
      <c r="AD28" s="61"/>
      <c r="AE28" s="3"/>
      <c r="AF28" s="3"/>
      <c r="AG28" s="3"/>
      <c r="AH28" s="3"/>
      <c r="AI28" s="16"/>
      <c r="AJ28" s="3"/>
      <c r="AK28" s="3"/>
      <c r="AL28" s="3"/>
      <c r="AM28" s="23"/>
      <c r="AN28" s="3"/>
      <c r="AO28" s="3"/>
      <c r="AP28" s="3"/>
      <c r="AQ28" s="3"/>
      <c r="AR28" s="3"/>
      <c r="AS28" s="3"/>
    </row>
    <row r="29" spans="1:46">
      <c r="O29" s="3"/>
      <c r="P29" s="3"/>
      <c r="Q29" s="3"/>
      <c r="R29" s="3"/>
      <c r="S29" s="3"/>
      <c r="T29" s="3"/>
      <c r="U29" s="3"/>
      <c r="W29" s="3"/>
      <c r="X29" s="3"/>
      <c r="Y29" s="3"/>
      <c r="Z29" s="61"/>
      <c r="AA29" s="61"/>
      <c r="AB29" s="16"/>
      <c r="AC29" s="16"/>
      <c r="AD29" s="61"/>
      <c r="AE29" s="3"/>
      <c r="AF29" s="3"/>
      <c r="AG29" s="3"/>
      <c r="AH29" s="3"/>
      <c r="AI29" s="16"/>
      <c r="AJ29" s="3"/>
      <c r="AK29" s="3"/>
      <c r="AL29" s="3"/>
      <c r="AM29" s="23"/>
      <c r="AN29" s="3"/>
      <c r="AO29" s="3"/>
      <c r="AP29" s="3"/>
      <c r="AQ29" s="3"/>
      <c r="AR29" s="3"/>
      <c r="AS29" s="3"/>
    </row>
    <row r="30" spans="1:46">
      <c r="O30" s="3"/>
      <c r="P30" s="3"/>
      <c r="Q30" s="3"/>
      <c r="R30" s="3"/>
      <c r="S30" s="3"/>
      <c r="T30" s="3"/>
      <c r="U30" s="3"/>
      <c r="W30" s="3"/>
      <c r="X30" s="3"/>
      <c r="Y30" s="3"/>
      <c r="Z30" s="61"/>
      <c r="AA30" s="61"/>
      <c r="AB30" s="16"/>
      <c r="AC30" s="16"/>
      <c r="AD30" s="61"/>
      <c r="AE30" s="3"/>
      <c r="AF30" s="3"/>
      <c r="AG30" s="3"/>
      <c r="AH30" s="3"/>
      <c r="AI30" s="16"/>
      <c r="AJ30" s="3"/>
      <c r="AK30" s="3"/>
      <c r="AL30" s="3"/>
      <c r="AM30" s="23"/>
      <c r="AN30" s="3"/>
      <c r="AO30" s="3"/>
      <c r="AP30" s="3"/>
      <c r="AQ30" s="3"/>
      <c r="AR30" s="3"/>
      <c r="AS30" s="3"/>
    </row>
    <row r="31" spans="1:46">
      <c r="O31" s="3"/>
      <c r="P31" s="3"/>
      <c r="Q31" s="3"/>
      <c r="R31" s="3"/>
      <c r="S31" s="3"/>
      <c r="T31" s="3"/>
      <c r="U31" s="3"/>
      <c r="W31" s="3"/>
      <c r="X31" s="3"/>
      <c r="Y31" s="3"/>
      <c r="Z31" s="61"/>
      <c r="AA31" s="61"/>
      <c r="AB31" s="16"/>
      <c r="AC31" s="16"/>
      <c r="AD31" s="61"/>
      <c r="AE31" s="3"/>
      <c r="AF31" s="3"/>
      <c r="AG31" s="3"/>
      <c r="AH31" s="3"/>
      <c r="AI31" s="16"/>
      <c r="AJ31" s="3"/>
      <c r="AK31" s="3"/>
      <c r="AL31" s="3"/>
      <c r="AM31" s="23"/>
      <c r="AN31" s="3"/>
      <c r="AO31" s="3"/>
      <c r="AP31" s="3"/>
      <c r="AQ31" s="3"/>
      <c r="AR31" s="3"/>
      <c r="AS31" s="3"/>
    </row>
    <row r="32" spans="1:46">
      <c r="O32" s="3"/>
      <c r="P32" s="3"/>
      <c r="Q32" s="3"/>
      <c r="R32" s="3"/>
      <c r="S32" s="3"/>
      <c r="T32" s="3"/>
      <c r="U32" s="3"/>
      <c r="W32" s="3"/>
      <c r="X32" s="3"/>
      <c r="Y32" s="3"/>
      <c r="Z32" s="61"/>
      <c r="AA32" s="61"/>
      <c r="AB32" s="16"/>
      <c r="AC32" s="16"/>
      <c r="AD32" s="61"/>
      <c r="AE32" s="3"/>
      <c r="AF32" s="3"/>
      <c r="AG32" s="3"/>
      <c r="AH32" s="3"/>
      <c r="AI32" s="16"/>
      <c r="AJ32" s="3"/>
      <c r="AK32" s="3"/>
      <c r="AL32" s="3"/>
      <c r="AM32" s="23"/>
      <c r="AN32" s="3"/>
      <c r="AO32" s="3"/>
      <c r="AP32" s="3"/>
      <c r="AQ32" s="3"/>
      <c r="AR32" s="3"/>
      <c r="AS32" s="3"/>
    </row>
    <row r="33" spans="15:45">
      <c r="O33" s="3"/>
      <c r="P33" s="3"/>
      <c r="Q33" s="3"/>
      <c r="R33" s="3"/>
      <c r="S33" s="3"/>
      <c r="T33" s="3"/>
      <c r="U33" s="3"/>
      <c r="W33" s="3"/>
      <c r="X33" s="3"/>
      <c r="Y33" s="3"/>
      <c r="Z33" s="61"/>
      <c r="AA33" s="61"/>
      <c r="AB33" s="16"/>
      <c r="AC33" s="16"/>
      <c r="AD33" s="61"/>
      <c r="AE33" s="3"/>
      <c r="AF33" s="3"/>
      <c r="AG33" s="3"/>
      <c r="AH33" s="3"/>
      <c r="AI33" s="16"/>
      <c r="AJ33" s="3"/>
      <c r="AK33" s="3"/>
      <c r="AL33" s="3"/>
      <c r="AM33" s="23"/>
      <c r="AN33" s="3"/>
      <c r="AO33" s="3"/>
      <c r="AP33" s="3"/>
      <c r="AQ33" s="3"/>
      <c r="AR33" s="3"/>
      <c r="AS33" s="3"/>
    </row>
    <row r="34" spans="15:45">
      <c r="O34" s="3"/>
      <c r="P34" s="3"/>
      <c r="Q34" s="3"/>
      <c r="R34" s="3"/>
      <c r="S34" s="3"/>
      <c r="T34" s="3"/>
      <c r="U34" s="3"/>
      <c r="W34" s="3"/>
      <c r="X34" s="3"/>
      <c r="Y34" s="3"/>
      <c r="Z34" s="61"/>
      <c r="AA34" s="61"/>
      <c r="AB34" s="16"/>
      <c r="AC34" s="16"/>
      <c r="AD34" s="61"/>
      <c r="AE34" s="3"/>
      <c r="AF34" s="3"/>
      <c r="AG34" s="3"/>
      <c r="AH34" s="3"/>
      <c r="AI34" s="16"/>
      <c r="AJ34" s="3"/>
      <c r="AK34" s="3"/>
      <c r="AL34" s="3"/>
      <c r="AM34" s="23"/>
      <c r="AN34" s="3"/>
      <c r="AO34" s="3"/>
      <c r="AP34" s="3"/>
      <c r="AQ34" s="3"/>
      <c r="AR34" s="3"/>
      <c r="AS34" s="3"/>
    </row>
    <row r="35" spans="15:45">
      <c r="O35" s="3"/>
      <c r="P35" s="3"/>
      <c r="Q35" s="3"/>
      <c r="R35" s="3"/>
      <c r="S35" s="3"/>
      <c r="T35" s="3"/>
      <c r="U35" s="3"/>
      <c r="W35" s="3"/>
      <c r="X35" s="3"/>
      <c r="Y35" s="3"/>
      <c r="Z35" s="61"/>
      <c r="AA35" s="61"/>
      <c r="AB35" s="16"/>
      <c r="AC35" s="16"/>
      <c r="AD35" s="61"/>
      <c r="AE35" s="3"/>
      <c r="AF35" s="3"/>
      <c r="AG35" s="3"/>
      <c r="AH35" s="3"/>
      <c r="AI35" s="16"/>
      <c r="AJ35" s="3"/>
      <c r="AK35" s="3"/>
      <c r="AL35" s="3"/>
      <c r="AM35" s="23"/>
      <c r="AN35" s="3"/>
      <c r="AO35" s="3"/>
      <c r="AP35" s="3"/>
      <c r="AQ35" s="3"/>
      <c r="AR35" s="3"/>
      <c r="AS35" s="3"/>
    </row>
    <row r="36" spans="15:45">
      <c r="O36" s="3"/>
      <c r="P36" s="3"/>
      <c r="Q36" s="3"/>
      <c r="R36" s="3"/>
      <c r="S36" s="3"/>
      <c r="T36" s="3"/>
      <c r="U36" s="3"/>
      <c r="W36" s="3"/>
      <c r="X36" s="3"/>
      <c r="Y36" s="3"/>
      <c r="Z36" s="61"/>
      <c r="AA36" s="61"/>
      <c r="AB36" s="16"/>
      <c r="AC36" s="16"/>
      <c r="AD36" s="61"/>
      <c r="AE36" s="3"/>
      <c r="AF36" s="3"/>
      <c r="AG36" s="3"/>
      <c r="AH36" s="3"/>
      <c r="AI36" s="16"/>
      <c r="AJ36" s="3"/>
      <c r="AK36" s="3"/>
      <c r="AL36" s="3"/>
      <c r="AM36" s="23"/>
      <c r="AN36" s="3"/>
      <c r="AO36" s="3"/>
      <c r="AP36" s="3"/>
      <c r="AQ36" s="3"/>
      <c r="AR36" s="3"/>
      <c r="AS36" s="3"/>
    </row>
    <row r="37" spans="15:45">
      <c r="O37" s="3"/>
      <c r="P37" s="3"/>
      <c r="Q37" s="3"/>
      <c r="R37" s="3"/>
      <c r="S37" s="3"/>
      <c r="T37" s="3"/>
      <c r="U37" s="3"/>
      <c r="W37" s="3"/>
      <c r="X37" s="3"/>
      <c r="Y37" s="3"/>
      <c r="Z37" s="61"/>
      <c r="AA37" s="61"/>
      <c r="AB37" s="16"/>
      <c r="AC37" s="16"/>
      <c r="AD37" s="61"/>
      <c r="AE37" s="3"/>
      <c r="AF37" s="3"/>
      <c r="AG37" s="3"/>
      <c r="AH37" s="3"/>
      <c r="AI37" s="16"/>
      <c r="AJ37" s="3"/>
      <c r="AK37" s="3"/>
      <c r="AL37" s="3"/>
      <c r="AM37" s="23"/>
      <c r="AN37" s="3"/>
      <c r="AO37" s="3"/>
      <c r="AP37" s="3"/>
      <c r="AQ37" s="3"/>
      <c r="AR37" s="3"/>
      <c r="AS37" s="3"/>
    </row>
    <row r="38" spans="15:45">
      <c r="O38" s="3"/>
      <c r="P38" s="3"/>
      <c r="Q38" s="3"/>
      <c r="R38" s="3"/>
      <c r="S38" s="3"/>
      <c r="T38" s="3"/>
      <c r="U38" s="3"/>
      <c r="W38" s="3"/>
      <c r="X38" s="3"/>
      <c r="Y38" s="3"/>
      <c r="Z38" s="61"/>
      <c r="AA38" s="61"/>
      <c r="AB38" s="16"/>
      <c r="AC38" s="16"/>
      <c r="AD38" s="61"/>
      <c r="AE38" s="3"/>
      <c r="AF38" s="3"/>
      <c r="AG38" s="3"/>
      <c r="AH38" s="3"/>
      <c r="AI38" s="16"/>
      <c r="AJ38" s="3"/>
      <c r="AK38" s="3"/>
      <c r="AL38" s="3"/>
      <c r="AM38" s="23"/>
      <c r="AN38" s="3"/>
      <c r="AO38" s="3"/>
      <c r="AP38" s="3"/>
      <c r="AQ38" s="3"/>
      <c r="AR38" s="3"/>
      <c r="AS38" s="3"/>
    </row>
    <row r="39" spans="15:45">
      <c r="O39" s="3"/>
      <c r="P39" s="3"/>
      <c r="Q39" s="3"/>
      <c r="R39" s="3"/>
      <c r="S39" s="3"/>
      <c r="T39" s="3"/>
      <c r="U39" s="3"/>
      <c r="W39" s="3"/>
      <c r="X39" s="3"/>
      <c r="Y39" s="3"/>
      <c r="Z39" s="61"/>
      <c r="AA39" s="61"/>
      <c r="AB39" s="16"/>
      <c r="AC39" s="16"/>
      <c r="AD39" s="61"/>
      <c r="AE39" s="3"/>
      <c r="AF39" s="3"/>
      <c r="AG39" s="3"/>
      <c r="AH39" s="3"/>
      <c r="AI39" s="16"/>
      <c r="AJ39" s="3"/>
      <c r="AK39" s="3"/>
      <c r="AL39" s="3"/>
      <c r="AM39" s="23"/>
      <c r="AN39" s="3"/>
      <c r="AO39" s="3"/>
      <c r="AP39" s="3"/>
      <c r="AQ39" s="3"/>
      <c r="AR39" s="3"/>
      <c r="AS39" s="3"/>
    </row>
    <row r="40" spans="15:45">
      <c r="O40" s="3"/>
      <c r="P40" s="3"/>
      <c r="Q40" s="3"/>
      <c r="R40" s="3"/>
      <c r="S40" s="3"/>
      <c r="T40" s="3"/>
      <c r="U40" s="3"/>
      <c r="W40" s="3"/>
      <c r="X40" s="3"/>
      <c r="Y40" s="3"/>
      <c r="Z40" s="61"/>
      <c r="AA40" s="61"/>
      <c r="AB40" s="16"/>
      <c r="AC40" s="16"/>
      <c r="AD40" s="61"/>
      <c r="AE40" s="3"/>
      <c r="AF40" s="3"/>
      <c r="AG40" s="3"/>
      <c r="AH40" s="3"/>
      <c r="AI40" s="16"/>
      <c r="AJ40" s="3"/>
      <c r="AK40" s="3"/>
      <c r="AL40" s="3"/>
      <c r="AM40" s="23"/>
      <c r="AN40" s="3"/>
      <c r="AO40" s="3"/>
      <c r="AP40" s="3"/>
      <c r="AQ40" s="3"/>
      <c r="AR40" s="3"/>
      <c r="AS40" s="3"/>
    </row>
    <row r="41" spans="15:45">
      <c r="O41" s="3"/>
      <c r="P41" s="3"/>
      <c r="Q41" s="3"/>
      <c r="R41" s="3"/>
      <c r="S41" s="3"/>
      <c r="T41" s="3"/>
      <c r="U41" s="3"/>
      <c r="W41" s="3"/>
      <c r="X41" s="3"/>
      <c r="Y41" s="3"/>
      <c r="Z41" s="61"/>
      <c r="AA41" s="61"/>
      <c r="AB41" s="16"/>
      <c r="AC41" s="16"/>
      <c r="AD41" s="61"/>
      <c r="AE41" s="3"/>
      <c r="AF41" s="3"/>
      <c r="AG41" s="3"/>
      <c r="AH41" s="3"/>
      <c r="AI41" s="16"/>
      <c r="AJ41" s="3"/>
      <c r="AK41" s="3"/>
      <c r="AL41" s="3"/>
      <c r="AM41" s="23"/>
      <c r="AN41" s="3"/>
      <c r="AO41" s="3"/>
      <c r="AP41" s="3"/>
      <c r="AQ41" s="3"/>
      <c r="AR41" s="3"/>
      <c r="AS41" s="3"/>
    </row>
    <row r="42" spans="15:45">
      <c r="O42" s="3"/>
      <c r="P42" s="3"/>
      <c r="Q42" s="3"/>
      <c r="R42" s="3"/>
      <c r="S42" s="3"/>
      <c r="T42" s="3"/>
      <c r="U42" s="3"/>
      <c r="W42" s="3"/>
      <c r="X42" s="3"/>
      <c r="Y42" s="3"/>
      <c r="Z42" s="61"/>
      <c r="AA42" s="61"/>
      <c r="AB42" s="16"/>
      <c r="AC42" s="16"/>
      <c r="AD42" s="61"/>
      <c r="AE42" s="3"/>
      <c r="AF42" s="3"/>
      <c r="AG42" s="3"/>
      <c r="AH42" s="3"/>
      <c r="AI42" s="16"/>
      <c r="AJ42" s="3"/>
      <c r="AK42" s="3"/>
      <c r="AL42" s="3"/>
      <c r="AM42" s="23"/>
      <c r="AN42" s="3"/>
      <c r="AO42" s="3"/>
      <c r="AP42" s="3"/>
      <c r="AQ42" s="3"/>
      <c r="AR42" s="3"/>
      <c r="AS42" s="3"/>
    </row>
    <row r="43" spans="15:45">
      <c r="O43" s="3"/>
      <c r="P43" s="3"/>
      <c r="Q43" s="3"/>
      <c r="R43" s="3"/>
      <c r="S43" s="3"/>
      <c r="T43" s="3"/>
      <c r="U43" s="3"/>
      <c r="W43" s="3"/>
      <c r="X43" s="3"/>
      <c r="Y43" s="3"/>
      <c r="Z43" s="61"/>
      <c r="AA43" s="61"/>
      <c r="AB43" s="16"/>
      <c r="AC43" s="16"/>
      <c r="AD43" s="61"/>
      <c r="AE43" s="3"/>
      <c r="AF43" s="3"/>
      <c r="AG43" s="3"/>
      <c r="AH43" s="3"/>
      <c r="AI43" s="16"/>
      <c r="AJ43" s="3"/>
      <c r="AK43" s="3"/>
      <c r="AL43" s="3"/>
      <c r="AM43" s="23"/>
      <c r="AN43" s="3"/>
      <c r="AO43" s="3"/>
      <c r="AP43" s="3"/>
      <c r="AQ43" s="3"/>
      <c r="AR43" s="3"/>
      <c r="AS43" s="3"/>
    </row>
    <row r="44" spans="15:45">
      <c r="O44" s="3"/>
      <c r="P44" s="3"/>
      <c r="Q44" s="3"/>
      <c r="R44" s="3"/>
      <c r="S44" s="3"/>
      <c r="T44" s="3"/>
      <c r="U44" s="3"/>
      <c r="W44" s="3"/>
      <c r="X44" s="3"/>
      <c r="Y44" s="3"/>
      <c r="Z44" s="61"/>
      <c r="AA44" s="61"/>
      <c r="AB44" s="16"/>
      <c r="AC44" s="16"/>
      <c r="AD44" s="61"/>
      <c r="AE44" s="3"/>
      <c r="AF44" s="3"/>
      <c r="AG44" s="3"/>
      <c r="AH44" s="3"/>
      <c r="AI44" s="16"/>
      <c r="AJ44" s="3"/>
      <c r="AK44" s="3"/>
      <c r="AL44" s="3"/>
      <c r="AM44" s="23"/>
      <c r="AN44" s="3"/>
      <c r="AO44" s="3"/>
      <c r="AP44" s="3"/>
      <c r="AQ44" s="3"/>
      <c r="AR44" s="3"/>
      <c r="AS44" s="3"/>
    </row>
    <row r="45" spans="15:45">
      <c r="O45" s="3"/>
      <c r="P45" s="3"/>
      <c r="Q45" s="3"/>
      <c r="R45" s="3"/>
      <c r="S45" s="3"/>
      <c r="T45" s="3"/>
      <c r="U45" s="3"/>
      <c r="W45" s="3"/>
      <c r="X45" s="3"/>
      <c r="Y45" s="3"/>
      <c r="Z45" s="61"/>
      <c r="AA45" s="61"/>
      <c r="AB45" s="16"/>
      <c r="AC45" s="16"/>
      <c r="AD45" s="61"/>
      <c r="AE45" s="3"/>
      <c r="AF45" s="3"/>
      <c r="AG45" s="3"/>
      <c r="AH45" s="3"/>
      <c r="AI45" s="16"/>
      <c r="AJ45" s="3"/>
      <c r="AK45" s="3"/>
      <c r="AL45" s="3"/>
      <c r="AM45" s="23"/>
      <c r="AN45" s="3"/>
      <c r="AO45" s="3"/>
      <c r="AP45" s="3"/>
      <c r="AQ45" s="3"/>
      <c r="AR45" s="3"/>
      <c r="AS45" s="3"/>
    </row>
    <row r="46" spans="15:45">
      <c r="O46" s="3"/>
      <c r="P46" s="3"/>
      <c r="Q46" s="3"/>
      <c r="R46" s="3"/>
      <c r="S46" s="3"/>
      <c r="T46" s="3"/>
      <c r="U46" s="3"/>
      <c r="W46" s="3"/>
      <c r="X46" s="3"/>
      <c r="Y46" s="3"/>
      <c r="Z46" s="61"/>
      <c r="AA46" s="61"/>
      <c r="AB46" s="16"/>
      <c r="AC46" s="16"/>
      <c r="AD46" s="61"/>
      <c r="AE46" s="3"/>
      <c r="AF46" s="3"/>
      <c r="AG46" s="3"/>
      <c r="AH46" s="3"/>
      <c r="AI46" s="16"/>
      <c r="AJ46" s="3"/>
      <c r="AK46" s="3"/>
      <c r="AL46" s="3"/>
      <c r="AM46" s="23"/>
      <c r="AN46" s="3"/>
      <c r="AO46" s="3"/>
      <c r="AP46" s="3"/>
      <c r="AQ46" s="3"/>
      <c r="AR46" s="3"/>
      <c r="AS46" s="3"/>
    </row>
    <row r="47" spans="15:45">
      <c r="O47" s="3"/>
      <c r="P47" s="3"/>
      <c r="Q47" s="3"/>
      <c r="R47" s="3"/>
      <c r="S47" s="3"/>
      <c r="T47" s="3"/>
      <c r="U47" s="3"/>
      <c r="W47" s="3"/>
      <c r="X47" s="3"/>
      <c r="Y47" s="3"/>
      <c r="Z47" s="61"/>
      <c r="AA47" s="61"/>
      <c r="AB47" s="16"/>
      <c r="AC47" s="16"/>
      <c r="AD47" s="61"/>
      <c r="AE47" s="3"/>
      <c r="AF47" s="3"/>
      <c r="AG47" s="3"/>
      <c r="AH47" s="3"/>
      <c r="AI47" s="16"/>
      <c r="AJ47" s="3"/>
      <c r="AK47" s="3"/>
      <c r="AL47" s="3"/>
      <c r="AM47" s="23"/>
      <c r="AN47" s="3"/>
      <c r="AO47" s="3"/>
      <c r="AP47" s="3"/>
      <c r="AQ47" s="3"/>
      <c r="AR47" s="3"/>
      <c r="AS47" s="3"/>
    </row>
    <row r="48" spans="15:45">
      <c r="O48" s="3"/>
      <c r="P48" s="3"/>
      <c r="Q48" s="3"/>
      <c r="R48" s="3"/>
      <c r="S48" s="3"/>
      <c r="T48" s="3"/>
      <c r="U48" s="3"/>
      <c r="W48" s="3"/>
      <c r="X48" s="3"/>
      <c r="Y48" s="3"/>
      <c r="Z48" s="61"/>
      <c r="AA48" s="61"/>
      <c r="AB48" s="16"/>
      <c r="AC48" s="16"/>
      <c r="AD48" s="61"/>
      <c r="AE48" s="3"/>
      <c r="AF48" s="3"/>
      <c r="AG48" s="3"/>
      <c r="AH48" s="3"/>
      <c r="AI48" s="16"/>
      <c r="AJ48" s="3"/>
      <c r="AK48" s="3"/>
      <c r="AL48" s="3"/>
      <c r="AM48" s="23"/>
      <c r="AN48" s="3"/>
      <c r="AO48" s="3"/>
      <c r="AP48" s="3"/>
      <c r="AQ48" s="3"/>
      <c r="AR48" s="3"/>
      <c r="AS48" s="3"/>
    </row>
    <row r="49" spans="15:45">
      <c r="O49" s="3"/>
      <c r="P49" s="3"/>
      <c r="Q49" s="3"/>
      <c r="R49" s="3"/>
      <c r="S49" s="3"/>
      <c r="T49" s="3"/>
      <c r="U49" s="3"/>
      <c r="W49" s="3"/>
      <c r="X49" s="3"/>
      <c r="Y49" s="3"/>
      <c r="Z49" s="61"/>
      <c r="AA49" s="61"/>
      <c r="AB49" s="16"/>
      <c r="AC49" s="16"/>
      <c r="AD49" s="61"/>
      <c r="AE49" s="3"/>
      <c r="AF49" s="3"/>
      <c r="AG49" s="3"/>
      <c r="AH49" s="3"/>
      <c r="AI49" s="16"/>
      <c r="AJ49" s="3"/>
      <c r="AK49" s="3"/>
      <c r="AL49" s="3"/>
      <c r="AM49" s="23"/>
      <c r="AN49" s="3"/>
      <c r="AO49" s="3"/>
      <c r="AP49" s="3"/>
      <c r="AQ49" s="3"/>
      <c r="AR49" s="3"/>
      <c r="AS49" s="3"/>
    </row>
    <row r="50" spans="15:45">
      <c r="O50" s="3"/>
      <c r="P50" s="3"/>
      <c r="Q50" s="3"/>
      <c r="R50" s="3"/>
      <c r="S50" s="3"/>
      <c r="T50" s="3"/>
      <c r="U50" s="3"/>
      <c r="W50" s="3"/>
      <c r="X50" s="3"/>
      <c r="Y50" s="3"/>
      <c r="Z50" s="61"/>
      <c r="AA50" s="61"/>
      <c r="AB50" s="16"/>
      <c r="AC50" s="16"/>
      <c r="AD50" s="61"/>
      <c r="AE50" s="3"/>
      <c r="AF50" s="3"/>
      <c r="AG50" s="3"/>
      <c r="AH50" s="3"/>
      <c r="AI50" s="16"/>
      <c r="AJ50" s="3"/>
      <c r="AK50" s="3"/>
      <c r="AL50" s="3"/>
      <c r="AM50" s="23"/>
      <c r="AN50" s="3"/>
      <c r="AO50" s="3"/>
      <c r="AP50" s="3"/>
      <c r="AQ50" s="3"/>
      <c r="AR50" s="3"/>
      <c r="AS50" s="3"/>
    </row>
    <row r="51" spans="15:45">
      <c r="O51" s="3"/>
      <c r="P51" s="3"/>
      <c r="Q51" s="3"/>
      <c r="R51" s="3"/>
      <c r="S51" s="3"/>
      <c r="T51" s="3"/>
      <c r="U51" s="3"/>
      <c r="W51" s="3"/>
      <c r="X51" s="3"/>
      <c r="Y51" s="3"/>
      <c r="Z51" s="61"/>
      <c r="AA51" s="61"/>
      <c r="AB51" s="16"/>
      <c r="AC51" s="16"/>
      <c r="AD51" s="61"/>
      <c r="AE51" s="3"/>
      <c r="AF51" s="3"/>
      <c r="AG51" s="3"/>
      <c r="AH51" s="3"/>
      <c r="AI51" s="16"/>
      <c r="AJ51" s="3"/>
      <c r="AK51" s="3"/>
      <c r="AL51" s="3"/>
      <c r="AM51" s="23"/>
      <c r="AN51" s="3"/>
      <c r="AO51" s="3"/>
      <c r="AP51" s="3"/>
      <c r="AQ51" s="3"/>
      <c r="AR51" s="3"/>
      <c r="AS51" s="3"/>
    </row>
    <row r="52" spans="15:45">
      <c r="O52" s="3"/>
      <c r="P52" s="3"/>
      <c r="Q52" s="3"/>
      <c r="R52" s="3"/>
      <c r="S52" s="3"/>
      <c r="T52" s="3"/>
      <c r="U52" s="3"/>
      <c r="W52" s="3"/>
      <c r="X52" s="3"/>
      <c r="Y52" s="3"/>
      <c r="Z52" s="61"/>
      <c r="AA52" s="61"/>
      <c r="AB52" s="16"/>
      <c r="AC52" s="16"/>
      <c r="AD52" s="61"/>
      <c r="AE52" s="3"/>
      <c r="AF52" s="3"/>
      <c r="AG52" s="3"/>
      <c r="AH52" s="3"/>
      <c r="AI52" s="16"/>
      <c r="AJ52" s="3"/>
      <c r="AK52" s="3"/>
      <c r="AL52" s="3"/>
      <c r="AM52" s="23"/>
      <c r="AN52" s="3"/>
      <c r="AO52" s="3"/>
      <c r="AP52" s="3"/>
      <c r="AQ52" s="3"/>
      <c r="AR52" s="3"/>
      <c r="AS52" s="3"/>
    </row>
    <row r="53" spans="15:45">
      <c r="O53" s="3"/>
      <c r="P53" s="3"/>
      <c r="Q53" s="3"/>
      <c r="R53" s="3"/>
      <c r="S53" s="3"/>
      <c r="T53" s="3"/>
      <c r="U53" s="3"/>
      <c r="W53" s="3"/>
      <c r="X53" s="3"/>
      <c r="Y53" s="3"/>
      <c r="Z53" s="61"/>
      <c r="AA53" s="61"/>
      <c r="AB53" s="16"/>
      <c r="AC53" s="16"/>
      <c r="AD53" s="61"/>
      <c r="AE53" s="3"/>
      <c r="AF53" s="3"/>
      <c r="AG53" s="3"/>
      <c r="AH53" s="3"/>
      <c r="AI53" s="16"/>
      <c r="AJ53" s="3"/>
      <c r="AK53" s="3"/>
      <c r="AL53" s="3"/>
      <c r="AM53" s="23"/>
      <c r="AN53" s="3"/>
      <c r="AO53" s="3"/>
      <c r="AP53" s="3"/>
      <c r="AQ53" s="3"/>
      <c r="AR53" s="3"/>
      <c r="AS53" s="3"/>
    </row>
    <row r="54" spans="15:45">
      <c r="O54" s="3"/>
      <c r="P54" s="3"/>
      <c r="Q54" s="3"/>
      <c r="R54" s="3"/>
      <c r="S54" s="3"/>
      <c r="T54" s="3"/>
      <c r="U54" s="3"/>
      <c r="W54" s="3"/>
      <c r="X54" s="3"/>
      <c r="Y54" s="3"/>
      <c r="Z54" s="61"/>
      <c r="AA54" s="61"/>
      <c r="AB54" s="16"/>
      <c r="AC54" s="16"/>
      <c r="AD54" s="61"/>
      <c r="AE54" s="3"/>
      <c r="AF54" s="3"/>
      <c r="AG54" s="3"/>
      <c r="AH54" s="3"/>
      <c r="AI54" s="16"/>
      <c r="AJ54" s="3"/>
      <c r="AK54" s="3"/>
      <c r="AL54" s="3"/>
      <c r="AM54" s="23"/>
      <c r="AN54" s="3"/>
      <c r="AO54" s="3"/>
      <c r="AP54" s="3"/>
      <c r="AQ54" s="3"/>
      <c r="AR54" s="3"/>
      <c r="AS54" s="3"/>
    </row>
    <row r="55" spans="15:45">
      <c r="O55" s="3"/>
      <c r="P55" s="3"/>
      <c r="Q55" s="3"/>
      <c r="R55" s="3"/>
      <c r="S55" s="3"/>
      <c r="T55" s="3"/>
      <c r="U55" s="3"/>
      <c r="W55" s="3"/>
      <c r="X55" s="3"/>
      <c r="Y55" s="3"/>
      <c r="Z55" s="61"/>
      <c r="AA55" s="61"/>
      <c r="AB55" s="16"/>
      <c r="AC55" s="16"/>
      <c r="AD55" s="61"/>
      <c r="AE55" s="3"/>
      <c r="AF55" s="3"/>
      <c r="AG55" s="3"/>
      <c r="AH55" s="3"/>
      <c r="AI55" s="16"/>
      <c r="AJ55" s="3"/>
      <c r="AK55" s="3"/>
      <c r="AL55" s="3"/>
      <c r="AM55" s="23"/>
      <c r="AN55" s="3"/>
      <c r="AO55" s="3"/>
      <c r="AP55" s="3"/>
      <c r="AQ55" s="3"/>
      <c r="AR55" s="3"/>
      <c r="AS55" s="3"/>
    </row>
    <row r="56" spans="15:45">
      <c r="O56" s="3"/>
      <c r="P56" s="3"/>
      <c r="Q56" s="3"/>
      <c r="R56" s="3"/>
      <c r="S56" s="3"/>
      <c r="T56" s="3"/>
      <c r="U56" s="3"/>
      <c r="W56" s="3"/>
      <c r="X56" s="3"/>
      <c r="Y56" s="3"/>
      <c r="Z56" s="61"/>
      <c r="AA56" s="61"/>
      <c r="AB56" s="16"/>
      <c r="AC56" s="16"/>
      <c r="AD56" s="61"/>
      <c r="AE56" s="3"/>
      <c r="AF56" s="3"/>
      <c r="AG56" s="3"/>
      <c r="AH56" s="3"/>
      <c r="AI56" s="16"/>
      <c r="AJ56" s="3"/>
      <c r="AK56" s="3"/>
      <c r="AL56" s="3"/>
      <c r="AM56" s="23"/>
      <c r="AN56" s="3"/>
      <c r="AO56" s="3"/>
      <c r="AP56" s="3"/>
      <c r="AQ56" s="3"/>
      <c r="AR56" s="3"/>
      <c r="AS56" s="3"/>
    </row>
    <row r="57" spans="15:45">
      <c r="O57" s="3"/>
      <c r="P57" s="3"/>
      <c r="Q57" s="3"/>
      <c r="R57" s="3"/>
      <c r="S57" s="3"/>
      <c r="T57" s="3"/>
      <c r="U57" s="3"/>
      <c r="W57" s="3"/>
      <c r="X57" s="3"/>
      <c r="Y57" s="3"/>
      <c r="Z57" s="61"/>
      <c r="AA57" s="61"/>
      <c r="AB57" s="16"/>
      <c r="AC57" s="16"/>
      <c r="AD57" s="61"/>
      <c r="AE57" s="3"/>
      <c r="AF57" s="3"/>
      <c r="AG57" s="3"/>
      <c r="AH57" s="3"/>
      <c r="AI57" s="16"/>
      <c r="AJ57" s="3"/>
      <c r="AK57" s="3"/>
      <c r="AL57" s="3"/>
      <c r="AM57" s="23"/>
      <c r="AN57" s="3"/>
      <c r="AO57" s="3"/>
      <c r="AP57" s="3"/>
      <c r="AQ57" s="3"/>
      <c r="AR57" s="3"/>
      <c r="AS57" s="3"/>
    </row>
    <row r="58" spans="15:45">
      <c r="O58" s="3"/>
      <c r="P58" s="3"/>
      <c r="Q58" s="3"/>
      <c r="R58" s="3"/>
      <c r="S58" s="3"/>
      <c r="T58" s="3"/>
      <c r="U58" s="3"/>
      <c r="W58" s="3"/>
      <c r="X58" s="3"/>
      <c r="Y58" s="3"/>
      <c r="Z58" s="61"/>
      <c r="AA58" s="61"/>
      <c r="AB58" s="16"/>
      <c r="AC58" s="16"/>
      <c r="AD58" s="61"/>
      <c r="AE58" s="3"/>
      <c r="AF58" s="3"/>
      <c r="AG58" s="3"/>
      <c r="AH58" s="3"/>
      <c r="AI58" s="16"/>
      <c r="AJ58" s="3"/>
      <c r="AK58" s="3"/>
      <c r="AL58" s="3"/>
      <c r="AM58" s="23"/>
      <c r="AN58" s="3"/>
      <c r="AO58" s="3"/>
      <c r="AP58" s="3"/>
      <c r="AQ58" s="3"/>
      <c r="AR58" s="3"/>
      <c r="AS58" s="3"/>
    </row>
    <row r="59" spans="15:45">
      <c r="O59" s="3"/>
      <c r="P59" s="3"/>
      <c r="Q59" s="3"/>
      <c r="R59" s="3"/>
      <c r="S59" s="3"/>
      <c r="T59" s="3"/>
      <c r="U59" s="3"/>
      <c r="W59" s="3"/>
      <c r="X59" s="3"/>
      <c r="Y59" s="3"/>
      <c r="Z59" s="61"/>
      <c r="AA59" s="61"/>
      <c r="AB59" s="16"/>
      <c r="AC59" s="16"/>
      <c r="AD59" s="61"/>
      <c r="AE59" s="3"/>
      <c r="AF59" s="3"/>
      <c r="AG59" s="3"/>
      <c r="AH59" s="3"/>
      <c r="AI59" s="16"/>
      <c r="AJ59" s="3"/>
      <c r="AK59" s="3"/>
      <c r="AL59" s="3"/>
      <c r="AM59" s="23"/>
      <c r="AN59" s="3"/>
      <c r="AO59" s="3"/>
      <c r="AP59" s="3"/>
      <c r="AQ59" s="3"/>
      <c r="AR59" s="3"/>
      <c r="AS59" s="3"/>
    </row>
    <row r="60" spans="15:45">
      <c r="O60" s="3"/>
      <c r="P60" s="3"/>
      <c r="Q60" s="3"/>
      <c r="R60" s="3"/>
      <c r="S60" s="3"/>
      <c r="T60" s="3"/>
      <c r="U60" s="3"/>
      <c r="W60" s="3"/>
      <c r="X60" s="3"/>
      <c r="Y60" s="3"/>
      <c r="Z60" s="61"/>
      <c r="AA60" s="61"/>
      <c r="AB60" s="16"/>
      <c r="AC60" s="16"/>
      <c r="AD60" s="61"/>
      <c r="AE60" s="3"/>
      <c r="AF60" s="3"/>
      <c r="AG60" s="3"/>
      <c r="AH60" s="3"/>
      <c r="AI60" s="16"/>
      <c r="AJ60" s="3"/>
      <c r="AK60" s="3"/>
      <c r="AL60" s="3"/>
      <c r="AM60" s="23"/>
      <c r="AN60" s="3"/>
      <c r="AO60" s="3"/>
      <c r="AP60" s="3"/>
      <c r="AQ60" s="3"/>
      <c r="AR60" s="3"/>
      <c r="AS60" s="3"/>
    </row>
    <row r="61" spans="15:45">
      <c r="O61" s="3"/>
      <c r="P61" s="3"/>
      <c r="Q61" s="3"/>
      <c r="R61" s="3"/>
      <c r="S61" s="3"/>
      <c r="T61" s="3"/>
      <c r="U61" s="3"/>
      <c r="W61" s="3"/>
      <c r="X61" s="3"/>
      <c r="Y61" s="3"/>
      <c r="Z61" s="61"/>
      <c r="AA61" s="61"/>
      <c r="AB61" s="16"/>
      <c r="AC61" s="16"/>
      <c r="AD61" s="61"/>
      <c r="AE61" s="3"/>
      <c r="AF61" s="3"/>
      <c r="AG61" s="3"/>
      <c r="AH61" s="3"/>
      <c r="AI61" s="16"/>
      <c r="AJ61" s="3"/>
      <c r="AK61" s="3"/>
      <c r="AL61" s="3"/>
      <c r="AM61" s="23"/>
      <c r="AN61" s="3"/>
      <c r="AO61" s="3"/>
      <c r="AP61" s="3"/>
      <c r="AQ61" s="3"/>
      <c r="AR61" s="3"/>
      <c r="AS61" s="3"/>
    </row>
    <row r="62" spans="15:45">
      <c r="O62" s="3"/>
      <c r="P62" s="3"/>
      <c r="Q62" s="3"/>
      <c r="R62" s="3"/>
      <c r="S62" s="3"/>
      <c r="T62" s="3"/>
      <c r="U62" s="3"/>
      <c r="W62" s="3"/>
      <c r="X62" s="3"/>
      <c r="Y62" s="3"/>
      <c r="Z62" s="61"/>
      <c r="AA62" s="61"/>
      <c r="AB62" s="16"/>
      <c r="AC62" s="16"/>
      <c r="AD62" s="61"/>
      <c r="AE62" s="3"/>
      <c r="AF62" s="3"/>
      <c r="AG62" s="3"/>
      <c r="AH62" s="3"/>
      <c r="AI62" s="16"/>
      <c r="AJ62" s="3"/>
      <c r="AK62" s="3"/>
      <c r="AL62" s="3"/>
      <c r="AM62" s="23"/>
      <c r="AN62" s="3"/>
      <c r="AO62" s="3"/>
      <c r="AP62" s="3"/>
      <c r="AQ62" s="3"/>
      <c r="AR62" s="3"/>
      <c r="AS62" s="3"/>
    </row>
    <row r="63" spans="15:45">
      <c r="O63" s="3"/>
      <c r="P63" s="3"/>
      <c r="Q63" s="3"/>
      <c r="R63" s="3"/>
      <c r="S63" s="3"/>
      <c r="T63" s="3"/>
      <c r="U63" s="3"/>
      <c r="W63" s="3"/>
      <c r="X63" s="3"/>
      <c r="Y63" s="3"/>
      <c r="Z63" s="61"/>
      <c r="AA63" s="61"/>
      <c r="AB63" s="16"/>
      <c r="AC63" s="16"/>
      <c r="AD63" s="61"/>
      <c r="AE63" s="3"/>
      <c r="AF63" s="3"/>
      <c r="AG63" s="3"/>
      <c r="AH63" s="3"/>
      <c r="AI63" s="16"/>
      <c r="AJ63" s="3"/>
      <c r="AK63" s="3"/>
      <c r="AL63" s="3"/>
      <c r="AM63" s="23"/>
      <c r="AN63" s="3"/>
      <c r="AO63" s="3"/>
      <c r="AP63" s="3"/>
      <c r="AQ63" s="3"/>
      <c r="AR63" s="3"/>
      <c r="AS63" s="3"/>
    </row>
    <row r="64" spans="15:45">
      <c r="O64" s="3"/>
      <c r="P64" s="3"/>
      <c r="Q64" s="3"/>
      <c r="R64" s="3"/>
      <c r="S64" s="3"/>
      <c r="T64" s="3"/>
      <c r="U64" s="3"/>
      <c r="W64" s="3"/>
      <c r="X64" s="3"/>
      <c r="Y64" s="3"/>
      <c r="Z64" s="61"/>
      <c r="AA64" s="61"/>
      <c r="AB64" s="16"/>
      <c r="AC64" s="16"/>
      <c r="AD64" s="61"/>
      <c r="AE64" s="3"/>
      <c r="AF64" s="3"/>
      <c r="AG64" s="3"/>
      <c r="AH64" s="3"/>
      <c r="AI64" s="16"/>
      <c r="AJ64" s="3"/>
      <c r="AK64" s="3"/>
      <c r="AL64" s="3"/>
      <c r="AM64" s="23"/>
      <c r="AN64" s="3"/>
      <c r="AO64" s="3"/>
      <c r="AP64" s="3"/>
      <c r="AQ64" s="3"/>
      <c r="AR64" s="3"/>
      <c r="AS64" s="3"/>
    </row>
    <row r="65" spans="15:47">
      <c r="O65" s="3"/>
      <c r="P65" s="3"/>
      <c r="Q65" s="3"/>
      <c r="R65" s="3"/>
      <c r="S65" s="3"/>
      <c r="T65" s="3"/>
      <c r="U65" s="3"/>
      <c r="W65" s="3"/>
      <c r="X65" s="3"/>
      <c r="Y65" s="3"/>
      <c r="Z65" s="61"/>
      <c r="AA65" s="61"/>
      <c r="AB65" s="16"/>
      <c r="AC65" s="16"/>
      <c r="AD65" s="61"/>
      <c r="AE65" s="3"/>
      <c r="AF65" s="3"/>
      <c r="AG65" s="3"/>
      <c r="AH65" s="3"/>
      <c r="AI65" s="16"/>
      <c r="AJ65" s="3"/>
      <c r="AK65" s="3"/>
      <c r="AL65" s="3"/>
      <c r="AM65" s="23"/>
      <c r="AN65" s="3"/>
      <c r="AO65" s="3"/>
      <c r="AP65" s="3"/>
      <c r="AQ65" s="3"/>
      <c r="AR65" s="3"/>
      <c r="AS65" s="3"/>
    </row>
    <row r="66" spans="15:47">
      <c r="O66" s="3"/>
      <c r="P66" s="3"/>
      <c r="Q66" s="3"/>
      <c r="R66" s="3"/>
      <c r="S66" s="3"/>
      <c r="T66" s="3"/>
      <c r="U66" s="3"/>
      <c r="W66" s="3"/>
      <c r="X66" s="3"/>
      <c r="Y66" s="3"/>
      <c r="Z66" s="61"/>
      <c r="AA66" s="61"/>
      <c r="AB66" s="16"/>
      <c r="AC66" s="16"/>
      <c r="AD66" s="61"/>
      <c r="AE66" s="3"/>
      <c r="AF66" s="3"/>
      <c r="AG66" s="3"/>
      <c r="AH66" s="3"/>
      <c r="AI66" s="16"/>
      <c r="AJ66" s="3"/>
      <c r="AK66" s="3"/>
      <c r="AL66" s="3"/>
      <c r="AM66" s="23"/>
      <c r="AN66" s="3"/>
      <c r="AO66" s="3"/>
      <c r="AP66" s="3"/>
      <c r="AQ66" s="3"/>
      <c r="AR66" s="3"/>
      <c r="AS66" s="3"/>
    </row>
    <row r="67" spans="15:47">
      <c r="O67" s="3"/>
      <c r="P67" s="3"/>
      <c r="Q67" s="3"/>
      <c r="R67" s="3"/>
      <c r="S67" s="3"/>
      <c r="T67" s="3"/>
      <c r="U67" s="3"/>
      <c r="W67" s="3"/>
      <c r="X67" s="3"/>
      <c r="Y67" s="3"/>
      <c r="Z67" s="61"/>
      <c r="AA67" s="61"/>
      <c r="AB67" s="16"/>
      <c r="AC67" s="16"/>
      <c r="AD67" s="61"/>
      <c r="AE67" s="3"/>
      <c r="AF67" s="3"/>
      <c r="AG67" s="3"/>
      <c r="AH67" s="3"/>
      <c r="AI67" s="16"/>
      <c r="AJ67" s="3"/>
      <c r="AK67" s="3"/>
      <c r="AL67" s="3"/>
      <c r="AM67" s="23"/>
      <c r="AN67" s="3"/>
      <c r="AO67" s="3"/>
      <c r="AP67" s="3"/>
      <c r="AQ67" s="3"/>
      <c r="AR67" s="3"/>
      <c r="AS67" s="3"/>
    </row>
    <row r="68" spans="15:47">
      <c r="O68" s="3"/>
      <c r="P68" s="3"/>
      <c r="Q68" s="3"/>
      <c r="R68" s="3"/>
      <c r="S68" s="3"/>
      <c r="T68" s="3"/>
      <c r="U68" s="3"/>
      <c r="W68" s="3"/>
      <c r="X68" s="3"/>
      <c r="Y68" s="3"/>
      <c r="Z68" s="61"/>
      <c r="AA68" s="61"/>
      <c r="AB68" s="16"/>
      <c r="AC68" s="16"/>
      <c r="AD68" s="61"/>
      <c r="AE68" s="3"/>
      <c r="AF68" s="3"/>
      <c r="AG68" s="3"/>
      <c r="AH68" s="3"/>
      <c r="AI68" s="16"/>
      <c r="AJ68" s="3"/>
      <c r="AK68" s="3"/>
      <c r="AL68" s="3"/>
      <c r="AM68" s="23"/>
      <c r="AN68" s="3"/>
      <c r="AO68" s="3"/>
      <c r="AP68" s="3"/>
      <c r="AQ68" s="3"/>
      <c r="AR68" s="3"/>
      <c r="AS68" s="3"/>
      <c r="AU68" s="23"/>
    </row>
    <row r="69" spans="15:47">
      <c r="O69" s="3"/>
      <c r="P69" s="3"/>
      <c r="Q69" s="3"/>
      <c r="R69" s="3"/>
      <c r="S69" s="3"/>
      <c r="T69" s="3"/>
      <c r="U69" s="3"/>
      <c r="W69" s="3"/>
      <c r="X69" s="3"/>
      <c r="Y69" s="3"/>
      <c r="Z69" s="61"/>
      <c r="AA69" s="61"/>
      <c r="AB69" s="16"/>
      <c r="AC69" s="16"/>
      <c r="AD69" s="61"/>
      <c r="AE69" s="3"/>
      <c r="AF69" s="3"/>
      <c r="AG69" s="3"/>
      <c r="AH69" s="3"/>
      <c r="AI69" s="16"/>
      <c r="AJ69" s="3"/>
      <c r="AK69" s="3"/>
      <c r="AL69" s="3"/>
      <c r="AM69" s="23"/>
      <c r="AN69" s="3"/>
      <c r="AO69" s="3"/>
      <c r="AP69" s="3"/>
      <c r="AQ69" s="3"/>
      <c r="AR69" s="3"/>
      <c r="AS69" s="3"/>
      <c r="AU69" s="23"/>
    </row>
    <row r="70" spans="15:47" ht="12.75" customHeight="1">
      <c r="O70" s="3"/>
      <c r="P70" s="3"/>
      <c r="Q70" s="3"/>
      <c r="R70" s="3"/>
      <c r="S70" s="3"/>
      <c r="T70" s="3"/>
      <c r="U70" s="3"/>
      <c r="W70" s="3"/>
      <c r="X70" s="3"/>
      <c r="Y70" s="3"/>
      <c r="Z70" s="61"/>
      <c r="AA70" s="61"/>
      <c r="AB70" s="16"/>
      <c r="AC70" s="16"/>
      <c r="AD70" s="61"/>
      <c r="AE70" s="3"/>
      <c r="AF70" s="3"/>
      <c r="AG70" s="3"/>
      <c r="AH70" s="3"/>
      <c r="AI70" s="16"/>
      <c r="AJ70" s="3"/>
      <c r="AK70" s="3"/>
      <c r="AL70" s="3"/>
      <c r="AM70" s="23"/>
      <c r="AN70" s="3"/>
      <c r="AO70" s="3"/>
      <c r="AP70" s="3"/>
      <c r="AQ70" s="3"/>
      <c r="AR70" s="3"/>
      <c r="AS70" s="3"/>
      <c r="AU70" s="23"/>
    </row>
    <row r="71" spans="15:47">
      <c r="O71" s="3"/>
      <c r="P71" s="3"/>
      <c r="Q71" s="3"/>
      <c r="R71" s="3"/>
      <c r="S71" s="3"/>
      <c r="T71" s="3"/>
      <c r="U71" s="3"/>
      <c r="W71" s="3"/>
      <c r="X71" s="3"/>
      <c r="Y71" s="3"/>
      <c r="Z71" s="61"/>
      <c r="AA71" s="61"/>
      <c r="AB71" s="16"/>
      <c r="AC71" s="16"/>
      <c r="AD71" s="61"/>
      <c r="AE71" s="3"/>
      <c r="AF71" s="3"/>
      <c r="AG71" s="3"/>
      <c r="AH71" s="3"/>
      <c r="AI71" s="16"/>
      <c r="AJ71" s="3"/>
      <c r="AK71" s="3"/>
      <c r="AL71" s="3"/>
      <c r="AM71" s="23"/>
      <c r="AN71" s="3"/>
      <c r="AO71" s="3"/>
      <c r="AP71" s="3"/>
      <c r="AQ71" s="3"/>
      <c r="AR71" s="3"/>
      <c r="AS71" s="3"/>
      <c r="AU71" s="23"/>
    </row>
    <row r="72" spans="15:47">
      <c r="O72" s="3"/>
      <c r="P72" s="3"/>
      <c r="Q72" s="3"/>
      <c r="R72" s="3"/>
      <c r="S72" s="3"/>
      <c r="T72" s="3"/>
      <c r="U72" s="3"/>
      <c r="W72" s="3"/>
      <c r="X72" s="3"/>
      <c r="Y72" s="3"/>
      <c r="Z72" s="61"/>
      <c r="AA72" s="61"/>
      <c r="AB72" s="16"/>
      <c r="AC72" s="16"/>
      <c r="AD72" s="61"/>
      <c r="AE72" s="3"/>
      <c r="AF72" s="3"/>
      <c r="AG72" s="3"/>
      <c r="AH72" s="3"/>
      <c r="AI72" s="16"/>
      <c r="AJ72" s="3"/>
      <c r="AK72" s="3"/>
      <c r="AL72" s="3"/>
      <c r="AM72" s="23"/>
      <c r="AN72" s="3"/>
      <c r="AO72" s="3"/>
      <c r="AP72" s="3"/>
      <c r="AQ72" s="3"/>
      <c r="AR72" s="3"/>
      <c r="AS72" s="3"/>
      <c r="AU72" s="23"/>
    </row>
    <row r="73" spans="15:47">
      <c r="O73" s="3"/>
      <c r="P73" s="3"/>
      <c r="Q73" s="3"/>
      <c r="R73" s="3"/>
      <c r="S73" s="3"/>
      <c r="T73" s="3"/>
      <c r="U73" s="3"/>
      <c r="W73" s="3"/>
      <c r="X73" s="3"/>
      <c r="Y73" s="3"/>
      <c r="Z73" s="61"/>
      <c r="AA73" s="61"/>
      <c r="AB73" s="16"/>
      <c r="AC73" s="16"/>
      <c r="AD73" s="61"/>
      <c r="AE73" s="3"/>
      <c r="AF73" s="3"/>
      <c r="AG73" s="3"/>
      <c r="AH73" s="3"/>
      <c r="AI73" s="16"/>
      <c r="AJ73" s="3"/>
      <c r="AK73" s="3"/>
      <c r="AL73" s="3"/>
      <c r="AM73" s="23"/>
      <c r="AN73" s="3"/>
      <c r="AO73" s="3"/>
      <c r="AP73" s="3"/>
      <c r="AQ73" s="3"/>
      <c r="AR73" s="3"/>
      <c r="AS73" s="3"/>
      <c r="AU73" s="23"/>
    </row>
    <row r="74" spans="15:47">
      <c r="O74" s="3"/>
      <c r="P74" s="3"/>
      <c r="Q74" s="3"/>
      <c r="R74" s="3"/>
      <c r="S74" s="3"/>
      <c r="T74" s="3"/>
      <c r="U74" s="3"/>
      <c r="W74" s="3"/>
      <c r="X74" s="3"/>
      <c r="Y74" s="3"/>
      <c r="Z74" s="61"/>
      <c r="AA74" s="61"/>
      <c r="AB74" s="16"/>
      <c r="AC74" s="16"/>
      <c r="AD74" s="61"/>
      <c r="AE74" s="3"/>
      <c r="AF74" s="3"/>
      <c r="AG74" s="3"/>
      <c r="AH74" s="3"/>
      <c r="AI74" s="16"/>
      <c r="AJ74" s="3"/>
      <c r="AK74" s="3"/>
      <c r="AL74" s="3"/>
      <c r="AM74" s="23"/>
      <c r="AN74" s="3"/>
      <c r="AO74" s="3"/>
      <c r="AP74" s="3"/>
      <c r="AQ74" s="3"/>
      <c r="AR74" s="3"/>
      <c r="AS74" s="3"/>
      <c r="AU74" s="23"/>
    </row>
    <row r="75" spans="15:47">
      <c r="O75" s="3"/>
      <c r="P75" s="3"/>
      <c r="Q75" s="3"/>
      <c r="R75" s="3"/>
      <c r="S75" s="3"/>
      <c r="T75" s="3"/>
      <c r="U75" s="3"/>
      <c r="W75" s="3"/>
      <c r="X75" s="3"/>
      <c r="Y75" s="3"/>
      <c r="Z75" s="61"/>
      <c r="AA75" s="61"/>
      <c r="AB75" s="16"/>
      <c r="AC75" s="16"/>
      <c r="AD75" s="61"/>
      <c r="AE75" s="3"/>
      <c r="AF75" s="3"/>
      <c r="AG75" s="3"/>
      <c r="AH75" s="3"/>
      <c r="AI75" s="16"/>
      <c r="AJ75" s="3"/>
      <c r="AK75" s="3"/>
      <c r="AL75" s="3"/>
      <c r="AM75" s="23"/>
      <c r="AN75" s="3"/>
      <c r="AO75" s="3"/>
      <c r="AP75" s="3"/>
      <c r="AQ75" s="3"/>
      <c r="AR75" s="3"/>
      <c r="AS75" s="3"/>
      <c r="AU75" s="23"/>
    </row>
    <row r="76" spans="15:47">
      <c r="O76" s="3"/>
      <c r="P76" s="3"/>
      <c r="Q76" s="3"/>
      <c r="R76" s="3"/>
      <c r="S76" s="3"/>
      <c r="T76" s="3"/>
      <c r="U76" s="3"/>
      <c r="W76" s="3"/>
      <c r="X76" s="3"/>
      <c r="Y76" s="3"/>
      <c r="Z76" s="61"/>
      <c r="AA76" s="61"/>
      <c r="AB76" s="16"/>
      <c r="AC76" s="16"/>
      <c r="AD76" s="61"/>
      <c r="AE76" s="3"/>
      <c r="AF76" s="3"/>
      <c r="AG76" s="3"/>
      <c r="AH76" s="3"/>
      <c r="AI76" s="16"/>
      <c r="AJ76" s="3"/>
      <c r="AK76" s="3"/>
      <c r="AL76" s="3"/>
      <c r="AM76" s="23"/>
      <c r="AN76" s="3"/>
      <c r="AO76" s="3"/>
      <c r="AP76" s="3"/>
      <c r="AQ76" s="3"/>
      <c r="AR76" s="3"/>
      <c r="AS76" s="3"/>
      <c r="AU76" s="23"/>
    </row>
    <row r="77" spans="15:47">
      <c r="O77" s="3"/>
      <c r="P77" s="3"/>
      <c r="Q77" s="3"/>
      <c r="R77" s="3"/>
      <c r="S77" s="3"/>
      <c r="T77" s="3"/>
      <c r="U77" s="3"/>
      <c r="W77" s="3"/>
      <c r="X77" s="3"/>
      <c r="Y77" s="3"/>
      <c r="Z77" s="61"/>
      <c r="AA77" s="61"/>
      <c r="AB77" s="16"/>
      <c r="AC77" s="16"/>
      <c r="AD77" s="61"/>
      <c r="AE77" s="3"/>
      <c r="AF77" s="3"/>
      <c r="AG77" s="3"/>
      <c r="AH77" s="3"/>
      <c r="AI77" s="16"/>
      <c r="AJ77" s="3"/>
      <c r="AK77" s="3"/>
      <c r="AL77" s="3"/>
      <c r="AM77" s="23"/>
      <c r="AN77" s="3"/>
      <c r="AO77" s="3"/>
      <c r="AP77" s="3"/>
      <c r="AQ77" s="3"/>
      <c r="AR77" s="3"/>
      <c r="AS77" s="3"/>
      <c r="AU77" s="23"/>
    </row>
    <row r="78" spans="15:47">
      <c r="O78" s="3"/>
      <c r="P78" s="3"/>
      <c r="Q78" s="3"/>
      <c r="R78" s="3"/>
      <c r="S78" s="3"/>
      <c r="T78" s="3"/>
      <c r="U78" s="3"/>
      <c r="W78" s="3"/>
      <c r="X78" s="3"/>
      <c r="Y78" s="3"/>
      <c r="Z78" s="61"/>
      <c r="AA78" s="61"/>
      <c r="AB78" s="16"/>
      <c r="AC78" s="16"/>
      <c r="AD78" s="61"/>
      <c r="AE78" s="3"/>
      <c r="AF78" s="3"/>
      <c r="AG78" s="3"/>
      <c r="AH78" s="3"/>
      <c r="AI78" s="16"/>
      <c r="AJ78" s="3"/>
      <c r="AK78" s="3"/>
      <c r="AL78" s="3"/>
      <c r="AM78" s="23"/>
      <c r="AN78" s="3"/>
      <c r="AO78" s="3"/>
      <c r="AP78" s="3"/>
      <c r="AQ78" s="3"/>
      <c r="AR78" s="3"/>
      <c r="AS78" s="3"/>
      <c r="AU78" s="23"/>
    </row>
    <row r="79" spans="15:47">
      <c r="O79" s="3"/>
      <c r="P79" s="3"/>
      <c r="Q79" s="3"/>
      <c r="R79" s="3"/>
      <c r="S79" s="3"/>
      <c r="T79" s="3"/>
      <c r="U79" s="3"/>
      <c r="W79" s="3"/>
      <c r="X79" s="3"/>
      <c r="Y79" s="3"/>
      <c r="Z79" s="61"/>
      <c r="AA79" s="61"/>
      <c r="AB79" s="16"/>
      <c r="AC79" s="16"/>
      <c r="AD79" s="61"/>
      <c r="AE79" s="3"/>
      <c r="AF79" s="3"/>
      <c r="AG79" s="3"/>
      <c r="AH79" s="3"/>
      <c r="AI79" s="16"/>
      <c r="AJ79" s="3"/>
      <c r="AK79" s="3"/>
      <c r="AL79" s="3"/>
      <c r="AM79" s="23"/>
      <c r="AN79" s="3"/>
      <c r="AO79" s="3"/>
      <c r="AP79" s="3"/>
      <c r="AQ79" s="3"/>
      <c r="AR79" s="3"/>
      <c r="AS79" s="3"/>
      <c r="AU79" s="23"/>
    </row>
    <row r="80" spans="15:47">
      <c r="O80" s="3"/>
      <c r="P80" s="3"/>
      <c r="Q80" s="3"/>
      <c r="R80" s="3"/>
      <c r="S80" s="3"/>
      <c r="T80" s="3"/>
      <c r="U80" s="3"/>
      <c r="W80" s="3"/>
      <c r="X80" s="3"/>
      <c r="Y80" s="3"/>
      <c r="Z80" s="61"/>
      <c r="AA80" s="61"/>
      <c r="AB80" s="16"/>
      <c r="AC80" s="16"/>
      <c r="AD80" s="61"/>
      <c r="AE80" s="3"/>
      <c r="AF80" s="3"/>
      <c r="AG80" s="3"/>
      <c r="AH80" s="3"/>
      <c r="AI80" s="16"/>
      <c r="AJ80" s="3"/>
      <c r="AK80" s="3"/>
      <c r="AL80" s="3"/>
      <c r="AM80" s="23"/>
      <c r="AN80" s="3"/>
      <c r="AO80" s="3"/>
      <c r="AP80" s="3"/>
      <c r="AQ80" s="3"/>
      <c r="AR80" s="3"/>
      <c r="AS80" s="3"/>
      <c r="AU80" s="23"/>
    </row>
    <row r="81" spans="15:47">
      <c r="O81" s="3"/>
      <c r="P81" s="3"/>
      <c r="Q81" s="3"/>
      <c r="R81" s="3"/>
      <c r="S81" s="3"/>
      <c r="T81" s="3"/>
      <c r="U81" s="3"/>
      <c r="W81" s="3"/>
      <c r="X81" s="3"/>
      <c r="Y81" s="3"/>
      <c r="Z81" s="61"/>
      <c r="AA81" s="61"/>
      <c r="AB81" s="16"/>
      <c r="AC81" s="16"/>
      <c r="AD81" s="61"/>
      <c r="AE81" s="3"/>
      <c r="AF81" s="3"/>
      <c r="AG81" s="3"/>
      <c r="AH81" s="3"/>
      <c r="AI81" s="16"/>
      <c r="AJ81" s="3"/>
      <c r="AK81" s="3"/>
      <c r="AL81" s="3"/>
      <c r="AM81" s="23"/>
      <c r="AN81" s="3"/>
      <c r="AO81" s="3"/>
      <c r="AP81" s="3"/>
      <c r="AQ81" s="3"/>
      <c r="AR81" s="3"/>
      <c r="AS81" s="3"/>
      <c r="AU81" s="23"/>
    </row>
    <row r="82" spans="15:47">
      <c r="O82" s="3"/>
      <c r="P82" s="3"/>
      <c r="Q82" s="3"/>
      <c r="R82" s="3"/>
      <c r="S82" s="3"/>
      <c r="T82" s="3"/>
      <c r="U82" s="3"/>
      <c r="W82" s="3"/>
      <c r="X82" s="3"/>
      <c r="Y82" s="3"/>
      <c r="Z82" s="61"/>
      <c r="AA82" s="61"/>
      <c r="AB82" s="16"/>
      <c r="AC82" s="16"/>
      <c r="AD82" s="61"/>
      <c r="AE82" s="3"/>
      <c r="AF82" s="3"/>
      <c r="AG82" s="3"/>
      <c r="AH82" s="3"/>
      <c r="AI82" s="16"/>
      <c r="AJ82" s="3"/>
      <c r="AK82" s="3"/>
      <c r="AL82" s="3"/>
      <c r="AM82" s="23"/>
      <c r="AN82" s="3"/>
      <c r="AO82" s="3"/>
      <c r="AP82" s="3"/>
      <c r="AQ82" s="3"/>
      <c r="AR82" s="3"/>
      <c r="AS82" s="3"/>
      <c r="AU82" s="23"/>
    </row>
    <row r="83" spans="15:47">
      <c r="O83" s="3"/>
      <c r="P83" s="3"/>
      <c r="Q83" s="3"/>
      <c r="R83" s="3"/>
      <c r="S83" s="3"/>
      <c r="T83" s="3"/>
      <c r="U83" s="3"/>
      <c r="W83" s="3"/>
      <c r="X83" s="3"/>
      <c r="Y83" s="3"/>
      <c r="Z83" s="61"/>
      <c r="AA83" s="61"/>
      <c r="AB83" s="16"/>
      <c r="AC83" s="16"/>
      <c r="AD83" s="61"/>
      <c r="AE83" s="3"/>
      <c r="AF83" s="3"/>
      <c r="AG83" s="3"/>
      <c r="AH83" s="3"/>
      <c r="AI83" s="16"/>
      <c r="AJ83" s="3"/>
      <c r="AK83" s="3"/>
      <c r="AL83" s="3"/>
      <c r="AM83" s="23"/>
      <c r="AN83" s="3"/>
      <c r="AO83" s="3"/>
      <c r="AP83" s="3"/>
      <c r="AQ83" s="3"/>
      <c r="AR83" s="3"/>
      <c r="AS83" s="3"/>
      <c r="AU83" s="23"/>
    </row>
    <row r="84" spans="15:47">
      <c r="O84" s="3"/>
      <c r="P84" s="3"/>
      <c r="Q84" s="3"/>
      <c r="R84" s="3"/>
      <c r="S84" s="3"/>
      <c r="T84" s="3"/>
      <c r="U84" s="3"/>
      <c r="W84" s="3"/>
      <c r="X84" s="3"/>
      <c r="Y84" s="3"/>
      <c r="Z84" s="61"/>
      <c r="AA84" s="61"/>
      <c r="AB84" s="16"/>
      <c r="AC84" s="16"/>
      <c r="AD84" s="61"/>
      <c r="AE84" s="3"/>
      <c r="AF84" s="3"/>
      <c r="AG84" s="3"/>
      <c r="AH84" s="3"/>
      <c r="AI84" s="16"/>
      <c r="AJ84" s="3"/>
      <c r="AK84" s="3"/>
      <c r="AL84" s="3"/>
      <c r="AM84" s="23"/>
      <c r="AN84" s="3"/>
      <c r="AO84" s="3"/>
      <c r="AP84" s="3"/>
      <c r="AQ84" s="3"/>
      <c r="AR84" s="3"/>
      <c r="AS84" s="3"/>
      <c r="AU84" s="23"/>
    </row>
    <row r="85" spans="15:47">
      <c r="O85" s="3"/>
      <c r="P85" s="3"/>
      <c r="Q85" s="3"/>
      <c r="R85" s="3"/>
      <c r="S85" s="3"/>
      <c r="T85" s="3"/>
      <c r="U85" s="3"/>
      <c r="W85" s="3"/>
      <c r="X85" s="3"/>
      <c r="Y85" s="3"/>
      <c r="Z85" s="61"/>
      <c r="AA85" s="61"/>
      <c r="AB85" s="16"/>
      <c r="AC85" s="16"/>
      <c r="AD85" s="61"/>
      <c r="AE85" s="3"/>
      <c r="AF85" s="3"/>
      <c r="AG85" s="3"/>
      <c r="AH85" s="3"/>
      <c r="AI85" s="16"/>
      <c r="AJ85" s="3"/>
      <c r="AK85" s="3"/>
      <c r="AL85" s="3"/>
      <c r="AM85" s="23"/>
      <c r="AN85" s="3"/>
      <c r="AO85" s="3"/>
      <c r="AP85" s="3"/>
      <c r="AQ85" s="3"/>
      <c r="AR85" s="3"/>
      <c r="AS85" s="3"/>
      <c r="AU85" s="23"/>
    </row>
    <row r="86" spans="15:47">
      <c r="O86" s="3"/>
      <c r="P86" s="3"/>
      <c r="Q86" s="3"/>
      <c r="R86" s="3"/>
      <c r="S86" s="3"/>
      <c r="T86" s="3"/>
      <c r="U86" s="3"/>
      <c r="W86" s="3"/>
      <c r="X86" s="3"/>
      <c r="Y86" s="3"/>
      <c r="Z86" s="61"/>
      <c r="AA86" s="61"/>
      <c r="AB86" s="16"/>
      <c r="AC86" s="16"/>
      <c r="AD86" s="61"/>
      <c r="AE86" s="3"/>
      <c r="AF86" s="3"/>
      <c r="AG86" s="3"/>
      <c r="AH86" s="3"/>
      <c r="AI86" s="16"/>
      <c r="AJ86" s="3"/>
      <c r="AK86" s="3"/>
      <c r="AL86" s="3"/>
      <c r="AM86" s="23"/>
      <c r="AN86" s="3"/>
      <c r="AO86" s="3"/>
      <c r="AP86" s="3"/>
      <c r="AQ86" s="3"/>
      <c r="AR86" s="3"/>
      <c r="AS86" s="3"/>
      <c r="AU86" s="23"/>
    </row>
    <row r="87" spans="15:47">
      <c r="O87" s="3"/>
      <c r="P87" s="3"/>
      <c r="Q87" s="3"/>
      <c r="R87" s="3"/>
      <c r="S87" s="3"/>
      <c r="T87" s="3"/>
      <c r="U87" s="3"/>
      <c r="W87" s="3"/>
      <c r="X87" s="3"/>
      <c r="Y87" s="3"/>
      <c r="Z87" s="61"/>
      <c r="AA87" s="61"/>
      <c r="AB87" s="16"/>
      <c r="AC87" s="16"/>
      <c r="AD87" s="61"/>
      <c r="AE87" s="3"/>
      <c r="AF87" s="3"/>
      <c r="AG87" s="3"/>
      <c r="AH87" s="3"/>
      <c r="AI87" s="16"/>
      <c r="AJ87" s="3"/>
      <c r="AK87" s="3"/>
      <c r="AL87" s="3"/>
      <c r="AM87" s="23"/>
      <c r="AN87" s="3"/>
      <c r="AO87" s="3"/>
      <c r="AP87" s="3"/>
      <c r="AQ87" s="3"/>
      <c r="AR87" s="3"/>
      <c r="AS87" s="3"/>
      <c r="AU87" s="23"/>
    </row>
    <row r="88" spans="15:47">
      <c r="O88" s="3"/>
      <c r="P88" s="3"/>
      <c r="Q88" s="3"/>
      <c r="R88" s="3"/>
      <c r="S88" s="3"/>
      <c r="T88" s="3"/>
      <c r="U88" s="3"/>
      <c r="W88" s="3"/>
      <c r="X88" s="3"/>
      <c r="Y88" s="3"/>
      <c r="Z88" s="61"/>
      <c r="AA88" s="61"/>
      <c r="AB88" s="16"/>
      <c r="AC88" s="16"/>
      <c r="AD88" s="61"/>
      <c r="AE88" s="3"/>
      <c r="AF88" s="3"/>
      <c r="AG88" s="3"/>
      <c r="AH88" s="3"/>
      <c r="AI88" s="16"/>
      <c r="AJ88" s="3"/>
      <c r="AK88" s="3"/>
      <c r="AL88" s="3"/>
      <c r="AM88" s="23"/>
      <c r="AN88" s="3"/>
      <c r="AO88" s="3"/>
      <c r="AP88" s="3"/>
      <c r="AQ88" s="3"/>
      <c r="AR88" s="3"/>
      <c r="AS88" s="3"/>
      <c r="AU88" s="23"/>
    </row>
    <row r="89" spans="15:47">
      <c r="O89" s="3"/>
      <c r="P89" s="3"/>
      <c r="Q89" s="3"/>
      <c r="R89" s="3"/>
      <c r="S89" s="3"/>
      <c r="T89" s="3"/>
      <c r="U89" s="3"/>
      <c r="W89" s="3"/>
      <c r="X89" s="3"/>
      <c r="Y89" s="3"/>
      <c r="Z89" s="61"/>
      <c r="AA89" s="61"/>
      <c r="AB89" s="16"/>
      <c r="AC89" s="16"/>
      <c r="AD89" s="61"/>
      <c r="AE89" s="3"/>
      <c r="AF89" s="3"/>
      <c r="AG89" s="3"/>
      <c r="AH89" s="3"/>
      <c r="AI89" s="16"/>
      <c r="AJ89" s="3"/>
      <c r="AK89" s="3"/>
      <c r="AL89" s="3"/>
      <c r="AM89" s="23"/>
      <c r="AN89" s="3"/>
      <c r="AO89" s="3"/>
      <c r="AP89" s="3"/>
      <c r="AQ89" s="3"/>
      <c r="AR89" s="3"/>
      <c r="AS89" s="3"/>
      <c r="AU89" s="23"/>
    </row>
    <row r="90" spans="15:47">
      <c r="O90" s="3"/>
      <c r="P90" s="3"/>
      <c r="Q90" s="3"/>
      <c r="R90" s="3"/>
      <c r="S90" s="3"/>
      <c r="T90" s="3"/>
      <c r="U90" s="3"/>
      <c r="W90" s="3"/>
      <c r="X90" s="3"/>
      <c r="Y90" s="3"/>
      <c r="Z90" s="61"/>
      <c r="AA90" s="61"/>
      <c r="AB90" s="16"/>
      <c r="AC90" s="16"/>
      <c r="AD90" s="61"/>
      <c r="AE90" s="3"/>
      <c r="AF90" s="3"/>
      <c r="AG90" s="3"/>
      <c r="AH90" s="3"/>
      <c r="AI90" s="16"/>
      <c r="AJ90" s="3"/>
      <c r="AK90" s="3"/>
      <c r="AL90" s="3"/>
      <c r="AM90" s="23"/>
      <c r="AN90" s="3"/>
      <c r="AO90" s="3"/>
      <c r="AP90" s="3"/>
      <c r="AQ90" s="3"/>
      <c r="AR90" s="3"/>
      <c r="AS90" s="3"/>
      <c r="AU90" s="23"/>
    </row>
    <row r="91" spans="15:47">
      <c r="O91" s="3"/>
      <c r="P91" s="3"/>
      <c r="Q91" s="3"/>
      <c r="R91" s="3"/>
      <c r="S91" s="3"/>
      <c r="T91" s="3"/>
      <c r="U91" s="3"/>
      <c r="W91" s="3"/>
      <c r="X91" s="3"/>
      <c r="Y91" s="3"/>
      <c r="Z91" s="61"/>
      <c r="AA91" s="61"/>
      <c r="AB91" s="16"/>
      <c r="AC91" s="16"/>
      <c r="AD91" s="61"/>
      <c r="AE91" s="3"/>
      <c r="AF91" s="3"/>
      <c r="AG91" s="3"/>
      <c r="AH91" s="3"/>
      <c r="AI91" s="16"/>
      <c r="AJ91" s="3"/>
      <c r="AK91" s="3"/>
      <c r="AL91" s="3"/>
      <c r="AM91" s="23"/>
      <c r="AN91" s="3"/>
      <c r="AO91" s="3"/>
      <c r="AP91" s="3"/>
      <c r="AQ91" s="3"/>
      <c r="AR91" s="3"/>
      <c r="AS91" s="3"/>
      <c r="AU91" s="23"/>
    </row>
    <row r="92" spans="15:47">
      <c r="O92" s="3"/>
      <c r="P92" s="3"/>
      <c r="Q92" s="3"/>
      <c r="R92" s="3"/>
      <c r="S92" s="3"/>
      <c r="T92" s="3"/>
      <c r="U92" s="3"/>
      <c r="W92" s="3"/>
      <c r="X92" s="3"/>
      <c r="Y92" s="3"/>
      <c r="Z92" s="61"/>
      <c r="AA92" s="61"/>
      <c r="AB92" s="16"/>
      <c r="AC92" s="16"/>
      <c r="AD92" s="61"/>
      <c r="AE92" s="3"/>
      <c r="AF92" s="3"/>
      <c r="AG92" s="3"/>
      <c r="AH92" s="3"/>
      <c r="AI92" s="16"/>
      <c r="AJ92" s="3"/>
      <c r="AK92" s="3"/>
      <c r="AL92" s="3"/>
      <c r="AM92" s="23"/>
      <c r="AN92" s="3"/>
      <c r="AO92" s="3"/>
      <c r="AP92" s="3"/>
      <c r="AQ92" s="3"/>
      <c r="AR92" s="3"/>
      <c r="AS92" s="3"/>
      <c r="AU92" s="23"/>
    </row>
    <row r="93" spans="15:47">
      <c r="O93" s="3"/>
      <c r="P93" s="3"/>
      <c r="Q93" s="3"/>
      <c r="R93" s="3"/>
      <c r="S93" s="3"/>
      <c r="T93" s="3"/>
      <c r="U93" s="3"/>
      <c r="W93" s="3"/>
      <c r="X93" s="3"/>
      <c r="Y93" s="3"/>
      <c r="Z93" s="61"/>
      <c r="AA93" s="61"/>
      <c r="AB93" s="16"/>
      <c r="AC93" s="16"/>
      <c r="AD93" s="61"/>
      <c r="AE93" s="3"/>
      <c r="AF93" s="3"/>
      <c r="AG93" s="3"/>
      <c r="AH93" s="3"/>
      <c r="AI93" s="16"/>
      <c r="AJ93" s="3"/>
      <c r="AK93" s="3"/>
      <c r="AL93" s="3"/>
      <c r="AM93" s="23"/>
      <c r="AN93" s="3"/>
      <c r="AO93" s="3"/>
      <c r="AP93" s="3"/>
      <c r="AQ93" s="3"/>
      <c r="AR93" s="3"/>
      <c r="AS93" s="3"/>
      <c r="AU93" s="23"/>
    </row>
    <row r="94" spans="15:47">
      <c r="O94" s="3"/>
      <c r="P94" s="3"/>
      <c r="Q94" s="3"/>
      <c r="R94" s="3"/>
      <c r="S94" s="3"/>
      <c r="T94" s="3"/>
      <c r="U94" s="3"/>
      <c r="W94" s="3"/>
      <c r="X94" s="3"/>
      <c r="Y94" s="3"/>
      <c r="Z94" s="61"/>
      <c r="AA94" s="61"/>
      <c r="AB94" s="16"/>
      <c r="AC94" s="16"/>
      <c r="AD94" s="61"/>
      <c r="AE94" s="3"/>
      <c r="AF94" s="3"/>
      <c r="AG94" s="3"/>
      <c r="AH94" s="3"/>
      <c r="AI94" s="16"/>
      <c r="AJ94" s="3"/>
      <c r="AK94" s="3"/>
      <c r="AL94" s="3"/>
      <c r="AM94" s="23"/>
      <c r="AN94" s="3"/>
      <c r="AO94" s="3"/>
      <c r="AP94" s="3"/>
      <c r="AQ94" s="3"/>
      <c r="AR94" s="3"/>
      <c r="AS94" s="3"/>
      <c r="AU94" s="23"/>
    </row>
    <row r="95" spans="15:47">
      <c r="O95" s="3"/>
      <c r="P95" s="3"/>
      <c r="Q95" s="3"/>
      <c r="R95" s="3"/>
      <c r="S95" s="3"/>
      <c r="T95" s="3"/>
      <c r="U95" s="3"/>
      <c r="W95" s="3"/>
      <c r="X95" s="3"/>
      <c r="Y95" s="3"/>
      <c r="Z95" s="61"/>
      <c r="AA95" s="61"/>
      <c r="AB95" s="16"/>
      <c r="AC95" s="16"/>
      <c r="AD95" s="61"/>
      <c r="AE95" s="3"/>
      <c r="AF95" s="3"/>
      <c r="AG95" s="3"/>
      <c r="AH95" s="3"/>
      <c r="AI95" s="16"/>
      <c r="AJ95" s="3"/>
      <c r="AK95" s="3"/>
      <c r="AL95" s="3"/>
      <c r="AM95" s="23"/>
      <c r="AN95" s="3"/>
      <c r="AO95" s="3"/>
      <c r="AP95" s="3"/>
      <c r="AQ95" s="3"/>
      <c r="AR95" s="3"/>
      <c r="AS95" s="3"/>
      <c r="AU95" s="23"/>
    </row>
    <row r="96" spans="15:47">
      <c r="O96" s="3"/>
      <c r="P96" s="3"/>
      <c r="Q96" s="3"/>
      <c r="R96" s="3"/>
      <c r="S96" s="3"/>
      <c r="T96" s="3"/>
      <c r="U96" s="3"/>
      <c r="W96" s="3"/>
      <c r="X96" s="3"/>
      <c r="Y96" s="3"/>
      <c r="Z96" s="61"/>
      <c r="AA96" s="61"/>
      <c r="AB96" s="16"/>
      <c r="AC96" s="16"/>
      <c r="AD96" s="61"/>
      <c r="AE96" s="3"/>
      <c r="AF96" s="3"/>
      <c r="AG96" s="3"/>
      <c r="AH96" s="3"/>
      <c r="AI96" s="16"/>
      <c r="AJ96" s="3"/>
      <c r="AK96" s="3"/>
      <c r="AL96" s="3"/>
      <c r="AM96" s="23"/>
      <c r="AN96" s="3"/>
      <c r="AO96" s="3"/>
      <c r="AP96" s="3"/>
      <c r="AQ96" s="3"/>
      <c r="AR96" s="3"/>
      <c r="AS96" s="3"/>
      <c r="AU96" s="23"/>
    </row>
    <row r="97" spans="15:47">
      <c r="O97" s="3"/>
      <c r="P97" s="3"/>
      <c r="Q97" s="3"/>
      <c r="R97" s="3"/>
      <c r="S97" s="3"/>
      <c r="T97" s="3"/>
      <c r="U97" s="3"/>
      <c r="W97" s="3"/>
      <c r="X97" s="3"/>
      <c r="Y97" s="3"/>
      <c r="Z97" s="61"/>
      <c r="AA97" s="61"/>
      <c r="AB97" s="16"/>
      <c r="AC97" s="16"/>
      <c r="AD97" s="61"/>
      <c r="AE97" s="3"/>
      <c r="AF97" s="3"/>
      <c r="AG97" s="3"/>
      <c r="AH97" s="3"/>
      <c r="AI97" s="16"/>
      <c r="AJ97" s="3"/>
      <c r="AK97" s="3"/>
      <c r="AL97" s="3"/>
      <c r="AM97" s="23"/>
      <c r="AN97" s="3"/>
      <c r="AO97" s="3"/>
      <c r="AP97" s="3"/>
      <c r="AQ97" s="3"/>
      <c r="AR97" s="3"/>
      <c r="AS97" s="3"/>
      <c r="AU97" s="23"/>
    </row>
    <row r="98" spans="15:47">
      <c r="O98" s="3"/>
      <c r="P98" s="3"/>
      <c r="Q98" s="3"/>
      <c r="R98" s="3"/>
      <c r="S98" s="3"/>
      <c r="T98" s="3"/>
      <c r="U98" s="3"/>
      <c r="W98" s="3"/>
      <c r="X98" s="3"/>
      <c r="Y98" s="3"/>
      <c r="Z98" s="61"/>
      <c r="AA98" s="61"/>
      <c r="AB98" s="16"/>
      <c r="AC98" s="16"/>
      <c r="AD98" s="61"/>
      <c r="AE98" s="3"/>
      <c r="AF98" s="3"/>
      <c r="AG98" s="3"/>
      <c r="AH98" s="3"/>
      <c r="AI98" s="16"/>
      <c r="AJ98" s="3"/>
      <c r="AK98" s="3"/>
      <c r="AL98" s="3"/>
      <c r="AM98" s="23"/>
      <c r="AN98" s="3"/>
      <c r="AO98" s="3"/>
      <c r="AP98" s="3"/>
      <c r="AQ98" s="3"/>
      <c r="AR98" s="3"/>
      <c r="AS98" s="3"/>
      <c r="AU98" s="23"/>
    </row>
    <row r="99" spans="15:47">
      <c r="O99" s="3"/>
      <c r="P99" s="3"/>
      <c r="Q99" s="3"/>
      <c r="R99" s="3"/>
      <c r="S99" s="3"/>
      <c r="T99" s="3"/>
      <c r="U99" s="3"/>
      <c r="W99" s="3"/>
      <c r="X99" s="3"/>
      <c r="Y99" s="3"/>
      <c r="Z99" s="61"/>
      <c r="AA99" s="61"/>
      <c r="AB99" s="16"/>
      <c r="AC99" s="16"/>
      <c r="AD99" s="61"/>
      <c r="AE99" s="3"/>
      <c r="AF99" s="3"/>
      <c r="AG99" s="3"/>
      <c r="AH99" s="3"/>
      <c r="AI99" s="16"/>
      <c r="AJ99" s="3"/>
      <c r="AK99" s="3"/>
      <c r="AL99" s="3"/>
      <c r="AM99" s="23"/>
      <c r="AN99" s="3"/>
      <c r="AO99" s="3"/>
      <c r="AP99" s="3"/>
      <c r="AQ99" s="3"/>
      <c r="AR99" s="3"/>
      <c r="AS99" s="3"/>
      <c r="AU99" s="23"/>
    </row>
    <row r="100" spans="15:47">
      <c r="O100" s="3"/>
      <c r="P100" s="3"/>
      <c r="Q100" s="3"/>
      <c r="R100" s="3"/>
      <c r="S100" s="3"/>
      <c r="T100" s="3"/>
      <c r="U100" s="3"/>
      <c r="W100" s="3"/>
      <c r="X100" s="3"/>
      <c r="Y100" s="3"/>
      <c r="Z100" s="61"/>
      <c r="AA100" s="61"/>
      <c r="AB100" s="16"/>
      <c r="AC100" s="16"/>
      <c r="AD100" s="61"/>
      <c r="AE100" s="3"/>
      <c r="AF100" s="3"/>
      <c r="AG100" s="3"/>
      <c r="AH100" s="3"/>
      <c r="AI100" s="16"/>
      <c r="AJ100" s="3"/>
      <c r="AK100" s="3"/>
      <c r="AL100" s="3"/>
      <c r="AM100" s="23"/>
      <c r="AN100" s="3"/>
      <c r="AO100" s="3"/>
      <c r="AP100" s="3"/>
      <c r="AQ100" s="3"/>
      <c r="AR100" s="3"/>
      <c r="AS100" s="3"/>
      <c r="AU100" s="23"/>
    </row>
    <row r="101" spans="15:47">
      <c r="O101" s="3"/>
      <c r="P101" s="3"/>
      <c r="Q101" s="3"/>
      <c r="R101" s="3"/>
      <c r="S101" s="3"/>
      <c r="T101" s="3"/>
      <c r="U101" s="3"/>
      <c r="W101" s="3"/>
      <c r="X101" s="3"/>
      <c r="Y101" s="3"/>
      <c r="Z101" s="61"/>
      <c r="AA101" s="61"/>
      <c r="AB101" s="16"/>
      <c r="AC101" s="16"/>
      <c r="AD101" s="61"/>
      <c r="AE101" s="3"/>
      <c r="AF101" s="3"/>
      <c r="AG101" s="3"/>
      <c r="AH101" s="3"/>
      <c r="AI101" s="16"/>
      <c r="AJ101" s="3"/>
      <c r="AK101" s="3"/>
      <c r="AL101" s="3"/>
      <c r="AM101" s="23"/>
      <c r="AN101" s="3"/>
      <c r="AO101" s="3"/>
      <c r="AP101" s="3"/>
      <c r="AQ101" s="3"/>
      <c r="AR101" s="3"/>
      <c r="AS101" s="3"/>
      <c r="AU101" s="23"/>
    </row>
    <row r="102" spans="15:47">
      <c r="O102" s="3"/>
      <c r="P102" s="3"/>
      <c r="Q102" s="3"/>
      <c r="R102" s="3"/>
      <c r="S102" s="3"/>
      <c r="T102" s="3"/>
      <c r="U102" s="3"/>
      <c r="W102" s="3"/>
      <c r="X102" s="3"/>
      <c r="Y102" s="3"/>
      <c r="Z102" s="61"/>
      <c r="AA102" s="61"/>
      <c r="AB102" s="16"/>
      <c r="AC102" s="16"/>
      <c r="AD102" s="61"/>
      <c r="AE102" s="3"/>
      <c r="AF102" s="3"/>
      <c r="AG102" s="3"/>
      <c r="AH102" s="3"/>
      <c r="AI102" s="16"/>
      <c r="AJ102" s="3"/>
      <c r="AK102" s="3"/>
      <c r="AL102" s="3"/>
      <c r="AM102" s="23"/>
      <c r="AN102" s="3"/>
      <c r="AO102" s="3"/>
      <c r="AP102" s="3"/>
      <c r="AQ102" s="3"/>
      <c r="AR102" s="3"/>
      <c r="AS102" s="3"/>
      <c r="AU102" s="23"/>
    </row>
    <row r="103" spans="15:47">
      <c r="O103" s="3"/>
      <c r="P103" s="3"/>
      <c r="Q103" s="3"/>
      <c r="R103" s="3"/>
      <c r="S103" s="3"/>
      <c r="T103" s="3"/>
      <c r="U103" s="3"/>
      <c r="W103" s="3"/>
      <c r="X103" s="3"/>
      <c r="Y103" s="3"/>
      <c r="Z103" s="61"/>
      <c r="AA103" s="61"/>
      <c r="AB103" s="16"/>
      <c r="AC103" s="16"/>
      <c r="AD103" s="61"/>
      <c r="AE103" s="3"/>
      <c r="AF103" s="3"/>
      <c r="AG103" s="3"/>
      <c r="AH103" s="3"/>
      <c r="AI103" s="16"/>
      <c r="AJ103" s="3"/>
      <c r="AK103" s="3"/>
      <c r="AL103" s="3"/>
      <c r="AM103" s="23"/>
      <c r="AN103" s="3"/>
      <c r="AO103" s="3"/>
      <c r="AP103" s="3"/>
      <c r="AQ103" s="3"/>
      <c r="AR103" s="3"/>
      <c r="AS103" s="3"/>
      <c r="AU103" s="23"/>
    </row>
    <row r="104" spans="15:47">
      <c r="O104" s="3"/>
      <c r="P104" s="3"/>
      <c r="Q104" s="3"/>
      <c r="R104" s="3"/>
      <c r="S104" s="3"/>
      <c r="T104" s="3"/>
      <c r="U104" s="3"/>
      <c r="W104" s="3"/>
      <c r="X104" s="3"/>
      <c r="Y104" s="3"/>
      <c r="Z104" s="61"/>
      <c r="AA104" s="61"/>
      <c r="AB104" s="16"/>
      <c r="AC104" s="16"/>
      <c r="AD104" s="61"/>
      <c r="AE104" s="3"/>
      <c r="AF104" s="3"/>
      <c r="AG104" s="3"/>
      <c r="AH104" s="3"/>
      <c r="AI104" s="16"/>
      <c r="AJ104" s="3"/>
      <c r="AK104" s="3"/>
      <c r="AL104" s="3"/>
      <c r="AM104" s="23"/>
      <c r="AN104" s="3"/>
      <c r="AO104" s="3"/>
      <c r="AP104" s="3"/>
      <c r="AQ104" s="3"/>
      <c r="AR104" s="3"/>
      <c r="AS104" s="3"/>
      <c r="AU104" s="23"/>
    </row>
    <row r="105" spans="15:47">
      <c r="O105" s="3"/>
      <c r="P105" s="3"/>
      <c r="Q105" s="3"/>
      <c r="R105" s="3"/>
      <c r="S105" s="3"/>
      <c r="T105" s="3"/>
      <c r="U105" s="3"/>
      <c r="W105" s="3"/>
      <c r="X105" s="3"/>
      <c r="Y105" s="3"/>
      <c r="Z105" s="61"/>
      <c r="AA105" s="61"/>
      <c r="AB105" s="16"/>
      <c r="AC105" s="16"/>
      <c r="AD105" s="61"/>
      <c r="AE105" s="3"/>
      <c r="AF105" s="3"/>
      <c r="AG105" s="3"/>
      <c r="AH105" s="3"/>
      <c r="AI105" s="16"/>
      <c r="AJ105" s="3"/>
      <c r="AK105" s="3"/>
      <c r="AL105" s="3"/>
      <c r="AM105" s="23"/>
      <c r="AN105" s="3"/>
      <c r="AO105" s="3"/>
      <c r="AP105" s="3"/>
      <c r="AQ105" s="3"/>
      <c r="AR105" s="3"/>
      <c r="AS105" s="3"/>
      <c r="AU105" s="23"/>
    </row>
    <row r="106" spans="15:47">
      <c r="O106" s="3"/>
      <c r="P106" s="3"/>
      <c r="Q106" s="3"/>
      <c r="R106" s="3"/>
      <c r="S106" s="3"/>
      <c r="T106" s="3"/>
      <c r="U106" s="3"/>
      <c r="W106" s="3"/>
      <c r="X106" s="3"/>
      <c r="Y106" s="3"/>
      <c r="Z106" s="61"/>
      <c r="AA106" s="61"/>
      <c r="AB106" s="16"/>
      <c r="AC106" s="16"/>
      <c r="AD106" s="61"/>
      <c r="AE106" s="3"/>
      <c r="AF106" s="3"/>
      <c r="AG106" s="3"/>
      <c r="AH106" s="3"/>
      <c r="AI106" s="16"/>
      <c r="AJ106" s="3"/>
      <c r="AK106" s="3"/>
      <c r="AL106" s="3"/>
      <c r="AM106" s="23"/>
      <c r="AN106" s="3"/>
      <c r="AO106" s="3"/>
      <c r="AP106" s="3"/>
      <c r="AQ106" s="3"/>
      <c r="AR106" s="3"/>
      <c r="AS106" s="3"/>
      <c r="AU106" s="23"/>
    </row>
    <row r="107" spans="15:47">
      <c r="O107" s="3"/>
      <c r="P107" s="3"/>
      <c r="Q107" s="3"/>
      <c r="R107" s="3"/>
      <c r="S107" s="3"/>
      <c r="T107" s="3"/>
      <c r="U107" s="3"/>
      <c r="W107" s="3"/>
      <c r="X107" s="3"/>
      <c r="Y107" s="3"/>
      <c r="Z107" s="61"/>
      <c r="AA107" s="61"/>
      <c r="AB107" s="16"/>
      <c r="AC107" s="16"/>
      <c r="AD107" s="61"/>
      <c r="AE107" s="3"/>
      <c r="AF107" s="3"/>
      <c r="AG107" s="3"/>
      <c r="AH107" s="3"/>
      <c r="AI107" s="16"/>
      <c r="AJ107" s="3"/>
      <c r="AK107" s="3"/>
      <c r="AL107" s="3"/>
      <c r="AM107" s="23"/>
      <c r="AN107" s="3"/>
      <c r="AO107" s="3"/>
      <c r="AP107" s="3"/>
      <c r="AQ107" s="3"/>
      <c r="AR107" s="3"/>
      <c r="AS107" s="3"/>
      <c r="AU107" s="23"/>
    </row>
    <row r="108" spans="15:47">
      <c r="O108" s="3"/>
      <c r="P108" s="3"/>
      <c r="Q108" s="3"/>
      <c r="R108" s="3"/>
      <c r="S108" s="3"/>
      <c r="T108" s="3"/>
      <c r="U108" s="3"/>
      <c r="W108" s="3"/>
      <c r="X108" s="3"/>
      <c r="Y108" s="3"/>
      <c r="Z108" s="61"/>
      <c r="AA108" s="61"/>
      <c r="AB108" s="16"/>
      <c r="AC108" s="16"/>
      <c r="AD108" s="61"/>
      <c r="AE108" s="3"/>
      <c r="AF108" s="3"/>
      <c r="AG108" s="3"/>
      <c r="AH108" s="3"/>
      <c r="AI108" s="16"/>
      <c r="AJ108" s="3"/>
      <c r="AK108" s="3"/>
      <c r="AL108" s="3"/>
      <c r="AM108" s="23"/>
      <c r="AN108" s="3"/>
      <c r="AO108" s="3"/>
      <c r="AP108" s="3"/>
      <c r="AQ108" s="3"/>
      <c r="AR108" s="3"/>
      <c r="AS108" s="3"/>
      <c r="AU108" s="23"/>
    </row>
    <row r="109" spans="15:47">
      <c r="O109" s="3"/>
      <c r="P109" s="3"/>
      <c r="Q109" s="3"/>
      <c r="R109" s="3"/>
      <c r="S109" s="3"/>
      <c r="T109" s="3"/>
      <c r="U109" s="3"/>
      <c r="W109" s="3"/>
      <c r="X109" s="3"/>
      <c r="Y109" s="3"/>
      <c r="Z109" s="61"/>
      <c r="AA109" s="61"/>
      <c r="AB109" s="16"/>
      <c r="AC109" s="16"/>
      <c r="AD109" s="61"/>
      <c r="AE109" s="3"/>
      <c r="AF109" s="3"/>
      <c r="AG109" s="3"/>
      <c r="AH109" s="3"/>
      <c r="AI109" s="16"/>
      <c r="AJ109" s="3"/>
      <c r="AK109" s="3"/>
      <c r="AL109" s="3"/>
      <c r="AM109" s="23"/>
      <c r="AN109" s="3"/>
      <c r="AO109" s="3"/>
      <c r="AP109" s="3"/>
      <c r="AQ109" s="3"/>
      <c r="AR109" s="3"/>
      <c r="AS109" s="3"/>
      <c r="AU109" s="23"/>
    </row>
    <row r="110" spans="15:47">
      <c r="O110" s="3"/>
      <c r="P110" s="3"/>
      <c r="Q110" s="3"/>
      <c r="R110" s="3"/>
      <c r="S110" s="3"/>
      <c r="T110" s="3"/>
      <c r="U110" s="3"/>
      <c r="W110" s="3"/>
      <c r="X110" s="3"/>
      <c r="Y110" s="3"/>
      <c r="Z110" s="61"/>
      <c r="AA110" s="61"/>
      <c r="AB110" s="16"/>
      <c r="AC110" s="16"/>
      <c r="AD110" s="61"/>
      <c r="AE110" s="3"/>
      <c r="AF110" s="3"/>
      <c r="AG110" s="3"/>
      <c r="AH110" s="3"/>
      <c r="AI110" s="16"/>
      <c r="AJ110" s="3"/>
      <c r="AK110" s="3"/>
      <c r="AL110" s="3"/>
      <c r="AM110" s="23"/>
      <c r="AN110" s="3"/>
      <c r="AO110" s="3"/>
      <c r="AP110" s="3"/>
      <c r="AQ110" s="3"/>
      <c r="AR110" s="3"/>
      <c r="AS110" s="3"/>
      <c r="AU110" s="23"/>
    </row>
    <row r="111" spans="15:47">
      <c r="O111" s="3"/>
      <c r="P111" s="3"/>
      <c r="Q111" s="3"/>
      <c r="R111" s="3"/>
      <c r="S111" s="3"/>
      <c r="T111" s="3"/>
      <c r="U111" s="3"/>
      <c r="W111" s="3"/>
      <c r="X111" s="3"/>
      <c r="Y111" s="3"/>
      <c r="Z111" s="61"/>
      <c r="AA111" s="61"/>
      <c r="AB111" s="16"/>
      <c r="AC111" s="16"/>
      <c r="AD111" s="61"/>
      <c r="AE111" s="3"/>
      <c r="AF111" s="3"/>
      <c r="AG111" s="3"/>
      <c r="AH111" s="3"/>
      <c r="AI111" s="16"/>
      <c r="AJ111" s="3"/>
      <c r="AK111" s="3"/>
      <c r="AL111" s="3"/>
      <c r="AM111" s="23"/>
      <c r="AN111" s="3"/>
      <c r="AO111" s="3"/>
      <c r="AP111" s="3"/>
      <c r="AQ111" s="3"/>
      <c r="AR111" s="3"/>
      <c r="AS111" s="3"/>
      <c r="AU111" s="23"/>
    </row>
    <row r="112" spans="15:47">
      <c r="O112" s="3"/>
      <c r="P112" s="3"/>
      <c r="Q112" s="3"/>
      <c r="R112" s="3"/>
      <c r="S112" s="3"/>
      <c r="T112" s="3"/>
      <c r="U112" s="3"/>
      <c r="W112" s="3"/>
      <c r="X112" s="3"/>
      <c r="Y112" s="3"/>
      <c r="Z112" s="61"/>
      <c r="AA112" s="61"/>
      <c r="AB112" s="16"/>
      <c r="AC112" s="16"/>
      <c r="AD112" s="61"/>
      <c r="AE112" s="3"/>
      <c r="AF112" s="3"/>
      <c r="AG112" s="3"/>
      <c r="AH112" s="3"/>
      <c r="AI112" s="16"/>
      <c r="AJ112" s="3"/>
      <c r="AK112" s="3"/>
      <c r="AL112" s="3"/>
      <c r="AM112" s="23"/>
      <c r="AN112" s="3"/>
      <c r="AO112" s="3"/>
      <c r="AP112" s="3"/>
      <c r="AQ112" s="3"/>
      <c r="AR112" s="3"/>
      <c r="AS112" s="3"/>
      <c r="AU112" s="23"/>
    </row>
    <row r="113" spans="10:47">
      <c r="O113" s="3"/>
      <c r="P113" s="3"/>
      <c r="Q113" s="3"/>
      <c r="R113" s="3"/>
      <c r="S113" s="3"/>
      <c r="T113" s="3"/>
      <c r="U113" s="3"/>
      <c r="W113" s="3"/>
      <c r="X113" s="3"/>
      <c r="Y113" s="3"/>
      <c r="Z113" s="61"/>
      <c r="AA113" s="61"/>
      <c r="AB113" s="16"/>
      <c r="AC113" s="16"/>
      <c r="AD113" s="61"/>
      <c r="AE113" s="3"/>
      <c r="AF113" s="3"/>
      <c r="AG113" s="3"/>
      <c r="AH113" s="3"/>
      <c r="AI113" s="16"/>
      <c r="AJ113" s="3"/>
      <c r="AK113" s="3"/>
      <c r="AL113" s="3"/>
      <c r="AM113" s="23"/>
      <c r="AN113" s="3"/>
      <c r="AO113" s="3"/>
      <c r="AP113" s="3"/>
      <c r="AQ113" s="3"/>
      <c r="AR113" s="3"/>
      <c r="AS113" s="3"/>
      <c r="AU113" s="23"/>
    </row>
    <row r="114" spans="10:47">
      <c r="O114" s="3"/>
      <c r="P114" s="3"/>
      <c r="Q114" s="3"/>
      <c r="R114" s="3"/>
      <c r="S114" s="3"/>
      <c r="T114" s="3"/>
      <c r="U114" s="3"/>
      <c r="W114" s="3"/>
      <c r="X114" s="3"/>
      <c r="Y114" s="3"/>
      <c r="Z114" s="61"/>
      <c r="AA114" s="61"/>
      <c r="AB114" s="16"/>
      <c r="AC114" s="16"/>
      <c r="AD114" s="61"/>
      <c r="AE114" s="3"/>
      <c r="AF114" s="3"/>
      <c r="AG114" s="3"/>
      <c r="AH114" s="3"/>
      <c r="AI114" s="16"/>
      <c r="AJ114" s="3"/>
      <c r="AK114" s="3"/>
      <c r="AL114" s="3"/>
      <c r="AM114" s="23"/>
      <c r="AN114" s="3"/>
      <c r="AO114" s="3"/>
      <c r="AP114" s="3"/>
      <c r="AQ114" s="3"/>
      <c r="AR114" s="3"/>
      <c r="AS114" s="3"/>
      <c r="AU114" s="23"/>
    </row>
    <row r="115" spans="10:47">
      <c r="O115" s="3"/>
      <c r="P115" s="3"/>
      <c r="Q115" s="3"/>
      <c r="R115" s="3"/>
      <c r="S115" s="3"/>
      <c r="T115" s="3"/>
      <c r="U115" s="3"/>
      <c r="W115" s="3"/>
      <c r="X115" s="3"/>
      <c r="Y115" s="3"/>
      <c r="Z115" s="61"/>
      <c r="AA115" s="61"/>
      <c r="AB115" s="16"/>
      <c r="AC115" s="16"/>
      <c r="AD115" s="61"/>
      <c r="AE115" s="3"/>
      <c r="AF115" s="3"/>
      <c r="AG115" s="3"/>
      <c r="AH115" s="3"/>
      <c r="AI115" s="16"/>
      <c r="AJ115" s="3"/>
      <c r="AK115" s="3"/>
      <c r="AL115" s="3"/>
      <c r="AM115" s="23"/>
      <c r="AN115" s="3"/>
      <c r="AO115" s="3"/>
      <c r="AP115" s="3"/>
      <c r="AQ115" s="3"/>
      <c r="AR115" s="3"/>
      <c r="AS115" s="3"/>
      <c r="AU115" s="23"/>
    </row>
    <row r="116" spans="10:47">
      <c r="O116" s="3"/>
      <c r="P116" s="3"/>
      <c r="Q116" s="3"/>
      <c r="R116" s="3"/>
      <c r="S116" s="3"/>
      <c r="T116" s="3"/>
      <c r="U116" s="3"/>
      <c r="W116" s="3"/>
      <c r="X116" s="3"/>
      <c r="Y116" s="3"/>
      <c r="Z116" s="61"/>
      <c r="AA116" s="61"/>
      <c r="AB116" s="16"/>
      <c r="AC116" s="16"/>
      <c r="AD116" s="61"/>
      <c r="AE116" s="3"/>
      <c r="AF116" s="3"/>
      <c r="AG116" s="3"/>
      <c r="AH116" s="3"/>
      <c r="AI116" s="16"/>
      <c r="AJ116" s="3"/>
      <c r="AK116" s="3"/>
      <c r="AL116" s="3"/>
      <c r="AM116" s="23"/>
      <c r="AN116" s="3"/>
      <c r="AO116" s="3"/>
      <c r="AP116" s="3"/>
      <c r="AQ116" s="3"/>
      <c r="AR116" s="3"/>
      <c r="AS116" s="3"/>
      <c r="AU116" s="23"/>
    </row>
    <row r="117" spans="10:47">
      <c r="O117" s="3"/>
      <c r="P117" s="3"/>
      <c r="Q117" s="3"/>
      <c r="R117" s="3"/>
      <c r="S117" s="3"/>
      <c r="T117" s="3"/>
      <c r="U117" s="3"/>
      <c r="W117" s="3"/>
      <c r="X117" s="3"/>
      <c r="Y117" s="3"/>
      <c r="Z117" s="61"/>
      <c r="AA117" s="61"/>
      <c r="AB117" s="16"/>
      <c r="AC117" s="16"/>
      <c r="AD117" s="61"/>
      <c r="AE117" s="3"/>
      <c r="AF117" s="3"/>
      <c r="AG117" s="3"/>
      <c r="AH117" s="3"/>
      <c r="AI117" s="16"/>
      <c r="AJ117" s="3"/>
      <c r="AK117" s="3"/>
      <c r="AL117" s="3"/>
      <c r="AM117" s="23"/>
      <c r="AN117" s="3"/>
      <c r="AO117" s="3"/>
      <c r="AP117" s="3"/>
      <c r="AQ117" s="3"/>
      <c r="AR117" s="3"/>
      <c r="AS117" s="3"/>
      <c r="AU117" s="23"/>
    </row>
    <row r="118" spans="10:47">
      <c r="O118" s="3"/>
      <c r="P118" s="3"/>
      <c r="Q118" s="3"/>
      <c r="R118" s="3"/>
      <c r="S118" s="3"/>
      <c r="T118" s="3"/>
      <c r="U118" s="3"/>
      <c r="W118" s="3"/>
      <c r="X118" s="3"/>
      <c r="Y118" s="3"/>
      <c r="Z118" s="61"/>
      <c r="AA118" s="61"/>
      <c r="AB118" s="16"/>
      <c r="AC118" s="16"/>
      <c r="AD118" s="61"/>
      <c r="AE118" s="3"/>
      <c r="AF118" s="3"/>
      <c r="AG118" s="3"/>
      <c r="AH118" s="3"/>
      <c r="AI118" s="16"/>
      <c r="AJ118" s="3"/>
      <c r="AK118" s="3"/>
      <c r="AL118" s="3"/>
      <c r="AM118" s="23"/>
      <c r="AN118" s="3"/>
      <c r="AO118" s="3"/>
      <c r="AP118" s="3"/>
      <c r="AQ118" s="3"/>
      <c r="AR118" s="3"/>
      <c r="AS118" s="3"/>
      <c r="AU118" s="23"/>
    </row>
    <row r="119" spans="10:47">
      <c r="O119" s="3"/>
      <c r="P119" s="3"/>
      <c r="Q119" s="3"/>
      <c r="R119" s="3"/>
      <c r="S119" s="3"/>
      <c r="T119" s="3"/>
      <c r="U119" s="3"/>
      <c r="W119" s="3"/>
      <c r="X119" s="3"/>
      <c r="Y119" s="3"/>
      <c r="Z119" s="61"/>
      <c r="AA119" s="61"/>
      <c r="AB119" s="16"/>
      <c r="AC119" s="16"/>
      <c r="AD119" s="61"/>
      <c r="AE119" s="3"/>
      <c r="AF119" s="3"/>
      <c r="AG119" s="3"/>
      <c r="AH119" s="3"/>
      <c r="AI119" s="16"/>
      <c r="AJ119" s="3"/>
      <c r="AK119" s="3"/>
      <c r="AL119" s="3"/>
      <c r="AM119" s="23"/>
      <c r="AN119" s="3"/>
      <c r="AO119" s="3"/>
      <c r="AP119" s="3"/>
      <c r="AQ119" s="3"/>
      <c r="AR119" s="3"/>
      <c r="AS119" s="3"/>
      <c r="AU119" s="23"/>
    </row>
    <row r="120" spans="10:47">
      <c r="J120" s="158"/>
      <c r="K120" s="159"/>
      <c r="L120" s="159"/>
      <c r="M120" s="159"/>
      <c r="N120" s="159"/>
      <c r="O120" s="3"/>
      <c r="P120" s="3"/>
      <c r="Q120" s="3"/>
      <c r="R120" s="3"/>
      <c r="S120" s="3"/>
      <c r="T120" s="3"/>
      <c r="U120" s="3"/>
      <c r="V120" s="23"/>
      <c r="W120" s="3"/>
      <c r="X120" s="3"/>
      <c r="Y120" s="3"/>
      <c r="Z120" s="61"/>
      <c r="AA120" s="61"/>
      <c r="AB120" s="16"/>
      <c r="AC120" s="16"/>
      <c r="AD120" s="61"/>
      <c r="AE120" s="3"/>
      <c r="AF120" s="3"/>
      <c r="AG120" s="3"/>
      <c r="AH120" s="3"/>
      <c r="AI120" s="16"/>
      <c r="AJ120" s="3"/>
      <c r="AK120" s="3"/>
      <c r="AL120" s="3"/>
      <c r="AM120" s="23"/>
      <c r="AN120" s="3"/>
      <c r="AO120" s="3"/>
      <c r="AP120" s="3"/>
      <c r="AQ120" s="3"/>
      <c r="AR120" s="3"/>
      <c r="AS120" s="3"/>
      <c r="AT120" s="23"/>
      <c r="AU120" s="23"/>
    </row>
    <row r="121" spans="10:47">
      <c r="J121" s="158"/>
      <c r="K121" s="159"/>
      <c r="L121" s="159"/>
      <c r="M121" s="159"/>
      <c r="N121" s="159"/>
      <c r="O121" s="3"/>
      <c r="P121" s="3"/>
      <c r="Q121" s="3"/>
      <c r="R121" s="3"/>
      <c r="S121" s="3"/>
      <c r="T121" s="3"/>
      <c r="U121" s="3"/>
      <c r="V121" s="23"/>
      <c r="W121" s="3"/>
      <c r="X121" s="3"/>
      <c r="Y121" s="3"/>
      <c r="Z121" s="61"/>
      <c r="AA121" s="61"/>
      <c r="AB121" s="16"/>
      <c r="AC121" s="16"/>
      <c r="AD121" s="61"/>
      <c r="AE121" s="3"/>
      <c r="AF121" s="3"/>
      <c r="AG121" s="3"/>
      <c r="AH121" s="3"/>
      <c r="AI121" s="16"/>
      <c r="AJ121" s="3"/>
      <c r="AK121" s="3"/>
      <c r="AL121" s="3"/>
      <c r="AM121" s="23"/>
      <c r="AN121" s="3"/>
      <c r="AO121" s="3"/>
      <c r="AP121" s="3"/>
      <c r="AQ121" s="3"/>
      <c r="AR121" s="3"/>
      <c r="AS121" s="3"/>
      <c r="AT121" s="23"/>
      <c r="AU121" s="23"/>
    </row>
    <row r="122" spans="10:47">
      <c r="J122" s="158"/>
      <c r="K122" s="159"/>
      <c r="L122" s="159"/>
      <c r="M122" s="159"/>
      <c r="N122" s="159"/>
      <c r="O122" s="3"/>
      <c r="P122" s="3"/>
      <c r="Q122" s="3"/>
      <c r="R122" s="3"/>
      <c r="S122" s="3"/>
      <c r="T122" s="3"/>
      <c r="U122" s="3"/>
      <c r="V122" s="23"/>
      <c r="W122" s="3"/>
      <c r="X122" s="3"/>
      <c r="Y122" s="3"/>
      <c r="Z122" s="61"/>
      <c r="AA122" s="61"/>
      <c r="AB122" s="16"/>
      <c r="AC122" s="16"/>
      <c r="AD122" s="61"/>
      <c r="AE122" s="3"/>
      <c r="AF122" s="3"/>
      <c r="AG122" s="3"/>
      <c r="AH122" s="3"/>
      <c r="AI122" s="16"/>
      <c r="AJ122" s="3"/>
      <c r="AK122" s="3"/>
      <c r="AL122" s="3"/>
      <c r="AM122" s="23"/>
      <c r="AN122" s="3"/>
      <c r="AO122" s="3"/>
      <c r="AP122" s="3"/>
      <c r="AQ122" s="3"/>
      <c r="AR122" s="3"/>
      <c r="AS122" s="3"/>
      <c r="AT122" s="23"/>
      <c r="AU122" s="23"/>
    </row>
    <row r="123" spans="10:47">
      <c r="J123" s="158"/>
      <c r="K123" s="159"/>
      <c r="L123" s="159"/>
      <c r="M123" s="159"/>
      <c r="N123" s="159"/>
      <c r="O123" s="3"/>
      <c r="P123" s="3"/>
      <c r="Q123" s="3"/>
      <c r="R123" s="3"/>
      <c r="S123" s="3"/>
      <c r="T123" s="3"/>
      <c r="U123" s="3"/>
      <c r="V123" s="23"/>
      <c r="W123" s="3"/>
      <c r="X123" s="3"/>
      <c r="Y123" s="3"/>
      <c r="Z123" s="61"/>
      <c r="AA123" s="61"/>
      <c r="AB123" s="16"/>
      <c r="AC123" s="16"/>
      <c r="AD123" s="61"/>
      <c r="AE123" s="3"/>
      <c r="AF123" s="3"/>
      <c r="AG123" s="3"/>
      <c r="AH123" s="3"/>
      <c r="AI123" s="16"/>
      <c r="AJ123" s="3"/>
      <c r="AK123" s="3"/>
      <c r="AL123" s="3"/>
      <c r="AM123" s="23"/>
      <c r="AN123" s="3"/>
      <c r="AO123" s="3"/>
      <c r="AP123" s="3"/>
      <c r="AQ123" s="3"/>
      <c r="AR123" s="3"/>
      <c r="AS123" s="3"/>
      <c r="AT123" s="23"/>
      <c r="AU123" s="23"/>
    </row>
    <row r="124" spans="10:47">
      <c r="J124" s="158"/>
      <c r="K124" s="159"/>
      <c r="L124" s="159"/>
      <c r="M124" s="159"/>
      <c r="N124" s="159"/>
      <c r="O124" s="3"/>
      <c r="P124" s="3"/>
      <c r="Q124" s="3"/>
      <c r="R124" s="3"/>
      <c r="S124" s="3"/>
      <c r="T124" s="3"/>
      <c r="U124" s="3"/>
      <c r="V124" s="23"/>
      <c r="W124" s="3"/>
      <c r="X124" s="3"/>
      <c r="Y124" s="3"/>
      <c r="Z124" s="61"/>
      <c r="AA124" s="61"/>
      <c r="AB124" s="16"/>
      <c r="AC124" s="16"/>
      <c r="AD124" s="61"/>
      <c r="AE124" s="3"/>
      <c r="AF124" s="3"/>
      <c r="AG124" s="3"/>
      <c r="AH124" s="3"/>
      <c r="AI124" s="16"/>
      <c r="AJ124" s="3"/>
      <c r="AK124" s="3"/>
      <c r="AL124" s="3"/>
      <c r="AM124" s="23"/>
      <c r="AN124" s="3"/>
      <c r="AO124" s="3"/>
      <c r="AP124" s="3"/>
      <c r="AQ124" s="3"/>
      <c r="AR124" s="3"/>
      <c r="AS124" s="3"/>
      <c r="AT124" s="23"/>
      <c r="AU124" s="23"/>
    </row>
    <row r="125" spans="10:47">
      <c r="J125" s="158"/>
      <c r="K125" s="159"/>
      <c r="L125" s="159"/>
      <c r="M125" s="159"/>
      <c r="N125" s="159"/>
      <c r="O125" s="3"/>
      <c r="P125" s="3"/>
      <c r="Q125" s="3"/>
      <c r="R125" s="3"/>
      <c r="S125" s="3"/>
      <c r="T125" s="3"/>
      <c r="U125" s="3"/>
      <c r="V125" s="23"/>
      <c r="W125" s="3"/>
      <c r="X125" s="3"/>
      <c r="Y125" s="3"/>
      <c r="Z125" s="61"/>
      <c r="AA125" s="61"/>
      <c r="AB125" s="16"/>
      <c r="AC125" s="16"/>
      <c r="AD125" s="61"/>
      <c r="AE125" s="3"/>
      <c r="AF125" s="3"/>
      <c r="AG125" s="3"/>
      <c r="AH125" s="3"/>
      <c r="AI125" s="16"/>
      <c r="AJ125" s="3"/>
      <c r="AK125" s="3"/>
      <c r="AL125" s="3"/>
      <c r="AM125" s="23"/>
      <c r="AN125" s="3"/>
      <c r="AO125" s="3"/>
      <c r="AP125" s="3"/>
      <c r="AQ125" s="3"/>
      <c r="AR125" s="3"/>
      <c r="AS125" s="3"/>
      <c r="AT125" s="23"/>
      <c r="AU125" s="23"/>
    </row>
    <row r="126" spans="10:47">
      <c r="J126" s="158"/>
      <c r="K126" s="159"/>
      <c r="L126" s="159"/>
      <c r="M126" s="159"/>
      <c r="N126" s="159"/>
      <c r="O126" s="3"/>
      <c r="P126" s="3"/>
      <c r="Q126" s="3"/>
      <c r="R126" s="3"/>
      <c r="S126" s="3"/>
      <c r="T126" s="3"/>
      <c r="U126" s="3"/>
      <c r="V126" s="23"/>
      <c r="W126" s="3"/>
      <c r="X126" s="3"/>
      <c r="Y126" s="3"/>
      <c r="Z126" s="61"/>
      <c r="AA126" s="61"/>
      <c r="AB126" s="16"/>
      <c r="AC126" s="16"/>
      <c r="AD126" s="61"/>
      <c r="AE126" s="3"/>
      <c r="AF126" s="3"/>
      <c r="AG126" s="3"/>
      <c r="AH126" s="3"/>
      <c r="AI126" s="16"/>
      <c r="AJ126" s="3"/>
      <c r="AK126" s="3"/>
      <c r="AL126" s="3"/>
      <c r="AM126" s="23"/>
      <c r="AN126" s="3"/>
      <c r="AO126" s="3"/>
      <c r="AP126" s="3"/>
      <c r="AQ126" s="3"/>
      <c r="AR126" s="3"/>
      <c r="AS126" s="3"/>
      <c r="AT126" s="23"/>
      <c r="AU126" s="23"/>
    </row>
    <row r="127" spans="10:47">
      <c r="J127" s="158"/>
      <c r="K127" s="159"/>
      <c r="L127" s="159"/>
      <c r="M127" s="159"/>
      <c r="N127" s="159"/>
      <c r="O127" s="3"/>
      <c r="P127" s="3"/>
      <c r="Q127" s="3"/>
      <c r="R127" s="3"/>
      <c r="S127" s="3"/>
      <c r="T127" s="3"/>
      <c r="U127" s="3"/>
      <c r="V127" s="23"/>
      <c r="W127" s="3"/>
      <c r="X127" s="3"/>
      <c r="Y127" s="3"/>
      <c r="Z127" s="61"/>
      <c r="AA127" s="61"/>
      <c r="AB127" s="16"/>
      <c r="AC127" s="16"/>
      <c r="AD127" s="61"/>
      <c r="AE127" s="3"/>
      <c r="AF127" s="3"/>
      <c r="AG127" s="3"/>
      <c r="AH127" s="3"/>
      <c r="AI127" s="16"/>
      <c r="AJ127" s="3"/>
      <c r="AK127" s="3"/>
      <c r="AL127" s="3"/>
      <c r="AM127" s="23"/>
      <c r="AN127" s="3"/>
      <c r="AO127" s="3"/>
      <c r="AP127" s="3"/>
      <c r="AQ127" s="3"/>
      <c r="AR127" s="3"/>
      <c r="AS127" s="3"/>
      <c r="AT127" s="23"/>
      <c r="AU127" s="23"/>
    </row>
    <row r="128" spans="10:47">
      <c r="J128" s="158"/>
      <c r="K128" s="159"/>
      <c r="L128" s="159"/>
      <c r="M128" s="159"/>
      <c r="N128" s="159"/>
      <c r="O128" s="3"/>
      <c r="P128" s="3"/>
      <c r="Q128" s="3"/>
      <c r="R128" s="3"/>
      <c r="S128" s="3"/>
      <c r="T128" s="3"/>
      <c r="U128" s="3"/>
      <c r="V128" s="23"/>
      <c r="W128" s="3"/>
      <c r="X128" s="3"/>
      <c r="Y128" s="3"/>
      <c r="Z128" s="61"/>
      <c r="AA128" s="61"/>
      <c r="AB128" s="16"/>
      <c r="AC128" s="16"/>
      <c r="AD128" s="61"/>
      <c r="AE128" s="3"/>
      <c r="AF128" s="3"/>
      <c r="AG128" s="3"/>
      <c r="AH128" s="3"/>
      <c r="AI128" s="16"/>
      <c r="AJ128" s="3"/>
      <c r="AK128" s="3"/>
      <c r="AL128" s="3"/>
      <c r="AM128" s="23"/>
      <c r="AN128" s="3"/>
      <c r="AO128" s="3"/>
      <c r="AP128" s="3"/>
      <c r="AQ128" s="3"/>
      <c r="AR128" s="3"/>
      <c r="AS128" s="3"/>
      <c r="AT128" s="23"/>
      <c r="AU128" s="23"/>
    </row>
    <row r="129" spans="10:47">
      <c r="J129" s="158"/>
      <c r="K129" s="159"/>
      <c r="L129" s="159"/>
      <c r="M129" s="159"/>
      <c r="N129" s="159"/>
      <c r="O129" s="3"/>
      <c r="P129" s="3"/>
      <c r="Q129" s="3"/>
      <c r="R129" s="3"/>
      <c r="S129" s="3"/>
      <c r="T129" s="3"/>
      <c r="U129" s="3"/>
      <c r="V129" s="23"/>
      <c r="W129" s="3"/>
      <c r="X129" s="3"/>
      <c r="Y129" s="3"/>
      <c r="Z129" s="61"/>
      <c r="AA129" s="61"/>
      <c r="AB129" s="16"/>
      <c r="AC129" s="16"/>
      <c r="AD129" s="61"/>
      <c r="AE129" s="3"/>
      <c r="AF129" s="3"/>
      <c r="AG129" s="3"/>
      <c r="AH129" s="3"/>
      <c r="AI129" s="16"/>
      <c r="AJ129" s="3"/>
      <c r="AK129" s="3"/>
      <c r="AL129" s="3"/>
      <c r="AM129" s="23"/>
      <c r="AN129" s="3"/>
      <c r="AO129" s="3"/>
      <c r="AP129" s="3"/>
      <c r="AQ129" s="3"/>
      <c r="AR129" s="3"/>
      <c r="AS129" s="3"/>
      <c r="AT129" s="23"/>
      <c r="AU129" s="23"/>
    </row>
    <row r="130" spans="10:47">
      <c r="J130" s="158"/>
      <c r="K130" s="159"/>
      <c r="L130" s="159"/>
      <c r="M130" s="159"/>
      <c r="N130" s="159"/>
      <c r="O130" s="3"/>
      <c r="P130" s="3"/>
      <c r="Q130" s="3"/>
      <c r="R130" s="3"/>
      <c r="S130" s="3"/>
      <c r="T130" s="3"/>
      <c r="U130" s="3"/>
      <c r="V130" s="23"/>
      <c r="W130" s="3"/>
      <c r="X130" s="3"/>
      <c r="Y130" s="3"/>
      <c r="Z130" s="61"/>
      <c r="AA130" s="61"/>
      <c r="AB130" s="16"/>
      <c r="AC130" s="16"/>
      <c r="AD130" s="61"/>
      <c r="AE130" s="3"/>
      <c r="AF130" s="3"/>
      <c r="AG130" s="3"/>
      <c r="AH130" s="3"/>
      <c r="AI130" s="16"/>
      <c r="AJ130" s="3"/>
      <c r="AK130" s="3"/>
      <c r="AL130" s="3"/>
      <c r="AM130" s="23"/>
      <c r="AN130" s="3"/>
      <c r="AO130" s="3"/>
      <c r="AP130" s="3"/>
      <c r="AQ130" s="3"/>
      <c r="AR130" s="3"/>
      <c r="AS130" s="3"/>
      <c r="AT130" s="23"/>
      <c r="AU130" s="23"/>
    </row>
    <row r="131" spans="10:47">
      <c r="J131" s="158"/>
      <c r="K131" s="159"/>
      <c r="L131" s="159"/>
      <c r="M131" s="159"/>
      <c r="N131" s="159"/>
      <c r="O131" s="3"/>
      <c r="P131" s="3"/>
      <c r="Q131" s="3"/>
      <c r="R131" s="3"/>
      <c r="S131" s="3"/>
      <c r="T131" s="3"/>
      <c r="U131" s="3"/>
      <c r="V131" s="23"/>
      <c r="W131" s="3"/>
      <c r="X131" s="3"/>
      <c r="Y131" s="3"/>
      <c r="Z131" s="61"/>
      <c r="AA131" s="61"/>
      <c r="AB131" s="16"/>
      <c r="AC131" s="16"/>
      <c r="AD131" s="61"/>
      <c r="AE131" s="3"/>
      <c r="AF131" s="3"/>
      <c r="AG131" s="3"/>
      <c r="AH131" s="3"/>
      <c r="AI131" s="16"/>
      <c r="AJ131" s="3"/>
      <c r="AK131" s="3"/>
      <c r="AL131" s="3"/>
      <c r="AM131" s="23"/>
      <c r="AN131" s="3"/>
      <c r="AO131" s="3"/>
      <c r="AP131" s="3"/>
      <c r="AQ131" s="3"/>
      <c r="AR131" s="3"/>
      <c r="AS131" s="3"/>
      <c r="AT131" s="23"/>
      <c r="AU131" s="23"/>
    </row>
    <row r="132" spans="10:47">
      <c r="J132" s="158"/>
      <c r="K132" s="159"/>
      <c r="L132" s="159"/>
      <c r="M132" s="159"/>
      <c r="N132" s="159"/>
      <c r="O132" s="3"/>
      <c r="P132" s="3"/>
      <c r="Q132" s="3"/>
      <c r="R132" s="3"/>
      <c r="S132" s="3"/>
      <c r="T132" s="3"/>
      <c r="U132" s="3"/>
      <c r="V132" s="23"/>
      <c r="W132" s="3"/>
      <c r="X132" s="3"/>
      <c r="Y132" s="3"/>
      <c r="Z132" s="61"/>
      <c r="AA132" s="61"/>
      <c r="AB132" s="16"/>
      <c r="AC132" s="16"/>
      <c r="AD132" s="61"/>
      <c r="AE132" s="3"/>
      <c r="AF132" s="3"/>
      <c r="AG132" s="3"/>
      <c r="AH132" s="3"/>
      <c r="AI132" s="16"/>
      <c r="AJ132" s="3"/>
      <c r="AK132" s="3"/>
      <c r="AL132" s="3"/>
      <c r="AM132" s="23"/>
      <c r="AN132" s="3"/>
      <c r="AO132" s="3"/>
      <c r="AP132" s="3"/>
      <c r="AQ132" s="3"/>
      <c r="AR132" s="3"/>
      <c r="AS132" s="3"/>
      <c r="AT132" s="23"/>
      <c r="AU132" s="23"/>
    </row>
    <row r="133" spans="10:47">
      <c r="J133" s="158"/>
      <c r="K133" s="159"/>
      <c r="L133" s="159"/>
      <c r="M133" s="159"/>
      <c r="N133" s="159"/>
      <c r="O133" s="3"/>
      <c r="P133" s="3"/>
      <c r="Q133" s="3"/>
      <c r="R133" s="3"/>
      <c r="S133" s="3"/>
      <c r="T133" s="3"/>
      <c r="U133" s="3"/>
      <c r="V133" s="23"/>
      <c r="W133" s="3"/>
      <c r="X133" s="3"/>
      <c r="Y133" s="3"/>
      <c r="Z133" s="61"/>
      <c r="AA133" s="61"/>
      <c r="AB133" s="16"/>
      <c r="AC133" s="16"/>
      <c r="AD133" s="61"/>
      <c r="AE133" s="3"/>
      <c r="AF133" s="3"/>
      <c r="AG133" s="3"/>
      <c r="AH133" s="3"/>
      <c r="AI133" s="16"/>
      <c r="AJ133" s="3"/>
      <c r="AK133" s="3"/>
      <c r="AL133" s="3"/>
      <c r="AM133" s="23"/>
      <c r="AN133" s="3"/>
      <c r="AO133" s="3"/>
      <c r="AP133" s="3"/>
      <c r="AQ133" s="3"/>
      <c r="AR133" s="3"/>
      <c r="AS133" s="3"/>
      <c r="AT133" s="23"/>
      <c r="AU133" s="23"/>
    </row>
    <row r="134" spans="10:47">
      <c r="J134" s="158"/>
      <c r="K134" s="159"/>
      <c r="L134" s="159"/>
      <c r="M134" s="159"/>
      <c r="N134" s="159"/>
      <c r="O134" s="3"/>
      <c r="P134" s="3"/>
      <c r="Q134" s="3"/>
      <c r="R134" s="3"/>
      <c r="S134" s="3"/>
      <c r="T134" s="3"/>
      <c r="U134" s="3"/>
      <c r="V134" s="23"/>
      <c r="W134" s="3"/>
      <c r="X134" s="3"/>
      <c r="Y134" s="3"/>
      <c r="Z134" s="61"/>
      <c r="AA134" s="61"/>
      <c r="AB134" s="16"/>
      <c r="AC134" s="16"/>
      <c r="AD134" s="61"/>
      <c r="AE134" s="3"/>
      <c r="AF134" s="3"/>
      <c r="AG134" s="3"/>
      <c r="AH134" s="3"/>
      <c r="AI134" s="16"/>
      <c r="AJ134" s="3"/>
      <c r="AK134" s="3"/>
      <c r="AL134" s="3"/>
      <c r="AM134" s="23"/>
      <c r="AN134" s="3"/>
      <c r="AO134" s="3"/>
      <c r="AP134" s="3"/>
      <c r="AQ134" s="3"/>
      <c r="AR134" s="3"/>
      <c r="AS134" s="3"/>
      <c r="AT134" s="23"/>
      <c r="AU134" s="23"/>
    </row>
    <row r="135" spans="10:47">
      <c r="J135" s="158"/>
      <c r="K135" s="159"/>
      <c r="L135" s="159"/>
      <c r="M135" s="159"/>
      <c r="N135" s="159"/>
      <c r="O135" s="3"/>
      <c r="P135" s="3"/>
      <c r="Q135" s="3"/>
      <c r="R135" s="3"/>
      <c r="S135" s="3"/>
      <c r="T135" s="3"/>
      <c r="U135" s="3"/>
      <c r="V135" s="23"/>
      <c r="W135" s="3"/>
      <c r="X135" s="3"/>
      <c r="Y135" s="3"/>
      <c r="Z135" s="61"/>
      <c r="AA135" s="61"/>
      <c r="AB135" s="16"/>
      <c r="AC135" s="16"/>
      <c r="AD135" s="61"/>
      <c r="AE135" s="3"/>
      <c r="AF135" s="3"/>
      <c r="AG135" s="3"/>
      <c r="AH135" s="3"/>
      <c r="AI135" s="16"/>
      <c r="AJ135" s="3"/>
      <c r="AK135" s="3"/>
      <c r="AL135" s="3"/>
      <c r="AM135" s="23"/>
      <c r="AN135" s="3"/>
      <c r="AO135" s="3"/>
      <c r="AP135" s="3"/>
      <c r="AQ135" s="3"/>
      <c r="AR135" s="3"/>
      <c r="AS135" s="3"/>
      <c r="AT135" s="23"/>
      <c r="AU135" s="23"/>
    </row>
    <row r="136" spans="10:47">
      <c r="J136" s="158"/>
      <c r="K136" s="159"/>
      <c r="L136" s="159"/>
      <c r="M136" s="159"/>
      <c r="N136" s="159"/>
      <c r="O136" s="3"/>
      <c r="P136" s="3"/>
      <c r="Q136" s="3"/>
      <c r="R136" s="3"/>
      <c r="S136" s="3"/>
      <c r="T136" s="3"/>
      <c r="U136" s="3"/>
      <c r="V136" s="23"/>
      <c r="W136" s="3"/>
      <c r="X136" s="3"/>
      <c r="Y136" s="3"/>
      <c r="Z136" s="61"/>
      <c r="AA136" s="61"/>
      <c r="AB136" s="16"/>
      <c r="AC136" s="16"/>
      <c r="AD136" s="61"/>
      <c r="AE136" s="3"/>
      <c r="AF136" s="3"/>
      <c r="AG136" s="3"/>
      <c r="AH136" s="3"/>
      <c r="AI136" s="16"/>
      <c r="AJ136" s="3"/>
      <c r="AK136" s="3"/>
      <c r="AL136" s="3"/>
      <c r="AM136" s="23"/>
      <c r="AN136" s="3"/>
      <c r="AO136" s="3"/>
      <c r="AP136" s="3"/>
      <c r="AQ136" s="3"/>
      <c r="AR136" s="3"/>
      <c r="AS136" s="3"/>
      <c r="AT136" s="23"/>
      <c r="AU136" s="23"/>
    </row>
    <row r="137" spans="10:47">
      <c r="J137" s="158"/>
      <c r="K137" s="159"/>
      <c r="L137" s="159"/>
      <c r="M137" s="159"/>
      <c r="N137" s="159"/>
      <c r="O137" s="3"/>
      <c r="P137" s="3"/>
      <c r="Q137" s="3"/>
      <c r="R137" s="3"/>
      <c r="S137" s="3"/>
      <c r="T137" s="3"/>
      <c r="U137" s="3"/>
      <c r="V137" s="23"/>
      <c r="W137" s="3"/>
      <c r="X137" s="3"/>
      <c r="Y137" s="3"/>
      <c r="Z137" s="61"/>
      <c r="AA137" s="61"/>
      <c r="AB137" s="16"/>
      <c r="AC137" s="16"/>
      <c r="AD137" s="61"/>
      <c r="AE137" s="3"/>
      <c r="AF137" s="3"/>
      <c r="AG137" s="3"/>
      <c r="AH137" s="3"/>
      <c r="AI137" s="16"/>
      <c r="AJ137" s="3"/>
      <c r="AK137" s="3"/>
      <c r="AL137" s="3"/>
      <c r="AM137" s="23"/>
      <c r="AN137" s="3"/>
      <c r="AO137" s="3"/>
      <c r="AP137" s="3"/>
      <c r="AQ137" s="3"/>
      <c r="AR137" s="3"/>
      <c r="AS137" s="3"/>
      <c r="AT137" s="23"/>
      <c r="AU137" s="23"/>
    </row>
    <row r="138" spans="10:47">
      <c r="J138" s="158"/>
      <c r="K138" s="159"/>
      <c r="L138" s="159"/>
      <c r="M138" s="159"/>
      <c r="N138" s="159"/>
      <c r="O138" s="3"/>
      <c r="P138" s="3"/>
      <c r="Q138" s="3"/>
      <c r="R138" s="3"/>
      <c r="S138" s="3"/>
      <c r="T138" s="3"/>
      <c r="U138" s="3"/>
      <c r="V138" s="23"/>
      <c r="W138" s="3"/>
      <c r="X138" s="3"/>
      <c r="Y138" s="3"/>
      <c r="Z138" s="61"/>
      <c r="AA138" s="61"/>
      <c r="AB138" s="16"/>
      <c r="AC138" s="16"/>
      <c r="AD138" s="61"/>
      <c r="AE138" s="3"/>
      <c r="AF138" s="3"/>
      <c r="AG138" s="3"/>
      <c r="AH138" s="3"/>
      <c r="AI138" s="16"/>
      <c r="AJ138" s="3"/>
      <c r="AK138" s="3"/>
      <c r="AL138" s="3"/>
      <c r="AM138" s="23"/>
      <c r="AN138" s="3"/>
      <c r="AO138" s="3"/>
      <c r="AP138" s="3"/>
      <c r="AQ138" s="3"/>
      <c r="AR138" s="3"/>
      <c r="AS138" s="3"/>
      <c r="AT138" s="23"/>
      <c r="AU138" s="23"/>
    </row>
    <row r="139" spans="10:47">
      <c r="J139" s="158"/>
      <c r="K139" s="159"/>
      <c r="L139" s="159"/>
      <c r="M139" s="159"/>
      <c r="N139" s="159"/>
      <c r="O139" s="3"/>
      <c r="P139" s="3"/>
      <c r="Q139" s="3"/>
      <c r="R139" s="3"/>
      <c r="S139" s="3"/>
      <c r="T139" s="3"/>
      <c r="U139" s="3"/>
      <c r="V139" s="23"/>
      <c r="W139" s="3"/>
      <c r="X139" s="3"/>
      <c r="Y139" s="3"/>
      <c r="Z139" s="61"/>
      <c r="AA139" s="61"/>
      <c r="AB139" s="16"/>
      <c r="AC139" s="16"/>
      <c r="AD139" s="61"/>
      <c r="AE139" s="3"/>
      <c r="AF139" s="3"/>
      <c r="AG139" s="3"/>
      <c r="AH139" s="3"/>
      <c r="AI139" s="16"/>
      <c r="AJ139" s="3"/>
      <c r="AK139" s="3"/>
      <c r="AL139" s="3"/>
      <c r="AM139" s="23"/>
      <c r="AN139" s="3"/>
      <c r="AO139" s="3"/>
      <c r="AP139" s="3"/>
      <c r="AQ139" s="3"/>
      <c r="AR139" s="3"/>
      <c r="AS139" s="3"/>
      <c r="AT139" s="23"/>
      <c r="AU139" s="23"/>
    </row>
    <row r="140" spans="10:47">
      <c r="J140" s="158"/>
      <c r="K140" s="159"/>
      <c r="L140" s="159"/>
      <c r="M140" s="159"/>
      <c r="N140" s="159"/>
      <c r="O140" s="3"/>
      <c r="P140" s="3"/>
      <c r="Q140" s="3"/>
      <c r="R140" s="3"/>
      <c r="S140" s="3"/>
      <c r="T140" s="3"/>
      <c r="U140" s="3"/>
      <c r="V140" s="23"/>
      <c r="W140" s="3"/>
      <c r="X140" s="3"/>
      <c r="Y140" s="3"/>
      <c r="Z140" s="61"/>
      <c r="AA140" s="61"/>
      <c r="AB140" s="16"/>
      <c r="AC140" s="16"/>
      <c r="AD140" s="61"/>
      <c r="AE140" s="3"/>
      <c r="AF140" s="3"/>
      <c r="AG140" s="3"/>
      <c r="AH140" s="3"/>
      <c r="AI140" s="16"/>
      <c r="AJ140" s="3"/>
      <c r="AK140" s="3"/>
      <c r="AL140" s="3"/>
      <c r="AM140" s="23"/>
      <c r="AN140" s="3"/>
      <c r="AO140" s="3"/>
      <c r="AP140" s="3"/>
      <c r="AQ140" s="3"/>
      <c r="AR140" s="3"/>
      <c r="AS140" s="3"/>
      <c r="AT140" s="23"/>
      <c r="AU140" s="23"/>
    </row>
    <row r="141" spans="10:47">
      <c r="J141" s="158"/>
      <c r="K141" s="159"/>
      <c r="L141" s="159"/>
      <c r="M141" s="159"/>
      <c r="N141" s="159"/>
      <c r="O141" s="3"/>
      <c r="P141" s="3"/>
      <c r="Q141" s="3"/>
      <c r="R141" s="3"/>
      <c r="S141" s="3"/>
      <c r="T141" s="3"/>
      <c r="U141" s="3"/>
      <c r="V141" s="23"/>
      <c r="W141" s="3"/>
      <c r="X141" s="3"/>
      <c r="Y141" s="3"/>
      <c r="Z141" s="61"/>
      <c r="AA141" s="61"/>
      <c r="AB141" s="16"/>
      <c r="AC141" s="16"/>
      <c r="AD141" s="61"/>
      <c r="AE141" s="3"/>
      <c r="AF141" s="3"/>
      <c r="AG141" s="3"/>
      <c r="AH141" s="3"/>
      <c r="AI141" s="16"/>
      <c r="AJ141" s="3"/>
      <c r="AK141" s="3"/>
      <c r="AL141" s="3"/>
      <c r="AM141" s="23"/>
      <c r="AN141" s="3"/>
      <c r="AO141" s="3"/>
      <c r="AP141" s="3"/>
      <c r="AQ141" s="3"/>
      <c r="AR141" s="3"/>
      <c r="AS141" s="3"/>
      <c r="AT141" s="23"/>
      <c r="AU141" s="23"/>
    </row>
    <row r="142" spans="10:47">
      <c r="J142" s="158"/>
      <c r="K142" s="159"/>
      <c r="L142" s="159"/>
      <c r="M142" s="159"/>
      <c r="N142" s="159"/>
      <c r="O142" s="3"/>
      <c r="P142" s="3"/>
      <c r="Q142" s="3"/>
      <c r="R142" s="3"/>
      <c r="S142" s="3"/>
      <c r="T142" s="3"/>
      <c r="U142" s="3"/>
      <c r="V142" s="23"/>
      <c r="W142" s="3"/>
      <c r="X142" s="3"/>
      <c r="Y142" s="3"/>
      <c r="Z142" s="61"/>
      <c r="AA142" s="61"/>
      <c r="AB142" s="16"/>
      <c r="AC142" s="16"/>
      <c r="AD142" s="61"/>
      <c r="AE142" s="3"/>
      <c r="AF142" s="3"/>
      <c r="AG142" s="3"/>
      <c r="AH142" s="3"/>
      <c r="AI142" s="16"/>
      <c r="AJ142" s="3"/>
      <c r="AK142" s="3"/>
      <c r="AL142" s="3"/>
      <c r="AM142" s="23"/>
      <c r="AN142" s="3"/>
      <c r="AO142" s="3"/>
      <c r="AP142" s="3"/>
      <c r="AQ142" s="3"/>
      <c r="AR142" s="3"/>
      <c r="AS142" s="3"/>
      <c r="AT142" s="23"/>
      <c r="AU142" s="23"/>
    </row>
    <row r="143" spans="10:47">
      <c r="J143" s="158"/>
      <c r="K143" s="159"/>
      <c r="L143" s="159"/>
      <c r="M143" s="159"/>
      <c r="N143" s="159"/>
      <c r="O143" s="3"/>
      <c r="P143" s="3"/>
      <c r="Q143" s="3"/>
      <c r="R143" s="3"/>
      <c r="S143" s="3"/>
      <c r="T143" s="3"/>
      <c r="U143" s="3"/>
      <c r="V143" s="23"/>
      <c r="W143" s="3"/>
      <c r="X143" s="3"/>
      <c r="Y143" s="3"/>
      <c r="Z143" s="61"/>
      <c r="AA143" s="61"/>
      <c r="AB143" s="16"/>
      <c r="AC143" s="16"/>
      <c r="AD143" s="61"/>
      <c r="AE143" s="3"/>
      <c r="AF143" s="3"/>
      <c r="AG143" s="3"/>
      <c r="AH143" s="3"/>
      <c r="AI143" s="16"/>
      <c r="AJ143" s="3"/>
      <c r="AK143" s="3"/>
      <c r="AL143" s="3"/>
      <c r="AM143" s="23"/>
      <c r="AN143" s="3"/>
      <c r="AO143" s="3"/>
      <c r="AP143" s="3"/>
      <c r="AQ143" s="3"/>
      <c r="AR143" s="3"/>
      <c r="AS143" s="3"/>
      <c r="AT143" s="23"/>
      <c r="AU143" s="23"/>
    </row>
    <row r="144" spans="10:47">
      <c r="J144" s="158"/>
      <c r="K144" s="159"/>
      <c r="L144" s="159"/>
      <c r="M144" s="159"/>
      <c r="N144" s="159"/>
      <c r="O144" s="3"/>
      <c r="P144" s="3"/>
      <c r="Q144" s="3"/>
      <c r="R144" s="3"/>
      <c r="S144" s="3"/>
      <c r="T144" s="3"/>
      <c r="U144" s="3"/>
      <c r="V144" s="23"/>
      <c r="W144" s="3"/>
      <c r="X144" s="3"/>
      <c r="Y144" s="3"/>
      <c r="Z144" s="61"/>
      <c r="AA144" s="61"/>
      <c r="AB144" s="16"/>
      <c r="AC144" s="16"/>
      <c r="AD144" s="61"/>
      <c r="AE144" s="3"/>
      <c r="AF144" s="3"/>
      <c r="AG144" s="3"/>
      <c r="AH144" s="3"/>
      <c r="AI144" s="16"/>
      <c r="AJ144" s="3"/>
      <c r="AK144" s="3"/>
      <c r="AL144" s="3"/>
      <c r="AM144" s="23"/>
      <c r="AN144" s="3"/>
      <c r="AO144" s="3"/>
      <c r="AP144" s="3"/>
      <c r="AQ144" s="3"/>
      <c r="AR144" s="3"/>
      <c r="AS144" s="3"/>
      <c r="AT144" s="23"/>
      <c r="AU144" s="23"/>
    </row>
    <row r="145" spans="10:47">
      <c r="J145" s="158"/>
      <c r="K145" s="159"/>
      <c r="L145" s="159"/>
      <c r="M145" s="159"/>
      <c r="N145" s="159"/>
      <c r="O145" s="3"/>
      <c r="P145" s="3"/>
      <c r="Q145" s="3"/>
      <c r="R145" s="3"/>
      <c r="S145" s="3"/>
      <c r="T145" s="3"/>
      <c r="U145" s="3"/>
      <c r="V145" s="23"/>
      <c r="W145" s="3"/>
      <c r="X145" s="3"/>
      <c r="Y145" s="3"/>
      <c r="Z145" s="61"/>
      <c r="AA145" s="61"/>
      <c r="AB145" s="16"/>
      <c r="AC145" s="16"/>
      <c r="AD145" s="61"/>
      <c r="AE145" s="3"/>
      <c r="AF145" s="3"/>
      <c r="AG145" s="3"/>
      <c r="AH145" s="3"/>
      <c r="AI145" s="16"/>
      <c r="AJ145" s="3"/>
      <c r="AK145" s="3"/>
      <c r="AL145" s="3"/>
      <c r="AM145" s="23"/>
      <c r="AN145" s="3"/>
      <c r="AO145" s="3"/>
      <c r="AP145" s="3"/>
      <c r="AQ145" s="3"/>
      <c r="AR145" s="3"/>
      <c r="AS145" s="3"/>
      <c r="AT145" s="23"/>
      <c r="AU145" s="23"/>
    </row>
    <row r="146" spans="10:47">
      <c r="J146" s="158"/>
      <c r="K146" s="159"/>
      <c r="L146" s="159"/>
      <c r="M146" s="159"/>
      <c r="N146" s="159"/>
      <c r="O146" s="3"/>
      <c r="P146" s="3"/>
      <c r="Q146" s="3"/>
      <c r="R146" s="3"/>
      <c r="S146" s="3"/>
      <c r="T146" s="3"/>
      <c r="U146" s="3"/>
      <c r="V146" s="23"/>
      <c r="W146" s="3"/>
      <c r="X146" s="3"/>
      <c r="Y146" s="3"/>
      <c r="Z146" s="61"/>
      <c r="AA146" s="61"/>
      <c r="AB146" s="16"/>
      <c r="AC146" s="16"/>
      <c r="AD146" s="61"/>
      <c r="AE146" s="3"/>
      <c r="AF146" s="3"/>
      <c r="AG146" s="3"/>
      <c r="AH146" s="3"/>
      <c r="AI146" s="16"/>
      <c r="AJ146" s="3"/>
      <c r="AK146" s="3"/>
      <c r="AL146" s="3"/>
      <c r="AM146" s="23"/>
      <c r="AN146" s="3"/>
      <c r="AO146" s="3"/>
      <c r="AP146" s="3"/>
      <c r="AQ146" s="3"/>
      <c r="AR146" s="3"/>
      <c r="AS146" s="3"/>
      <c r="AT146" s="23"/>
      <c r="AU146" s="23"/>
    </row>
    <row r="147" spans="10:47">
      <c r="J147" s="158"/>
      <c r="K147" s="159"/>
      <c r="L147" s="159"/>
      <c r="M147" s="159"/>
      <c r="N147" s="159"/>
      <c r="O147" s="3"/>
      <c r="P147" s="3"/>
      <c r="Q147" s="3"/>
      <c r="R147" s="3"/>
      <c r="S147" s="3"/>
      <c r="T147" s="3"/>
      <c r="U147" s="3"/>
      <c r="V147" s="23"/>
      <c r="W147" s="3"/>
      <c r="X147" s="3"/>
      <c r="Y147" s="3"/>
      <c r="Z147" s="61"/>
      <c r="AA147" s="61"/>
      <c r="AB147" s="16"/>
      <c r="AC147" s="16"/>
      <c r="AD147" s="61"/>
      <c r="AE147" s="3"/>
      <c r="AF147" s="3"/>
      <c r="AG147" s="3"/>
      <c r="AH147" s="3"/>
      <c r="AI147" s="16"/>
      <c r="AJ147" s="3"/>
      <c r="AK147" s="3"/>
      <c r="AL147" s="3"/>
      <c r="AM147" s="23"/>
      <c r="AN147" s="3"/>
      <c r="AO147" s="3"/>
      <c r="AP147" s="3"/>
      <c r="AQ147" s="3"/>
      <c r="AR147" s="3"/>
      <c r="AS147" s="3"/>
      <c r="AT147" s="23"/>
      <c r="AU147" s="23"/>
    </row>
    <row r="148" spans="10:47">
      <c r="J148" s="158"/>
      <c r="K148" s="159"/>
      <c r="L148" s="159"/>
      <c r="M148" s="159"/>
      <c r="N148" s="159"/>
      <c r="O148" s="3"/>
      <c r="P148" s="3"/>
      <c r="Q148" s="3"/>
      <c r="R148" s="3"/>
      <c r="S148" s="3"/>
      <c r="T148" s="3"/>
      <c r="U148" s="3"/>
      <c r="V148" s="23"/>
      <c r="W148" s="3"/>
      <c r="X148" s="3"/>
      <c r="Y148" s="3"/>
      <c r="Z148" s="61"/>
      <c r="AA148" s="61"/>
      <c r="AB148" s="16"/>
      <c r="AC148" s="16"/>
      <c r="AD148" s="61"/>
      <c r="AE148" s="3"/>
      <c r="AF148" s="3"/>
      <c r="AG148" s="3"/>
      <c r="AH148" s="3"/>
      <c r="AI148" s="16"/>
      <c r="AJ148" s="3"/>
      <c r="AK148" s="3"/>
      <c r="AL148" s="3"/>
      <c r="AM148" s="23"/>
      <c r="AN148" s="3"/>
      <c r="AO148" s="3"/>
      <c r="AP148" s="3"/>
      <c r="AQ148" s="3"/>
      <c r="AR148" s="3"/>
      <c r="AS148" s="3"/>
      <c r="AT148" s="23"/>
      <c r="AU148" s="23"/>
    </row>
    <row r="149" spans="10:47">
      <c r="J149" s="158"/>
      <c r="K149" s="159"/>
      <c r="L149" s="159"/>
      <c r="M149" s="159"/>
      <c r="N149" s="159"/>
      <c r="O149" s="3"/>
      <c r="P149" s="3"/>
      <c r="Q149" s="3"/>
      <c r="R149" s="3"/>
      <c r="S149" s="3"/>
      <c r="T149" s="3"/>
      <c r="U149" s="3"/>
      <c r="V149" s="23"/>
      <c r="W149" s="3"/>
      <c r="X149" s="3"/>
      <c r="Y149" s="3"/>
      <c r="Z149" s="61"/>
      <c r="AA149" s="61"/>
      <c r="AB149" s="16"/>
      <c r="AC149" s="16"/>
      <c r="AD149" s="61"/>
      <c r="AE149" s="3"/>
      <c r="AF149" s="3"/>
      <c r="AG149" s="3"/>
      <c r="AH149" s="3"/>
      <c r="AI149" s="16"/>
      <c r="AJ149" s="3"/>
      <c r="AK149" s="3"/>
      <c r="AL149" s="3"/>
      <c r="AM149" s="23"/>
      <c r="AN149" s="3"/>
      <c r="AO149" s="3"/>
      <c r="AP149" s="3"/>
      <c r="AQ149" s="3"/>
      <c r="AR149" s="3"/>
      <c r="AS149" s="3"/>
      <c r="AT149" s="23"/>
      <c r="AU149" s="23"/>
    </row>
    <row r="150" spans="10:47">
      <c r="J150" s="158"/>
      <c r="K150" s="159"/>
      <c r="L150" s="159"/>
      <c r="M150" s="159"/>
      <c r="N150" s="159"/>
      <c r="O150" s="3"/>
      <c r="P150" s="3"/>
      <c r="Q150" s="3"/>
      <c r="R150" s="3"/>
      <c r="S150" s="3"/>
      <c r="T150" s="3"/>
      <c r="U150" s="3"/>
      <c r="V150" s="23"/>
      <c r="W150" s="3"/>
      <c r="X150" s="3"/>
      <c r="Y150" s="3"/>
      <c r="Z150" s="61"/>
      <c r="AA150" s="61"/>
      <c r="AB150" s="16"/>
      <c r="AC150" s="16"/>
      <c r="AD150" s="61"/>
      <c r="AE150" s="3"/>
      <c r="AF150" s="3"/>
      <c r="AG150" s="3"/>
      <c r="AH150" s="3"/>
      <c r="AI150" s="16"/>
      <c r="AJ150" s="3"/>
      <c r="AK150" s="3"/>
      <c r="AL150" s="3"/>
      <c r="AM150" s="23"/>
      <c r="AN150" s="3"/>
      <c r="AO150" s="3"/>
      <c r="AP150" s="3"/>
      <c r="AQ150" s="3"/>
      <c r="AR150" s="3"/>
      <c r="AS150" s="3"/>
      <c r="AT150" s="23"/>
      <c r="AU150" s="23"/>
    </row>
    <row r="151" spans="10:47">
      <c r="J151" s="158"/>
      <c r="K151" s="159"/>
      <c r="L151" s="159"/>
      <c r="M151" s="159"/>
      <c r="N151" s="159"/>
      <c r="O151" s="3"/>
      <c r="P151" s="3"/>
      <c r="Q151" s="3"/>
      <c r="R151" s="3"/>
      <c r="S151" s="3"/>
      <c r="T151" s="3"/>
      <c r="U151" s="3"/>
      <c r="V151" s="23"/>
      <c r="W151" s="3"/>
      <c r="X151" s="3"/>
      <c r="Y151" s="3"/>
      <c r="Z151" s="61"/>
      <c r="AA151" s="61"/>
      <c r="AB151" s="16"/>
      <c r="AC151" s="16"/>
      <c r="AD151" s="61"/>
      <c r="AE151" s="3"/>
      <c r="AF151" s="3"/>
      <c r="AG151" s="3"/>
      <c r="AH151" s="3"/>
      <c r="AI151" s="16"/>
      <c r="AJ151" s="3"/>
      <c r="AK151" s="3"/>
      <c r="AL151" s="3"/>
      <c r="AM151" s="23"/>
      <c r="AN151" s="3"/>
      <c r="AO151" s="3"/>
      <c r="AP151" s="3"/>
      <c r="AQ151" s="3"/>
      <c r="AR151" s="3"/>
      <c r="AS151" s="3"/>
      <c r="AT151" s="23"/>
      <c r="AU151" s="23"/>
    </row>
    <row r="152" spans="10:47">
      <c r="J152" s="158"/>
      <c r="K152" s="159"/>
      <c r="L152" s="159"/>
      <c r="M152" s="159"/>
      <c r="N152" s="159"/>
      <c r="O152" s="3"/>
      <c r="P152" s="3"/>
      <c r="Q152" s="3"/>
      <c r="R152" s="3"/>
      <c r="S152" s="3"/>
      <c r="T152" s="3"/>
      <c r="U152" s="3"/>
      <c r="V152" s="23"/>
      <c r="W152" s="3"/>
      <c r="X152" s="3"/>
      <c r="Y152" s="3"/>
      <c r="Z152" s="61"/>
      <c r="AA152" s="61"/>
      <c r="AB152" s="16"/>
      <c r="AC152" s="16"/>
      <c r="AD152" s="61"/>
      <c r="AE152" s="3"/>
      <c r="AF152" s="3"/>
      <c r="AG152" s="3"/>
      <c r="AH152" s="3"/>
      <c r="AI152" s="16"/>
      <c r="AJ152" s="3"/>
      <c r="AK152" s="3"/>
      <c r="AL152" s="3"/>
      <c r="AM152" s="23"/>
      <c r="AN152" s="3"/>
      <c r="AO152" s="3"/>
      <c r="AP152" s="3"/>
      <c r="AQ152" s="3"/>
      <c r="AR152" s="3"/>
      <c r="AS152" s="3"/>
      <c r="AT152" s="23"/>
      <c r="AU152" s="23"/>
    </row>
    <row r="153" spans="10:47">
      <c r="J153" s="158"/>
      <c r="K153" s="159"/>
      <c r="L153" s="159"/>
      <c r="M153" s="159"/>
      <c r="N153" s="159"/>
      <c r="O153" s="3"/>
      <c r="P153" s="3"/>
      <c r="Q153" s="3"/>
      <c r="R153" s="3"/>
      <c r="S153" s="3"/>
      <c r="T153" s="3"/>
      <c r="U153" s="3"/>
      <c r="V153" s="23"/>
      <c r="W153" s="3"/>
      <c r="X153" s="3"/>
      <c r="Y153" s="3"/>
      <c r="Z153" s="61"/>
      <c r="AA153" s="61"/>
      <c r="AB153" s="16"/>
      <c r="AC153" s="16"/>
      <c r="AD153" s="61"/>
      <c r="AE153" s="3"/>
      <c r="AF153" s="3"/>
      <c r="AG153" s="3"/>
      <c r="AH153" s="3"/>
      <c r="AI153" s="16"/>
      <c r="AJ153" s="3"/>
      <c r="AK153" s="3"/>
      <c r="AL153" s="3"/>
      <c r="AM153" s="23"/>
      <c r="AN153" s="3"/>
      <c r="AO153" s="3"/>
      <c r="AP153" s="3"/>
      <c r="AQ153" s="3"/>
      <c r="AR153" s="3"/>
      <c r="AS153" s="3"/>
      <c r="AT153" s="23"/>
      <c r="AU153" s="23"/>
    </row>
    <row r="154" spans="10:47">
      <c r="J154" s="158"/>
      <c r="K154" s="159"/>
      <c r="L154" s="159"/>
      <c r="M154" s="159"/>
      <c r="N154" s="159"/>
      <c r="O154" s="3"/>
      <c r="P154" s="3"/>
      <c r="Q154" s="3"/>
      <c r="R154" s="3"/>
      <c r="S154" s="3"/>
      <c r="T154" s="3"/>
      <c r="U154" s="3"/>
      <c r="V154" s="23"/>
      <c r="W154" s="3"/>
      <c r="X154" s="3"/>
      <c r="Y154" s="3"/>
      <c r="Z154" s="61"/>
      <c r="AA154" s="61"/>
      <c r="AB154" s="16"/>
      <c r="AC154" s="16"/>
      <c r="AD154" s="61"/>
      <c r="AE154" s="3"/>
      <c r="AF154" s="3"/>
      <c r="AG154" s="3"/>
      <c r="AH154" s="3"/>
      <c r="AI154" s="16"/>
      <c r="AJ154" s="3"/>
      <c r="AK154" s="3"/>
      <c r="AL154" s="3"/>
      <c r="AM154" s="23"/>
      <c r="AN154" s="3"/>
      <c r="AO154" s="3"/>
      <c r="AP154" s="3"/>
      <c r="AQ154" s="3"/>
      <c r="AR154" s="3"/>
      <c r="AS154" s="3"/>
      <c r="AT154" s="23"/>
      <c r="AU154" s="23"/>
    </row>
    <row r="155" spans="10:47">
      <c r="J155" s="158"/>
      <c r="K155" s="159"/>
      <c r="L155" s="159"/>
      <c r="M155" s="159"/>
      <c r="N155" s="159"/>
      <c r="O155" s="3"/>
      <c r="P155" s="3"/>
      <c r="Q155" s="3"/>
      <c r="R155" s="3"/>
      <c r="S155" s="3"/>
      <c r="T155" s="3"/>
      <c r="U155" s="3"/>
      <c r="V155" s="23"/>
      <c r="W155" s="3"/>
      <c r="X155" s="3"/>
      <c r="Y155" s="3"/>
      <c r="Z155" s="61"/>
      <c r="AA155" s="61"/>
      <c r="AB155" s="16"/>
      <c r="AC155" s="16"/>
      <c r="AD155" s="61"/>
      <c r="AE155" s="3"/>
      <c r="AF155" s="3"/>
      <c r="AG155" s="3"/>
      <c r="AH155" s="3"/>
      <c r="AI155" s="16"/>
      <c r="AJ155" s="3"/>
      <c r="AK155" s="3"/>
      <c r="AL155" s="3"/>
      <c r="AM155" s="23"/>
      <c r="AN155" s="3"/>
      <c r="AO155" s="3"/>
      <c r="AP155" s="3"/>
      <c r="AQ155" s="3"/>
      <c r="AR155" s="3"/>
      <c r="AS155" s="3"/>
      <c r="AT155" s="23"/>
      <c r="AU155" s="23"/>
    </row>
    <row r="156" spans="10:47">
      <c r="J156" s="158"/>
      <c r="K156" s="159"/>
      <c r="L156" s="159"/>
      <c r="M156" s="159"/>
      <c r="N156" s="159"/>
      <c r="O156" s="3"/>
      <c r="P156" s="3"/>
      <c r="Q156" s="3"/>
      <c r="R156" s="3"/>
      <c r="S156" s="3"/>
      <c r="T156" s="3"/>
      <c r="U156" s="3"/>
      <c r="V156" s="23"/>
      <c r="W156" s="3"/>
      <c r="X156" s="3"/>
      <c r="Y156" s="3"/>
      <c r="Z156" s="61"/>
      <c r="AA156" s="61"/>
      <c r="AB156" s="16"/>
      <c r="AC156" s="16"/>
      <c r="AD156" s="61"/>
      <c r="AE156" s="3"/>
      <c r="AF156" s="3"/>
      <c r="AG156" s="3"/>
      <c r="AH156" s="3"/>
      <c r="AI156" s="16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23"/>
      <c r="AU156" s="23"/>
    </row>
    <row r="157" spans="10:47">
      <c r="J157" s="158"/>
      <c r="K157" s="159"/>
      <c r="L157" s="159"/>
      <c r="M157" s="159"/>
      <c r="N157" s="159"/>
      <c r="O157" s="3"/>
      <c r="P157" s="3"/>
      <c r="Q157" s="3"/>
      <c r="R157" s="3"/>
      <c r="S157" s="3"/>
      <c r="T157" s="3"/>
      <c r="U157" s="3"/>
      <c r="V157" s="23"/>
      <c r="W157" s="3"/>
      <c r="X157" s="3"/>
      <c r="Y157" s="3"/>
      <c r="Z157" s="61"/>
      <c r="AA157" s="61"/>
      <c r="AB157" s="16"/>
      <c r="AC157" s="16"/>
      <c r="AD157" s="61"/>
      <c r="AE157" s="3"/>
      <c r="AF157" s="3"/>
      <c r="AG157" s="3"/>
      <c r="AH157" s="3"/>
      <c r="AI157" s="16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23"/>
      <c r="AU157" s="23"/>
    </row>
    <row r="158" spans="10:47">
      <c r="J158" s="158"/>
      <c r="K158" s="159"/>
      <c r="L158" s="159"/>
      <c r="M158" s="159"/>
      <c r="N158" s="159"/>
      <c r="O158" s="3"/>
      <c r="P158" s="3"/>
      <c r="Q158" s="3"/>
      <c r="R158" s="3"/>
      <c r="S158" s="3"/>
      <c r="T158" s="3"/>
      <c r="U158" s="3"/>
      <c r="V158" s="23"/>
      <c r="W158" s="3"/>
      <c r="X158" s="3"/>
      <c r="Y158" s="3"/>
      <c r="Z158" s="61"/>
      <c r="AA158" s="61"/>
      <c r="AB158" s="16"/>
      <c r="AC158" s="16"/>
      <c r="AD158" s="61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3"/>
      <c r="AU158" s="23"/>
    </row>
    <row r="159" spans="10:47">
      <c r="J159" s="158"/>
      <c r="K159" s="159"/>
      <c r="L159" s="159"/>
      <c r="M159" s="159"/>
      <c r="N159" s="159"/>
      <c r="O159" s="3"/>
      <c r="P159" s="3"/>
      <c r="Q159" s="3"/>
      <c r="R159" s="3"/>
      <c r="S159" s="3"/>
      <c r="T159" s="3"/>
      <c r="U159" s="3"/>
      <c r="V159" s="23"/>
      <c r="W159" s="3"/>
      <c r="X159" s="3"/>
      <c r="Y159" s="3"/>
      <c r="Z159" s="61"/>
      <c r="AA159" s="61"/>
      <c r="AB159" s="16"/>
      <c r="AC159" s="16"/>
      <c r="AD159" s="61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3"/>
      <c r="AU159" s="23"/>
    </row>
    <row r="160" spans="10:47">
      <c r="J160" s="158"/>
      <c r="K160" s="159"/>
      <c r="L160" s="159"/>
      <c r="M160" s="159"/>
      <c r="N160" s="159"/>
      <c r="O160" s="3"/>
      <c r="P160" s="3"/>
      <c r="Q160" s="3"/>
      <c r="R160" s="3"/>
      <c r="S160" s="3"/>
      <c r="T160" s="3"/>
      <c r="U160" s="3"/>
      <c r="V160" s="23"/>
      <c r="W160" s="3"/>
      <c r="X160" s="3"/>
      <c r="Y160" s="3"/>
      <c r="Z160" s="61"/>
      <c r="AA160" s="61"/>
      <c r="AB160" s="16"/>
      <c r="AC160" s="16"/>
      <c r="AD160" s="61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3"/>
      <c r="AU160" s="23"/>
    </row>
    <row r="161" spans="10:47">
      <c r="J161" s="158"/>
      <c r="K161" s="159"/>
      <c r="L161" s="159"/>
      <c r="M161" s="159"/>
      <c r="N161" s="159"/>
      <c r="O161" s="3"/>
      <c r="P161" s="3"/>
      <c r="Q161" s="3"/>
      <c r="R161" s="3"/>
      <c r="S161" s="3"/>
      <c r="T161" s="3"/>
      <c r="U161" s="3"/>
      <c r="V161" s="23"/>
      <c r="W161" s="3"/>
      <c r="X161" s="3"/>
      <c r="Y161" s="3"/>
      <c r="Z161" s="61"/>
      <c r="AA161" s="61"/>
      <c r="AB161" s="16"/>
      <c r="AC161" s="16"/>
      <c r="AD161" s="61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3"/>
      <c r="AU161" s="23"/>
    </row>
    <row r="162" spans="10:47">
      <c r="J162" s="158"/>
      <c r="K162" s="159"/>
      <c r="L162" s="159"/>
      <c r="M162" s="159"/>
      <c r="N162" s="159"/>
      <c r="O162" s="3"/>
      <c r="P162" s="3"/>
      <c r="Q162" s="3"/>
      <c r="R162" s="3"/>
      <c r="S162" s="3"/>
      <c r="T162" s="3"/>
      <c r="U162" s="3"/>
      <c r="V162" s="23"/>
      <c r="W162" s="3"/>
      <c r="X162" s="3"/>
      <c r="Y162" s="3"/>
      <c r="Z162" s="61"/>
      <c r="AA162" s="61"/>
      <c r="AB162" s="16"/>
      <c r="AC162" s="16"/>
      <c r="AD162" s="61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3"/>
      <c r="AU162" s="23"/>
    </row>
    <row r="163" spans="10:47">
      <c r="J163" s="158"/>
      <c r="K163" s="159"/>
      <c r="L163" s="159"/>
      <c r="M163" s="159"/>
      <c r="N163" s="159"/>
      <c r="O163" s="3"/>
      <c r="P163" s="3"/>
      <c r="Q163" s="3"/>
      <c r="R163" s="3"/>
      <c r="S163" s="3"/>
      <c r="T163" s="3"/>
      <c r="U163" s="3"/>
      <c r="V163" s="23"/>
      <c r="W163" s="3"/>
      <c r="X163" s="3"/>
      <c r="Y163" s="3"/>
      <c r="Z163" s="61"/>
      <c r="AA163" s="61"/>
      <c r="AB163" s="16"/>
      <c r="AC163" s="16"/>
      <c r="AD163" s="61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3"/>
      <c r="AU163" s="23"/>
    </row>
    <row r="164" spans="10:47">
      <c r="J164" s="158"/>
      <c r="K164" s="159"/>
      <c r="L164" s="159"/>
      <c r="M164" s="159"/>
      <c r="N164" s="159"/>
      <c r="O164" s="3"/>
      <c r="P164" s="3"/>
      <c r="Q164" s="3"/>
      <c r="R164" s="3"/>
      <c r="S164" s="3"/>
      <c r="T164" s="3"/>
      <c r="U164" s="3"/>
      <c r="V164" s="23"/>
      <c r="W164" s="3"/>
      <c r="X164" s="3"/>
      <c r="Y164" s="3"/>
      <c r="Z164" s="61"/>
      <c r="AA164" s="61"/>
      <c r="AB164" s="16"/>
      <c r="AC164" s="16"/>
      <c r="AD164" s="61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3"/>
      <c r="AU164" s="23"/>
    </row>
    <row r="165" spans="10:47">
      <c r="J165" s="158"/>
      <c r="K165" s="159"/>
      <c r="L165" s="159"/>
      <c r="M165" s="159"/>
      <c r="N165" s="159"/>
      <c r="O165" s="3"/>
      <c r="P165" s="3"/>
      <c r="Q165" s="3"/>
      <c r="R165" s="3"/>
      <c r="S165" s="3"/>
      <c r="T165" s="3"/>
      <c r="U165" s="3"/>
      <c r="V165" s="23"/>
      <c r="W165" s="3"/>
      <c r="X165" s="3"/>
      <c r="Y165" s="3"/>
      <c r="Z165" s="61"/>
      <c r="AA165" s="61"/>
      <c r="AB165" s="16"/>
      <c r="AC165" s="16"/>
      <c r="AD165" s="61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3"/>
      <c r="AU165" s="23"/>
    </row>
    <row r="166" spans="10:47">
      <c r="J166" s="158"/>
      <c r="K166" s="159"/>
      <c r="L166" s="159"/>
      <c r="M166" s="159"/>
      <c r="N166" s="159"/>
      <c r="O166" s="3"/>
      <c r="P166" s="3"/>
      <c r="Q166" s="3"/>
      <c r="R166" s="3"/>
      <c r="S166" s="3"/>
      <c r="T166" s="3"/>
      <c r="U166" s="3"/>
      <c r="V166" s="23"/>
      <c r="W166" s="3"/>
      <c r="X166" s="3"/>
      <c r="Y166" s="3"/>
      <c r="Z166" s="61"/>
      <c r="AA166" s="61"/>
      <c r="AB166" s="16"/>
      <c r="AC166" s="16"/>
      <c r="AD166" s="61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3"/>
      <c r="AU166" s="23"/>
    </row>
    <row r="167" spans="10:47">
      <c r="J167" s="158"/>
      <c r="K167" s="159"/>
      <c r="L167" s="159"/>
      <c r="M167" s="159"/>
      <c r="N167" s="159"/>
      <c r="O167" s="3"/>
      <c r="P167" s="3"/>
      <c r="Q167" s="3"/>
      <c r="R167" s="3"/>
      <c r="S167" s="3"/>
      <c r="T167" s="3"/>
      <c r="U167" s="3"/>
      <c r="V167" s="23"/>
      <c r="W167" s="3"/>
      <c r="X167" s="3"/>
      <c r="Y167" s="3"/>
      <c r="Z167" s="61"/>
      <c r="AA167" s="61"/>
      <c r="AB167" s="16"/>
      <c r="AC167" s="16"/>
      <c r="AD167" s="61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3"/>
      <c r="AU167" s="23"/>
    </row>
    <row r="168" spans="10:47">
      <c r="J168" s="158"/>
      <c r="K168" s="159"/>
      <c r="L168" s="159"/>
      <c r="M168" s="159"/>
      <c r="N168" s="159"/>
      <c r="O168" s="3"/>
      <c r="P168" s="3"/>
      <c r="Q168" s="3"/>
      <c r="R168" s="3"/>
      <c r="S168" s="3"/>
      <c r="T168" s="3"/>
      <c r="U168" s="3"/>
      <c r="V168" s="23"/>
      <c r="W168" s="3"/>
      <c r="X168" s="3"/>
      <c r="Y168" s="3"/>
      <c r="Z168" s="61"/>
      <c r="AA168" s="61"/>
      <c r="AB168" s="16"/>
      <c r="AC168" s="16"/>
      <c r="AD168" s="61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3"/>
    </row>
    <row r="169" spans="10:47">
      <c r="J169" s="158"/>
      <c r="K169" s="159"/>
      <c r="L169" s="159"/>
      <c r="M169" s="159"/>
      <c r="N169" s="159"/>
      <c r="O169" s="3"/>
      <c r="P169" s="3"/>
      <c r="Q169" s="3"/>
      <c r="R169" s="3"/>
      <c r="S169" s="3"/>
      <c r="T169" s="3"/>
      <c r="U169" s="3"/>
      <c r="V169" s="23"/>
      <c r="W169" s="3"/>
      <c r="X169" s="3"/>
      <c r="Y169" s="3"/>
      <c r="Z169" s="61"/>
      <c r="AA169" s="61"/>
      <c r="AB169" s="16"/>
      <c r="AC169" s="16"/>
      <c r="AD169" s="61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3"/>
    </row>
    <row r="170" spans="10:47">
      <c r="J170" s="158"/>
      <c r="K170" s="159"/>
      <c r="L170" s="159"/>
      <c r="M170" s="159"/>
      <c r="N170" s="159"/>
      <c r="O170" s="3"/>
      <c r="P170" s="3"/>
      <c r="Q170" s="3"/>
      <c r="R170" s="3"/>
      <c r="S170" s="3"/>
      <c r="T170" s="3"/>
      <c r="U170" s="3"/>
      <c r="V170" s="23"/>
      <c r="W170" s="3"/>
      <c r="X170" s="3"/>
      <c r="Y170" s="3"/>
      <c r="Z170" s="61"/>
      <c r="AA170" s="61"/>
      <c r="AB170" s="16"/>
      <c r="AC170" s="16"/>
      <c r="AD170" s="61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3"/>
    </row>
    <row r="171" spans="10:47">
      <c r="J171" s="158"/>
      <c r="K171" s="159"/>
      <c r="L171" s="159"/>
      <c r="M171" s="159"/>
      <c r="N171" s="159"/>
      <c r="O171" s="3"/>
      <c r="P171" s="3"/>
      <c r="Q171" s="3"/>
      <c r="R171" s="3"/>
      <c r="S171" s="3"/>
      <c r="T171" s="3"/>
      <c r="U171" s="3"/>
      <c r="V171" s="23"/>
      <c r="W171" s="3"/>
      <c r="X171" s="3"/>
      <c r="Y171" s="3"/>
      <c r="Z171" s="61"/>
      <c r="AA171" s="61"/>
      <c r="AB171" s="16"/>
      <c r="AC171" s="16"/>
      <c r="AD171" s="61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3"/>
    </row>
    <row r="172" spans="10:47">
      <c r="J172" s="158"/>
      <c r="K172" s="159"/>
      <c r="L172" s="159"/>
      <c r="M172" s="159"/>
      <c r="N172" s="159"/>
      <c r="O172" s="3"/>
      <c r="P172" s="3"/>
      <c r="Q172" s="3"/>
      <c r="R172" s="3"/>
      <c r="S172" s="3"/>
      <c r="T172" s="3"/>
      <c r="U172" s="3"/>
      <c r="V172" s="23"/>
      <c r="W172" s="3"/>
      <c r="X172" s="3"/>
      <c r="Y172" s="3"/>
      <c r="Z172" s="61"/>
      <c r="AA172" s="61"/>
      <c r="AB172" s="16"/>
      <c r="AC172" s="16"/>
      <c r="AD172" s="61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3"/>
    </row>
    <row r="173" spans="10:47">
      <c r="J173" s="158"/>
      <c r="K173" s="159"/>
      <c r="L173" s="159"/>
      <c r="M173" s="159"/>
      <c r="N173" s="159"/>
      <c r="O173" s="3"/>
      <c r="P173" s="3"/>
      <c r="Q173" s="3"/>
      <c r="R173" s="3"/>
      <c r="S173" s="3"/>
      <c r="T173" s="3"/>
      <c r="U173" s="3"/>
      <c r="V173" s="23"/>
      <c r="W173" s="3"/>
      <c r="X173" s="3"/>
      <c r="Y173" s="3"/>
      <c r="Z173" s="61"/>
      <c r="AA173" s="61"/>
      <c r="AB173" s="16"/>
      <c r="AC173" s="16"/>
      <c r="AD173" s="61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3"/>
    </row>
    <row r="174" spans="10:47">
      <c r="J174" s="158"/>
      <c r="K174" s="159"/>
      <c r="L174" s="159"/>
      <c r="M174" s="159"/>
      <c r="N174" s="159"/>
      <c r="O174" s="3"/>
      <c r="P174" s="3"/>
      <c r="Q174" s="3"/>
      <c r="R174" s="3"/>
      <c r="S174" s="3"/>
      <c r="T174" s="3"/>
      <c r="U174" s="3"/>
      <c r="V174" s="23"/>
      <c r="W174" s="3"/>
      <c r="X174" s="3"/>
      <c r="Y174" s="3"/>
      <c r="Z174" s="61"/>
      <c r="AA174" s="61"/>
      <c r="AB174" s="16"/>
      <c r="AC174" s="16"/>
      <c r="AD174" s="61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3"/>
    </row>
    <row r="175" spans="10:47">
      <c r="J175" s="158"/>
      <c r="K175" s="159"/>
      <c r="L175" s="159"/>
      <c r="M175" s="159"/>
      <c r="N175" s="159"/>
      <c r="O175" s="3"/>
      <c r="P175" s="3"/>
      <c r="Q175" s="3"/>
      <c r="R175" s="3"/>
      <c r="S175" s="3"/>
      <c r="T175" s="3"/>
      <c r="U175" s="3"/>
      <c r="V175" s="23"/>
      <c r="W175" s="3"/>
      <c r="X175" s="3"/>
      <c r="Y175" s="3"/>
      <c r="Z175" s="61"/>
      <c r="AA175" s="61"/>
      <c r="AB175" s="16"/>
      <c r="AC175" s="16"/>
      <c r="AD175" s="61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3"/>
    </row>
    <row r="176" spans="10:47">
      <c r="J176" s="158"/>
      <c r="K176" s="159"/>
      <c r="L176" s="159"/>
      <c r="M176" s="159"/>
      <c r="N176" s="159"/>
      <c r="O176" s="3"/>
      <c r="P176" s="3"/>
      <c r="Q176" s="3"/>
      <c r="R176" s="3"/>
      <c r="S176" s="3"/>
      <c r="T176" s="3"/>
      <c r="U176" s="3"/>
      <c r="V176" s="23"/>
      <c r="W176" s="3"/>
      <c r="X176" s="3"/>
      <c r="Y176" s="3"/>
      <c r="Z176" s="61"/>
      <c r="AA176" s="61"/>
      <c r="AB176" s="16"/>
      <c r="AC176" s="16"/>
      <c r="AD176" s="61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3"/>
    </row>
    <row r="177" spans="10:46">
      <c r="J177" s="158"/>
      <c r="K177" s="159"/>
      <c r="L177" s="159"/>
      <c r="M177" s="159"/>
      <c r="N177" s="159"/>
      <c r="O177" s="3"/>
      <c r="P177" s="3"/>
      <c r="Q177" s="3"/>
      <c r="R177" s="3"/>
      <c r="S177" s="3"/>
      <c r="T177" s="3"/>
      <c r="U177" s="3"/>
      <c r="V177" s="23"/>
      <c r="W177" s="3"/>
      <c r="X177" s="3"/>
      <c r="Y177" s="3"/>
      <c r="Z177" s="61"/>
      <c r="AA177" s="61"/>
      <c r="AB177" s="16"/>
      <c r="AC177" s="16"/>
      <c r="AD177" s="61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3"/>
    </row>
    <row r="178" spans="10:46">
      <c r="J178" s="158"/>
      <c r="K178" s="159"/>
      <c r="L178" s="159"/>
      <c r="M178" s="159"/>
      <c r="N178" s="159"/>
      <c r="O178" s="3"/>
      <c r="P178" s="3"/>
      <c r="Q178" s="3"/>
      <c r="R178" s="3"/>
      <c r="S178" s="3"/>
      <c r="T178" s="3"/>
      <c r="U178" s="3"/>
      <c r="V178" s="23"/>
      <c r="W178" s="3"/>
      <c r="X178" s="3"/>
      <c r="Y178" s="3"/>
      <c r="Z178" s="61"/>
      <c r="AA178" s="61"/>
      <c r="AB178" s="16"/>
      <c r="AC178" s="16"/>
      <c r="AD178" s="61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3"/>
    </row>
    <row r="179" spans="10:46">
      <c r="J179" s="158"/>
      <c r="K179" s="159"/>
      <c r="L179" s="159"/>
      <c r="M179" s="159"/>
      <c r="N179" s="159"/>
      <c r="O179" s="3"/>
      <c r="P179" s="3"/>
      <c r="Q179" s="3"/>
      <c r="R179" s="3"/>
      <c r="S179" s="3"/>
      <c r="T179" s="3"/>
      <c r="U179" s="3"/>
      <c r="V179" s="23"/>
      <c r="W179" s="3"/>
      <c r="X179" s="3"/>
      <c r="Y179" s="3"/>
      <c r="Z179" s="61"/>
      <c r="AA179" s="61"/>
      <c r="AB179" s="16"/>
      <c r="AC179" s="16"/>
      <c r="AD179" s="61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3"/>
    </row>
    <row r="180" spans="10:46">
      <c r="J180" s="158"/>
      <c r="K180" s="159"/>
      <c r="L180" s="159"/>
      <c r="M180" s="159"/>
      <c r="N180" s="159"/>
      <c r="O180" s="3"/>
      <c r="P180" s="3"/>
      <c r="Q180" s="3"/>
      <c r="R180" s="3"/>
      <c r="S180" s="3"/>
      <c r="T180" s="3"/>
      <c r="U180" s="3"/>
      <c r="V180" s="23"/>
      <c r="W180" s="3"/>
      <c r="X180" s="3"/>
      <c r="Y180" s="3"/>
      <c r="Z180" s="61"/>
      <c r="AA180" s="61"/>
      <c r="AB180" s="16"/>
      <c r="AC180" s="16"/>
      <c r="AD180" s="61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3"/>
    </row>
    <row r="181" spans="10:46">
      <c r="J181" s="158"/>
      <c r="K181" s="159"/>
      <c r="L181" s="159"/>
      <c r="M181" s="159"/>
      <c r="N181" s="159"/>
      <c r="O181" s="3"/>
      <c r="P181" s="3"/>
      <c r="Q181" s="3"/>
      <c r="R181" s="3"/>
      <c r="S181" s="3"/>
      <c r="T181" s="3"/>
      <c r="U181" s="3"/>
      <c r="V181" s="23"/>
      <c r="W181" s="3"/>
      <c r="X181" s="3"/>
      <c r="Y181" s="3"/>
      <c r="Z181" s="61"/>
      <c r="AA181" s="61"/>
      <c r="AB181" s="16"/>
      <c r="AC181" s="16"/>
      <c r="AD181" s="61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3"/>
    </row>
    <row r="182" spans="10:46">
      <c r="J182" s="158"/>
      <c r="K182" s="159"/>
      <c r="L182" s="159"/>
      <c r="M182" s="159"/>
      <c r="N182" s="159"/>
      <c r="O182" s="3"/>
      <c r="P182" s="3"/>
      <c r="Q182" s="3"/>
      <c r="R182" s="3"/>
      <c r="S182" s="3"/>
      <c r="T182" s="3"/>
      <c r="U182" s="3"/>
      <c r="V182" s="23"/>
      <c r="W182" s="3"/>
      <c r="X182" s="3"/>
      <c r="Y182" s="3"/>
      <c r="Z182" s="61"/>
      <c r="AA182" s="61"/>
      <c r="AB182" s="16"/>
      <c r="AC182" s="16"/>
      <c r="AD182" s="61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3"/>
    </row>
    <row r="183" spans="10:46">
      <c r="J183" s="158"/>
      <c r="K183" s="159"/>
      <c r="L183" s="159"/>
      <c r="M183" s="159"/>
      <c r="N183" s="159"/>
      <c r="O183" s="3"/>
      <c r="P183" s="3"/>
      <c r="Q183" s="3"/>
      <c r="R183" s="3"/>
      <c r="S183" s="3"/>
      <c r="T183" s="3"/>
      <c r="U183" s="3"/>
      <c r="V183" s="23"/>
      <c r="W183" s="3"/>
      <c r="X183" s="3"/>
      <c r="Y183" s="3"/>
      <c r="Z183" s="61"/>
      <c r="AA183" s="61"/>
      <c r="AB183" s="16"/>
      <c r="AC183" s="16"/>
      <c r="AD183" s="61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3"/>
    </row>
    <row r="184" spans="10:46">
      <c r="J184" s="158"/>
      <c r="K184" s="159"/>
      <c r="L184" s="159"/>
      <c r="M184" s="159"/>
      <c r="N184" s="159"/>
      <c r="O184" s="3"/>
      <c r="P184" s="3"/>
      <c r="Q184" s="3"/>
      <c r="R184" s="3"/>
      <c r="S184" s="3"/>
      <c r="T184" s="3"/>
      <c r="U184" s="3"/>
      <c r="V184" s="23"/>
      <c r="W184" s="3"/>
      <c r="X184" s="3"/>
      <c r="Y184" s="3"/>
      <c r="Z184" s="61"/>
      <c r="AA184" s="61"/>
      <c r="AB184" s="16"/>
      <c r="AC184" s="16"/>
      <c r="AD184" s="61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3"/>
    </row>
    <row r="185" spans="10:46">
      <c r="J185" s="158"/>
      <c r="K185" s="159"/>
      <c r="L185" s="159"/>
      <c r="M185" s="159"/>
      <c r="N185" s="159"/>
      <c r="O185" s="3"/>
      <c r="P185" s="3"/>
      <c r="Q185" s="3"/>
      <c r="R185" s="3"/>
      <c r="S185" s="3"/>
      <c r="T185" s="3"/>
      <c r="U185" s="3"/>
      <c r="V185" s="23"/>
      <c r="W185" s="3"/>
      <c r="X185" s="3"/>
      <c r="Y185" s="3"/>
      <c r="Z185" s="61"/>
      <c r="AA185" s="61"/>
      <c r="AB185" s="16"/>
      <c r="AC185" s="16"/>
      <c r="AD185" s="61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3"/>
    </row>
    <row r="186" spans="10:46">
      <c r="J186" s="158"/>
      <c r="K186" s="159"/>
      <c r="L186" s="159"/>
      <c r="M186" s="159"/>
      <c r="N186" s="159"/>
      <c r="O186" s="3"/>
      <c r="P186" s="3"/>
      <c r="Q186" s="3"/>
      <c r="R186" s="3"/>
      <c r="S186" s="3"/>
      <c r="T186" s="3"/>
      <c r="U186" s="3"/>
      <c r="V186" s="23"/>
      <c r="W186" s="3"/>
      <c r="X186" s="3"/>
      <c r="Y186" s="3"/>
      <c r="Z186" s="61"/>
      <c r="AA186" s="61"/>
      <c r="AB186" s="16"/>
      <c r="AC186" s="16"/>
      <c r="AD186" s="61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3"/>
    </row>
    <row r="187" spans="10:46">
      <c r="J187" s="158"/>
      <c r="K187" s="159"/>
      <c r="L187" s="159"/>
      <c r="M187" s="159"/>
      <c r="N187" s="159"/>
      <c r="O187" s="3"/>
      <c r="P187" s="3"/>
      <c r="Q187" s="3"/>
      <c r="R187" s="3"/>
      <c r="S187" s="3"/>
      <c r="T187" s="3"/>
      <c r="U187" s="3"/>
      <c r="V187" s="23"/>
      <c r="W187" s="3"/>
      <c r="X187" s="3"/>
      <c r="Y187" s="3"/>
      <c r="Z187" s="61"/>
      <c r="AA187" s="61"/>
      <c r="AB187" s="16"/>
      <c r="AC187" s="16"/>
      <c r="AD187" s="61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3"/>
    </row>
    <row r="188" spans="10:46">
      <c r="J188" s="158"/>
      <c r="K188" s="159"/>
      <c r="L188" s="159"/>
      <c r="M188" s="159"/>
      <c r="N188" s="159"/>
      <c r="O188" s="3"/>
      <c r="P188" s="3"/>
      <c r="Q188" s="3"/>
      <c r="R188" s="3"/>
      <c r="S188" s="3"/>
      <c r="T188" s="3"/>
      <c r="U188" s="3"/>
      <c r="V188" s="23"/>
      <c r="W188" s="3"/>
      <c r="X188" s="3"/>
      <c r="Y188" s="3"/>
      <c r="Z188" s="61"/>
      <c r="AA188" s="61"/>
      <c r="AB188" s="16"/>
      <c r="AC188" s="16"/>
      <c r="AD188" s="61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3"/>
    </row>
    <row r="189" spans="10:46">
      <c r="J189" s="158"/>
      <c r="K189" s="159"/>
      <c r="L189" s="159"/>
      <c r="M189" s="159"/>
      <c r="N189" s="159"/>
      <c r="O189" s="3"/>
      <c r="P189" s="3"/>
      <c r="Q189" s="3"/>
      <c r="R189" s="3"/>
      <c r="S189" s="3"/>
      <c r="T189" s="3"/>
      <c r="U189" s="3"/>
      <c r="V189" s="23"/>
      <c r="W189" s="3"/>
      <c r="X189" s="3"/>
      <c r="Y189" s="3"/>
      <c r="Z189" s="61"/>
      <c r="AA189" s="61"/>
      <c r="AB189" s="16"/>
      <c r="AC189" s="16"/>
      <c r="AD189" s="61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3"/>
    </row>
    <row r="190" spans="10:46">
      <c r="J190" s="158"/>
      <c r="K190" s="159"/>
      <c r="L190" s="159"/>
      <c r="M190" s="159"/>
      <c r="N190" s="159"/>
      <c r="O190" s="3"/>
      <c r="P190" s="3"/>
      <c r="Q190" s="3"/>
      <c r="R190" s="3"/>
      <c r="S190" s="3"/>
      <c r="T190" s="3"/>
      <c r="U190" s="3"/>
      <c r="V190" s="23"/>
      <c r="W190" s="3"/>
      <c r="X190" s="3"/>
      <c r="Y190" s="3"/>
      <c r="Z190" s="61"/>
      <c r="AA190" s="61"/>
      <c r="AB190" s="16"/>
      <c r="AC190" s="16"/>
      <c r="AD190" s="61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3"/>
    </row>
    <row r="191" spans="10:46">
      <c r="J191" s="158"/>
      <c r="K191" s="159"/>
      <c r="L191" s="159"/>
      <c r="M191" s="159"/>
      <c r="N191" s="159"/>
      <c r="O191" s="3"/>
      <c r="P191" s="3"/>
      <c r="Q191" s="3"/>
      <c r="R191" s="3"/>
      <c r="S191" s="3"/>
      <c r="T191" s="3"/>
      <c r="U191" s="3"/>
      <c r="V191" s="23"/>
      <c r="W191" s="3"/>
      <c r="X191" s="3"/>
      <c r="Y191" s="3"/>
      <c r="Z191" s="61"/>
      <c r="AA191" s="61"/>
      <c r="AB191" s="16"/>
      <c r="AC191" s="16"/>
      <c r="AD191" s="61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3"/>
    </row>
    <row r="192" spans="10:46">
      <c r="J192" s="158"/>
      <c r="K192" s="159"/>
      <c r="L192" s="159"/>
      <c r="M192" s="159"/>
      <c r="N192" s="159"/>
      <c r="O192" s="3"/>
      <c r="P192" s="3"/>
      <c r="Q192" s="3"/>
      <c r="R192" s="3"/>
      <c r="S192" s="3"/>
      <c r="T192" s="3"/>
      <c r="U192" s="3"/>
      <c r="V192" s="23"/>
      <c r="W192" s="3"/>
      <c r="X192" s="3"/>
      <c r="Y192" s="3"/>
      <c r="Z192" s="61"/>
      <c r="AA192" s="61"/>
      <c r="AB192" s="16"/>
      <c r="AC192" s="16"/>
      <c r="AD192" s="61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3"/>
    </row>
    <row r="193" spans="10:46">
      <c r="J193" s="158"/>
      <c r="K193" s="159"/>
      <c r="L193" s="159"/>
      <c r="M193" s="159"/>
      <c r="N193" s="159"/>
      <c r="O193" s="3"/>
      <c r="P193" s="3"/>
      <c r="Q193" s="3"/>
      <c r="R193" s="3"/>
      <c r="S193" s="3"/>
      <c r="T193" s="3"/>
      <c r="U193" s="3"/>
      <c r="V193" s="23"/>
      <c r="W193" s="3"/>
      <c r="X193" s="3"/>
      <c r="Y193" s="3"/>
      <c r="Z193" s="61"/>
      <c r="AA193" s="61"/>
      <c r="AB193" s="16"/>
      <c r="AC193" s="16"/>
      <c r="AD193" s="61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3"/>
    </row>
    <row r="194" spans="10:46">
      <c r="J194" s="158"/>
      <c r="K194" s="159"/>
      <c r="L194" s="159"/>
      <c r="M194" s="159"/>
      <c r="N194" s="159"/>
      <c r="O194" s="3"/>
      <c r="P194" s="3"/>
      <c r="Q194" s="3"/>
      <c r="R194" s="3"/>
      <c r="S194" s="3"/>
      <c r="T194" s="3"/>
      <c r="U194" s="3"/>
      <c r="V194" s="23"/>
      <c r="W194" s="3"/>
      <c r="X194" s="3"/>
      <c r="Y194" s="3"/>
      <c r="Z194" s="61"/>
      <c r="AA194" s="61"/>
      <c r="AB194" s="16"/>
      <c r="AC194" s="16"/>
      <c r="AD194" s="61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3"/>
    </row>
    <row r="195" spans="10:46">
      <c r="J195" s="158"/>
      <c r="K195" s="159"/>
      <c r="L195" s="159"/>
      <c r="M195" s="159"/>
      <c r="N195" s="159"/>
      <c r="O195" s="3"/>
      <c r="P195" s="3"/>
      <c r="Q195" s="3"/>
      <c r="R195" s="3"/>
      <c r="S195" s="3"/>
      <c r="T195" s="3"/>
      <c r="U195" s="3"/>
      <c r="V195" s="23"/>
      <c r="W195" s="3"/>
      <c r="X195" s="3"/>
      <c r="Y195" s="3"/>
      <c r="Z195" s="61"/>
      <c r="AA195" s="61"/>
      <c r="AB195" s="16"/>
      <c r="AC195" s="16"/>
      <c r="AD195" s="61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3"/>
    </row>
    <row r="196" spans="10:46">
      <c r="J196" s="158"/>
      <c r="K196" s="159"/>
      <c r="L196" s="159"/>
      <c r="M196" s="159"/>
      <c r="N196" s="159"/>
      <c r="O196" s="3"/>
      <c r="P196" s="3"/>
      <c r="Q196" s="3"/>
      <c r="R196" s="3"/>
      <c r="S196" s="3"/>
      <c r="T196" s="3"/>
      <c r="U196" s="3"/>
      <c r="V196" s="23"/>
      <c r="W196" s="3"/>
      <c r="X196" s="3"/>
      <c r="Y196" s="3"/>
      <c r="Z196" s="61"/>
      <c r="AA196" s="61"/>
      <c r="AB196" s="16"/>
      <c r="AC196" s="16"/>
      <c r="AD196" s="61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3"/>
    </row>
    <row r="197" spans="10:46">
      <c r="J197" s="158"/>
      <c r="K197" s="159"/>
      <c r="L197" s="159"/>
      <c r="M197" s="159"/>
      <c r="N197" s="159"/>
      <c r="O197" s="3"/>
      <c r="P197" s="3"/>
      <c r="Q197" s="3"/>
      <c r="R197" s="3"/>
      <c r="S197" s="3"/>
      <c r="T197" s="3"/>
      <c r="U197" s="3"/>
      <c r="V197" s="23"/>
      <c r="W197" s="3"/>
      <c r="X197" s="3"/>
      <c r="Y197" s="3"/>
      <c r="Z197" s="61"/>
      <c r="AA197" s="61"/>
      <c r="AB197" s="16"/>
      <c r="AC197" s="16"/>
      <c r="AD197" s="61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3"/>
    </row>
    <row r="198" spans="10:46">
      <c r="J198" s="158"/>
      <c r="K198" s="159"/>
      <c r="L198" s="159"/>
      <c r="M198" s="159"/>
      <c r="N198" s="159"/>
      <c r="O198" s="3"/>
      <c r="P198" s="3"/>
      <c r="Q198" s="3"/>
      <c r="R198" s="3"/>
      <c r="S198" s="3"/>
      <c r="T198" s="3"/>
      <c r="U198" s="3"/>
      <c r="V198" s="23"/>
      <c r="W198" s="3"/>
      <c r="X198" s="3"/>
      <c r="Y198" s="3"/>
      <c r="Z198" s="61"/>
      <c r="AA198" s="61"/>
      <c r="AB198" s="16"/>
      <c r="AC198" s="16"/>
      <c r="AD198" s="61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3"/>
    </row>
    <row r="199" spans="10:46">
      <c r="J199" s="158"/>
      <c r="K199" s="159"/>
      <c r="L199" s="159"/>
      <c r="M199" s="159"/>
      <c r="N199" s="159"/>
      <c r="O199" s="3"/>
      <c r="P199" s="3"/>
      <c r="Q199" s="3"/>
      <c r="R199" s="3"/>
      <c r="S199" s="3"/>
      <c r="T199" s="3"/>
      <c r="U199" s="3"/>
      <c r="V199" s="23"/>
      <c r="W199" s="3"/>
      <c r="X199" s="3"/>
      <c r="Y199" s="3"/>
      <c r="Z199" s="61"/>
      <c r="AA199" s="61"/>
      <c r="AB199" s="16"/>
      <c r="AC199" s="16"/>
      <c r="AD199" s="61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3"/>
    </row>
    <row r="200" spans="10:46">
      <c r="J200" s="158"/>
      <c r="K200" s="159"/>
      <c r="L200" s="159"/>
      <c r="M200" s="159"/>
      <c r="N200" s="159"/>
      <c r="O200" s="3"/>
      <c r="P200" s="3"/>
      <c r="Q200" s="3"/>
      <c r="R200" s="3"/>
      <c r="S200" s="3"/>
      <c r="T200" s="3"/>
      <c r="U200" s="3"/>
      <c r="V200" s="23"/>
      <c r="W200" s="3"/>
      <c r="X200" s="3"/>
      <c r="Y200" s="3"/>
      <c r="Z200" s="61"/>
      <c r="AA200" s="61"/>
      <c r="AB200" s="16"/>
      <c r="AC200" s="16"/>
      <c r="AD200" s="61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3"/>
    </row>
    <row r="201" spans="10:46">
      <c r="J201" s="158"/>
      <c r="K201" s="159"/>
      <c r="L201" s="159"/>
      <c r="M201" s="159"/>
      <c r="N201" s="159"/>
      <c r="O201" s="3"/>
      <c r="P201" s="3"/>
      <c r="Q201" s="3"/>
      <c r="R201" s="3"/>
      <c r="S201" s="3"/>
      <c r="T201" s="3"/>
      <c r="U201" s="3"/>
      <c r="V201" s="23"/>
      <c r="W201" s="3"/>
      <c r="X201" s="3"/>
      <c r="Y201" s="3"/>
      <c r="Z201" s="61"/>
      <c r="AA201" s="61"/>
      <c r="AB201" s="16"/>
      <c r="AC201" s="16"/>
      <c r="AD201" s="61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3"/>
    </row>
    <row r="202" spans="10:46">
      <c r="J202" s="158"/>
      <c r="K202" s="159"/>
      <c r="L202" s="159"/>
      <c r="M202" s="159"/>
      <c r="N202" s="159"/>
      <c r="O202" s="3"/>
      <c r="P202" s="3"/>
      <c r="Q202" s="3"/>
      <c r="R202" s="3"/>
      <c r="S202" s="3"/>
      <c r="T202" s="3"/>
      <c r="U202" s="3"/>
      <c r="V202" s="23"/>
      <c r="W202" s="3"/>
      <c r="X202" s="3"/>
      <c r="Y202" s="3"/>
      <c r="Z202" s="61"/>
      <c r="AA202" s="61"/>
      <c r="AB202" s="16"/>
      <c r="AC202" s="16"/>
      <c r="AD202" s="61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3"/>
    </row>
    <row r="203" spans="10:46">
      <c r="J203" s="158"/>
      <c r="K203" s="159"/>
      <c r="L203" s="159"/>
      <c r="M203" s="159"/>
      <c r="N203" s="159"/>
      <c r="O203" s="3"/>
      <c r="P203" s="3"/>
      <c r="Q203" s="3"/>
      <c r="R203" s="3"/>
      <c r="S203" s="3"/>
      <c r="T203" s="3"/>
      <c r="U203" s="3"/>
      <c r="V203" s="23"/>
      <c r="W203" s="3"/>
      <c r="X203" s="3"/>
      <c r="Y203" s="3"/>
      <c r="Z203" s="61"/>
      <c r="AA203" s="61"/>
      <c r="AB203" s="16"/>
      <c r="AC203" s="16"/>
      <c r="AD203" s="61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3"/>
    </row>
    <row r="204" spans="10:46">
      <c r="J204" s="158"/>
      <c r="K204" s="159"/>
      <c r="L204" s="159"/>
      <c r="M204" s="159"/>
      <c r="N204" s="159"/>
      <c r="O204" s="3"/>
      <c r="P204" s="3"/>
      <c r="Q204" s="3"/>
      <c r="R204" s="3"/>
      <c r="S204" s="3"/>
      <c r="T204" s="3"/>
      <c r="U204" s="3"/>
      <c r="V204" s="23"/>
      <c r="W204" s="3"/>
      <c r="X204" s="3"/>
      <c r="Y204" s="3"/>
      <c r="Z204" s="61"/>
      <c r="AA204" s="61"/>
      <c r="AB204" s="16"/>
      <c r="AC204" s="16"/>
      <c r="AD204" s="61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3"/>
    </row>
    <row r="205" spans="10:46">
      <c r="J205" s="158"/>
      <c r="K205" s="159"/>
      <c r="L205" s="159"/>
      <c r="M205" s="159"/>
      <c r="N205" s="159"/>
      <c r="O205" s="3"/>
      <c r="P205" s="3"/>
      <c r="Q205" s="3"/>
      <c r="R205" s="3"/>
      <c r="S205" s="3"/>
      <c r="T205" s="3"/>
      <c r="U205" s="3"/>
      <c r="V205" s="23"/>
      <c r="W205" s="3"/>
      <c r="X205" s="3"/>
      <c r="Y205" s="3"/>
      <c r="Z205" s="61"/>
      <c r="AA205" s="61"/>
      <c r="AB205" s="16"/>
      <c r="AC205" s="16"/>
      <c r="AD205" s="61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3"/>
    </row>
    <row r="206" spans="10:46">
      <c r="J206" s="158"/>
      <c r="K206" s="159"/>
      <c r="L206" s="159"/>
      <c r="M206" s="159"/>
      <c r="N206" s="159"/>
      <c r="O206" s="3"/>
      <c r="P206" s="3"/>
      <c r="Q206" s="3"/>
      <c r="R206" s="3"/>
      <c r="S206" s="3"/>
      <c r="T206" s="3"/>
      <c r="U206" s="3"/>
      <c r="V206" s="23"/>
      <c r="W206" s="3"/>
      <c r="X206" s="3"/>
      <c r="Y206" s="3"/>
      <c r="Z206" s="61"/>
      <c r="AA206" s="61"/>
      <c r="AB206" s="16"/>
      <c r="AC206" s="16"/>
      <c r="AD206" s="61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3"/>
    </row>
    <row r="207" spans="10:46">
      <c r="J207" s="158"/>
      <c r="K207" s="159"/>
      <c r="L207" s="159"/>
      <c r="M207" s="159"/>
      <c r="N207" s="159"/>
      <c r="O207" s="3"/>
      <c r="P207" s="3"/>
      <c r="Q207" s="3"/>
      <c r="R207" s="3"/>
      <c r="S207" s="3"/>
      <c r="T207" s="3"/>
      <c r="U207" s="3"/>
      <c r="V207" s="23"/>
      <c r="W207" s="3"/>
      <c r="X207" s="3"/>
      <c r="Y207" s="3"/>
      <c r="Z207" s="61"/>
      <c r="AA207" s="61"/>
      <c r="AB207" s="16"/>
      <c r="AC207" s="16"/>
      <c r="AD207" s="61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3"/>
    </row>
    <row r="208" spans="10:46">
      <c r="J208" s="158"/>
      <c r="K208" s="159"/>
      <c r="L208" s="159"/>
      <c r="M208" s="159"/>
      <c r="N208" s="159"/>
      <c r="O208" s="3"/>
      <c r="P208" s="3"/>
      <c r="Q208" s="3"/>
      <c r="R208" s="3"/>
      <c r="S208" s="3"/>
      <c r="T208" s="3"/>
      <c r="U208" s="3"/>
      <c r="V208" s="23"/>
      <c r="W208" s="3"/>
      <c r="X208" s="3"/>
      <c r="Y208" s="3"/>
      <c r="Z208" s="61"/>
      <c r="AA208" s="61"/>
      <c r="AB208" s="16"/>
      <c r="AC208" s="16"/>
      <c r="AD208" s="61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3"/>
    </row>
    <row r="209" spans="10:46">
      <c r="J209" s="158"/>
      <c r="K209" s="159"/>
      <c r="L209" s="159"/>
      <c r="M209" s="159"/>
      <c r="N209" s="159"/>
      <c r="O209" s="3"/>
      <c r="P209" s="3"/>
      <c r="Q209" s="3"/>
      <c r="R209" s="3"/>
      <c r="S209" s="3"/>
      <c r="T209" s="3"/>
      <c r="U209" s="3"/>
      <c r="V209" s="23"/>
      <c r="W209" s="3"/>
      <c r="X209" s="3"/>
      <c r="Y209" s="3"/>
      <c r="Z209" s="61"/>
      <c r="AA209" s="61"/>
      <c r="AB209" s="16"/>
      <c r="AC209" s="16"/>
      <c r="AD209" s="61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3"/>
    </row>
    <row r="210" spans="10:46">
      <c r="J210" s="158"/>
      <c r="K210" s="159"/>
      <c r="L210" s="159"/>
      <c r="M210" s="159"/>
      <c r="N210" s="159"/>
      <c r="O210" s="3"/>
      <c r="P210" s="3"/>
      <c r="Q210" s="3"/>
      <c r="R210" s="3"/>
      <c r="S210" s="3"/>
      <c r="T210" s="3"/>
      <c r="U210" s="3"/>
      <c r="V210" s="23"/>
      <c r="W210" s="3"/>
      <c r="X210" s="3"/>
      <c r="Y210" s="3"/>
      <c r="Z210" s="61"/>
      <c r="AA210" s="61"/>
      <c r="AB210" s="16"/>
      <c r="AC210" s="16"/>
      <c r="AD210" s="61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3"/>
    </row>
    <row r="211" spans="10:46">
      <c r="J211" s="158"/>
      <c r="K211" s="159"/>
      <c r="L211" s="159"/>
      <c r="M211" s="159"/>
      <c r="N211" s="159"/>
      <c r="O211" s="3"/>
      <c r="P211" s="3"/>
      <c r="Q211" s="3"/>
      <c r="R211" s="3"/>
      <c r="S211" s="3"/>
      <c r="T211" s="3"/>
      <c r="U211" s="3"/>
      <c r="V211" s="23"/>
      <c r="W211" s="3"/>
      <c r="X211" s="3"/>
      <c r="Y211" s="3"/>
      <c r="Z211" s="61"/>
      <c r="AA211" s="61"/>
      <c r="AB211" s="16"/>
      <c r="AC211" s="16"/>
      <c r="AD211" s="61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3"/>
    </row>
    <row r="212" spans="10:46">
      <c r="J212" s="158"/>
      <c r="K212" s="159"/>
      <c r="L212" s="159"/>
      <c r="M212" s="159"/>
      <c r="N212" s="159"/>
      <c r="O212" s="3"/>
      <c r="P212" s="3"/>
      <c r="Q212" s="3"/>
      <c r="R212" s="3"/>
      <c r="S212" s="3"/>
      <c r="T212" s="3"/>
      <c r="U212" s="3"/>
      <c r="V212" s="23"/>
      <c r="W212" s="3"/>
      <c r="X212" s="3"/>
      <c r="Y212" s="3"/>
      <c r="Z212" s="61"/>
      <c r="AA212" s="61"/>
      <c r="AB212" s="16"/>
      <c r="AC212" s="16"/>
      <c r="AD212" s="61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3"/>
    </row>
    <row r="213" spans="10:46">
      <c r="J213" s="158"/>
      <c r="K213" s="159"/>
      <c r="L213" s="159"/>
      <c r="M213" s="159"/>
      <c r="N213" s="159"/>
      <c r="O213" s="3"/>
      <c r="P213" s="3"/>
      <c r="Q213" s="3"/>
      <c r="R213" s="3"/>
      <c r="S213" s="3"/>
      <c r="T213" s="3"/>
      <c r="U213" s="3"/>
      <c r="V213" s="23"/>
      <c r="W213" s="3"/>
      <c r="X213" s="3"/>
      <c r="Y213" s="3"/>
      <c r="Z213" s="61"/>
      <c r="AA213" s="61"/>
      <c r="AB213" s="16"/>
      <c r="AC213" s="16"/>
      <c r="AD213" s="61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3"/>
    </row>
  </sheetData>
  <mergeCells count="1">
    <mergeCell ref="X5:Y5"/>
  </mergeCells>
  <phoneticPr fontId="11" type="noConversion"/>
  <conditionalFormatting sqref="H10:H13 H15:H18">
    <cfRule type="cellIs" dxfId="164" priority="17" operator="lessThan">
      <formula>0</formula>
    </cfRule>
    <cfRule type="cellIs" dxfId="163" priority="18" operator="greaterThan">
      <formula>0</formula>
    </cfRule>
  </conditionalFormatting>
  <conditionalFormatting sqref="F10:F13 F15:F18">
    <cfRule type="cellIs" dxfId="162" priority="15" operator="lessThan">
      <formula>0</formula>
    </cfRule>
    <cfRule type="cellIs" dxfId="161" priority="16" operator="greaterThan">
      <formula>0</formula>
    </cfRule>
  </conditionalFormatting>
  <conditionalFormatting sqref="J10:J13 J15:J18">
    <cfRule type="cellIs" dxfId="160" priority="13" operator="lessThan">
      <formula>0</formula>
    </cfRule>
    <cfRule type="cellIs" dxfId="159" priority="14" operator="greaterThan">
      <formula>0</formula>
    </cfRule>
  </conditionalFormatting>
  <conditionalFormatting sqref="Y10:Y13 Y15:Y18">
    <cfRule type="cellIs" dxfId="158" priority="9" operator="lessThan">
      <formula>0</formula>
    </cfRule>
    <cfRule type="cellIs" dxfId="157" priority="10" operator="greaterThan">
      <formula>0</formula>
    </cfRule>
  </conditionalFormatting>
  <conditionalFormatting sqref="P10:P13 P15:P18">
    <cfRule type="cellIs" dxfId="156" priority="7" operator="lessThan">
      <formula>0</formula>
    </cfRule>
    <cfRule type="cellIs" dxfId="155" priority="8" operator="greaterThan">
      <formula>0</formula>
    </cfRule>
  </conditionalFormatting>
  <conditionalFormatting sqref="AA10:AA13 AA15:AA18">
    <cfRule type="cellIs" dxfId="154" priority="3" operator="lessThan">
      <formula>0</formula>
    </cfRule>
    <cfRule type="cellIs" dxfId="153" priority="4" operator="greaterThan">
      <formula>0</formula>
    </cfRule>
  </conditionalFormatting>
  <conditionalFormatting sqref="W10:W13 W15:W18">
    <cfRule type="cellIs" dxfId="152" priority="1" operator="lessThan">
      <formula>0</formula>
    </cfRule>
    <cfRule type="cellIs" dxfId="1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2D6040B-0EDC-42C8-B0C1-5F5B15B84889}"/>
</file>

<file path=customXml/itemProps2.xml><?xml version="1.0" encoding="utf-8"?>
<ds:datastoreItem xmlns:ds="http://schemas.openxmlformats.org/officeDocument/2006/customXml" ds:itemID="{3B1DE4A4-1E8C-4D52-8431-DB307E2D46DE}"/>
</file>

<file path=customXml/itemProps3.xml><?xml version="1.0" encoding="utf-8"?>
<ds:datastoreItem xmlns:ds="http://schemas.openxmlformats.org/officeDocument/2006/customXml" ds:itemID="{BDE5D576-9C05-4248-8EB7-A9A3319F3F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Uke</vt:lpstr>
      <vt:lpstr>U</vt:lpstr>
      <vt:lpstr>K</vt:lpstr>
      <vt:lpstr>Regioner</vt:lpstr>
      <vt:lpstr>R</vt:lpstr>
      <vt:lpstr>Organisasjon</vt:lpstr>
      <vt:lpstr>O</vt:lpstr>
      <vt:lpstr>Regorg</vt:lpstr>
      <vt:lpstr>RO</vt:lpstr>
      <vt:lpstr>Bedrifter</vt:lpstr>
      <vt:lpstr>RNR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2025-01-13T22:18:24Z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